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persons/person.xml" ContentType="application/vnd.ms-excel.person+xml"/>
  <Override PartName="/xl/featurePropertyBag/featurePropertyBag.xml" ContentType="application/vnd.ms-excel.featurepropertyba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jylee\Desktop\"/>
    </mc:Choice>
  </mc:AlternateContent>
  <xr:revisionPtr revIDLastSave="0" documentId="13_ncr:1_{66AEA696-64D3-4C0F-AEBA-5D74DB60D4F5}" xr6:coauthVersionLast="47" xr6:coauthVersionMax="47" xr10:uidLastSave="{00000000-0000-0000-0000-000000000000}"/>
  <bookViews>
    <workbookView xWindow="-108" yWindow="-108" windowWidth="23256" windowHeight="12576" xr2:uid="{8DEEE4A1-F2FF-4B16-9A51-EC676D51DE39}"/>
  </bookViews>
  <sheets>
    <sheet name="협력사 DB" sheetId="1" r:id="rId1"/>
    <sheet name="재오픈 DB" sheetId="17" r:id="rId2"/>
    <sheet name="세트수" sheetId="16" r:id="rId3"/>
    <sheet name="법정동 RAW" sheetId="6" state="hidden" r:id="rId4"/>
    <sheet name="담당자 정보" sheetId="3" r:id="rId5"/>
    <sheet name="배민비즈계정" sheetId="4" r:id="rId6"/>
    <sheet name="요금제" sheetId="8" state="hidden" r:id="rId7"/>
    <sheet name="요금제1218" sheetId="9" state="hidden" r:id="rId8"/>
    <sheet name="타 협력사 전환 영업" sheetId="7" state="hidden" r:id="rId9"/>
    <sheet name="요금제0205" sheetId="10" state="hidden" r:id="rId10"/>
    <sheet name="요금제0402" sheetId="13" r:id="rId11"/>
    <sheet name="kpi 작성용" sheetId="15" r:id="rId12"/>
    <sheet name="로드러너 세트수" sheetId="18" r:id="rId13"/>
  </sheets>
  <definedNames>
    <definedName name="_xlnm._FilterDatabase" localSheetId="4" hidden="1">'담당자 정보'!$B$6:$H$6</definedName>
    <definedName name="_xlnm._FilterDatabase" localSheetId="12" hidden="1">'로드러너 세트수'!$B$2:$D$29</definedName>
    <definedName name="_xlnm._FilterDatabase" localSheetId="5" hidden="1">배민비즈계정!$B$3:$H$3</definedName>
    <definedName name="_xlnm._FilterDatabase" localSheetId="3" hidden="1">'법정동 RAW'!$A$1:$K$5151</definedName>
    <definedName name="_xlnm._FilterDatabase" localSheetId="2" hidden="1">세트수!$L$1:$U$1455</definedName>
    <definedName name="_xlnm._FilterDatabase" localSheetId="6" hidden="1">요금제!$A$1:$E$180</definedName>
    <definedName name="_xlnm._FilterDatabase" localSheetId="9" hidden="1">요금제0205!$A$1:$H$175</definedName>
    <definedName name="_xlnm._FilterDatabase" localSheetId="10" hidden="1">요금제0402!$A$1:$I$1</definedName>
    <definedName name="_xlnm._FilterDatabase" localSheetId="7" hidden="1">요금제1218!$A$1:$F$173</definedName>
    <definedName name="_xlnm._FilterDatabase" localSheetId="8" hidden="1">'타 협력사 전환 영업'!$A$2:$N$2</definedName>
    <definedName name="_xlnm._FilterDatabase" localSheetId="0" hidden="1">'협력사 DB'!#REF!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1480" i="1" l="1"/>
  <c r="AQ1480" i="1"/>
  <c r="AP1481" i="1"/>
  <c r="AQ1481" i="1"/>
  <c r="AP1482" i="1"/>
  <c r="AQ1482" i="1"/>
  <c r="AP1483" i="1"/>
  <c r="AQ1483" i="1"/>
  <c r="AP1484" i="1"/>
  <c r="AQ1484" i="1"/>
  <c r="AP1485" i="1"/>
  <c r="AQ1485" i="1"/>
  <c r="AP1486" i="1"/>
  <c r="AQ1486" i="1"/>
  <c r="AP1487" i="1"/>
  <c r="AQ1487" i="1"/>
  <c r="AP1488" i="1"/>
  <c r="AQ1488" i="1"/>
  <c r="AP1489" i="1"/>
  <c r="AQ1489" i="1"/>
  <c r="AP1490" i="1"/>
  <c r="AQ1490" i="1"/>
  <c r="AP1491" i="1"/>
  <c r="AQ1491" i="1"/>
  <c r="AP1492" i="1"/>
  <c r="AQ1492" i="1"/>
  <c r="AP1493" i="1"/>
  <c r="AQ1493" i="1"/>
  <c r="AP1494" i="1"/>
  <c r="AQ1494" i="1"/>
  <c r="AP1495" i="1"/>
  <c r="AQ1495" i="1"/>
  <c r="AP1496" i="1"/>
  <c r="AQ1496" i="1"/>
  <c r="AP1497" i="1"/>
  <c r="AQ1497" i="1"/>
  <c r="AP1498" i="1"/>
  <c r="AQ1498" i="1"/>
  <c r="AP1499" i="1"/>
  <c r="AQ1499" i="1"/>
  <c r="AP1500" i="1"/>
  <c r="AQ1500" i="1"/>
  <c r="AP1501" i="1"/>
  <c r="AQ1501" i="1"/>
  <c r="AP1502" i="1"/>
  <c r="AQ1502" i="1"/>
  <c r="AP1503" i="1"/>
  <c r="AQ1503" i="1"/>
  <c r="AP1504" i="1"/>
  <c r="AQ1504" i="1"/>
  <c r="AP1505" i="1"/>
  <c r="AQ1505" i="1"/>
  <c r="AP1506" i="1"/>
  <c r="AQ1506" i="1"/>
  <c r="AP1507" i="1"/>
  <c r="AQ1507" i="1"/>
  <c r="AP1508" i="1"/>
  <c r="AQ1508" i="1"/>
  <c r="AP1509" i="1"/>
  <c r="AQ1509" i="1"/>
  <c r="AP1510" i="1"/>
  <c r="AQ1510" i="1"/>
  <c r="AP1511" i="1"/>
  <c r="AQ1511" i="1"/>
  <c r="AP1512" i="1"/>
  <c r="AQ1512" i="1"/>
  <c r="AP1513" i="1"/>
  <c r="AQ1513" i="1"/>
  <c r="AP1514" i="1"/>
  <c r="AQ1514" i="1"/>
  <c r="AP1515" i="1"/>
  <c r="AQ1515" i="1"/>
  <c r="AP1516" i="1"/>
  <c r="AQ1516" i="1"/>
  <c r="AP1517" i="1"/>
  <c r="AQ1517" i="1"/>
  <c r="AP1518" i="1"/>
  <c r="AQ1518" i="1"/>
  <c r="AP1519" i="1"/>
  <c r="AQ1519" i="1"/>
  <c r="AP1520" i="1"/>
  <c r="AQ1520" i="1"/>
  <c r="AP1521" i="1"/>
  <c r="AQ1521" i="1"/>
  <c r="AP1522" i="1"/>
  <c r="AQ1522" i="1"/>
  <c r="AP1523" i="1"/>
  <c r="AQ1523" i="1"/>
  <c r="AP1524" i="1"/>
  <c r="AQ1524" i="1"/>
  <c r="AP1525" i="1"/>
  <c r="AQ1525" i="1"/>
  <c r="AP1526" i="1"/>
  <c r="AQ1526" i="1"/>
  <c r="AP1527" i="1"/>
  <c r="AQ1527" i="1"/>
  <c r="AP1528" i="1"/>
  <c r="AQ1528" i="1"/>
  <c r="AP1529" i="1"/>
  <c r="AQ1529" i="1"/>
  <c r="AP1530" i="1"/>
  <c r="AQ1530" i="1"/>
  <c r="AP1531" i="1"/>
  <c r="AQ1531" i="1"/>
  <c r="AP1532" i="1"/>
  <c r="AQ1532" i="1"/>
  <c r="AP1533" i="1"/>
  <c r="AQ1533" i="1"/>
  <c r="AP1534" i="1"/>
  <c r="AQ1534" i="1"/>
  <c r="AP1535" i="1"/>
  <c r="AQ1535" i="1"/>
  <c r="AP1536" i="1"/>
  <c r="AQ1536" i="1"/>
  <c r="AP1537" i="1"/>
  <c r="AQ1537" i="1"/>
  <c r="AP1538" i="1"/>
  <c r="AQ1538" i="1"/>
  <c r="AP1539" i="1"/>
  <c r="AQ1539" i="1"/>
  <c r="AP1540" i="1"/>
  <c r="AQ1540" i="1"/>
  <c r="AP1541" i="1"/>
  <c r="AQ1541" i="1"/>
  <c r="AP1542" i="1"/>
  <c r="AQ1542" i="1"/>
  <c r="AP1543" i="1"/>
  <c r="AQ1543" i="1"/>
  <c r="AP1544" i="1"/>
  <c r="AQ1544" i="1"/>
  <c r="AP1545" i="1"/>
  <c r="AQ1545" i="1"/>
  <c r="AP1546" i="1"/>
  <c r="AQ1546" i="1"/>
  <c r="AP1547" i="1"/>
  <c r="AQ1547" i="1"/>
  <c r="AP1548" i="1"/>
  <c r="AQ1548" i="1"/>
  <c r="AM1480" i="1"/>
  <c r="AO1480" i="1" s="1"/>
  <c r="AM1481" i="1"/>
  <c r="AO1481" i="1" s="1"/>
  <c r="AM1482" i="1"/>
  <c r="AM1483" i="1"/>
  <c r="AO1483" i="1" s="1"/>
  <c r="AM1484" i="1"/>
  <c r="AO1484" i="1" s="1"/>
  <c r="AM1485" i="1"/>
  <c r="AN1485" i="1" s="1"/>
  <c r="AM1486" i="1"/>
  <c r="AN1486" i="1" s="1"/>
  <c r="AM1487" i="1"/>
  <c r="AN1487" i="1" s="1"/>
  <c r="AM1488" i="1"/>
  <c r="AO1488" i="1" s="1"/>
  <c r="AM1489" i="1"/>
  <c r="AO1489" i="1" s="1"/>
  <c r="AM1490" i="1"/>
  <c r="AM1491" i="1"/>
  <c r="AO1491" i="1" s="1"/>
  <c r="AM1492" i="1"/>
  <c r="AO1492" i="1" s="1"/>
  <c r="AM1493" i="1"/>
  <c r="AN1493" i="1" s="1"/>
  <c r="AM1494" i="1"/>
  <c r="AO1494" i="1" s="1"/>
  <c r="AM1495" i="1"/>
  <c r="AO1495" i="1" s="1"/>
  <c r="AM1496" i="1"/>
  <c r="AM1497" i="1"/>
  <c r="AO1497" i="1" s="1"/>
  <c r="AM1498" i="1"/>
  <c r="AO1498" i="1" s="1"/>
  <c r="AM1499" i="1"/>
  <c r="AO1499" i="1" s="1"/>
  <c r="AM1500" i="1"/>
  <c r="AO1500" i="1" s="1"/>
  <c r="AM1501" i="1"/>
  <c r="AN1501" i="1" s="1"/>
  <c r="AM1502" i="1"/>
  <c r="AM1503" i="1"/>
  <c r="AN1503" i="1" s="1"/>
  <c r="AM1504" i="1"/>
  <c r="AM1505" i="1"/>
  <c r="AO1505" i="1" s="1"/>
  <c r="AM1506" i="1"/>
  <c r="AO1506" i="1" s="1"/>
  <c r="AM1507" i="1"/>
  <c r="AO1507" i="1" s="1"/>
  <c r="AM1508" i="1"/>
  <c r="AO1508" i="1" s="1"/>
  <c r="AM1509" i="1"/>
  <c r="AN1509" i="1" s="1"/>
  <c r="AM1510" i="1"/>
  <c r="AM1511" i="1"/>
  <c r="AO1511" i="1" s="1"/>
  <c r="AM1512" i="1"/>
  <c r="AO1512" i="1" s="1"/>
  <c r="AM1513" i="1"/>
  <c r="AO1513" i="1" s="1"/>
  <c r="AM1514" i="1"/>
  <c r="AO1514" i="1" s="1"/>
  <c r="AM1515" i="1"/>
  <c r="AO1515" i="1" s="1"/>
  <c r="AM1516" i="1"/>
  <c r="AO1516" i="1" s="1"/>
  <c r="AM1517" i="1"/>
  <c r="AN1517" i="1" s="1"/>
  <c r="AM1518" i="1"/>
  <c r="AM1519" i="1"/>
  <c r="AO1519" i="1" s="1"/>
  <c r="AM1520" i="1"/>
  <c r="AO1520" i="1" s="1"/>
  <c r="AM1521" i="1"/>
  <c r="AM1522" i="1"/>
  <c r="AO1522" i="1" s="1"/>
  <c r="AM1523" i="1"/>
  <c r="AO1523" i="1" s="1"/>
  <c r="AM1524" i="1"/>
  <c r="AO1524" i="1" s="1"/>
  <c r="AM1525" i="1"/>
  <c r="AM1526" i="1"/>
  <c r="AN1526" i="1" s="1"/>
  <c r="AM1527" i="1"/>
  <c r="AN1527" i="1" s="1"/>
  <c r="AM1528" i="1"/>
  <c r="AO1528" i="1" s="1"/>
  <c r="AM1529" i="1"/>
  <c r="AM1530" i="1"/>
  <c r="AO1530" i="1" s="1"/>
  <c r="AM1531" i="1"/>
  <c r="AO1531" i="1" s="1"/>
  <c r="AM1532" i="1"/>
  <c r="AO1532" i="1" s="1"/>
  <c r="AM1533" i="1"/>
  <c r="AM1534" i="1"/>
  <c r="AO1534" i="1" s="1"/>
  <c r="AM1535" i="1"/>
  <c r="AO1535" i="1" s="1"/>
  <c r="AM1536" i="1"/>
  <c r="AO1536" i="1" s="1"/>
  <c r="AM1537" i="1"/>
  <c r="AO1537" i="1" s="1"/>
  <c r="AM1538" i="1"/>
  <c r="AO1538" i="1" s="1"/>
  <c r="AM1539" i="1"/>
  <c r="AO1539" i="1" s="1"/>
  <c r="AM1540" i="1"/>
  <c r="AO1540" i="1" s="1"/>
  <c r="AM1541" i="1"/>
  <c r="AN1541" i="1" s="1"/>
  <c r="AM1542" i="1"/>
  <c r="AO1542" i="1" s="1"/>
  <c r="AM1543" i="1"/>
  <c r="AO1543" i="1" s="1"/>
  <c r="AM1544" i="1"/>
  <c r="AO1544" i="1" s="1"/>
  <c r="AM1545" i="1"/>
  <c r="AO1545" i="1" s="1"/>
  <c r="AM1546" i="1"/>
  <c r="AM1547" i="1"/>
  <c r="AO1547" i="1" s="1"/>
  <c r="AM1548" i="1"/>
  <c r="AO1548" i="1" s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AP1440" i="1"/>
  <c r="AQ1440" i="1"/>
  <c r="AP1441" i="1"/>
  <c r="AQ1441" i="1"/>
  <c r="AP1442" i="1"/>
  <c r="AQ1442" i="1"/>
  <c r="AP1443" i="1"/>
  <c r="AQ1443" i="1"/>
  <c r="AP1444" i="1"/>
  <c r="AQ1444" i="1"/>
  <c r="AP1445" i="1"/>
  <c r="AQ1445" i="1"/>
  <c r="AP1446" i="1"/>
  <c r="AQ1446" i="1"/>
  <c r="AP1447" i="1"/>
  <c r="AQ1447" i="1"/>
  <c r="AP1448" i="1"/>
  <c r="AQ1448" i="1"/>
  <c r="AP1449" i="1"/>
  <c r="AQ1449" i="1"/>
  <c r="AP1450" i="1"/>
  <c r="AQ1450" i="1"/>
  <c r="AP1451" i="1"/>
  <c r="AQ1451" i="1"/>
  <c r="AP1452" i="1"/>
  <c r="AQ1452" i="1"/>
  <c r="AP1453" i="1"/>
  <c r="AQ1453" i="1"/>
  <c r="AP1454" i="1"/>
  <c r="AQ1454" i="1"/>
  <c r="AP1455" i="1"/>
  <c r="AQ1455" i="1"/>
  <c r="AP1456" i="1"/>
  <c r="AQ1456" i="1"/>
  <c r="AP1457" i="1"/>
  <c r="AQ1457" i="1"/>
  <c r="AP1458" i="1"/>
  <c r="AQ1458" i="1"/>
  <c r="AP1459" i="1"/>
  <c r="AQ1459" i="1"/>
  <c r="AP1460" i="1"/>
  <c r="AQ1460" i="1"/>
  <c r="AP1461" i="1"/>
  <c r="AQ1461" i="1"/>
  <c r="AP1462" i="1"/>
  <c r="AQ1462" i="1"/>
  <c r="AP1463" i="1"/>
  <c r="AQ1463" i="1"/>
  <c r="AP1464" i="1"/>
  <c r="AQ1464" i="1"/>
  <c r="AP1465" i="1"/>
  <c r="AQ1465" i="1"/>
  <c r="AP1466" i="1"/>
  <c r="AQ1466" i="1"/>
  <c r="AP1467" i="1"/>
  <c r="AQ1467" i="1"/>
  <c r="AP1468" i="1"/>
  <c r="AQ1468" i="1"/>
  <c r="AP1469" i="1"/>
  <c r="AQ1469" i="1"/>
  <c r="AP1470" i="1"/>
  <c r="AQ1470" i="1"/>
  <c r="AP1471" i="1"/>
  <c r="AQ1471" i="1"/>
  <c r="AP1472" i="1"/>
  <c r="AQ1472" i="1"/>
  <c r="AP1473" i="1"/>
  <c r="AQ1473" i="1"/>
  <c r="AP1474" i="1"/>
  <c r="AQ1474" i="1"/>
  <c r="AP1475" i="1"/>
  <c r="AQ1475" i="1"/>
  <c r="AP1476" i="1"/>
  <c r="AQ1476" i="1"/>
  <c r="AP1477" i="1"/>
  <c r="AQ1477" i="1"/>
  <c r="AP1478" i="1"/>
  <c r="AQ1478" i="1"/>
  <c r="AP1479" i="1"/>
  <c r="AQ147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M1440" i="1"/>
  <c r="AN1440" i="1" s="1"/>
  <c r="AM1441" i="1"/>
  <c r="AO1441" i="1" s="1"/>
  <c r="AM1442" i="1"/>
  <c r="AO1442" i="1" s="1"/>
  <c r="AM1443" i="1"/>
  <c r="AN1443" i="1" s="1"/>
  <c r="AM1444" i="1"/>
  <c r="AO1444" i="1" s="1"/>
  <c r="AM1445" i="1"/>
  <c r="AO1445" i="1" s="1"/>
  <c r="AM1446" i="1"/>
  <c r="AN1446" i="1" s="1"/>
  <c r="AM1447" i="1"/>
  <c r="AO1447" i="1" s="1"/>
  <c r="AM1448" i="1"/>
  <c r="AO1448" i="1" s="1"/>
  <c r="AM1449" i="1"/>
  <c r="AN1449" i="1" s="1"/>
  <c r="AM1450" i="1"/>
  <c r="AN1450" i="1" s="1"/>
  <c r="AM1451" i="1"/>
  <c r="AO1451" i="1" s="1"/>
  <c r="AM1452" i="1"/>
  <c r="AN1452" i="1" s="1"/>
  <c r="AM1453" i="1"/>
  <c r="AO1453" i="1" s="1"/>
  <c r="AM1454" i="1"/>
  <c r="AO1454" i="1" s="1"/>
  <c r="AM1455" i="1"/>
  <c r="AN1455" i="1" s="1"/>
  <c r="AM1456" i="1"/>
  <c r="AO1456" i="1" s="1"/>
  <c r="AM1457" i="1"/>
  <c r="AO1457" i="1" s="1"/>
  <c r="AM1458" i="1"/>
  <c r="AN1458" i="1" s="1"/>
  <c r="AM1459" i="1"/>
  <c r="AN1459" i="1" s="1"/>
  <c r="AM1460" i="1"/>
  <c r="AO1460" i="1" s="1"/>
  <c r="AM1461" i="1"/>
  <c r="AN1461" i="1" s="1"/>
  <c r="AM1462" i="1"/>
  <c r="AN1462" i="1" s="1"/>
  <c r="AM1463" i="1"/>
  <c r="AO1463" i="1" s="1"/>
  <c r="AM1464" i="1"/>
  <c r="AN1464" i="1" s="1"/>
  <c r="AM1465" i="1"/>
  <c r="AO1465" i="1" s="1"/>
  <c r="AM1466" i="1"/>
  <c r="AO1466" i="1" s="1"/>
  <c r="AM1467" i="1"/>
  <c r="AN1467" i="1" s="1"/>
  <c r="AM1468" i="1"/>
  <c r="AO1468" i="1" s="1"/>
  <c r="AM1469" i="1"/>
  <c r="AO1469" i="1" s="1"/>
  <c r="AM1470" i="1"/>
  <c r="AN1470" i="1" s="1"/>
  <c r="AM1471" i="1"/>
  <c r="AO1471" i="1" s="1"/>
  <c r="AM1472" i="1"/>
  <c r="AO1472" i="1" s="1"/>
  <c r="AM1473" i="1"/>
  <c r="AN1473" i="1" s="1"/>
  <c r="AM1474" i="1"/>
  <c r="AN1474" i="1" s="1"/>
  <c r="AM1475" i="1"/>
  <c r="AO1475" i="1" s="1"/>
  <c r="AM1476" i="1"/>
  <c r="AN1476" i="1" s="1"/>
  <c r="AM1477" i="1"/>
  <c r="AO1477" i="1" s="1"/>
  <c r="AM1478" i="1"/>
  <c r="AO1478" i="1" s="1"/>
  <c r="AM1479" i="1"/>
  <c r="AN1479" i="1" s="1"/>
  <c r="R1381" i="1"/>
  <c r="I2" i="17"/>
  <c r="J2" i="17" s="1"/>
  <c r="I15" i="17"/>
  <c r="J15" i="17" s="1"/>
  <c r="I11" i="17"/>
  <c r="J11" i="17" s="1"/>
  <c r="I3" i="17"/>
  <c r="J3" i="17" s="1"/>
  <c r="G15" i="17"/>
  <c r="A15" i="17"/>
  <c r="I14" i="17"/>
  <c r="J14" i="17" s="1"/>
  <c r="G14" i="17"/>
  <c r="D14" i="17"/>
  <c r="A14" i="17"/>
  <c r="I13" i="17"/>
  <c r="J13" i="17" s="1"/>
  <c r="G13" i="17"/>
  <c r="D13" i="17"/>
  <c r="A13" i="17"/>
  <c r="I12" i="17"/>
  <c r="J12" i="17" s="1"/>
  <c r="G12" i="17"/>
  <c r="D12" i="17"/>
  <c r="A12" i="17"/>
  <c r="G11" i="17"/>
  <c r="D11" i="17"/>
  <c r="A11" i="17"/>
  <c r="A2" i="17"/>
  <c r="A3" i="17"/>
  <c r="A4" i="17"/>
  <c r="A5" i="17"/>
  <c r="A6" i="17"/>
  <c r="A7" i="17"/>
  <c r="A8" i="17"/>
  <c r="A9" i="17"/>
  <c r="A10" i="17"/>
  <c r="I10" i="17"/>
  <c r="J10" i="17" s="1"/>
  <c r="G10" i="17"/>
  <c r="D10" i="17"/>
  <c r="I9" i="17"/>
  <c r="J9" i="17" s="1"/>
  <c r="G9" i="17"/>
  <c r="D9" i="17"/>
  <c r="I4" i="17"/>
  <c r="J4" i="17" s="1"/>
  <c r="I5" i="17"/>
  <c r="J5" i="17" s="1"/>
  <c r="I6" i="17"/>
  <c r="J6" i="17" s="1"/>
  <c r="I7" i="17"/>
  <c r="J7" i="17" s="1"/>
  <c r="I8" i="17"/>
  <c r="J8" i="17" s="1"/>
  <c r="AP1439" i="1"/>
  <c r="AQ1439" i="1"/>
  <c r="AP1438" i="1"/>
  <c r="AQ1438" i="1"/>
  <c r="AP1437" i="1"/>
  <c r="AQ1437" i="1"/>
  <c r="AP1436" i="1"/>
  <c r="AQ1436" i="1"/>
  <c r="AP1435" i="1"/>
  <c r="AQ1435" i="1"/>
  <c r="AP1434" i="1"/>
  <c r="AQ1434" i="1"/>
  <c r="AP1433" i="1"/>
  <c r="AQ1433" i="1"/>
  <c r="AP1432" i="1"/>
  <c r="AQ1432" i="1"/>
  <c r="AP1431" i="1"/>
  <c r="AQ1431" i="1"/>
  <c r="AP1430" i="1"/>
  <c r="AQ1430" i="1"/>
  <c r="AP1429" i="1"/>
  <c r="AQ1429" i="1"/>
  <c r="AP1428" i="1"/>
  <c r="AQ1428" i="1"/>
  <c r="AP1427" i="1"/>
  <c r="AQ1427" i="1"/>
  <c r="AP1426" i="1"/>
  <c r="AQ1426" i="1"/>
  <c r="AP1425" i="1"/>
  <c r="AQ1425" i="1"/>
  <c r="AP1424" i="1"/>
  <c r="AQ1424" i="1"/>
  <c r="AM1424" i="1"/>
  <c r="AO1424" i="1" s="1"/>
  <c r="AM1425" i="1"/>
  <c r="AO1425" i="1" s="1"/>
  <c r="AM1426" i="1"/>
  <c r="AO1426" i="1" s="1"/>
  <c r="AM1427" i="1"/>
  <c r="AO1427" i="1" s="1"/>
  <c r="AM1428" i="1"/>
  <c r="AO1428" i="1" s="1"/>
  <c r="AM1429" i="1"/>
  <c r="AO1429" i="1" s="1"/>
  <c r="AM1430" i="1"/>
  <c r="AO1430" i="1" s="1"/>
  <c r="AM1431" i="1"/>
  <c r="AO1431" i="1" s="1"/>
  <c r="AM1432" i="1"/>
  <c r="AO1432" i="1" s="1"/>
  <c r="AM1433" i="1"/>
  <c r="AO1433" i="1" s="1"/>
  <c r="AM1434" i="1"/>
  <c r="AO1434" i="1" s="1"/>
  <c r="AM1435" i="1"/>
  <c r="AO1435" i="1" s="1"/>
  <c r="AM1436" i="1"/>
  <c r="AO1436" i="1" s="1"/>
  <c r="AM1437" i="1"/>
  <c r="AO1437" i="1" s="1"/>
  <c r="AM1438" i="1"/>
  <c r="AO1438" i="1" s="1"/>
  <c r="AM1439" i="1"/>
  <c r="AO1439" i="1" s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G8" i="17"/>
  <c r="G7" i="17"/>
  <c r="G6" i="17"/>
  <c r="G5" i="17"/>
  <c r="G4" i="17"/>
  <c r="G3" i="17"/>
  <c r="G2" i="17"/>
  <c r="D3" i="17"/>
  <c r="D4" i="17"/>
  <c r="D8" i="17"/>
  <c r="D7" i="17"/>
  <c r="D2" i="17"/>
  <c r="D5" i="17"/>
  <c r="D6" i="17"/>
  <c r="AP1416" i="1"/>
  <c r="AQ1416" i="1"/>
  <c r="AP1417" i="1"/>
  <c r="AQ1417" i="1"/>
  <c r="AP1418" i="1"/>
  <c r="AQ1418" i="1"/>
  <c r="AP1419" i="1"/>
  <c r="AQ1419" i="1"/>
  <c r="AP1420" i="1"/>
  <c r="AQ1420" i="1"/>
  <c r="AP1421" i="1"/>
  <c r="AQ1421" i="1"/>
  <c r="AP1422" i="1"/>
  <c r="AQ1422" i="1"/>
  <c r="AP1423" i="1"/>
  <c r="AQ1423" i="1"/>
  <c r="O1416" i="1"/>
  <c r="O1417" i="1"/>
  <c r="O1418" i="1"/>
  <c r="O1419" i="1"/>
  <c r="O1420" i="1"/>
  <c r="O1421" i="1"/>
  <c r="O1422" i="1"/>
  <c r="O1423" i="1"/>
  <c r="AG1416" i="1"/>
  <c r="AG1417" i="1"/>
  <c r="AG1418" i="1"/>
  <c r="AG1419" i="1"/>
  <c r="AG1420" i="1"/>
  <c r="AG1421" i="1"/>
  <c r="AG1422" i="1"/>
  <c r="AG1423" i="1"/>
  <c r="AH1416" i="1"/>
  <c r="AH1417" i="1"/>
  <c r="AH1418" i="1"/>
  <c r="AH1419" i="1"/>
  <c r="AH1420" i="1"/>
  <c r="AH1421" i="1"/>
  <c r="AH1422" i="1"/>
  <c r="AH1423" i="1"/>
  <c r="AJ1416" i="1"/>
  <c r="AJ1417" i="1"/>
  <c r="AJ1418" i="1"/>
  <c r="AJ1419" i="1"/>
  <c r="AJ1420" i="1"/>
  <c r="AJ1421" i="1"/>
  <c r="AJ1422" i="1"/>
  <c r="AJ1423" i="1"/>
  <c r="AK1416" i="1"/>
  <c r="AK1417" i="1"/>
  <c r="AK1418" i="1"/>
  <c r="AK1419" i="1"/>
  <c r="AK1420" i="1"/>
  <c r="AK1421" i="1"/>
  <c r="AK1422" i="1"/>
  <c r="AK1423" i="1"/>
  <c r="AL1416" i="1"/>
  <c r="AL1417" i="1"/>
  <c r="AL1418" i="1"/>
  <c r="AL1419" i="1"/>
  <c r="AL1420" i="1"/>
  <c r="AL1421" i="1"/>
  <c r="AL1422" i="1"/>
  <c r="AL1423" i="1"/>
  <c r="AM1416" i="1"/>
  <c r="AN1416" i="1" s="1"/>
  <c r="AM1417" i="1"/>
  <c r="AO1417" i="1" s="1"/>
  <c r="AM1418" i="1"/>
  <c r="AN1418" i="1" s="1"/>
  <c r="AM1419" i="1"/>
  <c r="AN1419" i="1" s="1"/>
  <c r="AM1420" i="1"/>
  <c r="AO1420" i="1" s="1"/>
  <c r="AM1421" i="1"/>
  <c r="AN1421" i="1" s="1"/>
  <c r="AM1422" i="1"/>
  <c r="AN1422" i="1" s="1"/>
  <c r="AM1423" i="1"/>
  <c r="AO1423" i="1" s="1"/>
  <c r="R1384" i="1"/>
  <c r="R1387" i="1"/>
  <c r="R1390" i="1"/>
  <c r="AP1400" i="1"/>
  <c r="AQ1400" i="1"/>
  <c r="AP1401" i="1"/>
  <c r="AQ1401" i="1"/>
  <c r="AP1402" i="1"/>
  <c r="AQ1402" i="1"/>
  <c r="AP1403" i="1"/>
  <c r="AQ1403" i="1"/>
  <c r="AP1404" i="1"/>
  <c r="AQ1404" i="1"/>
  <c r="AP1405" i="1"/>
  <c r="AQ1405" i="1"/>
  <c r="AP1406" i="1"/>
  <c r="AQ1406" i="1"/>
  <c r="AP1407" i="1"/>
  <c r="AQ1407" i="1"/>
  <c r="AP1408" i="1"/>
  <c r="AQ1408" i="1"/>
  <c r="AP1409" i="1"/>
  <c r="AQ1409" i="1"/>
  <c r="AP1410" i="1"/>
  <c r="AQ1410" i="1"/>
  <c r="AP1411" i="1"/>
  <c r="AQ1411" i="1"/>
  <c r="AP1412" i="1"/>
  <c r="AQ1412" i="1"/>
  <c r="AP1413" i="1"/>
  <c r="AQ1413" i="1"/>
  <c r="AP1414" i="1"/>
  <c r="AQ1414" i="1"/>
  <c r="AP1415" i="1"/>
  <c r="AQ1415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M1400" i="1"/>
  <c r="AO1400" i="1" s="1"/>
  <c r="AM1401" i="1"/>
  <c r="AO1401" i="1" s="1"/>
  <c r="AM1402" i="1"/>
  <c r="AN1402" i="1" s="1"/>
  <c r="AM1403" i="1"/>
  <c r="AO1403" i="1" s="1"/>
  <c r="AM1404" i="1"/>
  <c r="AN1404" i="1" s="1"/>
  <c r="AM1405" i="1"/>
  <c r="AO1405" i="1" s="1"/>
  <c r="AM1406" i="1"/>
  <c r="AO1406" i="1" s="1"/>
  <c r="AM1407" i="1"/>
  <c r="AN1407" i="1" s="1"/>
  <c r="AM1408" i="1"/>
  <c r="AO1408" i="1" s="1"/>
  <c r="AM1409" i="1"/>
  <c r="AO1409" i="1" s="1"/>
  <c r="AM1410" i="1"/>
  <c r="AN1410" i="1" s="1"/>
  <c r="AM1411" i="1"/>
  <c r="AO1411" i="1" s="1"/>
  <c r="AM1412" i="1"/>
  <c r="AN1412" i="1" s="1"/>
  <c r="AM1413" i="1"/>
  <c r="AN1413" i="1" s="1"/>
  <c r="AM1414" i="1"/>
  <c r="AO1414" i="1" s="1"/>
  <c r="AM1415" i="1"/>
  <c r="AO1415" i="1" s="1"/>
  <c r="AP1399" i="1"/>
  <c r="AQ1399" i="1"/>
  <c r="AP1398" i="1"/>
  <c r="AQ1398" i="1"/>
  <c r="AP1397" i="1"/>
  <c r="AQ1397" i="1"/>
  <c r="AP1396" i="1"/>
  <c r="AQ1396" i="1"/>
  <c r="AP1395" i="1"/>
  <c r="AQ1395" i="1"/>
  <c r="AP1394" i="1"/>
  <c r="AQ1394" i="1"/>
  <c r="AP1393" i="1"/>
  <c r="AQ1393" i="1"/>
  <c r="AP1392" i="1"/>
  <c r="AQ1392" i="1"/>
  <c r="AM1392" i="1"/>
  <c r="AM1393" i="1"/>
  <c r="AM1394" i="1"/>
  <c r="AM1395" i="1"/>
  <c r="AM1396" i="1"/>
  <c r="AM1397" i="1"/>
  <c r="AM1398" i="1"/>
  <c r="AM1399" i="1"/>
  <c r="AL1392" i="1"/>
  <c r="AL1393" i="1"/>
  <c r="AL1394" i="1"/>
  <c r="AL1395" i="1"/>
  <c r="AL1396" i="1"/>
  <c r="AL1397" i="1"/>
  <c r="AL1398" i="1"/>
  <c r="AL1399" i="1"/>
  <c r="AK1392" i="1"/>
  <c r="AK1393" i="1"/>
  <c r="AK1394" i="1"/>
  <c r="AK1395" i="1"/>
  <c r="AK1396" i="1"/>
  <c r="AK1397" i="1"/>
  <c r="AK1398" i="1"/>
  <c r="AK1399" i="1"/>
  <c r="AJ1392" i="1"/>
  <c r="AJ1393" i="1"/>
  <c r="AJ1394" i="1"/>
  <c r="AJ1395" i="1"/>
  <c r="AJ1396" i="1"/>
  <c r="AJ1397" i="1"/>
  <c r="AJ1398" i="1"/>
  <c r="AJ1399" i="1"/>
  <c r="AH1392" i="1"/>
  <c r="AH1393" i="1"/>
  <c r="AH1394" i="1"/>
  <c r="AH1395" i="1"/>
  <c r="AH1396" i="1"/>
  <c r="AH1397" i="1"/>
  <c r="AH1398" i="1"/>
  <c r="AH1399" i="1"/>
  <c r="AG1392" i="1"/>
  <c r="AG1393" i="1"/>
  <c r="AG1394" i="1"/>
  <c r="AG1395" i="1"/>
  <c r="AG1396" i="1"/>
  <c r="AG1397" i="1"/>
  <c r="AG1398" i="1"/>
  <c r="AG1399" i="1"/>
  <c r="O1392" i="1"/>
  <c r="O1393" i="1"/>
  <c r="O1394" i="1"/>
  <c r="O1395" i="1"/>
  <c r="O1396" i="1"/>
  <c r="O1397" i="1"/>
  <c r="O1398" i="1"/>
  <c r="O1399" i="1"/>
  <c r="AQ1391" i="1"/>
  <c r="AP1391" i="1"/>
  <c r="AQ1390" i="1"/>
  <c r="AP1390" i="1"/>
  <c r="AQ1389" i="1"/>
  <c r="AP1389" i="1"/>
  <c r="AQ1388" i="1"/>
  <c r="AP1388" i="1"/>
  <c r="AQ1387" i="1"/>
  <c r="AP1387" i="1"/>
  <c r="AQ1386" i="1"/>
  <c r="AP1386" i="1"/>
  <c r="AQ1385" i="1"/>
  <c r="AP1385" i="1"/>
  <c r="AQ1384" i="1"/>
  <c r="AP1384" i="1"/>
  <c r="AQ1383" i="1"/>
  <c r="AP1383" i="1"/>
  <c r="AQ1382" i="1"/>
  <c r="AP1382" i="1"/>
  <c r="AQ1381" i="1"/>
  <c r="AP1381" i="1"/>
  <c r="AQ1380" i="1"/>
  <c r="AP1380" i="1"/>
  <c r="AQ1379" i="1"/>
  <c r="AP1379" i="1"/>
  <c r="AQ1378" i="1"/>
  <c r="AP1378" i="1"/>
  <c r="AQ1377" i="1"/>
  <c r="AP1377" i="1"/>
  <c r="AQ1376" i="1"/>
  <c r="AP1376" i="1"/>
  <c r="AQ1375" i="1"/>
  <c r="AP1375" i="1"/>
  <c r="AQ1374" i="1"/>
  <c r="AP1374" i="1"/>
  <c r="AQ1373" i="1"/>
  <c r="AP1373" i="1"/>
  <c r="AQ1372" i="1"/>
  <c r="AP1372" i="1"/>
  <c r="AQ1371" i="1"/>
  <c r="AP1371" i="1"/>
  <c r="AQ1370" i="1"/>
  <c r="AP1370" i="1"/>
  <c r="AQ1369" i="1"/>
  <c r="AP1369" i="1"/>
  <c r="AQ1368" i="1"/>
  <c r="AP1368" i="1"/>
  <c r="AQ1367" i="1"/>
  <c r="AP1367" i="1"/>
  <c r="AQ1366" i="1"/>
  <c r="AP1366" i="1"/>
  <c r="AQ1365" i="1"/>
  <c r="AP1365" i="1"/>
  <c r="AQ1364" i="1"/>
  <c r="AP1364" i="1"/>
  <c r="AQ1363" i="1"/>
  <c r="AP1363" i="1"/>
  <c r="AQ1362" i="1"/>
  <c r="AP1362" i="1"/>
  <c r="AQ1361" i="1"/>
  <c r="AP1361" i="1"/>
  <c r="AQ1360" i="1"/>
  <c r="AP1360" i="1"/>
  <c r="AQ1359" i="1"/>
  <c r="AP1359" i="1"/>
  <c r="AQ1358" i="1"/>
  <c r="AP1358" i="1"/>
  <c r="AQ1357" i="1"/>
  <c r="AP1357" i="1"/>
  <c r="AQ1356" i="1"/>
  <c r="AP1356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R1391" i="1"/>
  <c r="R1389" i="1"/>
  <c r="R1388" i="1"/>
  <c r="R1386" i="1"/>
  <c r="R1385" i="1"/>
  <c r="R1383" i="1"/>
  <c r="R1382" i="1"/>
  <c r="R1380" i="1"/>
  <c r="R1379" i="1"/>
  <c r="AM1379" i="1"/>
  <c r="AN1379" i="1" s="1"/>
  <c r="AM1380" i="1"/>
  <c r="AN1380" i="1" s="1"/>
  <c r="AM1381" i="1"/>
  <c r="AN1381" i="1" s="1"/>
  <c r="AM1382" i="1"/>
  <c r="AN1382" i="1" s="1"/>
  <c r="AM1383" i="1"/>
  <c r="AN1383" i="1" s="1"/>
  <c r="AM1384" i="1"/>
  <c r="AN1384" i="1" s="1"/>
  <c r="AM1385" i="1"/>
  <c r="AN1385" i="1" s="1"/>
  <c r="AM1386" i="1"/>
  <c r="AN1386" i="1" s="1"/>
  <c r="AM1387" i="1"/>
  <c r="AN1387" i="1" s="1"/>
  <c r="AM1388" i="1"/>
  <c r="AN1388" i="1" s="1"/>
  <c r="AM1389" i="1"/>
  <c r="AN1389" i="1" s="1"/>
  <c r="AM1390" i="1"/>
  <c r="AN1390" i="1" s="1"/>
  <c r="AM1391" i="1"/>
  <c r="AN1391" i="1" s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R1543" i="1" l="1"/>
  <c r="AR1527" i="1"/>
  <c r="AR1495" i="1"/>
  <c r="AR1521" i="1"/>
  <c r="AR1513" i="1"/>
  <c r="AR1505" i="1"/>
  <c r="AR1497" i="1"/>
  <c r="AR1544" i="1"/>
  <c r="AR1480" i="1"/>
  <c r="AR1524" i="1"/>
  <c r="AR1520" i="1"/>
  <c r="AR1516" i="1"/>
  <c r="AR1496" i="1"/>
  <c r="AR1519" i="1"/>
  <c r="AR1537" i="1"/>
  <c r="AR1529" i="1"/>
  <c r="AR1548" i="1"/>
  <c r="AR1540" i="1"/>
  <c r="AR1536" i="1"/>
  <c r="AR1532" i="1"/>
  <c r="AR1528" i="1"/>
  <c r="AR1512" i="1"/>
  <c r="AR1511" i="1"/>
  <c r="AR1492" i="1"/>
  <c r="AR1488" i="1"/>
  <c r="AR1484" i="1"/>
  <c r="AR1535" i="1"/>
  <c r="AR1545" i="1"/>
  <c r="AR1508" i="1"/>
  <c r="AR1504" i="1"/>
  <c r="AR1500" i="1"/>
  <c r="AR1489" i="1"/>
  <c r="AR1481" i="1"/>
  <c r="AR1503" i="1"/>
  <c r="AR1499" i="1"/>
  <c r="AR1487" i="1"/>
  <c r="AR1483" i="1"/>
  <c r="AR1507" i="1"/>
  <c r="AR1491" i="1"/>
  <c r="AO1546" i="1"/>
  <c r="AN1546" i="1"/>
  <c r="AN1533" i="1"/>
  <c r="AO1533" i="1"/>
  <c r="AO1529" i="1"/>
  <c r="AN1529" i="1"/>
  <c r="AN1525" i="1"/>
  <c r="AO1525" i="1"/>
  <c r="AO1521" i="1"/>
  <c r="AN1521" i="1"/>
  <c r="AO1518" i="1"/>
  <c r="AN1518" i="1"/>
  <c r="AO1510" i="1"/>
  <c r="AN1510" i="1"/>
  <c r="AO1504" i="1"/>
  <c r="AN1504" i="1"/>
  <c r="AN1502" i="1"/>
  <c r="AO1502" i="1"/>
  <c r="AO1496" i="1"/>
  <c r="AN1496" i="1"/>
  <c r="AO1490" i="1"/>
  <c r="AN1490" i="1"/>
  <c r="AO1482" i="1"/>
  <c r="AN1482" i="1"/>
  <c r="AR1547" i="1"/>
  <c r="AR1546" i="1"/>
  <c r="AR1542" i="1"/>
  <c r="AR1541" i="1"/>
  <c r="AR1539" i="1"/>
  <c r="AR1538" i="1"/>
  <c r="AR1534" i="1"/>
  <c r="AR1533" i="1"/>
  <c r="AR1531" i="1"/>
  <c r="AR1530" i="1"/>
  <c r="AR1526" i="1"/>
  <c r="AR1525" i="1"/>
  <c r="AR1523" i="1"/>
  <c r="AR1522" i="1"/>
  <c r="AR1518" i="1"/>
  <c r="AR1517" i="1"/>
  <c r="AR1515" i="1"/>
  <c r="AR1514" i="1"/>
  <c r="AR1510" i="1"/>
  <c r="AR1509" i="1"/>
  <c r="AR1506" i="1"/>
  <c r="AR1502" i="1"/>
  <c r="AR1501" i="1"/>
  <c r="AR1498" i="1"/>
  <c r="AR1494" i="1"/>
  <c r="AR1493" i="1"/>
  <c r="AR1490" i="1"/>
  <c r="AR1486" i="1"/>
  <c r="AR1485" i="1"/>
  <c r="AR1482" i="1"/>
  <c r="AN1535" i="1"/>
  <c r="AO1487" i="1"/>
  <c r="AN1545" i="1"/>
  <c r="AN1534" i="1"/>
  <c r="AN1520" i="1"/>
  <c r="AN1506" i="1"/>
  <c r="AN1495" i="1"/>
  <c r="AN1481" i="1"/>
  <c r="AO1527" i="1"/>
  <c r="AO1509" i="1"/>
  <c r="AO1486" i="1"/>
  <c r="AN1544" i="1"/>
  <c r="AN1530" i="1"/>
  <c r="AN1519" i="1"/>
  <c r="AN1505" i="1"/>
  <c r="AN1494" i="1"/>
  <c r="AN1480" i="1"/>
  <c r="AO1526" i="1"/>
  <c r="AO1503" i="1"/>
  <c r="AO1485" i="1"/>
  <c r="AN1543" i="1"/>
  <c r="AN1542" i="1"/>
  <c r="AN1528" i="1"/>
  <c r="AN1514" i="1"/>
  <c r="AN1489" i="1"/>
  <c r="AO1501" i="1"/>
  <c r="AN1538" i="1"/>
  <c r="AN1513" i="1"/>
  <c r="AN1488" i="1"/>
  <c r="AO1541" i="1"/>
  <c r="AN1537" i="1"/>
  <c r="AN1512" i="1"/>
  <c r="AN1498" i="1"/>
  <c r="AO1517" i="1"/>
  <c r="AN1536" i="1"/>
  <c r="AN1522" i="1"/>
  <c r="AN1511" i="1"/>
  <c r="AN1497" i="1"/>
  <c r="AO1493" i="1"/>
  <c r="AN1548" i="1"/>
  <c r="AN1540" i="1"/>
  <c r="AN1532" i="1"/>
  <c r="AN1524" i="1"/>
  <c r="AN1516" i="1"/>
  <c r="AN1508" i="1"/>
  <c r="AN1500" i="1"/>
  <c r="AN1492" i="1"/>
  <c r="AN1484" i="1"/>
  <c r="AN1547" i="1"/>
  <c r="AN1539" i="1"/>
  <c r="AN1531" i="1"/>
  <c r="AN1523" i="1"/>
  <c r="AN1515" i="1"/>
  <c r="AN1507" i="1"/>
  <c r="AN1499" i="1"/>
  <c r="AN1491" i="1"/>
  <c r="AN1483" i="1"/>
  <c r="AR1440" i="1"/>
  <c r="AN1471" i="1"/>
  <c r="AR1467" i="1"/>
  <c r="AN1465" i="1"/>
  <c r="AR1462" i="1"/>
  <c r="AR1465" i="1"/>
  <c r="AR1441" i="1"/>
  <c r="AO1450" i="1"/>
  <c r="AN1441" i="1"/>
  <c r="AR1464" i="1"/>
  <c r="AR1448" i="1"/>
  <c r="AR1444" i="1"/>
  <c r="AR1463" i="1"/>
  <c r="AR1459" i="1"/>
  <c r="AR1451" i="1"/>
  <c r="AR1443" i="1"/>
  <c r="AR1478" i="1"/>
  <c r="AR1474" i="1"/>
  <c r="AR1454" i="1"/>
  <c r="AR1446" i="1"/>
  <c r="AR1472" i="1"/>
  <c r="AR1470" i="1"/>
  <c r="AR1473" i="1"/>
  <c r="AR1458" i="1"/>
  <c r="AR1450" i="1"/>
  <c r="AN1444" i="1"/>
  <c r="AR1442" i="1"/>
  <c r="AO1462" i="1"/>
  <c r="AO1459" i="1"/>
  <c r="AR1475" i="1"/>
  <c r="AR1461" i="1"/>
  <c r="AR1457" i="1"/>
  <c r="AR1453" i="1"/>
  <c r="AR1449" i="1"/>
  <c r="AR1471" i="1"/>
  <c r="AR1456" i="1"/>
  <c r="AR1476" i="1"/>
  <c r="AR1479" i="1"/>
  <c r="AR1469" i="1"/>
  <c r="AR1452" i="1"/>
  <c r="AO1474" i="1"/>
  <c r="AR1455" i="1"/>
  <c r="AR1445" i="1"/>
  <c r="AN1456" i="1"/>
  <c r="AR1468" i="1"/>
  <c r="AR1447" i="1"/>
  <c r="AN1448" i="1"/>
  <c r="AR1477" i="1"/>
  <c r="AR1466" i="1"/>
  <c r="AR1460" i="1"/>
  <c r="AN1477" i="1"/>
  <c r="AN1453" i="1"/>
  <c r="AN1468" i="1"/>
  <c r="AN1447" i="1"/>
  <c r="AN1442" i="1"/>
  <c r="AN1475" i="1"/>
  <c r="AN1469" i="1"/>
  <c r="AN1466" i="1"/>
  <c r="AN1460" i="1"/>
  <c r="AN1478" i="1"/>
  <c r="AN1457" i="1"/>
  <c r="AN1451" i="1"/>
  <c r="AR1431" i="1"/>
  <c r="AN1472" i="1"/>
  <c r="AN1463" i="1"/>
  <c r="AN1454" i="1"/>
  <c r="AN1445" i="1"/>
  <c r="AO1479" i="1"/>
  <c r="AO1476" i="1"/>
  <c r="AO1473" i="1"/>
  <c r="AO1470" i="1"/>
  <c r="AO1467" i="1"/>
  <c r="AO1464" i="1"/>
  <c r="AO1461" i="1"/>
  <c r="AO1458" i="1"/>
  <c r="AO1455" i="1"/>
  <c r="AO1452" i="1"/>
  <c r="AO1449" i="1"/>
  <c r="AO1446" i="1"/>
  <c r="AO1443" i="1"/>
  <c r="AO1440" i="1"/>
  <c r="AR1430" i="1"/>
  <c r="AR1437" i="1"/>
  <c r="AR1426" i="1"/>
  <c r="AR1432" i="1"/>
  <c r="AR1438" i="1"/>
  <c r="AR1424" i="1"/>
  <c r="AR1425" i="1"/>
  <c r="AR1433" i="1"/>
  <c r="AR1420" i="1"/>
  <c r="AR1436" i="1"/>
  <c r="AR1439" i="1"/>
  <c r="AR1427" i="1"/>
  <c r="AR1435" i="1"/>
  <c r="AR1428" i="1"/>
  <c r="AR1429" i="1"/>
  <c r="AR1434" i="1"/>
  <c r="AN1439" i="1"/>
  <c r="AN1431" i="1"/>
  <c r="AN1438" i="1"/>
  <c r="AN1430" i="1"/>
  <c r="AN1437" i="1"/>
  <c r="AN1429" i="1"/>
  <c r="AN1436" i="1"/>
  <c r="AN1428" i="1"/>
  <c r="AN1435" i="1"/>
  <c r="AN1427" i="1"/>
  <c r="AN1434" i="1"/>
  <c r="AN1426" i="1"/>
  <c r="AN1433" i="1"/>
  <c r="AN1425" i="1"/>
  <c r="AN1432" i="1"/>
  <c r="AN1424" i="1"/>
  <c r="AR1421" i="1"/>
  <c r="AR1417" i="1"/>
  <c r="AO1418" i="1"/>
  <c r="AR1422" i="1"/>
  <c r="AR1418" i="1"/>
  <c r="AN1420" i="1"/>
  <c r="AR1423" i="1"/>
  <c r="AR1419" i="1"/>
  <c r="AR1416" i="1"/>
  <c r="AO1421" i="1"/>
  <c r="AO1419" i="1"/>
  <c r="AO1422" i="1"/>
  <c r="AO1416" i="1"/>
  <c r="AN1417" i="1"/>
  <c r="AR1406" i="1"/>
  <c r="AN1423" i="1"/>
  <c r="AR1408" i="1"/>
  <c r="AR1402" i="1"/>
  <c r="AR1400" i="1"/>
  <c r="AR1403" i="1"/>
  <c r="AO1404" i="1"/>
  <c r="AR1407" i="1"/>
  <c r="AR1413" i="1"/>
  <c r="AR1405" i="1"/>
  <c r="AO1412" i="1"/>
  <c r="AR1401" i="1"/>
  <c r="AR1415" i="1"/>
  <c r="AR1411" i="1"/>
  <c r="AR1410" i="1"/>
  <c r="AN1401" i="1"/>
  <c r="AN1400" i="1"/>
  <c r="AR1409" i="1"/>
  <c r="AO1407" i="1"/>
  <c r="AN1414" i="1"/>
  <c r="AN1411" i="1"/>
  <c r="AN1406" i="1"/>
  <c r="AR1414" i="1"/>
  <c r="AN1403" i="1"/>
  <c r="AN1405" i="1"/>
  <c r="AN1409" i="1"/>
  <c r="AR1412" i="1"/>
  <c r="AR1404" i="1"/>
  <c r="AN1408" i="1"/>
  <c r="AO1402" i="1"/>
  <c r="AO1410" i="1"/>
  <c r="AO1413" i="1"/>
  <c r="AN1415" i="1"/>
  <c r="AR1394" i="1"/>
  <c r="AR1397" i="1"/>
  <c r="AR1392" i="1"/>
  <c r="AR1393" i="1"/>
  <c r="AR1395" i="1"/>
  <c r="AR1396" i="1"/>
  <c r="AR1398" i="1"/>
  <c r="AR1399" i="1"/>
  <c r="AR1382" i="1"/>
  <c r="AR1380" i="1"/>
  <c r="AO1399" i="1"/>
  <c r="AN1399" i="1"/>
  <c r="AO1398" i="1"/>
  <c r="AN1398" i="1"/>
  <c r="AO1397" i="1"/>
  <c r="AN1397" i="1"/>
  <c r="AO1396" i="1"/>
  <c r="AN1396" i="1"/>
  <c r="AO1395" i="1"/>
  <c r="AN1395" i="1"/>
  <c r="AO1394" i="1"/>
  <c r="AN1394" i="1"/>
  <c r="AO1393" i="1"/>
  <c r="AN1393" i="1"/>
  <c r="AO1392" i="1"/>
  <c r="AN1392" i="1"/>
  <c r="AR1389" i="1"/>
  <c r="AR1390" i="1"/>
  <c r="AR1379" i="1"/>
  <c r="AR1391" i="1"/>
  <c r="AR1381" i="1"/>
  <c r="AR1385" i="1"/>
  <c r="AR1383" i="1"/>
  <c r="AR1387" i="1"/>
  <c r="AR1384" i="1"/>
  <c r="AR1388" i="1"/>
  <c r="AR1386" i="1"/>
  <c r="AO1387" i="1"/>
  <c r="AO1386" i="1"/>
  <c r="AO1385" i="1"/>
  <c r="AO1384" i="1"/>
  <c r="AO1383" i="1"/>
  <c r="AO1379" i="1"/>
  <c r="AO1391" i="1"/>
  <c r="AO1390" i="1"/>
  <c r="AO1382" i="1"/>
  <c r="AO1389" i="1"/>
  <c r="AO1381" i="1"/>
  <c r="AO1388" i="1"/>
  <c r="AO1380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AR1378" i="1"/>
  <c r="AR1377" i="1"/>
  <c r="AR1376" i="1"/>
  <c r="AR1375" i="1"/>
  <c r="AR1374" i="1"/>
  <c r="AR1373" i="1"/>
  <c r="AR1372" i="1"/>
  <c r="AR1371" i="1"/>
  <c r="AR1370" i="1"/>
  <c r="AR1369" i="1"/>
  <c r="AR1368" i="1"/>
  <c r="AR1367" i="1"/>
  <c r="AR1366" i="1"/>
  <c r="AR1365" i="1"/>
  <c r="AR1364" i="1"/>
  <c r="AR1363" i="1"/>
  <c r="AR1362" i="1"/>
  <c r="AR1361" i="1"/>
  <c r="AR1360" i="1"/>
  <c r="AR1359" i="1"/>
  <c r="AR1358" i="1"/>
  <c r="AR1357" i="1"/>
  <c r="AR1356" i="1"/>
  <c r="AM1378" i="1"/>
  <c r="AN1378" i="1" s="1"/>
  <c r="AM1377" i="1"/>
  <c r="AO1377" i="1" s="1"/>
  <c r="AM1376" i="1"/>
  <c r="AO1376" i="1" s="1"/>
  <c r="AM1375" i="1"/>
  <c r="AN1375" i="1" s="1"/>
  <c r="AM1374" i="1"/>
  <c r="AN1374" i="1" s="1"/>
  <c r="AM1373" i="1"/>
  <c r="AO1373" i="1" s="1"/>
  <c r="AM1372" i="1"/>
  <c r="AN1372" i="1" s="1"/>
  <c r="AM1371" i="1"/>
  <c r="AO1371" i="1" s="1"/>
  <c r="AM1370" i="1"/>
  <c r="AO1370" i="1" s="1"/>
  <c r="AM1369" i="1"/>
  <c r="AN1369" i="1" s="1"/>
  <c r="AM1368" i="1"/>
  <c r="AO1368" i="1" s="1"/>
  <c r="AM1367" i="1"/>
  <c r="AO1367" i="1" s="1"/>
  <c r="AM1366" i="1"/>
  <c r="AN1366" i="1" s="1"/>
  <c r="AM1365" i="1"/>
  <c r="AN1365" i="1" s="1"/>
  <c r="AM1364" i="1"/>
  <c r="AO1364" i="1" s="1"/>
  <c r="AM1363" i="1"/>
  <c r="AN1363" i="1" s="1"/>
  <c r="AM1362" i="1"/>
  <c r="AO1362" i="1" s="1"/>
  <c r="AM1361" i="1"/>
  <c r="AO1361" i="1" s="1"/>
  <c r="AM1360" i="1"/>
  <c r="AN1360" i="1" s="1"/>
  <c r="AM1359" i="1"/>
  <c r="AO1359" i="1" s="1"/>
  <c r="AM1358" i="1"/>
  <c r="AO1358" i="1" s="1"/>
  <c r="AM1357" i="1"/>
  <c r="AN1357" i="1" s="1"/>
  <c r="AM1356" i="1"/>
  <c r="AN1356" i="1" s="1"/>
  <c r="AL1378" i="1"/>
  <c r="AL1377" i="1"/>
  <c r="AL1376" i="1"/>
  <c r="AL1375" i="1"/>
  <c r="AL1374" i="1"/>
  <c r="AL1373" i="1"/>
  <c r="AL1372" i="1"/>
  <c r="AL1371" i="1"/>
  <c r="AL1370" i="1"/>
  <c r="AL1369" i="1"/>
  <c r="AL1368" i="1"/>
  <c r="AL1367" i="1"/>
  <c r="AL1366" i="1"/>
  <c r="AL1365" i="1"/>
  <c r="AL1364" i="1"/>
  <c r="AL1363" i="1"/>
  <c r="AL1362" i="1"/>
  <c r="AL1361" i="1"/>
  <c r="AL1360" i="1"/>
  <c r="AL1359" i="1"/>
  <c r="AL1358" i="1"/>
  <c r="AL1357" i="1"/>
  <c r="AL1356" i="1"/>
  <c r="AK1378" i="1"/>
  <c r="AK1377" i="1"/>
  <c r="AK1376" i="1"/>
  <c r="AK1375" i="1"/>
  <c r="AK1374" i="1"/>
  <c r="AK1373" i="1"/>
  <c r="AK1372" i="1"/>
  <c r="AK1371" i="1"/>
  <c r="AK1370" i="1"/>
  <c r="AK1369" i="1"/>
  <c r="AK1368" i="1"/>
  <c r="AK1367" i="1"/>
  <c r="AK1366" i="1"/>
  <c r="AK1365" i="1"/>
  <c r="AK1364" i="1"/>
  <c r="AK1363" i="1"/>
  <c r="AK1362" i="1"/>
  <c r="AK1361" i="1"/>
  <c r="AK1360" i="1"/>
  <c r="AK1359" i="1"/>
  <c r="AK1358" i="1"/>
  <c r="AK1357" i="1"/>
  <c r="AK1356" i="1"/>
  <c r="AJ1378" i="1"/>
  <c r="AJ1377" i="1"/>
  <c r="AJ1376" i="1"/>
  <c r="AJ1375" i="1"/>
  <c r="AJ1374" i="1"/>
  <c r="AJ1373" i="1"/>
  <c r="AJ1372" i="1"/>
  <c r="AJ1371" i="1"/>
  <c r="AJ1370" i="1"/>
  <c r="AJ1369" i="1"/>
  <c r="AJ1368" i="1"/>
  <c r="AJ1367" i="1"/>
  <c r="AJ1366" i="1"/>
  <c r="AJ1365" i="1"/>
  <c r="AJ1364" i="1"/>
  <c r="AJ1363" i="1"/>
  <c r="AJ1362" i="1"/>
  <c r="AJ1361" i="1"/>
  <c r="AJ1360" i="1"/>
  <c r="AJ1359" i="1"/>
  <c r="AJ1358" i="1"/>
  <c r="AJ1357" i="1"/>
  <c r="AJ1356" i="1"/>
  <c r="AH1378" i="1"/>
  <c r="AH1377" i="1"/>
  <c r="AH1376" i="1"/>
  <c r="AH1375" i="1"/>
  <c r="AH1374" i="1"/>
  <c r="AH1373" i="1"/>
  <c r="AH1372" i="1"/>
  <c r="AH1371" i="1"/>
  <c r="AH1370" i="1"/>
  <c r="AH1369" i="1"/>
  <c r="AH1368" i="1"/>
  <c r="AH1367" i="1"/>
  <c r="AH1366" i="1"/>
  <c r="AH1365" i="1"/>
  <c r="AH1364" i="1"/>
  <c r="AH1363" i="1"/>
  <c r="AH1362" i="1"/>
  <c r="AH1361" i="1"/>
  <c r="AH1360" i="1"/>
  <c r="AH1359" i="1"/>
  <c r="AH1358" i="1"/>
  <c r="AH1357" i="1"/>
  <c r="AH1356" i="1"/>
  <c r="AG1378" i="1"/>
  <c r="AG1377" i="1"/>
  <c r="AG1376" i="1"/>
  <c r="AG1375" i="1"/>
  <c r="AG1374" i="1"/>
  <c r="AG1373" i="1"/>
  <c r="AG1372" i="1"/>
  <c r="AG1371" i="1"/>
  <c r="AG1370" i="1"/>
  <c r="AG1369" i="1"/>
  <c r="AG1368" i="1"/>
  <c r="AG1367" i="1"/>
  <c r="AG1366" i="1"/>
  <c r="AG1365" i="1"/>
  <c r="AG1364" i="1"/>
  <c r="AG1363" i="1"/>
  <c r="AG1362" i="1"/>
  <c r="AG1361" i="1"/>
  <c r="AG1360" i="1"/>
  <c r="AG1359" i="1"/>
  <c r="AG1358" i="1"/>
  <c r="AG1357" i="1"/>
  <c r="AG1356" i="1"/>
  <c r="O3" i="1"/>
  <c r="AQ1355" i="1"/>
  <c r="AP1355" i="1"/>
  <c r="AQ1354" i="1"/>
  <c r="AP1354" i="1"/>
  <c r="AQ1353" i="1"/>
  <c r="AP1353" i="1"/>
  <c r="AQ1352" i="1"/>
  <c r="AP1352" i="1"/>
  <c r="AQ1351" i="1"/>
  <c r="AP1351" i="1"/>
  <c r="AQ1350" i="1"/>
  <c r="AP1350" i="1"/>
  <c r="AQ1349" i="1"/>
  <c r="AP1349" i="1"/>
  <c r="AQ1348" i="1"/>
  <c r="AP1348" i="1"/>
  <c r="AQ1347" i="1"/>
  <c r="AP1347" i="1"/>
  <c r="AQ1346" i="1"/>
  <c r="AP1346" i="1"/>
  <c r="AQ1345" i="1"/>
  <c r="AP1345" i="1"/>
  <c r="AQ1344" i="1"/>
  <c r="AP1344" i="1"/>
  <c r="AQ1343" i="1"/>
  <c r="AP1343" i="1"/>
  <c r="AQ1342" i="1"/>
  <c r="AP1342" i="1"/>
  <c r="AQ1341" i="1"/>
  <c r="AP1341" i="1"/>
  <c r="AQ1340" i="1"/>
  <c r="AP1340" i="1"/>
  <c r="AQ1339" i="1"/>
  <c r="AP1339" i="1"/>
  <c r="AQ1338" i="1"/>
  <c r="AP1338" i="1"/>
  <c r="AQ1337" i="1"/>
  <c r="AP1337" i="1"/>
  <c r="AQ1336" i="1"/>
  <c r="AP1336" i="1"/>
  <c r="AQ1335" i="1"/>
  <c r="AP1335" i="1"/>
  <c r="AQ1334" i="1"/>
  <c r="AP1334" i="1"/>
  <c r="AQ1333" i="1"/>
  <c r="AP1333" i="1"/>
  <c r="AQ1332" i="1"/>
  <c r="AP1332" i="1"/>
  <c r="AQ1331" i="1"/>
  <c r="AP1331" i="1"/>
  <c r="AQ1330" i="1"/>
  <c r="AP1330" i="1"/>
  <c r="AQ1329" i="1"/>
  <c r="AP1329" i="1"/>
  <c r="AQ1328" i="1"/>
  <c r="AP1328" i="1"/>
  <c r="AQ1327" i="1"/>
  <c r="AP1327" i="1"/>
  <c r="AQ1326" i="1"/>
  <c r="AP1326" i="1"/>
  <c r="AQ1325" i="1"/>
  <c r="AP1325" i="1"/>
  <c r="AQ1324" i="1"/>
  <c r="AP1324" i="1"/>
  <c r="AQ1323" i="1"/>
  <c r="AP1323" i="1"/>
  <c r="AQ1322" i="1"/>
  <c r="AP1322" i="1"/>
  <c r="AQ1321" i="1"/>
  <c r="AP1321" i="1"/>
  <c r="AQ1320" i="1"/>
  <c r="AP1320" i="1"/>
  <c r="AQ1319" i="1"/>
  <c r="AP1319" i="1"/>
  <c r="AQ1318" i="1"/>
  <c r="AP1318" i="1"/>
  <c r="AQ1317" i="1"/>
  <c r="AP1317" i="1"/>
  <c r="AQ1316" i="1"/>
  <c r="AP1316" i="1"/>
  <c r="AQ1315" i="1"/>
  <c r="AP1315" i="1"/>
  <c r="AQ1314" i="1"/>
  <c r="AP1314" i="1"/>
  <c r="AQ1313" i="1"/>
  <c r="AP1313" i="1"/>
  <c r="AQ1312" i="1"/>
  <c r="AP1312" i="1"/>
  <c r="AQ1311" i="1"/>
  <c r="AP1311" i="1"/>
  <c r="AQ1310" i="1"/>
  <c r="AP1310" i="1"/>
  <c r="AQ1309" i="1"/>
  <c r="AP1309" i="1"/>
  <c r="AQ1308" i="1"/>
  <c r="AP1308" i="1"/>
  <c r="AQ1307" i="1"/>
  <c r="AP1307" i="1"/>
  <c r="AQ1306" i="1"/>
  <c r="AP1306" i="1"/>
  <c r="AQ1305" i="1"/>
  <c r="AP1305" i="1"/>
  <c r="AQ1304" i="1"/>
  <c r="AP1304" i="1"/>
  <c r="AQ1303" i="1"/>
  <c r="AP1303" i="1"/>
  <c r="AQ1302" i="1"/>
  <c r="AP1302" i="1"/>
  <c r="AQ1301" i="1"/>
  <c r="AP1301" i="1"/>
  <c r="AQ1300" i="1"/>
  <c r="AP1300" i="1"/>
  <c r="AQ1299" i="1"/>
  <c r="AP1299" i="1"/>
  <c r="AQ1298" i="1"/>
  <c r="AP1298" i="1"/>
  <c r="AQ1297" i="1"/>
  <c r="AP1297" i="1"/>
  <c r="AQ1296" i="1"/>
  <c r="AP1296" i="1"/>
  <c r="AQ1295" i="1"/>
  <c r="AP1295" i="1"/>
  <c r="AQ1294" i="1"/>
  <c r="AP1294" i="1"/>
  <c r="AQ1293" i="1"/>
  <c r="AP1293" i="1"/>
  <c r="AQ1292" i="1"/>
  <c r="AP1292" i="1"/>
  <c r="AM1355" i="1"/>
  <c r="AO1355" i="1" s="1"/>
  <c r="AL1355" i="1"/>
  <c r="AK1355" i="1"/>
  <c r="AJ1355" i="1"/>
  <c r="AH1355" i="1"/>
  <c r="AG1355" i="1"/>
  <c r="AM1327" i="1"/>
  <c r="AO1327" i="1" s="1"/>
  <c r="AM1328" i="1"/>
  <c r="AO1328" i="1" s="1"/>
  <c r="AM1329" i="1"/>
  <c r="AO1329" i="1" s="1"/>
  <c r="AM1330" i="1"/>
  <c r="AN1330" i="1" s="1"/>
  <c r="AM1331" i="1"/>
  <c r="AN1331" i="1" s="1"/>
  <c r="AM1332" i="1"/>
  <c r="AO1332" i="1" s="1"/>
  <c r="AM1333" i="1"/>
  <c r="AO1333" i="1" s="1"/>
  <c r="AM1334" i="1"/>
  <c r="AO1334" i="1" s="1"/>
  <c r="AM1335" i="1"/>
  <c r="AO1335" i="1" s="1"/>
  <c r="AM1336" i="1"/>
  <c r="AO1336" i="1" s="1"/>
  <c r="AM1337" i="1"/>
  <c r="AO1337" i="1" s="1"/>
  <c r="AM1338" i="1"/>
  <c r="AN1338" i="1" s="1"/>
  <c r="AM1339" i="1"/>
  <c r="AN1339" i="1" s="1"/>
  <c r="AM1340" i="1"/>
  <c r="AO1340" i="1" s="1"/>
  <c r="AM1341" i="1"/>
  <c r="AO1341" i="1" s="1"/>
  <c r="AM1342" i="1"/>
  <c r="AO1342" i="1" s="1"/>
  <c r="AM1343" i="1"/>
  <c r="AO1343" i="1" s="1"/>
  <c r="AM1344" i="1"/>
  <c r="AO1344" i="1" s="1"/>
  <c r="AM1345" i="1"/>
  <c r="AO1345" i="1" s="1"/>
  <c r="AM1346" i="1"/>
  <c r="AN1346" i="1" s="1"/>
  <c r="AM1347" i="1"/>
  <c r="AN1347" i="1" s="1"/>
  <c r="AM1348" i="1"/>
  <c r="AO1348" i="1" s="1"/>
  <c r="AM1349" i="1"/>
  <c r="AO1349" i="1" s="1"/>
  <c r="AM1350" i="1"/>
  <c r="AO1350" i="1" s="1"/>
  <c r="AM1351" i="1"/>
  <c r="AO1351" i="1" s="1"/>
  <c r="AM1352" i="1"/>
  <c r="AM1353" i="1"/>
  <c r="AO1353" i="1" s="1"/>
  <c r="AM1354" i="1"/>
  <c r="AN1354" i="1" s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O1372" i="1" l="1"/>
  <c r="AO1363" i="1"/>
  <c r="AR1330" i="1"/>
  <c r="AR1339" i="1"/>
  <c r="AR1348" i="1"/>
  <c r="AN1359" i="1"/>
  <c r="AN1368" i="1"/>
  <c r="AN1377" i="1"/>
  <c r="AN1362" i="1"/>
  <c r="AN1371" i="1"/>
  <c r="AO1356" i="1"/>
  <c r="AO1360" i="1"/>
  <c r="AO1365" i="1"/>
  <c r="AO1369" i="1"/>
  <c r="AO1374" i="1"/>
  <c r="AO1378" i="1"/>
  <c r="AO1357" i="1"/>
  <c r="AO1366" i="1"/>
  <c r="AO1375" i="1"/>
  <c r="AN1358" i="1"/>
  <c r="AN1361" i="1"/>
  <c r="AN1364" i="1"/>
  <c r="AN1367" i="1"/>
  <c r="AN1370" i="1"/>
  <c r="AN1373" i="1"/>
  <c r="AN1376" i="1"/>
  <c r="AR1340" i="1"/>
  <c r="AR1333" i="1"/>
  <c r="AR1342" i="1"/>
  <c r="AR1351" i="1"/>
  <c r="AR1343" i="1"/>
  <c r="AR1352" i="1"/>
  <c r="AR1334" i="1"/>
  <c r="AR1328" i="1"/>
  <c r="AR1346" i="1"/>
  <c r="AR1335" i="1"/>
  <c r="AR1331" i="1"/>
  <c r="AR1332" i="1"/>
  <c r="AR1341" i="1"/>
  <c r="AR1344" i="1"/>
  <c r="AR1353" i="1"/>
  <c r="AR1329" i="1"/>
  <c r="AR1347" i="1"/>
  <c r="AR1327" i="1"/>
  <c r="AR1336" i="1"/>
  <c r="AR1345" i="1"/>
  <c r="AR1354" i="1"/>
  <c r="AO1352" i="1"/>
  <c r="AN1352" i="1"/>
  <c r="AR1337" i="1"/>
  <c r="AR1338" i="1"/>
  <c r="AR1349" i="1"/>
  <c r="AR1350" i="1"/>
  <c r="AR1355" i="1"/>
  <c r="AN1353" i="1"/>
  <c r="AN1344" i="1"/>
  <c r="AN1337" i="1"/>
  <c r="AN1351" i="1"/>
  <c r="AN1336" i="1"/>
  <c r="AN1335" i="1"/>
  <c r="AN1328" i="1"/>
  <c r="AN1350" i="1"/>
  <c r="AN1334" i="1"/>
  <c r="AN1345" i="1"/>
  <c r="AN1329" i="1"/>
  <c r="AN1343" i="1"/>
  <c r="AN1327" i="1"/>
  <c r="AN1342" i="1"/>
  <c r="AO1347" i="1"/>
  <c r="AO1339" i="1"/>
  <c r="AO1331" i="1"/>
  <c r="AO1354" i="1"/>
  <c r="AO1346" i="1"/>
  <c r="AO1338" i="1"/>
  <c r="AO1330" i="1"/>
  <c r="AN1349" i="1"/>
  <c r="AN1341" i="1"/>
  <c r="AN1333" i="1"/>
  <c r="AN1348" i="1"/>
  <c r="AN1340" i="1"/>
  <c r="AN1332" i="1"/>
  <c r="AN1355" i="1"/>
  <c r="B13" i="15" l="1"/>
  <c r="B14" i="15"/>
  <c r="B9" i="15"/>
  <c r="B15" i="15"/>
  <c r="B3" i="15"/>
  <c r="B8" i="15" l="1"/>
  <c r="B7" i="15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M1292" i="1"/>
  <c r="AO1292" i="1" s="1"/>
  <c r="AM1293" i="1"/>
  <c r="AN1293" i="1" s="1"/>
  <c r="AM1294" i="1"/>
  <c r="AN1294" i="1" s="1"/>
  <c r="AM1295" i="1"/>
  <c r="AO1295" i="1" s="1"/>
  <c r="AM1296" i="1"/>
  <c r="AN1296" i="1" s="1"/>
  <c r="AM1297" i="1"/>
  <c r="AN1297" i="1" s="1"/>
  <c r="AM1298" i="1"/>
  <c r="AO1298" i="1" s="1"/>
  <c r="AM1299" i="1"/>
  <c r="AO1299" i="1" s="1"/>
  <c r="AM1300" i="1"/>
  <c r="AN1300" i="1" s="1"/>
  <c r="AM1301" i="1"/>
  <c r="AO1301" i="1" s="1"/>
  <c r="AM1302" i="1"/>
  <c r="AN1302" i="1" s="1"/>
  <c r="AM1303" i="1"/>
  <c r="AN1303" i="1" s="1"/>
  <c r="AM1304" i="1"/>
  <c r="AO1304" i="1" s="1"/>
  <c r="AM1305" i="1"/>
  <c r="AN1305" i="1" s="1"/>
  <c r="AM1306" i="1"/>
  <c r="AN1306" i="1" s="1"/>
  <c r="AM1307" i="1"/>
  <c r="AO1307" i="1" s="1"/>
  <c r="AM1308" i="1"/>
  <c r="AN1308" i="1" s="1"/>
  <c r="AM1309" i="1"/>
  <c r="AN1309" i="1" s="1"/>
  <c r="AM1310" i="1"/>
  <c r="AO1310" i="1" s="1"/>
  <c r="AM1311" i="1"/>
  <c r="AN1311" i="1" s="1"/>
  <c r="AM1312" i="1"/>
  <c r="AN1312" i="1" s="1"/>
  <c r="AM1313" i="1"/>
  <c r="AO1313" i="1" s="1"/>
  <c r="AM1314" i="1"/>
  <c r="AN1314" i="1" s="1"/>
  <c r="AM1315" i="1"/>
  <c r="AN1315" i="1" s="1"/>
  <c r="AM1316" i="1"/>
  <c r="AO1316" i="1" s="1"/>
  <c r="AM1317" i="1"/>
  <c r="AN1317" i="1" s="1"/>
  <c r="AM1318" i="1"/>
  <c r="AN1318" i="1" s="1"/>
  <c r="AM1319" i="1"/>
  <c r="AO1319" i="1" s="1"/>
  <c r="AM1320" i="1"/>
  <c r="AN1320" i="1" s="1"/>
  <c r="AM1321" i="1"/>
  <c r="AN1321" i="1" s="1"/>
  <c r="AM1322" i="1"/>
  <c r="AO1322" i="1" s="1"/>
  <c r="AM1323" i="1"/>
  <c r="AN1323" i="1" s="1"/>
  <c r="AM1324" i="1"/>
  <c r="AN1324" i="1" s="1"/>
  <c r="AM1325" i="1"/>
  <c r="AO1325" i="1" s="1"/>
  <c r="AM1326" i="1"/>
  <c r="AO1326" i="1" s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908" i="1"/>
  <c r="AQ1291" i="1"/>
  <c r="AP1291" i="1"/>
  <c r="AQ1290" i="1"/>
  <c r="AP1290" i="1"/>
  <c r="AQ1289" i="1"/>
  <c r="AP1289" i="1"/>
  <c r="AQ1288" i="1"/>
  <c r="AP1288" i="1"/>
  <c r="AQ1287" i="1"/>
  <c r="AP1287" i="1"/>
  <c r="AQ1286" i="1"/>
  <c r="AP1286" i="1"/>
  <c r="AQ1285" i="1"/>
  <c r="AP1285" i="1"/>
  <c r="AQ1284" i="1"/>
  <c r="AP1284" i="1"/>
  <c r="AQ1283" i="1"/>
  <c r="AP1283" i="1"/>
  <c r="AQ1282" i="1"/>
  <c r="AP1282" i="1"/>
  <c r="AQ1281" i="1"/>
  <c r="AP1281" i="1"/>
  <c r="AQ1280" i="1"/>
  <c r="AP1280" i="1"/>
  <c r="AQ1279" i="1"/>
  <c r="AP1279" i="1"/>
  <c r="AQ1278" i="1"/>
  <c r="AP1278" i="1"/>
  <c r="AQ1277" i="1"/>
  <c r="AP1277" i="1"/>
  <c r="AQ1276" i="1"/>
  <c r="AP1276" i="1"/>
  <c r="AQ1275" i="1"/>
  <c r="AP1275" i="1"/>
  <c r="AQ1274" i="1"/>
  <c r="AP1274" i="1"/>
  <c r="AQ1273" i="1"/>
  <c r="AP1273" i="1"/>
  <c r="AQ1272" i="1"/>
  <c r="AP1272" i="1"/>
  <c r="AQ1271" i="1"/>
  <c r="AP1271" i="1"/>
  <c r="AQ1270" i="1"/>
  <c r="AP1270" i="1"/>
  <c r="AQ1269" i="1"/>
  <c r="AP1269" i="1"/>
  <c r="AQ1268" i="1"/>
  <c r="AP1268" i="1"/>
  <c r="AQ1267" i="1"/>
  <c r="AP1267" i="1"/>
  <c r="AQ1266" i="1"/>
  <c r="AP1266" i="1"/>
  <c r="AQ1265" i="1"/>
  <c r="AP1265" i="1"/>
  <c r="AQ1264" i="1"/>
  <c r="AP1264" i="1"/>
  <c r="AQ1263" i="1"/>
  <c r="AP1263" i="1"/>
  <c r="AQ1262" i="1"/>
  <c r="AP1262" i="1"/>
  <c r="AQ1261" i="1"/>
  <c r="AP1261" i="1"/>
  <c r="AQ1260" i="1"/>
  <c r="AP1260" i="1"/>
  <c r="AQ1259" i="1"/>
  <c r="AP1259" i="1"/>
  <c r="AQ1258" i="1"/>
  <c r="AP1258" i="1"/>
  <c r="AQ1257" i="1"/>
  <c r="AP1257" i="1"/>
  <c r="AQ1256" i="1"/>
  <c r="AP1256" i="1"/>
  <c r="AQ1255" i="1"/>
  <c r="AP1255" i="1"/>
  <c r="AQ1254" i="1"/>
  <c r="AP1254" i="1"/>
  <c r="AQ1253" i="1"/>
  <c r="AP1253" i="1"/>
  <c r="AQ1252" i="1"/>
  <c r="AP1252" i="1"/>
  <c r="AQ1251" i="1"/>
  <c r="AP1251" i="1"/>
  <c r="AQ1250" i="1"/>
  <c r="AP1250" i="1"/>
  <c r="AQ1249" i="1"/>
  <c r="AP1249" i="1"/>
  <c r="AQ1248" i="1"/>
  <c r="AP1248" i="1"/>
  <c r="AQ1247" i="1"/>
  <c r="AP1247" i="1"/>
  <c r="AQ1246" i="1"/>
  <c r="AP1246" i="1"/>
  <c r="AQ1245" i="1"/>
  <c r="AP1245" i="1"/>
  <c r="AQ1244" i="1"/>
  <c r="AP1244" i="1"/>
  <c r="AQ1243" i="1"/>
  <c r="AP1243" i="1"/>
  <c r="AQ1242" i="1"/>
  <c r="AP1242" i="1"/>
  <c r="AQ1241" i="1"/>
  <c r="AP1241" i="1"/>
  <c r="AQ1240" i="1"/>
  <c r="AP1240" i="1"/>
  <c r="AQ1239" i="1"/>
  <c r="AP1239" i="1"/>
  <c r="AQ1238" i="1"/>
  <c r="AP1238" i="1"/>
  <c r="AQ1237" i="1"/>
  <c r="AP1237" i="1"/>
  <c r="AQ1236" i="1"/>
  <c r="AP1236" i="1"/>
  <c r="AQ1235" i="1"/>
  <c r="AP1235" i="1"/>
  <c r="AQ1234" i="1"/>
  <c r="AP1234" i="1"/>
  <c r="AQ1233" i="1"/>
  <c r="AP1233" i="1"/>
  <c r="AQ1232" i="1"/>
  <c r="AP1232" i="1"/>
  <c r="AQ1231" i="1"/>
  <c r="AP1231" i="1"/>
  <c r="AQ1230" i="1"/>
  <c r="AP1230" i="1"/>
  <c r="AQ1229" i="1"/>
  <c r="AP1229" i="1"/>
  <c r="AQ1228" i="1"/>
  <c r="AP1228" i="1"/>
  <c r="AQ1227" i="1"/>
  <c r="AP1227" i="1"/>
  <c r="AQ1226" i="1"/>
  <c r="AP1226" i="1"/>
  <c r="AQ1225" i="1"/>
  <c r="AP1225" i="1"/>
  <c r="AQ1224" i="1"/>
  <c r="AP1224" i="1"/>
  <c r="AQ1223" i="1"/>
  <c r="AP1223" i="1"/>
  <c r="AQ1222" i="1"/>
  <c r="AP1222" i="1"/>
  <c r="AQ1221" i="1"/>
  <c r="AP1221" i="1"/>
  <c r="AQ1220" i="1"/>
  <c r="AP1220" i="1"/>
  <c r="AQ1219" i="1"/>
  <c r="AP1219" i="1"/>
  <c r="AQ1218" i="1"/>
  <c r="AP1218" i="1"/>
  <c r="AQ1217" i="1"/>
  <c r="AP1217" i="1"/>
  <c r="AQ1216" i="1"/>
  <c r="AP1216" i="1"/>
  <c r="AQ1215" i="1"/>
  <c r="AP1215" i="1"/>
  <c r="AQ1214" i="1"/>
  <c r="AP1214" i="1"/>
  <c r="AQ1213" i="1"/>
  <c r="AP1213" i="1"/>
  <c r="AQ1212" i="1"/>
  <c r="AP1212" i="1"/>
  <c r="AQ1211" i="1"/>
  <c r="AP1211" i="1"/>
  <c r="AQ1210" i="1"/>
  <c r="AP1210" i="1"/>
  <c r="AQ1209" i="1"/>
  <c r="AP1209" i="1"/>
  <c r="AQ1208" i="1"/>
  <c r="AP1208" i="1"/>
  <c r="AQ1207" i="1"/>
  <c r="AP1207" i="1"/>
  <c r="AQ1206" i="1"/>
  <c r="AP1206" i="1"/>
  <c r="AQ1205" i="1"/>
  <c r="AP1205" i="1"/>
  <c r="AQ1204" i="1"/>
  <c r="AP1204" i="1"/>
  <c r="AQ1203" i="1"/>
  <c r="AP1203" i="1"/>
  <c r="AQ1202" i="1"/>
  <c r="AP1202" i="1"/>
  <c r="AQ1201" i="1"/>
  <c r="AP1201" i="1"/>
  <c r="AQ1200" i="1"/>
  <c r="AP1200" i="1"/>
  <c r="AQ1199" i="1"/>
  <c r="AP1199" i="1"/>
  <c r="AQ1198" i="1"/>
  <c r="AP1198" i="1"/>
  <c r="AQ1197" i="1"/>
  <c r="AP1197" i="1"/>
  <c r="AQ1196" i="1"/>
  <c r="AP1196" i="1"/>
  <c r="AQ1195" i="1"/>
  <c r="AP1195" i="1"/>
  <c r="AQ1194" i="1"/>
  <c r="AP1194" i="1"/>
  <c r="AQ1193" i="1"/>
  <c r="AP1193" i="1"/>
  <c r="AQ1192" i="1"/>
  <c r="AP1192" i="1"/>
  <c r="AQ1191" i="1"/>
  <c r="AP1191" i="1"/>
  <c r="AQ1190" i="1"/>
  <c r="AP1190" i="1"/>
  <c r="AQ1189" i="1"/>
  <c r="AP1189" i="1"/>
  <c r="AQ1188" i="1"/>
  <c r="AP1188" i="1"/>
  <c r="AQ1187" i="1"/>
  <c r="AP1187" i="1"/>
  <c r="AQ1186" i="1"/>
  <c r="AP1186" i="1"/>
  <c r="AQ1185" i="1"/>
  <c r="AP1185" i="1"/>
  <c r="AQ1184" i="1"/>
  <c r="AP1184" i="1"/>
  <c r="AQ1183" i="1"/>
  <c r="AP1183" i="1"/>
  <c r="AQ1182" i="1"/>
  <c r="AP1182" i="1"/>
  <c r="AQ1181" i="1"/>
  <c r="AP1181" i="1"/>
  <c r="AR1180" i="1"/>
  <c r="AR1179" i="1"/>
  <c r="AR1178" i="1"/>
  <c r="AR1177" i="1"/>
  <c r="AR1176" i="1"/>
  <c r="AR1175" i="1"/>
  <c r="AR1174" i="1"/>
  <c r="AR1173" i="1"/>
  <c r="AR1172" i="1"/>
  <c r="AR1171" i="1"/>
  <c r="AR1170" i="1"/>
  <c r="AR1169" i="1"/>
  <c r="AR1168" i="1"/>
  <c r="AR1167" i="1"/>
  <c r="AR1166" i="1"/>
  <c r="AR1165" i="1"/>
  <c r="AR1164" i="1"/>
  <c r="AR1163" i="1"/>
  <c r="AR1162" i="1"/>
  <c r="AR1161" i="1"/>
  <c r="AR1160" i="1"/>
  <c r="AR1159" i="1"/>
  <c r="AR1158" i="1"/>
  <c r="AR1157" i="1"/>
  <c r="AR1156" i="1"/>
  <c r="AR1155" i="1"/>
  <c r="AR1154" i="1"/>
  <c r="AR1153" i="1"/>
  <c r="AR1152" i="1"/>
  <c r="AR1151" i="1"/>
  <c r="AR1150" i="1"/>
  <c r="AR1149" i="1"/>
  <c r="AR1148" i="1"/>
  <c r="AR1147" i="1"/>
  <c r="AR1146" i="1"/>
  <c r="AR1145" i="1"/>
  <c r="AR1144" i="1"/>
  <c r="AR1143" i="1"/>
  <c r="AR1142" i="1"/>
  <c r="AR1141" i="1"/>
  <c r="AR1140" i="1"/>
  <c r="AR1139" i="1"/>
  <c r="AR1138" i="1"/>
  <c r="AR1137" i="1"/>
  <c r="AR1136" i="1"/>
  <c r="AR1135" i="1"/>
  <c r="AR1134" i="1"/>
  <c r="AR1133" i="1"/>
  <c r="AR1132" i="1"/>
  <c r="AR1131" i="1"/>
  <c r="AR1130" i="1"/>
  <c r="AR1129" i="1"/>
  <c r="AR1128" i="1"/>
  <c r="AR1127" i="1"/>
  <c r="AR1126" i="1"/>
  <c r="AR1125" i="1"/>
  <c r="AR1124" i="1"/>
  <c r="AR1123" i="1"/>
  <c r="AR1122" i="1"/>
  <c r="AR1121" i="1"/>
  <c r="AR1120" i="1"/>
  <c r="AR1119" i="1"/>
  <c r="AR1118" i="1"/>
  <c r="AR1117" i="1"/>
  <c r="AR1116" i="1"/>
  <c r="AR1115" i="1"/>
  <c r="AR1114" i="1"/>
  <c r="AR1113" i="1"/>
  <c r="AR1112" i="1"/>
  <c r="AR1111" i="1"/>
  <c r="AR1110" i="1"/>
  <c r="AR1109" i="1"/>
  <c r="AR1108" i="1"/>
  <c r="AR1107" i="1"/>
  <c r="AR1106" i="1"/>
  <c r="AR1105" i="1"/>
  <c r="AR1104" i="1"/>
  <c r="AR1103" i="1"/>
  <c r="AR1102" i="1"/>
  <c r="AR1101" i="1"/>
  <c r="AR1100" i="1"/>
  <c r="AR1099" i="1"/>
  <c r="AR1098" i="1"/>
  <c r="AR1097" i="1"/>
  <c r="AR1096" i="1"/>
  <c r="AR1095" i="1"/>
  <c r="AR1094" i="1"/>
  <c r="AR1093" i="1"/>
  <c r="AR1092" i="1"/>
  <c r="AR1091" i="1"/>
  <c r="AR1090" i="1"/>
  <c r="AR1089" i="1"/>
  <c r="AR1088" i="1"/>
  <c r="AR1087" i="1"/>
  <c r="AR1086" i="1"/>
  <c r="AR1085" i="1"/>
  <c r="AR1084" i="1"/>
  <c r="AR1083" i="1"/>
  <c r="AR1082" i="1"/>
  <c r="AR1081" i="1"/>
  <c r="AR1080" i="1"/>
  <c r="AR1079" i="1"/>
  <c r="AR1078" i="1"/>
  <c r="AR1077" i="1"/>
  <c r="AR1076" i="1"/>
  <c r="AR1075" i="1"/>
  <c r="AR1074" i="1"/>
  <c r="AR1073" i="1"/>
  <c r="AR1072" i="1"/>
  <c r="AR1071" i="1"/>
  <c r="AR1070" i="1"/>
  <c r="AR1069" i="1"/>
  <c r="AR1068" i="1"/>
  <c r="AR1067" i="1"/>
  <c r="AR1066" i="1"/>
  <c r="AR1065" i="1"/>
  <c r="AR1064" i="1"/>
  <c r="AR1063" i="1"/>
  <c r="AR1062" i="1"/>
  <c r="AR1061" i="1"/>
  <c r="AR1060" i="1"/>
  <c r="AR1059" i="1"/>
  <c r="AR1058" i="1"/>
  <c r="AR1057" i="1"/>
  <c r="AR1056" i="1"/>
  <c r="AR1055" i="1"/>
  <c r="AR1054" i="1"/>
  <c r="AR1053" i="1"/>
  <c r="AR1052" i="1"/>
  <c r="AR1051" i="1"/>
  <c r="AR1050" i="1"/>
  <c r="AR1049" i="1"/>
  <c r="AR1048" i="1"/>
  <c r="AR1047" i="1"/>
  <c r="AR1046" i="1"/>
  <c r="AR1045" i="1"/>
  <c r="AR1044" i="1"/>
  <c r="AR1043" i="1"/>
  <c r="AR1042" i="1"/>
  <c r="AR1041" i="1"/>
  <c r="AR1040" i="1"/>
  <c r="AR1039" i="1"/>
  <c r="AR1038" i="1"/>
  <c r="AR1037" i="1"/>
  <c r="AR1036" i="1"/>
  <c r="AR1035" i="1"/>
  <c r="AR1034" i="1"/>
  <c r="AR1033" i="1"/>
  <c r="AR1032" i="1"/>
  <c r="AR1031" i="1"/>
  <c r="AR1030" i="1"/>
  <c r="AR1029" i="1"/>
  <c r="AR1028" i="1"/>
  <c r="AR1027" i="1"/>
  <c r="AR1026" i="1"/>
  <c r="AR1025" i="1"/>
  <c r="AR1024" i="1"/>
  <c r="AR1023" i="1"/>
  <c r="AR1022" i="1"/>
  <c r="AR1021" i="1"/>
  <c r="AR1020" i="1"/>
  <c r="AR1019" i="1"/>
  <c r="AR1018" i="1"/>
  <c r="AR1017" i="1"/>
  <c r="AR1016" i="1"/>
  <c r="AR1015" i="1"/>
  <c r="AR1014" i="1"/>
  <c r="AR1013" i="1"/>
  <c r="AR1012" i="1"/>
  <c r="AR1011" i="1"/>
  <c r="AR1010" i="1"/>
  <c r="AR1009" i="1"/>
  <c r="AR1008" i="1"/>
  <c r="AR1007" i="1"/>
  <c r="AR1006" i="1"/>
  <c r="AR1005" i="1"/>
  <c r="AR1004" i="1"/>
  <c r="AR1003" i="1"/>
  <c r="AR1002" i="1"/>
  <c r="AR1001" i="1"/>
  <c r="AR1000" i="1"/>
  <c r="AR999" i="1"/>
  <c r="AR998" i="1"/>
  <c r="AR997" i="1"/>
  <c r="AR996" i="1"/>
  <c r="AR995" i="1"/>
  <c r="AR994" i="1"/>
  <c r="AR993" i="1"/>
  <c r="AR992" i="1"/>
  <c r="AR991" i="1"/>
  <c r="AR990" i="1"/>
  <c r="AR989" i="1"/>
  <c r="AR988" i="1"/>
  <c r="AR987" i="1"/>
  <c r="AR986" i="1"/>
  <c r="AR985" i="1"/>
  <c r="AR984" i="1"/>
  <c r="AR983" i="1"/>
  <c r="AR982" i="1"/>
  <c r="AR981" i="1"/>
  <c r="AR980" i="1"/>
  <c r="AR979" i="1"/>
  <c r="AR978" i="1"/>
  <c r="AR977" i="1"/>
  <c r="AR976" i="1"/>
  <c r="AR975" i="1"/>
  <c r="AR974" i="1"/>
  <c r="AR973" i="1"/>
  <c r="AR972" i="1"/>
  <c r="AR971" i="1"/>
  <c r="AR970" i="1"/>
  <c r="AR969" i="1"/>
  <c r="AR968" i="1"/>
  <c r="AR967" i="1"/>
  <c r="AR966" i="1"/>
  <c r="AR965" i="1"/>
  <c r="AR964" i="1"/>
  <c r="AR963" i="1"/>
  <c r="AR962" i="1"/>
  <c r="AR961" i="1"/>
  <c r="AR960" i="1"/>
  <c r="AR959" i="1"/>
  <c r="AR958" i="1"/>
  <c r="AR957" i="1"/>
  <c r="AR956" i="1"/>
  <c r="AR955" i="1"/>
  <c r="AR954" i="1"/>
  <c r="AR953" i="1"/>
  <c r="AR952" i="1"/>
  <c r="AR951" i="1"/>
  <c r="AR950" i="1"/>
  <c r="AR949" i="1"/>
  <c r="AR948" i="1"/>
  <c r="AR947" i="1"/>
  <c r="AR946" i="1"/>
  <c r="AR945" i="1"/>
  <c r="AR944" i="1"/>
  <c r="AR943" i="1"/>
  <c r="AR942" i="1"/>
  <c r="AR941" i="1"/>
  <c r="AR940" i="1"/>
  <c r="AR939" i="1"/>
  <c r="AR938" i="1"/>
  <c r="AR937" i="1"/>
  <c r="AR936" i="1"/>
  <c r="AR935" i="1"/>
  <c r="AR934" i="1"/>
  <c r="AR933" i="1"/>
  <c r="AR932" i="1"/>
  <c r="AR931" i="1"/>
  <c r="AR930" i="1"/>
  <c r="AR929" i="1"/>
  <c r="AR928" i="1"/>
  <c r="AR927" i="1"/>
  <c r="AR926" i="1"/>
  <c r="AR925" i="1"/>
  <c r="AR924" i="1"/>
  <c r="AR923" i="1"/>
  <c r="AR922" i="1"/>
  <c r="AR921" i="1"/>
  <c r="AR920" i="1"/>
  <c r="AR919" i="1"/>
  <c r="AR918" i="1"/>
  <c r="AR917" i="1"/>
  <c r="AR916" i="1"/>
  <c r="AR915" i="1"/>
  <c r="AR914" i="1"/>
  <c r="AR913" i="1"/>
  <c r="AR912" i="1"/>
  <c r="AR911" i="1"/>
  <c r="AR910" i="1"/>
  <c r="AR909" i="1"/>
  <c r="AR907" i="1"/>
  <c r="AR906" i="1"/>
  <c r="AR905" i="1"/>
  <c r="AR904" i="1"/>
  <c r="AR903" i="1"/>
  <c r="AR902" i="1"/>
  <c r="AR901" i="1"/>
  <c r="AR900" i="1"/>
  <c r="AR899" i="1"/>
  <c r="AR898" i="1"/>
  <c r="AR897" i="1"/>
  <c r="AR896" i="1"/>
  <c r="AR895" i="1"/>
  <c r="AR894" i="1"/>
  <c r="AR893" i="1"/>
  <c r="AR892" i="1"/>
  <c r="AR891" i="1"/>
  <c r="AR890" i="1"/>
  <c r="AR889" i="1"/>
  <c r="AR888" i="1"/>
  <c r="AR887" i="1"/>
  <c r="AR886" i="1"/>
  <c r="AR885" i="1"/>
  <c r="AR884" i="1"/>
  <c r="AR883" i="1"/>
  <c r="AR882" i="1"/>
  <c r="AR881" i="1"/>
  <c r="AR880" i="1"/>
  <c r="AR879" i="1"/>
  <c r="AR878" i="1"/>
  <c r="AR877" i="1"/>
  <c r="AR876" i="1"/>
  <c r="AR875" i="1"/>
  <c r="AR874" i="1"/>
  <c r="AR873" i="1"/>
  <c r="AR872" i="1"/>
  <c r="AR871" i="1"/>
  <c r="AR870" i="1"/>
  <c r="AR869" i="1"/>
  <c r="AR868" i="1"/>
  <c r="AR867" i="1"/>
  <c r="AR866" i="1"/>
  <c r="AR865" i="1"/>
  <c r="AR864" i="1"/>
  <c r="AR863" i="1"/>
  <c r="AR862" i="1"/>
  <c r="AR861" i="1"/>
  <c r="AR860" i="1"/>
  <c r="AR859" i="1"/>
  <c r="AR858" i="1"/>
  <c r="AR857" i="1"/>
  <c r="AR856" i="1"/>
  <c r="AR855" i="1"/>
  <c r="AR854" i="1"/>
  <c r="AR853" i="1"/>
  <c r="AR852" i="1"/>
  <c r="AR851" i="1"/>
  <c r="AR850" i="1"/>
  <c r="AR849" i="1"/>
  <c r="AR848" i="1"/>
  <c r="AR847" i="1"/>
  <c r="AR846" i="1"/>
  <c r="AR845" i="1"/>
  <c r="AR844" i="1"/>
  <c r="AR843" i="1"/>
  <c r="AR842" i="1"/>
  <c r="AR841" i="1"/>
  <c r="AR840" i="1"/>
  <c r="AR839" i="1"/>
  <c r="AR838" i="1"/>
  <c r="AR837" i="1"/>
  <c r="AR836" i="1"/>
  <c r="AR835" i="1"/>
  <c r="AR834" i="1"/>
  <c r="AR833" i="1"/>
  <c r="AR832" i="1"/>
  <c r="AR831" i="1"/>
  <c r="AR830" i="1"/>
  <c r="AR829" i="1"/>
  <c r="AR828" i="1"/>
  <c r="AR827" i="1"/>
  <c r="AR826" i="1"/>
  <c r="AR825" i="1"/>
  <c r="AR824" i="1"/>
  <c r="AR823" i="1"/>
  <c r="AR822" i="1"/>
  <c r="AR821" i="1"/>
  <c r="AR820" i="1"/>
  <c r="AR819" i="1"/>
  <c r="AR818" i="1"/>
  <c r="AR817" i="1"/>
  <c r="AR816" i="1"/>
  <c r="AR815" i="1"/>
  <c r="AR814" i="1"/>
  <c r="AR813" i="1"/>
  <c r="AR812" i="1"/>
  <c r="AR811" i="1"/>
  <c r="AR810" i="1"/>
  <c r="AR809" i="1"/>
  <c r="AR808" i="1"/>
  <c r="AR807" i="1"/>
  <c r="AR806" i="1"/>
  <c r="AR805" i="1"/>
  <c r="AR804" i="1"/>
  <c r="AR803" i="1"/>
  <c r="AR802" i="1"/>
  <c r="AR801" i="1"/>
  <c r="AR800" i="1"/>
  <c r="AR799" i="1"/>
  <c r="AR798" i="1"/>
  <c r="AR797" i="1"/>
  <c r="AR796" i="1"/>
  <c r="AR795" i="1"/>
  <c r="AR794" i="1"/>
  <c r="AR793" i="1"/>
  <c r="AR792" i="1"/>
  <c r="AR791" i="1"/>
  <c r="AR790" i="1"/>
  <c r="AR789" i="1"/>
  <c r="AR788" i="1"/>
  <c r="AR787" i="1"/>
  <c r="AR786" i="1"/>
  <c r="AR785" i="1"/>
  <c r="AR784" i="1"/>
  <c r="AR783" i="1"/>
  <c r="AR782" i="1"/>
  <c r="AR781" i="1"/>
  <c r="AR780" i="1"/>
  <c r="AR779" i="1"/>
  <c r="AR778" i="1"/>
  <c r="AR777" i="1"/>
  <c r="AR776" i="1"/>
  <c r="AR775" i="1"/>
  <c r="AR774" i="1"/>
  <c r="AR773" i="1"/>
  <c r="AR772" i="1"/>
  <c r="AR771" i="1"/>
  <c r="AR770" i="1"/>
  <c r="AR769" i="1"/>
  <c r="AR768" i="1"/>
  <c r="AR767" i="1"/>
  <c r="AR766" i="1"/>
  <c r="AR765" i="1"/>
  <c r="AR764" i="1"/>
  <c r="AR763" i="1"/>
  <c r="AR762" i="1"/>
  <c r="AR761" i="1"/>
  <c r="AR760" i="1"/>
  <c r="AR759" i="1"/>
  <c r="AR758" i="1"/>
  <c r="AR757" i="1"/>
  <c r="AR756" i="1"/>
  <c r="AR755" i="1"/>
  <c r="AR754" i="1"/>
  <c r="AR753" i="1"/>
  <c r="AR752" i="1"/>
  <c r="AR751" i="1"/>
  <c r="AR750" i="1"/>
  <c r="AR749" i="1"/>
  <c r="AR748" i="1"/>
  <c r="AR747" i="1"/>
  <c r="AR746" i="1"/>
  <c r="AR745" i="1"/>
  <c r="AR744" i="1"/>
  <c r="AR743" i="1"/>
  <c r="AR742" i="1"/>
  <c r="AR741" i="1"/>
  <c r="AR740" i="1"/>
  <c r="AR739" i="1"/>
  <c r="AR738" i="1"/>
  <c r="AR737" i="1"/>
  <c r="AR736" i="1"/>
  <c r="AR735" i="1"/>
  <c r="AR734" i="1"/>
  <c r="AR733" i="1"/>
  <c r="AR732" i="1"/>
  <c r="AR731" i="1"/>
  <c r="AR730" i="1"/>
  <c r="AR729" i="1"/>
  <c r="AR728" i="1"/>
  <c r="AR727" i="1"/>
  <c r="AR726" i="1"/>
  <c r="AR725" i="1"/>
  <c r="AR724" i="1"/>
  <c r="AR723" i="1"/>
  <c r="AR722" i="1"/>
  <c r="AR721" i="1"/>
  <c r="AR720" i="1"/>
  <c r="AR719" i="1"/>
  <c r="AR718" i="1"/>
  <c r="AR717" i="1"/>
  <c r="AR716" i="1"/>
  <c r="AR715" i="1"/>
  <c r="AR714" i="1"/>
  <c r="AR713" i="1"/>
  <c r="AR712" i="1"/>
  <c r="AR711" i="1"/>
  <c r="AR710" i="1"/>
  <c r="AR709" i="1"/>
  <c r="AR708" i="1"/>
  <c r="AR707" i="1"/>
  <c r="AR706" i="1"/>
  <c r="AR705" i="1"/>
  <c r="AR704" i="1"/>
  <c r="AR703" i="1"/>
  <c r="AR702" i="1"/>
  <c r="AR701" i="1"/>
  <c r="AR700" i="1"/>
  <c r="AR699" i="1"/>
  <c r="AR698" i="1"/>
  <c r="AR697" i="1"/>
  <c r="AR696" i="1"/>
  <c r="AR695" i="1"/>
  <c r="AR694" i="1"/>
  <c r="AR693" i="1"/>
  <c r="AR692" i="1"/>
  <c r="AR691" i="1"/>
  <c r="AR690" i="1"/>
  <c r="AR689" i="1"/>
  <c r="AR688" i="1"/>
  <c r="AR687" i="1"/>
  <c r="AR686" i="1"/>
  <c r="AR685" i="1"/>
  <c r="AR684" i="1"/>
  <c r="AR683" i="1"/>
  <c r="AR682" i="1"/>
  <c r="AR681" i="1"/>
  <c r="AR680" i="1"/>
  <c r="AR679" i="1"/>
  <c r="AR678" i="1"/>
  <c r="AR677" i="1"/>
  <c r="AR676" i="1"/>
  <c r="AR675" i="1"/>
  <c r="AR674" i="1"/>
  <c r="AR673" i="1"/>
  <c r="AR672" i="1"/>
  <c r="AR671" i="1"/>
  <c r="AR670" i="1"/>
  <c r="AR669" i="1"/>
  <c r="AR668" i="1"/>
  <c r="AR667" i="1"/>
  <c r="AR666" i="1"/>
  <c r="AR665" i="1"/>
  <c r="AR664" i="1"/>
  <c r="AR663" i="1"/>
  <c r="AR662" i="1"/>
  <c r="AR661" i="1"/>
  <c r="AR660" i="1"/>
  <c r="AR659" i="1"/>
  <c r="AR658" i="1"/>
  <c r="AR657" i="1"/>
  <c r="AR656" i="1"/>
  <c r="AR655" i="1"/>
  <c r="AR654" i="1"/>
  <c r="AR653" i="1"/>
  <c r="AR652" i="1"/>
  <c r="AR651" i="1"/>
  <c r="AR650" i="1"/>
  <c r="AR649" i="1"/>
  <c r="AR648" i="1"/>
  <c r="AR647" i="1"/>
  <c r="AR646" i="1"/>
  <c r="AR645" i="1"/>
  <c r="AR644" i="1"/>
  <c r="AR643" i="1"/>
  <c r="AR642" i="1"/>
  <c r="AR641" i="1"/>
  <c r="AR640" i="1"/>
  <c r="AR639" i="1"/>
  <c r="AR638" i="1"/>
  <c r="AR637" i="1"/>
  <c r="AR636" i="1"/>
  <c r="AR635" i="1"/>
  <c r="AR634" i="1"/>
  <c r="AR633" i="1"/>
  <c r="AR632" i="1"/>
  <c r="AR631" i="1"/>
  <c r="AR630" i="1"/>
  <c r="AR629" i="1"/>
  <c r="AR628" i="1"/>
  <c r="AR627" i="1"/>
  <c r="AR626" i="1"/>
  <c r="AR625" i="1"/>
  <c r="AR624" i="1"/>
  <c r="AR623" i="1"/>
  <c r="AR622" i="1"/>
  <c r="AR621" i="1"/>
  <c r="AR620" i="1"/>
  <c r="AR619" i="1"/>
  <c r="AR618" i="1"/>
  <c r="AR617" i="1"/>
  <c r="AR616" i="1"/>
  <c r="AR615" i="1"/>
  <c r="AR614" i="1"/>
  <c r="AR613" i="1"/>
  <c r="AR612" i="1"/>
  <c r="AR611" i="1"/>
  <c r="AR610" i="1"/>
  <c r="AR609" i="1"/>
  <c r="AR608" i="1"/>
  <c r="AR607" i="1"/>
  <c r="AR606" i="1"/>
  <c r="AR605" i="1"/>
  <c r="AR604" i="1"/>
  <c r="AR603" i="1"/>
  <c r="AR602" i="1"/>
  <c r="AR601" i="1"/>
  <c r="AR600" i="1"/>
  <c r="AR599" i="1"/>
  <c r="AR598" i="1"/>
  <c r="AR597" i="1"/>
  <c r="AR596" i="1"/>
  <c r="AR595" i="1"/>
  <c r="AR594" i="1"/>
  <c r="AR593" i="1"/>
  <c r="AR592" i="1"/>
  <c r="AR591" i="1"/>
  <c r="AR590" i="1"/>
  <c r="AR589" i="1"/>
  <c r="AR588" i="1"/>
  <c r="AR587" i="1"/>
  <c r="AR586" i="1"/>
  <c r="AR585" i="1"/>
  <c r="AR584" i="1"/>
  <c r="AR583" i="1"/>
  <c r="AR582" i="1"/>
  <c r="AR581" i="1"/>
  <c r="AR580" i="1"/>
  <c r="AR579" i="1"/>
  <c r="AR578" i="1"/>
  <c r="AR577" i="1"/>
  <c r="AR576" i="1"/>
  <c r="AR575" i="1"/>
  <c r="AR574" i="1"/>
  <c r="AR573" i="1"/>
  <c r="AR572" i="1"/>
  <c r="AR571" i="1"/>
  <c r="AR570" i="1"/>
  <c r="AR569" i="1"/>
  <c r="AR568" i="1"/>
  <c r="AR567" i="1"/>
  <c r="AR566" i="1"/>
  <c r="AR565" i="1"/>
  <c r="AR564" i="1"/>
  <c r="AR563" i="1"/>
  <c r="AR562" i="1"/>
  <c r="AR561" i="1"/>
  <c r="AR560" i="1"/>
  <c r="AR559" i="1"/>
  <c r="AR558" i="1"/>
  <c r="AR557" i="1"/>
  <c r="AR556" i="1"/>
  <c r="AR555" i="1"/>
  <c r="AR554" i="1"/>
  <c r="AR553" i="1"/>
  <c r="AR552" i="1"/>
  <c r="AR551" i="1"/>
  <c r="AR550" i="1"/>
  <c r="AR549" i="1"/>
  <c r="AR548" i="1"/>
  <c r="AR547" i="1"/>
  <c r="AR546" i="1"/>
  <c r="AR545" i="1"/>
  <c r="AR544" i="1"/>
  <c r="AR543" i="1"/>
  <c r="AR542" i="1"/>
  <c r="AR541" i="1"/>
  <c r="AR540" i="1"/>
  <c r="AR539" i="1"/>
  <c r="AR538" i="1"/>
  <c r="AR537" i="1"/>
  <c r="AR536" i="1"/>
  <c r="AR535" i="1"/>
  <c r="AR534" i="1"/>
  <c r="AR533" i="1"/>
  <c r="AR532" i="1"/>
  <c r="AR531" i="1"/>
  <c r="AR530" i="1"/>
  <c r="AR529" i="1"/>
  <c r="AR528" i="1"/>
  <c r="AR527" i="1"/>
  <c r="AR526" i="1"/>
  <c r="AR525" i="1"/>
  <c r="AR524" i="1"/>
  <c r="AR523" i="1"/>
  <c r="AR522" i="1"/>
  <c r="AR521" i="1"/>
  <c r="AR520" i="1"/>
  <c r="AR519" i="1"/>
  <c r="AR518" i="1"/>
  <c r="AR517" i="1"/>
  <c r="AR516" i="1"/>
  <c r="AR515" i="1"/>
  <c r="AR514" i="1"/>
  <c r="AR513" i="1"/>
  <c r="AR512" i="1"/>
  <c r="AR511" i="1"/>
  <c r="AR510" i="1"/>
  <c r="AR509" i="1"/>
  <c r="AR508" i="1"/>
  <c r="AR507" i="1"/>
  <c r="AR506" i="1"/>
  <c r="AR505" i="1"/>
  <c r="AR504" i="1"/>
  <c r="AR503" i="1"/>
  <c r="AR502" i="1"/>
  <c r="AR501" i="1"/>
  <c r="AR500" i="1"/>
  <c r="AR499" i="1"/>
  <c r="AR498" i="1"/>
  <c r="AR497" i="1"/>
  <c r="AR496" i="1"/>
  <c r="AR495" i="1"/>
  <c r="AR494" i="1"/>
  <c r="AR493" i="1"/>
  <c r="AR492" i="1"/>
  <c r="AR491" i="1"/>
  <c r="AR490" i="1"/>
  <c r="AR489" i="1"/>
  <c r="AR488" i="1"/>
  <c r="AR487" i="1"/>
  <c r="AR486" i="1"/>
  <c r="AR485" i="1"/>
  <c r="AR484" i="1"/>
  <c r="AR483" i="1"/>
  <c r="AR482" i="1"/>
  <c r="AR481" i="1"/>
  <c r="AR480" i="1"/>
  <c r="AR479" i="1"/>
  <c r="AR478" i="1"/>
  <c r="AR477" i="1"/>
  <c r="AR476" i="1"/>
  <c r="AR475" i="1"/>
  <c r="AR474" i="1"/>
  <c r="AR473" i="1"/>
  <c r="AR472" i="1"/>
  <c r="AR471" i="1"/>
  <c r="AR470" i="1"/>
  <c r="AR469" i="1"/>
  <c r="AR468" i="1"/>
  <c r="AR467" i="1"/>
  <c r="AR466" i="1"/>
  <c r="AR465" i="1"/>
  <c r="AR464" i="1"/>
  <c r="AR463" i="1"/>
  <c r="AR462" i="1"/>
  <c r="AR461" i="1"/>
  <c r="AR460" i="1"/>
  <c r="AR459" i="1"/>
  <c r="AR458" i="1"/>
  <c r="AR457" i="1"/>
  <c r="AR456" i="1"/>
  <c r="AR455" i="1"/>
  <c r="AR454" i="1"/>
  <c r="AR453" i="1"/>
  <c r="AR452" i="1"/>
  <c r="AR451" i="1"/>
  <c r="AR450" i="1"/>
  <c r="AR449" i="1"/>
  <c r="AR448" i="1"/>
  <c r="AR447" i="1"/>
  <c r="AR446" i="1"/>
  <c r="AR445" i="1"/>
  <c r="AR444" i="1"/>
  <c r="AR443" i="1"/>
  <c r="AR442" i="1"/>
  <c r="AR441" i="1"/>
  <c r="AR440" i="1"/>
  <c r="AR439" i="1"/>
  <c r="AR438" i="1"/>
  <c r="AR437" i="1"/>
  <c r="AR436" i="1"/>
  <c r="AR435" i="1"/>
  <c r="AR434" i="1"/>
  <c r="AR433" i="1"/>
  <c r="AR432" i="1"/>
  <c r="AR431" i="1"/>
  <c r="AR430" i="1"/>
  <c r="AR429" i="1"/>
  <c r="AR428" i="1"/>
  <c r="AR427" i="1"/>
  <c r="AR426" i="1"/>
  <c r="AR425" i="1"/>
  <c r="AR424" i="1"/>
  <c r="AR423" i="1"/>
  <c r="AR422" i="1"/>
  <c r="AR421" i="1"/>
  <c r="AR420" i="1"/>
  <c r="AR419" i="1"/>
  <c r="AR418" i="1"/>
  <c r="AR417" i="1"/>
  <c r="AR416" i="1"/>
  <c r="AR415" i="1"/>
  <c r="AR414" i="1"/>
  <c r="AR413" i="1"/>
  <c r="AR412" i="1"/>
  <c r="AR411" i="1"/>
  <c r="AR410" i="1"/>
  <c r="AR409" i="1"/>
  <c r="AR408" i="1"/>
  <c r="AR407" i="1"/>
  <c r="AR406" i="1"/>
  <c r="AR405" i="1"/>
  <c r="AR404" i="1"/>
  <c r="AR403" i="1"/>
  <c r="AR402" i="1"/>
  <c r="AR401" i="1"/>
  <c r="AR400" i="1"/>
  <c r="AR399" i="1"/>
  <c r="AR398" i="1"/>
  <c r="AR397" i="1"/>
  <c r="AR396" i="1"/>
  <c r="AR395" i="1"/>
  <c r="AR394" i="1"/>
  <c r="AR393" i="1"/>
  <c r="AR392" i="1"/>
  <c r="AR391" i="1"/>
  <c r="AR390" i="1"/>
  <c r="AR389" i="1"/>
  <c r="AR388" i="1"/>
  <c r="AR387" i="1"/>
  <c r="AR386" i="1"/>
  <c r="AR385" i="1"/>
  <c r="AR384" i="1"/>
  <c r="AR383" i="1"/>
  <c r="AR382" i="1"/>
  <c r="AR381" i="1"/>
  <c r="AR380" i="1"/>
  <c r="AR379" i="1"/>
  <c r="AR378" i="1"/>
  <c r="AR377" i="1"/>
  <c r="AR376" i="1"/>
  <c r="AR375" i="1"/>
  <c r="AR374" i="1"/>
  <c r="AR373" i="1"/>
  <c r="AR372" i="1"/>
  <c r="AR371" i="1"/>
  <c r="AR370" i="1"/>
  <c r="AR369" i="1"/>
  <c r="AR368" i="1"/>
  <c r="AR367" i="1"/>
  <c r="AR366" i="1"/>
  <c r="AR365" i="1"/>
  <c r="AR364" i="1"/>
  <c r="AR363" i="1"/>
  <c r="AR362" i="1"/>
  <c r="AR361" i="1"/>
  <c r="AR360" i="1"/>
  <c r="AR359" i="1"/>
  <c r="AR358" i="1"/>
  <c r="AR357" i="1"/>
  <c r="AR356" i="1"/>
  <c r="AR355" i="1"/>
  <c r="AR354" i="1"/>
  <c r="AR353" i="1"/>
  <c r="AR352" i="1"/>
  <c r="AR351" i="1"/>
  <c r="AR350" i="1"/>
  <c r="AR349" i="1"/>
  <c r="AR348" i="1"/>
  <c r="AR347" i="1"/>
  <c r="AR346" i="1"/>
  <c r="AR345" i="1"/>
  <c r="AR344" i="1"/>
  <c r="AR343" i="1"/>
  <c r="AR342" i="1"/>
  <c r="AR341" i="1"/>
  <c r="AR340" i="1"/>
  <c r="AR339" i="1"/>
  <c r="AR338" i="1"/>
  <c r="AR337" i="1"/>
  <c r="AR336" i="1"/>
  <c r="AR335" i="1"/>
  <c r="AR334" i="1"/>
  <c r="AR333" i="1"/>
  <c r="AR332" i="1"/>
  <c r="AR331" i="1"/>
  <c r="AR330" i="1"/>
  <c r="AR329" i="1"/>
  <c r="AR328" i="1"/>
  <c r="AR327" i="1"/>
  <c r="AR326" i="1"/>
  <c r="AR325" i="1"/>
  <c r="AR324" i="1"/>
  <c r="AR323" i="1"/>
  <c r="AR322" i="1"/>
  <c r="AR321" i="1"/>
  <c r="AR320" i="1"/>
  <c r="AR319" i="1"/>
  <c r="AR318" i="1"/>
  <c r="AR317" i="1"/>
  <c r="AR316" i="1"/>
  <c r="AR315" i="1"/>
  <c r="AR314" i="1"/>
  <c r="AR313" i="1"/>
  <c r="AR312" i="1"/>
  <c r="AR311" i="1"/>
  <c r="AR310" i="1"/>
  <c r="AR309" i="1"/>
  <c r="AR308" i="1"/>
  <c r="AR307" i="1"/>
  <c r="AR306" i="1"/>
  <c r="AR305" i="1"/>
  <c r="AR304" i="1"/>
  <c r="AR303" i="1"/>
  <c r="AR302" i="1"/>
  <c r="AR301" i="1"/>
  <c r="AR300" i="1"/>
  <c r="AR299" i="1"/>
  <c r="AR298" i="1"/>
  <c r="AR297" i="1"/>
  <c r="AR296" i="1"/>
  <c r="AR295" i="1"/>
  <c r="AR294" i="1"/>
  <c r="AR293" i="1"/>
  <c r="AR292" i="1"/>
  <c r="AR291" i="1"/>
  <c r="AR290" i="1"/>
  <c r="AR289" i="1"/>
  <c r="AR288" i="1"/>
  <c r="AR287" i="1"/>
  <c r="AR286" i="1"/>
  <c r="AR285" i="1"/>
  <c r="AR284" i="1"/>
  <c r="AR283" i="1"/>
  <c r="AR282" i="1"/>
  <c r="AR281" i="1"/>
  <c r="AR280" i="1"/>
  <c r="AR279" i="1"/>
  <c r="AR278" i="1"/>
  <c r="AR277" i="1"/>
  <c r="AR276" i="1"/>
  <c r="AR275" i="1"/>
  <c r="AR274" i="1"/>
  <c r="AR273" i="1"/>
  <c r="AR272" i="1"/>
  <c r="AR271" i="1"/>
  <c r="AR270" i="1"/>
  <c r="AR269" i="1"/>
  <c r="AR268" i="1"/>
  <c r="AR267" i="1"/>
  <c r="AR266" i="1"/>
  <c r="AR265" i="1"/>
  <c r="AR264" i="1"/>
  <c r="AR263" i="1"/>
  <c r="AR262" i="1"/>
  <c r="AR261" i="1"/>
  <c r="AR260" i="1"/>
  <c r="AR259" i="1"/>
  <c r="AR258" i="1"/>
  <c r="AR257" i="1"/>
  <c r="AR256" i="1"/>
  <c r="AR255" i="1"/>
  <c r="AR254" i="1"/>
  <c r="AR253" i="1"/>
  <c r="AR252" i="1"/>
  <c r="AR251" i="1"/>
  <c r="AR250" i="1"/>
  <c r="AR249" i="1"/>
  <c r="AR248" i="1"/>
  <c r="AR247" i="1"/>
  <c r="AR246" i="1"/>
  <c r="AR245" i="1"/>
  <c r="AR244" i="1"/>
  <c r="AR243" i="1"/>
  <c r="AR242" i="1"/>
  <c r="AR241" i="1"/>
  <c r="AR240" i="1"/>
  <c r="AR239" i="1"/>
  <c r="AR238" i="1"/>
  <c r="AR237" i="1"/>
  <c r="AR236" i="1"/>
  <c r="AR235" i="1"/>
  <c r="AR234" i="1"/>
  <c r="AR233" i="1"/>
  <c r="AR232" i="1"/>
  <c r="AR231" i="1"/>
  <c r="AR230" i="1"/>
  <c r="AR229" i="1"/>
  <c r="AR228" i="1"/>
  <c r="AR227" i="1"/>
  <c r="AR226" i="1"/>
  <c r="AR225" i="1"/>
  <c r="AR224" i="1"/>
  <c r="AR223" i="1"/>
  <c r="AR222" i="1"/>
  <c r="AR221" i="1"/>
  <c r="AR220" i="1"/>
  <c r="AR219" i="1"/>
  <c r="AR218" i="1"/>
  <c r="AR217" i="1"/>
  <c r="AR216" i="1"/>
  <c r="AR215" i="1"/>
  <c r="AR214" i="1"/>
  <c r="AR213" i="1"/>
  <c r="AR212" i="1"/>
  <c r="AR211" i="1"/>
  <c r="AR210" i="1"/>
  <c r="AR209" i="1"/>
  <c r="AR208" i="1"/>
  <c r="AR207" i="1"/>
  <c r="AR206" i="1"/>
  <c r="AR205" i="1"/>
  <c r="AR204" i="1"/>
  <c r="AR203" i="1"/>
  <c r="AR202" i="1"/>
  <c r="AR201" i="1"/>
  <c r="AR200" i="1"/>
  <c r="AR199" i="1"/>
  <c r="AR198" i="1"/>
  <c r="AR197" i="1"/>
  <c r="AR196" i="1"/>
  <c r="AR195" i="1"/>
  <c r="AR194" i="1"/>
  <c r="AR193" i="1"/>
  <c r="AR192" i="1"/>
  <c r="AR191" i="1"/>
  <c r="AR190" i="1"/>
  <c r="AR189" i="1"/>
  <c r="AR188" i="1"/>
  <c r="AR187" i="1"/>
  <c r="AR186" i="1"/>
  <c r="AR185" i="1"/>
  <c r="AR184" i="1"/>
  <c r="AR183" i="1"/>
  <c r="AR182" i="1"/>
  <c r="AR181" i="1"/>
  <c r="AR180" i="1"/>
  <c r="AR179" i="1"/>
  <c r="AR178" i="1"/>
  <c r="AR177" i="1"/>
  <c r="AR176" i="1"/>
  <c r="AR175" i="1"/>
  <c r="AR174" i="1"/>
  <c r="AR173" i="1"/>
  <c r="AR172" i="1"/>
  <c r="AR171" i="1"/>
  <c r="AR170" i="1"/>
  <c r="AR169" i="1"/>
  <c r="AR168" i="1"/>
  <c r="AR167" i="1"/>
  <c r="AR166" i="1"/>
  <c r="AR165" i="1"/>
  <c r="AR164" i="1"/>
  <c r="AR163" i="1"/>
  <c r="AR162" i="1"/>
  <c r="AR161" i="1"/>
  <c r="AR160" i="1"/>
  <c r="AR159" i="1"/>
  <c r="AR158" i="1"/>
  <c r="AR157" i="1"/>
  <c r="AR156" i="1"/>
  <c r="AR155" i="1"/>
  <c r="AR154" i="1"/>
  <c r="AR153" i="1"/>
  <c r="AR152" i="1"/>
  <c r="AR151" i="1"/>
  <c r="AR150" i="1"/>
  <c r="AR149" i="1"/>
  <c r="AR148" i="1"/>
  <c r="AR147" i="1"/>
  <c r="AR146" i="1"/>
  <c r="AR145" i="1"/>
  <c r="AR144" i="1"/>
  <c r="AR143" i="1"/>
  <c r="AR142" i="1"/>
  <c r="AR141" i="1"/>
  <c r="AR140" i="1"/>
  <c r="AR139" i="1"/>
  <c r="AR138" i="1"/>
  <c r="AR137" i="1"/>
  <c r="AR136" i="1"/>
  <c r="AR135" i="1"/>
  <c r="AR134" i="1"/>
  <c r="AR133" i="1"/>
  <c r="AR132" i="1"/>
  <c r="AR131" i="1"/>
  <c r="AR130" i="1"/>
  <c r="AR129" i="1"/>
  <c r="AR128" i="1"/>
  <c r="AR127" i="1"/>
  <c r="AR126" i="1"/>
  <c r="AR125" i="1"/>
  <c r="AR124" i="1"/>
  <c r="AR123" i="1"/>
  <c r="AR122" i="1"/>
  <c r="AR121" i="1"/>
  <c r="AR120" i="1"/>
  <c r="AR119" i="1"/>
  <c r="AR118" i="1"/>
  <c r="AR117" i="1"/>
  <c r="AR116" i="1"/>
  <c r="AR115" i="1"/>
  <c r="AR114" i="1"/>
  <c r="AR113" i="1"/>
  <c r="AR112" i="1"/>
  <c r="AR111" i="1"/>
  <c r="AR110" i="1"/>
  <c r="AR109" i="1"/>
  <c r="AR108" i="1"/>
  <c r="AR107" i="1"/>
  <c r="AR106" i="1"/>
  <c r="AR105" i="1"/>
  <c r="AR104" i="1"/>
  <c r="AR103" i="1"/>
  <c r="AR102" i="1"/>
  <c r="AR101" i="1"/>
  <c r="AR100" i="1"/>
  <c r="AR99" i="1"/>
  <c r="AR98" i="1"/>
  <c r="AR97" i="1"/>
  <c r="AR96" i="1"/>
  <c r="AR95" i="1"/>
  <c r="AR94" i="1"/>
  <c r="AR93" i="1"/>
  <c r="AR92" i="1"/>
  <c r="AR91" i="1"/>
  <c r="AR90" i="1"/>
  <c r="AR89" i="1"/>
  <c r="AR88" i="1"/>
  <c r="AR87" i="1"/>
  <c r="AR86" i="1"/>
  <c r="AR85" i="1"/>
  <c r="AR84" i="1"/>
  <c r="AR83" i="1"/>
  <c r="AR82" i="1"/>
  <c r="AR81" i="1"/>
  <c r="AR80" i="1"/>
  <c r="AR79" i="1"/>
  <c r="AR78" i="1"/>
  <c r="AR77" i="1"/>
  <c r="AR76" i="1"/>
  <c r="AR75" i="1"/>
  <c r="AR74" i="1"/>
  <c r="AR73" i="1"/>
  <c r="AR72" i="1"/>
  <c r="AR71" i="1"/>
  <c r="AR70" i="1"/>
  <c r="AR69" i="1"/>
  <c r="AR68" i="1"/>
  <c r="AR67" i="1"/>
  <c r="AR66" i="1"/>
  <c r="AR65" i="1"/>
  <c r="AR64" i="1"/>
  <c r="AR63" i="1"/>
  <c r="AR62" i="1"/>
  <c r="AR61" i="1"/>
  <c r="AR60" i="1"/>
  <c r="AR59" i="1"/>
  <c r="AR58" i="1"/>
  <c r="AR57" i="1"/>
  <c r="AR56" i="1"/>
  <c r="AR55" i="1"/>
  <c r="AR54" i="1"/>
  <c r="AR53" i="1"/>
  <c r="AR52" i="1"/>
  <c r="AR51" i="1"/>
  <c r="AR50" i="1"/>
  <c r="AR49" i="1"/>
  <c r="AR48" i="1"/>
  <c r="AR47" i="1"/>
  <c r="AR46" i="1"/>
  <c r="AR45" i="1"/>
  <c r="AR44" i="1"/>
  <c r="AR43" i="1"/>
  <c r="AR42" i="1"/>
  <c r="AR41" i="1"/>
  <c r="AR40" i="1"/>
  <c r="AR39" i="1"/>
  <c r="AR38" i="1"/>
  <c r="AR37" i="1"/>
  <c r="AR36" i="1"/>
  <c r="AR35" i="1"/>
  <c r="AR34" i="1"/>
  <c r="AR33" i="1"/>
  <c r="AR32" i="1"/>
  <c r="AR31" i="1"/>
  <c r="AR30" i="1"/>
  <c r="AR29" i="1"/>
  <c r="AR28" i="1"/>
  <c r="AR27" i="1"/>
  <c r="AR26" i="1"/>
  <c r="AR25" i="1"/>
  <c r="AR24" i="1"/>
  <c r="AR23" i="1"/>
  <c r="AR22" i="1"/>
  <c r="AR21" i="1"/>
  <c r="AR20" i="1"/>
  <c r="AR19" i="1"/>
  <c r="AR18" i="1"/>
  <c r="AR17" i="1"/>
  <c r="AR16" i="1"/>
  <c r="AR15" i="1"/>
  <c r="AR14" i="1"/>
  <c r="AR13" i="1"/>
  <c r="AR12" i="1"/>
  <c r="AR11" i="1"/>
  <c r="AR10" i="1"/>
  <c r="AR9" i="1"/>
  <c r="AR8" i="1"/>
  <c r="AR7" i="1"/>
  <c r="AR6" i="1"/>
  <c r="AR5" i="1"/>
  <c r="AR4" i="1"/>
  <c r="AR3" i="1"/>
  <c r="AN1299" i="1" l="1"/>
  <c r="AO1308" i="1"/>
  <c r="AN1326" i="1"/>
  <c r="AO1317" i="1"/>
  <c r="AO1320" i="1"/>
  <c r="AO1311" i="1"/>
  <c r="AO1302" i="1"/>
  <c r="AO1293" i="1"/>
  <c r="AO1323" i="1"/>
  <c r="AO1314" i="1"/>
  <c r="AO1305" i="1"/>
  <c r="AO1296" i="1"/>
  <c r="AO1303" i="1"/>
  <c r="AO1297" i="1"/>
  <c r="AO1294" i="1"/>
  <c r="AR1291" i="1"/>
  <c r="AO1324" i="1"/>
  <c r="AR1214" i="1"/>
  <c r="AR1218" i="1"/>
  <c r="AR1250" i="1"/>
  <c r="AR1271" i="1"/>
  <c r="AR1272" i="1"/>
  <c r="AR1280" i="1"/>
  <c r="AR1281" i="1"/>
  <c r="AO1321" i="1"/>
  <c r="AO1315" i="1"/>
  <c r="AO1312" i="1"/>
  <c r="AO1306" i="1"/>
  <c r="AR1182" i="1"/>
  <c r="AR1183" i="1"/>
  <c r="AR1188" i="1"/>
  <c r="AR1197" i="1"/>
  <c r="AR1200" i="1"/>
  <c r="AR1206" i="1"/>
  <c r="AR1209" i="1"/>
  <c r="AR1210" i="1"/>
  <c r="AR1215" i="1"/>
  <c r="AR1224" i="1"/>
  <c r="AR1227" i="1"/>
  <c r="AR1233" i="1"/>
  <c r="AR1236" i="1"/>
  <c r="AR1242" i="1"/>
  <c r="AR1245" i="1"/>
  <c r="AR1251" i="1"/>
  <c r="AR1254" i="1"/>
  <c r="AR1260" i="1"/>
  <c r="AR1263" i="1"/>
  <c r="AR1264" i="1"/>
  <c r="AR1269" i="1"/>
  <c r="AR1273" i="1"/>
  <c r="AR1278" i="1"/>
  <c r="AR1282" i="1"/>
  <c r="AR1287" i="1"/>
  <c r="AR1288" i="1"/>
  <c r="AR1290" i="1"/>
  <c r="AO1318" i="1"/>
  <c r="AO1309" i="1"/>
  <c r="AO1300" i="1"/>
  <c r="AN1325" i="1"/>
  <c r="AN1322" i="1"/>
  <c r="AN1319" i="1"/>
  <c r="AN1316" i="1"/>
  <c r="AN1313" i="1"/>
  <c r="AN1310" i="1"/>
  <c r="AN1307" i="1"/>
  <c r="AN1304" i="1"/>
  <c r="AN1301" i="1"/>
  <c r="AN1298" i="1"/>
  <c r="AN1295" i="1"/>
  <c r="AN1292" i="1"/>
  <c r="AR1192" i="1"/>
  <c r="AR1201" i="1"/>
  <c r="AR1219" i="1"/>
  <c r="AR1228" i="1"/>
  <c r="AR1237" i="1"/>
  <c r="AR1246" i="1"/>
  <c r="AR1255" i="1"/>
  <c r="AR1190" i="1"/>
  <c r="AR1226" i="1"/>
  <c r="AR1289" i="1"/>
  <c r="AR1189" i="1"/>
  <c r="AR1198" i="1"/>
  <c r="AR1207" i="1"/>
  <c r="AR1216" i="1"/>
  <c r="AR1225" i="1"/>
  <c r="AR1234" i="1"/>
  <c r="AR1243" i="1"/>
  <c r="AR1252" i="1"/>
  <c r="AR1261" i="1"/>
  <c r="AR1270" i="1"/>
  <c r="AR1279" i="1"/>
  <c r="AR1235" i="1"/>
  <c r="AR1181" i="1"/>
  <c r="AR1199" i="1"/>
  <c r="AR1208" i="1"/>
  <c r="AR1244" i="1"/>
  <c r="AR1253" i="1"/>
  <c r="AR1262" i="1"/>
  <c r="AR1191" i="1"/>
  <c r="AR1286" i="1"/>
  <c r="AR1217" i="1"/>
  <c r="AR1185" i="1"/>
  <c r="AR1194" i="1"/>
  <c r="AR1203" i="1"/>
  <c r="AR1212" i="1"/>
  <c r="AR1221" i="1"/>
  <c r="AR1230" i="1"/>
  <c r="AR1239" i="1"/>
  <c r="AR1248" i="1"/>
  <c r="AR1257" i="1"/>
  <c r="AR1266" i="1"/>
  <c r="AR1275" i="1"/>
  <c r="AR1284" i="1"/>
  <c r="AR1186" i="1"/>
  <c r="AR1195" i="1"/>
  <c r="AR1204" i="1"/>
  <c r="AR1213" i="1"/>
  <c r="AR1222" i="1"/>
  <c r="AR1231" i="1"/>
  <c r="AR1240" i="1"/>
  <c r="AR1249" i="1"/>
  <c r="AR1258" i="1"/>
  <c r="AR1267" i="1"/>
  <c r="AR1276" i="1"/>
  <c r="AR1285" i="1"/>
  <c r="AR1187" i="1"/>
  <c r="AR1196" i="1"/>
  <c r="AR1205" i="1"/>
  <c r="AR1223" i="1"/>
  <c r="AR1232" i="1"/>
  <c r="AR1241" i="1"/>
  <c r="AR1259" i="1"/>
  <c r="AR1268" i="1"/>
  <c r="AR1277" i="1"/>
  <c r="AR1184" i="1"/>
  <c r="AR1193" i="1"/>
  <c r="AR1202" i="1"/>
  <c r="AR1211" i="1"/>
  <c r="AR1220" i="1"/>
  <c r="AR1229" i="1"/>
  <c r="AR1238" i="1"/>
  <c r="AR1247" i="1"/>
  <c r="AR1256" i="1"/>
  <c r="AR1265" i="1"/>
  <c r="AR1274" i="1"/>
  <c r="AR1283" i="1"/>
  <c r="AM1291" i="1"/>
  <c r="AM1290" i="1"/>
  <c r="AM1289" i="1"/>
  <c r="AM1288" i="1"/>
  <c r="AM1287" i="1"/>
  <c r="AM1286" i="1"/>
  <c r="AM1285" i="1"/>
  <c r="AM1284" i="1"/>
  <c r="AM1283" i="1"/>
  <c r="AM1282" i="1"/>
  <c r="AM1281" i="1"/>
  <c r="AM1280" i="1"/>
  <c r="AM1279" i="1"/>
  <c r="AM1278" i="1"/>
  <c r="AM1277" i="1"/>
  <c r="AM1276" i="1"/>
  <c r="AM1275" i="1"/>
  <c r="AM1274" i="1"/>
  <c r="AM1273" i="1"/>
  <c r="AM1272" i="1"/>
  <c r="AM1271" i="1"/>
  <c r="AM1270" i="1"/>
  <c r="AM1269" i="1"/>
  <c r="AM1268" i="1"/>
  <c r="AM1267" i="1"/>
  <c r="AL1291" i="1"/>
  <c r="AL1290" i="1"/>
  <c r="AL1289" i="1"/>
  <c r="AL1288" i="1"/>
  <c r="AL1287" i="1"/>
  <c r="AL1286" i="1"/>
  <c r="AL1285" i="1"/>
  <c r="AL1284" i="1"/>
  <c r="AL1283" i="1"/>
  <c r="AL1282" i="1"/>
  <c r="AL1281" i="1"/>
  <c r="AL1280" i="1"/>
  <c r="AL1279" i="1"/>
  <c r="AL1278" i="1"/>
  <c r="AL1277" i="1"/>
  <c r="AL1276" i="1"/>
  <c r="AL1275" i="1"/>
  <c r="AL1274" i="1"/>
  <c r="AL1273" i="1"/>
  <c r="AL1272" i="1"/>
  <c r="AL1271" i="1"/>
  <c r="AL1270" i="1"/>
  <c r="AL1269" i="1"/>
  <c r="AL1268" i="1"/>
  <c r="AL1267" i="1"/>
  <c r="AK1291" i="1"/>
  <c r="AK1290" i="1"/>
  <c r="AK1289" i="1"/>
  <c r="AK1288" i="1"/>
  <c r="AK1287" i="1"/>
  <c r="AK1286" i="1"/>
  <c r="AK1285" i="1"/>
  <c r="AK1284" i="1"/>
  <c r="AK1283" i="1"/>
  <c r="AK1282" i="1"/>
  <c r="AK1281" i="1"/>
  <c r="AK1280" i="1"/>
  <c r="AK1279" i="1"/>
  <c r="AK1278" i="1"/>
  <c r="AK1277" i="1"/>
  <c r="AK1276" i="1"/>
  <c r="AK1275" i="1"/>
  <c r="AK1274" i="1"/>
  <c r="AK1273" i="1"/>
  <c r="AK1272" i="1"/>
  <c r="AK1271" i="1"/>
  <c r="AK1270" i="1"/>
  <c r="AK1269" i="1"/>
  <c r="AK1268" i="1"/>
  <c r="AK1267" i="1"/>
  <c r="AJ1291" i="1"/>
  <c r="AJ1290" i="1"/>
  <c r="AJ1289" i="1"/>
  <c r="AJ1288" i="1"/>
  <c r="AJ1287" i="1"/>
  <c r="AJ1286" i="1"/>
  <c r="AJ1285" i="1"/>
  <c r="AJ1284" i="1"/>
  <c r="AJ1283" i="1"/>
  <c r="AJ1282" i="1"/>
  <c r="AJ1281" i="1"/>
  <c r="AJ1280" i="1"/>
  <c r="AJ1279" i="1"/>
  <c r="AJ1278" i="1"/>
  <c r="AJ1277" i="1"/>
  <c r="AJ1276" i="1"/>
  <c r="AJ1275" i="1"/>
  <c r="AJ1274" i="1"/>
  <c r="AJ1273" i="1"/>
  <c r="AJ1272" i="1"/>
  <c r="AJ1271" i="1"/>
  <c r="AJ1270" i="1"/>
  <c r="AJ1269" i="1"/>
  <c r="AJ1268" i="1"/>
  <c r="AJ1267" i="1"/>
  <c r="AH1291" i="1"/>
  <c r="AH1290" i="1"/>
  <c r="AH1289" i="1"/>
  <c r="AH1288" i="1"/>
  <c r="AH1287" i="1"/>
  <c r="AH1286" i="1"/>
  <c r="AH1285" i="1"/>
  <c r="AH1284" i="1"/>
  <c r="AH1283" i="1"/>
  <c r="AH1282" i="1"/>
  <c r="AH1281" i="1"/>
  <c r="AH1280" i="1"/>
  <c r="AH1279" i="1"/>
  <c r="AH1278" i="1"/>
  <c r="AH1277" i="1"/>
  <c r="AH1276" i="1"/>
  <c r="AH1275" i="1"/>
  <c r="AH1274" i="1"/>
  <c r="AH1273" i="1"/>
  <c r="AH1272" i="1"/>
  <c r="AH1271" i="1"/>
  <c r="AH1270" i="1"/>
  <c r="AH1269" i="1"/>
  <c r="AH1268" i="1"/>
  <c r="AH1267" i="1"/>
  <c r="AG1291" i="1"/>
  <c r="AG1290" i="1"/>
  <c r="AG1289" i="1"/>
  <c r="AG1288" i="1"/>
  <c r="AG1287" i="1"/>
  <c r="AG1286" i="1"/>
  <c r="AG1285" i="1"/>
  <c r="AG1284" i="1"/>
  <c r="AG1283" i="1"/>
  <c r="AG1282" i="1"/>
  <c r="AG1281" i="1"/>
  <c r="AG1280" i="1"/>
  <c r="AG1279" i="1"/>
  <c r="AG1278" i="1"/>
  <c r="AG1277" i="1"/>
  <c r="AG1276" i="1"/>
  <c r="AG1275" i="1"/>
  <c r="AG1274" i="1"/>
  <c r="AG1273" i="1"/>
  <c r="AG1272" i="1"/>
  <c r="AG1271" i="1"/>
  <c r="AG1270" i="1"/>
  <c r="AG1269" i="1"/>
  <c r="AG1268" i="1"/>
  <c r="AG1267" i="1"/>
  <c r="AM1266" i="1"/>
  <c r="AO1266" i="1" s="1"/>
  <c r="AL1266" i="1"/>
  <c r="AK1266" i="1"/>
  <c r="AJ1266" i="1"/>
  <c r="AH1266" i="1"/>
  <c r="AG1266" i="1"/>
  <c r="AO1267" i="1" l="1"/>
  <c r="AN1267" i="1"/>
  <c r="AO1268" i="1"/>
  <c r="AN1268" i="1"/>
  <c r="AO1269" i="1"/>
  <c r="AN1269" i="1"/>
  <c r="AO1270" i="1"/>
  <c r="AN1270" i="1"/>
  <c r="AO1271" i="1"/>
  <c r="AN1271" i="1"/>
  <c r="AO1272" i="1"/>
  <c r="AN1272" i="1"/>
  <c r="AO1273" i="1"/>
  <c r="AN1273" i="1"/>
  <c r="AO1274" i="1"/>
  <c r="AN1274" i="1"/>
  <c r="AO1275" i="1"/>
  <c r="AN1275" i="1"/>
  <c r="AO1276" i="1"/>
  <c r="AN1276" i="1"/>
  <c r="AO1277" i="1"/>
  <c r="AN1277" i="1"/>
  <c r="AO1278" i="1"/>
  <c r="AN1278" i="1"/>
  <c r="AO1279" i="1"/>
  <c r="AN1279" i="1"/>
  <c r="AO1280" i="1"/>
  <c r="AN1280" i="1"/>
  <c r="AO1281" i="1"/>
  <c r="AN1281" i="1"/>
  <c r="AO1282" i="1"/>
  <c r="AN1282" i="1"/>
  <c r="AO1283" i="1"/>
  <c r="AN1283" i="1"/>
  <c r="AO1284" i="1"/>
  <c r="AN1284" i="1"/>
  <c r="AO1285" i="1"/>
  <c r="AN1285" i="1"/>
  <c r="AO1286" i="1"/>
  <c r="AN1286" i="1"/>
  <c r="AO1287" i="1"/>
  <c r="AN1287" i="1"/>
  <c r="AO1288" i="1"/>
  <c r="AN1288" i="1"/>
  <c r="AO1289" i="1"/>
  <c r="AN1289" i="1"/>
  <c r="AO1290" i="1"/>
  <c r="AN1290" i="1"/>
  <c r="AO1291" i="1"/>
  <c r="AN1291" i="1"/>
  <c r="AN1266" i="1"/>
  <c r="AM1265" i="1" l="1"/>
  <c r="AM1264" i="1"/>
  <c r="AM1263" i="1"/>
  <c r="AM1262" i="1"/>
  <c r="AM1261" i="1"/>
  <c r="AM1260" i="1"/>
  <c r="AM1259" i="1"/>
  <c r="AM1258" i="1"/>
  <c r="AM1257" i="1"/>
  <c r="AM1256" i="1"/>
  <c r="AM1255" i="1"/>
  <c r="AL1265" i="1"/>
  <c r="AL1264" i="1"/>
  <c r="AL1263" i="1"/>
  <c r="AL1262" i="1"/>
  <c r="AL1261" i="1"/>
  <c r="AL1260" i="1"/>
  <c r="AL1259" i="1"/>
  <c r="AL1258" i="1"/>
  <c r="AL1257" i="1"/>
  <c r="AL1256" i="1"/>
  <c r="AL1255" i="1"/>
  <c r="AK1265" i="1"/>
  <c r="AK1264" i="1"/>
  <c r="AK1263" i="1"/>
  <c r="AK1262" i="1"/>
  <c r="AK1261" i="1"/>
  <c r="AK1260" i="1"/>
  <c r="AK1259" i="1"/>
  <c r="AK1258" i="1"/>
  <c r="AK1257" i="1"/>
  <c r="AK1256" i="1"/>
  <c r="AK1255" i="1"/>
  <c r="AJ1265" i="1"/>
  <c r="AJ1264" i="1"/>
  <c r="AJ1263" i="1"/>
  <c r="AJ1262" i="1"/>
  <c r="AJ1261" i="1"/>
  <c r="AJ1260" i="1"/>
  <c r="AJ1259" i="1"/>
  <c r="AJ1258" i="1"/>
  <c r="AJ1257" i="1"/>
  <c r="AJ1256" i="1"/>
  <c r="AJ1255" i="1"/>
  <c r="AH1265" i="1"/>
  <c r="AH1264" i="1"/>
  <c r="AH1263" i="1"/>
  <c r="AH1262" i="1"/>
  <c r="AH1261" i="1"/>
  <c r="AH1260" i="1"/>
  <c r="AH1259" i="1"/>
  <c r="AH1258" i="1"/>
  <c r="AH1257" i="1"/>
  <c r="AH1256" i="1"/>
  <c r="AH1255" i="1"/>
  <c r="AG1265" i="1"/>
  <c r="AG1264" i="1"/>
  <c r="AG1263" i="1"/>
  <c r="AG1262" i="1"/>
  <c r="AG1261" i="1"/>
  <c r="AG1260" i="1"/>
  <c r="AG1259" i="1"/>
  <c r="AG1258" i="1"/>
  <c r="AG1257" i="1"/>
  <c r="AG1256" i="1"/>
  <c r="AG1255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N1214" i="1" l="1"/>
  <c r="AO1202" i="1"/>
  <c r="AN1254" i="1"/>
  <c r="AO1242" i="1"/>
  <c r="AN1230" i="1"/>
  <c r="AN1253" i="1"/>
  <c r="AN1224" i="1"/>
  <c r="AN1252" i="1"/>
  <c r="AN1213" i="1"/>
  <c r="AN1212" i="1"/>
  <c r="AN1240" i="1"/>
  <c r="AN1228" i="1"/>
  <c r="AN1229" i="1"/>
  <c r="AN1219" i="1"/>
  <c r="AO1241" i="1"/>
  <c r="AN1207" i="1"/>
  <c r="AN1247" i="1"/>
  <c r="AN1204" i="1"/>
  <c r="AN1244" i="1"/>
  <c r="AN1235" i="1"/>
  <c r="AN1216" i="1"/>
  <c r="AN1232" i="1"/>
  <c r="AN1223" i="1"/>
  <c r="AN1211" i="1"/>
  <c r="AN1251" i="1"/>
  <c r="AN1239" i="1"/>
  <c r="AN1227" i="1"/>
  <c r="AO1250" i="1"/>
  <c r="AN1222" i="1"/>
  <c r="AN1238" i="1"/>
  <c r="AN1221" i="1"/>
  <c r="AN1209" i="1"/>
  <c r="AO1249" i="1"/>
  <c r="AN1237" i="1"/>
  <c r="AO1225" i="1"/>
  <c r="AO1210" i="1"/>
  <c r="AO1226" i="1"/>
  <c r="AN1220" i="1"/>
  <c r="AN1208" i="1"/>
  <c r="AN1248" i="1"/>
  <c r="AN1236" i="1"/>
  <c r="AN1246" i="1"/>
  <c r="AO1218" i="1"/>
  <c r="AN1206" i="1"/>
  <c r="AO1234" i="1"/>
  <c r="AN1217" i="1"/>
  <c r="AN1205" i="1"/>
  <c r="AN1245" i="1"/>
  <c r="AO1233" i="1"/>
  <c r="AN1215" i="1"/>
  <c r="AN1203" i="1"/>
  <c r="AN1243" i="1"/>
  <c r="AN1231" i="1"/>
  <c r="AO1255" i="1"/>
  <c r="AN1255" i="1"/>
  <c r="AO1256" i="1"/>
  <c r="AN1256" i="1"/>
  <c r="AO1257" i="1"/>
  <c r="AN1257" i="1"/>
  <c r="AO1258" i="1"/>
  <c r="AN1258" i="1"/>
  <c r="AO1259" i="1"/>
  <c r="AN1259" i="1"/>
  <c r="AO1260" i="1"/>
  <c r="AN1260" i="1"/>
  <c r="AO1261" i="1"/>
  <c r="AN1261" i="1"/>
  <c r="AO1262" i="1"/>
  <c r="AN1262" i="1"/>
  <c r="AO1263" i="1"/>
  <c r="AN1263" i="1"/>
  <c r="AO1264" i="1"/>
  <c r="AN1264" i="1"/>
  <c r="AO1265" i="1"/>
  <c r="AN1265" i="1"/>
  <c r="AN1250" i="1"/>
  <c r="AN1242" i="1"/>
  <c r="AN1234" i="1"/>
  <c r="AN1226" i="1"/>
  <c r="AO1248" i="1"/>
  <c r="AO1240" i="1"/>
  <c r="AO1232" i="1"/>
  <c r="AN1249" i="1"/>
  <c r="AN1241" i="1"/>
  <c r="AN1233" i="1"/>
  <c r="AN1225" i="1"/>
  <c r="AO1247" i="1"/>
  <c r="AO1239" i="1"/>
  <c r="AO1231" i="1"/>
  <c r="AO1254" i="1"/>
  <c r="AO1246" i="1"/>
  <c r="AO1238" i="1"/>
  <c r="AO1230" i="1"/>
  <c r="AO1253" i="1"/>
  <c r="AO1245" i="1"/>
  <c r="AO1237" i="1"/>
  <c r="AO1229" i="1"/>
  <c r="AO1252" i="1"/>
  <c r="AO1244" i="1"/>
  <c r="AO1236" i="1"/>
  <c r="AO1228" i="1"/>
  <c r="AO1251" i="1"/>
  <c r="AO1243" i="1"/>
  <c r="AO1235" i="1"/>
  <c r="AO1227" i="1"/>
  <c r="AN1218" i="1"/>
  <c r="AN1210" i="1"/>
  <c r="AN1202" i="1"/>
  <c r="AO1217" i="1"/>
  <c r="AO1209" i="1"/>
  <c r="AO1224" i="1"/>
  <c r="AO1216" i="1"/>
  <c r="AO1208" i="1"/>
  <c r="AO1223" i="1"/>
  <c r="AO1215" i="1"/>
  <c r="AO1207" i="1"/>
  <c r="AO1222" i="1"/>
  <c r="AO1214" i="1"/>
  <c r="AO1206" i="1"/>
  <c r="AO1221" i="1"/>
  <c r="AO1213" i="1"/>
  <c r="AO1205" i="1"/>
  <c r="AO1220" i="1"/>
  <c r="AO1212" i="1"/>
  <c r="AO1204" i="1"/>
  <c r="AO1219" i="1"/>
  <c r="AO1211" i="1"/>
  <c r="AO1203" i="1"/>
  <c r="AM1181" i="1" l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N1196" i="1" l="1"/>
  <c r="AN1184" i="1"/>
  <c r="AO1195" i="1"/>
  <c r="AO1183" i="1"/>
  <c r="AN1194" i="1"/>
  <c r="AO1182" i="1"/>
  <c r="AO1193" i="1"/>
  <c r="AO1181" i="1"/>
  <c r="AO1197" i="1"/>
  <c r="AN1192" i="1"/>
  <c r="AO1185" i="1"/>
  <c r="AN1191" i="1"/>
  <c r="AN1190" i="1"/>
  <c r="AN1201" i="1"/>
  <c r="AN1189" i="1"/>
  <c r="AN1200" i="1"/>
  <c r="AN1188" i="1"/>
  <c r="AN1199" i="1"/>
  <c r="AN1187" i="1"/>
  <c r="AN1198" i="1"/>
  <c r="AN1186" i="1"/>
  <c r="AN1197" i="1"/>
  <c r="AN1195" i="1"/>
  <c r="AN1185" i="1"/>
  <c r="AN1183" i="1"/>
  <c r="AO1194" i="1"/>
  <c r="AO1192" i="1"/>
  <c r="AN1182" i="1"/>
  <c r="AO1191" i="1"/>
  <c r="AN1193" i="1"/>
  <c r="AN1181" i="1"/>
  <c r="AO1190" i="1"/>
  <c r="AO1201" i="1"/>
  <c r="AO1189" i="1"/>
  <c r="AO1200" i="1"/>
  <c r="AO1188" i="1"/>
  <c r="AO1199" i="1"/>
  <c r="AO1187" i="1"/>
  <c r="AO1198" i="1"/>
  <c r="AO1186" i="1"/>
  <c r="AO1196" i="1"/>
  <c r="AO1184" i="1"/>
  <c r="AG1167" i="1" l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66" i="1"/>
  <c r="AL1166" i="1"/>
  <c r="AK1166" i="1"/>
  <c r="AJ1166" i="1"/>
  <c r="AH1166" i="1"/>
  <c r="AG1166" i="1"/>
  <c r="AO1170" i="1" l="1"/>
  <c r="AO1172" i="1"/>
  <c r="AO1166" i="1"/>
  <c r="AO1169" i="1"/>
  <c r="AN1174" i="1"/>
  <c r="AN1171" i="1"/>
  <c r="AO1180" i="1"/>
  <c r="AO1168" i="1"/>
  <c r="AN1179" i="1"/>
  <c r="AN1167" i="1"/>
  <c r="AN1177" i="1"/>
  <c r="AN1176" i="1"/>
  <c r="AN1175" i="1"/>
  <c r="AO1178" i="1"/>
  <c r="AN1173" i="1"/>
  <c r="AN1168" i="1"/>
  <c r="AO1167" i="1"/>
  <c r="AN1170" i="1"/>
  <c r="AO1176" i="1"/>
  <c r="AO1175" i="1"/>
  <c r="AN1180" i="1"/>
  <c r="AN1178" i="1"/>
  <c r="AN1172" i="1"/>
  <c r="AO1174" i="1"/>
  <c r="AO1173" i="1"/>
  <c r="AN1169" i="1"/>
  <c r="AO1171" i="1"/>
  <c r="AO1179" i="1"/>
  <c r="AO1177" i="1"/>
  <c r="AN1166" i="1"/>
  <c r="AG1165" i="1" l="1"/>
  <c r="AH1165" i="1"/>
  <c r="AJ1165" i="1"/>
  <c r="AK1165" i="1"/>
  <c r="AL1165" i="1"/>
  <c r="AM1165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G1148" i="1"/>
  <c r="AH1148" i="1"/>
  <c r="AJ1148" i="1"/>
  <c r="AK1148" i="1"/>
  <c r="AL1148" i="1"/>
  <c r="AM1148" i="1"/>
  <c r="AM1147" i="1"/>
  <c r="AM1146" i="1"/>
  <c r="AM1145" i="1"/>
  <c r="AM1144" i="1"/>
  <c r="AL1147" i="1"/>
  <c r="AL1146" i="1"/>
  <c r="AL1145" i="1"/>
  <c r="AL1144" i="1"/>
  <c r="AK1147" i="1"/>
  <c r="AK1146" i="1"/>
  <c r="AK1145" i="1"/>
  <c r="AK1144" i="1"/>
  <c r="AJ1147" i="1"/>
  <c r="AJ1146" i="1"/>
  <c r="AJ1145" i="1"/>
  <c r="AJ1144" i="1"/>
  <c r="AH1147" i="1"/>
  <c r="AH1146" i="1"/>
  <c r="AH1145" i="1"/>
  <c r="AH1144" i="1"/>
  <c r="AG1147" i="1"/>
  <c r="AG1146" i="1"/>
  <c r="AG1145" i="1"/>
  <c r="AG1144" i="1"/>
  <c r="AM1143" i="1"/>
  <c r="AM1142" i="1"/>
  <c r="AL1143" i="1"/>
  <c r="AL1142" i="1"/>
  <c r="AK1143" i="1"/>
  <c r="AK1142" i="1"/>
  <c r="AJ1143" i="1"/>
  <c r="AJ1142" i="1"/>
  <c r="AH1143" i="1"/>
  <c r="AH1142" i="1"/>
  <c r="AG1143" i="1"/>
  <c r="AG1142" i="1"/>
  <c r="AG1141" i="1"/>
  <c r="AH1141" i="1"/>
  <c r="AJ1141" i="1"/>
  <c r="AK1141" i="1"/>
  <c r="AL1141" i="1"/>
  <c r="AM1141" i="1"/>
  <c r="AG1134" i="1"/>
  <c r="AG1135" i="1"/>
  <c r="AG1136" i="1"/>
  <c r="AG1137" i="1"/>
  <c r="AG1138" i="1"/>
  <c r="AG1139" i="1"/>
  <c r="AG1140" i="1"/>
  <c r="AH1134" i="1"/>
  <c r="AH1135" i="1"/>
  <c r="AH1136" i="1"/>
  <c r="AH1137" i="1"/>
  <c r="AH1138" i="1"/>
  <c r="AH1139" i="1"/>
  <c r="AH1140" i="1"/>
  <c r="AJ1134" i="1"/>
  <c r="AJ1135" i="1"/>
  <c r="AJ1136" i="1"/>
  <c r="AJ1137" i="1"/>
  <c r="AJ1138" i="1"/>
  <c r="AJ1139" i="1"/>
  <c r="AJ1140" i="1"/>
  <c r="AK1134" i="1"/>
  <c r="AK1135" i="1"/>
  <c r="AK1136" i="1"/>
  <c r="AK1137" i="1"/>
  <c r="AK1138" i="1"/>
  <c r="AK1139" i="1"/>
  <c r="AK1140" i="1"/>
  <c r="AL1134" i="1"/>
  <c r="AL1135" i="1"/>
  <c r="AL1136" i="1"/>
  <c r="AL1137" i="1"/>
  <c r="AL1138" i="1"/>
  <c r="AL1139" i="1"/>
  <c r="AL1140" i="1"/>
  <c r="AM1134" i="1"/>
  <c r="AM1135" i="1"/>
  <c r="AM1136" i="1"/>
  <c r="AM1137" i="1"/>
  <c r="AM1138" i="1"/>
  <c r="AM1139" i="1"/>
  <c r="AM1140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22" i="1"/>
  <c r="AL1122" i="1"/>
  <c r="AK1122" i="1"/>
  <c r="AJ1122" i="1"/>
  <c r="AH1122" i="1"/>
  <c r="AG1122" i="1"/>
  <c r="AM1121" i="1"/>
  <c r="AL1121" i="1"/>
  <c r="AK1121" i="1"/>
  <c r="AJ1121" i="1"/>
  <c r="AH1121" i="1"/>
  <c r="AG1121" i="1"/>
  <c r="AG1119" i="1"/>
  <c r="AG1120" i="1"/>
  <c r="AH1119" i="1"/>
  <c r="AH1120" i="1"/>
  <c r="AJ1119" i="1"/>
  <c r="AJ1120" i="1"/>
  <c r="AK1119" i="1"/>
  <c r="AK1120" i="1"/>
  <c r="AL1119" i="1"/>
  <c r="AL1120" i="1"/>
  <c r="AM1119" i="1"/>
  <c r="AM1120" i="1"/>
  <c r="AG1111" i="1"/>
  <c r="AG1112" i="1"/>
  <c r="AG1113" i="1"/>
  <c r="AG1114" i="1"/>
  <c r="AG1115" i="1"/>
  <c r="AG1116" i="1"/>
  <c r="AG1117" i="1"/>
  <c r="AG1118" i="1"/>
  <c r="AH1111" i="1"/>
  <c r="AH1112" i="1"/>
  <c r="AH1113" i="1"/>
  <c r="AH1114" i="1"/>
  <c r="AH1115" i="1"/>
  <c r="AH1116" i="1"/>
  <c r="AH1117" i="1"/>
  <c r="AH1118" i="1"/>
  <c r="AJ1111" i="1"/>
  <c r="AJ1112" i="1"/>
  <c r="AJ1113" i="1"/>
  <c r="AJ1114" i="1"/>
  <c r="AJ1115" i="1"/>
  <c r="AJ1116" i="1"/>
  <c r="AJ1117" i="1"/>
  <c r="AJ1118" i="1"/>
  <c r="AK1111" i="1"/>
  <c r="AK1112" i="1"/>
  <c r="AK1113" i="1"/>
  <c r="AK1114" i="1"/>
  <c r="AK1115" i="1"/>
  <c r="AK1116" i="1"/>
  <c r="AK1117" i="1"/>
  <c r="AK1118" i="1"/>
  <c r="AL1111" i="1"/>
  <c r="AL1112" i="1"/>
  <c r="AL1113" i="1"/>
  <c r="AL1114" i="1"/>
  <c r="AL1115" i="1"/>
  <c r="AL1116" i="1"/>
  <c r="AL1117" i="1"/>
  <c r="AL1118" i="1"/>
  <c r="AM1111" i="1"/>
  <c r="AM1112" i="1"/>
  <c r="AM1113" i="1"/>
  <c r="AM1114" i="1"/>
  <c r="AM1115" i="1"/>
  <c r="AM1116" i="1"/>
  <c r="AM1117" i="1"/>
  <c r="AM1118" i="1"/>
  <c r="AO1119" i="1" l="1"/>
  <c r="AN1132" i="1"/>
  <c r="AO1163" i="1"/>
  <c r="AO1151" i="1"/>
  <c r="AN1118" i="1"/>
  <c r="AN1116" i="1"/>
  <c r="AN1131" i="1"/>
  <c r="AN1162" i="1"/>
  <c r="AO1150" i="1"/>
  <c r="AN1138" i="1"/>
  <c r="AN1117" i="1"/>
  <c r="AO1115" i="1"/>
  <c r="AN1130" i="1"/>
  <c r="AO1161" i="1"/>
  <c r="AO1149" i="1"/>
  <c r="AO1114" i="1"/>
  <c r="AN1129" i="1"/>
  <c r="AO1160" i="1"/>
  <c r="AN1113" i="1"/>
  <c r="AO1128" i="1"/>
  <c r="AO1159" i="1"/>
  <c r="AN1112" i="1"/>
  <c r="AO1127" i="1"/>
  <c r="AO1140" i="1"/>
  <c r="AN1148" i="1"/>
  <c r="AO1158" i="1"/>
  <c r="AN1111" i="1"/>
  <c r="AO1126" i="1"/>
  <c r="AO1139" i="1"/>
  <c r="AO1157" i="1"/>
  <c r="AO1125" i="1"/>
  <c r="AN1124" i="1"/>
  <c r="AO1137" i="1"/>
  <c r="AO1155" i="1"/>
  <c r="AN1123" i="1"/>
  <c r="AO1136" i="1"/>
  <c r="AO1154" i="1"/>
  <c r="AN1135" i="1"/>
  <c r="AN1153" i="1"/>
  <c r="AN1156" i="1"/>
  <c r="AO1120" i="1"/>
  <c r="AN1133" i="1"/>
  <c r="AO1134" i="1"/>
  <c r="AN1141" i="1"/>
  <c r="AN1164" i="1"/>
  <c r="AO1152" i="1"/>
  <c r="AN1165" i="1"/>
  <c r="AO1153" i="1"/>
  <c r="AN1150" i="1"/>
  <c r="AN1160" i="1"/>
  <c r="AN1151" i="1"/>
  <c r="AO1165" i="1"/>
  <c r="AN1159" i="1"/>
  <c r="AN1154" i="1"/>
  <c r="AN1157" i="1"/>
  <c r="AO1156" i="1"/>
  <c r="AN1161" i="1"/>
  <c r="AN1158" i="1"/>
  <c r="AN1155" i="1"/>
  <c r="AN1152" i="1"/>
  <c r="AN1149" i="1"/>
  <c r="AO1164" i="1"/>
  <c r="AO1162" i="1"/>
  <c r="AN1163" i="1"/>
  <c r="AO1148" i="1"/>
  <c r="AO1144" i="1"/>
  <c r="AN1144" i="1"/>
  <c r="AO1145" i="1"/>
  <c r="AN1145" i="1"/>
  <c r="AO1146" i="1"/>
  <c r="AN1146" i="1"/>
  <c r="AO1147" i="1"/>
  <c r="AN1147" i="1"/>
  <c r="AO1142" i="1"/>
  <c r="AN1142" i="1"/>
  <c r="AO1143" i="1"/>
  <c r="AN1143" i="1"/>
  <c r="AO1141" i="1"/>
  <c r="AN1139" i="1"/>
  <c r="AN1136" i="1"/>
  <c r="AO1135" i="1"/>
  <c r="AO1138" i="1"/>
  <c r="AN1140" i="1"/>
  <c r="AN1137" i="1"/>
  <c r="AN1134" i="1"/>
  <c r="AO1132" i="1"/>
  <c r="AN1126" i="1"/>
  <c r="AO1124" i="1"/>
  <c r="AN1127" i="1"/>
  <c r="AN1128" i="1"/>
  <c r="AO1133" i="1"/>
  <c r="AN1125" i="1"/>
  <c r="AO1131" i="1"/>
  <c r="AO1123" i="1"/>
  <c r="AO1130" i="1"/>
  <c r="AO1129" i="1"/>
  <c r="AN1120" i="1"/>
  <c r="AN1119" i="1"/>
  <c r="AO1122" i="1"/>
  <c r="AN1122" i="1"/>
  <c r="AO1121" i="1"/>
  <c r="AN1121" i="1"/>
  <c r="AO1111" i="1"/>
  <c r="AO1112" i="1"/>
  <c r="AO1117" i="1"/>
  <c r="AN1114" i="1"/>
  <c r="AN1115" i="1"/>
  <c r="AO1118" i="1"/>
  <c r="AO1116" i="1"/>
  <c r="AO1113" i="1"/>
  <c r="AG1107" i="1"/>
  <c r="AG1108" i="1"/>
  <c r="AG1109" i="1"/>
  <c r="AG1110" i="1"/>
  <c r="AH1107" i="1"/>
  <c r="AH1108" i="1"/>
  <c r="AH1109" i="1"/>
  <c r="AH1110" i="1"/>
  <c r="AJ1107" i="1"/>
  <c r="AJ1108" i="1"/>
  <c r="AJ1109" i="1"/>
  <c r="AJ1110" i="1"/>
  <c r="AK1107" i="1"/>
  <c r="AK1108" i="1"/>
  <c r="AK1109" i="1"/>
  <c r="AK1110" i="1"/>
  <c r="AL1107" i="1"/>
  <c r="AL1108" i="1"/>
  <c r="AL1109" i="1"/>
  <c r="AL1110" i="1"/>
  <c r="AM1107" i="1"/>
  <c r="AM1108" i="1"/>
  <c r="AM1109" i="1"/>
  <c r="AM1110" i="1"/>
  <c r="AG1103" i="1"/>
  <c r="AG1104" i="1"/>
  <c r="AG1105" i="1"/>
  <c r="AG1106" i="1"/>
  <c r="AH1103" i="1"/>
  <c r="AH1104" i="1"/>
  <c r="AH1105" i="1"/>
  <c r="AH1106" i="1"/>
  <c r="AJ1103" i="1"/>
  <c r="AJ1104" i="1"/>
  <c r="AJ1105" i="1"/>
  <c r="AJ1106" i="1"/>
  <c r="AK1103" i="1"/>
  <c r="AK1104" i="1"/>
  <c r="AK1105" i="1"/>
  <c r="AK1106" i="1"/>
  <c r="AL1103" i="1"/>
  <c r="AL1104" i="1"/>
  <c r="AL1105" i="1"/>
  <c r="AL1106" i="1"/>
  <c r="AM1103" i="1"/>
  <c r="AM1104" i="1"/>
  <c r="AM1105" i="1"/>
  <c r="AM1106" i="1"/>
  <c r="AN1109" i="1" l="1"/>
  <c r="AO1108" i="1"/>
  <c r="AO1110" i="1"/>
  <c r="AO1105" i="1"/>
  <c r="AO1104" i="1"/>
  <c r="AO1103" i="1"/>
  <c r="AN1107" i="1"/>
  <c r="AO1106" i="1"/>
  <c r="AO1109" i="1"/>
  <c r="AO1107" i="1"/>
  <c r="AN1110" i="1"/>
  <c r="AN1108" i="1"/>
  <c r="AN1105" i="1"/>
  <c r="AN1104" i="1"/>
  <c r="AN1106" i="1"/>
  <c r="AN1103" i="1"/>
  <c r="AM1102" i="1"/>
  <c r="AL1102" i="1"/>
  <c r="AK1102" i="1"/>
  <c r="AJ1102" i="1"/>
  <c r="AH1102" i="1"/>
  <c r="AG1102" i="1"/>
  <c r="AO1102" i="1" l="1"/>
  <c r="AN1102" i="1"/>
  <c r="G13" i="4" l="1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12" i="4"/>
  <c r="AG1101" i="1"/>
  <c r="AH1101" i="1"/>
  <c r="AJ1101" i="1"/>
  <c r="AK1101" i="1"/>
  <c r="AL1101" i="1"/>
  <c r="AM1101" i="1"/>
  <c r="AG1092" i="1"/>
  <c r="AG1093" i="1"/>
  <c r="AG1094" i="1"/>
  <c r="AG1095" i="1"/>
  <c r="AG1096" i="1"/>
  <c r="AG1097" i="1"/>
  <c r="AG1098" i="1"/>
  <c r="AG1099" i="1"/>
  <c r="AG1100" i="1"/>
  <c r="AH1092" i="1"/>
  <c r="AH1093" i="1"/>
  <c r="AH1094" i="1"/>
  <c r="AH1095" i="1"/>
  <c r="AH1096" i="1"/>
  <c r="AH1097" i="1"/>
  <c r="AH1098" i="1"/>
  <c r="AH1099" i="1"/>
  <c r="AH1100" i="1"/>
  <c r="AJ1092" i="1"/>
  <c r="AJ1093" i="1"/>
  <c r="AJ1094" i="1"/>
  <c r="AJ1095" i="1"/>
  <c r="AJ1096" i="1"/>
  <c r="AJ1097" i="1"/>
  <c r="AJ1098" i="1"/>
  <c r="AJ1099" i="1"/>
  <c r="AJ1100" i="1"/>
  <c r="AK1092" i="1"/>
  <c r="AK1093" i="1"/>
  <c r="AK1094" i="1"/>
  <c r="AK1095" i="1"/>
  <c r="AK1096" i="1"/>
  <c r="AK1097" i="1"/>
  <c r="AK1098" i="1"/>
  <c r="AK1099" i="1"/>
  <c r="AK1100" i="1"/>
  <c r="AL1092" i="1"/>
  <c r="AL1093" i="1"/>
  <c r="AL1094" i="1"/>
  <c r="AL1095" i="1"/>
  <c r="AL1096" i="1"/>
  <c r="AL1097" i="1"/>
  <c r="AL1098" i="1"/>
  <c r="AL1099" i="1"/>
  <c r="AL1100" i="1"/>
  <c r="AM1092" i="1"/>
  <c r="AM1093" i="1"/>
  <c r="AM1094" i="1"/>
  <c r="AM1095" i="1"/>
  <c r="AM1096" i="1"/>
  <c r="AM1097" i="1"/>
  <c r="AM1098" i="1"/>
  <c r="AM1099" i="1"/>
  <c r="AM1100" i="1"/>
  <c r="AO1094" i="1" l="1"/>
  <c r="AN1101" i="1"/>
  <c r="AN1096" i="1"/>
  <c r="AO1093" i="1"/>
  <c r="AN1092" i="1"/>
  <c r="AO1099" i="1"/>
  <c r="AN1100" i="1"/>
  <c r="AO1098" i="1"/>
  <c r="AN1097" i="1"/>
  <c r="AO1095" i="1"/>
  <c r="AN1093" i="1"/>
  <c r="AO1097" i="1"/>
  <c r="AO1096" i="1"/>
  <c r="AO1092" i="1"/>
  <c r="AN1095" i="1"/>
  <c r="AO1100" i="1"/>
  <c r="AO1101" i="1"/>
  <c r="AN1099" i="1"/>
  <c r="AN1098" i="1"/>
  <c r="AN1094" i="1"/>
  <c r="AM1091" i="1"/>
  <c r="AL1091" i="1"/>
  <c r="AK1091" i="1"/>
  <c r="AJ1091" i="1"/>
  <c r="AH1091" i="1"/>
  <c r="AG1091" i="1"/>
  <c r="AM1090" i="1"/>
  <c r="AM1089" i="1"/>
  <c r="AM1088" i="1"/>
  <c r="AM1087" i="1"/>
  <c r="AM1086" i="1"/>
  <c r="AM1085" i="1"/>
  <c r="AM1084" i="1"/>
  <c r="AM1083" i="1"/>
  <c r="AL1090" i="1"/>
  <c r="AL1089" i="1"/>
  <c r="AL1088" i="1"/>
  <c r="AL1087" i="1"/>
  <c r="AL1086" i="1"/>
  <c r="AL1085" i="1"/>
  <c r="AL1084" i="1"/>
  <c r="AL1083" i="1"/>
  <c r="AK1090" i="1"/>
  <c r="AK1089" i="1"/>
  <c r="AK1088" i="1"/>
  <c r="AK1087" i="1"/>
  <c r="AK1086" i="1"/>
  <c r="AK1085" i="1"/>
  <c r="AK1084" i="1"/>
  <c r="AK1083" i="1"/>
  <c r="AJ1090" i="1"/>
  <c r="AJ1089" i="1"/>
  <c r="AJ1088" i="1"/>
  <c r="AJ1087" i="1"/>
  <c r="AJ1086" i="1"/>
  <c r="AJ1085" i="1"/>
  <c r="AJ1084" i="1"/>
  <c r="AJ1083" i="1"/>
  <c r="AH1090" i="1"/>
  <c r="AH1089" i="1"/>
  <c r="AH1088" i="1"/>
  <c r="AH1087" i="1"/>
  <c r="AH1086" i="1"/>
  <c r="AH1085" i="1"/>
  <c r="AH1084" i="1"/>
  <c r="AH1083" i="1"/>
  <c r="AG1090" i="1"/>
  <c r="AG1089" i="1"/>
  <c r="AG1088" i="1"/>
  <c r="AG1087" i="1"/>
  <c r="AG1086" i="1"/>
  <c r="AG1085" i="1"/>
  <c r="AG1084" i="1"/>
  <c r="AG1083" i="1"/>
  <c r="AM1082" i="1"/>
  <c r="AL1082" i="1"/>
  <c r="AM1081" i="1"/>
  <c r="AL1081" i="1"/>
  <c r="AM1080" i="1"/>
  <c r="AL1080" i="1"/>
  <c r="AM1079" i="1"/>
  <c r="AL1079" i="1"/>
  <c r="AM1078" i="1"/>
  <c r="AL1078" i="1"/>
  <c r="AM1077" i="1"/>
  <c r="AL1077" i="1"/>
  <c r="AM1076" i="1"/>
  <c r="AL1076" i="1"/>
  <c r="AM1075" i="1"/>
  <c r="AL1075" i="1"/>
  <c r="AM1074" i="1"/>
  <c r="AL1074" i="1"/>
  <c r="AM1073" i="1"/>
  <c r="AL1073" i="1"/>
  <c r="AM1072" i="1"/>
  <c r="AL1072" i="1"/>
  <c r="AM1071" i="1"/>
  <c r="AL1071" i="1"/>
  <c r="AM1070" i="1"/>
  <c r="AL1070" i="1"/>
  <c r="AM1069" i="1"/>
  <c r="AL1069" i="1"/>
  <c r="AM1068" i="1"/>
  <c r="AL1068" i="1"/>
  <c r="AM1067" i="1"/>
  <c r="AL1067" i="1"/>
  <c r="AM1066" i="1"/>
  <c r="AL1066" i="1"/>
  <c r="AM1065" i="1"/>
  <c r="AL1065" i="1"/>
  <c r="AM1064" i="1"/>
  <c r="AL1064" i="1"/>
  <c r="AM1063" i="1"/>
  <c r="AL1063" i="1"/>
  <c r="AM1062" i="1"/>
  <c r="AL1062" i="1"/>
  <c r="AM1061" i="1"/>
  <c r="AL1061" i="1"/>
  <c r="AM1060" i="1"/>
  <c r="AL1060" i="1"/>
  <c r="AM1059" i="1"/>
  <c r="AL1059" i="1"/>
  <c r="AM1058" i="1"/>
  <c r="AL1058" i="1"/>
  <c r="AM1057" i="1"/>
  <c r="AL1057" i="1"/>
  <c r="AM1056" i="1"/>
  <c r="AL1056" i="1"/>
  <c r="AM1055" i="1"/>
  <c r="AL1055" i="1"/>
  <c r="AM1054" i="1"/>
  <c r="AL1054" i="1"/>
  <c r="AM1053" i="1"/>
  <c r="AL1053" i="1"/>
  <c r="AM1052" i="1"/>
  <c r="AL1052" i="1"/>
  <c r="AM1051" i="1"/>
  <c r="AL1051" i="1"/>
  <c r="AM1050" i="1"/>
  <c r="AL1050" i="1"/>
  <c r="AM1049" i="1"/>
  <c r="AL1049" i="1"/>
  <c r="AM1048" i="1"/>
  <c r="AL1048" i="1"/>
  <c r="AM1047" i="1"/>
  <c r="AL1047" i="1"/>
  <c r="AM1046" i="1"/>
  <c r="AL1046" i="1"/>
  <c r="AM1045" i="1"/>
  <c r="AL1045" i="1"/>
  <c r="AM1044" i="1"/>
  <c r="AL1044" i="1"/>
  <c r="AM1043" i="1"/>
  <c r="AL1043" i="1"/>
  <c r="AM1042" i="1"/>
  <c r="AL1042" i="1"/>
  <c r="AM1041" i="1"/>
  <c r="AL1041" i="1"/>
  <c r="AM1040" i="1"/>
  <c r="AL1040" i="1"/>
  <c r="AM1039" i="1"/>
  <c r="AL1039" i="1"/>
  <c r="AM1038" i="1"/>
  <c r="AL1038" i="1"/>
  <c r="AM1037" i="1"/>
  <c r="AL1037" i="1"/>
  <c r="AM1036" i="1"/>
  <c r="AL1036" i="1"/>
  <c r="AM1035" i="1"/>
  <c r="AL1035" i="1"/>
  <c r="AM1034" i="1"/>
  <c r="AL1034" i="1"/>
  <c r="AM1033" i="1"/>
  <c r="AL1033" i="1"/>
  <c r="AM1032" i="1"/>
  <c r="AL1032" i="1"/>
  <c r="AM1031" i="1"/>
  <c r="AL1031" i="1"/>
  <c r="AM1030" i="1"/>
  <c r="AL1030" i="1"/>
  <c r="AM1029" i="1"/>
  <c r="AL1029" i="1"/>
  <c r="AM1028" i="1"/>
  <c r="AL1028" i="1"/>
  <c r="AM1027" i="1"/>
  <c r="AL1027" i="1"/>
  <c r="AM1026" i="1"/>
  <c r="AL1026" i="1"/>
  <c r="AM1025" i="1"/>
  <c r="AL1025" i="1"/>
  <c r="AM1024" i="1"/>
  <c r="AL1024" i="1"/>
  <c r="AM1023" i="1"/>
  <c r="AL1023" i="1"/>
  <c r="AM1022" i="1"/>
  <c r="AL1022" i="1"/>
  <c r="AM1021" i="1"/>
  <c r="AL1021" i="1"/>
  <c r="AM1020" i="1"/>
  <c r="AL1020" i="1"/>
  <c r="AM1019" i="1"/>
  <c r="AL1019" i="1"/>
  <c r="AM1018" i="1"/>
  <c r="AL1018" i="1"/>
  <c r="AM1017" i="1"/>
  <c r="AL1017" i="1"/>
  <c r="AM1016" i="1"/>
  <c r="AL1016" i="1"/>
  <c r="AM1015" i="1"/>
  <c r="AL1015" i="1"/>
  <c r="AM1014" i="1"/>
  <c r="AL1014" i="1"/>
  <c r="AM1013" i="1"/>
  <c r="AL1013" i="1"/>
  <c r="AM1012" i="1"/>
  <c r="AL1012" i="1"/>
  <c r="AM1011" i="1"/>
  <c r="AL1011" i="1"/>
  <c r="AM1010" i="1"/>
  <c r="AL1010" i="1"/>
  <c r="AM1009" i="1"/>
  <c r="AL1009" i="1"/>
  <c r="AM1008" i="1"/>
  <c r="AL1008" i="1"/>
  <c r="AM1007" i="1"/>
  <c r="AL1007" i="1"/>
  <c r="AM1006" i="1"/>
  <c r="AL1006" i="1"/>
  <c r="AM1005" i="1"/>
  <c r="AL1005" i="1"/>
  <c r="AM1004" i="1"/>
  <c r="AL1004" i="1"/>
  <c r="AM1003" i="1"/>
  <c r="AL1003" i="1"/>
  <c r="AM1002" i="1"/>
  <c r="AL1002" i="1"/>
  <c r="AM1001" i="1"/>
  <c r="AL1001" i="1"/>
  <c r="AM1000" i="1"/>
  <c r="AL1000" i="1"/>
  <c r="AM999" i="1"/>
  <c r="AL999" i="1"/>
  <c r="AM998" i="1"/>
  <c r="AL998" i="1"/>
  <c r="AM997" i="1"/>
  <c r="AL997" i="1"/>
  <c r="AM996" i="1"/>
  <c r="AL996" i="1"/>
  <c r="AM995" i="1"/>
  <c r="AL995" i="1"/>
  <c r="AM994" i="1"/>
  <c r="AL994" i="1"/>
  <c r="AM993" i="1"/>
  <c r="AL993" i="1"/>
  <c r="AM992" i="1"/>
  <c r="AL992" i="1"/>
  <c r="AM991" i="1"/>
  <c r="AL991" i="1"/>
  <c r="AM990" i="1"/>
  <c r="AL990" i="1"/>
  <c r="AM989" i="1"/>
  <c r="AL989" i="1"/>
  <c r="AM988" i="1"/>
  <c r="AL988" i="1"/>
  <c r="AM987" i="1"/>
  <c r="AL987" i="1"/>
  <c r="AM986" i="1"/>
  <c r="AL986" i="1"/>
  <c r="AM985" i="1"/>
  <c r="AL985" i="1"/>
  <c r="AM984" i="1"/>
  <c r="AL984" i="1"/>
  <c r="AM983" i="1"/>
  <c r="AL983" i="1"/>
  <c r="AM982" i="1"/>
  <c r="AL982" i="1"/>
  <c r="AM981" i="1"/>
  <c r="AL981" i="1"/>
  <c r="AM980" i="1"/>
  <c r="AL980" i="1"/>
  <c r="AM979" i="1"/>
  <c r="AL979" i="1"/>
  <c r="AM978" i="1"/>
  <c r="AL978" i="1"/>
  <c r="AM977" i="1"/>
  <c r="AL977" i="1"/>
  <c r="AM976" i="1"/>
  <c r="AL976" i="1"/>
  <c r="AM975" i="1"/>
  <c r="AL975" i="1"/>
  <c r="AM974" i="1"/>
  <c r="AL974" i="1"/>
  <c r="AM973" i="1"/>
  <c r="AL973" i="1"/>
  <c r="AM972" i="1"/>
  <c r="AL972" i="1"/>
  <c r="AM971" i="1"/>
  <c r="AL971" i="1"/>
  <c r="AM970" i="1"/>
  <c r="AL970" i="1"/>
  <c r="AM969" i="1"/>
  <c r="AL969" i="1"/>
  <c r="AM968" i="1"/>
  <c r="AL968" i="1"/>
  <c r="AM967" i="1"/>
  <c r="AL967" i="1"/>
  <c r="AM966" i="1"/>
  <c r="AL966" i="1"/>
  <c r="AM965" i="1"/>
  <c r="AL965" i="1"/>
  <c r="AM964" i="1"/>
  <c r="AL964" i="1"/>
  <c r="AM963" i="1"/>
  <c r="AL963" i="1"/>
  <c r="AM962" i="1"/>
  <c r="AL962" i="1"/>
  <c r="AM961" i="1"/>
  <c r="AL961" i="1"/>
  <c r="AM960" i="1"/>
  <c r="AL960" i="1"/>
  <c r="AM959" i="1"/>
  <c r="AL959" i="1"/>
  <c r="AM958" i="1"/>
  <c r="AL958" i="1"/>
  <c r="AM957" i="1"/>
  <c r="AL957" i="1"/>
  <c r="AM956" i="1"/>
  <c r="AL956" i="1"/>
  <c r="AM955" i="1"/>
  <c r="AL955" i="1"/>
  <c r="AM954" i="1"/>
  <c r="AL954" i="1"/>
  <c r="AM953" i="1"/>
  <c r="AL953" i="1"/>
  <c r="AM952" i="1"/>
  <c r="AL952" i="1"/>
  <c r="AM951" i="1"/>
  <c r="AL951" i="1"/>
  <c r="AM950" i="1"/>
  <c r="AL950" i="1"/>
  <c r="AM949" i="1"/>
  <c r="AL949" i="1"/>
  <c r="AM948" i="1"/>
  <c r="AL948" i="1"/>
  <c r="AM947" i="1"/>
  <c r="AL947" i="1"/>
  <c r="AM946" i="1"/>
  <c r="AL946" i="1"/>
  <c r="AM945" i="1"/>
  <c r="AL945" i="1"/>
  <c r="AM944" i="1"/>
  <c r="AL944" i="1"/>
  <c r="AM943" i="1"/>
  <c r="AL943" i="1"/>
  <c r="AM942" i="1"/>
  <c r="AL942" i="1"/>
  <c r="AM941" i="1"/>
  <c r="AL941" i="1"/>
  <c r="AM940" i="1"/>
  <c r="AL940" i="1"/>
  <c r="AM939" i="1"/>
  <c r="AL939" i="1"/>
  <c r="AM938" i="1"/>
  <c r="AL938" i="1"/>
  <c r="AM937" i="1"/>
  <c r="AL937" i="1"/>
  <c r="AM936" i="1"/>
  <c r="AL936" i="1"/>
  <c r="AM935" i="1"/>
  <c r="AL935" i="1"/>
  <c r="AM934" i="1"/>
  <c r="AL934" i="1"/>
  <c r="AM933" i="1"/>
  <c r="AL933" i="1"/>
  <c r="AM932" i="1"/>
  <c r="AL932" i="1"/>
  <c r="AM931" i="1"/>
  <c r="AL931" i="1"/>
  <c r="AM930" i="1"/>
  <c r="AL930" i="1"/>
  <c r="AM929" i="1"/>
  <c r="AL929" i="1"/>
  <c r="AM928" i="1"/>
  <c r="AL928" i="1"/>
  <c r="AM927" i="1"/>
  <c r="AL927" i="1"/>
  <c r="AM926" i="1"/>
  <c r="AL926" i="1"/>
  <c r="AM925" i="1"/>
  <c r="AL925" i="1"/>
  <c r="AM924" i="1"/>
  <c r="AL924" i="1"/>
  <c r="AM923" i="1"/>
  <c r="AL923" i="1"/>
  <c r="AM922" i="1"/>
  <c r="AL922" i="1"/>
  <c r="AM921" i="1"/>
  <c r="AL921" i="1"/>
  <c r="AM920" i="1"/>
  <c r="AL920" i="1"/>
  <c r="AM919" i="1"/>
  <c r="AL919" i="1"/>
  <c r="AM918" i="1"/>
  <c r="AL918" i="1"/>
  <c r="AM917" i="1"/>
  <c r="AL917" i="1"/>
  <c r="AM916" i="1"/>
  <c r="AL916" i="1"/>
  <c r="AM915" i="1"/>
  <c r="AL915" i="1"/>
  <c r="AM914" i="1"/>
  <c r="AL914" i="1"/>
  <c r="AM913" i="1"/>
  <c r="AL913" i="1"/>
  <c r="AM912" i="1"/>
  <c r="AL912" i="1"/>
  <c r="AM911" i="1"/>
  <c r="AL911" i="1"/>
  <c r="AM910" i="1"/>
  <c r="AL910" i="1"/>
  <c r="AM909" i="1"/>
  <c r="AL909" i="1"/>
  <c r="AM908" i="1"/>
  <c r="AL908" i="1"/>
  <c r="AM907" i="1"/>
  <c r="AL907" i="1"/>
  <c r="AM906" i="1"/>
  <c r="AL906" i="1"/>
  <c r="AM905" i="1"/>
  <c r="AL905" i="1"/>
  <c r="AM904" i="1"/>
  <c r="AL904" i="1"/>
  <c r="AM903" i="1"/>
  <c r="AL903" i="1"/>
  <c r="AM902" i="1"/>
  <c r="AL902" i="1"/>
  <c r="AM901" i="1"/>
  <c r="AL901" i="1"/>
  <c r="AM900" i="1"/>
  <c r="AL900" i="1"/>
  <c r="AM899" i="1"/>
  <c r="AL899" i="1"/>
  <c r="AM898" i="1"/>
  <c r="AL898" i="1"/>
  <c r="AM897" i="1"/>
  <c r="AL897" i="1"/>
  <c r="AM896" i="1"/>
  <c r="AL896" i="1"/>
  <c r="AM895" i="1"/>
  <c r="AL895" i="1"/>
  <c r="AM894" i="1"/>
  <c r="AL894" i="1"/>
  <c r="AM893" i="1"/>
  <c r="AL893" i="1"/>
  <c r="AM892" i="1"/>
  <c r="AL892" i="1"/>
  <c r="AM891" i="1"/>
  <c r="AL891" i="1"/>
  <c r="AM890" i="1"/>
  <c r="AL890" i="1"/>
  <c r="AM889" i="1"/>
  <c r="AL889" i="1"/>
  <c r="AM888" i="1"/>
  <c r="AL888" i="1"/>
  <c r="AM887" i="1"/>
  <c r="AL887" i="1"/>
  <c r="AM886" i="1"/>
  <c r="AL886" i="1"/>
  <c r="AM885" i="1"/>
  <c r="AL885" i="1"/>
  <c r="AM884" i="1"/>
  <c r="AL884" i="1"/>
  <c r="AM883" i="1"/>
  <c r="AL883" i="1"/>
  <c r="AM882" i="1"/>
  <c r="AL882" i="1"/>
  <c r="AM881" i="1"/>
  <c r="AL881" i="1"/>
  <c r="AM880" i="1"/>
  <c r="AL880" i="1"/>
  <c r="AM879" i="1"/>
  <c r="AL879" i="1"/>
  <c r="AM878" i="1"/>
  <c r="AL878" i="1"/>
  <c r="AM877" i="1"/>
  <c r="AL877" i="1"/>
  <c r="AM876" i="1"/>
  <c r="AL876" i="1"/>
  <c r="AM875" i="1"/>
  <c r="AL875" i="1"/>
  <c r="AM874" i="1"/>
  <c r="AL874" i="1"/>
  <c r="AM873" i="1"/>
  <c r="AL873" i="1"/>
  <c r="AM872" i="1"/>
  <c r="AL872" i="1"/>
  <c r="AM871" i="1"/>
  <c r="AL871" i="1"/>
  <c r="AM870" i="1"/>
  <c r="AL870" i="1"/>
  <c r="AM869" i="1"/>
  <c r="AL869" i="1"/>
  <c r="AM868" i="1"/>
  <c r="AL868" i="1"/>
  <c r="AM867" i="1"/>
  <c r="AL867" i="1"/>
  <c r="AM866" i="1"/>
  <c r="AL866" i="1"/>
  <c r="AM865" i="1"/>
  <c r="AL865" i="1"/>
  <c r="AM864" i="1"/>
  <c r="AL864" i="1"/>
  <c r="AM863" i="1"/>
  <c r="AL863" i="1"/>
  <c r="AM862" i="1"/>
  <c r="AL862" i="1"/>
  <c r="AM861" i="1"/>
  <c r="AL861" i="1"/>
  <c r="AM860" i="1"/>
  <c r="AL860" i="1"/>
  <c r="AM859" i="1"/>
  <c r="AL859" i="1"/>
  <c r="AM858" i="1"/>
  <c r="AL858" i="1"/>
  <c r="AM857" i="1"/>
  <c r="AL857" i="1"/>
  <c r="AM856" i="1"/>
  <c r="AL856" i="1"/>
  <c r="AM855" i="1"/>
  <c r="AL855" i="1"/>
  <c r="AM854" i="1"/>
  <c r="AL854" i="1"/>
  <c r="AM853" i="1"/>
  <c r="AL853" i="1"/>
  <c r="AM852" i="1"/>
  <c r="AL852" i="1"/>
  <c r="AM851" i="1"/>
  <c r="AL851" i="1"/>
  <c r="AM850" i="1"/>
  <c r="AL850" i="1"/>
  <c r="AM849" i="1"/>
  <c r="AL849" i="1"/>
  <c r="AM848" i="1"/>
  <c r="AL848" i="1"/>
  <c r="AM847" i="1"/>
  <c r="AL847" i="1"/>
  <c r="AM846" i="1"/>
  <c r="AL846" i="1"/>
  <c r="AM845" i="1"/>
  <c r="AL845" i="1"/>
  <c r="AM844" i="1"/>
  <c r="AL844" i="1"/>
  <c r="AM843" i="1"/>
  <c r="AL843" i="1"/>
  <c r="AM842" i="1"/>
  <c r="AL842" i="1"/>
  <c r="AM841" i="1"/>
  <c r="AL841" i="1"/>
  <c r="AM840" i="1"/>
  <c r="AL840" i="1"/>
  <c r="AM839" i="1"/>
  <c r="AL839" i="1"/>
  <c r="AM838" i="1"/>
  <c r="AL838" i="1"/>
  <c r="AM837" i="1"/>
  <c r="AL837" i="1"/>
  <c r="AM836" i="1"/>
  <c r="AL836" i="1"/>
  <c r="AM835" i="1"/>
  <c r="AL835" i="1"/>
  <c r="AM834" i="1"/>
  <c r="AL834" i="1"/>
  <c r="AM833" i="1"/>
  <c r="AL833" i="1"/>
  <c r="AM832" i="1"/>
  <c r="AL832" i="1"/>
  <c r="AM831" i="1"/>
  <c r="AL831" i="1"/>
  <c r="AM830" i="1"/>
  <c r="AL830" i="1"/>
  <c r="AM829" i="1"/>
  <c r="AL829" i="1"/>
  <c r="AM828" i="1"/>
  <c r="AL828" i="1"/>
  <c r="AM827" i="1"/>
  <c r="AL827" i="1"/>
  <c r="AM826" i="1"/>
  <c r="AL826" i="1"/>
  <c r="AM825" i="1"/>
  <c r="AL825" i="1"/>
  <c r="AM824" i="1"/>
  <c r="AL824" i="1"/>
  <c r="AM823" i="1"/>
  <c r="AL823" i="1"/>
  <c r="AM822" i="1"/>
  <c r="AL822" i="1"/>
  <c r="AM821" i="1"/>
  <c r="AL821" i="1"/>
  <c r="AM820" i="1"/>
  <c r="AL820" i="1"/>
  <c r="AM819" i="1"/>
  <c r="AL819" i="1"/>
  <c r="AM818" i="1"/>
  <c r="AL818" i="1"/>
  <c r="AM817" i="1"/>
  <c r="AL817" i="1"/>
  <c r="AM816" i="1"/>
  <c r="AL816" i="1"/>
  <c r="AM815" i="1"/>
  <c r="AL815" i="1"/>
  <c r="AM814" i="1"/>
  <c r="AL814" i="1"/>
  <c r="AM813" i="1"/>
  <c r="AL813" i="1"/>
  <c r="AM812" i="1"/>
  <c r="AL812" i="1"/>
  <c r="AM811" i="1"/>
  <c r="AL811" i="1"/>
  <c r="AM810" i="1"/>
  <c r="AL810" i="1"/>
  <c r="AM809" i="1"/>
  <c r="AL809" i="1"/>
  <c r="AM808" i="1"/>
  <c r="AL808" i="1"/>
  <c r="AM807" i="1"/>
  <c r="AL807" i="1"/>
  <c r="AM806" i="1"/>
  <c r="AL806" i="1"/>
  <c r="AM805" i="1"/>
  <c r="AL805" i="1"/>
  <c r="AM804" i="1"/>
  <c r="AL804" i="1"/>
  <c r="AM803" i="1"/>
  <c r="AL803" i="1"/>
  <c r="AM802" i="1"/>
  <c r="AL802" i="1"/>
  <c r="AM801" i="1"/>
  <c r="AL801" i="1"/>
  <c r="AM800" i="1"/>
  <c r="AL800" i="1"/>
  <c r="AM799" i="1"/>
  <c r="AL799" i="1"/>
  <c r="AM798" i="1"/>
  <c r="AL798" i="1"/>
  <c r="AM797" i="1"/>
  <c r="AL797" i="1"/>
  <c r="AM796" i="1"/>
  <c r="AL796" i="1"/>
  <c r="AM795" i="1"/>
  <c r="AL795" i="1"/>
  <c r="AM794" i="1"/>
  <c r="AL794" i="1"/>
  <c r="AM793" i="1"/>
  <c r="AL793" i="1"/>
  <c r="AM792" i="1"/>
  <c r="AL792" i="1"/>
  <c r="AM791" i="1"/>
  <c r="AL791" i="1"/>
  <c r="AM790" i="1"/>
  <c r="AL790" i="1"/>
  <c r="AM789" i="1"/>
  <c r="AL789" i="1"/>
  <c r="AM788" i="1"/>
  <c r="AL788" i="1"/>
  <c r="AM787" i="1"/>
  <c r="AL787" i="1"/>
  <c r="AM786" i="1"/>
  <c r="AL786" i="1"/>
  <c r="AM785" i="1"/>
  <c r="AL785" i="1"/>
  <c r="AM784" i="1"/>
  <c r="AL784" i="1"/>
  <c r="AM783" i="1"/>
  <c r="AL783" i="1"/>
  <c r="AM782" i="1"/>
  <c r="AL782" i="1"/>
  <c r="AM781" i="1"/>
  <c r="AL781" i="1"/>
  <c r="AM780" i="1"/>
  <c r="AL780" i="1"/>
  <c r="AM779" i="1"/>
  <c r="AL779" i="1"/>
  <c r="AM778" i="1"/>
  <c r="AL778" i="1"/>
  <c r="AM777" i="1"/>
  <c r="AL777" i="1"/>
  <c r="AM776" i="1"/>
  <c r="AL776" i="1"/>
  <c r="AM775" i="1"/>
  <c r="AL775" i="1"/>
  <c r="AM774" i="1"/>
  <c r="AL774" i="1"/>
  <c r="AM773" i="1"/>
  <c r="AL773" i="1"/>
  <c r="AM772" i="1"/>
  <c r="AL772" i="1"/>
  <c r="AM771" i="1"/>
  <c r="AL771" i="1"/>
  <c r="AM770" i="1"/>
  <c r="AL770" i="1"/>
  <c r="AM769" i="1"/>
  <c r="AL769" i="1"/>
  <c r="AM768" i="1"/>
  <c r="AL768" i="1"/>
  <c r="AM767" i="1"/>
  <c r="AL767" i="1"/>
  <c r="AM766" i="1"/>
  <c r="AL766" i="1"/>
  <c r="AM765" i="1"/>
  <c r="AL765" i="1"/>
  <c r="AM764" i="1"/>
  <c r="AL764" i="1"/>
  <c r="AM763" i="1"/>
  <c r="AL763" i="1"/>
  <c r="AM762" i="1"/>
  <c r="AL762" i="1"/>
  <c r="AM761" i="1"/>
  <c r="AL761" i="1"/>
  <c r="AM760" i="1"/>
  <c r="AL760" i="1"/>
  <c r="AM759" i="1"/>
  <c r="AL759" i="1"/>
  <c r="AM758" i="1"/>
  <c r="AL758" i="1"/>
  <c r="AM757" i="1"/>
  <c r="AL757" i="1"/>
  <c r="AM756" i="1"/>
  <c r="AL756" i="1"/>
  <c r="AM755" i="1"/>
  <c r="AL755" i="1"/>
  <c r="AM754" i="1"/>
  <c r="AL754" i="1"/>
  <c r="AM753" i="1"/>
  <c r="AL753" i="1"/>
  <c r="AM752" i="1"/>
  <c r="AL752" i="1"/>
  <c r="AM751" i="1"/>
  <c r="AL751" i="1"/>
  <c r="AM750" i="1"/>
  <c r="AL750" i="1"/>
  <c r="AM749" i="1"/>
  <c r="AL749" i="1"/>
  <c r="AM748" i="1"/>
  <c r="AL748" i="1"/>
  <c r="AM747" i="1"/>
  <c r="AL747" i="1"/>
  <c r="AM746" i="1"/>
  <c r="AL746" i="1"/>
  <c r="AM745" i="1"/>
  <c r="AL745" i="1"/>
  <c r="AM744" i="1"/>
  <c r="AL744" i="1"/>
  <c r="AM743" i="1"/>
  <c r="AL743" i="1"/>
  <c r="AM742" i="1"/>
  <c r="AL742" i="1"/>
  <c r="AM741" i="1"/>
  <c r="AL741" i="1"/>
  <c r="AM740" i="1"/>
  <c r="AL740" i="1"/>
  <c r="AM739" i="1"/>
  <c r="AL739" i="1"/>
  <c r="AM738" i="1"/>
  <c r="AL738" i="1"/>
  <c r="AM737" i="1"/>
  <c r="AL737" i="1"/>
  <c r="AM736" i="1"/>
  <c r="AL736" i="1"/>
  <c r="AM735" i="1"/>
  <c r="AL735" i="1"/>
  <c r="AM734" i="1"/>
  <c r="AL734" i="1"/>
  <c r="AM733" i="1"/>
  <c r="AL733" i="1"/>
  <c r="AM732" i="1"/>
  <c r="AL732" i="1"/>
  <c r="AM731" i="1"/>
  <c r="AL731" i="1"/>
  <c r="AM730" i="1"/>
  <c r="AL730" i="1"/>
  <c r="AM729" i="1"/>
  <c r="AL729" i="1"/>
  <c r="AM728" i="1"/>
  <c r="AL728" i="1"/>
  <c r="AM727" i="1"/>
  <c r="AL727" i="1"/>
  <c r="AM726" i="1"/>
  <c r="AL726" i="1"/>
  <c r="AM725" i="1"/>
  <c r="AL725" i="1"/>
  <c r="AM724" i="1"/>
  <c r="AL724" i="1"/>
  <c r="AM723" i="1"/>
  <c r="AL723" i="1"/>
  <c r="AM722" i="1"/>
  <c r="AL722" i="1"/>
  <c r="AM721" i="1"/>
  <c r="AL721" i="1"/>
  <c r="AM720" i="1"/>
  <c r="AL720" i="1"/>
  <c r="AM719" i="1"/>
  <c r="AL719" i="1"/>
  <c r="AM718" i="1"/>
  <c r="AL718" i="1"/>
  <c r="AM717" i="1"/>
  <c r="AL717" i="1"/>
  <c r="AM716" i="1"/>
  <c r="AL716" i="1"/>
  <c r="AM715" i="1"/>
  <c r="AL715" i="1"/>
  <c r="AM714" i="1"/>
  <c r="AL714" i="1"/>
  <c r="AM713" i="1"/>
  <c r="AL713" i="1"/>
  <c r="AM712" i="1"/>
  <c r="AL712" i="1"/>
  <c r="AM711" i="1"/>
  <c r="AL711" i="1"/>
  <c r="AM710" i="1"/>
  <c r="AL710" i="1"/>
  <c r="AM709" i="1"/>
  <c r="AL709" i="1"/>
  <c r="AM708" i="1"/>
  <c r="AL708" i="1"/>
  <c r="AM707" i="1"/>
  <c r="AL707" i="1"/>
  <c r="AM706" i="1"/>
  <c r="AL706" i="1"/>
  <c r="AM705" i="1"/>
  <c r="AL705" i="1"/>
  <c r="AM704" i="1"/>
  <c r="AL704" i="1"/>
  <c r="AM703" i="1"/>
  <c r="AL703" i="1"/>
  <c r="AM702" i="1"/>
  <c r="AL702" i="1"/>
  <c r="AM701" i="1"/>
  <c r="AL701" i="1"/>
  <c r="AM700" i="1"/>
  <c r="AL700" i="1"/>
  <c r="AM699" i="1"/>
  <c r="AL699" i="1"/>
  <c r="AM698" i="1"/>
  <c r="AL698" i="1"/>
  <c r="AM697" i="1"/>
  <c r="AL697" i="1"/>
  <c r="AM696" i="1"/>
  <c r="AL696" i="1"/>
  <c r="AM695" i="1"/>
  <c r="AL695" i="1"/>
  <c r="AM694" i="1"/>
  <c r="AL694" i="1"/>
  <c r="AM693" i="1"/>
  <c r="AL693" i="1"/>
  <c r="AM692" i="1"/>
  <c r="AL692" i="1"/>
  <c r="AM691" i="1"/>
  <c r="AL691" i="1"/>
  <c r="AM690" i="1"/>
  <c r="AL690" i="1"/>
  <c r="AM689" i="1"/>
  <c r="AL689" i="1"/>
  <c r="AM688" i="1"/>
  <c r="AL688" i="1"/>
  <c r="AM687" i="1"/>
  <c r="AL687" i="1"/>
  <c r="AM686" i="1"/>
  <c r="AL686" i="1"/>
  <c r="AM685" i="1"/>
  <c r="AL685" i="1"/>
  <c r="AM684" i="1"/>
  <c r="AL684" i="1"/>
  <c r="AM683" i="1"/>
  <c r="AL683" i="1"/>
  <c r="AM682" i="1"/>
  <c r="AL682" i="1"/>
  <c r="AM681" i="1"/>
  <c r="AL681" i="1"/>
  <c r="AM680" i="1"/>
  <c r="AL680" i="1"/>
  <c r="AM679" i="1"/>
  <c r="AL679" i="1"/>
  <c r="AM678" i="1"/>
  <c r="AL678" i="1"/>
  <c r="AM677" i="1"/>
  <c r="AL677" i="1"/>
  <c r="AM676" i="1"/>
  <c r="AL676" i="1"/>
  <c r="AM675" i="1"/>
  <c r="AL675" i="1"/>
  <c r="AM674" i="1"/>
  <c r="AL674" i="1"/>
  <c r="AM673" i="1"/>
  <c r="AL673" i="1"/>
  <c r="AM672" i="1"/>
  <c r="AL672" i="1"/>
  <c r="AM671" i="1"/>
  <c r="AL671" i="1"/>
  <c r="AM670" i="1"/>
  <c r="AL670" i="1"/>
  <c r="AM669" i="1"/>
  <c r="AL669" i="1"/>
  <c r="AM668" i="1"/>
  <c r="AL668" i="1"/>
  <c r="AM667" i="1"/>
  <c r="AL667" i="1"/>
  <c r="AM666" i="1"/>
  <c r="AL666" i="1"/>
  <c r="AM665" i="1"/>
  <c r="AL665" i="1"/>
  <c r="AM664" i="1"/>
  <c r="AL664" i="1"/>
  <c r="AM663" i="1"/>
  <c r="AL663" i="1"/>
  <c r="AM662" i="1"/>
  <c r="AL662" i="1"/>
  <c r="AM661" i="1"/>
  <c r="AL661" i="1"/>
  <c r="AM660" i="1"/>
  <c r="AL660" i="1"/>
  <c r="AM659" i="1"/>
  <c r="AL659" i="1"/>
  <c r="AM658" i="1"/>
  <c r="AL658" i="1"/>
  <c r="AM657" i="1"/>
  <c r="AL657" i="1"/>
  <c r="AM656" i="1"/>
  <c r="AL656" i="1"/>
  <c r="AM655" i="1"/>
  <c r="AL655" i="1"/>
  <c r="AM654" i="1"/>
  <c r="AL654" i="1"/>
  <c r="AM653" i="1"/>
  <c r="AL653" i="1"/>
  <c r="AM652" i="1"/>
  <c r="AL652" i="1"/>
  <c r="AM651" i="1"/>
  <c r="AL651" i="1"/>
  <c r="AM650" i="1"/>
  <c r="AL650" i="1"/>
  <c r="AM649" i="1"/>
  <c r="AL649" i="1"/>
  <c r="AM648" i="1"/>
  <c r="AL648" i="1"/>
  <c r="AM647" i="1"/>
  <c r="AL647" i="1"/>
  <c r="AM646" i="1"/>
  <c r="AL646" i="1"/>
  <c r="AM645" i="1"/>
  <c r="AL645" i="1"/>
  <c r="AM644" i="1"/>
  <c r="AL644" i="1"/>
  <c r="AM643" i="1"/>
  <c r="AL643" i="1"/>
  <c r="AM642" i="1"/>
  <c r="AL642" i="1"/>
  <c r="AM641" i="1"/>
  <c r="AL641" i="1"/>
  <c r="AM640" i="1"/>
  <c r="AL640" i="1"/>
  <c r="AM639" i="1"/>
  <c r="AL639" i="1"/>
  <c r="AM638" i="1"/>
  <c r="AL638" i="1"/>
  <c r="AM637" i="1"/>
  <c r="AL637" i="1"/>
  <c r="AM636" i="1"/>
  <c r="AL636" i="1"/>
  <c r="AM635" i="1"/>
  <c r="AL635" i="1"/>
  <c r="AM634" i="1"/>
  <c r="AL634" i="1"/>
  <c r="AM633" i="1"/>
  <c r="AL633" i="1"/>
  <c r="AM632" i="1"/>
  <c r="AL632" i="1"/>
  <c r="AM631" i="1"/>
  <c r="AL631" i="1"/>
  <c r="AM630" i="1"/>
  <c r="AL630" i="1"/>
  <c r="AM629" i="1"/>
  <c r="AL629" i="1"/>
  <c r="AM628" i="1"/>
  <c r="AL628" i="1"/>
  <c r="AM627" i="1"/>
  <c r="AL627" i="1"/>
  <c r="AM626" i="1"/>
  <c r="AL626" i="1"/>
  <c r="AM625" i="1"/>
  <c r="AL625" i="1"/>
  <c r="AM624" i="1"/>
  <c r="AL624" i="1"/>
  <c r="AM623" i="1"/>
  <c r="AL623" i="1"/>
  <c r="AM622" i="1"/>
  <c r="AL622" i="1"/>
  <c r="AM621" i="1"/>
  <c r="AL621" i="1"/>
  <c r="AM620" i="1"/>
  <c r="AL620" i="1"/>
  <c r="AM619" i="1"/>
  <c r="AL619" i="1"/>
  <c r="AM618" i="1"/>
  <c r="AL618" i="1"/>
  <c r="AM617" i="1"/>
  <c r="AL617" i="1"/>
  <c r="AM616" i="1"/>
  <c r="AL616" i="1"/>
  <c r="AM615" i="1"/>
  <c r="AL615" i="1"/>
  <c r="AM614" i="1"/>
  <c r="AL614" i="1"/>
  <c r="AM613" i="1"/>
  <c r="AL613" i="1"/>
  <c r="AM612" i="1"/>
  <c r="AL612" i="1"/>
  <c r="AM611" i="1"/>
  <c r="AL611" i="1"/>
  <c r="AM610" i="1"/>
  <c r="AL610" i="1"/>
  <c r="AM609" i="1"/>
  <c r="AL609" i="1"/>
  <c r="AM608" i="1"/>
  <c r="AL608" i="1"/>
  <c r="AM607" i="1"/>
  <c r="AL607" i="1"/>
  <c r="AM606" i="1"/>
  <c r="AL606" i="1"/>
  <c r="AM605" i="1"/>
  <c r="AL605" i="1"/>
  <c r="AM604" i="1"/>
  <c r="AL604" i="1"/>
  <c r="AM603" i="1"/>
  <c r="AL603" i="1"/>
  <c r="AM602" i="1"/>
  <c r="AL602" i="1"/>
  <c r="AM601" i="1"/>
  <c r="AL601" i="1"/>
  <c r="AM600" i="1"/>
  <c r="AL600" i="1"/>
  <c r="AM599" i="1"/>
  <c r="AL599" i="1"/>
  <c r="AM598" i="1"/>
  <c r="AL598" i="1"/>
  <c r="AM597" i="1"/>
  <c r="AL597" i="1"/>
  <c r="AM596" i="1"/>
  <c r="AL596" i="1"/>
  <c r="AM595" i="1"/>
  <c r="AL595" i="1"/>
  <c r="AM594" i="1"/>
  <c r="AL594" i="1"/>
  <c r="AM593" i="1"/>
  <c r="AL593" i="1"/>
  <c r="AM592" i="1"/>
  <c r="AL592" i="1"/>
  <c r="AM591" i="1"/>
  <c r="AL591" i="1"/>
  <c r="AM590" i="1"/>
  <c r="AL590" i="1"/>
  <c r="AM589" i="1"/>
  <c r="AL589" i="1"/>
  <c r="AM588" i="1"/>
  <c r="AL588" i="1"/>
  <c r="AM587" i="1"/>
  <c r="AL587" i="1"/>
  <c r="AM586" i="1"/>
  <c r="AL586" i="1"/>
  <c r="AM585" i="1"/>
  <c r="AL585" i="1"/>
  <c r="AM584" i="1"/>
  <c r="AL584" i="1"/>
  <c r="AM583" i="1"/>
  <c r="AL583" i="1"/>
  <c r="AM582" i="1"/>
  <c r="AL582" i="1"/>
  <c r="AM581" i="1"/>
  <c r="AL581" i="1"/>
  <c r="AM580" i="1"/>
  <c r="AL580" i="1"/>
  <c r="AM579" i="1"/>
  <c r="AL579" i="1"/>
  <c r="AM578" i="1"/>
  <c r="AL578" i="1"/>
  <c r="AM577" i="1"/>
  <c r="AL577" i="1"/>
  <c r="AM576" i="1"/>
  <c r="AL576" i="1"/>
  <c r="AM575" i="1"/>
  <c r="AL575" i="1"/>
  <c r="AM574" i="1"/>
  <c r="AL574" i="1"/>
  <c r="AM573" i="1"/>
  <c r="AL573" i="1"/>
  <c r="AM572" i="1"/>
  <c r="AL572" i="1"/>
  <c r="AM571" i="1"/>
  <c r="AL571" i="1"/>
  <c r="AM570" i="1"/>
  <c r="AL570" i="1"/>
  <c r="AM569" i="1"/>
  <c r="AL569" i="1"/>
  <c r="AM568" i="1"/>
  <c r="AL568" i="1"/>
  <c r="AM567" i="1"/>
  <c r="AL567" i="1"/>
  <c r="AM566" i="1"/>
  <c r="AL566" i="1"/>
  <c r="AM565" i="1"/>
  <c r="AL565" i="1"/>
  <c r="AM564" i="1"/>
  <c r="AL564" i="1"/>
  <c r="AM563" i="1"/>
  <c r="AL563" i="1"/>
  <c r="AM562" i="1"/>
  <c r="AL562" i="1"/>
  <c r="AM561" i="1"/>
  <c r="AL561" i="1"/>
  <c r="AM560" i="1"/>
  <c r="AL560" i="1"/>
  <c r="AM559" i="1"/>
  <c r="AL559" i="1"/>
  <c r="AM558" i="1"/>
  <c r="AL558" i="1"/>
  <c r="AM557" i="1"/>
  <c r="AL557" i="1"/>
  <c r="AM556" i="1"/>
  <c r="AL556" i="1"/>
  <c r="AM555" i="1"/>
  <c r="AL555" i="1"/>
  <c r="AM554" i="1"/>
  <c r="AL554" i="1"/>
  <c r="AM553" i="1"/>
  <c r="AL553" i="1"/>
  <c r="AM552" i="1"/>
  <c r="AL552" i="1"/>
  <c r="AM551" i="1"/>
  <c r="AL551" i="1"/>
  <c r="AM550" i="1"/>
  <c r="AL550" i="1"/>
  <c r="AM549" i="1"/>
  <c r="AL549" i="1"/>
  <c r="AM548" i="1"/>
  <c r="AL548" i="1"/>
  <c r="AM547" i="1"/>
  <c r="AL547" i="1"/>
  <c r="AM546" i="1"/>
  <c r="AL546" i="1"/>
  <c r="AM545" i="1"/>
  <c r="AL545" i="1"/>
  <c r="AM544" i="1"/>
  <c r="AL544" i="1"/>
  <c r="AM543" i="1"/>
  <c r="AL543" i="1"/>
  <c r="AM542" i="1"/>
  <c r="AL542" i="1"/>
  <c r="AM541" i="1"/>
  <c r="AL541" i="1"/>
  <c r="AM540" i="1"/>
  <c r="AL540" i="1"/>
  <c r="AM539" i="1"/>
  <c r="AL539" i="1"/>
  <c r="AM538" i="1"/>
  <c r="AL538" i="1"/>
  <c r="AM537" i="1"/>
  <c r="AL537" i="1"/>
  <c r="AM536" i="1"/>
  <c r="AL536" i="1"/>
  <c r="AM535" i="1"/>
  <c r="AL535" i="1"/>
  <c r="AM534" i="1"/>
  <c r="AL534" i="1"/>
  <c r="AM533" i="1"/>
  <c r="AL533" i="1"/>
  <c r="AM532" i="1"/>
  <c r="AL532" i="1"/>
  <c r="AM531" i="1"/>
  <c r="AL531" i="1"/>
  <c r="AM530" i="1"/>
  <c r="AL530" i="1"/>
  <c r="AM529" i="1"/>
  <c r="AL529" i="1"/>
  <c r="AM528" i="1"/>
  <c r="AL528" i="1"/>
  <c r="AM527" i="1"/>
  <c r="AL527" i="1"/>
  <c r="AM526" i="1"/>
  <c r="AL526" i="1"/>
  <c r="AM525" i="1"/>
  <c r="AL525" i="1"/>
  <c r="AM524" i="1"/>
  <c r="AL524" i="1"/>
  <c r="AM523" i="1"/>
  <c r="AL523" i="1"/>
  <c r="AM522" i="1"/>
  <c r="AL522" i="1"/>
  <c r="AM521" i="1"/>
  <c r="AL521" i="1"/>
  <c r="AM520" i="1"/>
  <c r="AL520" i="1"/>
  <c r="AM519" i="1"/>
  <c r="AL519" i="1"/>
  <c r="AM518" i="1"/>
  <c r="AL518" i="1"/>
  <c r="AM517" i="1"/>
  <c r="AL517" i="1"/>
  <c r="AM516" i="1"/>
  <c r="AL516" i="1"/>
  <c r="AM515" i="1"/>
  <c r="AL515" i="1"/>
  <c r="AM514" i="1"/>
  <c r="AL514" i="1"/>
  <c r="AM513" i="1"/>
  <c r="AL513" i="1"/>
  <c r="AM512" i="1"/>
  <c r="AL512" i="1"/>
  <c r="AM511" i="1"/>
  <c r="AL511" i="1"/>
  <c r="AM510" i="1"/>
  <c r="AL510" i="1"/>
  <c r="AM509" i="1"/>
  <c r="AL509" i="1"/>
  <c r="AM508" i="1"/>
  <c r="AL508" i="1"/>
  <c r="AM507" i="1"/>
  <c r="AL507" i="1"/>
  <c r="AM506" i="1"/>
  <c r="AL506" i="1"/>
  <c r="AM505" i="1"/>
  <c r="AL505" i="1"/>
  <c r="AM504" i="1"/>
  <c r="AL504" i="1"/>
  <c r="AM503" i="1"/>
  <c r="AL503" i="1"/>
  <c r="AM502" i="1"/>
  <c r="AL502" i="1"/>
  <c r="AM501" i="1"/>
  <c r="AL501" i="1"/>
  <c r="AM500" i="1"/>
  <c r="AL500" i="1"/>
  <c r="AM499" i="1"/>
  <c r="AL499" i="1"/>
  <c r="AM498" i="1"/>
  <c r="AL498" i="1"/>
  <c r="AM497" i="1"/>
  <c r="AL497" i="1"/>
  <c r="AM496" i="1"/>
  <c r="AL496" i="1"/>
  <c r="AM495" i="1"/>
  <c r="AL495" i="1"/>
  <c r="AM494" i="1"/>
  <c r="AL494" i="1"/>
  <c r="AM493" i="1"/>
  <c r="AL493" i="1"/>
  <c r="AM492" i="1"/>
  <c r="AL492" i="1"/>
  <c r="AM491" i="1"/>
  <c r="AL491" i="1"/>
  <c r="AM490" i="1"/>
  <c r="AL490" i="1"/>
  <c r="AM489" i="1"/>
  <c r="AL489" i="1"/>
  <c r="AM488" i="1"/>
  <c r="AL488" i="1"/>
  <c r="AM487" i="1"/>
  <c r="AL487" i="1"/>
  <c r="AM486" i="1"/>
  <c r="AL486" i="1"/>
  <c r="AM485" i="1"/>
  <c r="AL485" i="1"/>
  <c r="AM484" i="1"/>
  <c r="AL484" i="1"/>
  <c r="AM483" i="1"/>
  <c r="AL483" i="1"/>
  <c r="AM482" i="1"/>
  <c r="AL482" i="1"/>
  <c r="AM481" i="1"/>
  <c r="AL481" i="1"/>
  <c r="AM480" i="1"/>
  <c r="AL480" i="1"/>
  <c r="AM479" i="1"/>
  <c r="AL479" i="1"/>
  <c r="AM478" i="1"/>
  <c r="AL478" i="1"/>
  <c r="AM477" i="1"/>
  <c r="AL477" i="1"/>
  <c r="AM476" i="1"/>
  <c r="AL476" i="1"/>
  <c r="AM475" i="1"/>
  <c r="AL475" i="1"/>
  <c r="AM474" i="1"/>
  <c r="AL474" i="1"/>
  <c r="AM473" i="1"/>
  <c r="AL473" i="1"/>
  <c r="AM472" i="1"/>
  <c r="AL472" i="1"/>
  <c r="AM471" i="1"/>
  <c r="AL471" i="1"/>
  <c r="AM470" i="1"/>
  <c r="AL470" i="1"/>
  <c r="AM469" i="1"/>
  <c r="AL469" i="1"/>
  <c r="AM468" i="1"/>
  <c r="AL468" i="1"/>
  <c r="AM467" i="1"/>
  <c r="AL467" i="1"/>
  <c r="AM466" i="1"/>
  <c r="AL466" i="1"/>
  <c r="AM465" i="1"/>
  <c r="AL465" i="1"/>
  <c r="AM464" i="1"/>
  <c r="AL464" i="1"/>
  <c r="AM463" i="1"/>
  <c r="AL463" i="1"/>
  <c r="AM462" i="1"/>
  <c r="AL462" i="1"/>
  <c r="AM461" i="1"/>
  <c r="AL461" i="1"/>
  <c r="AM460" i="1"/>
  <c r="AL460" i="1"/>
  <c r="AM459" i="1"/>
  <c r="AL459" i="1"/>
  <c r="AM458" i="1"/>
  <c r="AL458" i="1"/>
  <c r="AM457" i="1"/>
  <c r="AL457" i="1"/>
  <c r="AM456" i="1"/>
  <c r="AL456" i="1"/>
  <c r="AM455" i="1"/>
  <c r="AL455" i="1"/>
  <c r="AM454" i="1"/>
  <c r="AL454" i="1"/>
  <c r="AM453" i="1"/>
  <c r="AL453" i="1"/>
  <c r="AM452" i="1"/>
  <c r="AL452" i="1"/>
  <c r="AM451" i="1"/>
  <c r="AL451" i="1"/>
  <c r="AM450" i="1"/>
  <c r="AL450" i="1"/>
  <c r="AM449" i="1"/>
  <c r="AL449" i="1"/>
  <c r="AM448" i="1"/>
  <c r="AL448" i="1"/>
  <c r="AM447" i="1"/>
  <c r="AL447" i="1"/>
  <c r="AM446" i="1"/>
  <c r="AL446" i="1"/>
  <c r="AM445" i="1"/>
  <c r="AL445" i="1"/>
  <c r="AM444" i="1"/>
  <c r="AL444" i="1"/>
  <c r="AM443" i="1"/>
  <c r="AL443" i="1"/>
  <c r="AM442" i="1"/>
  <c r="AL442" i="1"/>
  <c r="AM441" i="1"/>
  <c r="AL441" i="1"/>
  <c r="AM440" i="1"/>
  <c r="AL440" i="1"/>
  <c r="AM439" i="1"/>
  <c r="AL439" i="1"/>
  <c r="AM438" i="1"/>
  <c r="AL438" i="1"/>
  <c r="AM437" i="1"/>
  <c r="AL437" i="1"/>
  <c r="AM436" i="1"/>
  <c r="AL436" i="1"/>
  <c r="AM435" i="1"/>
  <c r="AL435" i="1"/>
  <c r="AM434" i="1"/>
  <c r="AL434" i="1"/>
  <c r="AM433" i="1"/>
  <c r="AL433" i="1"/>
  <c r="AM432" i="1"/>
  <c r="AL432" i="1"/>
  <c r="AM431" i="1"/>
  <c r="AL431" i="1"/>
  <c r="AM430" i="1"/>
  <c r="AL430" i="1"/>
  <c r="AM429" i="1"/>
  <c r="AL429" i="1"/>
  <c r="AM428" i="1"/>
  <c r="AL428" i="1"/>
  <c r="AM427" i="1"/>
  <c r="AL427" i="1"/>
  <c r="AM426" i="1"/>
  <c r="AL426" i="1"/>
  <c r="AM425" i="1"/>
  <c r="AL425" i="1"/>
  <c r="AM424" i="1"/>
  <c r="AL424" i="1"/>
  <c r="AM423" i="1"/>
  <c r="AL423" i="1"/>
  <c r="AM422" i="1"/>
  <c r="AL422" i="1"/>
  <c r="AM421" i="1"/>
  <c r="AL421" i="1"/>
  <c r="AM420" i="1"/>
  <c r="AL420" i="1"/>
  <c r="AM419" i="1"/>
  <c r="AL419" i="1"/>
  <c r="AM418" i="1"/>
  <c r="AL418" i="1"/>
  <c r="AM417" i="1"/>
  <c r="AL417" i="1"/>
  <c r="AM416" i="1"/>
  <c r="AL416" i="1"/>
  <c r="AM415" i="1"/>
  <c r="AL415" i="1"/>
  <c r="AM414" i="1"/>
  <c r="AL414" i="1"/>
  <c r="AM413" i="1"/>
  <c r="AL413" i="1"/>
  <c r="AM412" i="1"/>
  <c r="AL412" i="1"/>
  <c r="AM411" i="1"/>
  <c r="AL411" i="1"/>
  <c r="AM410" i="1"/>
  <c r="AL410" i="1"/>
  <c r="AM409" i="1"/>
  <c r="AL409" i="1"/>
  <c r="AM408" i="1"/>
  <c r="AL408" i="1"/>
  <c r="AM407" i="1"/>
  <c r="AL407" i="1"/>
  <c r="AM406" i="1"/>
  <c r="AL406" i="1"/>
  <c r="AM405" i="1"/>
  <c r="AL405" i="1"/>
  <c r="AM404" i="1"/>
  <c r="AL404" i="1"/>
  <c r="AM403" i="1"/>
  <c r="AL403" i="1"/>
  <c r="AM402" i="1"/>
  <c r="AL402" i="1"/>
  <c r="AM401" i="1"/>
  <c r="AL401" i="1"/>
  <c r="AM400" i="1"/>
  <c r="AL400" i="1"/>
  <c r="AM399" i="1"/>
  <c r="AL399" i="1"/>
  <c r="AM398" i="1"/>
  <c r="AL398" i="1"/>
  <c r="AM397" i="1"/>
  <c r="AL397" i="1"/>
  <c r="AM396" i="1"/>
  <c r="AL396" i="1"/>
  <c r="AM395" i="1"/>
  <c r="AL395" i="1"/>
  <c r="AM394" i="1"/>
  <c r="AL394" i="1"/>
  <c r="AM393" i="1"/>
  <c r="AL393" i="1"/>
  <c r="AM392" i="1"/>
  <c r="AL392" i="1"/>
  <c r="AM391" i="1"/>
  <c r="AL391" i="1"/>
  <c r="AM390" i="1"/>
  <c r="AL390" i="1"/>
  <c r="AM389" i="1"/>
  <c r="AL389" i="1"/>
  <c r="AM388" i="1"/>
  <c r="AL388" i="1"/>
  <c r="AM387" i="1"/>
  <c r="AL387" i="1"/>
  <c r="AM386" i="1"/>
  <c r="AL386" i="1"/>
  <c r="AM385" i="1"/>
  <c r="AL385" i="1"/>
  <c r="AM384" i="1"/>
  <c r="AL384" i="1"/>
  <c r="AM383" i="1"/>
  <c r="AL383" i="1"/>
  <c r="AM382" i="1"/>
  <c r="AL382" i="1"/>
  <c r="AM381" i="1"/>
  <c r="AL381" i="1"/>
  <c r="AM380" i="1"/>
  <c r="AL380" i="1"/>
  <c r="AM379" i="1"/>
  <c r="AL379" i="1"/>
  <c r="AM378" i="1"/>
  <c r="AL378" i="1"/>
  <c r="AM377" i="1"/>
  <c r="AL377" i="1"/>
  <c r="AM376" i="1"/>
  <c r="AL376" i="1"/>
  <c r="AM375" i="1"/>
  <c r="AL375" i="1"/>
  <c r="AM374" i="1"/>
  <c r="AL374" i="1"/>
  <c r="AM373" i="1"/>
  <c r="AL373" i="1"/>
  <c r="AM372" i="1"/>
  <c r="AL372" i="1"/>
  <c r="AM371" i="1"/>
  <c r="AL371" i="1"/>
  <c r="AM370" i="1"/>
  <c r="AL370" i="1"/>
  <c r="AM369" i="1"/>
  <c r="AL369" i="1"/>
  <c r="AM368" i="1"/>
  <c r="AL368" i="1"/>
  <c r="AM367" i="1"/>
  <c r="AL367" i="1"/>
  <c r="AM366" i="1"/>
  <c r="AL366" i="1"/>
  <c r="AM365" i="1"/>
  <c r="AL365" i="1"/>
  <c r="AM364" i="1"/>
  <c r="AL364" i="1"/>
  <c r="AM363" i="1"/>
  <c r="AL363" i="1"/>
  <c r="AM362" i="1"/>
  <c r="AL362" i="1"/>
  <c r="AM361" i="1"/>
  <c r="AL361" i="1"/>
  <c r="AM360" i="1"/>
  <c r="AL360" i="1"/>
  <c r="AM359" i="1"/>
  <c r="AL359" i="1"/>
  <c r="AM358" i="1"/>
  <c r="AL358" i="1"/>
  <c r="AM357" i="1"/>
  <c r="AL357" i="1"/>
  <c r="AM356" i="1"/>
  <c r="AL356" i="1"/>
  <c r="AM355" i="1"/>
  <c r="AL355" i="1"/>
  <c r="AM354" i="1"/>
  <c r="AL354" i="1"/>
  <c r="AM353" i="1"/>
  <c r="AL353" i="1"/>
  <c r="AM352" i="1"/>
  <c r="AL352" i="1"/>
  <c r="AM351" i="1"/>
  <c r="AL351" i="1"/>
  <c r="AM350" i="1"/>
  <c r="AL350" i="1"/>
  <c r="AM349" i="1"/>
  <c r="AL349" i="1"/>
  <c r="AM348" i="1"/>
  <c r="AL348" i="1"/>
  <c r="AM347" i="1"/>
  <c r="AL347" i="1"/>
  <c r="AM346" i="1"/>
  <c r="AL346" i="1"/>
  <c r="AM345" i="1"/>
  <c r="AL345" i="1"/>
  <c r="AM344" i="1"/>
  <c r="AL344" i="1"/>
  <c r="AM343" i="1"/>
  <c r="AL343" i="1"/>
  <c r="AM342" i="1"/>
  <c r="AL342" i="1"/>
  <c r="AM341" i="1"/>
  <c r="AL341" i="1"/>
  <c r="AM340" i="1"/>
  <c r="AL340" i="1"/>
  <c r="AM339" i="1"/>
  <c r="AL339" i="1"/>
  <c r="AM338" i="1"/>
  <c r="AL338" i="1"/>
  <c r="AM337" i="1"/>
  <c r="AL337" i="1"/>
  <c r="AM336" i="1"/>
  <c r="AL336" i="1"/>
  <c r="AM335" i="1"/>
  <c r="AL335" i="1"/>
  <c r="AM334" i="1"/>
  <c r="AL334" i="1"/>
  <c r="AM333" i="1"/>
  <c r="AL333" i="1"/>
  <c r="AM332" i="1"/>
  <c r="AL332" i="1"/>
  <c r="AM331" i="1"/>
  <c r="AL331" i="1"/>
  <c r="AM330" i="1"/>
  <c r="AL330" i="1"/>
  <c r="AM329" i="1"/>
  <c r="AL329" i="1"/>
  <c r="AM328" i="1"/>
  <c r="AL328" i="1"/>
  <c r="AM327" i="1"/>
  <c r="AL327" i="1"/>
  <c r="AM326" i="1"/>
  <c r="AL326" i="1"/>
  <c r="AM325" i="1"/>
  <c r="AL325" i="1"/>
  <c r="AM324" i="1"/>
  <c r="AL324" i="1"/>
  <c r="AM323" i="1"/>
  <c r="AL323" i="1"/>
  <c r="AM322" i="1"/>
  <c r="AL322" i="1"/>
  <c r="AM321" i="1"/>
  <c r="AL321" i="1"/>
  <c r="AM320" i="1"/>
  <c r="AL320" i="1"/>
  <c r="AM319" i="1"/>
  <c r="AL319" i="1"/>
  <c r="AM318" i="1"/>
  <c r="AL318" i="1"/>
  <c r="AM317" i="1"/>
  <c r="AL317" i="1"/>
  <c r="AM316" i="1"/>
  <c r="AL316" i="1"/>
  <c r="AM315" i="1"/>
  <c r="AL315" i="1"/>
  <c r="AM314" i="1"/>
  <c r="AL314" i="1"/>
  <c r="AM313" i="1"/>
  <c r="AL313" i="1"/>
  <c r="AM312" i="1"/>
  <c r="AL312" i="1"/>
  <c r="AM311" i="1"/>
  <c r="AL311" i="1"/>
  <c r="AM310" i="1"/>
  <c r="AL310" i="1"/>
  <c r="AM309" i="1"/>
  <c r="AL309" i="1"/>
  <c r="AM308" i="1"/>
  <c r="AL308" i="1"/>
  <c r="AM307" i="1"/>
  <c r="AL307" i="1"/>
  <c r="AM306" i="1"/>
  <c r="AL306" i="1"/>
  <c r="AM305" i="1"/>
  <c r="AL305" i="1"/>
  <c r="AM304" i="1"/>
  <c r="AL304" i="1"/>
  <c r="AM303" i="1"/>
  <c r="AL303" i="1"/>
  <c r="AM302" i="1"/>
  <c r="AL302" i="1"/>
  <c r="AM301" i="1"/>
  <c r="AL301" i="1"/>
  <c r="AM300" i="1"/>
  <c r="AL300" i="1"/>
  <c r="AM299" i="1"/>
  <c r="AL299" i="1"/>
  <c r="AM298" i="1"/>
  <c r="AL298" i="1"/>
  <c r="AM297" i="1"/>
  <c r="AL297" i="1"/>
  <c r="AM296" i="1"/>
  <c r="AL296" i="1"/>
  <c r="AM295" i="1"/>
  <c r="AL295" i="1"/>
  <c r="AM294" i="1"/>
  <c r="AL294" i="1"/>
  <c r="AM293" i="1"/>
  <c r="AL293" i="1"/>
  <c r="AM292" i="1"/>
  <c r="AL292" i="1"/>
  <c r="AM291" i="1"/>
  <c r="AL291" i="1"/>
  <c r="AM290" i="1"/>
  <c r="AL290" i="1"/>
  <c r="AM289" i="1"/>
  <c r="AL289" i="1"/>
  <c r="AM288" i="1"/>
  <c r="AL288" i="1"/>
  <c r="AM287" i="1"/>
  <c r="AL287" i="1"/>
  <c r="AM286" i="1"/>
  <c r="AL286" i="1"/>
  <c r="AM285" i="1"/>
  <c r="AL285" i="1"/>
  <c r="AM284" i="1"/>
  <c r="AL284" i="1"/>
  <c r="AM283" i="1"/>
  <c r="AL283" i="1"/>
  <c r="AM282" i="1"/>
  <c r="AL282" i="1"/>
  <c r="AM281" i="1"/>
  <c r="AL281" i="1"/>
  <c r="AM280" i="1"/>
  <c r="AL280" i="1"/>
  <c r="AM279" i="1"/>
  <c r="AL279" i="1"/>
  <c r="AM278" i="1"/>
  <c r="AL278" i="1"/>
  <c r="AM277" i="1"/>
  <c r="AL277" i="1"/>
  <c r="AM276" i="1"/>
  <c r="AL276" i="1"/>
  <c r="AM275" i="1"/>
  <c r="AL275" i="1"/>
  <c r="AM274" i="1"/>
  <c r="AL274" i="1"/>
  <c r="AM273" i="1"/>
  <c r="AL273" i="1"/>
  <c r="AM272" i="1"/>
  <c r="AL272" i="1"/>
  <c r="AM271" i="1"/>
  <c r="AL271" i="1"/>
  <c r="AM270" i="1"/>
  <c r="AL270" i="1"/>
  <c r="AM269" i="1"/>
  <c r="AL269" i="1"/>
  <c r="AM268" i="1"/>
  <c r="AL268" i="1"/>
  <c r="AM267" i="1"/>
  <c r="AL267" i="1"/>
  <c r="AM266" i="1"/>
  <c r="AL266" i="1"/>
  <c r="AM265" i="1"/>
  <c r="AL265" i="1"/>
  <c r="AM264" i="1"/>
  <c r="AL264" i="1"/>
  <c r="AM263" i="1"/>
  <c r="AL263" i="1"/>
  <c r="AM262" i="1"/>
  <c r="AL262" i="1"/>
  <c r="AM261" i="1"/>
  <c r="AL261" i="1"/>
  <c r="AM260" i="1"/>
  <c r="AL260" i="1"/>
  <c r="AM259" i="1"/>
  <c r="AL259" i="1"/>
  <c r="AM258" i="1"/>
  <c r="AL258" i="1"/>
  <c r="AM257" i="1"/>
  <c r="AL257" i="1"/>
  <c r="AM256" i="1"/>
  <c r="AL256" i="1"/>
  <c r="AM255" i="1"/>
  <c r="AL255" i="1"/>
  <c r="AM254" i="1"/>
  <c r="AL254" i="1"/>
  <c r="AM253" i="1"/>
  <c r="AL253" i="1"/>
  <c r="AM252" i="1"/>
  <c r="AL252" i="1"/>
  <c r="AM251" i="1"/>
  <c r="AL251" i="1"/>
  <c r="AM250" i="1"/>
  <c r="AL250" i="1"/>
  <c r="AM249" i="1"/>
  <c r="AL249" i="1"/>
  <c r="AM248" i="1"/>
  <c r="AL248" i="1"/>
  <c r="AM247" i="1"/>
  <c r="AL247" i="1"/>
  <c r="AM246" i="1"/>
  <c r="AL246" i="1"/>
  <c r="AM245" i="1"/>
  <c r="AL245" i="1"/>
  <c r="AM244" i="1"/>
  <c r="AL244" i="1"/>
  <c r="AM243" i="1"/>
  <c r="AL243" i="1"/>
  <c r="AM242" i="1"/>
  <c r="AL242" i="1"/>
  <c r="AM241" i="1"/>
  <c r="AL241" i="1"/>
  <c r="AM240" i="1"/>
  <c r="AL240" i="1"/>
  <c r="AM239" i="1"/>
  <c r="AL239" i="1"/>
  <c r="AM238" i="1"/>
  <c r="AL238" i="1"/>
  <c r="AM237" i="1"/>
  <c r="AL237" i="1"/>
  <c r="AM236" i="1"/>
  <c r="AL236" i="1"/>
  <c r="AM235" i="1"/>
  <c r="AL235" i="1"/>
  <c r="AM234" i="1"/>
  <c r="AL234" i="1"/>
  <c r="AM233" i="1"/>
  <c r="AL233" i="1"/>
  <c r="AM232" i="1"/>
  <c r="AL232" i="1"/>
  <c r="AM231" i="1"/>
  <c r="AL231" i="1"/>
  <c r="AM230" i="1"/>
  <c r="AL230" i="1"/>
  <c r="AM229" i="1"/>
  <c r="AL229" i="1"/>
  <c r="AM228" i="1"/>
  <c r="AL228" i="1"/>
  <c r="AM227" i="1"/>
  <c r="AL227" i="1"/>
  <c r="AM226" i="1"/>
  <c r="AL226" i="1"/>
  <c r="AM225" i="1"/>
  <c r="AL225" i="1"/>
  <c r="AM224" i="1"/>
  <c r="AL224" i="1"/>
  <c r="AM223" i="1"/>
  <c r="AL223" i="1"/>
  <c r="AM222" i="1"/>
  <c r="AL222" i="1"/>
  <c r="AM221" i="1"/>
  <c r="AL221" i="1"/>
  <c r="AM220" i="1"/>
  <c r="AL220" i="1"/>
  <c r="AM219" i="1"/>
  <c r="AL219" i="1"/>
  <c r="AM218" i="1"/>
  <c r="AL218" i="1"/>
  <c r="AM217" i="1"/>
  <c r="AL217" i="1"/>
  <c r="AM216" i="1"/>
  <c r="AL216" i="1"/>
  <c r="AM215" i="1"/>
  <c r="AL215" i="1"/>
  <c r="AM214" i="1"/>
  <c r="AL214" i="1"/>
  <c r="AM213" i="1"/>
  <c r="AL213" i="1"/>
  <c r="AM212" i="1"/>
  <c r="AL212" i="1"/>
  <c r="AM211" i="1"/>
  <c r="AL211" i="1"/>
  <c r="AM210" i="1"/>
  <c r="AL210" i="1"/>
  <c r="AM209" i="1"/>
  <c r="AL209" i="1"/>
  <c r="AM208" i="1"/>
  <c r="AL208" i="1"/>
  <c r="AM207" i="1"/>
  <c r="AL207" i="1"/>
  <c r="AM206" i="1"/>
  <c r="AL206" i="1"/>
  <c r="AM205" i="1"/>
  <c r="AL205" i="1"/>
  <c r="AM204" i="1"/>
  <c r="AL204" i="1"/>
  <c r="AM203" i="1"/>
  <c r="AL203" i="1"/>
  <c r="AM202" i="1"/>
  <c r="AL202" i="1"/>
  <c r="AM201" i="1"/>
  <c r="AL201" i="1"/>
  <c r="AM200" i="1"/>
  <c r="AL200" i="1"/>
  <c r="AM199" i="1"/>
  <c r="AL199" i="1"/>
  <c r="AM198" i="1"/>
  <c r="AL198" i="1"/>
  <c r="AM197" i="1"/>
  <c r="AL197" i="1"/>
  <c r="AM196" i="1"/>
  <c r="AL196" i="1"/>
  <c r="AM195" i="1"/>
  <c r="AL195" i="1"/>
  <c r="AM194" i="1"/>
  <c r="AL194" i="1"/>
  <c r="AM193" i="1"/>
  <c r="AL193" i="1"/>
  <c r="AM192" i="1"/>
  <c r="AL192" i="1"/>
  <c r="AM191" i="1"/>
  <c r="AL191" i="1"/>
  <c r="AM190" i="1"/>
  <c r="AL190" i="1"/>
  <c r="AM189" i="1"/>
  <c r="AL189" i="1"/>
  <c r="AM188" i="1"/>
  <c r="AL188" i="1"/>
  <c r="AM187" i="1"/>
  <c r="AL187" i="1"/>
  <c r="AM186" i="1"/>
  <c r="AL186" i="1"/>
  <c r="AM185" i="1"/>
  <c r="AL185" i="1"/>
  <c r="AM184" i="1"/>
  <c r="AL184" i="1"/>
  <c r="AM183" i="1"/>
  <c r="AL183" i="1"/>
  <c r="AM182" i="1"/>
  <c r="AL182" i="1"/>
  <c r="AM181" i="1"/>
  <c r="AL181" i="1"/>
  <c r="AM180" i="1"/>
  <c r="AL180" i="1"/>
  <c r="AM179" i="1"/>
  <c r="AL179" i="1"/>
  <c r="AM178" i="1"/>
  <c r="AL178" i="1"/>
  <c r="AM177" i="1"/>
  <c r="AL177" i="1"/>
  <c r="AM176" i="1"/>
  <c r="AL176" i="1"/>
  <c r="AM175" i="1"/>
  <c r="AL175" i="1"/>
  <c r="AM174" i="1"/>
  <c r="AL174" i="1"/>
  <c r="AM173" i="1"/>
  <c r="AL173" i="1"/>
  <c r="AM172" i="1"/>
  <c r="AL172" i="1"/>
  <c r="AM171" i="1"/>
  <c r="AL171" i="1"/>
  <c r="AM170" i="1"/>
  <c r="AL170" i="1"/>
  <c r="AM169" i="1"/>
  <c r="AL169" i="1"/>
  <c r="AM168" i="1"/>
  <c r="AL168" i="1"/>
  <c r="AM167" i="1"/>
  <c r="AL167" i="1"/>
  <c r="AM166" i="1"/>
  <c r="AL166" i="1"/>
  <c r="AM165" i="1"/>
  <c r="AL165" i="1"/>
  <c r="AM164" i="1"/>
  <c r="AL164" i="1"/>
  <c r="AM163" i="1"/>
  <c r="AL163" i="1"/>
  <c r="AM162" i="1"/>
  <c r="AL162" i="1"/>
  <c r="AM161" i="1"/>
  <c r="AL161" i="1"/>
  <c r="AM160" i="1"/>
  <c r="AL160" i="1"/>
  <c r="AM159" i="1"/>
  <c r="AL159" i="1"/>
  <c r="AM158" i="1"/>
  <c r="AL158" i="1"/>
  <c r="AM157" i="1"/>
  <c r="AL157" i="1"/>
  <c r="AM156" i="1"/>
  <c r="AL156" i="1"/>
  <c r="AM155" i="1"/>
  <c r="AL155" i="1"/>
  <c r="AM154" i="1"/>
  <c r="AL154" i="1"/>
  <c r="AM153" i="1"/>
  <c r="AL153" i="1"/>
  <c r="AM152" i="1"/>
  <c r="AL152" i="1"/>
  <c r="AM151" i="1"/>
  <c r="AL151" i="1"/>
  <c r="AM150" i="1"/>
  <c r="AL150" i="1"/>
  <c r="AM149" i="1"/>
  <c r="AL149" i="1"/>
  <c r="AM148" i="1"/>
  <c r="AL148" i="1"/>
  <c r="AM147" i="1"/>
  <c r="AL147" i="1"/>
  <c r="AM146" i="1"/>
  <c r="AL146" i="1"/>
  <c r="AM145" i="1"/>
  <c r="AL145" i="1"/>
  <c r="AM144" i="1"/>
  <c r="AL144" i="1"/>
  <c r="AM143" i="1"/>
  <c r="AL143" i="1"/>
  <c r="AM142" i="1"/>
  <c r="AL142" i="1"/>
  <c r="AM141" i="1"/>
  <c r="AL141" i="1"/>
  <c r="AM140" i="1"/>
  <c r="AL140" i="1"/>
  <c r="AM139" i="1"/>
  <c r="AL139" i="1"/>
  <c r="AM138" i="1"/>
  <c r="AL138" i="1"/>
  <c r="AM137" i="1"/>
  <c r="AL137" i="1"/>
  <c r="AM136" i="1"/>
  <c r="AL136" i="1"/>
  <c r="AM135" i="1"/>
  <c r="AL135" i="1"/>
  <c r="AM134" i="1"/>
  <c r="AL134" i="1"/>
  <c r="AM133" i="1"/>
  <c r="AL133" i="1"/>
  <c r="AM132" i="1"/>
  <c r="AL132" i="1"/>
  <c r="AM131" i="1"/>
  <c r="AL131" i="1"/>
  <c r="AM130" i="1"/>
  <c r="AL130" i="1"/>
  <c r="AM129" i="1"/>
  <c r="AL129" i="1"/>
  <c r="AM128" i="1"/>
  <c r="AL128" i="1"/>
  <c r="AM127" i="1"/>
  <c r="AL127" i="1"/>
  <c r="AM126" i="1"/>
  <c r="AL126" i="1"/>
  <c r="AM125" i="1"/>
  <c r="AL125" i="1"/>
  <c r="AM124" i="1"/>
  <c r="AL124" i="1"/>
  <c r="AM123" i="1"/>
  <c r="AL123" i="1"/>
  <c r="AM122" i="1"/>
  <c r="AL122" i="1"/>
  <c r="AM121" i="1"/>
  <c r="AL121" i="1"/>
  <c r="AM120" i="1"/>
  <c r="AL120" i="1"/>
  <c r="AM119" i="1"/>
  <c r="AL119" i="1"/>
  <c r="AM118" i="1"/>
  <c r="AL118" i="1"/>
  <c r="AM117" i="1"/>
  <c r="AL117" i="1"/>
  <c r="AM116" i="1"/>
  <c r="AL116" i="1"/>
  <c r="AM115" i="1"/>
  <c r="AL115" i="1"/>
  <c r="AM114" i="1"/>
  <c r="AL114" i="1"/>
  <c r="AM113" i="1"/>
  <c r="AL113" i="1"/>
  <c r="AM112" i="1"/>
  <c r="AL112" i="1"/>
  <c r="AM111" i="1"/>
  <c r="AL111" i="1"/>
  <c r="AM110" i="1"/>
  <c r="AL110" i="1"/>
  <c r="AM109" i="1"/>
  <c r="AL109" i="1"/>
  <c r="AM108" i="1"/>
  <c r="AL108" i="1"/>
  <c r="AM107" i="1"/>
  <c r="AL107" i="1"/>
  <c r="AM106" i="1"/>
  <c r="AL106" i="1"/>
  <c r="AM105" i="1"/>
  <c r="AL105" i="1"/>
  <c r="AM104" i="1"/>
  <c r="AL104" i="1"/>
  <c r="AM103" i="1"/>
  <c r="AL103" i="1"/>
  <c r="AM102" i="1"/>
  <c r="AL102" i="1"/>
  <c r="AM101" i="1"/>
  <c r="AL101" i="1"/>
  <c r="AM100" i="1"/>
  <c r="AL100" i="1"/>
  <c r="AM99" i="1"/>
  <c r="AL99" i="1"/>
  <c r="AM98" i="1"/>
  <c r="AL98" i="1"/>
  <c r="AM97" i="1"/>
  <c r="AL97" i="1"/>
  <c r="AM96" i="1"/>
  <c r="AL96" i="1"/>
  <c r="AM95" i="1"/>
  <c r="AL95" i="1"/>
  <c r="AM94" i="1"/>
  <c r="AL94" i="1"/>
  <c r="AM93" i="1"/>
  <c r="AL93" i="1"/>
  <c r="AM92" i="1"/>
  <c r="AL92" i="1"/>
  <c r="AM91" i="1"/>
  <c r="AL91" i="1"/>
  <c r="AM90" i="1"/>
  <c r="AL90" i="1"/>
  <c r="AM89" i="1"/>
  <c r="AL89" i="1"/>
  <c r="AM88" i="1"/>
  <c r="AL88" i="1"/>
  <c r="AM87" i="1"/>
  <c r="AL87" i="1"/>
  <c r="AM86" i="1"/>
  <c r="AL86" i="1"/>
  <c r="AM85" i="1"/>
  <c r="AL85" i="1"/>
  <c r="AM84" i="1"/>
  <c r="AL84" i="1"/>
  <c r="AM83" i="1"/>
  <c r="AL83" i="1"/>
  <c r="AM82" i="1"/>
  <c r="AL82" i="1"/>
  <c r="AM81" i="1"/>
  <c r="AL81" i="1"/>
  <c r="AM80" i="1"/>
  <c r="AL80" i="1"/>
  <c r="AM79" i="1"/>
  <c r="AL79" i="1"/>
  <c r="AM78" i="1"/>
  <c r="AL78" i="1"/>
  <c r="AM77" i="1"/>
  <c r="AL77" i="1"/>
  <c r="AM76" i="1"/>
  <c r="AL76" i="1"/>
  <c r="AM75" i="1"/>
  <c r="AL75" i="1"/>
  <c r="AM74" i="1"/>
  <c r="AL74" i="1"/>
  <c r="AM73" i="1"/>
  <c r="AL73" i="1"/>
  <c r="AM72" i="1"/>
  <c r="AL72" i="1"/>
  <c r="AM71" i="1"/>
  <c r="AL71" i="1"/>
  <c r="AM70" i="1"/>
  <c r="AL70" i="1"/>
  <c r="AM69" i="1"/>
  <c r="AL69" i="1"/>
  <c r="AM68" i="1"/>
  <c r="AL68" i="1"/>
  <c r="AM67" i="1"/>
  <c r="AL67" i="1"/>
  <c r="AM66" i="1"/>
  <c r="AL66" i="1"/>
  <c r="AM65" i="1"/>
  <c r="AL65" i="1"/>
  <c r="AM64" i="1"/>
  <c r="AL64" i="1"/>
  <c r="AM63" i="1"/>
  <c r="AL63" i="1"/>
  <c r="AM62" i="1"/>
  <c r="AL62" i="1"/>
  <c r="AM61" i="1"/>
  <c r="AL61" i="1"/>
  <c r="AM60" i="1"/>
  <c r="AL60" i="1"/>
  <c r="AM59" i="1"/>
  <c r="AL59" i="1"/>
  <c r="AM58" i="1"/>
  <c r="AL58" i="1"/>
  <c r="AM57" i="1"/>
  <c r="AL57" i="1"/>
  <c r="AM56" i="1"/>
  <c r="AL56" i="1"/>
  <c r="AM55" i="1"/>
  <c r="AL55" i="1"/>
  <c r="AM54" i="1"/>
  <c r="AL54" i="1"/>
  <c r="AM53" i="1"/>
  <c r="AL53" i="1"/>
  <c r="AM52" i="1"/>
  <c r="AL52" i="1"/>
  <c r="AM51" i="1"/>
  <c r="AL51" i="1"/>
  <c r="AM50" i="1"/>
  <c r="AL50" i="1"/>
  <c r="AM49" i="1"/>
  <c r="AL49" i="1"/>
  <c r="AM48" i="1"/>
  <c r="AL48" i="1"/>
  <c r="AM47" i="1"/>
  <c r="AL47" i="1"/>
  <c r="AM46" i="1"/>
  <c r="AL46" i="1"/>
  <c r="AM45" i="1"/>
  <c r="AL45" i="1"/>
  <c r="AM44" i="1"/>
  <c r="AL44" i="1"/>
  <c r="AM43" i="1"/>
  <c r="AL43" i="1"/>
  <c r="AM42" i="1"/>
  <c r="AL42" i="1"/>
  <c r="AM41" i="1"/>
  <c r="AL41" i="1"/>
  <c r="AM40" i="1"/>
  <c r="AL40" i="1"/>
  <c r="AM39" i="1"/>
  <c r="AL39" i="1"/>
  <c r="AM38" i="1"/>
  <c r="AL38" i="1"/>
  <c r="AM37" i="1"/>
  <c r="AL37" i="1"/>
  <c r="AM36" i="1"/>
  <c r="AL36" i="1"/>
  <c r="AM35" i="1"/>
  <c r="AL35" i="1"/>
  <c r="AM34" i="1"/>
  <c r="AL34" i="1"/>
  <c r="AM33" i="1"/>
  <c r="AL33" i="1"/>
  <c r="AM32" i="1"/>
  <c r="AL32" i="1"/>
  <c r="AM31" i="1"/>
  <c r="AL31" i="1"/>
  <c r="AM30" i="1"/>
  <c r="AL30" i="1"/>
  <c r="AM29" i="1"/>
  <c r="AL29" i="1"/>
  <c r="AM28" i="1"/>
  <c r="AL28" i="1"/>
  <c r="AM27" i="1"/>
  <c r="AL27" i="1"/>
  <c r="AM26" i="1"/>
  <c r="AL26" i="1"/>
  <c r="AM25" i="1"/>
  <c r="AL25" i="1"/>
  <c r="AM24" i="1"/>
  <c r="AL24" i="1"/>
  <c r="AM23" i="1"/>
  <c r="AL23" i="1"/>
  <c r="AM22" i="1"/>
  <c r="AL22" i="1"/>
  <c r="AM21" i="1"/>
  <c r="AL21" i="1"/>
  <c r="AM20" i="1"/>
  <c r="AL20" i="1"/>
  <c r="AM19" i="1"/>
  <c r="AL19" i="1"/>
  <c r="AM18" i="1"/>
  <c r="AL18" i="1"/>
  <c r="AM17" i="1"/>
  <c r="AL17" i="1"/>
  <c r="AM16" i="1"/>
  <c r="AL16" i="1"/>
  <c r="AM15" i="1"/>
  <c r="AL15" i="1"/>
  <c r="AM14" i="1"/>
  <c r="AL14" i="1"/>
  <c r="AM13" i="1"/>
  <c r="AL13" i="1"/>
  <c r="AM12" i="1"/>
  <c r="AL12" i="1"/>
  <c r="AM11" i="1"/>
  <c r="AL11" i="1"/>
  <c r="AM10" i="1"/>
  <c r="AL10" i="1"/>
  <c r="AM9" i="1"/>
  <c r="AL9" i="1"/>
  <c r="AM8" i="1"/>
  <c r="AL8" i="1"/>
  <c r="AM7" i="1"/>
  <c r="AL7" i="1"/>
  <c r="AM6" i="1"/>
  <c r="AL6" i="1"/>
  <c r="AM5" i="1"/>
  <c r="AL5" i="1"/>
  <c r="AM4" i="1"/>
  <c r="AL4" i="1"/>
  <c r="AM3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O8" i="1" l="1"/>
  <c r="AO128" i="1"/>
  <c r="AN284" i="1"/>
  <c r="AN290" i="1"/>
  <c r="AN296" i="1"/>
  <c r="AN302" i="1"/>
  <c r="AN320" i="1"/>
  <c r="AN326" i="1"/>
  <c r="AN338" i="1"/>
  <c r="AN344" i="1"/>
  <c r="AN350" i="1"/>
  <c r="AN356" i="1"/>
  <c r="AN362" i="1"/>
  <c r="AN368" i="1"/>
  <c r="AN374" i="1"/>
  <c r="AN380" i="1"/>
  <c r="AN386" i="1"/>
  <c r="AN392" i="1"/>
  <c r="AO404" i="1"/>
  <c r="AN410" i="1"/>
  <c r="AO416" i="1"/>
  <c r="AN422" i="1"/>
  <c r="AO428" i="1"/>
  <c r="AN440" i="1"/>
  <c r="AO446" i="1"/>
  <c r="AO452" i="1"/>
  <c r="AN470" i="1"/>
  <c r="AN476" i="1"/>
  <c r="AN488" i="1"/>
  <c r="AO494" i="1"/>
  <c r="AN506" i="1"/>
  <c r="AO512" i="1"/>
  <c r="AN518" i="1"/>
  <c r="AO524" i="1"/>
  <c r="AO536" i="1"/>
  <c r="AO542" i="1"/>
  <c r="AO548" i="1"/>
  <c r="AN554" i="1"/>
  <c r="AO560" i="1"/>
  <c r="AN566" i="1"/>
  <c r="AO572" i="1"/>
  <c r="AO584" i="1"/>
  <c r="AO590" i="1"/>
  <c r="AO596" i="1"/>
  <c r="AN602" i="1"/>
  <c r="AO608" i="1"/>
  <c r="AN614" i="1"/>
  <c r="AO620" i="1"/>
  <c r="AO632" i="1"/>
  <c r="AO638" i="1"/>
  <c r="AO644" i="1"/>
  <c r="AO650" i="1"/>
  <c r="AO656" i="1"/>
  <c r="AO662" i="1"/>
  <c r="AO668" i="1"/>
  <c r="AO674" i="1"/>
  <c r="AN686" i="1"/>
  <c r="AN704" i="1"/>
  <c r="AN710" i="1"/>
  <c r="AN716" i="1"/>
  <c r="AN722" i="1"/>
  <c r="AN734" i="1"/>
  <c r="AN746" i="1"/>
  <c r="AN752" i="1"/>
  <c r="AN800" i="1"/>
  <c r="AN806" i="1"/>
  <c r="AN818" i="1"/>
  <c r="AO824" i="1"/>
  <c r="AO836" i="1"/>
  <c r="AO842" i="1"/>
  <c r="AN848" i="1"/>
  <c r="AN854" i="1"/>
  <c r="AN866" i="1"/>
  <c r="AO872" i="1"/>
  <c r="AO878" i="1"/>
  <c r="AN890" i="1"/>
  <c r="AO896" i="1"/>
  <c r="AN902" i="1"/>
  <c r="AO1070" i="1"/>
  <c r="AO1076" i="1"/>
  <c r="AO1082" i="1"/>
  <c r="AO68" i="1"/>
  <c r="AN194" i="1"/>
  <c r="AO32" i="1"/>
  <c r="AO116" i="1"/>
  <c r="AO3" i="1"/>
  <c r="AO9" i="1"/>
  <c r="AN15" i="1"/>
  <c r="AN21" i="1"/>
  <c r="AN27" i="1"/>
  <c r="AN33" i="1"/>
  <c r="AN39" i="1"/>
  <c r="AN45" i="1"/>
  <c r="AN51" i="1"/>
  <c r="AO57" i="1"/>
  <c r="AN69" i="1"/>
  <c r="AN75" i="1"/>
  <c r="AO81" i="1"/>
  <c r="AO87" i="1"/>
  <c r="AO93" i="1"/>
  <c r="AO99" i="1"/>
  <c r="AO111" i="1"/>
  <c r="AN117" i="1"/>
  <c r="AN123" i="1"/>
  <c r="AO129" i="1"/>
  <c r="AO135" i="1"/>
  <c r="AO141" i="1"/>
  <c r="AO147" i="1"/>
  <c r="AN153" i="1"/>
  <c r="AN165" i="1"/>
  <c r="AN171" i="1"/>
  <c r="AN189" i="1"/>
  <c r="AN201" i="1"/>
  <c r="AN219" i="1"/>
  <c r="AN225" i="1"/>
  <c r="AN237" i="1"/>
  <c r="AN249" i="1"/>
  <c r="AN261" i="1"/>
  <c r="AN267" i="1"/>
  <c r="AN273" i="1"/>
  <c r="AN285" i="1"/>
  <c r="AN291" i="1"/>
  <c r="AN309" i="1"/>
  <c r="AN321" i="1"/>
  <c r="AN339" i="1"/>
  <c r="AN345" i="1"/>
  <c r="AN357" i="1"/>
  <c r="AN363" i="1"/>
  <c r="AN393" i="1"/>
  <c r="AN405" i="1"/>
  <c r="AN417" i="1"/>
  <c r="AN429" i="1"/>
  <c r="AN435" i="1"/>
  <c r="AN441" i="1"/>
  <c r="AN453" i="1"/>
  <c r="AN465" i="1"/>
  <c r="AN471" i="1"/>
  <c r="AN477" i="1"/>
  <c r="AN483" i="1"/>
  <c r="AN489" i="1"/>
  <c r="AN501" i="1"/>
  <c r="AN513" i="1"/>
  <c r="AN519" i="1"/>
  <c r="AN525" i="1"/>
  <c r="AN531" i="1"/>
  <c r="AN537" i="1"/>
  <c r="AN549" i="1"/>
  <c r="AN561" i="1"/>
  <c r="AN567" i="1"/>
  <c r="AN573" i="1"/>
  <c r="AN579" i="1"/>
  <c r="AN597" i="1"/>
  <c r="AN609" i="1"/>
  <c r="AN615" i="1"/>
  <c r="AN621" i="1"/>
  <c r="AN627" i="1"/>
  <c r="AN633" i="1"/>
  <c r="AN645" i="1"/>
  <c r="AN657" i="1"/>
  <c r="AN663" i="1"/>
  <c r="AN675" i="1"/>
  <c r="AN687" i="1"/>
  <c r="AO699" i="1"/>
  <c r="AO705" i="1"/>
  <c r="AO711" i="1"/>
  <c r="AO717" i="1"/>
  <c r="AO729" i="1"/>
  <c r="AN735" i="1"/>
  <c r="AN741" i="1"/>
  <c r="AO753" i="1"/>
  <c r="AO759" i="1"/>
  <c r="AN765" i="1"/>
  <c r="AO771" i="1"/>
  <c r="AO777" i="1"/>
  <c r="AO783" i="1"/>
  <c r="AO789" i="1"/>
  <c r="AO795" i="1"/>
  <c r="AO801" i="1"/>
  <c r="AO807" i="1"/>
  <c r="AO813" i="1"/>
  <c r="AO819" i="1"/>
  <c r="AO825" i="1"/>
  <c r="AO843" i="1"/>
  <c r="AO849" i="1"/>
  <c r="AO855" i="1"/>
  <c r="AO861" i="1"/>
  <c r="AO867" i="1"/>
  <c r="AO891" i="1"/>
  <c r="AO897" i="1"/>
  <c r="AO909" i="1"/>
  <c r="AO915" i="1"/>
  <c r="AO927" i="1"/>
  <c r="AO933" i="1"/>
  <c r="AO939" i="1"/>
  <c r="AO945" i="1"/>
  <c r="AO951" i="1"/>
  <c r="AO969" i="1"/>
  <c r="AO975" i="1"/>
  <c r="AO981" i="1"/>
  <c r="AO987" i="1"/>
  <c r="AO993" i="1"/>
  <c r="AN999" i="1"/>
  <c r="AO1005" i="1"/>
  <c r="AN1011" i="1"/>
  <c r="AO1017" i="1"/>
  <c r="AO1023" i="1"/>
  <c r="AO1029" i="1"/>
  <c r="AN1035" i="1"/>
  <c r="AO1041" i="1"/>
  <c r="AO1047" i="1"/>
  <c r="AO1053" i="1"/>
  <c r="AO1059" i="1"/>
  <c r="AO1065" i="1"/>
  <c r="AO1071" i="1"/>
  <c r="AO1077" i="1"/>
  <c r="AO14" i="1"/>
  <c r="AO74" i="1"/>
  <c r="AO140" i="1"/>
  <c r="AN188" i="1"/>
  <c r="AN218" i="1"/>
  <c r="AN236" i="1"/>
  <c r="AO50" i="1"/>
  <c r="AO98" i="1"/>
  <c r="AN266" i="1"/>
  <c r="AO4" i="1"/>
  <c r="AO10" i="1"/>
  <c r="AO16" i="1"/>
  <c r="AO22" i="1"/>
  <c r="AO28" i="1"/>
  <c r="AO34" i="1"/>
  <c r="AO40" i="1"/>
  <c r="AO46" i="1"/>
  <c r="AO52" i="1"/>
  <c r="AO58" i="1"/>
  <c r="AO64" i="1"/>
  <c r="AO70" i="1"/>
  <c r="AO76" i="1"/>
  <c r="AO94" i="1"/>
  <c r="AO100" i="1"/>
  <c r="AO106" i="1"/>
  <c r="AO112" i="1"/>
  <c r="AO118" i="1"/>
  <c r="AO124" i="1"/>
  <c r="AO130" i="1"/>
  <c r="AO142" i="1"/>
  <c r="AO148" i="1"/>
  <c r="AN154" i="1"/>
  <c r="AN172" i="1"/>
  <c r="AN202" i="1"/>
  <c r="AN220" i="1"/>
  <c r="AN226" i="1"/>
  <c r="AN244" i="1"/>
  <c r="AN256" i="1"/>
  <c r="AN280" i="1"/>
  <c r="AN292" i="1"/>
  <c r="AN304" i="1"/>
  <c r="AN310" i="1"/>
  <c r="AN316" i="1"/>
  <c r="AN328" i="1"/>
  <c r="AN334" i="1"/>
  <c r="AN340" i="1"/>
  <c r="AN346" i="1"/>
  <c r="AN352" i="1"/>
  <c r="AN358" i="1"/>
  <c r="AN364" i="1"/>
  <c r="AN376" i="1"/>
  <c r="AN382" i="1"/>
  <c r="AN388" i="1"/>
  <c r="AN394" i="1"/>
  <c r="AO400" i="1"/>
  <c r="AN406" i="1"/>
  <c r="AO412" i="1"/>
  <c r="AN418" i="1"/>
  <c r="AO424" i="1"/>
  <c r="AO430" i="1"/>
  <c r="AO436" i="1"/>
  <c r="AO448" i="1"/>
  <c r="AN454" i="1"/>
  <c r="AO460" i="1"/>
  <c r="AO472" i="1"/>
  <c r="AO478" i="1"/>
  <c r="AN502" i="1"/>
  <c r="AO526" i="1"/>
  <c r="AN538" i="1"/>
  <c r="AO544" i="1"/>
  <c r="AN550" i="1"/>
  <c r="AO574" i="1"/>
  <c r="AN586" i="1"/>
  <c r="AN598" i="1"/>
  <c r="AO622" i="1"/>
  <c r="AO628" i="1"/>
  <c r="AN634" i="1"/>
  <c r="AO652" i="1"/>
  <c r="AN658" i="1"/>
  <c r="AN664" i="1"/>
  <c r="AO670" i="1"/>
  <c r="AN688" i="1"/>
  <c r="AN694" i="1"/>
  <c r="AN700" i="1"/>
  <c r="AN706" i="1"/>
  <c r="AN718" i="1"/>
  <c r="AN730" i="1"/>
  <c r="AN736" i="1"/>
  <c r="AN742" i="1"/>
  <c r="AN748" i="1"/>
  <c r="AN754" i="1"/>
  <c r="AO802" i="1"/>
  <c r="AO808" i="1"/>
  <c r="AO814" i="1"/>
  <c r="AO820" i="1"/>
  <c r="AN826" i="1"/>
  <c r="AO832" i="1"/>
  <c r="AN838" i="1"/>
  <c r="AO856" i="1"/>
  <c r="AO862" i="1"/>
  <c r="AO868" i="1"/>
  <c r="AO874" i="1"/>
  <c r="AN886" i="1"/>
  <c r="AO904" i="1"/>
  <c r="AO1072" i="1"/>
  <c r="AO1078" i="1"/>
  <c r="AO62" i="1"/>
  <c r="AO122" i="1"/>
  <c r="AO44" i="1"/>
  <c r="AO92" i="1"/>
  <c r="AN170" i="1"/>
  <c r="AN248" i="1"/>
  <c r="AN5" i="1"/>
  <c r="AN11" i="1"/>
  <c r="AN17" i="1"/>
  <c r="AN23" i="1"/>
  <c r="AN29" i="1"/>
  <c r="AN35" i="1"/>
  <c r="AN41" i="1"/>
  <c r="AN47" i="1"/>
  <c r="AN53" i="1"/>
  <c r="AN65" i="1"/>
  <c r="AN71" i="1"/>
  <c r="AO77" i="1"/>
  <c r="AO83" i="1"/>
  <c r="AO89" i="1"/>
  <c r="AN95" i="1"/>
  <c r="AN101" i="1"/>
  <c r="AN107" i="1"/>
  <c r="AO113" i="1"/>
  <c r="AO119" i="1"/>
  <c r="AN125" i="1"/>
  <c r="AO131" i="1"/>
  <c r="AO137" i="1"/>
  <c r="AN143" i="1"/>
  <c r="AN149" i="1"/>
  <c r="AN161" i="1"/>
  <c r="AN173" i="1"/>
  <c r="AN179" i="1"/>
  <c r="AN185" i="1"/>
  <c r="AN197" i="1"/>
  <c r="AN203" i="1"/>
  <c r="AN209" i="1"/>
  <c r="AN221" i="1"/>
  <c r="AN227" i="1"/>
  <c r="AN245" i="1"/>
  <c r="AN257" i="1"/>
  <c r="AN275" i="1"/>
  <c r="AN281" i="1"/>
  <c r="AN293" i="1"/>
  <c r="AN299" i="1"/>
  <c r="AN317" i="1"/>
  <c r="AN347" i="1"/>
  <c r="AN353" i="1"/>
  <c r="AN365" i="1"/>
  <c r="AN377" i="1"/>
  <c r="AN383" i="1"/>
  <c r="AN389" i="1"/>
  <c r="AN401" i="1"/>
  <c r="AN413" i="1"/>
  <c r="AN419" i="1"/>
  <c r="AN425" i="1"/>
  <c r="AN437" i="1"/>
  <c r="AN455" i="1"/>
  <c r="AN461" i="1"/>
  <c r="AN467" i="1"/>
  <c r="AN473" i="1"/>
  <c r="AN485" i="1"/>
  <c r="AN497" i="1"/>
  <c r="AN503" i="1"/>
  <c r="AN509" i="1"/>
  <c r="AN515" i="1"/>
  <c r="AN521" i="1"/>
  <c r="AN533" i="1"/>
  <c r="AN545" i="1"/>
  <c r="AN551" i="1"/>
  <c r="AN557" i="1"/>
  <c r="AN563" i="1"/>
  <c r="AN569" i="1"/>
  <c r="AN581" i="1"/>
  <c r="AN593" i="1"/>
  <c r="AN599" i="1"/>
  <c r="AN605" i="1"/>
  <c r="AN611" i="1"/>
  <c r="AN617" i="1"/>
  <c r="AN629" i="1"/>
  <c r="AN641" i="1"/>
  <c r="AN647" i="1"/>
  <c r="AN659" i="1"/>
  <c r="AN665" i="1"/>
  <c r="AN671" i="1"/>
  <c r="AN677" i="1"/>
  <c r="AO683" i="1"/>
  <c r="AO689" i="1"/>
  <c r="AO695" i="1"/>
  <c r="AO701" i="1"/>
  <c r="AN707" i="1"/>
  <c r="AO713" i="1"/>
  <c r="AN719" i="1"/>
  <c r="AO743" i="1"/>
  <c r="AO749" i="1"/>
  <c r="AO755" i="1"/>
  <c r="AN761" i="1"/>
  <c r="AO767" i="1"/>
  <c r="AO779" i="1"/>
  <c r="AO785" i="1"/>
  <c r="AO791" i="1"/>
  <c r="AO797" i="1"/>
  <c r="AO803" i="1"/>
  <c r="AO845" i="1"/>
  <c r="AO851" i="1"/>
  <c r="AO857" i="1"/>
  <c r="AO875" i="1"/>
  <c r="AO881" i="1"/>
  <c r="AO893" i="1"/>
  <c r="AO917" i="1"/>
  <c r="AO941" i="1"/>
  <c r="AO947" i="1"/>
  <c r="AN959" i="1"/>
  <c r="AO965" i="1"/>
  <c r="AN971" i="1"/>
  <c r="AO977" i="1"/>
  <c r="AO983" i="1"/>
  <c r="AO1007" i="1"/>
  <c r="AO1013" i="1"/>
  <c r="AO1019" i="1"/>
  <c r="AO1025" i="1"/>
  <c r="AO1031" i="1"/>
  <c r="AO1037" i="1"/>
  <c r="AN1043" i="1"/>
  <c r="AO1049" i="1"/>
  <c r="AO1055" i="1"/>
  <c r="AO1061" i="1"/>
  <c r="AO1067" i="1"/>
  <c r="AO1073" i="1"/>
  <c r="AO1079" i="1"/>
  <c r="AO1091" i="1"/>
  <c r="AO86" i="1"/>
  <c r="AO20" i="1"/>
  <c r="AO80" i="1"/>
  <c r="AO110" i="1"/>
  <c r="AN152" i="1"/>
  <c r="AN272" i="1"/>
  <c r="AO6" i="1"/>
  <c r="AO12" i="1"/>
  <c r="AO18" i="1"/>
  <c r="AO24" i="1"/>
  <c r="AO30" i="1"/>
  <c r="AO36" i="1"/>
  <c r="AO42" i="1"/>
  <c r="AO48" i="1"/>
  <c r="AO60" i="1"/>
  <c r="AO66" i="1"/>
  <c r="AO72" i="1"/>
  <c r="AO78" i="1"/>
  <c r="AO84" i="1"/>
  <c r="AO90" i="1"/>
  <c r="AO102" i="1"/>
  <c r="AO108" i="1"/>
  <c r="AO114" i="1"/>
  <c r="AO120" i="1"/>
  <c r="AO126" i="1"/>
  <c r="AO132" i="1"/>
  <c r="AO138" i="1"/>
  <c r="AO144" i="1"/>
  <c r="AN180" i="1"/>
  <c r="AN210" i="1"/>
  <c r="AN228" i="1"/>
  <c r="AN234" i="1"/>
  <c r="AN240" i="1"/>
  <c r="AN252" i="1"/>
  <c r="AN258" i="1"/>
  <c r="AN264" i="1"/>
  <c r="AN276" i="1"/>
  <c r="AN282" i="1"/>
  <c r="AN288" i="1"/>
  <c r="AN294" i="1"/>
  <c r="AN300" i="1"/>
  <c r="AN312" i="1"/>
  <c r="AN318" i="1"/>
  <c r="AN330" i="1"/>
  <c r="AN336" i="1"/>
  <c r="AN342" i="1"/>
  <c r="AN348" i="1"/>
  <c r="AN354" i="1"/>
  <c r="AN360" i="1"/>
  <c r="AN366" i="1"/>
  <c r="AN372" i="1"/>
  <c r="AN384" i="1"/>
  <c r="AN390" i="1"/>
  <c r="AO396" i="1"/>
  <c r="AN402" i="1"/>
  <c r="AO408" i="1"/>
  <c r="AO420" i="1"/>
  <c r="AN426" i="1"/>
  <c r="AO432" i="1"/>
  <c r="AN438" i="1"/>
  <c r="AO444" i="1"/>
  <c r="AO456" i="1"/>
  <c r="AO462" i="1"/>
  <c r="AO468" i="1"/>
  <c r="AN474" i="1"/>
  <c r="AO480" i="1"/>
  <c r="AN486" i="1"/>
  <c r="AO492" i="1"/>
  <c r="AO504" i="1"/>
  <c r="AO510" i="1"/>
  <c r="AO516" i="1"/>
  <c r="AN522" i="1"/>
  <c r="AO528" i="1"/>
  <c r="AN534" i="1"/>
  <c r="AO540" i="1"/>
  <c r="AO552" i="1"/>
  <c r="AO558" i="1"/>
  <c r="AO564" i="1"/>
  <c r="AN570" i="1"/>
  <c r="AO576" i="1"/>
  <c r="AN582" i="1"/>
  <c r="AO600" i="1"/>
  <c r="AO606" i="1"/>
  <c r="AO612" i="1"/>
  <c r="AN618" i="1"/>
  <c r="AO624" i="1"/>
  <c r="AN630" i="1"/>
  <c r="AO636" i="1"/>
  <c r="AO648" i="1"/>
  <c r="AO654" i="1"/>
  <c r="AN678" i="1"/>
  <c r="AN684" i="1"/>
  <c r="AN702" i="1"/>
  <c r="AN726" i="1"/>
  <c r="AN732" i="1"/>
  <c r="AN738" i="1"/>
  <c r="AN750" i="1"/>
  <c r="AN810" i="1"/>
  <c r="AO816" i="1"/>
  <c r="AO834" i="1"/>
  <c r="AO840" i="1"/>
  <c r="AO846" i="1"/>
  <c r="AN858" i="1"/>
  <c r="AO864" i="1"/>
  <c r="AN870" i="1"/>
  <c r="AO888" i="1"/>
  <c r="AO894" i="1"/>
  <c r="AO900" i="1"/>
  <c r="AO906" i="1"/>
  <c r="AO912" i="1"/>
  <c r="AO1074" i="1"/>
  <c r="AO1080" i="1"/>
  <c r="AO26" i="1"/>
  <c r="AO104" i="1"/>
  <c r="AO56" i="1"/>
  <c r="AN164" i="1"/>
  <c r="AN7" i="1"/>
  <c r="AN13" i="1"/>
  <c r="AN19" i="1"/>
  <c r="AO25" i="1"/>
  <c r="AN31" i="1"/>
  <c r="AN37" i="1"/>
  <c r="AN43" i="1"/>
  <c r="AN49" i="1"/>
  <c r="AO55" i="1"/>
  <c r="AO61" i="1"/>
  <c r="AO67" i="1"/>
  <c r="AO73" i="1"/>
  <c r="AO79" i="1"/>
  <c r="AO85" i="1"/>
  <c r="AN91" i="1"/>
  <c r="AO97" i="1"/>
  <c r="AO103" i="1"/>
  <c r="AO109" i="1"/>
  <c r="AO115" i="1"/>
  <c r="AO121" i="1"/>
  <c r="AO127" i="1"/>
  <c r="AO133" i="1"/>
  <c r="AN139" i="1"/>
  <c r="AO145" i="1"/>
  <c r="AN157" i="1"/>
  <c r="AN163" i="1"/>
  <c r="AN181" i="1"/>
  <c r="AN193" i="1"/>
  <c r="AN211" i="1"/>
  <c r="AN217" i="1"/>
  <c r="AN229" i="1"/>
  <c r="AN235" i="1"/>
  <c r="AN265" i="1"/>
  <c r="AN283" i="1"/>
  <c r="AN289" i="1"/>
  <c r="AN307" i="1"/>
  <c r="AN313" i="1"/>
  <c r="AN325" i="1"/>
  <c r="AN331" i="1"/>
  <c r="AN337" i="1"/>
  <c r="AN349" i="1"/>
  <c r="AN355" i="1"/>
  <c r="AN373" i="1"/>
  <c r="AN385" i="1"/>
  <c r="AN397" i="1"/>
  <c r="AN403" i="1"/>
  <c r="AN409" i="1"/>
  <c r="AN421" i="1"/>
  <c r="AN433" i="1"/>
  <c r="AN439" i="1"/>
  <c r="AN451" i="1"/>
  <c r="AN457" i="1"/>
  <c r="AN469" i="1"/>
  <c r="AN481" i="1"/>
  <c r="AN487" i="1"/>
  <c r="AN493" i="1"/>
  <c r="AN499" i="1"/>
  <c r="AN529" i="1"/>
  <c r="AN535" i="1"/>
  <c r="AN541" i="1"/>
  <c r="AN547" i="1"/>
  <c r="AN553" i="1"/>
  <c r="AN577" i="1"/>
  <c r="AN583" i="1"/>
  <c r="AN589" i="1"/>
  <c r="AN595" i="1"/>
  <c r="AN631" i="1"/>
  <c r="AN637" i="1"/>
  <c r="AN643" i="1"/>
  <c r="AN649" i="1"/>
  <c r="AN655" i="1"/>
  <c r="AN661" i="1"/>
  <c r="AN667" i="1"/>
  <c r="AN673" i="1"/>
  <c r="AO679" i="1"/>
  <c r="AN685" i="1"/>
  <c r="AO691" i="1"/>
  <c r="AN703" i="1"/>
  <c r="AN709" i="1"/>
  <c r="AO721" i="1"/>
  <c r="AO727" i="1"/>
  <c r="AO733" i="1"/>
  <c r="AN739" i="1"/>
  <c r="AO745" i="1"/>
  <c r="AN751" i="1"/>
  <c r="AO763" i="1"/>
  <c r="AO769" i="1"/>
  <c r="AO775" i="1"/>
  <c r="AO781" i="1"/>
  <c r="AO787" i="1"/>
  <c r="AO793" i="1"/>
  <c r="AO811" i="1"/>
  <c r="AO817" i="1"/>
  <c r="AO823" i="1"/>
  <c r="AO829" i="1"/>
  <c r="AO859" i="1"/>
  <c r="AO865" i="1"/>
  <c r="AO877" i="1"/>
  <c r="AO883" i="1"/>
  <c r="AO889" i="1"/>
  <c r="AO913" i="1"/>
  <c r="AN919" i="1"/>
  <c r="AN931" i="1"/>
  <c r="AO937" i="1"/>
  <c r="AO943" i="1"/>
  <c r="AO949" i="1"/>
  <c r="AO955" i="1"/>
  <c r="AO967" i="1"/>
  <c r="AO973" i="1"/>
  <c r="AO979" i="1"/>
  <c r="AO985" i="1"/>
  <c r="AO991" i="1"/>
  <c r="AO997" i="1"/>
  <c r="AN1003" i="1"/>
  <c r="AO1009" i="1"/>
  <c r="AO1015" i="1"/>
  <c r="AO1021" i="1"/>
  <c r="AO1027" i="1"/>
  <c r="AO1033" i="1"/>
  <c r="AO1039" i="1"/>
  <c r="AO1045" i="1"/>
  <c r="AO1051" i="1"/>
  <c r="AO1057" i="1"/>
  <c r="AO1063" i="1"/>
  <c r="AO1069" i="1"/>
  <c r="AO1075" i="1"/>
  <c r="AO1081" i="1"/>
  <c r="AN1091" i="1"/>
  <c r="AO1083" i="1"/>
  <c r="AN1083" i="1"/>
  <c r="AO1084" i="1"/>
  <c r="AN1084" i="1"/>
  <c r="AO1085" i="1"/>
  <c r="AN1085" i="1"/>
  <c r="AO1086" i="1"/>
  <c r="AN1086" i="1"/>
  <c r="AO1087" i="1"/>
  <c r="AN1087" i="1"/>
  <c r="AO1088" i="1"/>
  <c r="AN1088" i="1"/>
  <c r="AO1089" i="1"/>
  <c r="AN1089" i="1"/>
  <c r="AO1090" i="1"/>
  <c r="AN1090" i="1"/>
  <c r="AN864" i="1"/>
  <c r="AO751" i="1"/>
  <c r="AO667" i="1"/>
  <c r="AO609" i="1"/>
  <c r="AN564" i="1"/>
  <c r="AN816" i="1"/>
  <c r="AO476" i="1"/>
  <c r="AO730" i="1"/>
  <c r="AN781" i="1"/>
  <c r="AN832" i="1"/>
  <c r="AO363" i="1"/>
  <c r="AO125" i="1"/>
  <c r="AO276" i="1"/>
  <c r="AO217" i="1"/>
  <c r="AO316" i="1"/>
  <c r="AO858" i="1"/>
  <c r="AN977" i="1"/>
  <c r="AN1055" i="1"/>
  <c r="AO65" i="1"/>
  <c r="AN428" i="1"/>
  <c r="AO637" i="1"/>
  <c r="AN1005" i="1"/>
  <c r="AN1041" i="1"/>
  <c r="AO188" i="1"/>
  <c r="AO235" i="1"/>
  <c r="AO389" i="1"/>
  <c r="AN456" i="1"/>
  <c r="AO707" i="1"/>
  <c r="AN991" i="1"/>
  <c r="AN797" i="1"/>
  <c r="AN98" i="1"/>
  <c r="AO488" i="1"/>
  <c r="AO658" i="1"/>
  <c r="AO685" i="1"/>
  <c r="AO406" i="1"/>
  <c r="AO433" i="1"/>
  <c r="AN632" i="1"/>
  <c r="AN733" i="1"/>
  <c r="AO810" i="1"/>
  <c r="AN969" i="1"/>
  <c r="AO1003" i="1"/>
  <c r="AN1047" i="1"/>
  <c r="AO197" i="1"/>
  <c r="AO325" i="1"/>
  <c r="AN648" i="1"/>
  <c r="AO700" i="1"/>
  <c r="AO719" i="1"/>
  <c r="AO761" i="1"/>
  <c r="AN947" i="1"/>
  <c r="AO1011" i="1"/>
  <c r="AN1045" i="1"/>
  <c r="AO221" i="1"/>
  <c r="AO307" i="1"/>
  <c r="AO377" i="1"/>
  <c r="AO485" i="1"/>
  <c r="AN656" i="1"/>
  <c r="AN793" i="1"/>
  <c r="AN861" i="1"/>
  <c r="AN1023" i="1"/>
  <c r="AN86" i="1"/>
  <c r="AN109" i="1"/>
  <c r="AO180" i="1"/>
  <c r="AO265" i="1"/>
  <c r="AO541" i="1"/>
  <c r="AN596" i="1"/>
  <c r="AO664" i="1"/>
  <c r="AO675" i="1"/>
  <c r="AN820" i="1"/>
  <c r="AN851" i="1"/>
  <c r="AN937" i="1"/>
  <c r="AN983" i="1"/>
  <c r="AN1009" i="1"/>
  <c r="AO1043" i="1"/>
  <c r="AO75" i="1"/>
  <c r="AN104" i="1"/>
  <c r="AN111" i="1"/>
  <c r="AN114" i="1"/>
  <c r="AN121" i="1"/>
  <c r="AO194" i="1"/>
  <c r="AO220" i="1"/>
  <c r="AO313" i="1"/>
  <c r="AO331" i="1"/>
  <c r="AO354" i="1"/>
  <c r="AO410" i="1"/>
  <c r="AO425" i="1"/>
  <c r="AN432" i="1"/>
  <c r="AO453" i="1"/>
  <c r="AN472" i="1"/>
  <c r="AO589" i="1"/>
  <c r="AO634" i="1"/>
  <c r="AN721" i="1"/>
  <c r="AO732" i="1"/>
  <c r="AO739" i="1"/>
  <c r="AO826" i="1"/>
  <c r="AN856" i="1"/>
  <c r="AN859" i="1"/>
  <c r="AN862" i="1"/>
  <c r="AN915" i="1"/>
  <c r="AN945" i="1"/>
  <c r="AO971" i="1"/>
  <c r="AN981" i="1"/>
  <c r="AN893" i="1"/>
  <c r="AN904" i="1"/>
  <c r="AN975" i="1"/>
  <c r="AN1079" i="1"/>
  <c r="AN57" i="1"/>
  <c r="AO91" i="1"/>
  <c r="AO228" i="1"/>
  <c r="AO258" i="1"/>
  <c r="AO299" i="1"/>
  <c r="AO317" i="1"/>
  <c r="AN400" i="1"/>
  <c r="AO440" i="1"/>
  <c r="AN544" i="1"/>
  <c r="AO597" i="1"/>
  <c r="AN662" i="1"/>
  <c r="AO665" i="1"/>
  <c r="AN679" i="1"/>
  <c r="AN777" i="1"/>
  <c r="AN795" i="1"/>
  <c r="AN813" i="1"/>
  <c r="AO886" i="1"/>
  <c r="AO931" i="1"/>
  <c r="AN1007" i="1"/>
  <c r="AN1049" i="1"/>
  <c r="AN785" i="1"/>
  <c r="AN807" i="1"/>
  <c r="AO902" i="1"/>
  <c r="AN1037" i="1"/>
  <c r="AN1077" i="1"/>
  <c r="AN749" i="1"/>
  <c r="AN103" i="1"/>
  <c r="AO185" i="1"/>
  <c r="AO203" i="1"/>
  <c r="AO244" i="1"/>
  <c r="AO285" i="1"/>
  <c r="AO386" i="1"/>
  <c r="AN444" i="1"/>
  <c r="AO473" i="1"/>
  <c r="AO534" i="1"/>
  <c r="AO673" i="1"/>
  <c r="AN705" i="1"/>
  <c r="AN755" i="1"/>
  <c r="AN120" i="1"/>
  <c r="AO252" i="1"/>
  <c r="AO289" i="1"/>
  <c r="AO349" i="1"/>
  <c r="AN420" i="1"/>
  <c r="AO441" i="1"/>
  <c r="AN448" i="1"/>
  <c r="AN584" i="1"/>
  <c r="AN650" i="1"/>
  <c r="AN691" i="1"/>
  <c r="AO171" i="1"/>
  <c r="AO275" i="1"/>
  <c r="AO372" i="1"/>
  <c r="AO577" i="1"/>
  <c r="AO618" i="1"/>
  <c r="AN644" i="1"/>
  <c r="AO657" i="1"/>
  <c r="AO688" i="1"/>
  <c r="AN699" i="1"/>
  <c r="AN717" i="1"/>
  <c r="AO818" i="1"/>
  <c r="AN840" i="1"/>
  <c r="AN951" i="1"/>
  <c r="AN987" i="1"/>
  <c r="AN1019" i="1"/>
  <c r="AN689" i="1"/>
  <c r="AO710" i="1"/>
  <c r="AN714" i="1"/>
  <c r="AO714" i="1"/>
  <c r="AO742" i="1"/>
  <c r="AN769" i="1"/>
  <c r="AN105" i="1"/>
  <c r="AO105" i="1"/>
  <c r="AN48" i="1"/>
  <c r="AO189" i="1"/>
  <c r="AO211" i="1"/>
  <c r="AO225" i="1"/>
  <c r="AN243" i="1"/>
  <c r="AO243" i="1"/>
  <c r="AO293" i="1"/>
  <c r="AN308" i="1"/>
  <c r="AO308" i="1"/>
  <c r="AO348" i="1"/>
  <c r="AO362" i="1"/>
  <c r="AO365" i="1"/>
  <c r="AO394" i="1"/>
  <c r="AO401" i="1"/>
  <c r="AN408" i="1"/>
  <c r="AN460" i="1"/>
  <c r="AO501" i="1"/>
  <c r="AN516" i="1"/>
  <c r="AO538" i="1"/>
  <c r="AN552" i="1"/>
  <c r="AN585" i="1"/>
  <c r="AO585" i="1"/>
  <c r="AN624" i="1"/>
  <c r="AO645" i="1"/>
  <c r="AN651" i="1"/>
  <c r="AO651" i="1"/>
  <c r="AO850" i="1"/>
  <c r="AN850" i="1"/>
  <c r="AO588" i="1"/>
  <c r="AN588" i="1"/>
  <c r="AN63" i="1"/>
  <c r="AO63" i="1"/>
  <c r="AO179" i="1"/>
  <c r="AN112" i="1"/>
  <c r="AO149" i="1"/>
  <c r="AO261" i="1"/>
  <c r="AO290" i="1"/>
  <c r="AN301" i="1"/>
  <c r="AO301" i="1"/>
  <c r="AO345" i="1"/>
  <c r="AO380" i="1"/>
  <c r="AN391" i="1"/>
  <c r="AO391" i="1"/>
  <c r="AO454" i="1"/>
  <c r="AO457" i="1"/>
  <c r="AO464" i="1"/>
  <c r="AN464" i="1"/>
  <c r="AO513" i="1"/>
  <c r="AN528" i="1"/>
  <c r="AO549" i="1"/>
  <c r="AO556" i="1"/>
  <c r="AN556" i="1"/>
  <c r="AO614" i="1"/>
  <c r="AO621" i="1"/>
  <c r="AO671" i="1"/>
  <c r="AN674" i="1"/>
  <c r="AO684" i="1"/>
  <c r="AO687" i="1"/>
  <c r="AO746" i="1"/>
  <c r="AO752" i="1"/>
  <c r="AN801" i="1"/>
  <c r="AN811" i="1"/>
  <c r="AN814" i="1"/>
  <c r="AN824" i="1"/>
  <c r="AO835" i="1"/>
  <c r="AN835" i="1"/>
  <c r="AO839" i="1"/>
  <c r="AN839" i="1"/>
  <c r="AO890" i="1"/>
  <c r="AO935" i="1"/>
  <c r="AN935" i="1"/>
  <c r="AN253" i="1"/>
  <c r="AO253" i="1"/>
  <c r="AO484" i="1"/>
  <c r="AN484" i="1"/>
  <c r="AN145" i="1"/>
  <c r="AN212" i="1"/>
  <c r="AO212" i="1"/>
  <c r="AN298" i="1"/>
  <c r="AO298" i="1"/>
  <c r="AN743" i="1"/>
  <c r="AO1001" i="1"/>
  <c r="AN1001" i="1"/>
  <c r="AN322" i="1"/>
  <c r="AO322" i="1"/>
  <c r="AN381" i="1"/>
  <c r="AO381" i="1"/>
  <c r="AN458" i="1"/>
  <c r="AO458" i="1"/>
  <c r="AO586" i="1"/>
  <c r="AN608" i="1"/>
  <c r="AO629" i="1"/>
  <c r="AO672" i="1"/>
  <c r="AN672" i="1"/>
  <c r="AO737" i="1"/>
  <c r="AN737" i="1"/>
  <c r="AO884" i="1"/>
  <c r="AN884" i="1"/>
  <c r="AN72" i="1"/>
  <c r="AO154" i="1"/>
  <c r="AN162" i="1"/>
  <c r="AO162" i="1"/>
  <c r="AO234" i="1"/>
  <c r="AO237" i="1"/>
  <c r="AN274" i="1"/>
  <c r="AO274" i="1"/>
  <c r="AO339" i="1"/>
  <c r="AO353" i="1"/>
  <c r="AN371" i="1"/>
  <c r="AO371" i="1"/>
  <c r="AO417" i="1"/>
  <c r="AN445" i="1"/>
  <c r="AO445" i="1"/>
  <c r="AO469" i="1"/>
  <c r="AN492" i="1"/>
  <c r="AO529" i="1"/>
  <c r="AO561" i="1"/>
  <c r="AN576" i="1"/>
  <c r="AO659" i="1"/>
  <c r="AO723" i="1"/>
  <c r="AN723" i="1"/>
  <c r="AN802" i="1"/>
  <c r="AO899" i="1"/>
  <c r="AN899" i="1"/>
  <c r="AO136" i="1"/>
  <c r="AN136" i="1"/>
  <c r="AN442" i="1"/>
  <c r="AO442" i="1"/>
  <c r="AO489" i="1"/>
  <c r="AO500" i="1"/>
  <c r="AN500" i="1"/>
  <c r="AO616" i="1"/>
  <c r="AN616" i="1"/>
  <c r="AO666" i="1"/>
  <c r="AN666" i="1"/>
  <c r="AN720" i="1"/>
  <c r="AO720" i="1"/>
  <c r="AN779" i="1"/>
  <c r="AN789" i="1"/>
  <c r="AO852" i="1"/>
  <c r="AN852" i="1"/>
  <c r="AO873" i="1"/>
  <c r="AN873" i="1"/>
  <c r="AO95" i="1"/>
  <c r="AN102" i="1"/>
  <c r="AO249" i="1"/>
  <c r="AN329" i="1"/>
  <c r="AO329" i="1"/>
  <c r="AN613" i="1"/>
  <c r="AO613" i="1"/>
  <c r="AN1017" i="1"/>
  <c r="AO1035" i="1"/>
  <c r="AO226" i="1"/>
  <c r="AO257" i="1"/>
  <c r="AO267" i="1"/>
  <c r="AO281" i="1"/>
  <c r="AO340" i="1"/>
  <c r="AO385" i="1"/>
  <c r="AN416" i="1"/>
  <c r="AO426" i="1"/>
  <c r="AO461" i="1"/>
  <c r="AO477" i="1"/>
  <c r="AO493" i="1"/>
  <c r="AO537" i="1"/>
  <c r="AN540" i="1"/>
  <c r="AO553" i="1"/>
  <c r="AO630" i="1"/>
  <c r="AO633" i="1"/>
  <c r="AN636" i="1"/>
  <c r="AO649" i="1"/>
  <c r="AN701" i="1"/>
  <c r="AN711" i="1"/>
  <c r="AN753" i="1"/>
  <c r="AN763" i="1"/>
  <c r="AN787" i="1"/>
  <c r="AN803" i="1"/>
  <c r="AN836" i="1"/>
  <c r="AN881" i="1"/>
  <c r="AN897" i="1"/>
  <c r="AN900" i="1"/>
  <c r="AN906" i="1"/>
  <c r="AN909" i="1"/>
  <c r="AO919" i="1"/>
  <c r="AN933" i="1"/>
  <c r="AN939" i="1"/>
  <c r="AN955" i="1"/>
  <c r="AO999" i="1"/>
  <c r="AN1039" i="1"/>
  <c r="AN1051" i="1"/>
  <c r="AN891" i="1"/>
  <c r="AN894" i="1"/>
  <c r="AN913" i="1"/>
  <c r="AN927" i="1"/>
  <c r="AN943" i="1"/>
  <c r="AN973" i="1"/>
  <c r="AN979" i="1"/>
  <c r="AN985" i="1"/>
  <c r="AN1015" i="1"/>
  <c r="AN1033" i="1"/>
  <c r="AN867" i="1"/>
  <c r="AN949" i="1"/>
  <c r="AO959" i="1"/>
  <c r="AN1067" i="1"/>
  <c r="AN42" i="1"/>
  <c r="AN127" i="1"/>
  <c r="AO592" i="1"/>
  <c r="AN592" i="1"/>
  <c r="AN646" i="1"/>
  <c r="AO646" i="1"/>
  <c r="AO660" i="1"/>
  <c r="AN660" i="1"/>
  <c r="AN693" i="1"/>
  <c r="AO693" i="1"/>
  <c r="AN773" i="1"/>
  <c r="AO773" i="1"/>
  <c r="AN55" i="1"/>
  <c r="AN66" i="1"/>
  <c r="AN259" i="1"/>
  <c r="AO259" i="1"/>
  <c r="AN119" i="1"/>
  <c r="AN155" i="1"/>
  <c r="AO155" i="1"/>
  <c r="AN323" i="1"/>
  <c r="AO323" i="1"/>
  <c r="AN396" i="1"/>
  <c r="AN669" i="1"/>
  <c r="AO669" i="1"/>
  <c r="AN36" i="1"/>
  <c r="AN46" i="1"/>
  <c r="AN64" i="1"/>
  <c r="AN73" i="1"/>
  <c r="AN89" i="1"/>
  <c r="AO107" i="1"/>
  <c r="AN137" i="1"/>
  <c r="AO143" i="1"/>
  <c r="AO193" i="1"/>
  <c r="AO210" i="1"/>
  <c r="AN213" i="1"/>
  <c r="AO213" i="1"/>
  <c r="AO229" i="1"/>
  <c r="AN233" i="1"/>
  <c r="AO233" i="1"/>
  <c r="AN250" i="1"/>
  <c r="AO250" i="1"/>
  <c r="AN260" i="1"/>
  <c r="AO260" i="1"/>
  <c r="AO330" i="1"/>
  <c r="AO347" i="1"/>
  <c r="AN387" i="1"/>
  <c r="AO387" i="1"/>
  <c r="AO413" i="1"/>
  <c r="AN449" i="1"/>
  <c r="AO449" i="1"/>
  <c r="AO496" i="1"/>
  <c r="AN496" i="1"/>
  <c r="AO525" i="1"/>
  <c r="AO532" i="1"/>
  <c r="AN532" i="1"/>
  <c r="AO604" i="1"/>
  <c r="AN604" i="1"/>
  <c r="AO640" i="1"/>
  <c r="AN640" i="1"/>
  <c r="AO678" i="1"/>
  <c r="AO995" i="1"/>
  <c r="AN995" i="1"/>
  <c r="AN332" i="1"/>
  <c r="AO332" i="1"/>
  <c r="AN79" i="1"/>
  <c r="AN130" i="1"/>
  <c r="AO283" i="1"/>
  <c r="AN156" i="1"/>
  <c r="AO156" i="1"/>
  <c r="AN187" i="1"/>
  <c r="AO187" i="1"/>
  <c r="AN277" i="1"/>
  <c r="AO277" i="1"/>
  <c r="AN297" i="1"/>
  <c r="AO297" i="1"/>
  <c r="AN314" i="1"/>
  <c r="AO314" i="1"/>
  <c r="AN324" i="1"/>
  <c r="AO324" i="1"/>
  <c r="AO437" i="1"/>
  <c r="AN490" i="1"/>
  <c r="AO490" i="1"/>
  <c r="AO522" i="1"/>
  <c r="AO573" i="1"/>
  <c r="AO580" i="1"/>
  <c r="AN580" i="1"/>
  <c r="AN628" i="1"/>
  <c r="AO833" i="1"/>
  <c r="AN833" i="1"/>
  <c r="AO923" i="1"/>
  <c r="AN923" i="1"/>
  <c r="AN205" i="1"/>
  <c r="AO205" i="1"/>
  <c r="AO568" i="1"/>
  <c r="AN568" i="1"/>
  <c r="AO202" i="1"/>
  <c r="AO219" i="1"/>
  <c r="AO134" i="1"/>
  <c r="AN134" i="1"/>
  <c r="AO152" i="1"/>
  <c r="AN333" i="1"/>
  <c r="AO333" i="1"/>
  <c r="AO393" i="1"/>
  <c r="AN50" i="1"/>
  <c r="AN56" i="1"/>
  <c r="AN59" i="1"/>
  <c r="AO59" i="1"/>
  <c r="AO71" i="1"/>
  <c r="AN77" i="1"/>
  <c r="AN80" i="1"/>
  <c r="AN87" i="1"/>
  <c r="AN128" i="1"/>
  <c r="AN135" i="1"/>
  <c r="AN147" i="1"/>
  <c r="AO150" i="1"/>
  <c r="AN150" i="1"/>
  <c r="AO153" i="1"/>
  <c r="AO170" i="1"/>
  <c r="AO173" i="1"/>
  <c r="AN177" i="1"/>
  <c r="AO177" i="1"/>
  <c r="AN251" i="1"/>
  <c r="AO251" i="1"/>
  <c r="AO284" i="1"/>
  <c r="AO321" i="1"/>
  <c r="AO338" i="1"/>
  <c r="AN341" i="1"/>
  <c r="AO341" i="1"/>
  <c r="AO357" i="1"/>
  <c r="AN361" i="1"/>
  <c r="AO361" i="1"/>
  <c r="AN378" i="1"/>
  <c r="AO378" i="1"/>
  <c r="AO481" i="1"/>
  <c r="AO508" i="1"/>
  <c r="AN508" i="1"/>
  <c r="AO570" i="1"/>
  <c r="AN601" i="1"/>
  <c r="AO601" i="1"/>
  <c r="AN625" i="1"/>
  <c r="AO625" i="1"/>
  <c r="AN653" i="1"/>
  <c r="AO653" i="1"/>
  <c r="AN757" i="1"/>
  <c r="AO757" i="1"/>
  <c r="AO88" i="1"/>
  <c r="AN88" i="1"/>
  <c r="AN195" i="1"/>
  <c r="AO195" i="1"/>
  <c r="AN242" i="1"/>
  <c r="AO242" i="1"/>
  <c r="AN369" i="1"/>
  <c r="AO369" i="1"/>
  <c r="AO841" i="1"/>
  <c r="AN841" i="1"/>
  <c r="AN269" i="1"/>
  <c r="AO269" i="1"/>
  <c r="AO292" i="1"/>
  <c r="AN517" i="1"/>
  <c r="AO517" i="1"/>
  <c r="AN52" i="1"/>
  <c r="AN61" i="1"/>
  <c r="AN70" i="1"/>
  <c r="AO165" i="1"/>
  <c r="AN186" i="1"/>
  <c r="AO186" i="1"/>
  <c r="AN196" i="1"/>
  <c r="AO196" i="1"/>
  <c r="AO356" i="1"/>
  <c r="AN452" i="1"/>
  <c r="AN565" i="1"/>
  <c r="AO565" i="1"/>
  <c r="AO655" i="1"/>
  <c r="AO887" i="1"/>
  <c r="AN887" i="1"/>
  <c r="AN44" i="1"/>
  <c r="AO54" i="1"/>
  <c r="AN54" i="1"/>
  <c r="AN93" i="1"/>
  <c r="AO96" i="1"/>
  <c r="AN96" i="1"/>
  <c r="AN141" i="1"/>
  <c r="AO201" i="1"/>
  <c r="AN204" i="1"/>
  <c r="AO204" i="1"/>
  <c r="AN241" i="1"/>
  <c r="AO241" i="1"/>
  <c r="AN315" i="1"/>
  <c r="AO315" i="1"/>
  <c r="AO676" i="1"/>
  <c r="AN676" i="1"/>
  <c r="AO804" i="1"/>
  <c r="AN804" i="1"/>
  <c r="AO882" i="1"/>
  <c r="AN882" i="1"/>
  <c r="AO910" i="1"/>
  <c r="AN910" i="1"/>
  <c r="AO963" i="1"/>
  <c r="AN963" i="1"/>
  <c r="AO989" i="1"/>
  <c r="AN989" i="1"/>
  <c r="AO82" i="1"/>
  <c r="AN82" i="1"/>
  <c r="AO139" i="1"/>
  <c r="AN306" i="1"/>
  <c r="AO306" i="1"/>
  <c r="AO146" i="1"/>
  <c r="AN146" i="1"/>
  <c r="AN169" i="1"/>
  <c r="AO169" i="1"/>
  <c r="AO266" i="1"/>
  <c r="AN370" i="1"/>
  <c r="AO370" i="1"/>
  <c r="AN40" i="1"/>
  <c r="AO38" i="1"/>
  <c r="AN38" i="1"/>
  <c r="AN118" i="1"/>
  <c r="AO123" i="1"/>
  <c r="AO151" i="1"/>
  <c r="AN151" i="1"/>
  <c r="AO161" i="1"/>
  <c r="AO164" i="1"/>
  <c r="AN178" i="1"/>
  <c r="AO178" i="1"/>
  <c r="AN268" i="1"/>
  <c r="AO268" i="1"/>
  <c r="AN305" i="1"/>
  <c r="AO305" i="1"/>
  <c r="AN379" i="1"/>
  <c r="AO379" i="1"/>
  <c r="AO405" i="1"/>
  <c r="AN505" i="1"/>
  <c r="AO505" i="1"/>
  <c r="AO520" i="1"/>
  <c r="AN520" i="1"/>
  <c r="AN725" i="1"/>
  <c r="AO725" i="1"/>
  <c r="AO907" i="1"/>
  <c r="AN907" i="1"/>
  <c r="AN1013" i="1"/>
  <c r="AO397" i="1"/>
  <c r="AO409" i="1"/>
  <c r="AN412" i="1"/>
  <c r="AN424" i="1"/>
  <c r="AO429" i="1"/>
  <c r="AN468" i="1"/>
  <c r="AO497" i="1"/>
  <c r="AO506" i="1"/>
  <c r="AN512" i="1"/>
  <c r="AO518" i="1"/>
  <c r="AO533" i="1"/>
  <c r="AN536" i="1"/>
  <c r="AN548" i="1"/>
  <c r="AN560" i="1"/>
  <c r="AO566" i="1"/>
  <c r="AO581" i="1"/>
  <c r="AO593" i="1"/>
  <c r="AO602" i="1"/>
  <c r="AO605" i="1"/>
  <c r="AO617" i="1"/>
  <c r="AN620" i="1"/>
  <c r="AO641" i="1"/>
  <c r="AO647" i="1"/>
  <c r="AN654" i="1"/>
  <c r="AO663" i="1"/>
  <c r="AN670" i="1"/>
  <c r="AN683" i="1"/>
  <c r="AO694" i="1"/>
  <c r="AO703" i="1"/>
  <c r="AO726" i="1"/>
  <c r="AO735" i="1"/>
  <c r="AN771" i="1"/>
  <c r="AN783" i="1"/>
  <c r="AN791" i="1"/>
  <c r="AN834" i="1"/>
  <c r="AN842" i="1"/>
  <c r="AN845" i="1"/>
  <c r="AO854" i="1"/>
  <c r="AN865" i="1"/>
  <c r="AN888" i="1"/>
  <c r="AN967" i="1"/>
  <c r="AN993" i="1"/>
  <c r="AN1025" i="1"/>
  <c r="AN1031" i="1"/>
  <c r="AN1057" i="1"/>
  <c r="AN1063" i="1"/>
  <c r="AN1069" i="1"/>
  <c r="AN144" i="1"/>
  <c r="AO163" i="1"/>
  <c r="AO172" i="1"/>
  <c r="AO181" i="1"/>
  <c r="AO209" i="1"/>
  <c r="AO218" i="1"/>
  <c r="AO227" i="1"/>
  <c r="AO236" i="1"/>
  <c r="AO245" i="1"/>
  <c r="AO273" i="1"/>
  <c r="AO282" i="1"/>
  <c r="AO291" i="1"/>
  <c r="AO300" i="1"/>
  <c r="AO309" i="1"/>
  <c r="AO337" i="1"/>
  <c r="AO346" i="1"/>
  <c r="AO355" i="1"/>
  <c r="AO364" i="1"/>
  <c r="AO373" i="1"/>
  <c r="AN404" i="1"/>
  <c r="AO418" i="1"/>
  <c r="AO421" i="1"/>
  <c r="AN436" i="1"/>
  <c r="AO465" i="1"/>
  <c r="AO474" i="1"/>
  <c r="AN480" i="1"/>
  <c r="AO486" i="1"/>
  <c r="AN504" i="1"/>
  <c r="AO509" i="1"/>
  <c r="AO521" i="1"/>
  <c r="AN524" i="1"/>
  <c r="AO545" i="1"/>
  <c r="AO554" i="1"/>
  <c r="AO557" i="1"/>
  <c r="AO569" i="1"/>
  <c r="AN572" i="1"/>
  <c r="AN600" i="1"/>
  <c r="AN612" i="1"/>
  <c r="AN652" i="1"/>
  <c r="AO661" i="1"/>
  <c r="AN668" i="1"/>
  <c r="AO677" i="1"/>
  <c r="AO709" i="1"/>
  <c r="AO741" i="1"/>
  <c r="AO765" i="1"/>
  <c r="AO800" i="1"/>
  <c r="AN808" i="1"/>
  <c r="AN819" i="1"/>
  <c r="AN849" i="1"/>
  <c r="AN868" i="1"/>
  <c r="AN874" i="1"/>
  <c r="AN877" i="1"/>
  <c r="AN883" i="1"/>
  <c r="AN1075" i="1"/>
  <c r="AN695" i="1"/>
  <c r="AO704" i="1"/>
  <c r="AO716" i="1"/>
  <c r="AN727" i="1"/>
  <c r="AO736" i="1"/>
  <c r="AO748" i="1"/>
  <c r="AO806" i="1"/>
  <c r="AN817" i="1"/>
  <c r="AN829" i="1"/>
  <c r="AN855" i="1"/>
  <c r="AO866" i="1"/>
  <c r="AN872" i="1"/>
  <c r="AN889" i="1"/>
  <c r="AN965" i="1"/>
  <c r="AN997" i="1"/>
  <c r="AN1029" i="1"/>
  <c r="AN1061" i="1"/>
  <c r="AN1073" i="1"/>
  <c r="AN1081" i="1"/>
  <c r="AN1021" i="1"/>
  <c r="AN1027" i="1"/>
  <c r="AN1053" i="1"/>
  <c r="AN1059" i="1"/>
  <c r="AN1065" i="1"/>
  <c r="AN1071" i="1"/>
  <c r="AN184" i="1"/>
  <c r="AO184" i="1"/>
  <c r="AN9" i="1"/>
  <c r="AN25" i="1"/>
  <c r="AN85" i="1"/>
  <c r="AN126" i="1"/>
  <c r="AN133" i="1"/>
  <c r="AN239" i="1"/>
  <c r="AO239" i="1"/>
  <c r="AN303" i="1"/>
  <c r="AO303" i="1"/>
  <c r="AN367" i="1"/>
  <c r="AO367" i="1"/>
  <c r="AO5" i="1"/>
  <c r="AO7" i="1"/>
  <c r="AO11" i="1"/>
  <c r="AO13" i="1"/>
  <c r="AO15" i="1"/>
  <c r="AO17" i="1"/>
  <c r="AO19" i="1"/>
  <c r="AO21" i="1"/>
  <c r="AO23" i="1"/>
  <c r="AO27" i="1"/>
  <c r="AO29" i="1"/>
  <c r="AO31" i="1"/>
  <c r="AO33" i="1"/>
  <c r="AO35" i="1"/>
  <c r="AO37" i="1"/>
  <c r="AO39" i="1"/>
  <c r="AO41" i="1"/>
  <c r="AO43" i="1"/>
  <c r="AO45" i="1"/>
  <c r="AO47" i="1"/>
  <c r="AO49" i="1"/>
  <c r="AO51" i="1"/>
  <c r="AO53" i="1"/>
  <c r="AN60" i="1"/>
  <c r="AN67" i="1"/>
  <c r="AO69" i="1"/>
  <c r="AN76" i="1"/>
  <c r="AN83" i="1"/>
  <c r="AN92" i="1"/>
  <c r="AN99" i="1"/>
  <c r="AO101" i="1"/>
  <c r="AN108" i="1"/>
  <c r="AN115" i="1"/>
  <c r="AO117" i="1"/>
  <c r="AN124" i="1"/>
  <c r="AN131" i="1"/>
  <c r="AN140" i="1"/>
  <c r="AN166" i="1"/>
  <c r="AO166" i="1"/>
  <c r="AN200" i="1"/>
  <c r="AO200" i="1"/>
  <c r="AN215" i="1"/>
  <c r="AO215" i="1"/>
  <c r="AN230" i="1"/>
  <c r="AO230" i="1"/>
  <c r="AN279" i="1"/>
  <c r="AO279" i="1"/>
  <c r="AN343" i="1"/>
  <c r="AO343" i="1"/>
  <c r="AN278" i="1"/>
  <c r="AO278" i="1"/>
  <c r="AN78" i="1"/>
  <c r="AN160" i="1"/>
  <c r="AO160" i="1"/>
  <c r="AN224" i="1"/>
  <c r="AO224" i="1"/>
  <c r="AN254" i="1"/>
  <c r="AO254" i="1"/>
  <c r="AN58" i="1"/>
  <c r="AN74" i="1"/>
  <c r="AN81" i="1"/>
  <c r="AN90" i="1"/>
  <c r="AN97" i="1"/>
  <c r="AN106" i="1"/>
  <c r="AN113" i="1"/>
  <c r="AN122" i="1"/>
  <c r="AN129" i="1"/>
  <c r="AN138" i="1"/>
  <c r="AO157" i="1"/>
  <c r="AN176" i="1"/>
  <c r="AO176" i="1"/>
  <c r="AN191" i="1"/>
  <c r="AO191" i="1"/>
  <c r="AN206" i="1"/>
  <c r="AO206" i="1"/>
  <c r="AN255" i="1"/>
  <c r="AO255" i="1"/>
  <c r="AN270" i="1"/>
  <c r="AO270" i="1"/>
  <c r="AN319" i="1"/>
  <c r="AO319" i="1"/>
  <c r="AN62" i="1"/>
  <c r="AN175" i="1"/>
  <c r="AO175" i="1"/>
  <c r="AN167" i="1"/>
  <c r="AO167" i="1"/>
  <c r="AN182" i="1"/>
  <c r="AO182" i="1"/>
  <c r="AN216" i="1"/>
  <c r="AO216" i="1"/>
  <c r="AN231" i="1"/>
  <c r="AO231" i="1"/>
  <c r="AN246" i="1"/>
  <c r="AO246" i="1"/>
  <c r="AN295" i="1"/>
  <c r="AO295" i="1"/>
  <c r="AN359" i="1"/>
  <c r="AO359" i="1"/>
  <c r="AN214" i="1"/>
  <c r="AO214" i="1"/>
  <c r="AN327" i="1"/>
  <c r="AO327" i="1"/>
  <c r="AN6" i="1"/>
  <c r="AN10" i="1"/>
  <c r="AN16" i="1"/>
  <c r="AN26" i="1"/>
  <c r="AN158" i="1"/>
  <c r="AO158" i="1"/>
  <c r="AN192" i="1"/>
  <c r="AO192" i="1"/>
  <c r="AN207" i="1"/>
  <c r="AO207" i="1"/>
  <c r="AN222" i="1"/>
  <c r="AO222" i="1"/>
  <c r="AN271" i="1"/>
  <c r="AO271" i="1"/>
  <c r="AN286" i="1"/>
  <c r="AO286" i="1"/>
  <c r="AN335" i="1"/>
  <c r="AO335" i="1"/>
  <c r="AN263" i="1"/>
  <c r="AO263" i="1"/>
  <c r="AN94" i="1"/>
  <c r="AN110" i="1"/>
  <c r="AN142" i="1"/>
  <c r="AN190" i="1"/>
  <c r="AO190" i="1"/>
  <c r="AN4" i="1"/>
  <c r="AN8" i="1"/>
  <c r="AN12" i="1"/>
  <c r="AN14" i="1"/>
  <c r="AN18" i="1"/>
  <c r="AN20" i="1"/>
  <c r="AN22" i="1"/>
  <c r="AN24" i="1"/>
  <c r="AN28" i="1"/>
  <c r="AN30" i="1"/>
  <c r="AN32" i="1"/>
  <c r="AN34" i="1"/>
  <c r="AN68" i="1"/>
  <c r="AN84" i="1"/>
  <c r="AN100" i="1"/>
  <c r="AN116" i="1"/>
  <c r="AN132" i="1"/>
  <c r="AN148" i="1"/>
  <c r="AN168" i="1"/>
  <c r="AO168" i="1"/>
  <c r="AN183" i="1"/>
  <c r="AO183" i="1"/>
  <c r="AN198" i="1"/>
  <c r="AO198" i="1"/>
  <c r="AN232" i="1"/>
  <c r="AO232" i="1"/>
  <c r="AN247" i="1"/>
  <c r="AO247" i="1"/>
  <c r="AN262" i="1"/>
  <c r="AO262" i="1"/>
  <c r="AN311" i="1"/>
  <c r="AO311" i="1"/>
  <c r="AN375" i="1"/>
  <c r="AO375" i="1"/>
  <c r="AN199" i="1"/>
  <c r="AO199" i="1"/>
  <c r="AN159" i="1"/>
  <c r="AO159" i="1"/>
  <c r="AN174" i="1"/>
  <c r="AO174" i="1"/>
  <c r="AN208" i="1"/>
  <c r="AO208" i="1"/>
  <c r="AN223" i="1"/>
  <c r="AO223" i="1"/>
  <c r="AN238" i="1"/>
  <c r="AO238" i="1"/>
  <c r="AN287" i="1"/>
  <c r="AO287" i="1"/>
  <c r="AN351" i="1"/>
  <c r="AO351" i="1"/>
  <c r="AO414" i="1"/>
  <c r="AN414" i="1"/>
  <c r="AN423" i="1"/>
  <c r="AO423" i="1"/>
  <c r="AN443" i="1"/>
  <c r="AO443" i="1"/>
  <c r="AN475" i="1"/>
  <c r="AO475" i="1"/>
  <c r="AN507" i="1"/>
  <c r="AO507" i="1"/>
  <c r="AN587" i="1"/>
  <c r="AO587" i="1"/>
  <c r="AN623" i="1"/>
  <c r="AO623" i="1"/>
  <c r="AO626" i="1"/>
  <c r="AN626" i="1"/>
  <c r="AO880" i="1"/>
  <c r="AN880" i="1"/>
  <c r="AO908" i="1"/>
  <c r="AN908" i="1"/>
  <c r="AO911" i="1"/>
  <c r="AN911" i="1"/>
  <c r="AN543" i="1"/>
  <c r="AO543" i="1"/>
  <c r="AO546" i="1"/>
  <c r="AN546" i="1"/>
  <c r="AN635" i="1"/>
  <c r="AO635" i="1"/>
  <c r="AO715" i="1"/>
  <c r="AN715" i="1"/>
  <c r="AO747" i="1"/>
  <c r="AN747" i="1"/>
  <c r="AO240" i="1"/>
  <c r="AO248" i="1"/>
  <c r="AO256" i="1"/>
  <c r="AO264" i="1"/>
  <c r="AO272" i="1"/>
  <c r="AO280" i="1"/>
  <c r="AO288" i="1"/>
  <c r="AO296" i="1"/>
  <c r="AO304" i="1"/>
  <c r="AO312" i="1"/>
  <c r="AO320" i="1"/>
  <c r="AO328" i="1"/>
  <c r="AO336" i="1"/>
  <c r="AO344" i="1"/>
  <c r="AO352" i="1"/>
  <c r="AO360" i="1"/>
  <c r="AO368" i="1"/>
  <c r="AO376" i="1"/>
  <c r="AO384" i="1"/>
  <c r="AO392" i="1"/>
  <c r="AN395" i="1"/>
  <c r="AO395" i="1"/>
  <c r="AN415" i="1"/>
  <c r="AO415" i="1"/>
  <c r="AO438" i="1"/>
  <c r="AO470" i="1"/>
  <c r="AO502" i="1"/>
  <c r="AN555" i="1"/>
  <c r="AO555" i="1"/>
  <c r="AO582" i="1"/>
  <c r="AN591" i="1"/>
  <c r="AO591" i="1"/>
  <c r="AO594" i="1"/>
  <c r="AN594" i="1"/>
  <c r="AN698" i="1"/>
  <c r="AO698" i="1"/>
  <c r="AO903" i="1"/>
  <c r="AN903" i="1"/>
  <c r="AO398" i="1"/>
  <c r="AN398" i="1"/>
  <c r="AN407" i="1"/>
  <c r="AO407" i="1"/>
  <c r="AN447" i="1"/>
  <c r="AO447" i="1"/>
  <c r="AO450" i="1"/>
  <c r="AN450" i="1"/>
  <c r="AN479" i="1"/>
  <c r="AO479" i="1"/>
  <c r="AO482" i="1"/>
  <c r="AN482" i="1"/>
  <c r="AN511" i="1"/>
  <c r="AO511" i="1"/>
  <c r="AO514" i="1"/>
  <c r="AN514" i="1"/>
  <c r="AN603" i="1"/>
  <c r="AO603" i="1"/>
  <c r="AN639" i="1"/>
  <c r="AO639" i="1"/>
  <c r="AO642" i="1"/>
  <c r="AN642" i="1"/>
  <c r="AN692" i="1"/>
  <c r="AO692" i="1"/>
  <c r="AN724" i="1"/>
  <c r="AO724" i="1"/>
  <c r="AN756" i="1"/>
  <c r="AO756" i="1"/>
  <c r="AO294" i="1"/>
  <c r="AO302" i="1"/>
  <c r="AO310" i="1"/>
  <c r="AO318" i="1"/>
  <c r="AO326" i="1"/>
  <c r="AO334" i="1"/>
  <c r="AO342" i="1"/>
  <c r="AO350" i="1"/>
  <c r="AO358" i="1"/>
  <c r="AO366" i="1"/>
  <c r="AO374" i="1"/>
  <c r="AO382" i="1"/>
  <c r="AO390" i="1"/>
  <c r="AN427" i="1"/>
  <c r="AO427" i="1"/>
  <c r="AN459" i="1"/>
  <c r="AO459" i="1"/>
  <c r="AN491" i="1"/>
  <c r="AO491" i="1"/>
  <c r="AN523" i="1"/>
  <c r="AO523" i="1"/>
  <c r="AO550" i="1"/>
  <c r="AN559" i="1"/>
  <c r="AO559" i="1"/>
  <c r="AO562" i="1"/>
  <c r="AN562" i="1"/>
  <c r="AO681" i="1"/>
  <c r="AN681" i="1"/>
  <c r="AN399" i="1"/>
  <c r="AO399" i="1"/>
  <c r="AN571" i="1"/>
  <c r="AO571" i="1"/>
  <c r="AO598" i="1"/>
  <c r="AN607" i="1"/>
  <c r="AO607" i="1"/>
  <c r="AO610" i="1"/>
  <c r="AN610" i="1"/>
  <c r="AN690" i="1"/>
  <c r="AO690" i="1"/>
  <c r="AO388" i="1"/>
  <c r="AO402" i="1"/>
  <c r="AO422" i="1"/>
  <c r="AN527" i="1"/>
  <c r="AO527" i="1"/>
  <c r="AO530" i="1"/>
  <c r="AN530" i="1"/>
  <c r="AN619" i="1"/>
  <c r="AO619" i="1"/>
  <c r="AN682" i="1"/>
  <c r="AO682" i="1"/>
  <c r="AO383" i="1"/>
  <c r="AN411" i="1"/>
  <c r="AO411" i="1"/>
  <c r="AN431" i="1"/>
  <c r="AO431" i="1"/>
  <c r="AO434" i="1"/>
  <c r="AN434" i="1"/>
  <c r="AN463" i="1"/>
  <c r="AO463" i="1"/>
  <c r="AO466" i="1"/>
  <c r="AN466" i="1"/>
  <c r="AN495" i="1"/>
  <c r="AO495" i="1"/>
  <c r="AO498" i="1"/>
  <c r="AN498" i="1"/>
  <c r="AN539" i="1"/>
  <c r="AO539" i="1"/>
  <c r="AN575" i="1"/>
  <c r="AO575" i="1"/>
  <c r="AO578" i="1"/>
  <c r="AN578" i="1"/>
  <c r="AN712" i="1"/>
  <c r="AO712" i="1"/>
  <c r="AN744" i="1"/>
  <c r="AO744" i="1"/>
  <c r="AN822" i="1"/>
  <c r="AO822" i="1"/>
  <c r="AO871" i="1"/>
  <c r="AN871" i="1"/>
  <c r="AO958" i="1"/>
  <c r="AN958" i="1"/>
  <c r="AO961" i="1"/>
  <c r="AN961" i="1"/>
  <c r="AO809" i="1"/>
  <c r="AN809" i="1"/>
  <c r="AO922" i="1"/>
  <c r="AN922" i="1"/>
  <c r="AO925" i="1"/>
  <c r="AN925" i="1"/>
  <c r="AN696" i="1"/>
  <c r="AO696" i="1"/>
  <c r="AO731" i="1"/>
  <c r="AN731" i="1"/>
  <c r="AO798" i="1"/>
  <c r="AN798" i="1"/>
  <c r="AO898" i="1"/>
  <c r="AN898" i="1"/>
  <c r="AN430" i="1"/>
  <c r="AO439" i="1"/>
  <c r="AN446" i="1"/>
  <c r="AO455" i="1"/>
  <c r="AN462" i="1"/>
  <c r="AO471" i="1"/>
  <c r="AN478" i="1"/>
  <c r="AO487" i="1"/>
  <c r="AN494" i="1"/>
  <c r="AO503" i="1"/>
  <c r="AN510" i="1"/>
  <c r="AO519" i="1"/>
  <c r="AN526" i="1"/>
  <c r="AO535" i="1"/>
  <c r="AN542" i="1"/>
  <c r="AO551" i="1"/>
  <c r="AN558" i="1"/>
  <c r="AO567" i="1"/>
  <c r="AN574" i="1"/>
  <c r="AO583" i="1"/>
  <c r="AN590" i="1"/>
  <c r="AO599" i="1"/>
  <c r="AN606" i="1"/>
  <c r="AO615" i="1"/>
  <c r="AN622" i="1"/>
  <c r="AO631" i="1"/>
  <c r="AN638" i="1"/>
  <c r="AN728" i="1"/>
  <c r="AO728" i="1"/>
  <c r="AO830" i="1"/>
  <c r="AN830" i="1"/>
  <c r="AO926" i="1"/>
  <c r="AN926" i="1"/>
  <c r="AO929" i="1"/>
  <c r="AN929" i="1"/>
  <c r="AN680" i="1"/>
  <c r="AO680" i="1"/>
  <c r="AO697" i="1"/>
  <c r="AN697" i="1"/>
  <c r="AN708" i="1"/>
  <c r="AO708" i="1"/>
  <c r="AN740" i="1"/>
  <c r="AO740" i="1"/>
  <c r="AO827" i="1"/>
  <c r="AN827" i="1"/>
  <c r="AO853" i="1"/>
  <c r="AN853" i="1"/>
  <c r="AO879" i="1"/>
  <c r="AN879" i="1"/>
  <c r="AO403" i="1"/>
  <c r="AO419" i="1"/>
  <c r="AO435" i="1"/>
  <c r="AO451" i="1"/>
  <c r="AO467" i="1"/>
  <c r="AO483" i="1"/>
  <c r="AO499" i="1"/>
  <c r="AO515" i="1"/>
  <c r="AO531" i="1"/>
  <c r="AO547" i="1"/>
  <c r="AO563" i="1"/>
  <c r="AO579" i="1"/>
  <c r="AO595" i="1"/>
  <c r="AO611" i="1"/>
  <c r="AO627" i="1"/>
  <c r="AO643" i="1"/>
  <c r="AO821" i="1"/>
  <c r="AN821" i="1"/>
  <c r="AO848" i="1"/>
  <c r="AO876" i="1"/>
  <c r="AN876" i="1"/>
  <c r="AO905" i="1"/>
  <c r="AN905" i="1"/>
  <c r="AO758" i="1"/>
  <c r="AN758" i="1"/>
  <c r="AO766" i="1"/>
  <c r="AN766" i="1"/>
  <c r="AO774" i="1"/>
  <c r="AN774" i="1"/>
  <c r="AO782" i="1"/>
  <c r="AN782" i="1"/>
  <c r="AO790" i="1"/>
  <c r="AN790" i="1"/>
  <c r="AO837" i="1"/>
  <c r="AN837" i="1"/>
  <c r="AO892" i="1"/>
  <c r="AN892" i="1"/>
  <c r="AO895" i="1"/>
  <c r="AN895" i="1"/>
  <c r="AO946" i="1"/>
  <c r="AN946" i="1"/>
  <c r="AO764" i="1"/>
  <c r="AN764" i="1"/>
  <c r="AO772" i="1"/>
  <c r="AN772" i="1"/>
  <c r="AO780" i="1"/>
  <c r="AN780" i="1"/>
  <c r="AO788" i="1"/>
  <c r="AN788" i="1"/>
  <c r="AO796" i="1"/>
  <c r="AN796" i="1"/>
  <c r="AO799" i="1"/>
  <c r="AN799" i="1"/>
  <c r="AO869" i="1"/>
  <c r="AN869" i="1"/>
  <c r="AO914" i="1"/>
  <c r="AN914" i="1"/>
  <c r="AO938" i="1"/>
  <c r="AN938" i="1"/>
  <c r="AO706" i="1"/>
  <c r="AN713" i="1"/>
  <c r="AO722" i="1"/>
  <c r="AN729" i="1"/>
  <c r="AO738" i="1"/>
  <c r="AN745" i="1"/>
  <c r="AO754" i="1"/>
  <c r="AN759" i="1"/>
  <c r="AN767" i="1"/>
  <c r="AN775" i="1"/>
  <c r="AO812" i="1"/>
  <c r="AN812" i="1"/>
  <c r="AO815" i="1"/>
  <c r="AN815" i="1"/>
  <c r="AN825" i="1"/>
  <c r="AO838" i="1"/>
  <c r="AN843" i="1"/>
  <c r="AN846" i="1"/>
  <c r="AO885" i="1"/>
  <c r="AN885" i="1"/>
  <c r="AN896" i="1"/>
  <c r="AN917" i="1"/>
  <c r="AN941" i="1"/>
  <c r="AO950" i="1"/>
  <c r="AN950" i="1"/>
  <c r="AO953" i="1"/>
  <c r="AN953" i="1"/>
  <c r="AO762" i="1"/>
  <c r="AN762" i="1"/>
  <c r="AO770" i="1"/>
  <c r="AN770" i="1"/>
  <c r="AO778" i="1"/>
  <c r="AN778" i="1"/>
  <c r="AO786" i="1"/>
  <c r="AN786" i="1"/>
  <c r="AO794" i="1"/>
  <c r="AN794" i="1"/>
  <c r="AO828" i="1"/>
  <c r="AN828" i="1"/>
  <c r="AO831" i="1"/>
  <c r="AN831" i="1"/>
  <c r="AO901" i="1"/>
  <c r="AN901" i="1"/>
  <c r="AN912" i="1"/>
  <c r="AO686" i="1"/>
  <c r="AO702" i="1"/>
  <c r="AO718" i="1"/>
  <c r="AO734" i="1"/>
  <c r="AO750" i="1"/>
  <c r="AN823" i="1"/>
  <c r="AO844" i="1"/>
  <c r="AN844" i="1"/>
  <c r="AO847" i="1"/>
  <c r="AN847" i="1"/>
  <c r="AN857" i="1"/>
  <c r="AO870" i="1"/>
  <c r="AN875" i="1"/>
  <c r="AN878" i="1"/>
  <c r="AO918" i="1"/>
  <c r="AN918" i="1"/>
  <c r="AO921" i="1"/>
  <c r="AN921" i="1"/>
  <c r="AO954" i="1"/>
  <c r="AN954" i="1"/>
  <c r="AO957" i="1"/>
  <c r="AN957" i="1"/>
  <c r="AO760" i="1"/>
  <c r="AN760" i="1"/>
  <c r="AO768" i="1"/>
  <c r="AN768" i="1"/>
  <c r="AO776" i="1"/>
  <c r="AN776" i="1"/>
  <c r="AO784" i="1"/>
  <c r="AN784" i="1"/>
  <c r="AO792" i="1"/>
  <c r="AN792" i="1"/>
  <c r="AO805" i="1"/>
  <c r="AN805" i="1"/>
  <c r="AO860" i="1"/>
  <c r="AN860" i="1"/>
  <c r="AO863" i="1"/>
  <c r="AN863" i="1"/>
  <c r="AO930" i="1"/>
  <c r="AN930" i="1"/>
  <c r="AO962" i="1"/>
  <c r="AN962" i="1"/>
  <c r="AO942" i="1"/>
  <c r="AN942" i="1"/>
  <c r="AO974" i="1"/>
  <c r="AN974" i="1"/>
  <c r="AO934" i="1"/>
  <c r="AN934" i="1"/>
  <c r="AO966" i="1"/>
  <c r="AN966" i="1"/>
  <c r="AO920" i="1"/>
  <c r="AN920" i="1"/>
  <c r="AO928" i="1"/>
  <c r="AN928" i="1"/>
  <c r="AO936" i="1"/>
  <c r="AN936" i="1"/>
  <c r="AO944" i="1"/>
  <c r="AN944" i="1"/>
  <c r="AO952" i="1"/>
  <c r="AN952" i="1"/>
  <c r="AO960" i="1"/>
  <c r="AN960" i="1"/>
  <c r="AO968" i="1"/>
  <c r="AN968" i="1"/>
  <c r="AO976" i="1"/>
  <c r="AN976" i="1"/>
  <c r="AO984" i="1"/>
  <c r="AN984" i="1"/>
  <c r="AO992" i="1"/>
  <c r="AN992" i="1"/>
  <c r="AO1000" i="1"/>
  <c r="AN1000" i="1"/>
  <c r="AO1008" i="1"/>
  <c r="AN1008" i="1"/>
  <c r="AO1016" i="1"/>
  <c r="AN1016" i="1"/>
  <c r="AO1024" i="1"/>
  <c r="AN1024" i="1"/>
  <c r="AO1032" i="1"/>
  <c r="AN1032" i="1"/>
  <c r="AO1040" i="1"/>
  <c r="AN1040" i="1"/>
  <c r="AO1048" i="1"/>
  <c r="AN1048" i="1"/>
  <c r="AO1056" i="1"/>
  <c r="AN1056" i="1"/>
  <c r="AO1064" i="1"/>
  <c r="AN1064" i="1"/>
  <c r="AO982" i="1"/>
  <c r="AN982" i="1"/>
  <c r="AO990" i="1"/>
  <c r="AN990" i="1"/>
  <c r="AO998" i="1"/>
  <c r="AN998" i="1"/>
  <c r="AO1006" i="1"/>
  <c r="AN1006" i="1"/>
  <c r="AO1014" i="1"/>
  <c r="AN1014" i="1"/>
  <c r="AO1022" i="1"/>
  <c r="AN1022" i="1"/>
  <c r="AO1030" i="1"/>
  <c r="AN1030" i="1"/>
  <c r="AO1038" i="1"/>
  <c r="AN1038" i="1"/>
  <c r="AO1046" i="1"/>
  <c r="AN1046" i="1"/>
  <c r="AO1054" i="1"/>
  <c r="AN1054" i="1"/>
  <c r="AO1062" i="1"/>
  <c r="AN1062" i="1"/>
  <c r="AO916" i="1"/>
  <c r="AN916" i="1"/>
  <c r="AO924" i="1"/>
  <c r="AN924" i="1"/>
  <c r="AO932" i="1"/>
  <c r="AN932" i="1"/>
  <c r="AO940" i="1"/>
  <c r="AN940" i="1"/>
  <c r="AO948" i="1"/>
  <c r="AN948" i="1"/>
  <c r="AO956" i="1"/>
  <c r="AN956" i="1"/>
  <c r="AO964" i="1"/>
  <c r="AN964" i="1"/>
  <c r="AO972" i="1"/>
  <c r="AN972" i="1"/>
  <c r="AO980" i="1"/>
  <c r="AN980" i="1"/>
  <c r="AO988" i="1"/>
  <c r="AN988" i="1"/>
  <c r="AO996" i="1"/>
  <c r="AN996" i="1"/>
  <c r="AO1004" i="1"/>
  <c r="AN1004" i="1"/>
  <c r="AO1012" i="1"/>
  <c r="AN1012" i="1"/>
  <c r="AO1020" i="1"/>
  <c r="AN1020" i="1"/>
  <c r="AO1028" i="1"/>
  <c r="AN1028" i="1"/>
  <c r="AO1036" i="1"/>
  <c r="AN1036" i="1"/>
  <c r="AO1044" i="1"/>
  <c r="AN1044" i="1"/>
  <c r="AO1052" i="1"/>
  <c r="AN1052" i="1"/>
  <c r="AO1060" i="1"/>
  <c r="AN1060" i="1"/>
  <c r="AO1068" i="1"/>
  <c r="AN1068" i="1"/>
  <c r="AO970" i="1"/>
  <c r="AN970" i="1"/>
  <c r="AO978" i="1"/>
  <c r="AN978" i="1"/>
  <c r="AO986" i="1"/>
  <c r="AN986" i="1"/>
  <c r="AO994" i="1"/>
  <c r="AN994" i="1"/>
  <c r="AO1002" i="1"/>
  <c r="AN1002" i="1"/>
  <c r="AO1010" i="1"/>
  <c r="AN1010" i="1"/>
  <c r="AO1018" i="1"/>
  <c r="AN1018" i="1"/>
  <c r="AO1026" i="1"/>
  <c r="AN1026" i="1"/>
  <c r="AO1034" i="1"/>
  <c r="AN1034" i="1"/>
  <c r="AO1042" i="1"/>
  <c r="AN1042" i="1"/>
  <c r="AO1050" i="1"/>
  <c r="AN1050" i="1"/>
  <c r="AO1058" i="1"/>
  <c r="AN1058" i="1"/>
  <c r="AO1066" i="1"/>
  <c r="AN1066" i="1"/>
  <c r="AN1070" i="1"/>
  <c r="AN1072" i="1"/>
  <c r="AN1074" i="1"/>
  <c r="AN1076" i="1"/>
  <c r="AN1078" i="1"/>
  <c r="AN1080" i="1"/>
  <c r="AN1082" i="1"/>
  <c r="AN3" i="1"/>
  <c r="AK1068" i="1" l="1"/>
  <c r="AJ1068" i="1"/>
  <c r="AH1068" i="1"/>
  <c r="AG1068" i="1"/>
  <c r="AG1056" i="1" l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55" i="1" l="1"/>
  <c r="AJ1055" i="1"/>
  <c r="AH1055" i="1"/>
  <c r="AG1055" i="1"/>
  <c r="AK1035" i="1" l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20" i="1" l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H1005" i="1"/>
  <c r="AK1005" i="1"/>
  <c r="AK1004" i="1"/>
  <c r="AK1003" i="1"/>
  <c r="AK1002" i="1"/>
  <c r="AK1001" i="1"/>
  <c r="AK1000" i="1"/>
  <c r="AK999" i="1"/>
  <c r="AK998" i="1"/>
  <c r="AK997" i="1"/>
  <c r="AK996" i="1"/>
  <c r="AJ1005" i="1"/>
  <c r="AJ1004" i="1"/>
  <c r="AJ1003" i="1"/>
  <c r="AJ1002" i="1"/>
  <c r="AJ1001" i="1"/>
  <c r="AJ1000" i="1"/>
  <c r="AJ999" i="1"/>
  <c r="AJ998" i="1"/>
  <c r="AJ997" i="1"/>
  <c r="AJ996" i="1"/>
  <c r="AH1004" i="1"/>
  <c r="AH1003" i="1"/>
  <c r="AH1002" i="1"/>
  <c r="AH1001" i="1"/>
  <c r="AH1000" i="1"/>
  <c r="AH999" i="1"/>
  <c r="AH998" i="1"/>
  <c r="AH997" i="1"/>
  <c r="AH996" i="1"/>
  <c r="AG1005" i="1"/>
  <c r="AG1004" i="1"/>
  <c r="AG1003" i="1"/>
  <c r="AG1002" i="1"/>
  <c r="AG1001" i="1"/>
  <c r="AG1000" i="1"/>
  <c r="AG999" i="1"/>
  <c r="AG998" i="1"/>
  <c r="AG997" i="1"/>
  <c r="AG996" i="1"/>
  <c r="AG995" i="1"/>
  <c r="AH995" i="1"/>
  <c r="AJ995" i="1"/>
  <c r="AK995" i="1"/>
  <c r="AG994" i="1"/>
  <c r="AH994" i="1"/>
  <c r="AJ994" i="1"/>
  <c r="AK994" i="1"/>
  <c r="AJ993" i="1"/>
  <c r="AH993" i="1"/>
  <c r="AK983" i="1"/>
  <c r="AK984" i="1"/>
  <c r="AK985" i="1"/>
  <c r="AK986" i="1"/>
  <c r="AK987" i="1"/>
  <c r="AK988" i="1"/>
  <c r="AK989" i="1"/>
  <c r="AK990" i="1"/>
  <c r="AK991" i="1"/>
  <c r="AK992" i="1"/>
  <c r="AK993" i="1"/>
  <c r="AJ983" i="1"/>
  <c r="AJ984" i="1"/>
  <c r="AJ985" i="1"/>
  <c r="AJ986" i="1"/>
  <c r="AJ987" i="1"/>
  <c r="AJ988" i="1"/>
  <c r="AJ989" i="1"/>
  <c r="AJ990" i="1"/>
  <c r="AJ991" i="1"/>
  <c r="AJ992" i="1"/>
  <c r="AH983" i="1"/>
  <c r="AH984" i="1"/>
  <c r="AH985" i="1"/>
  <c r="AH986" i="1"/>
  <c r="AH987" i="1"/>
  <c r="AH988" i="1"/>
  <c r="AH989" i="1"/>
  <c r="AH990" i="1"/>
  <c r="AH991" i="1"/>
  <c r="AH992" i="1"/>
  <c r="AG983" i="1"/>
  <c r="AG984" i="1"/>
  <c r="AG985" i="1"/>
  <c r="AG986" i="1"/>
  <c r="AG987" i="1"/>
  <c r="AG988" i="1"/>
  <c r="AG989" i="1"/>
  <c r="AG990" i="1"/>
  <c r="AG991" i="1"/>
  <c r="AG992" i="1"/>
  <c r="AG993" i="1"/>
  <c r="AK974" i="1" l="1"/>
  <c r="AK975" i="1"/>
  <c r="AK976" i="1"/>
  <c r="AK977" i="1"/>
  <c r="AK978" i="1"/>
  <c r="AK979" i="1"/>
  <c r="AK980" i="1"/>
  <c r="AK981" i="1"/>
  <c r="AK982" i="1"/>
  <c r="AJ974" i="1"/>
  <c r="AJ975" i="1"/>
  <c r="AJ976" i="1"/>
  <c r="AJ977" i="1"/>
  <c r="AJ978" i="1"/>
  <c r="AJ979" i="1"/>
  <c r="AJ980" i="1"/>
  <c r="AJ981" i="1"/>
  <c r="AJ982" i="1"/>
  <c r="AH974" i="1"/>
  <c r="AH975" i="1"/>
  <c r="AH976" i="1"/>
  <c r="AH977" i="1"/>
  <c r="AH978" i="1"/>
  <c r="AH979" i="1"/>
  <c r="AH980" i="1"/>
  <c r="AH981" i="1"/>
  <c r="AH982" i="1"/>
  <c r="AG974" i="1"/>
  <c r="AG975" i="1"/>
  <c r="AG976" i="1"/>
  <c r="AG977" i="1"/>
  <c r="AG978" i="1"/>
  <c r="AG979" i="1"/>
  <c r="AG980" i="1"/>
  <c r="AG981" i="1"/>
  <c r="AG982" i="1"/>
  <c r="AK967" i="1"/>
  <c r="AK968" i="1"/>
  <c r="AK969" i="1"/>
  <c r="AK970" i="1"/>
  <c r="AK971" i="1"/>
  <c r="AK972" i="1"/>
  <c r="AK973" i="1"/>
  <c r="AJ967" i="1"/>
  <c r="AJ968" i="1"/>
  <c r="AJ969" i="1"/>
  <c r="AJ970" i="1"/>
  <c r="AJ971" i="1"/>
  <c r="AJ972" i="1"/>
  <c r="AJ973" i="1"/>
  <c r="AH967" i="1"/>
  <c r="AH968" i="1"/>
  <c r="AH969" i="1"/>
  <c r="AH970" i="1"/>
  <c r="AH971" i="1"/>
  <c r="AH972" i="1"/>
  <c r="AH973" i="1"/>
  <c r="AG967" i="1"/>
  <c r="AG968" i="1"/>
  <c r="AG969" i="1"/>
  <c r="AG970" i="1"/>
  <c r="AG971" i="1"/>
  <c r="AG972" i="1"/>
  <c r="AG973" i="1"/>
  <c r="AK966" i="1"/>
  <c r="AJ966" i="1"/>
  <c r="AH966" i="1"/>
  <c r="AG966" i="1"/>
  <c r="AK965" i="1"/>
  <c r="AJ965" i="1"/>
  <c r="AH965" i="1"/>
  <c r="AG965" i="1"/>
  <c r="AK964" i="1" l="1"/>
  <c r="AK963" i="1"/>
  <c r="AK962" i="1"/>
  <c r="AK961" i="1"/>
  <c r="AK960" i="1"/>
  <c r="AK959" i="1"/>
  <c r="AJ964" i="1"/>
  <c r="AJ963" i="1"/>
  <c r="AJ962" i="1"/>
  <c r="AJ961" i="1"/>
  <c r="AJ960" i="1"/>
  <c r="AJ959" i="1"/>
  <c r="AH964" i="1"/>
  <c r="AH963" i="1"/>
  <c r="AH962" i="1"/>
  <c r="AH961" i="1"/>
  <c r="AH960" i="1"/>
  <c r="AH959" i="1"/>
  <c r="AG964" i="1"/>
  <c r="AG963" i="1"/>
  <c r="AG962" i="1"/>
  <c r="AG961" i="1"/>
  <c r="AG960" i="1"/>
  <c r="AG959" i="1"/>
  <c r="AK950" i="1" l="1"/>
  <c r="AK951" i="1"/>
  <c r="AK952" i="1"/>
  <c r="AK953" i="1"/>
  <c r="AK954" i="1"/>
  <c r="AK955" i="1"/>
  <c r="AK956" i="1"/>
  <c r="AK957" i="1"/>
  <c r="AK958" i="1"/>
  <c r="AJ950" i="1"/>
  <c r="AJ951" i="1"/>
  <c r="AJ952" i="1"/>
  <c r="AJ953" i="1"/>
  <c r="AJ954" i="1"/>
  <c r="AJ955" i="1"/>
  <c r="AJ956" i="1"/>
  <c r="AJ957" i="1"/>
  <c r="AJ958" i="1"/>
  <c r="AH950" i="1"/>
  <c r="AH951" i="1"/>
  <c r="AH952" i="1"/>
  <c r="AH953" i="1"/>
  <c r="AH954" i="1"/>
  <c r="AH955" i="1"/>
  <c r="AH956" i="1"/>
  <c r="AH957" i="1"/>
  <c r="AH958" i="1"/>
  <c r="AG950" i="1"/>
  <c r="AG951" i="1"/>
  <c r="AG952" i="1"/>
  <c r="AG953" i="1"/>
  <c r="AG954" i="1"/>
  <c r="AG955" i="1"/>
  <c r="AG956" i="1"/>
  <c r="AG957" i="1"/>
  <c r="AG958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K925" i="1"/>
  <c r="AJ925" i="1"/>
  <c r="AH925" i="1"/>
  <c r="AG925" i="1"/>
  <c r="AG924" i="1"/>
  <c r="AG923" i="1"/>
  <c r="AG922" i="1"/>
  <c r="AG921" i="1"/>
  <c r="AG920" i="1"/>
  <c r="AG919" i="1"/>
  <c r="AG918" i="1"/>
  <c r="AG917" i="1"/>
  <c r="AG916" i="1"/>
  <c r="AG915" i="1"/>
  <c r="AG914" i="1"/>
  <c r="AG913" i="1"/>
  <c r="AG912" i="1"/>
  <c r="AG911" i="1"/>
  <c r="AG910" i="1"/>
  <c r="AG909" i="1"/>
  <c r="AG908" i="1"/>
  <c r="AG907" i="1"/>
  <c r="AG906" i="1"/>
  <c r="AG905" i="1"/>
  <c r="AG904" i="1"/>
  <c r="AG903" i="1"/>
  <c r="AG902" i="1"/>
  <c r="AG901" i="1"/>
  <c r="AG900" i="1"/>
  <c r="AG899" i="1"/>
  <c r="AG898" i="1"/>
  <c r="AH899" i="1" l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G866" i="1"/>
  <c r="AG865" i="1"/>
  <c r="AG864" i="1"/>
  <c r="AG863" i="1"/>
  <c r="AG862" i="1"/>
  <c r="AG861" i="1"/>
  <c r="AG860" i="1"/>
  <c r="AG859" i="1"/>
  <c r="AG858" i="1"/>
  <c r="AG857" i="1"/>
  <c r="AG856" i="1"/>
  <c r="AG855" i="1"/>
  <c r="AG854" i="1"/>
  <c r="AG853" i="1"/>
  <c r="AG852" i="1"/>
  <c r="AG851" i="1"/>
  <c r="AG850" i="1"/>
  <c r="AG849" i="1"/>
  <c r="AG848" i="1"/>
  <c r="AG847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J774" i="1"/>
  <c r="AK774" i="1"/>
  <c r="AJ775" i="1"/>
  <c r="AK775" i="1"/>
  <c r="AJ776" i="1"/>
  <c r="AK776" i="1"/>
  <c r="AJ777" i="1"/>
  <c r="AK777" i="1"/>
  <c r="AJ778" i="1"/>
  <c r="AK778" i="1"/>
  <c r="AG774" i="1"/>
  <c r="AH774" i="1"/>
  <c r="AG775" i="1"/>
  <c r="AH775" i="1"/>
  <c r="AG776" i="1"/>
  <c r="AH776" i="1"/>
  <c r="AG777" i="1"/>
  <c r="AH777" i="1"/>
  <c r="AG778" i="1"/>
  <c r="AH778" i="1"/>
  <c r="AG779" i="1"/>
  <c r="AH779" i="1"/>
  <c r="AG780" i="1"/>
  <c r="AH780" i="1"/>
  <c r="AG781" i="1"/>
  <c r="AH781" i="1"/>
  <c r="AG782" i="1"/>
  <c r="AH782" i="1"/>
  <c r="AG783" i="1"/>
  <c r="AH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G768" i="1"/>
  <c r="AG769" i="1"/>
  <c r="AG770" i="1"/>
  <c r="AG771" i="1"/>
  <c r="AG772" i="1"/>
  <c r="AG773" i="1"/>
  <c r="AH768" i="1"/>
  <c r="AH769" i="1"/>
  <c r="AH770" i="1"/>
  <c r="AH771" i="1"/>
  <c r="AH772" i="1"/>
  <c r="AH773" i="1"/>
  <c r="AJ768" i="1"/>
  <c r="AJ769" i="1"/>
  <c r="AJ770" i="1"/>
  <c r="AJ771" i="1"/>
  <c r="AJ772" i="1"/>
  <c r="AJ773" i="1"/>
  <c r="AK768" i="1"/>
  <c r="AK769" i="1"/>
  <c r="AK770" i="1"/>
  <c r="AK771" i="1"/>
  <c r="AK772" i="1"/>
  <c r="AK773" i="1"/>
  <c r="AG759" i="1"/>
  <c r="AG760" i="1"/>
  <c r="AG761" i="1"/>
  <c r="AG762" i="1"/>
  <c r="AG763" i="1"/>
  <c r="AG764" i="1"/>
  <c r="AG765" i="1"/>
  <c r="AG766" i="1"/>
  <c r="AG767" i="1"/>
  <c r="AH759" i="1"/>
  <c r="AH760" i="1"/>
  <c r="AH761" i="1"/>
  <c r="AH762" i="1"/>
  <c r="AH763" i="1"/>
  <c r="AH764" i="1"/>
  <c r="AH765" i="1"/>
  <c r="AH766" i="1"/>
  <c r="AH767" i="1"/>
  <c r="AJ759" i="1"/>
  <c r="AJ760" i="1"/>
  <c r="AJ761" i="1"/>
  <c r="AJ762" i="1"/>
  <c r="AJ763" i="1"/>
  <c r="AJ764" i="1"/>
  <c r="AJ765" i="1"/>
  <c r="AJ766" i="1"/>
  <c r="AJ767" i="1"/>
  <c r="AK759" i="1"/>
  <c r="AK760" i="1"/>
  <c r="AK761" i="1"/>
  <c r="AK762" i="1"/>
  <c r="AK763" i="1"/>
  <c r="AK764" i="1"/>
  <c r="AK765" i="1"/>
  <c r="AK766" i="1"/>
  <c r="AK767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G736" i="1"/>
  <c r="AH736" i="1"/>
  <c r="AG737" i="1"/>
  <c r="AH737" i="1"/>
  <c r="AG738" i="1"/>
  <c r="AH738" i="1"/>
  <c r="AG739" i="1"/>
  <c r="AH739" i="1"/>
  <c r="AG740" i="1"/>
  <c r="AH740" i="1"/>
  <c r="AG741" i="1"/>
  <c r="AH741" i="1"/>
  <c r="AG742" i="1"/>
  <c r="AH742" i="1"/>
  <c r="AJ736" i="1"/>
  <c r="AJ737" i="1"/>
  <c r="AJ738" i="1"/>
  <c r="AJ739" i="1"/>
  <c r="AJ740" i="1"/>
  <c r="AJ741" i="1"/>
  <c r="AJ742" i="1"/>
  <c r="AK736" i="1"/>
  <c r="AK737" i="1"/>
  <c r="AK738" i="1"/>
  <c r="AK739" i="1"/>
  <c r="AK740" i="1"/>
  <c r="AK741" i="1"/>
  <c r="AK742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696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01" i="1"/>
  <c r="AG700" i="1"/>
  <c r="AG699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G5151" i="6"/>
  <c r="C5151" i="6"/>
  <c r="G5150" i="6"/>
  <c r="C5150" i="6"/>
  <c r="G5149" i="6"/>
  <c r="C5149" i="6"/>
  <c r="G5148" i="6"/>
  <c r="C5148" i="6"/>
  <c r="G5147" i="6"/>
  <c r="C5147" i="6"/>
  <c r="G5146" i="6"/>
  <c r="C5146" i="6"/>
  <c r="G5145" i="6"/>
  <c r="C5145" i="6"/>
  <c r="G5144" i="6"/>
  <c r="C5144" i="6"/>
  <c r="G5143" i="6"/>
  <c r="C5143" i="6"/>
  <c r="G5142" i="6"/>
  <c r="C5142" i="6"/>
  <c r="G5141" i="6"/>
  <c r="C5141" i="6"/>
  <c r="G5140" i="6"/>
  <c r="C5140" i="6"/>
  <c r="G5139" i="6"/>
  <c r="C5139" i="6"/>
  <c r="G5138" i="6"/>
  <c r="C5138" i="6"/>
  <c r="G5137" i="6"/>
  <c r="C5137" i="6"/>
  <c r="G5136" i="6"/>
  <c r="C5136" i="6"/>
  <c r="G5135" i="6"/>
  <c r="C5135" i="6"/>
  <c r="G5134" i="6"/>
  <c r="C5134" i="6"/>
  <c r="G5133" i="6"/>
  <c r="C5133" i="6"/>
  <c r="G5132" i="6"/>
  <c r="C5132" i="6"/>
  <c r="G5131" i="6"/>
  <c r="C5131" i="6"/>
  <c r="G5130" i="6"/>
  <c r="C5130" i="6"/>
  <c r="G5129" i="6"/>
  <c r="C5129" i="6"/>
  <c r="G5128" i="6"/>
  <c r="C5128" i="6"/>
  <c r="G5127" i="6"/>
  <c r="C5127" i="6"/>
  <c r="G5126" i="6"/>
  <c r="C5126" i="6"/>
  <c r="G5125" i="6"/>
  <c r="C5125" i="6"/>
  <c r="G5124" i="6"/>
  <c r="C5124" i="6"/>
  <c r="G5123" i="6"/>
  <c r="C5123" i="6"/>
  <c r="G5122" i="6"/>
  <c r="C5122" i="6"/>
  <c r="G5121" i="6"/>
  <c r="C5121" i="6"/>
  <c r="G5120" i="6"/>
  <c r="C5120" i="6"/>
  <c r="G5119" i="6"/>
  <c r="C5119" i="6"/>
  <c r="G5118" i="6"/>
  <c r="C5118" i="6"/>
  <c r="G5117" i="6"/>
  <c r="C5117" i="6"/>
  <c r="G5116" i="6"/>
  <c r="C5116" i="6"/>
  <c r="G5115" i="6"/>
  <c r="C5115" i="6"/>
  <c r="G5114" i="6"/>
  <c r="C5114" i="6"/>
  <c r="G5113" i="6"/>
  <c r="C5113" i="6"/>
  <c r="G5112" i="6"/>
  <c r="C5112" i="6"/>
  <c r="G5111" i="6"/>
  <c r="C5111" i="6"/>
  <c r="G5110" i="6"/>
  <c r="C5110" i="6"/>
  <c r="G5109" i="6"/>
  <c r="C5109" i="6"/>
  <c r="G5108" i="6"/>
  <c r="C5108" i="6"/>
  <c r="G5107" i="6"/>
  <c r="C5107" i="6"/>
  <c r="G5106" i="6"/>
  <c r="C5106" i="6"/>
  <c r="G5105" i="6"/>
  <c r="C5105" i="6"/>
  <c r="G5104" i="6"/>
  <c r="C5104" i="6"/>
  <c r="G5103" i="6"/>
  <c r="C5103" i="6"/>
  <c r="G5102" i="6"/>
  <c r="C5102" i="6"/>
  <c r="G5101" i="6"/>
  <c r="C5101" i="6"/>
  <c r="G5100" i="6"/>
  <c r="C5100" i="6"/>
  <c r="G5099" i="6"/>
  <c r="C5099" i="6"/>
  <c r="G5098" i="6"/>
  <c r="C5098" i="6"/>
  <c r="G5097" i="6"/>
  <c r="C5097" i="6"/>
  <c r="G5096" i="6"/>
  <c r="C5096" i="6"/>
  <c r="G5095" i="6"/>
  <c r="C5095" i="6"/>
  <c r="G5094" i="6"/>
  <c r="C5094" i="6"/>
  <c r="G5093" i="6"/>
  <c r="C5093" i="6"/>
  <c r="G5092" i="6"/>
  <c r="C5092" i="6"/>
  <c r="G5091" i="6"/>
  <c r="C5091" i="6"/>
  <c r="G5090" i="6"/>
  <c r="C5090" i="6"/>
  <c r="G5089" i="6"/>
  <c r="C5089" i="6"/>
  <c r="G5088" i="6"/>
  <c r="C5088" i="6"/>
  <c r="G5087" i="6"/>
  <c r="C5087" i="6"/>
  <c r="G5086" i="6"/>
  <c r="C5086" i="6"/>
  <c r="G5085" i="6"/>
  <c r="C5085" i="6"/>
  <c r="G5084" i="6"/>
  <c r="C5084" i="6"/>
  <c r="G5083" i="6"/>
  <c r="C5083" i="6"/>
  <c r="G5082" i="6"/>
  <c r="C5082" i="6"/>
  <c r="G5081" i="6"/>
  <c r="C5081" i="6"/>
  <c r="G5080" i="6"/>
  <c r="C5080" i="6"/>
  <c r="G5079" i="6"/>
  <c r="C5079" i="6"/>
  <c r="G5078" i="6"/>
  <c r="C5078" i="6"/>
  <c r="G5077" i="6"/>
  <c r="C5077" i="6"/>
  <c r="G5076" i="6"/>
  <c r="C5076" i="6"/>
  <c r="G5075" i="6"/>
  <c r="C5075" i="6"/>
  <c r="G5074" i="6"/>
  <c r="C5074" i="6"/>
  <c r="G5073" i="6"/>
  <c r="C5073" i="6"/>
  <c r="G5072" i="6"/>
  <c r="C5072" i="6"/>
  <c r="G5071" i="6"/>
  <c r="C5071" i="6"/>
  <c r="G5070" i="6"/>
  <c r="C5070" i="6"/>
  <c r="G5069" i="6"/>
  <c r="C5069" i="6"/>
  <c r="G5068" i="6"/>
  <c r="C5068" i="6"/>
  <c r="G5067" i="6"/>
  <c r="C5067" i="6"/>
  <c r="G5066" i="6"/>
  <c r="C5066" i="6"/>
  <c r="G5065" i="6"/>
  <c r="C5065" i="6"/>
  <c r="G5064" i="6"/>
  <c r="C5064" i="6"/>
  <c r="G5063" i="6"/>
  <c r="C5063" i="6"/>
  <c r="G5062" i="6"/>
  <c r="C5062" i="6"/>
  <c r="G5061" i="6"/>
  <c r="C5061" i="6"/>
  <c r="G5060" i="6"/>
  <c r="C5060" i="6"/>
  <c r="G5059" i="6"/>
  <c r="C5059" i="6"/>
  <c r="G5058" i="6"/>
  <c r="C5058" i="6"/>
  <c r="G5057" i="6"/>
  <c r="C5057" i="6"/>
  <c r="G5056" i="6"/>
  <c r="C5056" i="6"/>
  <c r="G5055" i="6"/>
  <c r="C5055" i="6"/>
  <c r="G5054" i="6"/>
  <c r="C5054" i="6"/>
  <c r="G5053" i="6"/>
  <c r="C5053" i="6"/>
  <c r="G5052" i="6"/>
  <c r="C5052" i="6"/>
  <c r="G5051" i="6"/>
  <c r="C5051" i="6"/>
  <c r="G5050" i="6"/>
  <c r="C5050" i="6"/>
  <c r="G5049" i="6"/>
  <c r="C5049" i="6"/>
  <c r="G5048" i="6"/>
  <c r="C5048" i="6"/>
  <c r="G5047" i="6"/>
  <c r="C5047" i="6"/>
  <c r="G5046" i="6"/>
  <c r="C5046" i="6"/>
  <c r="G5045" i="6"/>
  <c r="C5045" i="6"/>
  <c r="G5044" i="6"/>
  <c r="C5044" i="6"/>
  <c r="G5043" i="6"/>
  <c r="C5043" i="6"/>
  <c r="G5042" i="6"/>
  <c r="C5042" i="6"/>
  <c r="G5041" i="6"/>
  <c r="C5041" i="6"/>
  <c r="G5040" i="6"/>
  <c r="C5040" i="6"/>
  <c r="G5039" i="6"/>
  <c r="C5039" i="6"/>
  <c r="G5038" i="6"/>
  <c r="C5038" i="6"/>
  <c r="G5037" i="6"/>
  <c r="C5037" i="6"/>
  <c r="G5036" i="6"/>
  <c r="C5036" i="6"/>
  <c r="G5035" i="6"/>
  <c r="C5035" i="6"/>
  <c r="G5034" i="6"/>
  <c r="C5034" i="6"/>
  <c r="G5033" i="6"/>
  <c r="C5033" i="6"/>
  <c r="G5032" i="6"/>
  <c r="C5032" i="6"/>
  <c r="G5031" i="6"/>
  <c r="C5031" i="6"/>
  <c r="G5030" i="6"/>
  <c r="C5030" i="6"/>
  <c r="G5029" i="6"/>
  <c r="C5029" i="6"/>
  <c r="G5028" i="6"/>
  <c r="C5028" i="6"/>
  <c r="G5027" i="6"/>
  <c r="C5027" i="6"/>
  <c r="G5026" i="6"/>
  <c r="C5026" i="6"/>
  <c r="G5025" i="6"/>
  <c r="C5025" i="6"/>
  <c r="G5024" i="6"/>
  <c r="C5024" i="6"/>
  <c r="G5023" i="6"/>
  <c r="C5023" i="6"/>
  <c r="G5022" i="6"/>
  <c r="C5022" i="6"/>
  <c r="G5021" i="6"/>
  <c r="C5021" i="6"/>
  <c r="G5020" i="6"/>
  <c r="C5020" i="6"/>
  <c r="G5019" i="6"/>
  <c r="C5019" i="6"/>
  <c r="G5018" i="6"/>
  <c r="C5018" i="6"/>
  <c r="G5017" i="6"/>
  <c r="C5017" i="6"/>
  <c r="G5016" i="6"/>
  <c r="C5016" i="6"/>
  <c r="G5015" i="6"/>
  <c r="C5015" i="6"/>
  <c r="G5014" i="6"/>
  <c r="C5014" i="6"/>
  <c r="G5013" i="6"/>
  <c r="C5013" i="6"/>
  <c r="G5012" i="6"/>
  <c r="C5012" i="6"/>
  <c r="G5011" i="6"/>
  <c r="C5011" i="6"/>
  <c r="G5010" i="6"/>
  <c r="C5010" i="6"/>
  <c r="G5009" i="6"/>
  <c r="C5009" i="6"/>
  <c r="G5008" i="6"/>
  <c r="C5008" i="6"/>
  <c r="G5007" i="6"/>
  <c r="C5007" i="6"/>
  <c r="G5006" i="6"/>
  <c r="C5006" i="6"/>
  <c r="G5005" i="6"/>
  <c r="C5005" i="6"/>
  <c r="G5004" i="6"/>
  <c r="C5004" i="6"/>
  <c r="G5003" i="6"/>
  <c r="C5003" i="6"/>
  <c r="G5002" i="6"/>
  <c r="C5002" i="6"/>
  <c r="G5001" i="6"/>
  <c r="C5001" i="6"/>
  <c r="G5000" i="6"/>
  <c r="C5000" i="6"/>
  <c r="G4999" i="6"/>
  <c r="C4999" i="6"/>
  <c r="G4998" i="6"/>
  <c r="C4998" i="6"/>
  <c r="G4997" i="6"/>
  <c r="C4997" i="6"/>
  <c r="G4996" i="6"/>
  <c r="C4996" i="6"/>
  <c r="G4995" i="6"/>
  <c r="C4995" i="6"/>
  <c r="G4994" i="6"/>
  <c r="C4994" i="6"/>
  <c r="G4993" i="6"/>
  <c r="C4993" i="6"/>
  <c r="G4992" i="6"/>
  <c r="C4992" i="6"/>
  <c r="G4991" i="6"/>
  <c r="C4991" i="6"/>
  <c r="G4990" i="6"/>
  <c r="C4990" i="6"/>
  <c r="G4989" i="6"/>
  <c r="C4989" i="6"/>
  <c r="G4988" i="6"/>
  <c r="C4988" i="6"/>
  <c r="G4987" i="6"/>
  <c r="C4987" i="6"/>
  <c r="G4986" i="6"/>
  <c r="C4986" i="6"/>
  <c r="G4985" i="6"/>
  <c r="C4985" i="6"/>
  <c r="G4984" i="6"/>
  <c r="C4984" i="6"/>
  <c r="G4983" i="6"/>
  <c r="C4983" i="6"/>
  <c r="G4982" i="6"/>
  <c r="C4982" i="6"/>
  <c r="G4981" i="6"/>
  <c r="C4981" i="6"/>
  <c r="G4980" i="6"/>
  <c r="C4980" i="6"/>
  <c r="G4979" i="6"/>
  <c r="C4979" i="6"/>
  <c r="G4978" i="6"/>
  <c r="C4978" i="6"/>
  <c r="G4977" i="6"/>
  <c r="C4977" i="6"/>
  <c r="G4976" i="6"/>
  <c r="C4976" i="6"/>
  <c r="G4975" i="6"/>
  <c r="C4975" i="6"/>
  <c r="G4974" i="6"/>
  <c r="C4974" i="6"/>
  <c r="G4973" i="6"/>
  <c r="C4973" i="6"/>
  <c r="G4972" i="6"/>
  <c r="C4972" i="6"/>
  <c r="G4971" i="6"/>
  <c r="C4971" i="6"/>
  <c r="G4970" i="6"/>
  <c r="C4970" i="6"/>
  <c r="G4969" i="6"/>
  <c r="C4969" i="6"/>
  <c r="G4968" i="6"/>
  <c r="C4968" i="6"/>
  <c r="G4967" i="6"/>
  <c r="C4967" i="6"/>
  <c r="G4966" i="6"/>
  <c r="C4966" i="6"/>
  <c r="G4965" i="6"/>
  <c r="C4965" i="6"/>
  <c r="G4964" i="6"/>
  <c r="C4964" i="6"/>
  <c r="G4963" i="6"/>
  <c r="C4963" i="6"/>
  <c r="G4962" i="6"/>
  <c r="C4962" i="6"/>
  <c r="G4961" i="6"/>
  <c r="C4961" i="6"/>
  <c r="G4960" i="6"/>
  <c r="C4960" i="6"/>
  <c r="G4959" i="6"/>
  <c r="C4959" i="6"/>
  <c r="G4958" i="6"/>
  <c r="C4958" i="6"/>
  <c r="G4957" i="6"/>
  <c r="C4957" i="6"/>
  <c r="G4956" i="6"/>
  <c r="C4956" i="6"/>
  <c r="G4955" i="6"/>
  <c r="C4955" i="6"/>
  <c r="G4954" i="6"/>
  <c r="C4954" i="6"/>
  <c r="G4953" i="6"/>
  <c r="C4953" i="6"/>
  <c r="G4952" i="6"/>
  <c r="C4952" i="6"/>
  <c r="G4951" i="6"/>
  <c r="C4951" i="6"/>
  <c r="G4950" i="6"/>
  <c r="C4950" i="6"/>
  <c r="G4949" i="6"/>
  <c r="C4949" i="6"/>
  <c r="G4948" i="6"/>
  <c r="C4948" i="6"/>
  <c r="G4947" i="6"/>
  <c r="C4947" i="6"/>
  <c r="G4946" i="6"/>
  <c r="C4946" i="6"/>
  <c r="G4945" i="6"/>
  <c r="C4945" i="6"/>
  <c r="G4944" i="6"/>
  <c r="C4944" i="6"/>
  <c r="G4943" i="6"/>
  <c r="C4943" i="6"/>
  <c r="G4942" i="6"/>
  <c r="C4942" i="6"/>
  <c r="G4941" i="6"/>
  <c r="C4941" i="6"/>
  <c r="G4940" i="6"/>
  <c r="C4940" i="6"/>
  <c r="G4939" i="6"/>
  <c r="C4939" i="6"/>
  <c r="G4938" i="6"/>
  <c r="C4938" i="6"/>
  <c r="G4937" i="6"/>
  <c r="C4937" i="6"/>
  <c r="G4936" i="6"/>
  <c r="C4936" i="6"/>
  <c r="G4935" i="6"/>
  <c r="C4935" i="6"/>
  <c r="G4934" i="6"/>
  <c r="C4934" i="6"/>
  <c r="G4933" i="6"/>
  <c r="C4933" i="6"/>
  <c r="G4932" i="6"/>
  <c r="C4932" i="6"/>
  <c r="G4931" i="6"/>
  <c r="C4931" i="6"/>
  <c r="G4930" i="6"/>
  <c r="C4930" i="6"/>
  <c r="G4929" i="6"/>
  <c r="C4929" i="6"/>
  <c r="G4928" i="6"/>
  <c r="C4928" i="6"/>
  <c r="G4927" i="6"/>
  <c r="C4927" i="6"/>
  <c r="G4926" i="6"/>
  <c r="C4926" i="6"/>
  <c r="G4925" i="6"/>
  <c r="C4925" i="6"/>
  <c r="G4924" i="6"/>
  <c r="C4924" i="6"/>
  <c r="G4923" i="6"/>
  <c r="C4923" i="6"/>
  <c r="G4922" i="6"/>
  <c r="C4922" i="6"/>
  <c r="G4921" i="6"/>
  <c r="C4921" i="6"/>
  <c r="G4920" i="6"/>
  <c r="C4920" i="6"/>
  <c r="G4919" i="6"/>
  <c r="C4919" i="6"/>
  <c r="G4918" i="6"/>
  <c r="C4918" i="6"/>
  <c r="G4917" i="6"/>
  <c r="C4917" i="6"/>
  <c r="G4916" i="6"/>
  <c r="C4916" i="6"/>
  <c r="G4915" i="6"/>
  <c r="C4915" i="6"/>
  <c r="G4914" i="6"/>
  <c r="C4914" i="6"/>
  <c r="G4913" i="6"/>
  <c r="C4913" i="6"/>
  <c r="G4912" i="6"/>
  <c r="C4912" i="6"/>
  <c r="G4911" i="6"/>
  <c r="C4911" i="6"/>
  <c r="G4910" i="6"/>
  <c r="C4910" i="6"/>
  <c r="G4909" i="6"/>
  <c r="C4909" i="6"/>
  <c r="G4908" i="6"/>
  <c r="C4908" i="6"/>
  <c r="G4907" i="6"/>
  <c r="C4907" i="6"/>
  <c r="G4906" i="6"/>
  <c r="C4906" i="6"/>
  <c r="G4905" i="6"/>
  <c r="C4905" i="6"/>
  <c r="G4904" i="6"/>
  <c r="C4904" i="6"/>
  <c r="G4903" i="6"/>
  <c r="C4903" i="6"/>
  <c r="G4902" i="6"/>
  <c r="C4902" i="6"/>
  <c r="G4901" i="6"/>
  <c r="C4901" i="6"/>
  <c r="G4900" i="6"/>
  <c r="C4900" i="6"/>
  <c r="G4899" i="6"/>
  <c r="C4899" i="6"/>
  <c r="G4898" i="6"/>
  <c r="C4898" i="6"/>
  <c r="G4897" i="6"/>
  <c r="C4897" i="6"/>
  <c r="G4896" i="6"/>
  <c r="C4896" i="6"/>
  <c r="G4895" i="6"/>
  <c r="C4895" i="6"/>
  <c r="G4894" i="6"/>
  <c r="C4894" i="6"/>
  <c r="G4893" i="6"/>
  <c r="C4893" i="6"/>
  <c r="G4892" i="6"/>
  <c r="C4892" i="6"/>
  <c r="G4891" i="6"/>
  <c r="C4891" i="6"/>
  <c r="G4890" i="6"/>
  <c r="C4890" i="6"/>
  <c r="G4889" i="6"/>
  <c r="C4889" i="6"/>
  <c r="G4888" i="6"/>
  <c r="C4888" i="6"/>
  <c r="G4887" i="6"/>
  <c r="C4887" i="6"/>
  <c r="G4886" i="6"/>
  <c r="C4886" i="6"/>
  <c r="G4885" i="6"/>
  <c r="C4885" i="6"/>
  <c r="G4884" i="6"/>
  <c r="C4884" i="6"/>
  <c r="G4883" i="6"/>
  <c r="C4883" i="6"/>
  <c r="G4882" i="6"/>
  <c r="C4882" i="6"/>
  <c r="G4881" i="6"/>
  <c r="C4881" i="6"/>
  <c r="G4880" i="6"/>
  <c r="C4880" i="6"/>
  <c r="G4879" i="6"/>
  <c r="C4879" i="6"/>
  <c r="G4878" i="6"/>
  <c r="C4878" i="6"/>
  <c r="G4877" i="6"/>
  <c r="C4877" i="6"/>
  <c r="G4876" i="6"/>
  <c r="C4876" i="6"/>
  <c r="G4875" i="6"/>
  <c r="C4875" i="6"/>
  <c r="G4874" i="6"/>
  <c r="C4874" i="6"/>
  <c r="G4873" i="6"/>
  <c r="C4873" i="6"/>
  <c r="G4872" i="6"/>
  <c r="C4872" i="6"/>
  <c r="G4871" i="6"/>
  <c r="C4871" i="6"/>
  <c r="G4870" i="6"/>
  <c r="C4870" i="6"/>
  <c r="G4869" i="6"/>
  <c r="C4869" i="6"/>
  <c r="G4868" i="6"/>
  <c r="C4868" i="6"/>
  <c r="G4867" i="6"/>
  <c r="C4867" i="6"/>
  <c r="G4866" i="6"/>
  <c r="C4866" i="6"/>
  <c r="G4865" i="6"/>
  <c r="C4865" i="6"/>
  <c r="G4864" i="6"/>
  <c r="C4864" i="6"/>
  <c r="G4863" i="6"/>
  <c r="C4863" i="6"/>
  <c r="G4862" i="6"/>
  <c r="C4862" i="6"/>
  <c r="G4861" i="6"/>
  <c r="C4861" i="6"/>
  <c r="G4860" i="6"/>
  <c r="C4860" i="6"/>
  <c r="G4859" i="6"/>
  <c r="C4859" i="6"/>
  <c r="G4858" i="6"/>
  <c r="C4858" i="6"/>
  <c r="G4857" i="6"/>
  <c r="C4857" i="6"/>
  <c r="G4856" i="6"/>
  <c r="C4856" i="6"/>
  <c r="G4855" i="6"/>
  <c r="C4855" i="6"/>
  <c r="G4854" i="6"/>
  <c r="C4854" i="6"/>
  <c r="G4853" i="6"/>
  <c r="C4853" i="6"/>
  <c r="G4852" i="6"/>
  <c r="C4852" i="6"/>
  <c r="G4851" i="6"/>
  <c r="C4851" i="6"/>
  <c r="G4850" i="6"/>
  <c r="C4850" i="6"/>
  <c r="G4849" i="6"/>
  <c r="C4849" i="6"/>
  <c r="G4848" i="6"/>
  <c r="C4848" i="6"/>
  <c r="G4847" i="6"/>
  <c r="C4847" i="6"/>
  <c r="G4846" i="6"/>
  <c r="C4846" i="6"/>
  <c r="G4845" i="6"/>
  <c r="C4845" i="6"/>
  <c r="G4844" i="6"/>
  <c r="C4844" i="6"/>
  <c r="G4843" i="6"/>
  <c r="C4843" i="6"/>
  <c r="G4842" i="6"/>
  <c r="C4842" i="6"/>
  <c r="G4841" i="6"/>
  <c r="C4841" i="6"/>
  <c r="G4840" i="6"/>
  <c r="C4840" i="6"/>
  <c r="G4839" i="6"/>
  <c r="C4839" i="6"/>
  <c r="G4838" i="6"/>
  <c r="C4838" i="6"/>
  <c r="G4837" i="6"/>
  <c r="C4837" i="6"/>
  <c r="G4836" i="6"/>
  <c r="C4836" i="6"/>
  <c r="G4835" i="6"/>
  <c r="C4835" i="6"/>
  <c r="G4834" i="6"/>
  <c r="C4834" i="6"/>
  <c r="G4833" i="6"/>
  <c r="C4833" i="6"/>
  <c r="G4832" i="6"/>
  <c r="C4832" i="6"/>
  <c r="G4831" i="6"/>
  <c r="C4831" i="6"/>
  <c r="G4830" i="6"/>
  <c r="C4830" i="6"/>
  <c r="G4829" i="6"/>
  <c r="C4829" i="6"/>
  <c r="G4828" i="6"/>
  <c r="C4828" i="6"/>
  <c r="G4827" i="6"/>
  <c r="C4827" i="6"/>
  <c r="G4826" i="6"/>
  <c r="C4826" i="6"/>
  <c r="G4825" i="6"/>
  <c r="C4825" i="6"/>
  <c r="G4824" i="6"/>
  <c r="C4824" i="6"/>
  <c r="G4823" i="6"/>
  <c r="C4823" i="6"/>
  <c r="G4822" i="6"/>
  <c r="C4822" i="6"/>
  <c r="G4821" i="6"/>
  <c r="C4821" i="6"/>
  <c r="G4820" i="6"/>
  <c r="C4820" i="6"/>
  <c r="G4819" i="6"/>
  <c r="C4819" i="6"/>
  <c r="G4818" i="6"/>
  <c r="C4818" i="6"/>
  <c r="G4817" i="6"/>
  <c r="C4817" i="6"/>
  <c r="G4816" i="6"/>
  <c r="C4816" i="6"/>
  <c r="G4815" i="6"/>
  <c r="C4815" i="6"/>
  <c r="G4814" i="6"/>
  <c r="C4814" i="6"/>
  <c r="G4813" i="6"/>
  <c r="C4813" i="6"/>
  <c r="G4812" i="6"/>
  <c r="C4812" i="6"/>
  <c r="G4811" i="6"/>
  <c r="C4811" i="6"/>
  <c r="G4810" i="6"/>
  <c r="C4810" i="6"/>
  <c r="G4809" i="6"/>
  <c r="C4809" i="6"/>
  <c r="G4808" i="6"/>
  <c r="C4808" i="6"/>
  <c r="G4807" i="6"/>
  <c r="C4807" i="6"/>
  <c r="G4806" i="6"/>
  <c r="C4806" i="6"/>
  <c r="G4805" i="6"/>
  <c r="C4805" i="6"/>
  <c r="G4804" i="6"/>
  <c r="C4804" i="6"/>
  <c r="G4803" i="6"/>
  <c r="C4803" i="6"/>
  <c r="G4802" i="6"/>
  <c r="C4802" i="6"/>
  <c r="G4801" i="6"/>
  <c r="C4801" i="6"/>
  <c r="G4800" i="6"/>
  <c r="C4800" i="6"/>
  <c r="G4799" i="6"/>
  <c r="C4799" i="6"/>
  <c r="G4798" i="6"/>
  <c r="C4798" i="6"/>
  <c r="G4797" i="6"/>
  <c r="C4797" i="6"/>
  <c r="G4796" i="6"/>
  <c r="C4796" i="6"/>
  <c r="G4795" i="6"/>
  <c r="C4795" i="6"/>
  <c r="G4794" i="6"/>
  <c r="C4794" i="6"/>
  <c r="G4793" i="6"/>
  <c r="C4793" i="6"/>
  <c r="G4792" i="6"/>
  <c r="C4792" i="6"/>
  <c r="G4791" i="6"/>
  <c r="C4791" i="6"/>
  <c r="G4790" i="6"/>
  <c r="C4790" i="6"/>
  <c r="G4789" i="6"/>
  <c r="C4789" i="6"/>
  <c r="G4788" i="6"/>
  <c r="C4788" i="6"/>
  <c r="G4787" i="6"/>
  <c r="C4787" i="6"/>
  <c r="G4786" i="6"/>
  <c r="C4786" i="6"/>
  <c r="G4785" i="6"/>
  <c r="C4785" i="6"/>
  <c r="G4784" i="6"/>
  <c r="C4784" i="6"/>
  <c r="G4783" i="6"/>
  <c r="C4783" i="6"/>
  <c r="G4782" i="6"/>
  <c r="C4782" i="6"/>
  <c r="G4781" i="6"/>
  <c r="C4781" i="6"/>
  <c r="G4780" i="6"/>
  <c r="C4780" i="6"/>
  <c r="G4779" i="6"/>
  <c r="C4779" i="6"/>
  <c r="G4778" i="6"/>
  <c r="C4778" i="6"/>
  <c r="G4777" i="6"/>
  <c r="C4777" i="6"/>
  <c r="G4776" i="6"/>
  <c r="C4776" i="6"/>
  <c r="G4775" i="6"/>
  <c r="C4775" i="6"/>
  <c r="G4774" i="6"/>
  <c r="C4774" i="6"/>
  <c r="G4773" i="6"/>
  <c r="C4773" i="6"/>
  <c r="G4772" i="6"/>
  <c r="C4772" i="6"/>
  <c r="G4771" i="6"/>
  <c r="C4771" i="6"/>
  <c r="G4770" i="6"/>
  <c r="C4770" i="6"/>
  <c r="G4769" i="6"/>
  <c r="C4769" i="6"/>
  <c r="G4768" i="6"/>
  <c r="C4768" i="6"/>
  <c r="G4767" i="6"/>
  <c r="C4767" i="6"/>
  <c r="G4766" i="6"/>
  <c r="C4766" i="6"/>
  <c r="G4765" i="6"/>
  <c r="C4765" i="6"/>
  <c r="G4764" i="6"/>
  <c r="C4764" i="6"/>
  <c r="G4763" i="6"/>
  <c r="C4763" i="6"/>
  <c r="G4762" i="6"/>
  <c r="C4762" i="6"/>
  <c r="G4761" i="6"/>
  <c r="C4761" i="6"/>
  <c r="G4760" i="6"/>
  <c r="C4760" i="6"/>
  <c r="G4759" i="6"/>
  <c r="C4759" i="6"/>
  <c r="G4758" i="6"/>
  <c r="C4758" i="6"/>
  <c r="G4757" i="6"/>
  <c r="C4757" i="6"/>
  <c r="G4756" i="6"/>
  <c r="C4756" i="6"/>
  <c r="G4755" i="6"/>
  <c r="C4755" i="6"/>
  <c r="G4754" i="6"/>
  <c r="C4754" i="6"/>
  <c r="G4753" i="6"/>
  <c r="C4753" i="6"/>
  <c r="G4752" i="6"/>
  <c r="C4752" i="6"/>
  <c r="G4751" i="6"/>
  <c r="C4751" i="6"/>
  <c r="G4750" i="6"/>
  <c r="C4750" i="6"/>
  <c r="G4749" i="6"/>
  <c r="C4749" i="6"/>
  <c r="G4748" i="6"/>
  <c r="C4748" i="6"/>
  <c r="G4747" i="6"/>
  <c r="C4747" i="6"/>
  <c r="G4746" i="6"/>
  <c r="C4746" i="6"/>
  <c r="G4745" i="6"/>
  <c r="C4745" i="6"/>
  <c r="G4744" i="6"/>
  <c r="C4744" i="6"/>
  <c r="G4743" i="6"/>
  <c r="C4743" i="6"/>
  <c r="G4742" i="6"/>
  <c r="C4742" i="6"/>
  <c r="G4741" i="6"/>
  <c r="C4741" i="6"/>
  <c r="G4740" i="6"/>
  <c r="C4740" i="6"/>
  <c r="G4739" i="6"/>
  <c r="C4739" i="6"/>
  <c r="G4738" i="6"/>
  <c r="C4738" i="6"/>
  <c r="G4737" i="6"/>
  <c r="C4737" i="6"/>
  <c r="G4736" i="6"/>
  <c r="C4736" i="6"/>
  <c r="G4735" i="6"/>
  <c r="C4735" i="6"/>
  <c r="G4734" i="6"/>
  <c r="C4734" i="6"/>
  <c r="G4733" i="6"/>
  <c r="C4733" i="6"/>
  <c r="G4732" i="6"/>
  <c r="C4732" i="6"/>
  <c r="G4731" i="6"/>
  <c r="C4731" i="6"/>
  <c r="G4730" i="6"/>
  <c r="C4730" i="6"/>
  <c r="G4729" i="6"/>
  <c r="C4729" i="6"/>
  <c r="G4728" i="6"/>
  <c r="C4728" i="6"/>
  <c r="G4727" i="6"/>
  <c r="C4727" i="6"/>
  <c r="G4726" i="6"/>
  <c r="C4726" i="6"/>
  <c r="G4725" i="6"/>
  <c r="C4725" i="6"/>
  <c r="G4724" i="6"/>
  <c r="C4724" i="6"/>
  <c r="G4723" i="6"/>
  <c r="C4723" i="6"/>
  <c r="G4722" i="6"/>
  <c r="C4722" i="6"/>
  <c r="G4721" i="6"/>
  <c r="C4721" i="6"/>
  <c r="G4720" i="6"/>
  <c r="C4720" i="6"/>
  <c r="G4719" i="6"/>
  <c r="C4719" i="6"/>
  <c r="G4718" i="6"/>
  <c r="C4718" i="6"/>
  <c r="G4717" i="6"/>
  <c r="C4717" i="6"/>
  <c r="G4716" i="6"/>
  <c r="C4716" i="6"/>
  <c r="G4715" i="6"/>
  <c r="C4715" i="6"/>
  <c r="G4714" i="6"/>
  <c r="C4714" i="6"/>
  <c r="G4713" i="6"/>
  <c r="C4713" i="6"/>
  <c r="G4712" i="6"/>
  <c r="C4712" i="6"/>
  <c r="G4711" i="6"/>
  <c r="C4711" i="6"/>
  <c r="G4710" i="6"/>
  <c r="C4710" i="6"/>
  <c r="G4709" i="6"/>
  <c r="C4709" i="6"/>
  <c r="G4708" i="6"/>
  <c r="C4708" i="6"/>
  <c r="G4707" i="6"/>
  <c r="C4707" i="6"/>
  <c r="G4706" i="6"/>
  <c r="C4706" i="6"/>
  <c r="G4705" i="6"/>
  <c r="C4705" i="6"/>
  <c r="G4704" i="6"/>
  <c r="C4704" i="6"/>
  <c r="G4703" i="6"/>
  <c r="C4703" i="6"/>
  <c r="G4702" i="6"/>
  <c r="C4702" i="6"/>
  <c r="G4701" i="6"/>
  <c r="C4701" i="6"/>
  <c r="G4700" i="6"/>
  <c r="C4700" i="6"/>
  <c r="G4699" i="6"/>
  <c r="C4699" i="6"/>
  <c r="G4698" i="6"/>
  <c r="C4698" i="6"/>
  <c r="G4697" i="6"/>
  <c r="C4697" i="6"/>
  <c r="G4696" i="6"/>
  <c r="C4696" i="6"/>
  <c r="G4695" i="6"/>
  <c r="C4695" i="6"/>
  <c r="G4694" i="6"/>
  <c r="C4694" i="6"/>
  <c r="G4693" i="6"/>
  <c r="C4693" i="6"/>
  <c r="G4692" i="6"/>
  <c r="C4692" i="6"/>
  <c r="G4691" i="6"/>
  <c r="C4691" i="6"/>
  <c r="G4690" i="6"/>
  <c r="C4690" i="6"/>
  <c r="G4689" i="6"/>
  <c r="C4689" i="6"/>
  <c r="G4688" i="6"/>
  <c r="C4688" i="6"/>
  <c r="G4687" i="6"/>
  <c r="C4687" i="6"/>
  <c r="G4686" i="6"/>
  <c r="C4686" i="6"/>
  <c r="G4685" i="6"/>
  <c r="C4685" i="6"/>
  <c r="G4684" i="6"/>
  <c r="C4684" i="6"/>
  <c r="G4683" i="6"/>
  <c r="C4683" i="6"/>
  <c r="G4682" i="6"/>
  <c r="C4682" i="6"/>
  <c r="G4681" i="6"/>
  <c r="C4681" i="6"/>
  <c r="G4680" i="6"/>
  <c r="C4680" i="6"/>
  <c r="G4679" i="6"/>
  <c r="C4679" i="6"/>
  <c r="G4678" i="6"/>
  <c r="C4678" i="6"/>
  <c r="G4677" i="6"/>
  <c r="C4677" i="6"/>
  <c r="G4676" i="6"/>
  <c r="C4676" i="6"/>
  <c r="G4675" i="6"/>
  <c r="C4675" i="6"/>
  <c r="G4674" i="6"/>
  <c r="C4674" i="6"/>
  <c r="G4673" i="6"/>
  <c r="C4673" i="6"/>
  <c r="G4672" i="6"/>
  <c r="C4672" i="6"/>
  <c r="G4671" i="6"/>
  <c r="C4671" i="6"/>
  <c r="G4670" i="6"/>
  <c r="C4670" i="6"/>
  <c r="G4669" i="6"/>
  <c r="C4669" i="6"/>
  <c r="G4668" i="6"/>
  <c r="C4668" i="6"/>
  <c r="G4667" i="6"/>
  <c r="C4667" i="6"/>
  <c r="G4666" i="6"/>
  <c r="C4666" i="6"/>
  <c r="G4665" i="6"/>
  <c r="C4665" i="6"/>
  <c r="G4664" i="6"/>
  <c r="C4664" i="6"/>
  <c r="G4663" i="6"/>
  <c r="C4663" i="6"/>
  <c r="G4662" i="6"/>
  <c r="C4662" i="6"/>
  <c r="G4661" i="6"/>
  <c r="C4661" i="6"/>
  <c r="G4660" i="6"/>
  <c r="C4660" i="6"/>
  <c r="G4659" i="6"/>
  <c r="C4659" i="6"/>
  <c r="G4658" i="6"/>
  <c r="C4658" i="6"/>
  <c r="G4657" i="6"/>
  <c r="C4657" i="6"/>
  <c r="G4656" i="6"/>
  <c r="C4656" i="6"/>
  <c r="G4655" i="6"/>
  <c r="C4655" i="6"/>
  <c r="G4654" i="6"/>
  <c r="C4654" i="6"/>
  <c r="G4653" i="6"/>
  <c r="C4653" i="6"/>
  <c r="G4652" i="6"/>
  <c r="C4652" i="6"/>
  <c r="G4651" i="6"/>
  <c r="C4651" i="6"/>
  <c r="G4650" i="6"/>
  <c r="C4650" i="6"/>
  <c r="G4649" i="6"/>
  <c r="C4649" i="6"/>
  <c r="G4648" i="6"/>
  <c r="C4648" i="6"/>
  <c r="G4647" i="6"/>
  <c r="C4647" i="6"/>
  <c r="G4646" i="6"/>
  <c r="C4646" i="6"/>
  <c r="G4645" i="6"/>
  <c r="C4645" i="6"/>
  <c r="G4644" i="6"/>
  <c r="C4644" i="6"/>
  <c r="G4643" i="6"/>
  <c r="C4643" i="6"/>
  <c r="G4642" i="6"/>
  <c r="C4642" i="6"/>
  <c r="G4641" i="6"/>
  <c r="C4641" i="6"/>
  <c r="G4640" i="6"/>
  <c r="C4640" i="6"/>
  <c r="G4639" i="6"/>
  <c r="C4639" i="6"/>
  <c r="G4638" i="6"/>
  <c r="C4638" i="6"/>
  <c r="G4637" i="6"/>
  <c r="C4637" i="6"/>
  <c r="G4636" i="6"/>
  <c r="C4636" i="6"/>
  <c r="G4635" i="6"/>
  <c r="C4635" i="6"/>
  <c r="G4634" i="6"/>
  <c r="C4634" i="6"/>
  <c r="G4633" i="6"/>
  <c r="C4633" i="6"/>
  <c r="G4632" i="6"/>
  <c r="C4632" i="6"/>
  <c r="G4631" i="6"/>
  <c r="C4631" i="6"/>
  <c r="G4630" i="6"/>
  <c r="C4630" i="6"/>
  <c r="G4629" i="6"/>
  <c r="C4629" i="6"/>
  <c r="G4628" i="6"/>
  <c r="C4628" i="6"/>
  <c r="G4627" i="6"/>
  <c r="C4627" i="6"/>
  <c r="G4626" i="6"/>
  <c r="C4626" i="6"/>
  <c r="G4625" i="6"/>
  <c r="C4625" i="6"/>
  <c r="G4624" i="6"/>
  <c r="C4624" i="6"/>
  <c r="G4623" i="6"/>
  <c r="C4623" i="6"/>
  <c r="G4622" i="6"/>
  <c r="C4622" i="6"/>
  <c r="G4621" i="6"/>
  <c r="C4621" i="6"/>
  <c r="G4620" i="6"/>
  <c r="C4620" i="6"/>
  <c r="G4619" i="6"/>
  <c r="C4619" i="6"/>
  <c r="G4618" i="6"/>
  <c r="C4618" i="6"/>
  <c r="G4617" i="6"/>
  <c r="C4617" i="6"/>
  <c r="G4616" i="6"/>
  <c r="C4616" i="6"/>
  <c r="G4615" i="6"/>
  <c r="C4615" i="6"/>
  <c r="G4614" i="6"/>
  <c r="C4614" i="6"/>
  <c r="G4613" i="6"/>
  <c r="C4613" i="6"/>
  <c r="G4612" i="6"/>
  <c r="C4612" i="6"/>
  <c r="G4611" i="6"/>
  <c r="C4611" i="6"/>
  <c r="G4610" i="6"/>
  <c r="C4610" i="6"/>
  <c r="G4609" i="6"/>
  <c r="C4609" i="6"/>
  <c r="G4608" i="6"/>
  <c r="C4608" i="6"/>
  <c r="G4607" i="6"/>
  <c r="C4607" i="6"/>
  <c r="G4606" i="6"/>
  <c r="C4606" i="6"/>
  <c r="G4605" i="6"/>
  <c r="C4605" i="6"/>
  <c r="G4604" i="6"/>
  <c r="C4604" i="6"/>
  <c r="G4603" i="6"/>
  <c r="C4603" i="6"/>
  <c r="G4602" i="6"/>
  <c r="C4602" i="6"/>
  <c r="G4601" i="6"/>
  <c r="C4601" i="6"/>
  <c r="G4600" i="6"/>
  <c r="C4600" i="6"/>
  <c r="G4599" i="6"/>
  <c r="C4599" i="6"/>
  <c r="G4598" i="6"/>
  <c r="C4598" i="6"/>
  <c r="G4597" i="6"/>
  <c r="C4597" i="6"/>
  <c r="G4596" i="6"/>
  <c r="C4596" i="6"/>
  <c r="G4595" i="6"/>
  <c r="C4595" i="6"/>
  <c r="G4594" i="6"/>
  <c r="C4594" i="6"/>
  <c r="G4593" i="6"/>
  <c r="C4593" i="6"/>
  <c r="G4592" i="6"/>
  <c r="C4592" i="6"/>
  <c r="G4591" i="6"/>
  <c r="C4591" i="6"/>
  <c r="G4590" i="6"/>
  <c r="C4590" i="6"/>
  <c r="G4589" i="6"/>
  <c r="C4589" i="6"/>
  <c r="G4588" i="6"/>
  <c r="C4588" i="6"/>
  <c r="G4587" i="6"/>
  <c r="C4587" i="6"/>
  <c r="G4586" i="6"/>
  <c r="C4586" i="6"/>
  <c r="G4585" i="6"/>
  <c r="C4585" i="6"/>
  <c r="G4584" i="6"/>
  <c r="C4584" i="6"/>
  <c r="G4583" i="6"/>
  <c r="C4583" i="6"/>
  <c r="G4582" i="6"/>
  <c r="C4582" i="6"/>
  <c r="G4581" i="6"/>
  <c r="C4581" i="6"/>
  <c r="G4580" i="6"/>
  <c r="C4580" i="6"/>
  <c r="G4579" i="6"/>
  <c r="C4579" i="6"/>
  <c r="G4578" i="6"/>
  <c r="C4578" i="6"/>
  <c r="G4577" i="6"/>
  <c r="C4577" i="6"/>
  <c r="G4576" i="6"/>
  <c r="C4576" i="6"/>
  <c r="G4575" i="6"/>
  <c r="C4575" i="6"/>
  <c r="G4574" i="6"/>
  <c r="C4574" i="6"/>
  <c r="G4573" i="6"/>
  <c r="C4573" i="6"/>
  <c r="G4572" i="6"/>
  <c r="C4572" i="6"/>
  <c r="G4571" i="6"/>
  <c r="C4571" i="6"/>
  <c r="G4570" i="6"/>
  <c r="C4570" i="6"/>
  <c r="G4569" i="6"/>
  <c r="C4569" i="6"/>
  <c r="G4568" i="6"/>
  <c r="C4568" i="6"/>
  <c r="G4567" i="6"/>
  <c r="C4567" i="6"/>
  <c r="G4566" i="6"/>
  <c r="C4566" i="6"/>
  <c r="G4565" i="6"/>
  <c r="C4565" i="6"/>
  <c r="G4564" i="6"/>
  <c r="C4564" i="6"/>
  <c r="G4563" i="6"/>
  <c r="C4563" i="6"/>
  <c r="G4562" i="6"/>
  <c r="C4562" i="6"/>
  <c r="G4561" i="6"/>
  <c r="C4561" i="6"/>
  <c r="G4560" i="6"/>
  <c r="C4560" i="6"/>
  <c r="G4559" i="6"/>
  <c r="C4559" i="6"/>
  <c r="G4558" i="6"/>
  <c r="C4558" i="6"/>
  <c r="G4557" i="6"/>
  <c r="C4557" i="6"/>
  <c r="G4556" i="6"/>
  <c r="C4556" i="6"/>
  <c r="G4555" i="6"/>
  <c r="C4555" i="6"/>
  <c r="G4554" i="6"/>
  <c r="C4554" i="6"/>
  <c r="G4553" i="6"/>
  <c r="C4553" i="6"/>
  <c r="G4552" i="6"/>
  <c r="C4552" i="6"/>
  <c r="G4551" i="6"/>
  <c r="C4551" i="6"/>
  <c r="G4550" i="6"/>
  <c r="C4550" i="6"/>
  <c r="G4549" i="6"/>
  <c r="C4549" i="6"/>
  <c r="G4548" i="6"/>
  <c r="C4548" i="6"/>
  <c r="G4547" i="6"/>
  <c r="C4547" i="6"/>
  <c r="G4546" i="6"/>
  <c r="C4546" i="6"/>
  <c r="G4545" i="6"/>
  <c r="C4545" i="6"/>
  <c r="G4544" i="6"/>
  <c r="C4544" i="6"/>
  <c r="G4543" i="6"/>
  <c r="C4543" i="6"/>
  <c r="G4542" i="6"/>
  <c r="C4542" i="6"/>
  <c r="G4541" i="6"/>
  <c r="C4541" i="6"/>
  <c r="G4540" i="6"/>
  <c r="C4540" i="6"/>
  <c r="G4539" i="6"/>
  <c r="C4539" i="6"/>
  <c r="G4538" i="6"/>
  <c r="C4538" i="6"/>
  <c r="G4537" i="6"/>
  <c r="C4537" i="6"/>
  <c r="G4536" i="6"/>
  <c r="C4536" i="6"/>
  <c r="G4535" i="6"/>
  <c r="C4535" i="6"/>
  <c r="G4534" i="6"/>
  <c r="C4534" i="6"/>
  <c r="G4533" i="6"/>
  <c r="C4533" i="6"/>
  <c r="G4532" i="6"/>
  <c r="C4532" i="6"/>
  <c r="G4531" i="6"/>
  <c r="C4531" i="6"/>
  <c r="G4530" i="6"/>
  <c r="C4530" i="6"/>
  <c r="G4529" i="6"/>
  <c r="C4529" i="6"/>
  <c r="G4528" i="6"/>
  <c r="C4528" i="6"/>
  <c r="G4527" i="6"/>
  <c r="C4527" i="6"/>
  <c r="G4526" i="6"/>
  <c r="C4526" i="6"/>
  <c r="G4525" i="6"/>
  <c r="C4525" i="6"/>
  <c r="G4524" i="6"/>
  <c r="C4524" i="6"/>
  <c r="G4523" i="6"/>
  <c r="C4523" i="6"/>
  <c r="G4522" i="6"/>
  <c r="C4522" i="6"/>
  <c r="G4521" i="6"/>
  <c r="C4521" i="6"/>
  <c r="G4520" i="6"/>
  <c r="C4520" i="6"/>
  <c r="G4519" i="6"/>
  <c r="C4519" i="6"/>
  <c r="G4518" i="6"/>
  <c r="C4518" i="6"/>
  <c r="G4517" i="6"/>
  <c r="C4517" i="6"/>
  <c r="G4516" i="6"/>
  <c r="C4516" i="6"/>
  <c r="G4515" i="6"/>
  <c r="C4515" i="6"/>
  <c r="G4514" i="6"/>
  <c r="C4514" i="6"/>
  <c r="G4513" i="6"/>
  <c r="C4513" i="6"/>
  <c r="G4512" i="6"/>
  <c r="C4512" i="6"/>
  <c r="G4511" i="6"/>
  <c r="C4511" i="6"/>
  <c r="G4510" i="6"/>
  <c r="C4510" i="6"/>
  <c r="G4509" i="6"/>
  <c r="C4509" i="6"/>
  <c r="G4508" i="6"/>
  <c r="C4508" i="6"/>
  <c r="G4507" i="6"/>
  <c r="C4507" i="6"/>
  <c r="G4506" i="6"/>
  <c r="C4506" i="6"/>
  <c r="G4505" i="6"/>
  <c r="C4505" i="6"/>
  <c r="G4504" i="6"/>
  <c r="C4504" i="6"/>
  <c r="G4503" i="6"/>
  <c r="C4503" i="6"/>
  <c r="G4502" i="6"/>
  <c r="C4502" i="6"/>
  <c r="G4501" i="6"/>
  <c r="C4501" i="6"/>
  <c r="G4500" i="6"/>
  <c r="C4500" i="6"/>
  <c r="G4499" i="6"/>
  <c r="C4499" i="6"/>
  <c r="G4498" i="6"/>
  <c r="C4498" i="6"/>
  <c r="G4497" i="6"/>
  <c r="C4497" i="6"/>
  <c r="G4496" i="6"/>
  <c r="C4496" i="6"/>
  <c r="G4495" i="6"/>
  <c r="C4495" i="6"/>
  <c r="G4494" i="6"/>
  <c r="C4494" i="6"/>
  <c r="G4493" i="6"/>
  <c r="C4493" i="6"/>
  <c r="G4492" i="6"/>
  <c r="C4492" i="6"/>
  <c r="G4491" i="6"/>
  <c r="C4491" i="6"/>
  <c r="G4490" i="6"/>
  <c r="C4490" i="6"/>
  <c r="G4489" i="6"/>
  <c r="C4489" i="6"/>
  <c r="G4488" i="6"/>
  <c r="C4488" i="6"/>
  <c r="G4487" i="6"/>
  <c r="C4487" i="6"/>
  <c r="G4486" i="6"/>
  <c r="C4486" i="6"/>
  <c r="G4485" i="6"/>
  <c r="C4485" i="6"/>
  <c r="G4484" i="6"/>
  <c r="C4484" i="6"/>
  <c r="G4483" i="6"/>
  <c r="C4483" i="6"/>
  <c r="G4482" i="6"/>
  <c r="C4482" i="6"/>
  <c r="G4481" i="6"/>
  <c r="C4481" i="6"/>
  <c r="G4480" i="6"/>
  <c r="C4480" i="6"/>
  <c r="G4479" i="6"/>
  <c r="C4479" i="6"/>
  <c r="G4478" i="6"/>
  <c r="C4478" i="6"/>
  <c r="G4477" i="6"/>
  <c r="C4477" i="6"/>
  <c r="G4476" i="6"/>
  <c r="C4476" i="6"/>
  <c r="G4475" i="6"/>
  <c r="C4475" i="6"/>
  <c r="G4474" i="6"/>
  <c r="C4474" i="6"/>
  <c r="G4473" i="6"/>
  <c r="C4473" i="6"/>
  <c r="G4472" i="6"/>
  <c r="C4472" i="6"/>
  <c r="G4471" i="6"/>
  <c r="C4471" i="6"/>
  <c r="G4470" i="6"/>
  <c r="C4470" i="6"/>
  <c r="G4469" i="6"/>
  <c r="C4469" i="6"/>
  <c r="G4468" i="6"/>
  <c r="C4468" i="6"/>
  <c r="G4467" i="6"/>
  <c r="C4467" i="6"/>
  <c r="G4466" i="6"/>
  <c r="C4466" i="6"/>
  <c r="G4465" i="6"/>
  <c r="C4465" i="6"/>
  <c r="G4464" i="6"/>
  <c r="C4464" i="6"/>
  <c r="G4463" i="6"/>
  <c r="C4463" i="6"/>
  <c r="G4462" i="6"/>
  <c r="C4462" i="6"/>
  <c r="G4461" i="6"/>
  <c r="C4461" i="6"/>
  <c r="G4460" i="6"/>
  <c r="C4460" i="6"/>
  <c r="G4459" i="6"/>
  <c r="C4459" i="6"/>
  <c r="G4458" i="6"/>
  <c r="C4458" i="6"/>
  <c r="G4457" i="6"/>
  <c r="C4457" i="6"/>
  <c r="G4456" i="6"/>
  <c r="C4456" i="6"/>
  <c r="G4455" i="6"/>
  <c r="C4455" i="6"/>
  <c r="G4454" i="6"/>
  <c r="C4454" i="6"/>
  <c r="G4453" i="6"/>
  <c r="C4453" i="6"/>
  <c r="G4452" i="6"/>
  <c r="C4452" i="6"/>
  <c r="G4451" i="6"/>
  <c r="C4451" i="6"/>
  <c r="G4450" i="6"/>
  <c r="C4450" i="6"/>
  <c r="G4449" i="6"/>
  <c r="C4449" i="6"/>
  <c r="G4448" i="6"/>
  <c r="C4448" i="6"/>
  <c r="G4447" i="6"/>
  <c r="C4447" i="6"/>
  <c r="G4446" i="6"/>
  <c r="C4446" i="6"/>
  <c r="G4445" i="6"/>
  <c r="C4445" i="6"/>
  <c r="G4444" i="6"/>
  <c r="C4444" i="6"/>
  <c r="G4443" i="6"/>
  <c r="C4443" i="6"/>
  <c r="G4442" i="6"/>
  <c r="C4442" i="6"/>
  <c r="G4441" i="6"/>
  <c r="C4441" i="6"/>
  <c r="G4440" i="6"/>
  <c r="C4440" i="6"/>
  <c r="G4439" i="6"/>
  <c r="C4439" i="6"/>
  <c r="G4438" i="6"/>
  <c r="C4438" i="6"/>
  <c r="G4437" i="6"/>
  <c r="C4437" i="6"/>
  <c r="G4436" i="6"/>
  <c r="C4436" i="6"/>
  <c r="G4435" i="6"/>
  <c r="C4435" i="6"/>
  <c r="G4434" i="6"/>
  <c r="C4434" i="6"/>
  <c r="G4433" i="6"/>
  <c r="C4433" i="6"/>
  <c r="G4432" i="6"/>
  <c r="C4432" i="6"/>
  <c r="G4431" i="6"/>
  <c r="C4431" i="6"/>
  <c r="G4430" i="6"/>
  <c r="C4430" i="6"/>
  <c r="G4429" i="6"/>
  <c r="C4429" i="6"/>
  <c r="G4428" i="6"/>
  <c r="C4428" i="6"/>
  <c r="G4427" i="6"/>
  <c r="C4427" i="6"/>
  <c r="G4426" i="6"/>
  <c r="C4426" i="6"/>
  <c r="G4425" i="6"/>
  <c r="C4425" i="6"/>
  <c r="G4424" i="6"/>
  <c r="C4424" i="6"/>
  <c r="G4423" i="6"/>
  <c r="C4423" i="6"/>
  <c r="G4422" i="6"/>
  <c r="C4422" i="6"/>
  <c r="G4421" i="6"/>
  <c r="C4421" i="6"/>
  <c r="G4420" i="6"/>
  <c r="C4420" i="6"/>
  <c r="G4419" i="6"/>
  <c r="C4419" i="6"/>
  <c r="G4418" i="6"/>
  <c r="C4418" i="6"/>
  <c r="G4417" i="6"/>
  <c r="C4417" i="6"/>
  <c r="G4416" i="6"/>
  <c r="C4416" i="6"/>
  <c r="G4415" i="6"/>
  <c r="C4415" i="6"/>
  <c r="G4414" i="6"/>
  <c r="C4414" i="6"/>
  <c r="G4413" i="6"/>
  <c r="C4413" i="6"/>
  <c r="G4412" i="6"/>
  <c r="C4412" i="6"/>
  <c r="G4411" i="6"/>
  <c r="C4411" i="6"/>
  <c r="G4410" i="6"/>
  <c r="C4410" i="6"/>
  <c r="G4409" i="6"/>
  <c r="C4409" i="6"/>
  <c r="G4408" i="6"/>
  <c r="C4408" i="6"/>
  <c r="G4407" i="6"/>
  <c r="C4407" i="6"/>
  <c r="G4406" i="6"/>
  <c r="C4406" i="6"/>
  <c r="G4405" i="6"/>
  <c r="C4405" i="6"/>
  <c r="G4404" i="6"/>
  <c r="C4404" i="6"/>
  <c r="G4403" i="6"/>
  <c r="C4403" i="6"/>
  <c r="G4402" i="6"/>
  <c r="C4402" i="6"/>
  <c r="G4401" i="6"/>
  <c r="C4401" i="6"/>
  <c r="G4400" i="6"/>
  <c r="C4400" i="6"/>
  <c r="G4399" i="6"/>
  <c r="C4399" i="6"/>
  <c r="G4398" i="6"/>
  <c r="C4398" i="6"/>
  <c r="G4397" i="6"/>
  <c r="C4397" i="6"/>
  <c r="G4396" i="6"/>
  <c r="C4396" i="6"/>
  <c r="G4395" i="6"/>
  <c r="C4395" i="6"/>
  <c r="G4394" i="6"/>
  <c r="C4394" i="6"/>
  <c r="G4393" i="6"/>
  <c r="C4393" i="6"/>
  <c r="G4392" i="6"/>
  <c r="C4392" i="6"/>
  <c r="G4391" i="6"/>
  <c r="C4391" i="6"/>
  <c r="G4390" i="6"/>
  <c r="C4390" i="6"/>
  <c r="G4389" i="6"/>
  <c r="C4389" i="6"/>
  <c r="G4388" i="6"/>
  <c r="C4388" i="6"/>
  <c r="G4387" i="6"/>
  <c r="C4387" i="6"/>
  <c r="G4386" i="6"/>
  <c r="C4386" i="6"/>
  <c r="G4385" i="6"/>
  <c r="C4385" i="6"/>
  <c r="G4384" i="6"/>
  <c r="C4384" i="6"/>
  <c r="G4383" i="6"/>
  <c r="C4383" i="6"/>
  <c r="G4382" i="6"/>
  <c r="C4382" i="6"/>
  <c r="G4381" i="6"/>
  <c r="C4381" i="6"/>
  <c r="G4380" i="6"/>
  <c r="C4380" i="6"/>
  <c r="G4379" i="6"/>
  <c r="C4379" i="6"/>
  <c r="G4378" i="6"/>
  <c r="C4378" i="6"/>
  <c r="G4377" i="6"/>
  <c r="C4377" i="6"/>
  <c r="G4376" i="6"/>
  <c r="C4376" i="6"/>
  <c r="G4375" i="6"/>
  <c r="C4375" i="6"/>
  <c r="G4374" i="6"/>
  <c r="C4374" i="6"/>
  <c r="G4373" i="6"/>
  <c r="C4373" i="6"/>
  <c r="G4372" i="6"/>
  <c r="C4372" i="6"/>
  <c r="G4371" i="6"/>
  <c r="C4371" i="6"/>
  <c r="G4370" i="6"/>
  <c r="C4370" i="6"/>
  <c r="G4369" i="6"/>
  <c r="C4369" i="6"/>
  <c r="G4368" i="6"/>
  <c r="C4368" i="6"/>
  <c r="G4367" i="6"/>
  <c r="C4367" i="6"/>
  <c r="G4366" i="6"/>
  <c r="C4366" i="6"/>
  <c r="G4365" i="6"/>
  <c r="C4365" i="6"/>
  <c r="G4364" i="6"/>
  <c r="C4364" i="6"/>
  <c r="G4363" i="6"/>
  <c r="C4363" i="6"/>
  <c r="G4362" i="6"/>
  <c r="C4362" i="6"/>
  <c r="G4361" i="6"/>
  <c r="C4361" i="6"/>
  <c r="G4360" i="6"/>
  <c r="C4360" i="6"/>
  <c r="G4359" i="6"/>
  <c r="C4359" i="6"/>
  <c r="G4358" i="6"/>
  <c r="C4358" i="6"/>
  <c r="G4357" i="6"/>
  <c r="C4357" i="6"/>
  <c r="G4356" i="6"/>
  <c r="C4356" i="6"/>
  <c r="G4355" i="6"/>
  <c r="C4355" i="6"/>
  <c r="G4354" i="6"/>
  <c r="C4354" i="6"/>
  <c r="G4353" i="6"/>
  <c r="C4353" i="6"/>
  <c r="G4352" i="6"/>
  <c r="C4352" i="6"/>
  <c r="G4351" i="6"/>
  <c r="C4351" i="6"/>
  <c r="G4350" i="6"/>
  <c r="C4350" i="6"/>
  <c r="G4349" i="6"/>
  <c r="C4349" i="6"/>
  <c r="G4348" i="6"/>
  <c r="C4348" i="6"/>
  <c r="G4347" i="6"/>
  <c r="C4347" i="6"/>
  <c r="G4346" i="6"/>
  <c r="C4346" i="6"/>
  <c r="G4345" i="6"/>
  <c r="C4345" i="6"/>
  <c r="G4344" i="6"/>
  <c r="C4344" i="6"/>
  <c r="G4343" i="6"/>
  <c r="C4343" i="6"/>
  <c r="G4342" i="6"/>
  <c r="C4342" i="6"/>
  <c r="G4341" i="6"/>
  <c r="C4341" i="6"/>
  <c r="G4340" i="6"/>
  <c r="C4340" i="6"/>
  <c r="G4339" i="6"/>
  <c r="C4339" i="6"/>
  <c r="G4338" i="6"/>
  <c r="C4338" i="6"/>
  <c r="G4337" i="6"/>
  <c r="C4337" i="6"/>
  <c r="G4336" i="6"/>
  <c r="C4336" i="6"/>
  <c r="G4335" i="6"/>
  <c r="C4335" i="6"/>
  <c r="G4334" i="6"/>
  <c r="C4334" i="6"/>
  <c r="G4333" i="6"/>
  <c r="C4333" i="6"/>
  <c r="G4332" i="6"/>
  <c r="C4332" i="6"/>
  <c r="G4331" i="6"/>
  <c r="C4331" i="6"/>
  <c r="G4330" i="6"/>
  <c r="C4330" i="6"/>
  <c r="G4329" i="6"/>
  <c r="C4329" i="6"/>
  <c r="G4328" i="6"/>
  <c r="C4328" i="6"/>
  <c r="G4327" i="6"/>
  <c r="C4327" i="6"/>
  <c r="G4326" i="6"/>
  <c r="C4326" i="6"/>
  <c r="G4325" i="6"/>
  <c r="C4325" i="6"/>
  <c r="G4324" i="6"/>
  <c r="C4324" i="6"/>
  <c r="G4323" i="6"/>
  <c r="C4323" i="6"/>
  <c r="G4322" i="6"/>
  <c r="C4322" i="6"/>
  <c r="G4321" i="6"/>
  <c r="C4321" i="6"/>
  <c r="G4320" i="6"/>
  <c r="C4320" i="6"/>
  <c r="G4319" i="6"/>
  <c r="C4319" i="6"/>
  <c r="G4318" i="6"/>
  <c r="C4318" i="6"/>
  <c r="G4317" i="6"/>
  <c r="C4317" i="6"/>
  <c r="G4316" i="6"/>
  <c r="C4316" i="6"/>
  <c r="G4315" i="6"/>
  <c r="C4315" i="6"/>
  <c r="G4314" i="6"/>
  <c r="C4314" i="6"/>
  <c r="G4313" i="6"/>
  <c r="C4313" i="6"/>
  <c r="G4312" i="6"/>
  <c r="C4312" i="6"/>
  <c r="G4311" i="6"/>
  <c r="C4311" i="6"/>
  <c r="G4310" i="6"/>
  <c r="C4310" i="6"/>
  <c r="G4309" i="6"/>
  <c r="C4309" i="6"/>
  <c r="G4308" i="6"/>
  <c r="C4308" i="6"/>
  <c r="G4307" i="6"/>
  <c r="C4307" i="6"/>
  <c r="G4306" i="6"/>
  <c r="C4306" i="6"/>
  <c r="G4305" i="6"/>
  <c r="C4305" i="6"/>
  <c r="G4304" i="6"/>
  <c r="C4304" i="6"/>
  <c r="G4303" i="6"/>
  <c r="C4303" i="6"/>
  <c r="G4302" i="6"/>
  <c r="C4302" i="6"/>
  <c r="G4301" i="6"/>
  <c r="C4301" i="6"/>
  <c r="G4300" i="6"/>
  <c r="C4300" i="6"/>
  <c r="G4299" i="6"/>
  <c r="C4299" i="6"/>
  <c r="G4298" i="6"/>
  <c r="C4298" i="6"/>
  <c r="G4297" i="6"/>
  <c r="C4297" i="6"/>
  <c r="G4296" i="6"/>
  <c r="C4296" i="6"/>
  <c r="G4295" i="6"/>
  <c r="C4295" i="6"/>
  <c r="G4294" i="6"/>
  <c r="C4294" i="6"/>
  <c r="G4293" i="6"/>
  <c r="C4293" i="6"/>
  <c r="G4292" i="6"/>
  <c r="C4292" i="6"/>
  <c r="G4291" i="6"/>
  <c r="C4291" i="6"/>
  <c r="G4290" i="6"/>
  <c r="C4290" i="6"/>
  <c r="G4289" i="6"/>
  <c r="C4289" i="6"/>
  <c r="G4288" i="6"/>
  <c r="C4288" i="6"/>
  <c r="G4287" i="6"/>
  <c r="C4287" i="6"/>
  <c r="G4286" i="6"/>
  <c r="C4286" i="6"/>
  <c r="G4285" i="6"/>
  <c r="C4285" i="6"/>
  <c r="G4284" i="6"/>
  <c r="C4284" i="6"/>
  <c r="G4283" i="6"/>
  <c r="C4283" i="6"/>
  <c r="G4282" i="6"/>
  <c r="C4282" i="6"/>
  <c r="G4281" i="6"/>
  <c r="C4281" i="6"/>
  <c r="G4280" i="6"/>
  <c r="C4280" i="6"/>
  <c r="G4279" i="6"/>
  <c r="C4279" i="6"/>
  <c r="G4278" i="6"/>
  <c r="C4278" i="6"/>
  <c r="G4277" i="6"/>
  <c r="C4277" i="6"/>
  <c r="G4276" i="6"/>
  <c r="C4276" i="6"/>
  <c r="G4275" i="6"/>
  <c r="C4275" i="6"/>
  <c r="G4274" i="6"/>
  <c r="C4274" i="6"/>
  <c r="G4273" i="6"/>
  <c r="C4273" i="6"/>
  <c r="G4272" i="6"/>
  <c r="C4272" i="6"/>
  <c r="G4271" i="6"/>
  <c r="C4271" i="6"/>
  <c r="G4270" i="6"/>
  <c r="C4270" i="6"/>
  <c r="G4269" i="6"/>
  <c r="C4269" i="6"/>
  <c r="G4268" i="6"/>
  <c r="C4268" i="6"/>
  <c r="G4267" i="6"/>
  <c r="C4267" i="6"/>
  <c r="G4266" i="6"/>
  <c r="C4266" i="6"/>
  <c r="G4265" i="6"/>
  <c r="C4265" i="6"/>
  <c r="G4264" i="6"/>
  <c r="C4264" i="6"/>
  <c r="G4263" i="6"/>
  <c r="C4263" i="6"/>
  <c r="G4262" i="6"/>
  <c r="C4262" i="6"/>
  <c r="G4261" i="6"/>
  <c r="C4261" i="6"/>
  <c r="G4260" i="6"/>
  <c r="C4260" i="6"/>
  <c r="G4259" i="6"/>
  <c r="C4259" i="6"/>
  <c r="G4258" i="6"/>
  <c r="C4258" i="6"/>
  <c r="G4257" i="6"/>
  <c r="C4257" i="6"/>
  <c r="G4256" i="6"/>
  <c r="C4256" i="6"/>
  <c r="G4255" i="6"/>
  <c r="C4255" i="6"/>
  <c r="G4254" i="6"/>
  <c r="C4254" i="6"/>
  <c r="G4253" i="6"/>
  <c r="C4253" i="6"/>
  <c r="G4252" i="6"/>
  <c r="C4252" i="6"/>
  <c r="G4251" i="6"/>
  <c r="C4251" i="6"/>
  <c r="G4250" i="6"/>
  <c r="C4250" i="6"/>
  <c r="G4249" i="6"/>
  <c r="C4249" i="6"/>
  <c r="G4248" i="6"/>
  <c r="C4248" i="6"/>
  <c r="G4247" i="6"/>
  <c r="C4247" i="6"/>
  <c r="G4246" i="6"/>
  <c r="C4246" i="6"/>
  <c r="G4245" i="6"/>
  <c r="C4245" i="6"/>
  <c r="G4244" i="6"/>
  <c r="C4244" i="6"/>
  <c r="G4243" i="6"/>
  <c r="C4243" i="6"/>
  <c r="G4242" i="6"/>
  <c r="C4242" i="6"/>
  <c r="G4241" i="6"/>
  <c r="C4241" i="6"/>
  <c r="G4240" i="6"/>
  <c r="C4240" i="6"/>
  <c r="G4239" i="6"/>
  <c r="C4239" i="6"/>
  <c r="G4238" i="6"/>
  <c r="C4238" i="6"/>
  <c r="G4237" i="6"/>
  <c r="C4237" i="6"/>
  <c r="G4236" i="6"/>
  <c r="C4236" i="6"/>
  <c r="G4235" i="6"/>
  <c r="C4235" i="6"/>
  <c r="G4234" i="6"/>
  <c r="C4234" i="6"/>
  <c r="G4233" i="6"/>
  <c r="C4233" i="6"/>
  <c r="G4232" i="6"/>
  <c r="C4232" i="6"/>
  <c r="G4231" i="6"/>
  <c r="C4231" i="6"/>
  <c r="G4230" i="6"/>
  <c r="C4230" i="6"/>
  <c r="G4229" i="6"/>
  <c r="C4229" i="6"/>
  <c r="G4228" i="6"/>
  <c r="C4228" i="6"/>
  <c r="G4227" i="6"/>
  <c r="C4227" i="6"/>
  <c r="G4226" i="6"/>
  <c r="C4226" i="6"/>
  <c r="G4225" i="6"/>
  <c r="C4225" i="6"/>
  <c r="G4224" i="6"/>
  <c r="C4224" i="6"/>
  <c r="G4223" i="6"/>
  <c r="C4223" i="6"/>
  <c r="G4222" i="6"/>
  <c r="C4222" i="6"/>
  <c r="G4221" i="6"/>
  <c r="C4221" i="6"/>
  <c r="G4220" i="6"/>
  <c r="C4220" i="6"/>
  <c r="G4219" i="6"/>
  <c r="C4219" i="6"/>
  <c r="G4218" i="6"/>
  <c r="C4218" i="6"/>
  <c r="G4217" i="6"/>
  <c r="C4217" i="6"/>
  <c r="G4216" i="6"/>
  <c r="C4216" i="6"/>
  <c r="G4215" i="6"/>
  <c r="C4215" i="6"/>
  <c r="G4214" i="6"/>
  <c r="C4214" i="6"/>
  <c r="G4213" i="6"/>
  <c r="C4213" i="6"/>
  <c r="G4212" i="6"/>
  <c r="C4212" i="6"/>
  <c r="G4211" i="6"/>
  <c r="C4211" i="6"/>
  <c r="G4210" i="6"/>
  <c r="C4210" i="6"/>
  <c r="G4209" i="6"/>
  <c r="C4209" i="6"/>
  <c r="G4208" i="6"/>
  <c r="C4208" i="6"/>
  <c r="G4207" i="6"/>
  <c r="C4207" i="6"/>
  <c r="G4206" i="6"/>
  <c r="C4206" i="6"/>
  <c r="G4205" i="6"/>
  <c r="C4205" i="6"/>
  <c r="G4204" i="6"/>
  <c r="C4204" i="6"/>
  <c r="G4203" i="6"/>
  <c r="C4203" i="6"/>
  <c r="G4202" i="6"/>
  <c r="C4202" i="6"/>
  <c r="G4201" i="6"/>
  <c r="C4201" i="6"/>
  <c r="G4200" i="6"/>
  <c r="C4200" i="6"/>
  <c r="G4199" i="6"/>
  <c r="C4199" i="6"/>
  <c r="G4198" i="6"/>
  <c r="C4198" i="6"/>
  <c r="G4197" i="6"/>
  <c r="C4197" i="6"/>
  <c r="G4196" i="6"/>
  <c r="C4196" i="6"/>
  <c r="G4195" i="6"/>
  <c r="C4195" i="6"/>
  <c r="G4194" i="6"/>
  <c r="C4194" i="6"/>
  <c r="G4193" i="6"/>
  <c r="C4193" i="6"/>
  <c r="G4192" i="6"/>
  <c r="C4192" i="6"/>
  <c r="G4191" i="6"/>
  <c r="C4191" i="6"/>
  <c r="G4190" i="6"/>
  <c r="C4190" i="6"/>
  <c r="G4189" i="6"/>
  <c r="C4189" i="6"/>
  <c r="G4188" i="6"/>
  <c r="C4188" i="6"/>
  <c r="G4187" i="6"/>
  <c r="C4187" i="6"/>
  <c r="G4186" i="6"/>
  <c r="C4186" i="6"/>
  <c r="G4185" i="6"/>
  <c r="C4185" i="6"/>
  <c r="G4184" i="6"/>
  <c r="C4184" i="6"/>
  <c r="G4183" i="6"/>
  <c r="C4183" i="6"/>
  <c r="G4182" i="6"/>
  <c r="C4182" i="6"/>
  <c r="G4181" i="6"/>
  <c r="C4181" i="6"/>
  <c r="G4180" i="6"/>
  <c r="C4180" i="6"/>
  <c r="G4179" i="6"/>
  <c r="C4179" i="6"/>
  <c r="G4178" i="6"/>
  <c r="C4178" i="6"/>
  <c r="G4177" i="6"/>
  <c r="C4177" i="6"/>
  <c r="G4176" i="6"/>
  <c r="C4176" i="6"/>
  <c r="G4175" i="6"/>
  <c r="C4175" i="6"/>
  <c r="G4174" i="6"/>
  <c r="C4174" i="6"/>
  <c r="G4173" i="6"/>
  <c r="C4173" i="6"/>
  <c r="G4172" i="6"/>
  <c r="C4172" i="6"/>
  <c r="G4171" i="6"/>
  <c r="C4171" i="6"/>
  <c r="G4170" i="6"/>
  <c r="C4170" i="6"/>
  <c r="G4169" i="6"/>
  <c r="C4169" i="6"/>
  <c r="G4168" i="6"/>
  <c r="C4168" i="6"/>
  <c r="G4167" i="6"/>
  <c r="C4167" i="6"/>
  <c r="G4166" i="6"/>
  <c r="C4166" i="6"/>
  <c r="G4165" i="6"/>
  <c r="C4165" i="6"/>
  <c r="G4164" i="6"/>
  <c r="C4164" i="6"/>
  <c r="G4163" i="6"/>
  <c r="C4163" i="6"/>
  <c r="G4162" i="6"/>
  <c r="C4162" i="6"/>
  <c r="G4161" i="6"/>
  <c r="C4161" i="6"/>
  <c r="G4160" i="6"/>
  <c r="C4160" i="6"/>
  <c r="G4159" i="6"/>
  <c r="C4159" i="6"/>
  <c r="G4158" i="6"/>
  <c r="C4158" i="6"/>
  <c r="G4157" i="6"/>
  <c r="C4157" i="6"/>
  <c r="G4156" i="6"/>
  <c r="C4156" i="6"/>
  <c r="G4155" i="6"/>
  <c r="C4155" i="6"/>
  <c r="G4154" i="6"/>
  <c r="C4154" i="6"/>
  <c r="G4153" i="6"/>
  <c r="C4153" i="6"/>
  <c r="G4152" i="6"/>
  <c r="C4152" i="6"/>
  <c r="G4151" i="6"/>
  <c r="C4151" i="6"/>
  <c r="G4150" i="6"/>
  <c r="C4150" i="6"/>
  <c r="G4149" i="6"/>
  <c r="C4149" i="6"/>
  <c r="G4148" i="6"/>
  <c r="C4148" i="6"/>
  <c r="G4147" i="6"/>
  <c r="C4147" i="6"/>
  <c r="G4146" i="6"/>
  <c r="C4146" i="6"/>
  <c r="G4145" i="6"/>
  <c r="C4145" i="6"/>
  <c r="G4144" i="6"/>
  <c r="C4144" i="6"/>
  <c r="G4143" i="6"/>
  <c r="C4143" i="6"/>
  <c r="G4142" i="6"/>
  <c r="C4142" i="6"/>
  <c r="G4141" i="6"/>
  <c r="C4141" i="6"/>
  <c r="G4140" i="6"/>
  <c r="C4140" i="6"/>
  <c r="G4139" i="6"/>
  <c r="C4139" i="6"/>
  <c r="G4138" i="6"/>
  <c r="C4138" i="6"/>
  <c r="G4137" i="6"/>
  <c r="C4137" i="6"/>
  <c r="G4136" i="6"/>
  <c r="C4136" i="6"/>
  <c r="G4135" i="6"/>
  <c r="C4135" i="6"/>
  <c r="G4134" i="6"/>
  <c r="C4134" i="6"/>
  <c r="G4133" i="6"/>
  <c r="C4133" i="6"/>
  <c r="G4132" i="6"/>
  <c r="C4132" i="6"/>
  <c r="G4131" i="6"/>
  <c r="C4131" i="6"/>
  <c r="G4130" i="6"/>
  <c r="C4130" i="6"/>
  <c r="G4129" i="6"/>
  <c r="C4129" i="6"/>
  <c r="G4128" i="6"/>
  <c r="C4128" i="6"/>
  <c r="G4127" i="6"/>
  <c r="C4127" i="6"/>
  <c r="G4126" i="6"/>
  <c r="C4126" i="6"/>
  <c r="G4125" i="6"/>
  <c r="C4125" i="6"/>
  <c r="G4124" i="6"/>
  <c r="C4124" i="6"/>
  <c r="G4123" i="6"/>
  <c r="C4123" i="6"/>
  <c r="G4122" i="6"/>
  <c r="C4122" i="6"/>
  <c r="G4121" i="6"/>
  <c r="C4121" i="6"/>
  <c r="G4120" i="6"/>
  <c r="C4120" i="6"/>
  <c r="G4119" i="6"/>
  <c r="C4119" i="6"/>
  <c r="G4118" i="6"/>
  <c r="C4118" i="6"/>
  <c r="G4117" i="6"/>
  <c r="C4117" i="6"/>
  <c r="G4116" i="6"/>
  <c r="C4116" i="6"/>
  <c r="G4115" i="6"/>
  <c r="C4115" i="6"/>
  <c r="G4114" i="6"/>
  <c r="C4114" i="6"/>
  <c r="G4113" i="6"/>
  <c r="C4113" i="6"/>
  <c r="G4112" i="6"/>
  <c r="C4112" i="6"/>
  <c r="G4111" i="6"/>
  <c r="C4111" i="6"/>
  <c r="G4110" i="6"/>
  <c r="C4110" i="6"/>
  <c r="G4109" i="6"/>
  <c r="C4109" i="6"/>
  <c r="G4108" i="6"/>
  <c r="C4108" i="6"/>
  <c r="G4107" i="6"/>
  <c r="C4107" i="6"/>
  <c r="G4106" i="6"/>
  <c r="C4106" i="6"/>
  <c r="G4105" i="6"/>
  <c r="C4105" i="6"/>
  <c r="G4104" i="6"/>
  <c r="C4104" i="6"/>
  <c r="G4103" i="6"/>
  <c r="C4103" i="6"/>
  <c r="G4102" i="6"/>
  <c r="C4102" i="6"/>
  <c r="G4101" i="6"/>
  <c r="C4101" i="6"/>
  <c r="G4100" i="6"/>
  <c r="C4100" i="6"/>
  <c r="G4099" i="6"/>
  <c r="C4099" i="6"/>
  <c r="G4098" i="6"/>
  <c r="C4098" i="6"/>
  <c r="G4097" i="6"/>
  <c r="C4097" i="6"/>
  <c r="G4096" i="6"/>
  <c r="C4096" i="6"/>
  <c r="G4095" i="6"/>
  <c r="C4095" i="6"/>
  <c r="G4094" i="6"/>
  <c r="C4094" i="6"/>
  <c r="G4093" i="6"/>
  <c r="C4093" i="6"/>
  <c r="G4092" i="6"/>
  <c r="C4092" i="6"/>
  <c r="G4091" i="6"/>
  <c r="C4091" i="6"/>
  <c r="G4090" i="6"/>
  <c r="C4090" i="6"/>
  <c r="G4089" i="6"/>
  <c r="C4089" i="6"/>
  <c r="G4088" i="6"/>
  <c r="C4088" i="6"/>
  <c r="G4087" i="6"/>
  <c r="C4087" i="6"/>
  <c r="G4086" i="6"/>
  <c r="C4086" i="6"/>
  <c r="G4085" i="6"/>
  <c r="C4085" i="6"/>
  <c r="G4084" i="6"/>
  <c r="C4084" i="6"/>
  <c r="G4083" i="6"/>
  <c r="C4083" i="6"/>
  <c r="G4082" i="6"/>
  <c r="C4082" i="6"/>
  <c r="G4081" i="6"/>
  <c r="C4081" i="6"/>
  <c r="G4080" i="6"/>
  <c r="C4080" i="6"/>
  <c r="G4079" i="6"/>
  <c r="C4079" i="6"/>
  <c r="G4078" i="6"/>
  <c r="C4078" i="6"/>
  <c r="G4077" i="6"/>
  <c r="C4077" i="6"/>
  <c r="G4076" i="6"/>
  <c r="C4076" i="6"/>
  <c r="G4075" i="6"/>
  <c r="C4075" i="6"/>
  <c r="G4074" i="6"/>
  <c r="C4074" i="6"/>
  <c r="G4073" i="6"/>
  <c r="C4073" i="6"/>
  <c r="G4072" i="6"/>
  <c r="C4072" i="6"/>
  <c r="G4071" i="6"/>
  <c r="C4071" i="6"/>
  <c r="G4070" i="6"/>
  <c r="C4070" i="6"/>
  <c r="G4069" i="6"/>
  <c r="C4069" i="6"/>
  <c r="G4068" i="6"/>
  <c r="C4068" i="6"/>
  <c r="G4067" i="6"/>
  <c r="C4067" i="6"/>
  <c r="G4066" i="6"/>
  <c r="C4066" i="6"/>
  <c r="G4065" i="6"/>
  <c r="C4065" i="6"/>
  <c r="G4064" i="6"/>
  <c r="C4064" i="6"/>
  <c r="G4063" i="6"/>
  <c r="C4063" i="6"/>
  <c r="G4062" i="6"/>
  <c r="C4062" i="6"/>
  <c r="G4061" i="6"/>
  <c r="C4061" i="6"/>
  <c r="G4060" i="6"/>
  <c r="C4060" i="6"/>
  <c r="G4059" i="6"/>
  <c r="C4059" i="6"/>
  <c r="G4058" i="6"/>
  <c r="C4058" i="6"/>
  <c r="G4057" i="6"/>
  <c r="C4057" i="6"/>
  <c r="G4056" i="6"/>
  <c r="C4056" i="6"/>
  <c r="G4055" i="6"/>
  <c r="C4055" i="6"/>
  <c r="G4054" i="6"/>
  <c r="C4054" i="6"/>
  <c r="G4053" i="6"/>
  <c r="C4053" i="6"/>
  <c r="G4052" i="6"/>
  <c r="C4052" i="6"/>
  <c r="G4051" i="6"/>
  <c r="C4051" i="6"/>
  <c r="G4050" i="6"/>
  <c r="C4050" i="6"/>
  <c r="G4049" i="6"/>
  <c r="C4049" i="6"/>
  <c r="G4048" i="6"/>
  <c r="C4048" i="6"/>
  <c r="G4047" i="6"/>
  <c r="C4047" i="6"/>
  <c r="G4046" i="6"/>
  <c r="C4046" i="6"/>
  <c r="G4045" i="6"/>
  <c r="C4045" i="6"/>
  <c r="G4044" i="6"/>
  <c r="C4044" i="6"/>
  <c r="G4043" i="6"/>
  <c r="C4043" i="6"/>
  <c r="G4042" i="6"/>
  <c r="C4042" i="6"/>
  <c r="G4041" i="6"/>
  <c r="C4041" i="6"/>
  <c r="G4040" i="6"/>
  <c r="C4040" i="6"/>
  <c r="G4039" i="6"/>
  <c r="C4039" i="6"/>
  <c r="G4038" i="6"/>
  <c r="C4038" i="6"/>
  <c r="G4037" i="6"/>
  <c r="C4037" i="6"/>
  <c r="G4036" i="6"/>
  <c r="C4036" i="6"/>
  <c r="G4035" i="6"/>
  <c r="C4035" i="6"/>
  <c r="G4034" i="6"/>
  <c r="C4034" i="6"/>
  <c r="G4033" i="6"/>
  <c r="C4033" i="6"/>
  <c r="G4032" i="6"/>
  <c r="C4032" i="6"/>
  <c r="G4031" i="6"/>
  <c r="C4031" i="6"/>
  <c r="G4030" i="6"/>
  <c r="C4030" i="6"/>
  <c r="G4029" i="6"/>
  <c r="C4029" i="6"/>
  <c r="G4028" i="6"/>
  <c r="C4028" i="6"/>
  <c r="G4027" i="6"/>
  <c r="C4027" i="6"/>
  <c r="G4026" i="6"/>
  <c r="C4026" i="6"/>
  <c r="G4025" i="6"/>
  <c r="C4025" i="6"/>
  <c r="G4024" i="6"/>
  <c r="C4024" i="6"/>
  <c r="G4023" i="6"/>
  <c r="C4023" i="6"/>
  <c r="G4022" i="6"/>
  <c r="C4022" i="6"/>
  <c r="G4021" i="6"/>
  <c r="C4021" i="6"/>
  <c r="G4020" i="6"/>
  <c r="C4020" i="6"/>
  <c r="G4019" i="6"/>
  <c r="C4019" i="6"/>
  <c r="G4018" i="6"/>
  <c r="C4018" i="6"/>
  <c r="G4017" i="6"/>
  <c r="C4017" i="6"/>
  <c r="G4016" i="6"/>
  <c r="C4016" i="6"/>
  <c r="G4015" i="6"/>
  <c r="C4015" i="6"/>
  <c r="G4014" i="6"/>
  <c r="C4014" i="6"/>
  <c r="G4013" i="6"/>
  <c r="C4013" i="6"/>
  <c r="G4012" i="6"/>
  <c r="C4012" i="6"/>
  <c r="G4011" i="6"/>
  <c r="C4011" i="6"/>
  <c r="G4010" i="6"/>
  <c r="C4010" i="6"/>
  <c r="G4009" i="6"/>
  <c r="C4009" i="6"/>
  <c r="G4008" i="6"/>
  <c r="C4008" i="6"/>
  <c r="G4007" i="6"/>
  <c r="C4007" i="6"/>
  <c r="G4006" i="6"/>
  <c r="C4006" i="6"/>
  <c r="G4005" i="6"/>
  <c r="C4005" i="6"/>
  <c r="G4004" i="6"/>
  <c r="C4004" i="6"/>
  <c r="G4003" i="6"/>
  <c r="C4003" i="6"/>
  <c r="G4002" i="6"/>
  <c r="C4002" i="6"/>
  <c r="G4001" i="6"/>
  <c r="C4001" i="6"/>
  <c r="G4000" i="6"/>
  <c r="C4000" i="6"/>
  <c r="G3999" i="6"/>
  <c r="C3999" i="6"/>
  <c r="G3998" i="6"/>
  <c r="C3998" i="6"/>
  <c r="G3997" i="6"/>
  <c r="C3997" i="6"/>
  <c r="G3996" i="6"/>
  <c r="C3996" i="6"/>
  <c r="G3995" i="6"/>
  <c r="C3995" i="6"/>
  <c r="G3994" i="6"/>
  <c r="C3994" i="6"/>
  <c r="G3993" i="6"/>
  <c r="C3993" i="6"/>
  <c r="G3992" i="6"/>
  <c r="C3992" i="6"/>
  <c r="G3991" i="6"/>
  <c r="C3991" i="6"/>
  <c r="G3990" i="6"/>
  <c r="C3990" i="6"/>
  <c r="G3989" i="6"/>
  <c r="C3989" i="6"/>
  <c r="G3988" i="6"/>
  <c r="C3988" i="6"/>
  <c r="G3987" i="6"/>
  <c r="C3987" i="6"/>
  <c r="G3986" i="6"/>
  <c r="C3986" i="6"/>
  <c r="G3985" i="6"/>
  <c r="C3985" i="6"/>
  <c r="G3984" i="6"/>
  <c r="C3984" i="6"/>
  <c r="G3983" i="6"/>
  <c r="C3983" i="6"/>
  <c r="G3982" i="6"/>
  <c r="C3982" i="6"/>
  <c r="G3981" i="6"/>
  <c r="C3981" i="6"/>
  <c r="G3980" i="6"/>
  <c r="C3980" i="6"/>
  <c r="G3979" i="6"/>
  <c r="C3979" i="6"/>
  <c r="G3978" i="6"/>
  <c r="C3978" i="6"/>
  <c r="G3977" i="6"/>
  <c r="C3977" i="6"/>
  <c r="G3976" i="6"/>
  <c r="C3976" i="6"/>
  <c r="G3975" i="6"/>
  <c r="C3975" i="6"/>
  <c r="G3974" i="6"/>
  <c r="C3974" i="6"/>
  <c r="G3973" i="6"/>
  <c r="C3973" i="6"/>
  <c r="G3972" i="6"/>
  <c r="C3972" i="6"/>
  <c r="G3971" i="6"/>
  <c r="C3971" i="6"/>
  <c r="G3970" i="6"/>
  <c r="C3970" i="6"/>
  <c r="G3969" i="6"/>
  <c r="C3969" i="6"/>
  <c r="G3968" i="6"/>
  <c r="C3968" i="6"/>
  <c r="G3967" i="6"/>
  <c r="C3967" i="6"/>
  <c r="G3966" i="6"/>
  <c r="C3966" i="6"/>
  <c r="G3965" i="6"/>
  <c r="C3965" i="6"/>
  <c r="G3964" i="6"/>
  <c r="C3964" i="6"/>
  <c r="G3963" i="6"/>
  <c r="C3963" i="6"/>
  <c r="G3962" i="6"/>
  <c r="C3962" i="6"/>
  <c r="G3961" i="6"/>
  <c r="C3961" i="6"/>
  <c r="G3960" i="6"/>
  <c r="C3960" i="6"/>
  <c r="G3959" i="6"/>
  <c r="C3959" i="6"/>
  <c r="G3958" i="6"/>
  <c r="C3958" i="6"/>
  <c r="G3957" i="6"/>
  <c r="C3957" i="6"/>
  <c r="G3956" i="6"/>
  <c r="C3956" i="6"/>
  <c r="G3955" i="6"/>
  <c r="C3955" i="6"/>
  <c r="G3954" i="6"/>
  <c r="C3954" i="6"/>
  <c r="G3953" i="6"/>
  <c r="C3953" i="6"/>
  <c r="G3952" i="6"/>
  <c r="C3952" i="6"/>
  <c r="G3951" i="6"/>
  <c r="C3951" i="6"/>
  <c r="G3950" i="6"/>
  <c r="C3950" i="6"/>
  <c r="G3949" i="6"/>
  <c r="C3949" i="6"/>
  <c r="G3948" i="6"/>
  <c r="C3948" i="6"/>
  <c r="G3947" i="6"/>
  <c r="C3947" i="6"/>
  <c r="G3946" i="6"/>
  <c r="C3946" i="6"/>
  <c r="G3945" i="6"/>
  <c r="C3945" i="6"/>
  <c r="G3944" i="6"/>
  <c r="C3944" i="6"/>
  <c r="G3943" i="6"/>
  <c r="C3943" i="6"/>
  <c r="G3942" i="6"/>
  <c r="C3942" i="6"/>
  <c r="G3941" i="6"/>
  <c r="C3941" i="6"/>
  <c r="G3940" i="6"/>
  <c r="C3940" i="6"/>
  <c r="G3939" i="6"/>
  <c r="C3939" i="6"/>
  <c r="G3938" i="6"/>
  <c r="C3938" i="6"/>
  <c r="G3937" i="6"/>
  <c r="C3937" i="6"/>
  <c r="G3936" i="6"/>
  <c r="C3936" i="6"/>
  <c r="G3935" i="6"/>
  <c r="C3935" i="6"/>
  <c r="G3934" i="6"/>
  <c r="C3934" i="6"/>
  <c r="G3933" i="6"/>
  <c r="C3933" i="6"/>
  <c r="G3932" i="6"/>
  <c r="C3932" i="6"/>
  <c r="G3931" i="6"/>
  <c r="C3931" i="6"/>
  <c r="G3930" i="6"/>
  <c r="C3930" i="6"/>
  <c r="G3929" i="6"/>
  <c r="C3929" i="6"/>
  <c r="G3928" i="6"/>
  <c r="C3928" i="6"/>
  <c r="G3927" i="6"/>
  <c r="C3927" i="6"/>
  <c r="G3926" i="6"/>
  <c r="C3926" i="6"/>
  <c r="G3925" i="6"/>
  <c r="C3925" i="6"/>
  <c r="G3924" i="6"/>
  <c r="C3924" i="6"/>
  <c r="G3923" i="6"/>
  <c r="C3923" i="6"/>
  <c r="G3922" i="6"/>
  <c r="C3922" i="6"/>
  <c r="G3921" i="6"/>
  <c r="C3921" i="6"/>
  <c r="G3920" i="6"/>
  <c r="C3920" i="6"/>
  <c r="G3919" i="6"/>
  <c r="C3919" i="6"/>
  <c r="G3918" i="6"/>
  <c r="C3918" i="6"/>
  <c r="G3917" i="6"/>
  <c r="C3917" i="6"/>
  <c r="G3916" i="6"/>
  <c r="C3916" i="6"/>
  <c r="G3915" i="6"/>
  <c r="C3915" i="6"/>
  <c r="G3914" i="6"/>
  <c r="C3914" i="6"/>
  <c r="G3913" i="6"/>
  <c r="C3913" i="6"/>
  <c r="G3912" i="6"/>
  <c r="C3912" i="6"/>
  <c r="G3911" i="6"/>
  <c r="C3911" i="6"/>
  <c r="G3910" i="6"/>
  <c r="C3910" i="6"/>
  <c r="G3909" i="6"/>
  <c r="C3909" i="6"/>
  <c r="G3908" i="6"/>
  <c r="C3908" i="6"/>
  <c r="G3907" i="6"/>
  <c r="C3907" i="6"/>
  <c r="G3906" i="6"/>
  <c r="C3906" i="6"/>
  <c r="G3905" i="6"/>
  <c r="C3905" i="6"/>
  <c r="G3904" i="6"/>
  <c r="C3904" i="6"/>
  <c r="G3903" i="6"/>
  <c r="C3903" i="6"/>
  <c r="G3902" i="6"/>
  <c r="C3902" i="6"/>
  <c r="G3901" i="6"/>
  <c r="C3901" i="6"/>
  <c r="G3900" i="6"/>
  <c r="C3900" i="6"/>
  <c r="G3899" i="6"/>
  <c r="C3899" i="6"/>
  <c r="G3898" i="6"/>
  <c r="C3898" i="6"/>
  <c r="G3897" i="6"/>
  <c r="C3897" i="6"/>
  <c r="G3896" i="6"/>
  <c r="C3896" i="6"/>
  <c r="G3895" i="6"/>
  <c r="C3895" i="6"/>
  <c r="G3894" i="6"/>
  <c r="C3894" i="6"/>
  <c r="G3893" i="6"/>
  <c r="C3893" i="6"/>
  <c r="G3892" i="6"/>
  <c r="C3892" i="6"/>
  <c r="G3891" i="6"/>
  <c r="C3891" i="6"/>
  <c r="G3890" i="6"/>
  <c r="C3890" i="6"/>
  <c r="G3889" i="6"/>
  <c r="C3889" i="6"/>
  <c r="G3888" i="6"/>
  <c r="C3888" i="6"/>
  <c r="G3887" i="6"/>
  <c r="C3887" i="6"/>
  <c r="G3886" i="6"/>
  <c r="C3886" i="6"/>
  <c r="G3885" i="6"/>
  <c r="C3885" i="6"/>
  <c r="G3884" i="6"/>
  <c r="C3884" i="6"/>
  <c r="G3883" i="6"/>
  <c r="C3883" i="6"/>
  <c r="G3882" i="6"/>
  <c r="C3882" i="6"/>
  <c r="G3881" i="6"/>
  <c r="C3881" i="6"/>
  <c r="G3880" i="6"/>
  <c r="C3880" i="6"/>
  <c r="G3879" i="6"/>
  <c r="C3879" i="6"/>
  <c r="G3878" i="6"/>
  <c r="C3878" i="6"/>
  <c r="G3877" i="6"/>
  <c r="C3877" i="6"/>
  <c r="G3876" i="6"/>
  <c r="C3876" i="6"/>
  <c r="G3875" i="6"/>
  <c r="C3875" i="6"/>
  <c r="G3874" i="6"/>
  <c r="C3874" i="6"/>
  <c r="G3873" i="6"/>
  <c r="C3873" i="6"/>
  <c r="G3872" i="6"/>
  <c r="C3872" i="6"/>
  <c r="G3871" i="6"/>
  <c r="C3871" i="6"/>
  <c r="G3870" i="6"/>
  <c r="C3870" i="6"/>
  <c r="G3869" i="6"/>
  <c r="C3869" i="6"/>
  <c r="G3868" i="6"/>
  <c r="C3868" i="6"/>
  <c r="G3867" i="6"/>
  <c r="C3867" i="6"/>
  <c r="G3866" i="6"/>
  <c r="C3866" i="6"/>
  <c r="G3865" i="6"/>
  <c r="C3865" i="6"/>
  <c r="G3864" i="6"/>
  <c r="C3864" i="6"/>
  <c r="G3863" i="6"/>
  <c r="C3863" i="6"/>
  <c r="G3862" i="6"/>
  <c r="C3862" i="6"/>
  <c r="G3861" i="6"/>
  <c r="C3861" i="6"/>
  <c r="G3860" i="6"/>
  <c r="C3860" i="6"/>
  <c r="G3859" i="6"/>
  <c r="C3859" i="6"/>
  <c r="G3858" i="6"/>
  <c r="C3858" i="6"/>
  <c r="G3857" i="6"/>
  <c r="C3857" i="6"/>
  <c r="G3856" i="6"/>
  <c r="C3856" i="6"/>
  <c r="G3855" i="6"/>
  <c r="C3855" i="6"/>
  <c r="G3854" i="6"/>
  <c r="C3854" i="6"/>
  <c r="G3853" i="6"/>
  <c r="C3853" i="6"/>
  <c r="G3852" i="6"/>
  <c r="C3852" i="6"/>
  <c r="G3851" i="6"/>
  <c r="C3851" i="6"/>
  <c r="G3850" i="6"/>
  <c r="C3850" i="6"/>
  <c r="G3849" i="6"/>
  <c r="C3849" i="6"/>
  <c r="G3848" i="6"/>
  <c r="C3848" i="6"/>
  <c r="G3847" i="6"/>
  <c r="C3847" i="6"/>
  <c r="G3846" i="6"/>
  <c r="C3846" i="6"/>
  <c r="G3845" i="6"/>
  <c r="C3845" i="6"/>
  <c r="G3844" i="6"/>
  <c r="C3844" i="6"/>
  <c r="G3843" i="6"/>
  <c r="C3843" i="6"/>
  <c r="G3842" i="6"/>
  <c r="C3842" i="6"/>
  <c r="G3841" i="6"/>
  <c r="C3841" i="6"/>
  <c r="G3840" i="6"/>
  <c r="C3840" i="6"/>
  <c r="G3839" i="6"/>
  <c r="C3839" i="6"/>
  <c r="G3838" i="6"/>
  <c r="C3838" i="6"/>
  <c r="G3837" i="6"/>
  <c r="C3837" i="6"/>
  <c r="G3836" i="6"/>
  <c r="C3836" i="6"/>
  <c r="G3835" i="6"/>
  <c r="C3835" i="6"/>
  <c r="G3834" i="6"/>
  <c r="C3834" i="6"/>
  <c r="G3833" i="6"/>
  <c r="C3833" i="6"/>
  <c r="G3832" i="6"/>
  <c r="C3832" i="6"/>
  <c r="G3831" i="6"/>
  <c r="C3831" i="6"/>
  <c r="G3830" i="6"/>
  <c r="C3830" i="6"/>
  <c r="G3829" i="6"/>
  <c r="C3829" i="6"/>
  <c r="G3828" i="6"/>
  <c r="C3828" i="6"/>
  <c r="G3827" i="6"/>
  <c r="C3827" i="6"/>
  <c r="G3826" i="6"/>
  <c r="C3826" i="6"/>
  <c r="G3825" i="6"/>
  <c r="C3825" i="6"/>
  <c r="G3824" i="6"/>
  <c r="C3824" i="6"/>
  <c r="G3823" i="6"/>
  <c r="C3823" i="6"/>
  <c r="G3822" i="6"/>
  <c r="C3822" i="6"/>
  <c r="G3821" i="6"/>
  <c r="C3821" i="6"/>
  <c r="G3820" i="6"/>
  <c r="C3820" i="6"/>
  <c r="G3819" i="6"/>
  <c r="C3819" i="6"/>
  <c r="G3818" i="6"/>
  <c r="C3818" i="6"/>
  <c r="G3817" i="6"/>
  <c r="C3817" i="6"/>
  <c r="G3816" i="6"/>
  <c r="C3816" i="6"/>
  <c r="G3815" i="6"/>
  <c r="C3815" i="6"/>
  <c r="G3814" i="6"/>
  <c r="C3814" i="6"/>
  <c r="G3813" i="6"/>
  <c r="C3813" i="6"/>
  <c r="G3812" i="6"/>
  <c r="C3812" i="6"/>
  <c r="G3811" i="6"/>
  <c r="C3811" i="6"/>
  <c r="G3810" i="6"/>
  <c r="C3810" i="6"/>
  <c r="G3809" i="6"/>
  <c r="C3809" i="6"/>
  <c r="G3808" i="6"/>
  <c r="C3808" i="6"/>
  <c r="G3807" i="6"/>
  <c r="C3807" i="6"/>
  <c r="G3806" i="6"/>
  <c r="C3806" i="6"/>
  <c r="G3805" i="6"/>
  <c r="C3805" i="6"/>
  <c r="G3804" i="6"/>
  <c r="C3804" i="6"/>
  <c r="G3803" i="6"/>
  <c r="C3803" i="6"/>
  <c r="G3802" i="6"/>
  <c r="C3802" i="6"/>
  <c r="G3801" i="6"/>
  <c r="C3801" i="6"/>
  <c r="G3800" i="6"/>
  <c r="C3800" i="6"/>
  <c r="G3799" i="6"/>
  <c r="C3799" i="6"/>
  <c r="G3798" i="6"/>
  <c r="C3798" i="6"/>
  <c r="G3797" i="6"/>
  <c r="C3797" i="6"/>
  <c r="G3796" i="6"/>
  <c r="C3796" i="6"/>
  <c r="G3795" i="6"/>
  <c r="C3795" i="6"/>
  <c r="G3794" i="6"/>
  <c r="C3794" i="6"/>
  <c r="G3793" i="6"/>
  <c r="C3793" i="6"/>
  <c r="G3792" i="6"/>
  <c r="C3792" i="6"/>
  <c r="G3791" i="6"/>
  <c r="C3791" i="6"/>
  <c r="G3790" i="6"/>
  <c r="C3790" i="6"/>
  <c r="G3789" i="6"/>
  <c r="C3789" i="6"/>
  <c r="G3788" i="6"/>
  <c r="C3788" i="6"/>
  <c r="G3787" i="6"/>
  <c r="C3787" i="6"/>
  <c r="G3786" i="6"/>
  <c r="C3786" i="6"/>
  <c r="G3785" i="6"/>
  <c r="C3785" i="6"/>
  <c r="G3784" i="6"/>
  <c r="C3784" i="6"/>
  <c r="G3783" i="6"/>
  <c r="C3783" i="6"/>
  <c r="G3782" i="6"/>
  <c r="C3782" i="6"/>
  <c r="G3781" i="6"/>
  <c r="C3781" i="6"/>
  <c r="G3780" i="6"/>
  <c r="C3780" i="6"/>
  <c r="G3779" i="6"/>
  <c r="C3779" i="6"/>
  <c r="G3778" i="6"/>
  <c r="C3778" i="6"/>
  <c r="G3777" i="6"/>
  <c r="C3777" i="6"/>
  <c r="G3776" i="6"/>
  <c r="C3776" i="6"/>
  <c r="G3775" i="6"/>
  <c r="C3775" i="6"/>
  <c r="G3774" i="6"/>
  <c r="C3774" i="6"/>
  <c r="G3773" i="6"/>
  <c r="C3773" i="6"/>
  <c r="G3772" i="6"/>
  <c r="C3772" i="6"/>
  <c r="G3771" i="6"/>
  <c r="C3771" i="6"/>
  <c r="G3770" i="6"/>
  <c r="C3770" i="6"/>
  <c r="G3769" i="6"/>
  <c r="C3769" i="6"/>
  <c r="G3768" i="6"/>
  <c r="C3768" i="6"/>
  <c r="G3767" i="6"/>
  <c r="C3767" i="6"/>
  <c r="G3766" i="6"/>
  <c r="C3766" i="6"/>
  <c r="G3765" i="6"/>
  <c r="C3765" i="6"/>
  <c r="G3764" i="6"/>
  <c r="C3764" i="6"/>
  <c r="G3763" i="6"/>
  <c r="C3763" i="6"/>
  <c r="G3762" i="6"/>
  <c r="C3762" i="6"/>
  <c r="G3761" i="6"/>
  <c r="C3761" i="6"/>
  <c r="G3760" i="6"/>
  <c r="C3760" i="6"/>
  <c r="G3759" i="6"/>
  <c r="C3759" i="6"/>
  <c r="G3758" i="6"/>
  <c r="C3758" i="6"/>
  <c r="G3757" i="6"/>
  <c r="C3757" i="6"/>
  <c r="G3756" i="6"/>
  <c r="C3756" i="6"/>
  <c r="G3755" i="6"/>
  <c r="C3755" i="6"/>
  <c r="G3754" i="6"/>
  <c r="C3754" i="6"/>
  <c r="G3753" i="6"/>
  <c r="C3753" i="6"/>
  <c r="G3752" i="6"/>
  <c r="C3752" i="6"/>
  <c r="G3751" i="6"/>
  <c r="C3751" i="6"/>
  <c r="G3750" i="6"/>
  <c r="C3750" i="6"/>
  <c r="G3749" i="6"/>
  <c r="C3749" i="6"/>
  <c r="G3748" i="6"/>
  <c r="C3748" i="6"/>
  <c r="G3747" i="6"/>
  <c r="C3747" i="6"/>
  <c r="G3746" i="6"/>
  <c r="C3746" i="6"/>
  <c r="G3745" i="6"/>
  <c r="C3745" i="6"/>
  <c r="G3744" i="6"/>
  <c r="C3744" i="6"/>
  <c r="G3743" i="6"/>
  <c r="C3743" i="6"/>
  <c r="G3742" i="6"/>
  <c r="C3742" i="6"/>
  <c r="G3741" i="6"/>
  <c r="C3741" i="6"/>
  <c r="G3740" i="6"/>
  <c r="C3740" i="6"/>
  <c r="G3739" i="6"/>
  <c r="C3739" i="6"/>
  <c r="G3738" i="6"/>
  <c r="C3738" i="6"/>
  <c r="G3737" i="6"/>
  <c r="C3737" i="6"/>
  <c r="G3736" i="6"/>
  <c r="C3736" i="6"/>
  <c r="G3735" i="6"/>
  <c r="C3735" i="6"/>
  <c r="G3734" i="6"/>
  <c r="C3734" i="6"/>
  <c r="G3733" i="6"/>
  <c r="C3733" i="6"/>
  <c r="G3732" i="6"/>
  <c r="C3732" i="6"/>
  <c r="G3731" i="6"/>
  <c r="C3731" i="6"/>
  <c r="G3730" i="6"/>
  <c r="C3730" i="6"/>
  <c r="G3729" i="6"/>
  <c r="C3729" i="6"/>
  <c r="G3728" i="6"/>
  <c r="C3728" i="6"/>
  <c r="G3727" i="6"/>
  <c r="C3727" i="6"/>
  <c r="G3726" i="6"/>
  <c r="C3726" i="6"/>
  <c r="G3725" i="6"/>
  <c r="C3725" i="6"/>
  <c r="G3724" i="6"/>
  <c r="C3724" i="6"/>
  <c r="G3723" i="6"/>
  <c r="C3723" i="6"/>
  <c r="G3722" i="6"/>
  <c r="C3722" i="6"/>
  <c r="G3721" i="6"/>
  <c r="C3721" i="6"/>
  <c r="G3720" i="6"/>
  <c r="C3720" i="6"/>
  <c r="G3719" i="6"/>
  <c r="C3719" i="6"/>
  <c r="G3718" i="6"/>
  <c r="C3718" i="6"/>
  <c r="G3717" i="6"/>
  <c r="C3717" i="6"/>
  <c r="G3716" i="6"/>
  <c r="C3716" i="6"/>
  <c r="G3715" i="6"/>
  <c r="C3715" i="6"/>
  <c r="G3714" i="6"/>
  <c r="C3714" i="6"/>
  <c r="G3713" i="6"/>
  <c r="C3713" i="6"/>
  <c r="G3712" i="6"/>
  <c r="C3712" i="6"/>
  <c r="G3711" i="6"/>
  <c r="C3711" i="6"/>
  <c r="G3710" i="6"/>
  <c r="C3710" i="6"/>
  <c r="G3709" i="6"/>
  <c r="C3709" i="6"/>
  <c r="G3708" i="6"/>
  <c r="C3708" i="6"/>
  <c r="G3707" i="6"/>
  <c r="C3707" i="6"/>
  <c r="G3706" i="6"/>
  <c r="C3706" i="6"/>
  <c r="G3705" i="6"/>
  <c r="C3705" i="6"/>
  <c r="G3704" i="6"/>
  <c r="C3704" i="6"/>
  <c r="G3703" i="6"/>
  <c r="C3703" i="6"/>
  <c r="G3702" i="6"/>
  <c r="C3702" i="6"/>
  <c r="G3701" i="6"/>
  <c r="C3701" i="6"/>
  <c r="G3700" i="6"/>
  <c r="C3700" i="6"/>
  <c r="G3699" i="6"/>
  <c r="C3699" i="6"/>
  <c r="G3698" i="6"/>
  <c r="C3698" i="6"/>
  <c r="G3697" i="6"/>
  <c r="C3697" i="6"/>
  <c r="G3696" i="6"/>
  <c r="C3696" i="6"/>
  <c r="G3695" i="6"/>
  <c r="C3695" i="6"/>
  <c r="G3694" i="6"/>
  <c r="C3694" i="6"/>
  <c r="G3693" i="6"/>
  <c r="C3693" i="6"/>
  <c r="G3692" i="6"/>
  <c r="C3692" i="6"/>
  <c r="G3691" i="6"/>
  <c r="C3691" i="6"/>
  <c r="G3690" i="6"/>
  <c r="C3690" i="6"/>
  <c r="G3689" i="6"/>
  <c r="C3689" i="6"/>
  <c r="G3688" i="6"/>
  <c r="C3688" i="6"/>
  <c r="G3687" i="6"/>
  <c r="C3687" i="6"/>
  <c r="G3686" i="6"/>
  <c r="C3686" i="6"/>
  <c r="G3685" i="6"/>
  <c r="C3685" i="6"/>
  <c r="G3684" i="6"/>
  <c r="C3684" i="6"/>
  <c r="G3683" i="6"/>
  <c r="C3683" i="6"/>
  <c r="G3682" i="6"/>
  <c r="C3682" i="6"/>
  <c r="G3681" i="6"/>
  <c r="C3681" i="6"/>
  <c r="G3680" i="6"/>
  <c r="C3680" i="6"/>
  <c r="G3679" i="6"/>
  <c r="C3679" i="6"/>
  <c r="G3678" i="6"/>
  <c r="C3678" i="6"/>
  <c r="G3677" i="6"/>
  <c r="C3677" i="6"/>
  <c r="G3676" i="6"/>
  <c r="C3676" i="6"/>
  <c r="G3675" i="6"/>
  <c r="C3675" i="6"/>
  <c r="G3674" i="6"/>
  <c r="C3674" i="6"/>
  <c r="G3673" i="6"/>
  <c r="C3673" i="6"/>
  <c r="G3672" i="6"/>
  <c r="C3672" i="6"/>
  <c r="G3671" i="6"/>
  <c r="C3671" i="6"/>
  <c r="G3670" i="6"/>
  <c r="C3670" i="6"/>
  <c r="G3669" i="6"/>
  <c r="C3669" i="6"/>
  <c r="G3668" i="6"/>
  <c r="C3668" i="6"/>
  <c r="G3667" i="6"/>
  <c r="C3667" i="6"/>
  <c r="G3666" i="6"/>
  <c r="C3666" i="6"/>
  <c r="G3665" i="6"/>
  <c r="C3665" i="6"/>
  <c r="G3664" i="6"/>
  <c r="C3664" i="6"/>
  <c r="G3663" i="6"/>
  <c r="C3663" i="6"/>
  <c r="G3662" i="6"/>
  <c r="C3662" i="6"/>
  <c r="G3661" i="6"/>
  <c r="C3661" i="6"/>
  <c r="G3660" i="6"/>
  <c r="C3660" i="6"/>
  <c r="G3659" i="6"/>
  <c r="C3659" i="6"/>
  <c r="G3658" i="6"/>
  <c r="C3658" i="6"/>
  <c r="G3657" i="6"/>
  <c r="C3657" i="6"/>
  <c r="G3656" i="6"/>
  <c r="C3656" i="6"/>
  <c r="G3655" i="6"/>
  <c r="C3655" i="6"/>
  <c r="G3654" i="6"/>
  <c r="C3654" i="6"/>
  <c r="G3653" i="6"/>
  <c r="C3653" i="6"/>
  <c r="G3652" i="6"/>
  <c r="C3652" i="6"/>
  <c r="G3651" i="6"/>
  <c r="C3651" i="6"/>
  <c r="G3650" i="6"/>
  <c r="C3650" i="6"/>
  <c r="G3649" i="6"/>
  <c r="C3649" i="6"/>
  <c r="G3648" i="6"/>
  <c r="C3648" i="6"/>
  <c r="G3647" i="6"/>
  <c r="C3647" i="6"/>
  <c r="G3646" i="6"/>
  <c r="C3646" i="6"/>
  <c r="G3645" i="6"/>
  <c r="C3645" i="6"/>
  <c r="G3644" i="6"/>
  <c r="C3644" i="6"/>
  <c r="G3643" i="6"/>
  <c r="C3643" i="6"/>
  <c r="G3642" i="6"/>
  <c r="C3642" i="6"/>
  <c r="G3641" i="6"/>
  <c r="C3641" i="6"/>
  <c r="G3640" i="6"/>
  <c r="C3640" i="6"/>
  <c r="G3639" i="6"/>
  <c r="C3639" i="6"/>
  <c r="G3638" i="6"/>
  <c r="C3638" i="6"/>
  <c r="G3637" i="6"/>
  <c r="C3637" i="6"/>
  <c r="G3636" i="6"/>
  <c r="C3636" i="6"/>
  <c r="G3635" i="6"/>
  <c r="C3635" i="6"/>
  <c r="G3634" i="6"/>
  <c r="C3634" i="6"/>
  <c r="G3633" i="6"/>
  <c r="C3633" i="6"/>
  <c r="G3632" i="6"/>
  <c r="C3632" i="6"/>
  <c r="G3631" i="6"/>
  <c r="C3631" i="6"/>
  <c r="G3630" i="6"/>
  <c r="C3630" i="6"/>
  <c r="G3629" i="6"/>
  <c r="C3629" i="6"/>
  <c r="G3628" i="6"/>
  <c r="C3628" i="6"/>
  <c r="G3627" i="6"/>
  <c r="C3627" i="6"/>
  <c r="G3626" i="6"/>
  <c r="C3626" i="6"/>
  <c r="G3625" i="6"/>
  <c r="C3625" i="6"/>
  <c r="G3624" i="6"/>
  <c r="C3624" i="6"/>
  <c r="G3623" i="6"/>
  <c r="C3623" i="6"/>
  <c r="G3622" i="6"/>
  <c r="C3622" i="6"/>
  <c r="G3621" i="6"/>
  <c r="C3621" i="6"/>
  <c r="G3620" i="6"/>
  <c r="C3620" i="6"/>
  <c r="G3619" i="6"/>
  <c r="C3619" i="6"/>
  <c r="G3618" i="6"/>
  <c r="C3618" i="6"/>
  <c r="G3617" i="6"/>
  <c r="C3617" i="6"/>
  <c r="G3616" i="6"/>
  <c r="C3616" i="6"/>
  <c r="G3615" i="6"/>
  <c r="C3615" i="6"/>
  <c r="G3614" i="6"/>
  <c r="C3614" i="6"/>
  <c r="G3613" i="6"/>
  <c r="C3613" i="6"/>
  <c r="G3612" i="6"/>
  <c r="C3612" i="6"/>
  <c r="G3611" i="6"/>
  <c r="C3611" i="6"/>
  <c r="G3610" i="6"/>
  <c r="C3610" i="6"/>
  <c r="G3609" i="6"/>
  <c r="C3609" i="6"/>
  <c r="G3608" i="6"/>
  <c r="C3608" i="6"/>
  <c r="G3607" i="6"/>
  <c r="C3607" i="6"/>
  <c r="G3606" i="6"/>
  <c r="C3606" i="6"/>
  <c r="G3605" i="6"/>
  <c r="C3605" i="6"/>
  <c r="G3604" i="6"/>
  <c r="C3604" i="6"/>
  <c r="G3603" i="6"/>
  <c r="C3603" i="6"/>
  <c r="G3602" i="6"/>
  <c r="C3602" i="6"/>
  <c r="G3601" i="6"/>
  <c r="C3601" i="6"/>
  <c r="G3600" i="6"/>
  <c r="C3600" i="6"/>
  <c r="G3599" i="6"/>
  <c r="C3599" i="6"/>
  <c r="G3598" i="6"/>
  <c r="C3598" i="6"/>
  <c r="G3597" i="6"/>
  <c r="C3597" i="6"/>
  <c r="G3596" i="6"/>
  <c r="C3596" i="6"/>
  <c r="G3595" i="6"/>
  <c r="C3595" i="6"/>
  <c r="G3594" i="6"/>
  <c r="C3594" i="6"/>
  <c r="G3593" i="6"/>
  <c r="C3593" i="6"/>
  <c r="G3592" i="6"/>
  <c r="C3592" i="6"/>
  <c r="G3591" i="6"/>
  <c r="C3591" i="6"/>
  <c r="G3590" i="6"/>
  <c r="C3590" i="6"/>
  <c r="G3589" i="6"/>
  <c r="C3589" i="6"/>
  <c r="G3588" i="6"/>
  <c r="C3588" i="6"/>
  <c r="G3587" i="6"/>
  <c r="C3587" i="6"/>
  <c r="G3586" i="6"/>
  <c r="C3586" i="6"/>
  <c r="G3585" i="6"/>
  <c r="C3585" i="6"/>
  <c r="G3584" i="6"/>
  <c r="C3584" i="6"/>
  <c r="G3583" i="6"/>
  <c r="C3583" i="6"/>
  <c r="G3582" i="6"/>
  <c r="C3582" i="6"/>
  <c r="G3581" i="6"/>
  <c r="C3581" i="6"/>
  <c r="G3580" i="6"/>
  <c r="C3580" i="6"/>
  <c r="G3579" i="6"/>
  <c r="C3579" i="6"/>
  <c r="G3578" i="6"/>
  <c r="C3578" i="6"/>
  <c r="G3577" i="6"/>
  <c r="C3577" i="6"/>
  <c r="G3576" i="6"/>
  <c r="C3576" i="6"/>
  <c r="G3575" i="6"/>
  <c r="C3575" i="6"/>
  <c r="G3574" i="6"/>
  <c r="C3574" i="6"/>
  <c r="G3573" i="6"/>
  <c r="C3573" i="6"/>
  <c r="G3572" i="6"/>
  <c r="C3572" i="6"/>
  <c r="G3571" i="6"/>
  <c r="C3571" i="6"/>
  <c r="G3570" i="6"/>
  <c r="C3570" i="6"/>
  <c r="G3569" i="6"/>
  <c r="C3569" i="6"/>
  <c r="G3568" i="6"/>
  <c r="C3568" i="6"/>
  <c r="G3567" i="6"/>
  <c r="C3567" i="6"/>
  <c r="G3566" i="6"/>
  <c r="C3566" i="6"/>
  <c r="G3565" i="6"/>
  <c r="C3565" i="6"/>
  <c r="G3564" i="6"/>
  <c r="C3564" i="6"/>
  <c r="G3563" i="6"/>
  <c r="C3563" i="6"/>
  <c r="G3562" i="6"/>
  <c r="C3562" i="6"/>
  <c r="G3561" i="6"/>
  <c r="C3561" i="6"/>
  <c r="G3560" i="6"/>
  <c r="C3560" i="6"/>
  <c r="G3559" i="6"/>
  <c r="C3559" i="6"/>
  <c r="G3558" i="6"/>
  <c r="C3558" i="6"/>
  <c r="G3557" i="6"/>
  <c r="C3557" i="6"/>
  <c r="G3556" i="6"/>
  <c r="C3556" i="6"/>
  <c r="G3555" i="6"/>
  <c r="C3555" i="6"/>
  <c r="G3554" i="6"/>
  <c r="C3554" i="6"/>
  <c r="G3553" i="6"/>
  <c r="C3553" i="6"/>
  <c r="G3552" i="6"/>
  <c r="C3552" i="6"/>
  <c r="G3551" i="6"/>
  <c r="C3551" i="6"/>
  <c r="G3550" i="6"/>
  <c r="C3550" i="6"/>
  <c r="G3549" i="6"/>
  <c r="C3549" i="6"/>
  <c r="G3548" i="6"/>
  <c r="C3548" i="6"/>
  <c r="G3547" i="6"/>
  <c r="C3547" i="6"/>
  <c r="G3546" i="6"/>
  <c r="C3546" i="6"/>
  <c r="G3545" i="6"/>
  <c r="C3545" i="6"/>
  <c r="G3544" i="6"/>
  <c r="C3544" i="6"/>
  <c r="G3543" i="6"/>
  <c r="C3543" i="6"/>
  <c r="G3542" i="6"/>
  <c r="C3542" i="6"/>
  <c r="G3541" i="6"/>
  <c r="C3541" i="6"/>
  <c r="G3540" i="6"/>
  <c r="C3540" i="6"/>
  <c r="G3539" i="6"/>
  <c r="C3539" i="6"/>
  <c r="G3538" i="6"/>
  <c r="C3538" i="6"/>
  <c r="G3537" i="6"/>
  <c r="C3537" i="6"/>
  <c r="G3536" i="6"/>
  <c r="C3536" i="6"/>
  <c r="G3535" i="6"/>
  <c r="C3535" i="6"/>
  <c r="G3534" i="6"/>
  <c r="C3534" i="6"/>
  <c r="G3533" i="6"/>
  <c r="C3533" i="6"/>
  <c r="G3532" i="6"/>
  <c r="C3532" i="6"/>
  <c r="G3531" i="6"/>
  <c r="C3531" i="6"/>
  <c r="G3530" i="6"/>
  <c r="C3530" i="6"/>
  <c r="G3529" i="6"/>
  <c r="C3529" i="6"/>
  <c r="G3528" i="6"/>
  <c r="C3528" i="6"/>
  <c r="G3527" i="6"/>
  <c r="C3527" i="6"/>
  <c r="G3526" i="6"/>
  <c r="C3526" i="6"/>
  <c r="G3525" i="6"/>
  <c r="C3525" i="6"/>
  <c r="G3524" i="6"/>
  <c r="C3524" i="6"/>
  <c r="G3523" i="6"/>
  <c r="C3523" i="6"/>
  <c r="G3522" i="6"/>
  <c r="C3522" i="6"/>
  <c r="G3521" i="6"/>
  <c r="C3521" i="6"/>
  <c r="G3520" i="6"/>
  <c r="C3520" i="6"/>
  <c r="G3519" i="6"/>
  <c r="C3519" i="6"/>
  <c r="G3518" i="6"/>
  <c r="C3518" i="6"/>
  <c r="G3517" i="6"/>
  <c r="C3517" i="6"/>
  <c r="G3516" i="6"/>
  <c r="C3516" i="6"/>
  <c r="G3515" i="6"/>
  <c r="C3515" i="6"/>
  <c r="G3514" i="6"/>
  <c r="C3514" i="6"/>
  <c r="G3513" i="6"/>
  <c r="C3513" i="6"/>
  <c r="G3512" i="6"/>
  <c r="C3512" i="6"/>
  <c r="G3511" i="6"/>
  <c r="C3511" i="6"/>
  <c r="G3510" i="6"/>
  <c r="C3510" i="6"/>
  <c r="G3509" i="6"/>
  <c r="C3509" i="6"/>
  <c r="G3508" i="6"/>
  <c r="C3508" i="6"/>
  <c r="G3507" i="6"/>
  <c r="C3507" i="6"/>
  <c r="G3506" i="6"/>
  <c r="C3506" i="6"/>
  <c r="G3505" i="6"/>
  <c r="C3505" i="6"/>
  <c r="G3504" i="6"/>
  <c r="C3504" i="6"/>
  <c r="G3503" i="6"/>
  <c r="C3503" i="6"/>
  <c r="G3502" i="6"/>
  <c r="C3502" i="6"/>
  <c r="G3501" i="6"/>
  <c r="C3501" i="6"/>
  <c r="G3500" i="6"/>
  <c r="C3500" i="6"/>
  <c r="G3499" i="6"/>
  <c r="C3499" i="6"/>
  <c r="G3498" i="6"/>
  <c r="C3498" i="6"/>
  <c r="G3497" i="6"/>
  <c r="C3497" i="6"/>
  <c r="G3496" i="6"/>
  <c r="C3496" i="6"/>
  <c r="G3495" i="6"/>
  <c r="C3495" i="6"/>
  <c r="G3494" i="6"/>
  <c r="C3494" i="6"/>
  <c r="G3493" i="6"/>
  <c r="C3493" i="6"/>
  <c r="G3492" i="6"/>
  <c r="C3492" i="6"/>
  <c r="G3491" i="6"/>
  <c r="C3491" i="6"/>
  <c r="G3490" i="6"/>
  <c r="C3490" i="6"/>
  <c r="G3489" i="6"/>
  <c r="C3489" i="6"/>
  <c r="G3488" i="6"/>
  <c r="C3488" i="6"/>
  <c r="G3487" i="6"/>
  <c r="C3487" i="6"/>
  <c r="G3486" i="6"/>
  <c r="C3486" i="6"/>
  <c r="G3485" i="6"/>
  <c r="C3485" i="6"/>
  <c r="G3484" i="6"/>
  <c r="C3484" i="6"/>
  <c r="G3483" i="6"/>
  <c r="C3483" i="6"/>
  <c r="G3482" i="6"/>
  <c r="C3482" i="6"/>
  <c r="G3481" i="6"/>
  <c r="C3481" i="6"/>
  <c r="G3480" i="6"/>
  <c r="C3480" i="6"/>
  <c r="G3479" i="6"/>
  <c r="C3479" i="6"/>
  <c r="G3478" i="6"/>
  <c r="C3478" i="6"/>
  <c r="G3477" i="6"/>
  <c r="C3477" i="6"/>
  <c r="G3476" i="6"/>
  <c r="C3476" i="6"/>
  <c r="G3475" i="6"/>
  <c r="C3475" i="6"/>
  <c r="G3474" i="6"/>
  <c r="C3474" i="6"/>
  <c r="G3473" i="6"/>
  <c r="C3473" i="6"/>
  <c r="G3472" i="6"/>
  <c r="C3472" i="6"/>
  <c r="G3471" i="6"/>
  <c r="C3471" i="6"/>
  <c r="G3470" i="6"/>
  <c r="C3470" i="6"/>
  <c r="G3469" i="6"/>
  <c r="C3469" i="6"/>
  <c r="G3468" i="6"/>
  <c r="C3468" i="6"/>
  <c r="G3467" i="6"/>
  <c r="C3467" i="6"/>
  <c r="G3466" i="6"/>
  <c r="C3466" i="6"/>
  <c r="G3465" i="6"/>
  <c r="C3465" i="6"/>
  <c r="G3464" i="6"/>
  <c r="C3464" i="6"/>
  <c r="G3463" i="6"/>
  <c r="C3463" i="6"/>
  <c r="G3462" i="6"/>
  <c r="C3462" i="6"/>
  <c r="G3461" i="6"/>
  <c r="C3461" i="6"/>
  <c r="G3460" i="6"/>
  <c r="C3460" i="6"/>
  <c r="G3459" i="6"/>
  <c r="C3459" i="6"/>
  <c r="G3458" i="6"/>
  <c r="C3458" i="6"/>
  <c r="G3457" i="6"/>
  <c r="C3457" i="6"/>
  <c r="G3456" i="6"/>
  <c r="C3456" i="6"/>
  <c r="G3455" i="6"/>
  <c r="C3455" i="6"/>
  <c r="G3454" i="6"/>
  <c r="C3454" i="6"/>
  <c r="G3453" i="6"/>
  <c r="C3453" i="6"/>
  <c r="G3452" i="6"/>
  <c r="C3452" i="6"/>
  <c r="G3451" i="6"/>
  <c r="C3451" i="6"/>
  <c r="G3450" i="6"/>
  <c r="C3450" i="6"/>
  <c r="G3449" i="6"/>
  <c r="C3449" i="6"/>
  <c r="G3448" i="6"/>
  <c r="C3448" i="6"/>
  <c r="G3447" i="6"/>
  <c r="C3447" i="6"/>
  <c r="G3446" i="6"/>
  <c r="C3446" i="6"/>
  <c r="G3445" i="6"/>
  <c r="C3445" i="6"/>
  <c r="G3444" i="6"/>
  <c r="C3444" i="6"/>
  <c r="G3443" i="6"/>
  <c r="C3443" i="6"/>
  <c r="G3442" i="6"/>
  <c r="C3442" i="6"/>
  <c r="G3441" i="6"/>
  <c r="C3441" i="6"/>
  <c r="G3440" i="6"/>
  <c r="C3440" i="6"/>
  <c r="G3439" i="6"/>
  <c r="C3439" i="6"/>
  <c r="G3438" i="6"/>
  <c r="C3438" i="6"/>
  <c r="G3437" i="6"/>
  <c r="C3437" i="6"/>
  <c r="G3436" i="6"/>
  <c r="C3436" i="6"/>
  <c r="G3435" i="6"/>
  <c r="C3435" i="6"/>
  <c r="G3434" i="6"/>
  <c r="C3434" i="6"/>
  <c r="G3433" i="6"/>
  <c r="C3433" i="6"/>
  <c r="G3432" i="6"/>
  <c r="C3432" i="6"/>
  <c r="G3431" i="6"/>
  <c r="C3431" i="6"/>
  <c r="G3430" i="6"/>
  <c r="C3430" i="6"/>
  <c r="G3429" i="6"/>
  <c r="C3429" i="6"/>
  <c r="G3428" i="6"/>
  <c r="C3428" i="6"/>
  <c r="G3427" i="6"/>
  <c r="C3427" i="6"/>
  <c r="G3426" i="6"/>
  <c r="C3426" i="6"/>
  <c r="G3425" i="6"/>
  <c r="C3425" i="6"/>
  <c r="G3424" i="6"/>
  <c r="C3424" i="6"/>
  <c r="G3423" i="6"/>
  <c r="C3423" i="6"/>
  <c r="G3422" i="6"/>
  <c r="C3422" i="6"/>
  <c r="G3421" i="6"/>
  <c r="C3421" i="6"/>
  <c r="G3420" i="6"/>
  <c r="C3420" i="6"/>
  <c r="G3419" i="6"/>
  <c r="C3419" i="6"/>
  <c r="G3418" i="6"/>
  <c r="C3418" i="6"/>
  <c r="G3417" i="6"/>
  <c r="C3417" i="6"/>
  <c r="G3416" i="6"/>
  <c r="C3416" i="6"/>
  <c r="G3415" i="6"/>
  <c r="C3415" i="6"/>
  <c r="G3414" i="6"/>
  <c r="C3414" i="6"/>
  <c r="G3413" i="6"/>
  <c r="C3413" i="6"/>
  <c r="G3412" i="6"/>
  <c r="C3412" i="6"/>
  <c r="G3411" i="6"/>
  <c r="C3411" i="6"/>
  <c r="G3410" i="6"/>
  <c r="C3410" i="6"/>
  <c r="G3409" i="6"/>
  <c r="C3409" i="6"/>
  <c r="G3408" i="6"/>
  <c r="C3408" i="6"/>
  <c r="G3407" i="6"/>
  <c r="C3407" i="6"/>
  <c r="G3406" i="6"/>
  <c r="C3406" i="6"/>
  <c r="G3405" i="6"/>
  <c r="C3405" i="6"/>
  <c r="G3404" i="6"/>
  <c r="C3404" i="6"/>
  <c r="G3403" i="6"/>
  <c r="C3403" i="6"/>
  <c r="G3402" i="6"/>
  <c r="C3402" i="6"/>
  <c r="G3401" i="6"/>
  <c r="C3401" i="6"/>
  <c r="G3400" i="6"/>
  <c r="C3400" i="6"/>
  <c r="G3399" i="6"/>
  <c r="C3399" i="6"/>
  <c r="G3398" i="6"/>
  <c r="C3398" i="6"/>
  <c r="G3397" i="6"/>
  <c r="C3397" i="6"/>
  <c r="G3396" i="6"/>
  <c r="C3396" i="6"/>
  <c r="G3395" i="6"/>
  <c r="C3395" i="6"/>
  <c r="G3394" i="6"/>
  <c r="C3394" i="6"/>
  <c r="G3393" i="6"/>
  <c r="C3393" i="6"/>
  <c r="G3392" i="6"/>
  <c r="C3392" i="6"/>
  <c r="G3391" i="6"/>
  <c r="C3391" i="6"/>
  <c r="G3390" i="6"/>
  <c r="C3390" i="6"/>
  <c r="G3389" i="6"/>
  <c r="C3389" i="6"/>
  <c r="G3388" i="6"/>
  <c r="C3388" i="6"/>
  <c r="G3387" i="6"/>
  <c r="C3387" i="6"/>
  <c r="G3386" i="6"/>
  <c r="C3386" i="6"/>
  <c r="G3385" i="6"/>
  <c r="C3385" i="6"/>
  <c r="G3384" i="6"/>
  <c r="C3384" i="6"/>
  <c r="G3383" i="6"/>
  <c r="C3383" i="6"/>
  <c r="G3382" i="6"/>
  <c r="C3382" i="6"/>
  <c r="G3381" i="6"/>
  <c r="C3381" i="6"/>
  <c r="G3380" i="6"/>
  <c r="C3380" i="6"/>
  <c r="G3379" i="6"/>
  <c r="C3379" i="6"/>
  <c r="G3378" i="6"/>
  <c r="C3378" i="6"/>
  <c r="G3377" i="6"/>
  <c r="C3377" i="6"/>
  <c r="G3376" i="6"/>
  <c r="C3376" i="6"/>
  <c r="G3375" i="6"/>
  <c r="C3375" i="6"/>
  <c r="G3374" i="6"/>
  <c r="C3374" i="6"/>
  <c r="G3373" i="6"/>
  <c r="C3373" i="6"/>
  <c r="G3372" i="6"/>
  <c r="C3372" i="6"/>
  <c r="G3371" i="6"/>
  <c r="C3371" i="6"/>
  <c r="G3370" i="6"/>
  <c r="C3370" i="6"/>
  <c r="G3369" i="6"/>
  <c r="C3369" i="6"/>
  <c r="G3368" i="6"/>
  <c r="C3368" i="6"/>
  <c r="G3367" i="6"/>
  <c r="C3367" i="6"/>
  <c r="G3366" i="6"/>
  <c r="C3366" i="6"/>
  <c r="G3365" i="6"/>
  <c r="C3365" i="6"/>
  <c r="G3364" i="6"/>
  <c r="C3364" i="6"/>
  <c r="G3363" i="6"/>
  <c r="C3363" i="6"/>
  <c r="G3362" i="6"/>
  <c r="C3362" i="6"/>
  <c r="G3361" i="6"/>
  <c r="C3361" i="6"/>
  <c r="G3360" i="6"/>
  <c r="C3360" i="6"/>
  <c r="G3359" i="6"/>
  <c r="C3359" i="6"/>
  <c r="G3358" i="6"/>
  <c r="C3358" i="6"/>
  <c r="G3357" i="6"/>
  <c r="C3357" i="6"/>
  <c r="G3356" i="6"/>
  <c r="C3356" i="6"/>
  <c r="G3355" i="6"/>
  <c r="C3355" i="6"/>
  <c r="G3354" i="6"/>
  <c r="C3354" i="6"/>
  <c r="G3353" i="6"/>
  <c r="C3353" i="6"/>
  <c r="G3352" i="6"/>
  <c r="C3352" i="6"/>
  <c r="G3351" i="6"/>
  <c r="C3351" i="6"/>
  <c r="G3350" i="6"/>
  <c r="C3350" i="6"/>
  <c r="G3349" i="6"/>
  <c r="C3349" i="6"/>
  <c r="G3348" i="6"/>
  <c r="C3348" i="6"/>
  <c r="G3347" i="6"/>
  <c r="C3347" i="6"/>
  <c r="G3346" i="6"/>
  <c r="C3346" i="6"/>
  <c r="G3345" i="6"/>
  <c r="C3345" i="6"/>
  <c r="G3344" i="6"/>
  <c r="C3344" i="6"/>
  <c r="G3343" i="6"/>
  <c r="C3343" i="6"/>
  <c r="G3342" i="6"/>
  <c r="C3342" i="6"/>
  <c r="G3341" i="6"/>
  <c r="C3341" i="6"/>
  <c r="G3340" i="6"/>
  <c r="C3340" i="6"/>
  <c r="G3339" i="6"/>
  <c r="C3339" i="6"/>
  <c r="G3338" i="6"/>
  <c r="C3338" i="6"/>
  <c r="G3337" i="6"/>
  <c r="C3337" i="6"/>
  <c r="G3336" i="6"/>
  <c r="C3336" i="6"/>
  <c r="G3335" i="6"/>
  <c r="C3335" i="6"/>
  <c r="G3334" i="6"/>
  <c r="C3334" i="6"/>
  <c r="G3333" i="6"/>
  <c r="C3333" i="6"/>
  <c r="G3332" i="6"/>
  <c r="C3332" i="6"/>
  <c r="G3331" i="6"/>
  <c r="C3331" i="6"/>
  <c r="G3330" i="6"/>
  <c r="C3330" i="6"/>
  <c r="G3329" i="6"/>
  <c r="C3329" i="6"/>
  <c r="G3328" i="6"/>
  <c r="C3328" i="6"/>
  <c r="G3327" i="6"/>
  <c r="C3327" i="6"/>
  <c r="G3326" i="6"/>
  <c r="C3326" i="6"/>
  <c r="G3325" i="6"/>
  <c r="C3325" i="6"/>
  <c r="G3324" i="6"/>
  <c r="C3324" i="6"/>
  <c r="G3323" i="6"/>
  <c r="C3323" i="6"/>
  <c r="G3322" i="6"/>
  <c r="C3322" i="6"/>
  <c r="G3321" i="6"/>
  <c r="C3321" i="6"/>
  <c r="G3320" i="6"/>
  <c r="C3320" i="6"/>
  <c r="G3319" i="6"/>
  <c r="C3319" i="6"/>
  <c r="G3318" i="6"/>
  <c r="C3318" i="6"/>
  <c r="G3317" i="6"/>
  <c r="C3317" i="6"/>
  <c r="G3316" i="6"/>
  <c r="C3316" i="6"/>
  <c r="G3315" i="6"/>
  <c r="C3315" i="6"/>
  <c r="G3314" i="6"/>
  <c r="C3314" i="6"/>
  <c r="G3313" i="6"/>
  <c r="C3313" i="6"/>
  <c r="G3312" i="6"/>
  <c r="C3312" i="6"/>
  <c r="G3311" i="6"/>
  <c r="C3311" i="6"/>
  <c r="G3310" i="6"/>
  <c r="C3310" i="6"/>
  <c r="G3309" i="6"/>
  <c r="C3309" i="6"/>
  <c r="G3308" i="6"/>
  <c r="C3308" i="6"/>
  <c r="G3307" i="6"/>
  <c r="C3307" i="6"/>
  <c r="G3306" i="6"/>
  <c r="C3306" i="6"/>
  <c r="G3305" i="6"/>
  <c r="C3305" i="6"/>
  <c r="G3304" i="6"/>
  <c r="C3304" i="6"/>
  <c r="G3303" i="6"/>
  <c r="C3303" i="6"/>
  <c r="G3302" i="6"/>
  <c r="C3302" i="6"/>
  <c r="G3301" i="6"/>
  <c r="C3301" i="6"/>
  <c r="G3300" i="6"/>
  <c r="C3300" i="6"/>
  <c r="G3299" i="6"/>
  <c r="C3299" i="6"/>
  <c r="G3298" i="6"/>
  <c r="C3298" i="6"/>
  <c r="G3297" i="6"/>
  <c r="C3297" i="6"/>
  <c r="G3296" i="6"/>
  <c r="C3296" i="6"/>
  <c r="G3295" i="6"/>
  <c r="C3295" i="6"/>
  <c r="G3294" i="6"/>
  <c r="C3294" i="6"/>
  <c r="G3293" i="6"/>
  <c r="C3293" i="6"/>
  <c r="G3292" i="6"/>
  <c r="C3292" i="6"/>
  <c r="G3291" i="6"/>
  <c r="C3291" i="6"/>
  <c r="G3290" i="6"/>
  <c r="C3290" i="6"/>
  <c r="G3289" i="6"/>
  <c r="C3289" i="6"/>
  <c r="G3288" i="6"/>
  <c r="C3288" i="6"/>
  <c r="G3287" i="6"/>
  <c r="C3287" i="6"/>
  <c r="G3286" i="6"/>
  <c r="C3286" i="6"/>
  <c r="G3285" i="6"/>
  <c r="C3285" i="6"/>
  <c r="G3284" i="6"/>
  <c r="C3284" i="6"/>
  <c r="G3283" i="6"/>
  <c r="C3283" i="6"/>
  <c r="G3282" i="6"/>
  <c r="C3282" i="6"/>
  <c r="G3281" i="6"/>
  <c r="C3281" i="6"/>
  <c r="G3280" i="6"/>
  <c r="C3280" i="6"/>
  <c r="G3279" i="6"/>
  <c r="C3279" i="6"/>
  <c r="G3278" i="6"/>
  <c r="C3278" i="6"/>
  <c r="G3277" i="6"/>
  <c r="C3277" i="6"/>
  <c r="G3276" i="6"/>
  <c r="C3276" i="6"/>
  <c r="G3275" i="6"/>
  <c r="C3275" i="6"/>
  <c r="G3274" i="6"/>
  <c r="C3274" i="6"/>
  <c r="G3273" i="6"/>
  <c r="C3273" i="6"/>
  <c r="G3272" i="6"/>
  <c r="C3272" i="6"/>
  <c r="G3271" i="6"/>
  <c r="C3271" i="6"/>
  <c r="G3270" i="6"/>
  <c r="C3270" i="6"/>
  <c r="G3269" i="6"/>
  <c r="C3269" i="6"/>
  <c r="G3268" i="6"/>
  <c r="C3268" i="6"/>
  <c r="G3267" i="6"/>
  <c r="C3267" i="6"/>
  <c r="G3266" i="6"/>
  <c r="C3266" i="6"/>
  <c r="G3265" i="6"/>
  <c r="C3265" i="6"/>
  <c r="G3264" i="6"/>
  <c r="C3264" i="6"/>
  <c r="G3263" i="6"/>
  <c r="C3263" i="6"/>
  <c r="G3262" i="6"/>
  <c r="C3262" i="6"/>
  <c r="G3261" i="6"/>
  <c r="C3261" i="6"/>
  <c r="G3260" i="6"/>
  <c r="C3260" i="6"/>
  <c r="G3259" i="6"/>
  <c r="C3259" i="6"/>
  <c r="G3258" i="6"/>
  <c r="C3258" i="6"/>
  <c r="G3257" i="6"/>
  <c r="C3257" i="6"/>
  <c r="G3256" i="6"/>
  <c r="C3256" i="6"/>
  <c r="G3255" i="6"/>
  <c r="C3255" i="6"/>
  <c r="G3254" i="6"/>
  <c r="C3254" i="6"/>
  <c r="G3253" i="6"/>
  <c r="C3253" i="6"/>
  <c r="G3252" i="6"/>
  <c r="C3252" i="6"/>
  <c r="G3251" i="6"/>
  <c r="C3251" i="6"/>
  <c r="G3250" i="6"/>
  <c r="C3250" i="6"/>
  <c r="G3249" i="6"/>
  <c r="C3249" i="6"/>
  <c r="G3248" i="6"/>
  <c r="C3248" i="6"/>
  <c r="G3247" i="6"/>
  <c r="C3247" i="6"/>
  <c r="G3246" i="6"/>
  <c r="C3246" i="6"/>
  <c r="G3245" i="6"/>
  <c r="C3245" i="6"/>
  <c r="G3244" i="6"/>
  <c r="C3244" i="6"/>
  <c r="G3243" i="6"/>
  <c r="C3243" i="6"/>
  <c r="G3242" i="6"/>
  <c r="C3242" i="6"/>
  <c r="G3241" i="6"/>
  <c r="C3241" i="6"/>
  <c r="G3240" i="6"/>
  <c r="C3240" i="6"/>
  <c r="G3239" i="6"/>
  <c r="C3239" i="6"/>
  <c r="G3238" i="6"/>
  <c r="C3238" i="6"/>
  <c r="G3237" i="6"/>
  <c r="C3237" i="6"/>
  <c r="G3236" i="6"/>
  <c r="C3236" i="6"/>
  <c r="G3235" i="6"/>
  <c r="C3235" i="6"/>
  <c r="G3234" i="6"/>
  <c r="C3234" i="6"/>
  <c r="G3233" i="6"/>
  <c r="C3233" i="6"/>
  <c r="G3232" i="6"/>
  <c r="C3232" i="6"/>
  <c r="G3231" i="6"/>
  <c r="C3231" i="6"/>
  <c r="G3230" i="6"/>
  <c r="C3230" i="6"/>
  <c r="G3229" i="6"/>
  <c r="C3229" i="6"/>
  <c r="G3228" i="6"/>
  <c r="C3228" i="6"/>
  <c r="G3227" i="6"/>
  <c r="C3227" i="6"/>
  <c r="G3226" i="6"/>
  <c r="C3226" i="6"/>
  <c r="G3225" i="6"/>
  <c r="C3225" i="6"/>
  <c r="G3224" i="6"/>
  <c r="C3224" i="6"/>
  <c r="G3223" i="6"/>
  <c r="C3223" i="6"/>
  <c r="G3222" i="6"/>
  <c r="C3222" i="6"/>
  <c r="G3221" i="6"/>
  <c r="C3221" i="6"/>
  <c r="G3220" i="6"/>
  <c r="C3220" i="6"/>
  <c r="G3219" i="6"/>
  <c r="C3219" i="6"/>
  <c r="G3218" i="6"/>
  <c r="C3218" i="6"/>
  <c r="G3217" i="6"/>
  <c r="C3217" i="6"/>
  <c r="G3216" i="6"/>
  <c r="C3216" i="6"/>
  <c r="G3215" i="6"/>
  <c r="C3215" i="6"/>
  <c r="G3214" i="6"/>
  <c r="C3214" i="6"/>
  <c r="G3213" i="6"/>
  <c r="C3213" i="6"/>
  <c r="G3212" i="6"/>
  <c r="C3212" i="6"/>
  <c r="G3211" i="6"/>
  <c r="C3211" i="6"/>
  <c r="G3210" i="6"/>
  <c r="C3210" i="6"/>
  <c r="G3209" i="6"/>
  <c r="C3209" i="6"/>
  <c r="G3208" i="6"/>
  <c r="C3208" i="6"/>
  <c r="G3207" i="6"/>
  <c r="C3207" i="6"/>
  <c r="G3206" i="6"/>
  <c r="C3206" i="6"/>
  <c r="G3205" i="6"/>
  <c r="C3205" i="6"/>
  <c r="G3204" i="6"/>
  <c r="C3204" i="6"/>
  <c r="G3203" i="6"/>
  <c r="C3203" i="6"/>
  <c r="G3202" i="6"/>
  <c r="C3202" i="6"/>
  <c r="G3201" i="6"/>
  <c r="C3201" i="6"/>
  <c r="G3200" i="6"/>
  <c r="C3200" i="6"/>
  <c r="G3199" i="6"/>
  <c r="C3199" i="6"/>
  <c r="G3198" i="6"/>
  <c r="C3198" i="6"/>
  <c r="G3197" i="6"/>
  <c r="C3197" i="6"/>
  <c r="G3196" i="6"/>
  <c r="C3196" i="6"/>
  <c r="G3195" i="6"/>
  <c r="C3195" i="6"/>
  <c r="G3194" i="6"/>
  <c r="C3194" i="6"/>
  <c r="G3193" i="6"/>
  <c r="C3193" i="6"/>
  <c r="G3192" i="6"/>
  <c r="C3192" i="6"/>
  <c r="G3191" i="6"/>
  <c r="C3191" i="6"/>
  <c r="G3190" i="6"/>
  <c r="C3190" i="6"/>
  <c r="G3189" i="6"/>
  <c r="C3189" i="6"/>
  <c r="G3188" i="6"/>
  <c r="C3188" i="6"/>
  <c r="G3187" i="6"/>
  <c r="C3187" i="6"/>
  <c r="G3186" i="6"/>
  <c r="C3186" i="6"/>
  <c r="G3185" i="6"/>
  <c r="C3185" i="6"/>
  <c r="G3184" i="6"/>
  <c r="C3184" i="6"/>
  <c r="G3183" i="6"/>
  <c r="C3183" i="6"/>
  <c r="G3182" i="6"/>
  <c r="C3182" i="6"/>
  <c r="G3181" i="6"/>
  <c r="C3181" i="6"/>
  <c r="G3180" i="6"/>
  <c r="C3180" i="6"/>
  <c r="G3179" i="6"/>
  <c r="C3179" i="6"/>
  <c r="G3178" i="6"/>
  <c r="C3178" i="6"/>
  <c r="G3177" i="6"/>
  <c r="C3177" i="6"/>
  <c r="G3176" i="6"/>
  <c r="C3176" i="6"/>
  <c r="G3175" i="6"/>
  <c r="C3175" i="6"/>
  <c r="G3174" i="6"/>
  <c r="C3174" i="6"/>
  <c r="G3173" i="6"/>
  <c r="C3173" i="6"/>
  <c r="G3172" i="6"/>
  <c r="C3172" i="6"/>
  <c r="G3171" i="6"/>
  <c r="C3171" i="6"/>
  <c r="G3170" i="6"/>
  <c r="C3170" i="6"/>
  <c r="G3169" i="6"/>
  <c r="C3169" i="6"/>
  <c r="G3168" i="6"/>
  <c r="C3168" i="6"/>
  <c r="G3167" i="6"/>
  <c r="C3167" i="6"/>
  <c r="G3166" i="6"/>
  <c r="C3166" i="6"/>
  <c r="G3165" i="6"/>
  <c r="C3165" i="6"/>
  <c r="G3164" i="6"/>
  <c r="C3164" i="6"/>
  <c r="G3163" i="6"/>
  <c r="C3163" i="6"/>
  <c r="G3162" i="6"/>
  <c r="C3162" i="6"/>
  <c r="G3161" i="6"/>
  <c r="C3161" i="6"/>
  <c r="G3160" i="6"/>
  <c r="C3160" i="6"/>
  <c r="G3159" i="6"/>
  <c r="C3159" i="6"/>
  <c r="G3158" i="6"/>
  <c r="C3158" i="6"/>
  <c r="G3157" i="6"/>
  <c r="C3157" i="6"/>
  <c r="G3156" i="6"/>
  <c r="C3156" i="6"/>
  <c r="G3155" i="6"/>
  <c r="C3155" i="6"/>
  <c r="G3154" i="6"/>
  <c r="C3154" i="6"/>
  <c r="G3153" i="6"/>
  <c r="C3153" i="6"/>
  <c r="G3152" i="6"/>
  <c r="C3152" i="6"/>
  <c r="G3151" i="6"/>
  <c r="C3151" i="6"/>
  <c r="G3150" i="6"/>
  <c r="C3150" i="6"/>
  <c r="G3149" i="6"/>
  <c r="C3149" i="6"/>
  <c r="G3148" i="6"/>
  <c r="C3148" i="6"/>
  <c r="G3147" i="6"/>
  <c r="C3147" i="6"/>
  <c r="G3146" i="6"/>
  <c r="C3146" i="6"/>
  <c r="G3145" i="6"/>
  <c r="C3145" i="6"/>
  <c r="G3144" i="6"/>
  <c r="C3144" i="6"/>
  <c r="G3143" i="6"/>
  <c r="C3143" i="6"/>
  <c r="G3142" i="6"/>
  <c r="C3142" i="6"/>
  <c r="G3141" i="6"/>
  <c r="C3141" i="6"/>
  <c r="G3140" i="6"/>
  <c r="C3140" i="6"/>
  <c r="G3139" i="6"/>
  <c r="C3139" i="6"/>
  <c r="G3138" i="6"/>
  <c r="C3138" i="6"/>
  <c r="G3137" i="6"/>
  <c r="C3137" i="6"/>
  <c r="G3136" i="6"/>
  <c r="C3136" i="6"/>
  <c r="G3135" i="6"/>
  <c r="C3135" i="6"/>
  <c r="G3134" i="6"/>
  <c r="C3134" i="6"/>
  <c r="G3133" i="6"/>
  <c r="C3133" i="6"/>
  <c r="G3132" i="6"/>
  <c r="C3132" i="6"/>
  <c r="G3131" i="6"/>
  <c r="C3131" i="6"/>
  <c r="G3130" i="6"/>
  <c r="C3130" i="6"/>
  <c r="G3129" i="6"/>
  <c r="C3129" i="6"/>
  <c r="G3128" i="6"/>
  <c r="C3128" i="6"/>
  <c r="G3127" i="6"/>
  <c r="C3127" i="6"/>
  <c r="G3126" i="6"/>
  <c r="C3126" i="6"/>
  <c r="G3125" i="6"/>
  <c r="C3125" i="6"/>
  <c r="G3124" i="6"/>
  <c r="C3124" i="6"/>
  <c r="G3123" i="6"/>
  <c r="C3123" i="6"/>
  <c r="G3122" i="6"/>
  <c r="C3122" i="6"/>
  <c r="G3121" i="6"/>
  <c r="C3121" i="6"/>
  <c r="G3120" i="6"/>
  <c r="C3120" i="6"/>
  <c r="G3119" i="6"/>
  <c r="C3119" i="6"/>
  <c r="G3118" i="6"/>
  <c r="C3118" i="6"/>
  <c r="G3117" i="6"/>
  <c r="C3117" i="6"/>
  <c r="G3116" i="6"/>
  <c r="C3116" i="6"/>
  <c r="G3115" i="6"/>
  <c r="C3115" i="6"/>
  <c r="G3114" i="6"/>
  <c r="C3114" i="6"/>
  <c r="G3113" i="6"/>
  <c r="C3113" i="6"/>
  <c r="G3112" i="6"/>
  <c r="C3112" i="6"/>
  <c r="G3111" i="6"/>
  <c r="C3111" i="6"/>
  <c r="G3110" i="6"/>
  <c r="C3110" i="6"/>
  <c r="G3109" i="6"/>
  <c r="C3109" i="6"/>
  <c r="G3108" i="6"/>
  <c r="C3108" i="6"/>
  <c r="G3107" i="6"/>
  <c r="C3107" i="6"/>
  <c r="G3106" i="6"/>
  <c r="C3106" i="6"/>
  <c r="G3105" i="6"/>
  <c r="C3105" i="6"/>
  <c r="G3104" i="6"/>
  <c r="C3104" i="6"/>
  <c r="G3103" i="6"/>
  <c r="C3103" i="6"/>
  <c r="G3102" i="6"/>
  <c r="C3102" i="6"/>
  <c r="G3101" i="6"/>
  <c r="C3101" i="6"/>
  <c r="G3100" i="6"/>
  <c r="C3100" i="6"/>
  <c r="G3099" i="6"/>
  <c r="C3099" i="6"/>
  <c r="G3098" i="6"/>
  <c r="C3098" i="6"/>
  <c r="G3097" i="6"/>
  <c r="C3097" i="6"/>
  <c r="G3096" i="6"/>
  <c r="C3096" i="6"/>
  <c r="G3095" i="6"/>
  <c r="C3095" i="6"/>
  <c r="G3094" i="6"/>
  <c r="C3094" i="6"/>
  <c r="G3093" i="6"/>
  <c r="C3093" i="6"/>
  <c r="G3092" i="6"/>
  <c r="C3092" i="6"/>
  <c r="G3091" i="6"/>
  <c r="C3091" i="6"/>
  <c r="G3090" i="6"/>
  <c r="C3090" i="6"/>
  <c r="G3089" i="6"/>
  <c r="C3089" i="6"/>
  <c r="G3088" i="6"/>
  <c r="C3088" i="6"/>
  <c r="G3087" i="6"/>
  <c r="C3087" i="6"/>
  <c r="G3086" i="6"/>
  <c r="C3086" i="6"/>
  <c r="G3085" i="6"/>
  <c r="C3085" i="6"/>
  <c r="G3084" i="6"/>
  <c r="C3084" i="6"/>
  <c r="G3083" i="6"/>
  <c r="C3083" i="6"/>
  <c r="G3082" i="6"/>
  <c r="C3082" i="6"/>
  <c r="G3081" i="6"/>
  <c r="C3081" i="6"/>
  <c r="G3080" i="6"/>
  <c r="C3080" i="6"/>
  <c r="G3079" i="6"/>
  <c r="C3079" i="6"/>
  <c r="G3078" i="6"/>
  <c r="C3078" i="6"/>
  <c r="G3077" i="6"/>
  <c r="C3077" i="6"/>
  <c r="G3076" i="6"/>
  <c r="C3076" i="6"/>
  <c r="G3075" i="6"/>
  <c r="C3075" i="6"/>
  <c r="G3074" i="6"/>
  <c r="C3074" i="6"/>
  <c r="G3073" i="6"/>
  <c r="C3073" i="6"/>
  <c r="G3072" i="6"/>
  <c r="C3072" i="6"/>
  <c r="G3071" i="6"/>
  <c r="C3071" i="6"/>
  <c r="G3070" i="6"/>
  <c r="C3070" i="6"/>
  <c r="G3069" i="6"/>
  <c r="C3069" i="6"/>
  <c r="G3068" i="6"/>
  <c r="C3068" i="6"/>
  <c r="G3067" i="6"/>
  <c r="C3067" i="6"/>
  <c r="G3066" i="6"/>
  <c r="C3066" i="6"/>
  <c r="G3065" i="6"/>
  <c r="C3065" i="6"/>
  <c r="G3064" i="6"/>
  <c r="C3064" i="6"/>
  <c r="G3063" i="6"/>
  <c r="C3063" i="6"/>
  <c r="G3062" i="6"/>
  <c r="C3062" i="6"/>
  <c r="G3061" i="6"/>
  <c r="C3061" i="6"/>
  <c r="G3060" i="6"/>
  <c r="C3060" i="6"/>
  <c r="G3059" i="6"/>
  <c r="C3059" i="6"/>
  <c r="G3058" i="6"/>
  <c r="C3058" i="6"/>
  <c r="G3057" i="6"/>
  <c r="C3057" i="6"/>
  <c r="G3056" i="6"/>
  <c r="C3056" i="6"/>
  <c r="G3055" i="6"/>
  <c r="C3055" i="6"/>
  <c r="G3054" i="6"/>
  <c r="C3054" i="6"/>
  <c r="G3053" i="6"/>
  <c r="C3053" i="6"/>
  <c r="G3052" i="6"/>
  <c r="C3052" i="6"/>
  <c r="G3051" i="6"/>
  <c r="C3051" i="6"/>
  <c r="G3050" i="6"/>
  <c r="C3050" i="6"/>
  <c r="G3049" i="6"/>
  <c r="C3049" i="6"/>
  <c r="G3048" i="6"/>
  <c r="C3048" i="6"/>
  <c r="G3047" i="6"/>
  <c r="C3047" i="6"/>
  <c r="G3046" i="6"/>
  <c r="C3046" i="6"/>
  <c r="G3045" i="6"/>
  <c r="C3045" i="6"/>
  <c r="G3044" i="6"/>
  <c r="C3044" i="6"/>
  <c r="G3043" i="6"/>
  <c r="C3043" i="6"/>
  <c r="G3042" i="6"/>
  <c r="C3042" i="6"/>
  <c r="G3041" i="6"/>
  <c r="C3041" i="6"/>
  <c r="G3040" i="6"/>
  <c r="C3040" i="6"/>
  <c r="G3039" i="6"/>
  <c r="C3039" i="6"/>
  <c r="G3038" i="6"/>
  <c r="C3038" i="6"/>
  <c r="G3037" i="6"/>
  <c r="C3037" i="6"/>
  <c r="G3036" i="6"/>
  <c r="C3036" i="6"/>
  <c r="G3035" i="6"/>
  <c r="C3035" i="6"/>
  <c r="G3034" i="6"/>
  <c r="C3034" i="6"/>
  <c r="G3033" i="6"/>
  <c r="C3033" i="6"/>
  <c r="G3032" i="6"/>
  <c r="C3032" i="6"/>
  <c r="G3031" i="6"/>
  <c r="C3031" i="6"/>
  <c r="G3030" i="6"/>
  <c r="C3030" i="6"/>
  <c r="G3029" i="6"/>
  <c r="C3029" i="6"/>
  <c r="G3028" i="6"/>
  <c r="C3028" i="6"/>
  <c r="G3027" i="6"/>
  <c r="C3027" i="6"/>
  <c r="G3026" i="6"/>
  <c r="C3026" i="6"/>
  <c r="G3025" i="6"/>
  <c r="C3025" i="6"/>
  <c r="G3024" i="6"/>
  <c r="C3024" i="6"/>
  <c r="G3023" i="6"/>
  <c r="C3023" i="6"/>
  <c r="G3022" i="6"/>
  <c r="C3022" i="6"/>
  <c r="G3021" i="6"/>
  <c r="C3021" i="6"/>
  <c r="G3020" i="6"/>
  <c r="C3020" i="6"/>
  <c r="G3019" i="6"/>
  <c r="C3019" i="6"/>
  <c r="G3018" i="6"/>
  <c r="C3018" i="6"/>
  <c r="G3017" i="6"/>
  <c r="C3017" i="6"/>
  <c r="G3016" i="6"/>
  <c r="C3016" i="6"/>
  <c r="G3015" i="6"/>
  <c r="C3015" i="6"/>
  <c r="G3014" i="6"/>
  <c r="C3014" i="6"/>
  <c r="G3013" i="6"/>
  <c r="C3013" i="6"/>
  <c r="G3012" i="6"/>
  <c r="C3012" i="6"/>
  <c r="G3011" i="6"/>
  <c r="C3011" i="6"/>
  <c r="G3010" i="6"/>
  <c r="C3010" i="6"/>
  <c r="G3009" i="6"/>
  <c r="C3009" i="6"/>
  <c r="G3008" i="6"/>
  <c r="C3008" i="6"/>
  <c r="G3007" i="6"/>
  <c r="C3007" i="6"/>
  <c r="G3006" i="6"/>
  <c r="C3006" i="6"/>
  <c r="G3005" i="6"/>
  <c r="C3005" i="6"/>
  <c r="G3004" i="6"/>
  <c r="C3004" i="6"/>
  <c r="G3003" i="6"/>
  <c r="C3003" i="6"/>
  <c r="G3002" i="6"/>
  <c r="C3002" i="6"/>
  <c r="G3001" i="6"/>
  <c r="C3001" i="6"/>
  <c r="G3000" i="6"/>
  <c r="C3000" i="6"/>
  <c r="G2999" i="6"/>
  <c r="C2999" i="6"/>
  <c r="G2998" i="6"/>
  <c r="C2998" i="6"/>
  <c r="G2997" i="6"/>
  <c r="C2997" i="6"/>
  <c r="G2996" i="6"/>
  <c r="C2996" i="6"/>
  <c r="G2995" i="6"/>
  <c r="C2995" i="6"/>
  <c r="G2994" i="6"/>
  <c r="C2994" i="6"/>
  <c r="G2993" i="6"/>
  <c r="C2993" i="6"/>
  <c r="G2992" i="6"/>
  <c r="C2992" i="6"/>
  <c r="G2991" i="6"/>
  <c r="C2991" i="6"/>
  <c r="G2990" i="6"/>
  <c r="C2990" i="6"/>
  <c r="G2989" i="6"/>
  <c r="C2989" i="6"/>
  <c r="G2988" i="6"/>
  <c r="C2988" i="6"/>
  <c r="G2987" i="6"/>
  <c r="C2987" i="6"/>
  <c r="G2986" i="6"/>
  <c r="C2986" i="6"/>
  <c r="G2985" i="6"/>
  <c r="C2985" i="6"/>
  <c r="G2984" i="6"/>
  <c r="C2984" i="6"/>
  <c r="G2983" i="6"/>
  <c r="C2983" i="6"/>
  <c r="G2982" i="6"/>
  <c r="C2982" i="6"/>
  <c r="G2981" i="6"/>
  <c r="C2981" i="6"/>
  <c r="G2980" i="6"/>
  <c r="C2980" i="6"/>
  <c r="G2979" i="6"/>
  <c r="C2979" i="6"/>
  <c r="G2978" i="6"/>
  <c r="C2978" i="6"/>
  <c r="G2977" i="6"/>
  <c r="C2977" i="6"/>
  <c r="G2976" i="6"/>
  <c r="C2976" i="6"/>
  <c r="G2975" i="6"/>
  <c r="C2975" i="6"/>
  <c r="G2974" i="6"/>
  <c r="C2974" i="6"/>
  <c r="G2973" i="6"/>
  <c r="C2973" i="6"/>
  <c r="G2972" i="6"/>
  <c r="C2972" i="6"/>
  <c r="G2971" i="6"/>
  <c r="C2971" i="6"/>
  <c r="G2970" i="6"/>
  <c r="C2970" i="6"/>
  <c r="G2969" i="6"/>
  <c r="C2969" i="6"/>
  <c r="G2968" i="6"/>
  <c r="C2968" i="6"/>
  <c r="G2967" i="6"/>
  <c r="C2967" i="6"/>
  <c r="G2966" i="6"/>
  <c r="C2966" i="6"/>
  <c r="G2965" i="6"/>
  <c r="C2965" i="6"/>
  <c r="G2964" i="6"/>
  <c r="C2964" i="6"/>
  <c r="G2963" i="6"/>
  <c r="C2963" i="6"/>
  <c r="G2962" i="6"/>
  <c r="C2962" i="6"/>
  <c r="G2961" i="6"/>
  <c r="C2961" i="6"/>
  <c r="G2960" i="6"/>
  <c r="C2960" i="6"/>
  <c r="G2959" i="6"/>
  <c r="C2959" i="6"/>
  <c r="G2958" i="6"/>
  <c r="C2958" i="6"/>
  <c r="G2957" i="6"/>
  <c r="C2957" i="6"/>
  <c r="G2956" i="6"/>
  <c r="C2956" i="6"/>
  <c r="G2955" i="6"/>
  <c r="C2955" i="6"/>
  <c r="G2954" i="6"/>
  <c r="C2954" i="6"/>
  <c r="G2953" i="6"/>
  <c r="C2953" i="6"/>
  <c r="G2952" i="6"/>
  <c r="C2952" i="6"/>
  <c r="G2951" i="6"/>
  <c r="C2951" i="6"/>
  <c r="G2950" i="6"/>
  <c r="C2950" i="6"/>
  <c r="G2949" i="6"/>
  <c r="C2949" i="6"/>
  <c r="G2948" i="6"/>
  <c r="C2948" i="6"/>
  <c r="G2947" i="6"/>
  <c r="C2947" i="6"/>
  <c r="G2946" i="6"/>
  <c r="C2946" i="6"/>
  <c r="G2945" i="6"/>
  <c r="C2945" i="6"/>
  <c r="G2944" i="6"/>
  <c r="C2944" i="6"/>
  <c r="G2943" i="6"/>
  <c r="C2943" i="6"/>
  <c r="G2942" i="6"/>
  <c r="C2942" i="6"/>
  <c r="G2941" i="6"/>
  <c r="C2941" i="6"/>
  <c r="G2940" i="6"/>
  <c r="C2940" i="6"/>
  <c r="G2939" i="6"/>
  <c r="C2939" i="6"/>
  <c r="G2938" i="6"/>
  <c r="C2938" i="6"/>
  <c r="G2937" i="6"/>
  <c r="C2937" i="6"/>
  <c r="G2936" i="6"/>
  <c r="C2936" i="6"/>
  <c r="G2935" i="6"/>
  <c r="C2935" i="6"/>
  <c r="G2934" i="6"/>
  <c r="C2934" i="6"/>
  <c r="G2933" i="6"/>
  <c r="C2933" i="6"/>
  <c r="G2932" i="6"/>
  <c r="C2932" i="6"/>
  <c r="G2931" i="6"/>
  <c r="C2931" i="6"/>
  <c r="G2930" i="6"/>
  <c r="C2930" i="6"/>
  <c r="G2929" i="6"/>
  <c r="C2929" i="6"/>
  <c r="G2928" i="6"/>
  <c r="C2928" i="6"/>
  <c r="G2927" i="6"/>
  <c r="C2927" i="6"/>
  <c r="G2926" i="6"/>
  <c r="C2926" i="6"/>
  <c r="G2925" i="6"/>
  <c r="C2925" i="6"/>
  <c r="G2924" i="6"/>
  <c r="C2924" i="6"/>
  <c r="G2923" i="6"/>
  <c r="C2923" i="6"/>
  <c r="G2922" i="6"/>
  <c r="C2922" i="6"/>
  <c r="G2921" i="6"/>
  <c r="C2921" i="6"/>
  <c r="G2920" i="6"/>
  <c r="C2920" i="6"/>
  <c r="G2919" i="6"/>
  <c r="C2919" i="6"/>
  <c r="G2918" i="6"/>
  <c r="C2918" i="6"/>
  <c r="G2917" i="6"/>
  <c r="C2917" i="6"/>
  <c r="G2916" i="6"/>
  <c r="C2916" i="6"/>
  <c r="G2915" i="6"/>
  <c r="C2915" i="6"/>
  <c r="G2914" i="6"/>
  <c r="C2914" i="6"/>
  <c r="G2913" i="6"/>
  <c r="C2913" i="6"/>
  <c r="G2912" i="6"/>
  <c r="C2912" i="6"/>
  <c r="G2911" i="6"/>
  <c r="C2911" i="6"/>
  <c r="G2910" i="6"/>
  <c r="C2910" i="6"/>
  <c r="G2909" i="6"/>
  <c r="C2909" i="6"/>
  <c r="G2908" i="6"/>
  <c r="C2908" i="6"/>
  <c r="G2907" i="6"/>
  <c r="C2907" i="6"/>
  <c r="G2906" i="6"/>
  <c r="C2906" i="6"/>
  <c r="G2905" i="6"/>
  <c r="C2905" i="6"/>
  <c r="G2904" i="6"/>
  <c r="C2904" i="6"/>
  <c r="G2903" i="6"/>
  <c r="C2903" i="6"/>
  <c r="G2902" i="6"/>
  <c r="C2902" i="6"/>
  <c r="G2901" i="6"/>
  <c r="C2901" i="6"/>
  <c r="G2900" i="6"/>
  <c r="C2900" i="6"/>
  <c r="G2899" i="6"/>
  <c r="C2899" i="6"/>
  <c r="G2898" i="6"/>
  <c r="C2898" i="6"/>
  <c r="G2897" i="6"/>
  <c r="C2897" i="6"/>
  <c r="G2896" i="6"/>
  <c r="C2896" i="6"/>
  <c r="G2895" i="6"/>
  <c r="C2895" i="6"/>
  <c r="G2894" i="6"/>
  <c r="C2894" i="6"/>
  <c r="G2893" i="6"/>
  <c r="C2893" i="6"/>
  <c r="G2892" i="6"/>
  <c r="C2892" i="6"/>
  <c r="G2891" i="6"/>
  <c r="C2891" i="6"/>
  <c r="G2890" i="6"/>
  <c r="C2890" i="6"/>
  <c r="G2889" i="6"/>
  <c r="C2889" i="6"/>
  <c r="G2888" i="6"/>
  <c r="C2888" i="6"/>
  <c r="G2887" i="6"/>
  <c r="C2887" i="6"/>
  <c r="G2886" i="6"/>
  <c r="C2886" i="6"/>
  <c r="G2885" i="6"/>
  <c r="C2885" i="6"/>
  <c r="G2884" i="6"/>
  <c r="C2884" i="6"/>
  <c r="G2883" i="6"/>
  <c r="C2883" i="6"/>
  <c r="G2882" i="6"/>
  <c r="C2882" i="6"/>
  <c r="G2881" i="6"/>
  <c r="C2881" i="6"/>
  <c r="G2880" i="6"/>
  <c r="C2880" i="6"/>
  <c r="G2879" i="6"/>
  <c r="C2879" i="6"/>
  <c r="G2878" i="6"/>
  <c r="C2878" i="6"/>
  <c r="G2877" i="6"/>
  <c r="C2877" i="6"/>
  <c r="G2876" i="6"/>
  <c r="C2876" i="6"/>
  <c r="G2875" i="6"/>
  <c r="C2875" i="6"/>
  <c r="G2874" i="6"/>
  <c r="C2874" i="6"/>
  <c r="G2873" i="6"/>
  <c r="C2873" i="6"/>
  <c r="G2872" i="6"/>
  <c r="C2872" i="6"/>
  <c r="G2871" i="6"/>
  <c r="C2871" i="6"/>
  <c r="G2870" i="6"/>
  <c r="C2870" i="6"/>
  <c r="G2869" i="6"/>
  <c r="C2869" i="6"/>
  <c r="G2868" i="6"/>
  <c r="C2868" i="6"/>
  <c r="G2867" i="6"/>
  <c r="C2867" i="6"/>
  <c r="G2866" i="6"/>
  <c r="C2866" i="6"/>
  <c r="G2865" i="6"/>
  <c r="C2865" i="6"/>
  <c r="G2864" i="6"/>
  <c r="C2864" i="6"/>
  <c r="G2863" i="6"/>
  <c r="C2863" i="6"/>
  <c r="G2862" i="6"/>
  <c r="C2862" i="6"/>
  <c r="G2861" i="6"/>
  <c r="C2861" i="6"/>
  <c r="G2860" i="6"/>
  <c r="C2860" i="6"/>
  <c r="G2859" i="6"/>
  <c r="C2859" i="6"/>
  <c r="G2858" i="6"/>
  <c r="C2858" i="6"/>
  <c r="G2857" i="6"/>
  <c r="C2857" i="6"/>
  <c r="G2856" i="6"/>
  <c r="C2856" i="6"/>
  <c r="G2855" i="6"/>
  <c r="C2855" i="6"/>
  <c r="G2854" i="6"/>
  <c r="C2854" i="6"/>
  <c r="G2853" i="6"/>
  <c r="C2853" i="6"/>
  <c r="G2852" i="6"/>
  <c r="C2852" i="6"/>
  <c r="G2851" i="6"/>
  <c r="C2851" i="6"/>
  <c r="G2850" i="6"/>
  <c r="C2850" i="6"/>
  <c r="G2849" i="6"/>
  <c r="C2849" i="6"/>
  <c r="G2848" i="6"/>
  <c r="C2848" i="6"/>
  <c r="G2847" i="6"/>
  <c r="C2847" i="6"/>
  <c r="G2846" i="6"/>
  <c r="C2846" i="6"/>
  <c r="G2845" i="6"/>
  <c r="C2845" i="6"/>
  <c r="G2844" i="6"/>
  <c r="C2844" i="6"/>
  <c r="G2843" i="6"/>
  <c r="C2843" i="6"/>
  <c r="G2842" i="6"/>
  <c r="C2842" i="6"/>
  <c r="G2841" i="6"/>
  <c r="C2841" i="6"/>
  <c r="G2840" i="6"/>
  <c r="C2840" i="6"/>
  <c r="G2839" i="6"/>
  <c r="C2839" i="6"/>
  <c r="G2838" i="6"/>
  <c r="C2838" i="6"/>
  <c r="G2837" i="6"/>
  <c r="C2837" i="6"/>
  <c r="G2836" i="6"/>
  <c r="C2836" i="6"/>
  <c r="G2835" i="6"/>
  <c r="C2835" i="6"/>
  <c r="G2834" i="6"/>
  <c r="C2834" i="6"/>
  <c r="G2833" i="6"/>
  <c r="C2833" i="6"/>
  <c r="G2832" i="6"/>
  <c r="C2832" i="6"/>
  <c r="G2831" i="6"/>
  <c r="C2831" i="6"/>
  <c r="G2830" i="6"/>
  <c r="C2830" i="6"/>
  <c r="G2829" i="6"/>
  <c r="C2829" i="6"/>
  <c r="G2828" i="6"/>
  <c r="C2828" i="6"/>
  <c r="G2827" i="6"/>
  <c r="C2827" i="6"/>
  <c r="G2826" i="6"/>
  <c r="C2826" i="6"/>
  <c r="G2825" i="6"/>
  <c r="C2825" i="6"/>
  <c r="G2824" i="6"/>
  <c r="C2824" i="6"/>
  <c r="G2823" i="6"/>
  <c r="C2823" i="6"/>
  <c r="G2822" i="6"/>
  <c r="C2822" i="6"/>
  <c r="G2821" i="6"/>
  <c r="C2821" i="6"/>
  <c r="G2820" i="6"/>
  <c r="C2820" i="6"/>
  <c r="G2819" i="6"/>
  <c r="C2819" i="6"/>
  <c r="G2818" i="6"/>
  <c r="C2818" i="6"/>
  <c r="G2817" i="6"/>
  <c r="C2817" i="6"/>
  <c r="G2816" i="6"/>
  <c r="C2816" i="6"/>
  <c r="G2815" i="6"/>
  <c r="C2815" i="6"/>
  <c r="G2814" i="6"/>
  <c r="C2814" i="6"/>
  <c r="G2813" i="6"/>
  <c r="C2813" i="6"/>
  <c r="G2812" i="6"/>
  <c r="C2812" i="6"/>
  <c r="G2811" i="6"/>
  <c r="C2811" i="6"/>
  <c r="G2810" i="6"/>
  <c r="C2810" i="6"/>
  <c r="G2809" i="6"/>
  <c r="C2809" i="6"/>
  <c r="G2808" i="6"/>
  <c r="C2808" i="6"/>
  <c r="G2807" i="6"/>
  <c r="C2807" i="6"/>
  <c r="G2806" i="6"/>
  <c r="C2806" i="6"/>
  <c r="G2805" i="6"/>
  <c r="C2805" i="6"/>
  <c r="G2804" i="6"/>
  <c r="C2804" i="6"/>
  <c r="G2803" i="6"/>
  <c r="C2803" i="6"/>
  <c r="G2802" i="6"/>
  <c r="C2802" i="6"/>
  <c r="G2801" i="6"/>
  <c r="C2801" i="6"/>
  <c r="G2800" i="6"/>
  <c r="C2800" i="6"/>
  <c r="G2799" i="6"/>
  <c r="C2799" i="6"/>
  <c r="G2798" i="6"/>
  <c r="C2798" i="6"/>
  <c r="G2797" i="6"/>
  <c r="C2797" i="6"/>
  <c r="G2796" i="6"/>
  <c r="C2796" i="6"/>
  <c r="G2795" i="6"/>
  <c r="C2795" i="6"/>
  <c r="G2794" i="6"/>
  <c r="C2794" i="6"/>
  <c r="G2793" i="6"/>
  <c r="C2793" i="6"/>
  <c r="G2792" i="6"/>
  <c r="C2792" i="6"/>
  <c r="G2791" i="6"/>
  <c r="C2791" i="6"/>
  <c r="G2790" i="6"/>
  <c r="C2790" i="6"/>
  <c r="G2789" i="6"/>
  <c r="C2789" i="6"/>
  <c r="G2788" i="6"/>
  <c r="C2788" i="6"/>
  <c r="G2787" i="6"/>
  <c r="C2787" i="6"/>
  <c r="G2786" i="6"/>
  <c r="C2786" i="6"/>
  <c r="G2785" i="6"/>
  <c r="C2785" i="6"/>
  <c r="G2784" i="6"/>
  <c r="C2784" i="6"/>
  <c r="G2783" i="6"/>
  <c r="C2783" i="6"/>
  <c r="G2782" i="6"/>
  <c r="C2782" i="6"/>
  <c r="G2781" i="6"/>
  <c r="C2781" i="6"/>
  <c r="G2780" i="6"/>
  <c r="C2780" i="6"/>
  <c r="G2779" i="6"/>
  <c r="C2779" i="6"/>
  <c r="G2778" i="6"/>
  <c r="C2778" i="6"/>
  <c r="G2777" i="6"/>
  <c r="C2777" i="6"/>
  <c r="G2776" i="6"/>
  <c r="C2776" i="6"/>
  <c r="G2775" i="6"/>
  <c r="C2775" i="6"/>
  <c r="G2774" i="6"/>
  <c r="C2774" i="6"/>
  <c r="G2773" i="6"/>
  <c r="C2773" i="6"/>
  <c r="G2772" i="6"/>
  <c r="C2772" i="6"/>
  <c r="G2771" i="6"/>
  <c r="C2771" i="6"/>
  <c r="G2770" i="6"/>
  <c r="C2770" i="6"/>
  <c r="G2769" i="6"/>
  <c r="C2769" i="6"/>
  <c r="G2768" i="6"/>
  <c r="C2768" i="6"/>
  <c r="G2767" i="6"/>
  <c r="C2767" i="6"/>
  <c r="G2766" i="6"/>
  <c r="C2766" i="6"/>
  <c r="G2765" i="6"/>
  <c r="C2765" i="6"/>
  <c r="G2764" i="6"/>
  <c r="C2764" i="6"/>
  <c r="G2763" i="6"/>
  <c r="C2763" i="6"/>
  <c r="G2762" i="6"/>
  <c r="C2762" i="6"/>
  <c r="G2761" i="6"/>
  <c r="C2761" i="6"/>
  <c r="G2760" i="6"/>
  <c r="C2760" i="6"/>
  <c r="G2759" i="6"/>
  <c r="C2759" i="6"/>
  <c r="G2758" i="6"/>
  <c r="C2758" i="6"/>
  <c r="G2757" i="6"/>
  <c r="C2757" i="6"/>
  <c r="G2756" i="6"/>
  <c r="C2756" i="6"/>
  <c r="G2755" i="6"/>
  <c r="C2755" i="6"/>
  <c r="G2754" i="6"/>
  <c r="C2754" i="6"/>
  <c r="G2753" i="6"/>
  <c r="C2753" i="6"/>
  <c r="G2752" i="6"/>
  <c r="C2752" i="6"/>
  <c r="G2751" i="6"/>
  <c r="C2751" i="6"/>
  <c r="G2750" i="6"/>
  <c r="C2750" i="6"/>
  <c r="G2749" i="6"/>
  <c r="C2749" i="6"/>
  <c r="G2748" i="6"/>
  <c r="C2748" i="6"/>
  <c r="G2747" i="6"/>
  <c r="C2747" i="6"/>
  <c r="G2746" i="6"/>
  <c r="C2746" i="6"/>
  <c r="G2745" i="6"/>
  <c r="C2745" i="6"/>
  <c r="G2744" i="6"/>
  <c r="C2744" i="6"/>
  <c r="G2743" i="6"/>
  <c r="C2743" i="6"/>
  <c r="G2742" i="6"/>
  <c r="C2742" i="6"/>
  <c r="G2741" i="6"/>
  <c r="C2741" i="6"/>
  <c r="G2740" i="6"/>
  <c r="C2740" i="6"/>
  <c r="G2739" i="6"/>
  <c r="C2739" i="6"/>
  <c r="G2738" i="6"/>
  <c r="C2738" i="6"/>
  <c r="G2737" i="6"/>
  <c r="C2737" i="6"/>
  <c r="G2736" i="6"/>
  <c r="C2736" i="6"/>
  <c r="G2735" i="6"/>
  <c r="C2735" i="6"/>
  <c r="G2734" i="6"/>
  <c r="C2734" i="6"/>
  <c r="G2733" i="6"/>
  <c r="C2733" i="6"/>
  <c r="G2732" i="6"/>
  <c r="C2732" i="6"/>
  <c r="G2731" i="6"/>
  <c r="C2731" i="6"/>
  <c r="G2730" i="6"/>
  <c r="C2730" i="6"/>
  <c r="G2729" i="6"/>
  <c r="C2729" i="6"/>
  <c r="G2728" i="6"/>
  <c r="C2728" i="6"/>
  <c r="G2727" i="6"/>
  <c r="C2727" i="6"/>
  <c r="G2726" i="6"/>
  <c r="C2726" i="6"/>
  <c r="G2725" i="6"/>
  <c r="C2725" i="6"/>
  <c r="G2724" i="6"/>
  <c r="C2724" i="6"/>
  <c r="G2723" i="6"/>
  <c r="C2723" i="6"/>
  <c r="G2722" i="6"/>
  <c r="C2722" i="6"/>
  <c r="G2721" i="6"/>
  <c r="C2721" i="6"/>
  <c r="G2720" i="6"/>
  <c r="C2720" i="6"/>
  <c r="G2719" i="6"/>
  <c r="C2719" i="6"/>
  <c r="G2718" i="6"/>
  <c r="C2718" i="6"/>
  <c r="G2717" i="6"/>
  <c r="C2717" i="6"/>
  <c r="G2716" i="6"/>
  <c r="C2716" i="6"/>
  <c r="G2715" i="6"/>
  <c r="C2715" i="6"/>
  <c r="G2714" i="6"/>
  <c r="C2714" i="6"/>
  <c r="G2713" i="6"/>
  <c r="C2713" i="6"/>
  <c r="G2712" i="6"/>
  <c r="C2712" i="6"/>
  <c r="G2711" i="6"/>
  <c r="C2711" i="6"/>
  <c r="G2710" i="6"/>
  <c r="C2710" i="6"/>
  <c r="G2709" i="6"/>
  <c r="C2709" i="6"/>
  <c r="G2708" i="6"/>
  <c r="C2708" i="6"/>
  <c r="G2707" i="6"/>
  <c r="C2707" i="6"/>
  <c r="G2706" i="6"/>
  <c r="C2706" i="6"/>
  <c r="G2705" i="6"/>
  <c r="C2705" i="6"/>
  <c r="G2704" i="6"/>
  <c r="C2704" i="6"/>
  <c r="G2703" i="6"/>
  <c r="C2703" i="6"/>
  <c r="G2702" i="6"/>
  <c r="C2702" i="6"/>
  <c r="G2701" i="6"/>
  <c r="C2701" i="6"/>
  <c r="G2700" i="6"/>
  <c r="C2700" i="6"/>
  <c r="G2699" i="6"/>
  <c r="C2699" i="6"/>
  <c r="G2698" i="6"/>
  <c r="C2698" i="6"/>
  <c r="G2697" i="6"/>
  <c r="C2697" i="6"/>
  <c r="G2696" i="6"/>
  <c r="C2696" i="6"/>
  <c r="G2695" i="6"/>
  <c r="C2695" i="6"/>
  <c r="G2694" i="6"/>
  <c r="C2694" i="6"/>
  <c r="G2693" i="6"/>
  <c r="C2693" i="6"/>
  <c r="G2692" i="6"/>
  <c r="C2692" i="6"/>
  <c r="G2691" i="6"/>
  <c r="C2691" i="6"/>
  <c r="G2690" i="6"/>
  <c r="C2690" i="6"/>
  <c r="G2689" i="6"/>
  <c r="C2689" i="6"/>
  <c r="G2688" i="6"/>
  <c r="C2688" i="6"/>
  <c r="G2687" i="6"/>
  <c r="C2687" i="6"/>
  <c r="G2686" i="6"/>
  <c r="C2686" i="6"/>
  <c r="G2685" i="6"/>
  <c r="C2685" i="6"/>
  <c r="G2684" i="6"/>
  <c r="C2684" i="6"/>
  <c r="G2683" i="6"/>
  <c r="C2683" i="6"/>
  <c r="G2682" i="6"/>
  <c r="C2682" i="6"/>
  <c r="G2681" i="6"/>
  <c r="C2681" i="6"/>
  <c r="G2680" i="6"/>
  <c r="C2680" i="6"/>
  <c r="G2679" i="6"/>
  <c r="C2679" i="6"/>
  <c r="G2678" i="6"/>
  <c r="C2678" i="6"/>
  <c r="G2677" i="6"/>
  <c r="C2677" i="6"/>
  <c r="G2676" i="6"/>
  <c r="C2676" i="6"/>
  <c r="G2675" i="6"/>
  <c r="C2675" i="6"/>
  <c r="G2674" i="6"/>
  <c r="C2674" i="6"/>
  <c r="G2673" i="6"/>
  <c r="C2673" i="6"/>
  <c r="G2672" i="6"/>
  <c r="C2672" i="6"/>
  <c r="G2671" i="6"/>
  <c r="C2671" i="6"/>
  <c r="G2670" i="6"/>
  <c r="C2670" i="6"/>
  <c r="G2669" i="6"/>
  <c r="C2669" i="6"/>
  <c r="G2668" i="6"/>
  <c r="C2668" i="6"/>
  <c r="G2667" i="6"/>
  <c r="C2667" i="6"/>
  <c r="G2666" i="6"/>
  <c r="C2666" i="6"/>
  <c r="G2665" i="6"/>
  <c r="C2665" i="6"/>
  <c r="G2664" i="6"/>
  <c r="C2664" i="6"/>
  <c r="G2663" i="6"/>
  <c r="C2663" i="6"/>
  <c r="G2662" i="6"/>
  <c r="C2662" i="6"/>
  <c r="G2661" i="6"/>
  <c r="C2661" i="6"/>
  <c r="G2660" i="6"/>
  <c r="C2660" i="6"/>
  <c r="G2659" i="6"/>
  <c r="C2659" i="6"/>
  <c r="G2658" i="6"/>
  <c r="C2658" i="6"/>
  <c r="G2657" i="6"/>
  <c r="C2657" i="6"/>
  <c r="G2656" i="6"/>
  <c r="C2656" i="6"/>
  <c r="G2655" i="6"/>
  <c r="C2655" i="6"/>
  <c r="G2654" i="6"/>
  <c r="C2654" i="6"/>
  <c r="G2653" i="6"/>
  <c r="C2653" i="6"/>
  <c r="G2652" i="6"/>
  <c r="C2652" i="6"/>
  <c r="G2651" i="6"/>
  <c r="C2651" i="6"/>
  <c r="G2650" i="6"/>
  <c r="C2650" i="6"/>
  <c r="G2649" i="6"/>
  <c r="C2649" i="6"/>
  <c r="G2648" i="6"/>
  <c r="C2648" i="6"/>
  <c r="G2647" i="6"/>
  <c r="C2647" i="6"/>
  <c r="G2646" i="6"/>
  <c r="C2646" i="6"/>
  <c r="G2645" i="6"/>
  <c r="C2645" i="6"/>
  <c r="G2644" i="6"/>
  <c r="C2644" i="6"/>
  <c r="G2643" i="6"/>
  <c r="C2643" i="6"/>
  <c r="G2642" i="6"/>
  <c r="C2642" i="6"/>
  <c r="G2641" i="6"/>
  <c r="C2641" i="6"/>
  <c r="G2640" i="6"/>
  <c r="C2640" i="6"/>
  <c r="G2639" i="6"/>
  <c r="C2639" i="6"/>
  <c r="G2638" i="6"/>
  <c r="C2638" i="6"/>
  <c r="G2637" i="6"/>
  <c r="C2637" i="6"/>
  <c r="G2636" i="6"/>
  <c r="C2636" i="6"/>
  <c r="G2635" i="6"/>
  <c r="C2635" i="6"/>
  <c r="G2634" i="6"/>
  <c r="C2634" i="6"/>
  <c r="G2633" i="6"/>
  <c r="C2633" i="6"/>
  <c r="G2632" i="6"/>
  <c r="C2632" i="6"/>
  <c r="G2631" i="6"/>
  <c r="C2631" i="6"/>
  <c r="G2630" i="6"/>
  <c r="C2630" i="6"/>
  <c r="G2629" i="6"/>
  <c r="C2629" i="6"/>
  <c r="G2628" i="6"/>
  <c r="C2628" i="6"/>
  <c r="G2627" i="6"/>
  <c r="C2627" i="6"/>
  <c r="G2626" i="6"/>
  <c r="C2626" i="6"/>
  <c r="G2625" i="6"/>
  <c r="C2625" i="6"/>
  <c r="G2624" i="6"/>
  <c r="C2624" i="6"/>
  <c r="G2623" i="6"/>
  <c r="C2623" i="6"/>
  <c r="G2622" i="6"/>
  <c r="C2622" i="6"/>
  <c r="G2621" i="6"/>
  <c r="C2621" i="6"/>
  <c r="G2620" i="6"/>
  <c r="C2620" i="6"/>
  <c r="G2619" i="6"/>
  <c r="C2619" i="6"/>
  <c r="G2618" i="6"/>
  <c r="C2618" i="6"/>
  <c r="G2617" i="6"/>
  <c r="C2617" i="6"/>
  <c r="G2616" i="6"/>
  <c r="C2616" i="6"/>
  <c r="G2615" i="6"/>
  <c r="C2615" i="6"/>
  <c r="G2614" i="6"/>
  <c r="C2614" i="6"/>
  <c r="G2613" i="6"/>
  <c r="C2613" i="6"/>
  <c r="G2612" i="6"/>
  <c r="C2612" i="6"/>
  <c r="G2611" i="6"/>
  <c r="C2611" i="6"/>
  <c r="G2610" i="6"/>
  <c r="C2610" i="6"/>
  <c r="G2609" i="6"/>
  <c r="C2609" i="6"/>
  <c r="G2608" i="6"/>
  <c r="C2608" i="6"/>
  <c r="G2607" i="6"/>
  <c r="C2607" i="6"/>
  <c r="G2606" i="6"/>
  <c r="C2606" i="6"/>
  <c r="G2605" i="6"/>
  <c r="C2605" i="6"/>
  <c r="G2604" i="6"/>
  <c r="C2604" i="6"/>
  <c r="G2603" i="6"/>
  <c r="C2603" i="6"/>
  <c r="G2602" i="6"/>
  <c r="C2602" i="6"/>
  <c r="G2601" i="6"/>
  <c r="C2601" i="6"/>
  <c r="G2600" i="6"/>
  <c r="C2600" i="6"/>
  <c r="G2599" i="6"/>
  <c r="C2599" i="6"/>
  <c r="G2598" i="6"/>
  <c r="C2598" i="6"/>
  <c r="G2597" i="6"/>
  <c r="C2597" i="6"/>
  <c r="G2596" i="6"/>
  <c r="C2596" i="6"/>
  <c r="G2595" i="6"/>
  <c r="C2595" i="6"/>
  <c r="G2594" i="6"/>
  <c r="C2594" i="6"/>
  <c r="G2593" i="6"/>
  <c r="C2593" i="6"/>
  <c r="G2592" i="6"/>
  <c r="C2592" i="6"/>
  <c r="G2591" i="6"/>
  <c r="C2591" i="6"/>
  <c r="G2590" i="6"/>
  <c r="C2590" i="6"/>
  <c r="G2589" i="6"/>
  <c r="C2589" i="6"/>
  <c r="G2588" i="6"/>
  <c r="C2588" i="6"/>
  <c r="G2587" i="6"/>
  <c r="C2587" i="6"/>
  <c r="G2586" i="6"/>
  <c r="C2586" i="6"/>
  <c r="G2585" i="6"/>
  <c r="C2585" i="6"/>
  <c r="G2584" i="6"/>
  <c r="C2584" i="6"/>
  <c r="G2583" i="6"/>
  <c r="C2583" i="6"/>
  <c r="G2582" i="6"/>
  <c r="C2582" i="6"/>
  <c r="G2581" i="6"/>
  <c r="C2581" i="6"/>
  <c r="G2580" i="6"/>
  <c r="C2580" i="6"/>
  <c r="G2579" i="6"/>
  <c r="C2579" i="6"/>
  <c r="G2578" i="6"/>
  <c r="C2578" i="6"/>
  <c r="G2577" i="6"/>
  <c r="C2577" i="6"/>
  <c r="G2576" i="6"/>
  <c r="C2576" i="6"/>
  <c r="G2575" i="6"/>
  <c r="C2575" i="6"/>
  <c r="G2574" i="6"/>
  <c r="C2574" i="6"/>
  <c r="G2573" i="6"/>
  <c r="C2573" i="6"/>
  <c r="G2572" i="6"/>
  <c r="C2572" i="6"/>
  <c r="G2571" i="6"/>
  <c r="C2571" i="6"/>
  <c r="G2570" i="6"/>
  <c r="C2570" i="6"/>
  <c r="G2569" i="6"/>
  <c r="C2569" i="6"/>
  <c r="G2568" i="6"/>
  <c r="C2568" i="6"/>
  <c r="G2567" i="6"/>
  <c r="C2567" i="6"/>
  <c r="G2566" i="6"/>
  <c r="C2566" i="6"/>
  <c r="G2565" i="6"/>
  <c r="C2565" i="6"/>
  <c r="G2564" i="6"/>
  <c r="C2564" i="6"/>
  <c r="G2563" i="6"/>
  <c r="C2563" i="6"/>
  <c r="G2562" i="6"/>
  <c r="C2562" i="6"/>
  <c r="G2561" i="6"/>
  <c r="C2561" i="6"/>
  <c r="G2560" i="6"/>
  <c r="C2560" i="6"/>
  <c r="G2559" i="6"/>
  <c r="C2559" i="6"/>
  <c r="G2558" i="6"/>
  <c r="C2558" i="6"/>
  <c r="G2557" i="6"/>
  <c r="C2557" i="6"/>
  <c r="G2556" i="6"/>
  <c r="C2556" i="6"/>
  <c r="G2555" i="6"/>
  <c r="C2555" i="6"/>
  <c r="G2554" i="6"/>
  <c r="C2554" i="6"/>
  <c r="G2553" i="6"/>
  <c r="C2553" i="6"/>
  <c r="G2552" i="6"/>
  <c r="C2552" i="6"/>
  <c r="G2551" i="6"/>
  <c r="C2551" i="6"/>
  <c r="G2550" i="6"/>
  <c r="C2550" i="6"/>
  <c r="G2549" i="6"/>
  <c r="C2549" i="6"/>
  <c r="G2548" i="6"/>
  <c r="C2548" i="6"/>
  <c r="G2547" i="6"/>
  <c r="C2547" i="6"/>
  <c r="G2546" i="6"/>
  <c r="C2546" i="6"/>
  <c r="G2545" i="6"/>
  <c r="C2545" i="6"/>
  <c r="G2544" i="6"/>
  <c r="C2544" i="6"/>
  <c r="G2543" i="6"/>
  <c r="C2543" i="6"/>
  <c r="G2542" i="6"/>
  <c r="C2542" i="6"/>
  <c r="G2541" i="6"/>
  <c r="C2541" i="6"/>
  <c r="G2540" i="6"/>
  <c r="C2540" i="6"/>
  <c r="G2539" i="6"/>
  <c r="C2539" i="6"/>
  <c r="G2538" i="6"/>
  <c r="C2538" i="6"/>
  <c r="G2537" i="6"/>
  <c r="C2537" i="6"/>
  <c r="G2536" i="6"/>
  <c r="C2536" i="6"/>
  <c r="G2535" i="6"/>
  <c r="C2535" i="6"/>
  <c r="G2534" i="6"/>
  <c r="C2534" i="6"/>
  <c r="G2533" i="6"/>
  <c r="C2533" i="6"/>
  <c r="G2532" i="6"/>
  <c r="C2532" i="6"/>
  <c r="G2531" i="6"/>
  <c r="C2531" i="6"/>
  <c r="G2530" i="6"/>
  <c r="C2530" i="6"/>
  <c r="G2529" i="6"/>
  <c r="C2529" i="6"/>
  <c r="G2528" i="6"/>
  <c r="C2528" i="6"/>
  <c r="G2527" i="6"/>
  <c r="C2527" i="6"/>
  <c r="G2526" i="6"/>
  <c r="C2526" i="6"/>
  <c r="G2525" i="6"/>
  <c r="C2525" i="6"/>
  <c r="G2524" i="6"/>
  <c r="C2524" i="6"/>
  <c r="G2523" i="6"/>
  <c r="C2523" i="6"/>
  <c r="G2522" i="6"/>
  <c r="C2522" i="6"/>
  <c r="G2521" i="6"/>
  <c r="C2521" i="6"/>
  <c r="G2520" i="6"/>
  <c r="C2520" i="6"/>
  <c r="G2519" i="6"/>
  <c r="C2519" i="6"/>
  <c r="G2518" i="6"/>
  <c r="C2518" i="6"/>
  <c r="G2517" i="6"/>
  <c r="C2517" i="6"/>
  <c r="G2516" i="6"/>
  <c r="C2516" i="6"/>
  <c r="G2515" i="6"/>
  <c r="C2515" i="6"/>
  <c r="G2514" i="6"/>
  <c r="C2514" i="6"/>
  <c r="G2513" i="6"/>
  <c r="C2513" i="6"/>
  <c r="G2512" i="6"/>
  <c r="C2512" i="6"/>
  <c r="G2511" i="6"/>
  <c r="C2511" i="6"/>
  <c r="G2510" i="6"/>
  <c r="C2510" i="6"/>
  <c r="G2509" i="6"/>
  <c r="C2509" i="6"/>
  <c r="G2508" i="6"/>
  <c r="C2508" i="6"/>
  <c r="G2507" i="6"/>
  <c r="C2507" i="6"/>
  <c r="G2506" i="6"/>
  <c r="C2506" i="6"/>
  <c r="G2505" i="6"/>
  <c r="C2505" i="6"/>
  <c r="G2504" i="6"/>
  <c r="C2504" i="6"/>
  <c r="G2503" i="6"/>
  <c r="C2503" i="6"/>
  <c r="G2502" i="6"/>
  <c r="C2502" i="6"/>
  <c r="G2501" i="6"/>
  <c r="C2501" i="6"/>
  <c r="G2500" i="6"/>
  <c r="C2500" i="6"/>
  <c r="G2499" i="6"/>
  <c r="C2499" i="6"/>
  <c r="G2498" i="6"/>
  <c r="C2498" i="6"/>
  <c r="G2497" i="6"/>
  <c r="C2497" i="6"/>
  <c r="G2496" i="6"/>
  <c r="C2496" i="6"/>
  <c r="G2495" i="6"/>
  <c r="C2495" i="6"/>
  <c r="G2494" i="6"/>
  <c r="C2494" i="6"/>
  <c r="G2493" i="6"/>
  <c r="C2493" i="6"/>
  <c r="G2492" i="6"/>
  <c r="C2492" i="6"/>
  <c r="G2491" i="6"/>
  <c r="C2491" i="6"/>
  <c r="G2490" i="6"/>
  <c r="C2490" i="6"/>
  <c r="G2489" i="6"/>
  <c r="C2489" i="6"/>
  <c r="G2488" i="6"/>
  <c r="C2488" i="6"/>
  <c r="G2487" i="6"/>
  <c r="C2487" i="6"/>
  <c r="G2486" i="6"/>
  <c r="C2486" i="6"/>
  <c r="G2485" i="6"/>
  <c r="C2485" i="6"/>
  <c r="G2484" i="6"/>
  <c r="C2484" i="6"/>
  <c r="G2483" i="6"/>
  <c r="C2483" i="6"/>
  <c r="G2482" i="6"/>
  <c r="C2482" i="6"/>
  <c r="G2481" i="6"/>
  <c r="C2481" i="6"/>
  <c r="G2480" i="6"/>
  <c r="C2480" i="6"/>
  <c r="G2479" i="6"/>
  <c r="C2479" i="6"/>
  <c r="G2478" i="6"/>
  <c r="C2478" i="6"/>
  <c r="G2477" i="6"/>
  <c r="C2477" i="6"/>
  <c r="G2476" i="6"/>
  <c r="C2476" i="6"/>
  <c r="G2475" i="6"/>
  <c r="C2475" i="6"/>
  <c r="G2474" i="6"/>
  <c r="C2474" i="6"/>
  <c r="G2473" i="6"/>
  <c r="C2473" i="6"/>
  <c r="G2472" i="6"/>
  <c r="C2472" i="6"/>
  <c r="G2471" i="6"/>
  <c r="C2471" i="6"/>
  <c r="G2470" i="6"/>
  <c r="C2470" i="6"/>
  <c r="G2469" i="6"/>
  <c r="C2469" i="6"/>
  <c r="G2468" i="6"/>
  <c r="C2468" i="6"/>
  <c r="G2467" i="6"/>
  <c r="C2467" i="6"/>
  <c r="G2466" i="6"/>
  <c r="C2466" i="6"/>
  <c r="G2465" i="6"/>
  <c r="C2465" i="6"/>
  <c r="G2464" i="6"/>
  <c r="C2464" i="6"/>
  <c r="G2463" i="6"/>
  <c r="C2463" i="6"/>
  <c r="G2462" i="6"/>
  <c r="C2462" i="6"/>
  <c r="G2461" i="6"/>
  <c r="C2461" i="6"/>
  <c r="G2460" i="6"/>
  <c r="C2460" i="6"/>
  <c r="G2459" i="6"/>
  <c r="C2459" i="6"/>
  <c r="G2458" i="6"/>
  <c r="C2458" i="6"/>
  <c r="G2457" i="6"/>
  <c r="C2457" i="6"/>
  <c r="G2456" i="6"/>
  <c r="C2456" i="6"/>
  <c r="G2455" i="6"/>
  <c r="C2455" i="6"/>
  <c r="G2454" i="6"/>
  <c r="C2454" i="6"/>
  <c r="G2453" i="6"/>
  <c r="C2453" i="6"/>
  <c r="G2452" i="6"/>
  <c r="C2452" i="6"/>
  <c r="G2451" i="6"/>
  <c r="C2451" i="6"/>
  <c r="G2450" i="6"/>
  <c r="C2450" i="6"/>
  <c r="G2449" i="6"/>
  <c r="C2449" i="6"/>
  <c r="G2448" i="6"/>
  <c r="C2448" i="6"/>
  <c r="G2447" i="6"/>
  <c r="C2447" i="6"/>
  <c r="G2446" i="6"/>
  <c r="C2446" i="6"/>
  <c r="G2445" i="6"/>
  <c r="C2445" i="6"/>
  <c r="G2444" i="6"/>
  <c r="C2444" i="6"/>
  <c r="G2443" i="6"/>
  <c r="C2443" i="6"/>
  <c r="G2442" i="6"/>
  <c r="C2442" i="6"/>
  <c r="G2441" i="6"/>
  <c r="C2441" i="6"/>
  <c r="G2440" i="6"/>
  <c r="C2440" i="6"/>
  <c r="G2439" i="6"/>
  <c r="C2439" i="6"/>
  <c r="G2438" i="6"/>
  <c r="C2438" i="6"/>
  <c r="G2437" i="6"/>
  <c r="C2437" i="6"/>
  <c r="G2436" i="6"/>
  <c r="C2436" i="6"/>
  <c r="G2435" i="6"/>
  <c r="C2435" i="6"/>
  <c r="G2434" i="6"/>
  <c r="C2434" i="6"/>
  <c r="G2433" i="6"/>
  <c r="C2433" i="6"/>
  <c r="G2432" i="6"/>
  <c r="C2432" i="6"/>
  <c r="G2431" i="6"/>
  <c r="C2431" i="6"/>
  <c r="G2430" i="6"/>
  <c r="C2430" i="6"/>
  <c r="G2429" i="6"/>
  <c r="C2429" i="6"/>
  <c r="G2428" i="6"/>
  <c r="C2428" i="6"/>
  <c r="G2427" i="6"/>
  <c r="C2427" i="6"/>
  <c r="G2426" i="6"/>
  <c r="C2426" i="6"/>
  <c r="G2425" i="6"/>
  <c r="C2425" i="6"/>
  <c r="G2424" i="6"/>
  <c r="C2424" i="6"/>
  <c r="G2423" i="6"/>
  <c r="C2423" i="6"/>
  <c r="G2422" i="6"/>
  <c r="C2422" i="6"/>
  <c r="G2421" i="6"/>
  <c r="C2421" i="6"/>
  <c r="G2420" i="6"/>
  <c r="C2420" i="6"/>
  <c r="G2419" i="6"/>
  <c r="C2419" i="6"/>
  <c r="G2418" i="6"/>
  <c r="C2418" i="6"/>
  <c r="G2417" i="6"/>
  <c r="C2417" i="6"/>
  <c r="G2416" i="6"/>
  <c r="C2416" i="6"/>
  <c r="G2415" i="6"/>
  <c r="C2415" i="6"/>
  <c r="G2414" i="6"/>
  <c r="C2414" i="6"/>
  <c r="G2413" i="6"/>
  <c r="C2413" i="6"/>
  <c r="G2412" i="6"/>
  <c r="C2412" i="6"/>
  <c r="G2411" i="6"/>
  <c r="C2411" i="6"/>
  <c r="G2410" i="6"/>
  <c r="C2410" i="6"/>
  <c r="G2409" i="6"/>
  <c r="C2409" i="6"/>
  <c r="G2408" i="6"/>
  <c r="C2408" i="6"/>
  <c r="G2407" i="6"/>
  <c r="C2407" i="6"/>
  <c r="G2406" i="6"/>
  <c r="C2406" i="6"/>
  <c r="G2405" i="6"/>
  <c r="C2405" i="6"/>
  <c r="G2404" i="6"/>
  <c r="C2404" i="6"/>
  <c r="G2403" i="6"/>
  <c r="C2403" i="6"/>
  <c r="G2402" i="6"/>
  <c r="C2402" i="6"/>
  <c r="G2401" i="6"/>
  <c r="C2401" i="6"/>
  <c r="G2400" i="6"/>
  <c r="C2400" i="6"/>
  <c r="G2399" i="6"/>
  <c r="C2399" i="6"/>
  <c r="G2398" i="6"/>
  <c r="C2398" i="6"/>
  <c r="G2397" i="6"/>
  <c r="C2397" i="6"/>
  <c r="G2396" i="6"/>
  <c r="C2396" i="6"/>
  <c r="G2395" i="6"/>
  <c r="C2395" i="6"/>
  <c r="G2394" i="6"/>
  <c r="C2394" i="6"/>
  <c r="G2393" i="6"/>
  <c r="C2393" i="6"/>
  <c r="G2392" i="6"/>
  <c r="C2392" i="6"/>
  <c r="G2391" i="6"/>
  <c r="C2391" i="6"/>
  <c r="G2390" i="6"/>
  <c r="C2390" i="6"/>
  <c r="G2389" i="6"/>
  <c r="C2389" i="6"/>
  <c r="G2388" i="6"/>
  <c r="C2388" i="6"/>
  <c r="G2387" i="6"/>
  <c r="C2387" i="6"/>
  <c r="G2386" i="6"/>
  <c r="C2386" i="6"/>
  <c r="G2385" i="6"/>
  <c r="C2385" i="6"/>
  <c r="G2384" i="6"/>
  <c r="C2384" i="6"/>
  <c r="G2383" i="6"/>
  <c r="C2383" i="6"/>
  <c r="G2382" i="6"/>
  <c r="C2382" i="6"/>
  <c r="G2381" i="6"/>
  <c r="C2381" i="6"/>
  <c r="G2380" i="6"/>
  <c r="C2380" i="6"/>
  <c r="G2379" i="6"/>
  <c r="C2379" i="6"/>
  <c r="G2378" i="6"/>
  <c r="C2378" i="6"/>
  <c r="G2377" i="6"/>
  <c r="C2377" i="6"/>
  <c r="G2376" i="6"/>
  <c r="C2376" i="6"/>
  <c r="G2375" i="6"/>
  <c r="C2375" i="6"/>
  <c r="G2374" i="6"/>
  <c r="C2374" i="6"/>
  <c r="G2373" i="6"/>
  <c r="C2373" i="6"/>
  <c r="G2372" i="6"/>
  <c r="C2372" i="6"/>
  <c r="G2371" i="6"/>
  <c r="C2371" i="6"/>
  <c r="G2370" i="6"/>
  <c r="C2370" i="6"/>
  <c r="G2369" i="6"/>
  <c r="C2369" i="6"/>
  <c r="G2368" i="6"/>
  <c r="C2368" i="6"/>
  <c r="G2367" i="6"/>
  <c r="C2367" i="6"/>
  <c r="G2366" i="6"/>
  <c r="C2366" i="6"/>
  <c r="G2365" i="6"/>
  <c r="C2365" i="6"/>
  <c r="G2364" i="6"/>
  <c r="C2364" i="6"/>
  <c r="G2363" i="6"/>
  <c r="C2363" i="6"/>
  <c r="G2362" i="6"/>
  <c r="C2362" i="6"/>
  <c r="G2361" i="6"/>
  <c r="C2361" i="6"/>
  <c r="G2360" i="6"/>
  <c r="C2360" i="6"/>
  <c r="G2359" i="6"/>
  <c r="C2359" i="6"/>
  <c r="G2358" i="6"/>
  <c r="C2358" i="6"/>
  <c r="G2357" i="6"/>
  <c r="C2357" i="6"/>
  <c r="G2356" i="6"/>
  <c r="C2356" i="6"/>
  <c r="G2355" i="6"/>
  <c r="C2355" i="6"/>
  <c r="G2354" i="6"/>
  <c r="C2354" i="6"/>
  <c r="G2353" i="6"/>
  <c r="C2353" i="6"/>
  <c r="G2352" i="6"/>
  <c r="C2352" i="6"/>
  <c r="G2351" i="6"/>
  <c r="C2351" i="6"/>
  <c r="G2350" i="6"/>
  <c r="C2350" i="6"/>
  <c r="G2349" i="6"/>
  <c r="C2349" i="6"/>
  <c r="G2348" i="6"/>
  <c r="C2348" i="6"/>
  <c r="G2347" i="6"/>
  <c r="C2347" i="6"/>
  <c r="G2346" i="6"/>
  <c r="C2346" i="6"/>
  <c r="G2345" i="6"/>
  <c r="C2345" i="6"/>
  <c r="G2344" i="6"/>
  <c r="C2344" i="6"/>
  <c r="G2343" i="6"/>
  <c r="C2343" i="6"/>
  <c r="G2342" i="6"/>
  <c r="C2342" i="6"/>
  <c r="G2341" i="6"/>
  <c r="C2341" i="6"/>
  <c r="G2340" i="6"/>
  <c r="C2340" i="6"/>
  <c r="G2339" i="6"/>
  <c r="C2339" i="6"/>
  <c r="G2338" i="6"/>
  <c r="C2338" i="6"/>
  <c r="G2337" i="6"/>
  <c r="C2337" i="6"/>
  <c r="G2336" i="6"/>
  <c r="C2336" i="6"/>
  <c r="G2335" i="6"/>
  <c r="C2335" i="6"/>
  <c r="G2334" i="6"/>
  <c r="C2334" i="6"/>
  <c r="G2333" i="6"/>
  <c r="C2333" i="6"/>
  <c r="G2332" i="6"/>
  <c r="C2332" i="6"/>
  <c r="G2331" i="6"/>
  <c r="C2331" i="6"/>
  <c r="G2330" i="6"/>
  <c r="C2330" i="6"/>
  <c r="G2329" i="6"/>
  <c r="C2329" i="6"/>
  <c r="G2328" i="6"/>
  <c r="C2328" i="6"/>
  <c r="G2327" i="6"/>
  <c r="C2327" i="6"/>
  <c r="G2326" i="6"/>
  <c r="C2326" i="6"/>
  <c r="G2325" i="6"/>
  <c r="C2325" i="6"/>
  <c r="G2324" i="6"/>
  <c r="C2324" i="6"/>
  <c r="G2323" i="6"/>
  <c r="C2323" i="6"/>
  <c r="G2322" i="6"/>
  <c r="C2322" i="6"/>
  <c r="G2321" i="6"/>
  <c r="C2321" i="6"/>
  <c r="G2320" i="6"/>
  <c r="C2320" i="6"/>
  <c r="G2319" i="6"/>
  <c r="C2319" i="6"/>
  <c r="G2318" i="6"/>
  <c r="C2318" i="6"/>
  <c r="G2317" i="6"/>
  <c r="C2317" i="6"/>
  <c r="G2316" i="6"/>
  <c r="C2316" i="6"/>
  <c r="G2315" i="6"/>
  <c r="C2315" i="6"/>
  <c r="G2314" i="6"/>
  <c r="C2314" i="6"/>
  <c r="G2313" i="6"/>
  <c r="C2313" i="6"/>
  <c r="G2312" i="6"/>
  <c r="C2312" i="6"/>
  <c r="G2311" i="6"/>
  <c r="C2311" i="6"/>
  <c r="G2310" i="6"/>
  <c r="C2310" i="6"/>
  <c r="G2309" i="6"/>
  <c r="C2309" i="6"/>
  <c r="G2308" i="6"/>
  <c r="C2308" i="6"/>
  <c r="G2307" i="6"/>
  <c r="C2307" i="6"/>
  <c r="G2306" i="6"/>
  <c r="C2306" i="6"/>
  <c r="G2305" i="6"/>
  <c r="C2305" i="6"/>
  <c r="G2304" i="6"/>
  <c r="C2304" i="6"/>
  <c r="G2303" i="6"/>
  <c r="C2303" i="6"/>
  <c r="G2302" i="6"/>
  <c r="C2302" i="6"/>
  <c r="G2301" i="6"/>
  <c r="C2301" i="6"/>
  <c r="G2300" i="6"/>
  <c r="C2300" i="6"/>
  <c r="G2299" i="6"/>
  <c r="C2299" i="6"/>
  <c r="G2298" i="6"/>
  <c r="C2298" i="6"/>
  <c r="G2297" i="6"/>
  <c r="C2297" i="6"/>
  <c r="G2296" i="6"/>
  <c r="C2296" i="6"/>
  <c r="G2295" i="6"/>
  <c r="C2295" i="6"/>
  <c r="G2294" i="6"/>
  <c r="C2294" i="6"/>
  <c r="G2293" i="6"/>
  <c r="C2293" i="6"/>
  <c r="G2292" i="6"/>
  <c r="C2292" i="6"/>
  <c r="G2291" i="6"/>
  <c r="C2291" i="6"/>
  <c r="G2290" i="6"/>
  <c r="C2290" i="6"/>
  <c r="G2289" i="6"/>
  <c r="C2289" i="6"/>
  <c r="G2288" i="6"/>
  <c r="C2288" i="6"/>
  <c r="G2287" i="6"/>
  <c r="C2287" i="6"/>
  <c r="G2286" i="6"/>
  <c r="C2286" i="6"/>
  <c r="G2285" i="6"/>
  <c r="C2285" i="6"/>
  <c r="G2284" i="6"/>
  <c r="C2284" i="6"/>
  <c r="G2283" i="6"/>
  <c r="C2283" i="6"/>
  <c r="G2282" i="6"/>
  <c r="C2282" i="6"/>
  <c r="G2281" i="6"/>
  <c r="C2281" i="6"/>
  <c r="G2280" i="6"/>
  <c r="C2280" i="6"/>
  <c r="G2279" i="6"/>
  <c r="C2279" i="6"/>
  <c r="G2278" i="6"/>
  <c r="C2278" i="6"/>
  <c r="G2277" i="6"/>
  <c r="C2277" i="6"/>
  <c r="G2276" i="6"/>
  <c r="C2276" i="6"/>
  <c r="G2275" i="6"/>
  <c r="C2275" i="6"/>
  <c r="G2274" i="6"/>
  <c r="C2274" i="6"/>
  <c r="G2273" i="6"/>
  <c r="C2273" i="6"/>
  <c r="G2272" i="6"/>
  <c r="C2272" i="6"/>
  <c r="G2271" i="6"/>
  <c r="C2271" i="6"/>
  <c r="G2270" i="6"/>
  <c r="C2270" i="6"/>
  <c r="G2269" i="6"/>
  <c r="C2269" i="6"/>
  <c r="G2268" i="6"/>
  <c r="C2268" i="6"/>
  <c r="G2267" i="6"/>
  <c r="C2267" i="6"/>
  <c r="G2266" i="6"/>
  <c r="C2266" i="6"/>
  <c r="G2265" i="6"/>
  <c r="C2265" i="6"/>
  <c r="G2264" i="6"/>
  <c r="C2264" i="6"/>
  <c r="G2263" i="6"/>
  <c r="C2263" i="6"/>
  <c r="G2262" i="6"/>
  <c r="C2262" i="6"/>
  <c r="G2261" i="6"/>
  <c r="C2261" i="6"/>
  <c r="G2260" i="6"/>
  <c r="C2260" i="6"/>
  <c r="G2259" i="6"/>
  <c r="C2259" i="6"/>
  <c r="G2258" i="6"/>
  <c r="C2258" i="6"/>
  <c r="G2257" i="6"/>
  <c r="C2257" i="6"/>
  <c r="G2256" i="6"/>
  <c r="C2256" i="6"/>
  <c r="G2255" i="6"/>
  <c r="C2255" i="6"/>
  <c r="G2254" i="6"/>
  <c r="C2254" i="6"/>
  <c r="G2253" i="6"/>
  <c r="C2253" i="6"/>
  <c r="G2252" i="6"/>
  <c r="C2252" i="6"/>
  <c r="G2251" i="6"/>
  <c r="C2251" i="6"/>
  <c r="G2250" i="6"/>
  <c r="C2250" i="6"/>
  <c r="G2249" i="6"/>
  <c r="C2249" i="6"/>
  <c r="G2248" i="6"/>
  <c r="C2248" i="6"/>
  <c r="G2247" i="6"/>
  <c r="C2247" i="6"/>
  <c r="G2246" i="6"/>
  <c r="C2246" i="6"/>
  <c r="G2245" i="6"/>
  <c r="C2245" i="6"/>
  <c r="G2244" i="6"/>
  <c r="C2244" i="6"/>
  <c r="G2243" i="6"/>
  <c r="C2243" i="6"/>
  <c r="G2242" i="6"/>
  <c r="C2242" i="6"/>
  <c r="G2241" i="6"/>
  <c r="C2241" i="6"/>
  <c r="G2240" i="6"/>
  <c r="C2240" i="6"/>
  <c r="G2239" i="6"/>
  <c r="C2239" i="6"/>
  <c r="G2238" i="6"/>
  <c r="C2238" i="6"/>
  <c r="G2237" i="6"/>
  <c r="C2237" i="6"/>
  <c r="G2236" i="6"/>
  <c r="C2236" i="6"/>
  <c r="G2235" i="6"/>
  <c r="C2235" i="6"/>
  <c r="G2234" i="6"/>
  <c r="C2234" i="6"/>
  <c r="G2233" i="6"/>
  <c r="C2233" i="6"/>
  <c r="G2232" i="6"/>
  <c r="C2232" i="6"/>
  <c r="G2231" i="6"/>
  <c r="C2231" i="6"/>
  <c r="G2230" i="6"/>
  <c r="C2230" i="6"/>
  <c r="G2229" i="6"/>
  <c r="C2229" i="6"/>
  <c r="G2228" i="6"/>
  <c r="C2228" i="6"/>
  <c r="G2227" i="6"/>
  <c r="C2227" i="6"/>
  <c r="G2226" i="6"/>
  <c r="C2226" i="6"/>
  <c r="G2225" i="6"/>
  <c r="C2225" i="6"/>
  <c r="G2224" i="6"/>
  <c r="C2224" i="6"/>
  <c r="G2223" i="6"/>
  <c r="C2223" i="6"/>
  <c r="G2222" i="6"/>
  <c r="C2222" i="6"/>
  <c r="G2221" i="6"/>
  <c r="C2221" i="6"/>
  <c r="G2220" i="6"/>
  <c r="C2220" i="6"/>
  <c r="G2219" i="6"/>
  <c r="C2219" i="6"/>
  <c r="G2218" i="6"/>
  <c r="C2218" i="6"/>
  <c r="G2217" i="6"/>
  <c r="C2217" i="6"/>
  <c r="G2216" i="6"/>
  <c r="C2216" i="6"/>
  <c r="G2215" i="6"/>
  <c r="C2215" i="6"/>
  <c r="G2214" i="6"/>
  <c r="C2214" i="6"/>
  <c r="G2213" i="6"/>
  <c r="C2213" i="6"/>
  <c r="G2212" i="6"/>
  <c r="C2212" i="6"/>
  <c r="G2211" i="6"/>
  <c r="C2211" i="6"/>
  <c r="G2210" i="6"/>
  <c r="C2210" i="6"/>
  <c r="G2209" i="6"/>
  <c r="C2209" i="6"/>
  <c r="G2208" i="6"/>
  <c r="C2208" i="6"/>
  <c r="G2207" i="6"/>
  <c r="C2207" i="6"/>
  <c r="G2206" i="6"/>
  <c r="C2206" i="6"/>
  <c r="G2205" i="6"/>
  <c r="C2205" i="6"/>
  <c r="G2204" i="6"/>
  <c r="C2204" i="6"/>
  <c r="G2203" i="6"/>
  <c r="C2203" i="6"/>
  <c r="G2202" i="6"/>
  <c r="C2202" i="6"/>
  <c r="G2201" i="6"/>
  <c r="C2201" i="6"/>
  <c r="G2200" i="6"/>
  <c r="C2200" i="6"/>
  <c r="G2199" i="6"/>
  <c r="C2199" i="6"/>
  <c r="G2198" i="6"/>
  <c r="C2198" i="6"/>
  <c r="G2197" i="6"/>
  <c r="C2197" i="6"/>
  <c r="G2196" i="6"/>
  <c r="C2196" i="6"/>
  <c r="G2195" i="6"/>
  <c r="C2195" i="6"/>
  <c r="G2194" i="6"/>
  <c r="C2194" i="6"/>
  <c r="G2193" i="6"/>
  <c r="C2193" i="6"/>
  <c r="G2192" i="6"/>
  <c r="C2192" i="6"/>
  <c r="G2191" i="6"/>
  <c r="C2191" i="6"/>
  <c r="G2190" i="6"/>
  <c r="C2190" i="6"/>
  <c r="G2189" i="6"/>
  <c r="C2189" i="6"/>
  <c r="G2188" i="6"/>
  <c r="C2188" i="6"/>
  <c r="G2187" i="6"/>
  <c r="C2187" i="6"/>
  <c r="G2186" i="6"/>
  <c r="C2186" i="6"/>
  <c r="G2185" i="6"/>
  <c r="C2185" i="6"/>
  <c r="G2184" i="6"/>
  <c r="C2184" i="6"/>
  <c r="G2183" i="6"/>
  <c r="C2183" i="6"/>
  <c r="G2182" i="6"/>
  <c r="C2182" i="6"/>
  <c r="G2181" i="6"/>
  <c r="C2181" i="6"/>
  <c r="G2180" i="6"/>
  <c r="C2180" i="6"/>
  <c r="G2179" i="6"/>
  <c r="C2179" i="6"/>
  <c r="G2178" i="6"/>
  <c r="C2178" i="6"/>
  <c r="G2177" i="6"/>
  <c r="C2177" i="6"/>
  <c r="G2176" i="6"/>
  <c r="C2176" i="6"/>
  <c r="G2175" i="6"/>
  <c r="C2175" i="6"/>
  <c r="G2174" i="6"/>
  <c r="C2174" i="6"/>
  <c r="G2173" i="6"/>
  <c r="C2173" i="6"/>
  <c r="G2172" i="6"/>
  <c r="C2172" i="6"/>
  <c r="G2171" i="6"/>
  <c r="C2171" i="6"/>
  <c r="G2170" i="6"/>
  <c r="C2170" i="6"/>
  <c r="G2169" i="6"/>
  <c r="C2169" i="6"/>
  <c r="G2168" i="6"/>
  <c r="C2168" i="6"/>
  <c r="G2167" i="6"/>
  <c r="C2167" i="6"/>
  <c r="G2166" i="6"/>
  <c r="C2166" i="6"/>
  <c r="G2165" i="6"/>
  <c r="C2165" i="6"/>
  <c r="G2164" i="6"/>
  <c r="C2164" i="6"/>
  <c r="G2163" i="6"/>
  <c r="C2163" i="6"/>
  <c r="G2162" i="6"/>
  <c r="C2162" i="6"/>
  <c r="G2161" i="6"/>
  <c r="C2161" i="6"/>
  <c r="G2160" i="6"/>
  <c r="C2160" i="6"/>
  <c r="G2159" i="6"/>
  <c r="C2159" i="6"/>
  <c r="G2158" i="6"/>
  <c r="C2158" i="6"/>
  <c r="G2157" i="6"/>
  <c r="C2157" i="6"/>
  <c r="G2156" i="6"/>
  <c r="C2156" i="6"/>
  <c r="G2155" i="6"/>
  <c r="C2155" i="6"/>
  <c r="G2154" i="6"/>
  <c r="C2154" i="6"/>
  <c r="G2153" i="6"/>
  <c r="C2153" i="6"/>
  <c r="G2152" i="6"/>
  <c r="C2152" i="6"/>
  <c r="G2151" i="6"/>
  <c r="C2151" i="6"/>
  <c r="G2150" i="6"/>
  <c r="C2150" i="6"/>
  <c r="G2149" i="6"/>
  <c r="C2149" i="6"/>
  <c r="G2148" i="6"/>
  <c r="C2148" i="6"/>
  <c r="G2147" i="6"/>
  <c r="C2147" i="6"/>
  <c r="G2146" i="6"/>
  <c r="C2146" i="6"/>
  <c r="G2145" i="6"/>
  <c r="C2145" i="6"/>
  <c r="G2144" i="6"/>
  <c r="C2144" i="6"/>
  <c r="G2143" i="6"/>
  <c r="C2143" i="6"/>
  <c r="G2142" i="6"/>
  <c r="C2142" i="6"/>
  <c r="G2141" i="6"/>
  <c r="C2141" i="6"/>
  <c r="G2140" i="6"/>
  <c r="C2140" i="6"/>
  <c r="G2139" i="6"/>
  <c r="C2139" i="6"/>
  <c r="G2138" i="6"/>
  <c r="C2138" i="6"/>
  <c r="G2137" i="6"/>
  <c r="C2137" i="6"/>
  <c r="G2136" i="6"/>
  <c r="C2136" i="6"/>
  <c r="G2135" i="6"/>
  <c r="C2135" i="6"/>
  <c r="G2134" i="6"/>
  <c r="C2134" i="6"/>
  <c r="G2133" i="6"/>
  <c r="C2133" i="6"/>
  <c r="G2132" i="6"/>
  <c r="C2132" i="6"/>
  <c r="G2131" i="6"/>
  <c r="C2131" i="6"/>
  <c r="G2130" i="6"/>
  <c r="C2130" i="6"/>
  <c r="G2129" i="6"/>
  <c r="C2129" i="6"/>
  <c r="G2128" i="6"/>
  <c r="C2128" i="6"/>
  <c r="G2127" i="6"/>
  <c r="C2127" i="6"/>
  <c r="G2126" i="6"/>
  <c r="C2126" i="6"/>
  <c r="G2125" i="6"/>
  <c r="C2125" i="6"/>
  <c r="G2124" i="6"/>
  <c r="C2124" i="6"/>
  <c r="G2123" i="6"/>
  <c r="C2123" i="6"/>
  <c r="G2122" i="6"/>
  <c r="C2122" i="6"/>
  <c r="G2121" i="6"/>
  <c r="C2121" i="6"/>
  <c r="G2120" i="6"/>
  <c r="C2120" i="6"/>
  <c r="G2119" i="6"/>
  <c r="C2119" i="6"/>
  <c r="G2118" i="6"/>
  <c r="C2118" i="6"/>
  <c r="G2117" i="6"/>
  <c r="C2117" i="6"/>
  <c r="G2116" i="6"/>
  <c r="C2116" i="6"/>
  <c r="G2115" i="6"/>
  <c r="C2115" i="6"/>
  <c r="G2114" i="6"/>
  <c r="C2114" i="6"/>
  <c r="G2113" i="6"/>
  <c r="C2113" i="6"/>
  <c r="G2112" i="6"/>
  <c r="C2112" i="6"/>
  <c r="G2111" i="6"/>
  <c r="C2111" i="6"/>
  <c r="G2110" i="6"/>
  <c r="C2110" i="6"/>
  <c r="G2109" i="6"/>
  <c r="C2109" i="6"/>
  <c r="G2108" i="6"/>
  <c r="C2108" i="6"/>
  <c r="G2107" i="6"/>
  <c r="C2107" i="6"/>
  <c r="G2106" i="6"/>
  <c r="C2106" i="6"/>
  <c r="G2105" i="6"/>
  <c r="C2105" i="6"/>
  <c r="G2104" i="6"/>
  <c r="C2104" i="6"/>
  <c r="G2103" i="6"/>
  <c r="C2103" i="6"/>
  <c r="G2102" i="6"/>
  <c r="C2102" i="6"/>
  <c r="G2101" i="6"/>
  <c r="C2101" i="6"/>
  <c r="G2100" i="6"/>
  <c r="C2100" i="6"/>
  <c r="G2099" i="6"/>
  <c r="C2099" i="6"/>
  <c r="G2098" i="6"/>
  <c r="C2098" i="6"/>
  <c r="G2097" i="6"/>
  <c r="C2097" i="6"/>
  <c r="G2096" i="6"/>
  <c r="C2096" i="6"/>
  <c r="G2095" i="6"/>
  <c r="C2095" i="6"/>
  <c r="G2094" i="6"/>
  <c r="C2094" i="6"/>
  <c r="G2093" i="6"/>
  <c r="C2093" i="6"/>
  <c r="G2092" i="6"/>
  <c r="C2092" i="6"/>
  <c r="G2091" i="6"/>
  <c r="C2091" i="6"/>
  <c r="G2090" i="6"/>
  <c r="C2090" i="6"/>
  <c r="G2089" i="6"/>
  <c r="C2089" i="6"/>
  <c r="G2088" i="6"/>
  <c r="C2088" i="6"/>
  <c r="G2087" i="6"/>
  <c r="C2087" i="6"/>
  <c r="G2086" i="6"/>
  <c r="C2086" i="6"/>
  <c r="G2085" i="6"/>
  <c r="C2085" i="6"/>
  <c r="G2084" i="6"/>
  <c r="C2084" i="6"/>
  <c r="G2083" i="6"/>
  <c r="C2083" i="6"/>
  <c r="G2082" i="6"/>
  <c r="C2082" i="6"/>
  <c r="G2081" i="6"/>
  <c r="C2081" i="6"/>
  <c r="G2080" i="6"/>
  <c r="C2080" i="6"/>
  <c r="G2079" i="6"/>
  <c r="C2079" i="6"/>
  <c r="G2078" i="6"/>
  <c r="C2078" i="6"/>
  <c r="G2077" i="6"/>
  <c r="C2077" i="6"/>
  <c r="G2076" i="6"/>
  <c r="C2076" i="6"/>
  <c r="G2075" i="6"/>
  <c r="C2075" i="6"/>
  <c r="G2074" i="6"/>
  <c r="C2074" i="6"/>
  <c r="G2073" i="6"/>
  <c r="C2073" i="6"/>
  <c r="G2072" i="6"/>
  <c r="C2072" i="6"/>
  <c r="G2071" i="6"/>
  <c r="C2071" i="6"/>
  <c r="G2070" i="6"/>
  <c r="C2070" i="6"/>
  <c r="G2069" i="6"/>
  <c r="C2069" i="6"/>
  <c r="G2068" i="6"/>
  <c r="C2068" i="6"/>
  <c r="G2067" i="6"/>
  <c r="C2067" i="6"/>
  <c r="G2066" i="6"/>
  <c r="C2066" i="6"/>
  <c r="G2065" i="6"/>
  <c r="C2065" i="6"/>
  <c r="G2064" i="6"/>
  <c r="C2064" i="6"/>
  <c r="G2063" i="6"/>
  <c r="C2063" i="6"/>
  <c r="G2062" i="6"/>
  <c r="C2062" i="6"/>
  <c r="G2061" i="6"/>
  <c r="C2061" i="6"/>
  <c r="G2060" i="6"/>
  <c r="C2060" i="6"/>
  <c r="G2059" i="6"/>
  <c r="C2059" i="6"/>
  <c r="G2058" i="6"/>
  <c r="C2058" i="6"/>
  <c r="G2057" i="6"/>
  <c r="C2057" i="6"/>
  <c r="G2056" i="6"/>
  <c r="C2056" i="6"/>
  <c r="G2055" i="6"/>
  <c r="C2055" i="6"/>
  <c r="G2054" i="6"/>
  <c r="C2054" i="6"/>
  <c r="G2053" i="6"/>
  <c r="C2053" i="6"/>
  <c r="G2052" i="6"/>
  <c r="C2052" i="6"/>
  <c r="G2051" i="6"/>
  <c r="C2051" i="6"/>
  <c r="G2050" i="6"/>
  <c r="C2050" i="6"/>
  <c r="G2049" i="6"/>
  <c r="C2049" i="6"/>
  <c r="G2048" i="6"/>
  <c r="C2048" i="6"/>
  <c r="G2047" i="6"/>
  <c r="C2047" i="6"/>
  <c r="G2046" i="6"/>
  <c r="C2046" i="6"/>
  <c r="G2045" i="6"/>
  <c r="C2045" i="6"/>
  <c r="G2044" i="6"/>
  <c r="C2044" i="6"/>
  <c r="G2043" i="6"/>
  <c r="C2043" i="6"/>
  <c r="G2042" i="6"/>
  <c r="C2042" i="6"/>
  <c r="G2041" i="6"/>
  <c r="C2041" i="6"/>
  <c r="G2040" i="6"/>
  <c r="C2040" i="6"/>
  <c r="G2039" i="6"/>
  <c r="C2039" i="6"/>
  <c r="G2038" i="6"/>
  <c r="C2038" i="6"/>
  <c r="G2037" i="6"/>
  <c r="C2037" i="6"/>
  <c r="G2036" i="6"/>
  <c r="C2036" i="6"/>
  <c r="G2035" i="6"/>
  <c r="C2035" i="6"/>
  <c r="G2034" i="6"/>
  <c r="C2034" i="6"/>
  <c r="G2033" i="6"/>
  <c r="C2033" i="6"/>
  <c r="G2032" i="6"/>
  <c r="C2032" i="6"/>
  <c r="G2031" i="6"/>
  <c r="C2031" i="6"/>
  <c r="G2030" i="6"/>
  <c r="C2030" i="6"/>
  <c r="G2029" i="6"/>
  <c r="C2029" i="6"/>
  <c r="G2028" i="6"/>
  <c r="C2028" i="6"/>
  <c r="G2027" i="6"/>
  <c r="C2027" i="6"/>
  <c r="G2026" i="6"/>
  <c r="C2026" i="6"/>
  <c r="G2025" i="6"/>
  <c r="C2025" i="6"/>
  <c r="G2024" i="6"/>
  <c r="C2024" i="6"/>
  <c r="G2023" i="6"/>
  <c r="C2023" i="6"/>
  <c r="G2022" i="6"/>
  <c r="C2022" i="6"/>
  <c r="G2021" i="6"/>
  <c r="C2021" i="6"/>
  <c r="G2020" i="6"/>
  <c r="C2020" i="6"/>
  <c r="G2019" i="6"/>
  <c r="C2019" i="6"/>
  <c r="G2018" i="6"/>
  <c r="C2018" i="6"/>
  <c r="G2017" i="6"/>
  <c r="C2017" i="6"/>
  <c r="G2016" i="6"/>
  <c r="C2016" i="6"/>
  <c r="G2015" i="6"/>
  <c r="C2015" i="6"/>
  <c r="G2014" i="6"/>
  <c r="C2014" i="6"/>
  <c r="G2013" i="6"/>
  <c r="C2013" i="6"/>
  <c r="G2012" i="6"/>
  <c r="C2012" i="6"/>
  <c r="G2011" i="6"/>
  <c r="C2011" i="6"/>
  <c r="G2010" i="6"/>
  <c r="C2010" i="6"/>
  <c r="G2009" i="6"/>
  <c r="C2009" i="6"/>
  <c r="G2008" i="6"/>
  <c r="C2008" i="6"/>
  <c r="G2007" i="6"/>
  <c r="C2007" i="6"/>
  <c r="G2006" i="6"/>
  <c r="C2006" i="6"/>
  <c r="G2005" i="6"/>
  <c r="C2005" i="6"/>
  <c r="G2004" i="6"/>
  <c r="C2004" i="6"/>
  <c r="G2003" i="6"/>
  <c r="C2003" i="6"/>
  <c r="G2002" i="6"/>
  <c r="C2002" i="6"/>
  <c r="G2001" i="6"/>
  <c r="C2001" i="6"/>
  <c r="G2000" i="6"/>
  <c r="C2000" i="6"/>
  <c r="G1999" i="6"/>
  <c r="C1999" i="6"/>
  <c r="G1998" i="6"/>
  <c r="C1998" i="6"/>
  <c r="G1997" i="6"/>
  <c r="C1997" i="6"/>
  <c r="G1996" i="6"/>
  <c r="C1996" i="6"/>
  <c r="G1995" i="6"/>
  <c r="C1995" i="6"/>
  <c r="G1994" i="6"/>
  <c r="C1994" i="6"/>
  <c r="G1993" i="6"/>
  <c r="C1993" i="6"/>
  <c r="G1992" i="6"/>
  <c r="C1992" i="6"/>
  <c r="G1991" i="6"/>
  <c r="C1991" i="6"/>
  <c r="G1990" i="6"/>
  <c r="C1990" i="6"/>
  <c r="G1989" i="6"/>
  <c r="C1989" i="6"/>
  <c r="G1988" i="6"/>
  <c r="C1988" i="6"/>
  <c r="G1987" i="6"/>
  <c r="C1987" i="6"/>
  <c r="G1986" i="6"/>
  <c r="C1986" i="6"/>
  <c r="G1985" i="6"/>
  <c r="C1985" i="6"/>
  <c r="G1984" i="6"/>
  <c r="C1984" i="6"/>
  <c r="G1983" i="6"/>
  <c r="C1983" i="6"/>
  <c r="G1982" i="6"/>
  <c r="C1982" i="6"/>
  <c r="G1981" i="6"/>
  <c r="C1981" i="6"/>
  <c r="G1980" i="6"/>
  <c r="C1980" i="6"/>
  <c r="G1979" i="6"/>
  <c r="C1979" i="6"/>
  <c r="G1978" i="6"/>
  <c r="C1978" i="6"/>
  <c r="G1977" i="6"/>
  <c r="C1977" i="6"/>
  <c r="G1976" i="6"/>
  <c r="C1976" i="6"/>
  <c r="G1975" i="6"/>
  <c r="C1975" i="6"/>
  <c r="G1974" i="6"/>
  <c r="C1974" i="6"/>
  <c r="G1973" i="6"/>
  <c r="C1973" i="6"/>
  <c r="G1972" i="6"/>
  <c r="C1972" i="6"/>
  <c r="G1971" i="6"/>
  <c r="C1971" i="6"/>
  <c r="G1970" i="6"/>
  <c r="C1970" i="6"/>
  <c r="G1969" i="6"/>
  <c r="C1969" i="6"/>
  <c r="G1968" i="6"/>
  <c r="C1968" i="6"/>
  <c r="G1967" i="6"/>
  <c r="C1967" i="6"/>
  <c r="G1966" i="6"/>
  <c r="C1966" i="6"/>
  <c r="G1965" i="6"/>
  <c r="C1965" i="6"/>
  <c r="G1964" i="6"/>
  <c r="C1964" i="6"/>
  <c r="G1963" i="6"/>
  <c r="C1963" i="6"/>
  <c r="G1962" i="6"/>
  <c r="C1962" i="6"/>
  <c r="G1961" i="6"/>
  <c r="C1961" i="6"/>
  <c r="G1960" i="6"/>
  <c r="C1960" i="6"/>
  <c r="G1959" i="6"/>
  <c r="C1959" i="6"/>
  <c r="G1958" i="6"/>
  <c r="C1958" i="6"/>
  <c r="G1957" i="6"/>
  <c r="C1957" i="6"/>
  <c r="G1956" i="6"/>
  <c r="C1956" i="6"/>
  <c r="G1955" i="6"/>
  <c r="C1955" i="6"/>
  <c r="G1954" i="6"/>
  <c r="C1954" i="6"/>
  <c r="G1953" i="6"/>
  <c r="C1953" i="6"/>
  <c r="G1952" i="6"/>
  <c r="C1952" i="6"/>
  <c r="G1951" i="6"/>
  <c r="C1951" i="6"/>
  <c r="G1950" i="6"/>
  <c r="C1950" i="6"/>
  <c r="G1949" i="6"/>
  <c r="C1949" i="6"/>
  <c r="G1948" i="6"/>
  <c r="C1948" i="6"/>
  <c r="G1947" i="6"/>
  <c r="C1947" i="6"/>
  <c r="G1946" i="6"/>
  <c r="C1946" i="6"/>
  <c r="G1945" i="6"/>
  <c r="C1945" i="6"/>
  <c r="G1944" i="6"/>
  <c r="C1944" i="6"/>
  <c r="G1943" i="6"/>
  <c r="C1943" i="6"/>
  <c r="G1942" i="6"/>
  <c r="C1942" i="6"/>
  <c r="G1941" i="6"/>
  <c r="C1941" i="6"/>
  <c r="G1940" i="6"/>
  <c r="C1940" i="6"/>
  <c r="G1939" i="6"/>
  <c r="C1939" i="6"/>
  <c r="G1938" i="6"/>
  <c r="C1938" i="6"/>
  <c r="G1937" i="6"/>
  <c r="C1937" i="6"/>
  <c r="G1936" i="6"/>
  <c r="C1936" i="6"/>
  <c r="G1935" i="6"/>
  <c r="C1935" i="6"/>
  <c r="G1934" i="6"/>
  <c r="C1934" i="6"/>
  <c r="G1933" i="6"/>
  <c r="C1933" i="6"/>
  <c r="G1932" i="6"/>
  <c r="C1932" i="6"/>
  <c r="G1931" i="6"/>
  <c r="C1931" i="6"/>
  <c r="G1930" i="6"/>
  <c r="C1930" i="6"/>
  <c r="G1929" i="6"/>
  <c r="C1929" i="6"/>
  <c r="G1928" i="6"/>
  <c r="C1928" i="6"/>
  <c r="G1927" i="6"/>
  <c r="C1927" i="6"/>
  <c r="G1926" i="6"/>
  <c r="C1926" i="6"/>
  <c r="G1925" i="6"/>
  <c r="C1925" i="6"/>
  <c r="G1924" i="6"/>
  <c r="C1924" i="6"/>
  <c r="G1923" i="6"/>
  <c r="C1923" i="6"/>
  <c r="G1922" i="6"/>
  <c r="C1922" i="6"/>
  <c r="G1921" i="6"/>
  <c r="C1921" i="6"/>
  <c r="G1920" i="6"/>
  <c r="C1920" i="6"/>
  <c r="G1919" i="6"/>
  <c r="C1919" i="6"/>
  <c r="G1918" i="6"/>
  <c r="C1918" i="6"/>
  <c r="G1917" i="6"/>
  <c r="C1917" i="6"/>
  <c r="G1916" i="6"/>
  <c r="C1916" i="6"/>
  <c r="G1915" i="6"/>
  <c r="C1915" i="6"/>
  <c r="G1914" i="6"/>
  <c r="C1914" i="6"/>
  <c r="G1913" i="6"/>
  <c r="C1913" i="6"/>
  <c r="G1912" i="6"/>
  <c r="C1912" i="6"/>
  <c r="G1911" i="6"/>
  <c r="C1911" i="6"/>
  <c r="G1910" i="6"/>
  <c r="C1910" i="6"/>
  <c r="G1909" i="6"/>
  <c r="C1909" i="6"/>
  <c r="G1908" i="6"/>
  <c r="C1908" i="6"/>
  <c r="G1907" i="6"/>
  <c r="C1907" i="6"/>
  <c r="G1906" i="6"/>
  <c r="C1906" i="6"/>
  <c r="G1905" i="6"/>
  <c r="C1905" i="6"/>
  <c r="G1904" i="6"/>
  <c r="C1904" i="6"/>
  <c r="G1903" i="6"/>
  <c r="C1903" i="6"/>
  <c r="G1902" i="6"/>
  <c r="C1902" i="6"/>
  <c r="G1901" i="6"/>
  <c r="C1901" i="6"/>
  <c r="G1900" i="6"/>
  <c r="C1900" i="6"/>
  <c r="G1899" i="6"/>
  <c r="C1899" i="6"/>
  <c r="G1898" i="6"/>
  <c r="C1898" i="6"/>
  <c r="G1897" i="6"/>
  <c r="C1897" i="6"/>
  <c r="G1896" i="6"/>
  <c r="C1896" i="6"/>
  <c r="G1895" i="6"/>
  <c r="C1895" i="6"/>
  <c r="G1894" i="6"/>
  <c r="C1894" i="6"/>
  <c r="G1893" i="6"/>
  <c r="C1893" i="6"/>
  <c r="G1892" i="6"/>
  <c r="C1892" i="6"/>
  <c r="G1891" i="6"/>
  <c r="C1891" i="6"/>
  <c r="G1890" i="6"/>
  <c r="C1890" i="6"/>
  <c r="G1889" i="6"/>
  <c r="C1889" i="6"/>
  <c r="G1888" i="6"/>
  <c r="C1888" i="6"/>
  <c r="G1887" i="6"/>
  <c r="C1887" i="6"/>
  <c r="G1886" i="6"/>
  <c r="C1886" i="6"/>
  <c r="G1885" i="6"/>
  <c r="C1885" i="6"/>
  <c r="G1884" i="6"/>
  <c r="C1884" i="6"/>
  <c r="G1883" i="6"/>
  <c r="C1883" i="6"/>
  <c r="G1882" i="6"/>
  <c r="C1882" i="6"/>
  <c r="G1881" i="6"/>
  <c r="C1881" i="6"/>
  <c r="G1880" i="6"/>
  <c r="C1880" i="6"/>
  <c r="G1879" i="6"/>
  <c r="C1879" i="6"/>
  <c r="G1878" i="6"/>
  <c r="C1878" i="6"/>
  <c r="G1877" i="6"/>
  <c r="C1877" i="6"/>
  <c r="G1876" i="6"/>
  <c r="C1876" i="6"/>
  <c r="G1875" i="6"/>
  <c r="C1875" i="6"/>
  <c r="G1874" i="6"/>
  <c r="C1874" i="6"/>
  <c r="G1873" i="6"/>
  <c r="C1873" i="6"/>
  <c r="G1872" i="6"/>
  <c r="C1872" i="6"/>
  <c r="G1871" i="6"/>
  <c r="C1871" i="6"/>
  <c r="G1870" i="6"/>
  <c r="C1870" i="6"/>
  <c r="G1869" i="6"/>
  <c r="C1869" i="6"/>
  <c r="G1868" i="6"/>
  <c r="C1868" i="6"/>
  <c r="G1867" i="6"/>
  <c r="C1867" i="6"/>
  <c r="G1866" i="6"/>
  <c r="C1866" i="6"/>
  <c r="G1865" i="6"/>
  <c r="C1865" i="6"/>
  <c r="G1864" i="6"/>
  <c r="C1864" i="6"/>
  <c r="G1863" i="6"/>
  <c r="C1863" i="6"/>
  <c r="G1862" i="6"/>
  <c r="C1862" i="6"/>
  <c r="G1861" i="6"/>
  <c r="C1861" i="6"/>
  <c r="G1860" i="6"/>
  <c r="C1860" i="6"/>
  <c r="G1859" i="6"/>
  <c r="C1859" i="6"/>
  <c r="G1858" i="6"/>
  <c r="C1858" i="6"/>
  <c r="G1857" i="6"/>
  <c r="C1857" i="6"/>
  <c r="G1856" i="6"/>
  <c r="C1856" i="6"/>
  <c r="G1855" i="6"/>
  <c r="C1855" i="6"/>
  <c r="G1854" i="6"/>
  <c r="C1854" i="6"/>
  <c r="G1853" i="6"/>
  <c r="C1853" i="6"/>
  <c r="G1852" i="6"/>
  <c r="C1852" i="6"/>
  <c r="G1851" i="6"/>
  <c r="C1851" i="6"/>
  <c r="G1850" i="6"/>
  <c r="C1850" i="6"/>
  <c r="G1849" i="6"/>
  <c r="C1849" i="6"/>
  <c r="G1848" i="6"/>
  <c r="C1848" i="6"/>
  <c r="G1847" i="6"/>
  <c r="C1847" i="6"/>
  <c r="G1846" i="6"/>
  <c r="C1846" i="6"/>
  <c r="G1845" i="6"/>
  <c r="C1845" i="6"/>
  <c r="G1844" i="6"/>
  <c r="C1844" i="6"/>
  <c r="G1843" i="6"/>
  <c r="C1843" i="6"/>
  <c r="G1842" i="6"/>
  <c r="C1842" i="6"/>
  <c r="G1841" i="6"/>
  <c r="C1841" i="6"/>
  <c r="G1840" i="6"/>
  <c r="C1840" i="6"/>
  <c r="G1839" i="6"/>
  <c r="C1839" i="6"/>
  <c r="G1838" i="6"/>
  <c r="C1838" i="6"/>
  <c r="G1837" i="6"/>
  <c r="C1837" i="6"/>
  <c r="G1836" i="6"/>
  <c r="C1836" i="6"/>
  <c r="G1835" i="6"/>
  <c r="C1835" i="6"/>
  <c r="G1834" i="6"/>
  <c r="C1834" i="6"/>
  <c r="G1833" i="6"/>
  <c r="C1833" i="6"/>
  <c r="G1832" i="6"/>
  <c r="C1832" i="6"/>
  <c r="G1831" i="6"/>
  <c r="C1831" i="6"/>
  <c r="G1830" i="6"/>
  <c r="C1830" i="6"/>
  <c r="G1829" i="6"/>
  <c r="C1829" i="6"/>
  <c r="G1828" i="6"/>
  <c r="C1828" i="6"/>
  <c r="G1827" i="6"/>
  <c r="C1827" i="6"/>
  <c r="G1826" i="6"/>
  <c r="C1826" i="6"/>
  <c r="G1825" i="6"/>
  <c r="C1825" i="6"/>
  <c r="G1824" i="6"/>
  <c r="C1824" i="6"/>
  <c r="G1823" i="6"/>
  <c r="C1823" i="6"/>
  <c r="G1822" i="6"/>
  <c r="C1822" i="6"/>
  <c r="G1821" i="6"/>
  <c r="C1821" i="6"/>
  <c r="G1820" i="6"/>
  <c r="C1820" i="6"/>
  <c r="G1819" i="6"/>
  <c r="C1819" i="6"/>
  <c r="G1818" i="6"/>
  <c r="C1818" i="6"/>
  <c r="G1817" i="6"/>
  <c r="C1817" i="6"/>
  <c r="G1816" i="6"/>
  <c r="C1816" i="6"/>
  <c r="G1815" i="6"/>
  <c r="C1815" i="6"/>
  <c r="G1814" i="6"/>
  <c r="C1814" i="6"/>
  <c r="G1813" i="6"/>
  <c r="C1813" i="6"/>
  <c r="G1812" i="6"/>
  <c r="C1812" i="6"/>
  <c r="G1811" i="6"/>
  <c r="C1811" i="6"/>
  <c r="G1810" i="6"/>
  <c r="C1810" i="6"/>
  <c r="G1809" i="6"/>
  <c r="C1809" i="6"/>
  <c r="G1808" i="6"/>
  <c r="C1808" i="6"/>
  <c r="G1807" i="6"/>
  <c r="C1807" i="6"/>
  <c r="G1806" i="6"/>
  <c r="C1806" i="6"/>
  <c r="G1805" i="6"/>
  <c r="C1805" i="6"/>
  <c r="G1804" i="6"/>
  <c r="C1804" i="6"/>
  <c r="G1803" i="6"/>
  <c r="C1803" i="6"/>
  <c r="G1802" i="6"/>
  <c r="C1802" i="6"/>
  <c r="G1801" i="6"/>
  <c r="C1801" i="6"/>
  <c r="G1800" i="6"/>
  <c r="C1800" i="6"/>
  <c r="G1799" i="6"/>
  <c r="C1799" i="6"/>
  <c r="G1798" i="6"/>
  <c r="C1798" i="6"/>
  <c r="G1797" i="6"/>
  <c r="C1797" i="6"/>
  <c r="G1796" i="6"/>
  <c r="C1796" i="6"/>
  <c r="G1795" i="6"/>
  <c r="C1795" i="6"/>
  <c r="G1794" i="6"/>
  <c r="C1794" i="6"/>
  <c r="G1793" i="6"/>
  <c r="C1793" i="6"/>
  <c r="G1792" i="6"/>
  <c r="C1792" i="6"/>
  <c r="G1791" i="6"/>
  <c r="C1791" i="6"/>
  <c r="G1790" i="6"/>
  <c r="C1790" i="6"/>
  <c r="G1789" i="6"/>
  <c r="C1789" i="6"/>
  <c r="G1788" i="6"/>
  <c r="C1788" i="6"/>
  <c r="G1787" i="6"/>
  <c r="C1787" i="6"/>
  <c r="G1786" i="6"/>
  <c r="C1786" i="6"/>
  <c r="G1785" i="6"/>
  <c r="C1785" i="6"/>
  <c r="G1784" i="6"/>
  <c r="C1784" i="6"/>
  <c r="G1783" i="6"/>
  <c r="C1783" i="6"/>
  <c r="G1782" i="6"/>
  <c r="C1782" i="6"/>
  <c r="G1781" i="6"/>
  <c r="C1781" i="6"/>
  <c r="G1780" i="6"/>
  <c r="C1780" i="6"/>
  <c r="G1779" i="6"/>
  <c r="C1779" i="6"/>
  <c r="G1778" i="6"/>
  <c r="C1778" i="6"/>
  <c r="G1777" i="6"/>
  <c r="C1777" i="6"/>
  <c r="G1776" i="6"/>
  <c r="C1776" i="6"/>
  <c r="G1775" i="6"/>
  <c r="C1775" i="6"/>
  <c r="G1774" i="6"/>
  <c r="C1774" i="6"/>
  <c r="G1773" i="6"/>
  <c r="C1773" i="6"/>
  <c r="G1772" i="6"/>
  <c r="C1772" i="6"/>
  <c r="G1771" i="6"/>
  <c r="C1771" i="6"/>
  <c r="G1770" i="6"/>
  <c r="C1770" i="6"/>
  <c r="G1769" i="6"/>
  <c r="C1769" i="6"/>
  <c r="G1768" i="6"/>
  <c r="C1768" i="6"/>
  <c r="G1767" i="6"/>
  <c r="C1767" i="6"/>
  <c r="G1766" i="6"/>
  <c r="C1766" i="6"/>
  <c r="G1765" i="6"/>
  <c r="C1765" i="6"/>
  <c r="G1764" i="6"/>
  <c r="C1764" i="6"/>
  <c r="G1763" i="6"/>
  <c r="C1763" i="6"/>
  <c r="G1762" i="6"/>
  <c r="C1762" i="6"/>
  <c r="G1761" i="6"/>
  <c r="C1761" i="6"/>
  <c r="G1760" i="6"/>
  <c r="C1760" i="6"/>
  <c r="G1759" i="6"/>
  <c r="C1759" i="6"/>
  <c r="G1758" i="6"/>
  <c r="C1758" i="6"/>
  <c r="G1757" i="6"/>
  <c r="C1757" i="6"/>
  <c r="G1756" i="6"/>
  <c r="C1756" i="6"/>
  <c r="G1755" i="6"/>
  <c r="C1755" i="6"/>
  <c r="G1754" i="6"/>
  <c r="C1754" i="6"/>
  <c r="G1753" i="6"/>
  <c r="C1753" i="6"/>
  <c r="G1752" i="6"/>
  <c r="C1752" i="6"/>
  <c r="G1751" i="6"/>
  <c r="C1751" i="6"/>
  <c r="G1750" i="6"/>
  <c r="C1750" i="6"/>
  <c r="G1749" i="6"/>
  <c r="C1749" i="6"/>
  <c r="G1748" i="6"/>
  <c r="C1748" i="6"/>
  <c r="G1747" i="6"/>
  <c r="C1747" i="6"/>
  <c r="G1746" i="6"/>
  <c r="C1746" i="6"/>
  <c r="G1745" i="6"/>
  <c r="C1745" i="6"/>
  <c r="G1744" i="6"/>
  <c r="C1744" i="6"/>
  <c r="G1743" i="6"/>
  <c r="C1743" i="6"/>
  <c r="G1742" i="6"/>
  <c r="C1742" i="6"/>
  <c r="G1741" i="6"/>
  <c r="C1741" i="6"/>
  <c r="G1740" i="6"/>
  <c r="C1740" i="6"/>
  <c r="G1739" i="6"/>
  <c r="C1739" i="6"/>
  <c r="G1738" i="6"/>
  <c r="C1738" i="6"/>
  <c r="G1737" i="6"/>
  <c r="C1737" i="6"/>
  <c r="G1736" i="6"/>
  <c r="C1736" i="6"/>
  <c r="G1735" i="6"/>
  <c r="C1735" i="6"/>
  <c r="G1734" i="6"/>
  <c r="C1734" i="6"/>
  <c r="G1733" i="6"/>
  <c r="C1733" i="6"/>
  <c r="G1732" i="6"/>
  <c r="C1732" i="6"/>
  <c r="G1731" i="6"/>
  <c r="C1731" i="6"/>
  <c r="G1730" i="6"/>
  <c r="C1730" i="6"/>
  <c r="G1729" i="6"/>
  <c r="C1729" i="6"/>
  <c r="G1728" i="6"/>
  <c r="C1728" i="6"/>
  <c r="G1727" i="6"/>
  <c r="C1727" i="6"/>
  <c r="G1726" i="6"/>
  <c r="C1726" i="6"/>
  <c r="G1725" i="6"/>
  <c r="C1725" i="6"/>
  <c r="G1724" i="6"/>
  <c r="C1724" i="6"/>
  <c r="G1723" i="6"/>
  <c r="C1723" i="6"/>
  <c r="G1722" i="6"/>
  <c r="C1722" i="6"/>
  <c r="G1721" i="6"/>
  <c r="C1721" i="6"/>
  <c r="G1720" i="6"/>
  <c r="C1720" i="6"/>
  <c r="G1719" i="6"/>
  <c r="C1719" i="6"/>
  <c r="G1718" i="6"/>
  <c r="C1718" i="6"/>
  <c r="G1717" i="6"/>
  <c r="C1717" i="6"/>
  <c r="G1716" i="6"/>
  <c r="C1716" i="6"/>
  <c r="G1715" i="6"/>
  <c r="C1715" i="6"/>
  <c r="G1714" i="6"/>
  <c r="C1714" i="6"/>
  <c r="G1713" i="6"/>
  <c r="C1713" i="6"/>
  <c r="G1712" i="6"/>
  <c r="C1712" i="6"/>
  <c r="G1711" i="6"/>
  <c r="C1711" i="6"/>
  <c r="G1710" i="6"/>
  <c r="C1710" i="6"/>
  <c r="G1709" i="6"/>
  <c r="C1709" i="6"/>
  <c r="G1708" i="6"/>
  <c r="C1708" i="6"/>
  <c r="G1707" i="6"/>
  <c r="C1707" i="6"/>
  <c r="G1706" i="6"/>
  <c r="C1706" i="6"/>
  <c r="G1705" i="6"/>
  <c r="C1705" i="6"/>
  <c r="G1704" i="6"/>
  <c r="C1704" i="6"/>
  <c r="G1703" i="6"/>
  <c r="C1703" i="6"/>
  <c r="G1702" i="6"/>
  <c r="C1702" i="6"/>
  <c r="G1701" i="6"/>
  <c r="C1701" i="6"/>
  <c r="G1700" i="6"/>
  <c r="C1700" i="6"/>
  <c r="G1699" i="6"/>
  <c r="C1699" i="6"/>
  <c r="G1698" i="6"/>
  <c r="C1698" i="6"/>
  <c r="G1697" i="6"/>
  <c r="C1697" i="6"/>
  <c r="G1696" i="6"/>
  <c r="C1696" i="6"/>
  <c r="G1695" i="6"/>
  <c r="C1695" i="6"/>
  <c r="G1694" i="6"/>
  <c r="C1694" i="6"/>
  <c r="G1693" i="6"/>
  <c r="C1693" i="6"/>
  <c r="G1692" i="6"/>
  <c r="C1692" i="6"/>
  <c r="G1691" i="6"/>
  <c r="C1691" i="6"/>
  <c r="G1690" i="6"/>
  <c r="C1690" i="6"/>
  <c r="G1689" i="6"/>
  <c r="C1689" i="6"/>
  <c r="G1688" i="6"/>
  <c r="C1688" i="6"/>
  <c r="G1687" i="6"/>
  <c r="C1687" i="6"/>
  <c r="G1686" i="6"/>
  <c r="C1686" i="6"/>
  <c r="G1685" i="6"/>
  <c r="C1685" i="6"/>
  <c r="G1684" i="6"/>
  <c r="C1684" i="6"/>
  <c r="G1683" i="6"/>
  <c r="C1683" i="6"/>
  <c r="G1682" i="6"/>
  <c r="C1682" i="6"/>
  <c r="G1681" i="6"/>
  <c r="C1681" i="6"/>
  <c r="G1680" i="6"/>
  <c r="C1680" i="6"/>
  <c r="G1679" i="6"/>
  <c r="C1679" i="6"/>
  <c r="G1678" i="6"/>
  <c r="C1678" i="6"/>
  <c r="G1677" i="6"/>
  <c r="C1677" i="6"/>
  <c r="G1676" i="6"/>
  <c r="C1676" i="6"/>
  <c r="G1675" i="6"/>
  <c r="C1675" i="6"/>
  <c r="G1674" i="6"/>
  <c r="C1674" i="6"/>
  <c r="G1673" i="6"/>
  <c r="C1673" i="6"/>
  <c r="G1672" i="6"/>
  <c r="C1672" i="6"/>
  <c r="G1671" i="6"/>
  <c r="C1671" i="6"/>
  <c r="G1670" i="6"/>
  <c r="C1670" i="6"/>
  <c r="G1669" i="6"/>
  <c r="C1669" i="6"/>
  <c r="G1668" i="6"/>
  <c r="C1668" i="6"/>
  <c r="G1667" i="6"/>
  <c r="C1667" i="6"/>
  <c r="G1666" i="6"/>
  <c r="C1666" i="6"/>
  <c r="G1665" i="6"/>
  <c r="C1665" i="6"/>
  <c r="G1664" i="6"/>
  <c r="C1664" i="6"/>
  <c r="G1663" i="6"/>
  <c r="C1663" i="6"/>
  <c r="G1662" i="6"/>
  <c r="C1662" i="6"/>
  <c r="G1661" i="6"/>
  <c r="C1661" i="6"/>
  <c r="G1660" i="6"/>
  <c r="C1660" i="6"/>
  <c r="G1659" i="6"/>
  <c r="C1659" i="6"/>
  <c r="G1658" i="6"/>
  <c r="C1658" i="6"/>
  <c r="G1657" i="6"/>
  <c r="C1657" i="6"/>
  <c r="G1656" i="6"/>
  <c r="C1656" i="6"/>
  <c r="G1655" i="6"/>
  <c r="C1655" i="6"/>
  <c r="G1654" i="6"/>
  <c r="C1654" i="6"/>
  <c r="G1653" i="6"/>
  <c r="C1653" i="6"/>
  <c r="G1652" i="6"/>
  <c r="C1652" i="6"/>
  <c r="G1651" i="6"/>
  <c r="C1651" i="6"/>
  <c r="G1650" i="6"/>
  <c r="C1650" i="6"/>
  <c r="G1649" i="6"/>
  <c r="C1649" i="6"/>
  <c r="G1648" i="6"/>
  <c r="C1648" i="6"/>
  <c r="G1647" i="6"/>
  <c r="C1647" i="6"/>
  <c r="G1646" i="6"/>
  <c r="C1646" i="6"/>
  <c r="G1645" i="6"/>
  <c r="C1645" i="6"/>
  <c r="G1644" i="6"/>
  <c r="C1644" i="6"/>
  <c r="G1643" i="6"/>
  <c r="C1643" i="6"/>
  <c r="G1642" i="6"/>
  <c r="C1642" i="6"/>
  <c r="G1641" i="6"/>
  <c r="C1641" i="6"/>
  <c r="G1640" i="6"/>
  <c r="C1640" i="6"/>
  <c r="G1639" i="6"/>
  <c r="C1639" i="6"/>
  <c r="G1638" i="6"/>
  <c r="C1638" i="6"/>
  <c r="G1637" i="6"/>
  <c r="C1637" i="6"/>
  <c r="G1636" i="6"/>
  <c r="C1636" i="6"/>
  <c r="G1635" i="6"/>
  <c r="C1635" i="6"/>
  <c r="G1634" i="6"/>
  <c r="C1634" i="6"/>
  <c r="G1633" i="6"/>
  <c r="C1633" i="6"/>
  <c r="G1632" i="6"/>
  <c r="C1632" i="6"/>
  <c r="G1631" i="6"/>
  <c r="C1631" i="6"/>
  <c r="G1630" i="6"/>
  <c r="C1630" i="6"/>
  <c r="G1629" i="6"/>
  <c r="C1629" i="6"/>
  <c r="G1628" i="6"/>
  <c r="C1628" i="6"/>
  <c r="G1627" i="6"/>
  <c r="C1627" i="6"/>
  <c r="G1626" i="6"/>
  <c r="C1626" i="6"/>
  <c r="G1625" i="6"/>
  <c r="C1625" i="6"/>
  <c r="G1624" i="6"/>
  <c r="C1624" i="6"/>
  <c r="G1623" i="6"/>
  <c r="C1623" i="6"/>
  <c r="G1622" i="6"/>
  <c r="C1622" i="6"/>
  <c r="G1621" i="6"/>
  <c r="C1621" i="6"/>
  <c r="G1620" i="6"/>
  <c r="C1620" i="6"/>
  <c r="G1619" i="6"/>
  <c r="C1619" i="6"/>
  <c r="G1618" i="6"/>
  <c r="C1618" i="6"/>
  <c r="G1617" i="6"/>
  <c r="C1617" i="6"/>
  <c r="G1616" i="6"/>
  <c r="C1616" i="6"/>
  <c r="G1615" i="6"/>
  <c r="C1615" i="6"/>
  <c r="G1614" i="6"/>
  <c r="C1614" i="6"/>
  <c r="G1613" i="6"/>
  <c r="C1613" i="6"/>
  <c r="G1612" i="6"/>
  <c r="C1612" i="6"/>
  <c r="G1611" i="6"/>
  <c r="C1611" i="6"/>
  <c r="G1610" i="6"/>
  <c r="C1610" i="6"/>
  <c r="G1609" i="6"/>
  <c r="C1609" i="6"/>
  <c r="G1608" i="6"/>
  <c r="C1608" i="6"/>
  <c r="G1607" i="6"/>
  <c r="C1607" i="6"/>
  <c r="G1606" i="6"/>
  <c r="C1606" i="6"/>
  <c r="G1605" i="6"/>
  <c r="C1605" i="6"/>
  <c r="G1604" i="6"/>
  <c r="C1604" i="6"/>
  <c r="G1603" i="6"/>
  <c r="C1603" i="6"/>
  <c r="G1602" i="6"/>
  <c r="C1602" i="6"/>
  <c r="G1601" i="6"/>
  <c r="C1601" i="6"/>
  <c r="G1600" i="6"/>
  <c r="C1600" i="6"/>
  <c r="G1599" i="6"/>
  <c r="C1599" i="6"/>
  <c r="G1598" i="6"/>
  <c r="C1598" i="6"/>
  <c r="G1597" i="6"/>
  <c r="C1597" i="6"/>
  <c r="G1596" i="6"/>
  <c r="C1596" i="6"/>
  <c r="G1595" i="6"/>
  <c r="C1595" i="6"/>
  <c r="G1594" i="6"/>
  <c r="C1594" i="6"/>
  <c r="G1593" i="6"/>
  <c r="C1593" i="6"/>
  <c r="G1592" i="6"/>
  <c r="C1592" i="6"/>
  <c r="G1591" i="6"/>
  <c r="C1591" i="6"/>
  <c r="G1590" i="6"/>
  <c r="C1590" i="6"/>
  <c r="G1589" i="6"/>
  <c r="C1589" i="6"/>
  <c r="G1588" i="6"/>
  <c r="C1588" i="6"/>
  <c r="G1587" i="6"/>
  <c r="C1587" i="6"/>
  <c r="G1586" i="6"/>
  <c r="C1586" i="6"/>
  <c r="G1585" i="6"/>
  <c r="C1585" i="6"/>
  <c r="G1584" i="6"/>
  <c r="C1584" i="6"/>
  <c r="G1583" i="6"/>
  <c r="C1583" i="6"/>
  <c r="G1582" i="6"/>
  <c r="C1582" i="6"/>
  <c r="G1581" i="6"/>
  <c r="C1581" i="6"/>
  <c r="G1580" i="6"/>
  <c r="C1580" i="6"/>
  <c r="G1579" i="6"/>
  <c r="C1579" i="6"/>
  <c r="G1578" i="6"/>
  <c r="C1578" i="6"/>
  <c r="G1577" i="6"/>
  <c r="C1577" i="6"/>
  <c r="G1576" i="6"/>
  <c r="C1576" i="6"/>
  <c r="G1575" i="6"/>
  <c r="C1575" i="6"/>
  <c r="G1574" i="6"/>
  <c r="C1574" i="6"/>
  <c r="G1573" i="6"/>
  <c r="C1573" i="6"/>
  <c r="G1572" i="6"/>
  <c r="C1572" i="6"/>
  <c r="G1571" i="6"/>
  <c r="C1571" i="6"/>
  <c r="G1570" i="6"/>
  <c r="C1570" i="6"/>
  <c r="G1569" i="6"/>
  <c r="C1569" i="6"/>
  <c r="G1568" i="6"/>
  <c r="C1568" i="6"/>
  <c r="G1567" i="6"/>
  <c r="C1567" i="6"/>
  <c r="G1566" i="6"/>
  <c r="C1566" i="6"/>
  <c r="G1565" i="6"/>
  <c r="C1565" i="6"/>
  <c r="G1564" i="6"/>
  <c r="C1564" i="6"/>
  <c r="G1563" i="6"/>
  <c r="C1563" i="6"/>
  <c r="G1562" i="6"/>
  <c r="C1562" i="6"/>
  <c r="G1561" i="6"/>
  <c r="C1561" i="6"/>
  <c r="G1560" i="6"/>
  <c r="C1560" i="6"/>
  <c r="G1559" i="6"/>
  <c r="C1559" i="6"/>
  <c r="G1558" i="6"/>
  <c r="C1558" i="6"/>
  <c r="G1557" i="6"/>
  <c r="C1557" i="6"/>
  <c r="G1556" i="6"/>
  <c r="C1556" i="6"/>
  <c r="G1555" i="6"/>
  <c r="C1555" i="6"/>
  <c r="G1554" i="6"/>
  <c r="C1554" i="6"/>
  <c r="G1553" i="6"/>
  <c r="C1553" i="6"/>
  <c r="G1552" i="6"/>
  <c r="C1552" i="6"/>
  <c r="G1551" i="6"/>
  <c r="C1551" i="6"/>
  <c r="G1550" i="6"/>
  <c r="C1550" i="6"/>
  <c r="G1549" i="6"/>
  <c r="C1549" i="6"/>
  <c r="G1548" i="6"/>
  <c r="C1548" i="6"/>
  <c r="G1547" i="6"/>
  <c r="C1547" i="6"/>
  <c r="G1546" i="6"/>
  <c r="C1546" i="6"/>
  <c r="G1545" i="6"/>
  <c r="C1545" i="6"/>
  <c r="G1544" i="6"/>
  <c r="C1544" i="6"/>
  <c r="G1543" i="6"/>
  <c r="C1543" i="6"/>
  <c r="G1542" i="6"/>
  <c r="C1542" i="6"/>
  <c r="G1541" i="6"/>
  <c r="C1541" i="6"/>
  <c r="G1540" i="6"/>
  <c r="C1540" i="6"/>
  <c r="G1539" i="6"/>
  <c r="C1539" i="6"/>
  <c r="G1538" i="6"/>
  <c r="C1538" i="6"/>
  <c r="G1537" i="6"/>
  <c r="C1537" i="6"/>
  <c r="G1536" i="6"/>
  <c r="C1536" i="6"/>
  <c r="G1535" i="6"/>
  <c r="C1535" i="6"/>
  <c r="G1534" i="6"/>
  <c r="C1534" i="6"/>
  <c r="G1533" i="6"/>
  <c r="C1533" i="6"/>
  <c r="G1532" i="6"/>
  <c r="C1532" i="6"/>
  <c r="G1531" i="6"/>
  <c r="C1531" i="6"/>
  <c r="G1530" i="6"/>
  <c r="C1530" i="6"/>
  <c r="G1529" i="6"/>
  <c r="C1529" i="6"/>
  <c r="G1528" i="6"/>
  <c r="C1528" i="6"/>
  <c r="G1527" i="6"/>
  <c r="C1527" i="6"/>
  <c r="G1526" i="6"/>
  <c r="C1526" i="6"/>
  <c r="G1525" i="6"/>
  <c r="C1525" i="6"/>
  <c r="G1524" i="6"/>
  <c r="C1524" i="6"/>
  <c r="G1523" i="6"/>
  <c r="C1523" i="6"/>
  <c r="G1522" i="6"/>
  <c r="C1522" i="6"/>
  <c r="G1521" i="6"/>
  <c r="C1521" i="6"/>
  <c r="G1520" i="6"/>
  <c r="C1520" i="6"/>
  <c r="G1519" i="6"/>
  <c r="C1519" i="6"/>
  <c r="G1518" i="6"/>
  <c r="C1518" i="6"/>
  <c r="G1517" i="6"/>
  <c r="C1517" i="6"/>
  <c r="G1516" i="6"/>
  <c r="C1516" i="6"/>
  <c r="G1515" i="6"/>
  <c r="C1515" i="6"/>
  <c r="G1514" i="6"/>
  <c r="C1514" i="6"/>
  <c r="G1513" i="6"/>
  <c r="C1513" i="6"/>
  <c r="G1512" i="6"/>
  <c r="C1512" i="6"/>
  <c r="G1511" i="6"/>
  <c r="C1511" i="6"/>
  <c r="G1510" i="6"/>
  <c r="C1510" i="6"/>
  <c r="G1509" i="6"/>
  <c r="C1509" i="6"/>
  <c r="G1508" i="6"/>
  <c r="C1508" i="6"/>
  <c r="G1507" i="6"/>
  <c r="C1507" i="6"/>
  <c r="G1506" i="6"/>
  <c r="C1506" i="6"/>
  <c r="G1505" i="6"/>
  <c r="C1505" i="6"/>
  <c r="G1504" i="6"/>
  <c r="C1504" i="6"/>
  <c r="G1503" i="6"/>
  <c r="C1503" i="6"/>
  <c r="G1502" i="6"/>
  <c r="C1502" i="6"/>
  <c r="G1501" i="6"/>
  <c r="C1501" i="6"/>
  <c r="G1500" i="6"/>
  <c r="C1500" i="6"/>
  <c r="G1499" i="6"/>
  <c r="C1499" i="6"/>
  <c r="G1498" i="6"/>
  <c r="C1498" i="6"/>
  <c r="G1497" i="6"/>
  <c r="C1497" i="6"/>
  <c r="G1496" i="6"/>
  <c r="C1496" i="6"/>
  <c r="G1495" i="6"/>
  <c r="C1495" i="6"/>
  <c r="G1494" i="6"/>
  <c r="C1494" i="6"/>
  <c r="G1493" i="6"/>
  <c r="C1493" i="6"/>
  <c r="G1492" i="6"/>
  <c r="C1492" i="6"/>
  <c r="G1491" i="6"/>
  <c r="C1491" i="6"/>
  <c r="G1490" i="6"/>
  <c r="C1490" i="6"/>
  <c r="G1489" i="6"/>
  <c r="C1489" i="6"/>
  <c r="G1488" i="6"/>
  <c r="C1488" i="6"/>
  <c r="G1487" i="6"/>
  <c r="C1487" i="6"/>
  <c r="G1486" i="6"/>
  <c r="C1486" i="6"/>
  <c r="G1485" i="6"/>
  <c r="C1485" i="6"/>
  <c r="G1484" i="6"/>
  <c r="C1484" i="6"/>
  <c r="G1483" i="6"/>
  <c r="C1483" i="6"/>
  <c r="G1482" i="6"/>
  <c r="C1482" i="6"/>
  <c r="G1481" i="6"/>
  <c r="C1481" i="6"/>
  <c r="G1480" i="6"/>
  <c r="C1480" i="6"/>
  <c r="G1479" i="6"/>
  <c r="C1479" i="6"/>
  <c r="G1478" i="6"/>
  <c r="C1478" i="6"/>
  <c r="G1477" i="6"/>
  <c r="C1477" i="6"/>
  <c r="G1476" i="6"/>
  <c r="C1476" i="6"/>
  <c r="G1475" i="6"/>
  <c r="C1475" i="6"/>
  <c r="G1474" i="6"/>
  <c r="C1474" i="6"/>
  <c r="G1473" i="6"/>
  <c r="C1473" i="6"/>
  <c r="G1472" i="6"/>
  <c r="C1472" i="6"/>
  <c r="G1471" i="6"/>
  <c r="C1471" i="6"/>
  <c r="G1470" i="6"/>
  <c r="C1470" i="6"/>
  <c r="G1469" i="6"/>
  <c r="C1469" i="6"/>
  <c r="G1468" i="6"/>
  <c r="C1468" i="6"/>
  <c r="G1467" i="6"/>
  <c r="C1467" i="6"/>
  <c r="G1466" i="6"/>
  <c r="C1466" i="6"/>
  <c r="G1465" i="6"/>
  <c r="C1465" i="6"/>
  <c r="G1464" i="6"/>
  <c r="C1464" i="6"/>
  <c r="G1463" i="6"/>
  <c r="C1463" i="6"/>
  <c r="G1462" i="6"/>
  <c r="C1462" i="6"/>
  <c r="G1461" i="6"/>
  <c r="C1461" i="6"/>
  <c r="G1460" i="6"/>
  <c r="C1460" i="6"/>
  <c r="G1459" i="6"/>
  <c r="C1459" i="6"/>
  <c r="G1458" i="6"/>
  <c r="C1458" i="6"/>
  <c r="G1457" i="6"/>
  <c r="C1457" i="6"/>
  <c r="G1456" i="6"/>
  <c r="C1456" i="6"/>
  <c r="G1455" i="6"/>
  <c r="C1455" i="6"/>
  <c r="G1454" i="6"/>
  <c r="C1454" i="6"/>
  <c r="G1453" i="6"/>
  <c r="C1453" i="6"/>
  <c r="G1452" i="6"/>
  <c r="C1452" i="6"/>
  <c r="G1451" i="6"/>
  <c r="C1451" i="6"/>
  <c r="G1450" i="6"/>
  <c r="C1450" i="6"/>
  <c r="G1449" i="6"/>
  <c r="C1449" i="6"/>
  <c r="G1448" i="6"/>
  <c r="C1448" i="6"/>
  <c r="G1447" i="6"/>
  <c r="C1447" i="6"/>
  <c r="G1446" i="6"/>
  <c r="C1446" i="6"/>
  <c r="G1445" i="6"/>
  <c r="C1445" i="6"/>
  <c r="G1444" i="6"/>
  <c r="C1444" i="6"/>
  <c r="G1443" i="6"/>
  <c r="C1443" i="6"/>
  <c r="G1442" i="6"/>
  <c r="C1442" i="6"/>
  <c r="G1441" i="6"/>
  <c r="C1441" i="6"/>
  <c r="G1440" i="6"/>
  <c r="C1440" i="6"/>
  <c r="G1439" i="6"/>
  <c r="C1439" i="6"/>
  <c r="G1438" i="6"/>
  <c r="C1438" i="6"/>
  <c r="G1437" i="6"/>
  <c r="C1437" i="6"/>
  <c r="G1436" i="6"/>
  <c r="C1436" i="6"/>
  <c r="G1435" i="6"/>
  <c r="C1435" i="6"/>
  <c r="G1434" i="6"/>
  <c r="C1434" i="6"/>
  <c r="G1433" i="6"/>
  <c r="C1433" i="6"/>
  <c r="G1432" i="6"/>
  <c r="C1432" i="6"/>
  <c r="G1431" i="6"/>
  <c r="C1431" i="6"/>
  <c r="G1430" i="6"/>
  <c r="C1430" i="6"/>
  <c r="G1429" i="6"/>
  <c r="C1429" i="6"/>
  <c r="G1428" i="6"/>
  <c r="C1428" i="6"/>
  <c r="G1427" i="6"/>
  <c r="C1427" i="6"/>
  <c r="G1426" i="6"/>
  <c r="C1426" i="6"/>
  <c r="G1425" i="6"/>
  <c r="C1425" i="6"/>
  <c r="G1424" i="6"/>
  <c r="C1424" i="6"/>
  <c r="G1423" i="6"/>
  <c r="C1423" i="6"/>
  <c r="G1422" i="6"/>
  <c r="C1422" i="6"/>
  <c r="G1421" i="6"/>
  <c r="C1421" i="6"/>
  <c r="G1420" i="6"/>
  <c r="C1420" i="6"/>
  <c r="G1419" i="6"/>
  <c r="C1419" i="6"/>
  <c r="G1418" i="6"/>
  <c r="C1418" i="6"/>
  <c r="G1417" i="6"/>
  <c r="C1417" i="6"/>
  <c r="G1416" i="6"/>
  <c r="C1416" i="6"/>
  <c r="G1415" i="6"/>
  <c r="C1415" i="6"/>
  <c r="G1414" i="6"/>
  <c r="C1414" i="6"/>
  <c r="G1413" i="6"/>
  <c r="C1413" i="6"/>
  <c r="G1412" i="6"/>
  <c r="C1412" i="6"/>
  <c r="G1411" i="6"/>
  <c r="C1411" i="6"/>
  <c r="G1410" i="6"/>
  <c r="C1410" i="6"/>
  <c r="G1409" i="6"/>
  <c r="C1409" i="6"/>
  <c r="G1408" i="6"/>
  <c r="C1408" i="6"/>
  <c r="G1407" i="6"/>
  <c r="C1407" i="6"/>
  <c r="G1406" i="6"/>
  <c r="C1406" i="6"/>
  <c r="G1405" i="6"/>
  <c r="C1405" i="6"/>
  <c r="G1404" i="6"/>
  <c r="C1404" i="6"/>
  <c r="G1403" i="6"/>
  <c r="C1403" i="6"/>
  <c r="G1402" i="6"/>
  <c r="C1402" i="6"/>
  <c r="G1401" i="6"/>
  <c r="C1401" i="6"/>
  <c r="G1400" i="6"/>
  <c r="C1400" i="6"/>
  <c r="G1399" i="6"/>
  <c r="C1399" i="6"/>
  <c r="G1398" i="6"/>
  <c r="C1398" i="6"/>
  <c r="G1397" i="6"/>
  <c r="C1397" i="6"/>
  <c r="G1396" i="6"/>
  <c r="C1396" i="6"/>
  <c r="G1395" i="6"/>
  <c r="C1395" i="6"/>
  <c r="G1394" i="6"/>
  <c r="C1394" i="6"/>
  <c r="G1393" i="6"/>
  <c r="C1393" i="6"/>
  <c r="G1392" i="6"/>
  <c r="C1392" i="6"/>
  <c r="G1391" i="6"/>
  <c r="C1391" i="6"/>
  <c r="G1390" i="6"/>
  <c r="C1390" i="6"/>
  <c r="G1389" i="6"/>
  <c r="C1389" i="6"/>
  <c r="G1388" i="6"/>
  <c r="C1388" i="6"/>
  <c r="G1387" i="6"/>
  <c r="C1387" i="6"/>
  <c r="G1386" i="6"/>
  <c r="C1386" i="6"/>
  <c r="G1385" i="6"/>
  <c r="C1385" i="6"/>
  <c r="G1384" i="6"/>
  <c r="C1384" i="6"/>
  <c r="G1383" i="6"/>
  <c r="C1383" i="6"/>
  <c r="G1382" i="6"/>
  <c r="C1382" i="6"/>
  <c r="G1381" i="6"/>
  <c r="C1381" i="6"/>
  <c r="G1380" i="6"/>
  <c r="C1380" i="6"/>
  <c r="G1379" i="6"/>
  <c r="C1379" i="6"/>
  <c r="G1378" i="6"/>
  <c r="C1378" i="6"/>
  <c r="G1377" i="6"/>
  <c r="C1377" i="6"/>
  <c r="G1376" i="6"/>
  <c r="C1376" i="6"/>
  <c r="G1375" i="6"/>
  <c r="C1375" i="6"/>
  <c r="G1374" i="6"/>
  <c r="C1374" i="6"/>
  <c r="G1373" i="6"/>
  <c r="C1373" i="6"/>
  <c r="G1372" i="6"/>
  <c r="C1372" i="6"/>
  <c r="G1371" i="6"/>
  <c r="C1371" i="6"/>
  <c r="G1370" i="6"/>
  <c r="C1370" i="6"/>
  <c r="G1369" i="6"/>
  <c r="C1369" i="6"/>
  <c r="G1368" i="6"/>
  <c r="C1368" i="6"/>
  <c r="G1367" i="6"/>
  <c r="C1367" i="6"/>
  <c r="G1366" i="6"/>
  <c r="C1366" i="6"/>
  <c r="G1365" i="6"/>
  <c r="C1365" i="6"/>
  <c r="G1364" i="6"/>
  <c r="C1364" i="6"/>
  <c r="G1363" i="6"/>
  <c r="C1363" i="6"/>
  <c r="G1362" i="6"/>
  <c r="C1362" i="6"/>
  <c r="G1361" i="6"/>
  <c r="C1361" i="6"/>
  <c r="G1360" i="6"/>
  <c r="C1360" i="6"/>
  <c r="G1359" i="6"/>
  <c r="C1359" i="6"/>
  <c r="G1358" i="6"/>
  <c r="C1358" i="6"/>
  <c r="G1357" i="6"/>
  <c r="C1357" i="6"/>
  <c r="G1356" i="6"/>
  <c r="C1356" i="6"/>
  <c r="G1355" i="6"/>
  <c r="C1355" i="6"/>
  <c r="G1354" i="6"/>
  <c r="C1354" i="6"/>
  <c r="G1353" i="6"/>
  <c r="C1353" i="6"/>
  <c r="G1352" i="6"/>
  <c r="C1352" i="6"/>
  <c r="G1351" i="6"/>
  <c r="C1351" i="6"/>
  <c r="G1350" i="6"/>
  <c r="C1350" i="6"/>
  <c r="G1349" i="6"/>
  <c r="C1349" i="6"/>
  <c r="G1348" i="6"/>
  <c r="C1348" i="6"/>
  <c r="G1347" i="6"/>
  <c r="C1347" i="6"/>
  <c r="G1346" i="6"/>
  <c r="C1346" i="6"/>
  <c r="G1345" i="6"/>
  <c r="C1345" i="6"/>
  <c r="G1344" i="6"/>
  <c r="C1344" i="6"/>
  <c r="G1343" i="6"/>
  <c r="C1343" i="6"/>
  <c r="G1342" i="6"/>
  <c r="C1342" i="6"/>
  <c r="G1341" i="6"/>
  <c r="C1341" i="6"/>
  <c r="G1340" i="6"/>
  <c r="C1340" i="6"/>
  <c r="G1339" i="6"/>
  <c r="C1339" i="6"/>
  <c r="G1338" i="6"/>
  <c r="C1338" i="6"/>
  <c r="G1337" i="6"/>
  <c r="C1337" i="6"/>
  <c r="G1336" i="6"/>
  <c r="C1336" i="6"/>
  <c r="G1335" i="6"/>
  <c r="C1335" i="6"/>
  <c r="G1334" i="6"/>
  <c r="C1334" i="6"/>
  <c r="G1333" i="6"/>
  <c r="C1333" i="6"/>
  <c r="G1332" i="6"/>
  <c r="C1332" i="6"/>
  <c r="G1331" i="6"/>
  <c r="C1331" i="6"/>
  <c r="G1330" i="6"/>
  <c r="C1330" i="6"/>
  <c r="G1329" i="6"/>
  <c r="C1329" i="6"/>
  <c r="G1328" i="6"/>
  <c r="C1328" i="6"/>
  <c r="G1327" i="6"/>
  <c r="C1327" i="6"/>
  <c r="G1326" i="6"/>
  <c r="C1326" i="6"/>
  <c r="G1325" i="6"/>
  <c r="C1325" i="6"/>
  <c r="G1324" i="6"/>
  <c r="C1324" i="6"/>
  <c r="G1323" i="6"/>
  <c r="C1323" i="6"/>
  <c r="G1322" i="6"/>
  <c r="C1322" i="6"/>
  <c r="G1321" i="6"/>
  <c r="C1321" i="6"/>
  <c r="G1320" i="6"/>
  <c r="C1320" i="6"/>
  <c r="G1319" i="6"/>
  <c r="C1319" i="6"/>
  <c r="G1318" i="6"/>
  <c r="C1318" i="6"/>
  <c r="G1317" i="6"/>
  <c r="C1317" i="6"/>
  <c r="G1316" i="6"/>
  <c r="C1316" i="6"/>
  <c r="G1315" i="6"/>
  <c r="C1315" i="6"/>
  <c r="G1314" i="6"/>
  <c r="C1314" i="6"/>
  <c r="G1313" i="6"/>
  <c r="C1313" i="6"/>
  <c r="G1312" i="6"/>
  <c r="C1312" i="6"/>
  <c r="G1311" i="6"/>
  <c r="C1311" i="6"/>
  <c r="G1310" i="6"/>
  <c r="C1310" i="6"/>
  <c r="G1309" i="6"/>
  <c r="C1309" i="6"/>
  <c r="G1308" i="6"/>
  <c r="C1308" i="6"/>
  <c r="G1307" i="6"/>
  <c r="C1307" i="6"/>
  <c r="G1306" i="6"/>
  <c r="C1306" i="6"/>
  <c r="G1305" i="6"/>
  <c r="C1305" i="6"/>
  <c r="G1304" i="6"/>
  <c r="C1304" i="6"/>
  <c r="G1303" i="6"/>
  <c r="C1303" i="6"/>
  <c r="G1302" i="6"/>
  <c r="C1302" i="6"/>
  <c r="G1301" i="6"/>
  <c r="C1301" i="6"/>
  <c r="G1300" i="6"/>
  <c r="C1300" i="6"/>
  <c r="G1299" i="6"/>
  <c r="C1299" i="6"/>
  <c r="G1298" i="6"/>
  <c r="C1298" i="6"/>
  <c r="G1297" i="6"/>
  <c r="C1297" i="6"/>
  <c r="G1296" i="6"/>
  <c r="C1296" i="6"/>
  <c r="G1295" i="6"/>
  <c r="C1295" i="6"/>
  <c r="G1294" i="6"/>
  <c r="C1294" i="6"/>
  <c r="G1293" i="6"/>
  <c r="C1293" i="6"/>
  <c r="G1292" i="6"/>
  <c r="C1292" i="6"/>
  <c r="G1291" i="6"/>
  <c r="C1291" i="6"/>
  <c r="G1290" i="6"/>
  <c r="C1290" i="6"/>
  <c r="G1289" i="6"/>
  <c r="C1289" i="6"/>
  <c r="G1288" i="6"/>
  <c r="C1288" i="6"/>
  <c r="G1287" i="6"/>
  <c r="C1287" i="6"/>
  <c r="G1286" i="6"/>
  <c r="C1286" i="6"/>
  <c r="G1285" i="6"/>
  <c r="C1285" i="6"/>
  <c r="G1284" i="6"/>
  <c r="C1284" i="6"/>
  <c r="G1283" i="6"/>
  <c r="C1283" i="6"/>
  <c r="G1282" i="6"/>
  <c r="C1282" i="6"/>
  <c r="G1281" i="6"/>
  <c r="C1281" i="6"/>
  <c r="G1280" i="6"/>
  <c r="C1280" i="6"/>
  <c r="G1279" i="6"/>
  <c r="C1279" i="6"/>
  <c r="G1278" i="6"/>
  <c r="C1278" i="6"/>
  <c r="G1277" i="6"/>
  <c r="C1277" i="6"/>
  <c r="G1276" i="6"/>
  <c r="C1276" i="6"/>
  <c r="G1275" i="6"/>
  <c r="C1275" i="6"/>
  <c r="G1274" i="6"/>
  <c r="C1274" i="6"/>
  <c r="G1273" i="6"/>
  <c r="C1273" i="6"/>
  <c r="G1272" i="6"/>
  <c r="C1272" i="6"/>
  <c r="G1271" i="6"/>
  <c r="C1271" i="6"/>
  <c r="G1270" i="6"/>
  <c r="C1270" i="6"/>
  <c r="G1269" i="6"/>
  <c r="C1269" i="6"/>
  <c r="G1268" i="6"/>
  <c r="C1268" i="6"/>
  <c r="G1267" i="6"/>
  <c r="C1267" i="6"/>
  <c r="G1266" i="6"/>
  <c r="C1266" i="6"/>
  <c r="G1265" i="6"/>
  <c r="C1265" i="6"/>
  <c r="G1264" i="6"/>
  <c r="C1264" i="6"/>
  <c r="G1263" i="6"/>
  <c r="C1263" i="6"/>
  <c r="G1262" i="6"/>
  <c r="C1262" i="6"/>
  <c r="G1261" i="6"/>
  <c r="C1261" i="6"/>
  <c r="G1260" i="6"/>
  <c r="C1260" i="6"/>
  <c r="G1259" i="6"/>
  <c r="C1259" i="6"/>
  <c r="G1258" i="6"/>
  <c r="C1258" i="6"/>
  <c r="G1257" i="6"/>
  <c r="C1257" i="6"/>
  <c r="G1256" i="6"/>
  <c r="C1256" i="6"/>
  <c r="G1255" i="6"/>
  <c r="C1255" i="6"/>
  <c r="G1254" i="6"/>
  <c r="C1254" i="6"/>
  <c r="G1253" i="6"/>
  <c r="C1253" i="6"/>
  <c r="G1252" i="6"/>
  <c r="C1252" i="6"/>
  <c r="G1251" i="6"/>
  <c r="C1251" i="6"/>
  <c r="G1250" i="6"/>
  <c r="C1250" i="6"/>
  <c r="G1249" i="6"/>
  <c r="C1249" i="6"/>
  <c r="G1248" i="6"/>
  <c r="C1248" i="6"/>
  <c r="G1247" i="6"/>
  <c r="C1247" i="6"/>
  <c r="G1246" i="6"/>
  <c r="C1246" i="6"/>
  <c r="G1245" i="6"/>
  <c r="C1245" i="6"/>
  <c r="G1244" i="6"/>
  <c r="C1244" i="6"/>
  <c r="G1243" i="6"/>
  <c r="C1243" i="6"/>
  <c r="G1242" i="6"/>
  <c r="C1242" i="6"/>
  <c r="G1241" i="6"/>
  <c r="C1241" i="6"/>
  <c r="G1240" i="6"/>
  <c r="C1240" i="6"/>
  <c r="G1239" i="6"/>
  <c r="C1239" i="6"/>
  <c r="G1238" i="6"/>
  <c r="C1238" i="6"/>
  <c r="G1237" i="6"/>
  <c r="C1237" i="6"/>
  <c r="G1236" i="6"/>
  <c r="C1236" i="6"/>
  <c r="G1235" i="6"/>
  <c r="C1235" i="6"/>
  <c r="G1234" i="6"/>
  <c r="C1234" i="6"/>
  <c r="G1233" i="6"/>
  <c r="C1233" i="6"/>
  <c r="G1232" i="6"/>
  <c r="C1232" i="6"/>
  <c r="G1231" i="6"/>
  <c r="C1231" i="6"/>
  <c r="G1230" i="6"/>
  <c r="C1230" i="6"/>
  <c r="G1229" i="6"/>
  <c r="C1229" i="6"/>
  <c r="G1228" i="6"/>
  <c r="C1228" i="6"/>
  <c r="G1227" i="6"/>
  <c r="C1227" i="6"/>
  <c r="G1226" i="6"/>
  <c r="C1226" i="6"/>
  <c r="G1225" i="6"/>
  <c r="C1225" i="6"/>
  <c r="G1224" i="6"/>
  <c r="C1224" i="6"/>
  <c r="G1223" i="6"/>
  <c r="C1223" i="6"/>
  <c r="G1222" i="6"/>
  <c r="C1222" i="6"/>
  <c r="G1221" i="6"/>
  <c r="C1221" i="6"/>
  <c r="G1220" i="6"/>
  <c r="C1220" i="6"/>
  <c r="G1219" i="6"/>
  <c r="C1219" i="6"/>
  <c r="G1218" i="6"/>
  <c r="C1218" i="6"/>
  <c r="G1217" i="6"/>
  <c r="C1217" i="6"/>
  <c r="G1216" i="6"/>
  <c r="C1216" i="6"/>
  <c r="G1215" i="6"/>
  <c r="C1215" i="6"/>
  <c r="G1214" i="6"/>
  <c r="C1214" i="6"/>
  <c r="G1213" i="6"/>
  <c r="C1213" i="6"/>
  <c r="G1212" i="6"/>
  <c r="C1212" i="6"/>
  <c r="G1211" i="6"/>
  <c r="C1211" i="6"/>
  <c r="G1210" i="6"/>
  <c r="C1210" i="6"/>
  <c r="G1209" i="6"/>
  <c r="C1209" i="6"/>
  <c r="G1208" i="6"/>
  <c r="C1208" i="6"/>
  <c r="G1207" i="6"/>
  <c r="C1207" i="6"/>
  <c r="G1206" i="6"/>
  <c r="C1206" i="6"/>
  <c r="G1205" i="6"/>
  <c r="C1205" i="6"/>
  <c r="G1204" i="6"/>
  <c r="C1204" i="6"/>
  <c r="G1203" i="6"/>
  <c r="C1203" i="6"/>
  <c r="G1202" i="6"/>
  <c r="C1202" i="6"/>
  <c r="G1201" i="6"/>
  <c r="C1201" i="6"/>
  <c r="G1200" i="6"/>
  <c r="C1200" i="6"/>
  <c r="G1199" i="6"/>
  <c r="C1199" i="6"/>
  <c r="G1198" i="6"/>
  <c r="C1198" i="6"/>
  <c r="G1197" i="6"/>
  <c r="C1197" i="6"/>
  <c r="G1196" i="6"/>
  <c r="C1196" i="6"/>
  <c r="G1195" i="6"/>
  <c r="C1195" i="6"/>
  <c r="G1194" i="6"/>
  <c r="C1194" i="6"/>
  <c r="G1193" i="6"/>
  <c r="C1193" i="6"/>
  <c r="G1192" i="6"/>
  <c r="C1192" i="6"/>
  <c r="G1191" i="6"/>
  <c r="C1191" i="6"/>
  <c r="G1190" i="6"/>
  <c r="C1190" i="6"/>
  <c r="G1189" i="6"/>
  <c r="C1189" i="6"/>
  <c r="G1188" i="6"/>
  <c r="C1188" i="6"/>
  <c r="G1187" i="6"/>
  <c r="C1187" i="6"/>
  <c r="G1186" i="6"/>
  <c r="C1186" i="6"/>
  <c r="G1185" i="6"/>
  <c r="C1185" i="6"/>
  <c r="G1184" i="6"/>
  <c r="C1184" i="6"/>
  <c r="G1183" i="6"/>
  <c r="C1183" i="6"/>
  <c r="G1182" i="6"/>
  <c r="C1182" i="6"/>
  <c r="G1181" i="6"/>
  <c r="C1181" i="6"/>
  <c r="G1180" i="6"/>
  <c r="C1180" i="6"/>
  <c r="G1179" i="6"/>
  <c r="C1179" i="6"/>
  <c r="G1178" i="6"/>
  <c r="C1178" i="6"/>
  <c r="G1177" i="6"/>
  <c r="C1177" i="6"/>
  <c r="G1176" i="6"/>
  <c r="C1176" i="6"/>
  <c r="G1175" i="6"/>
  <c r="C1175" i="6"/>
  <c r="G1174" i="6"/>
  <c r="C1174" i="6"/>
  <c r="G1173" i="6"/>
  <c r="C1173" i="6"/>
  <c r="G1172" i="6"/>
  <c r="C1172" i="6"/>
  <c r="G1171" i="6"/>
  <c r="C1171" i="6"/>
  <c r="G1170" i="6"/>
  <c r="C1170" i="6"/>
  <c r="G1169" i="6"/>
  <c r="C1169" i="6"/>
  <c r="G1168" i="6"/>
  <c r="C1168" i="6"/>
  <c r="G1167" i="6"/>
  <c r="C1167" i="6"/>
  <c r="G1166" i="6"/>
  <c r="C1166" i="6"/>
  <c r="G1165" i="6"/>
  <c r="C1165" i="6"/>
  <c r="G1164" i="6"/>
  <c r="C1164" i="6"/>
  <c r="G1163" i="6"/>
  <c r="C1163" i="6"/>
  <c r="G1162" i="6"/>
  <c r="C1162" i="6"/>
  <c r="G1161" i="6"/>
  <c r="C1161" i="6"/>
  <c r="G1160" i="6"/>
  <c r="C1160" i="6"/>
  <c r="G1159" i="6"/>
  <c r="C1159" i="6"/>
  <c r="G1158" i="6"/>
  <c r="C1158" i="6"/>
  <c r="G1157" i="6"/>
  <c r="C1157" i="6"/>
  <c r="G1156" i="6"/>
  <c r="C1156" i="6"/>
  <c r="G1155" i="6"/>
  <c r="C1155" i="6"/>
  <c r="G1154" i="6"/>
  <c r="C1154" i="6"/>
  <c r="G1153" i="6"/>
  <c r="C1153" i="6"/>
  <c r="G1152" i="6"/>
  <c r="C1152" i="6"/>
  <c r="G1151" i="6"/>
  <c r="C1151" i="6"/>
  <c r="G1150" i="6"/>
  <c r="C1150" i="6"/>
  <c r="G1149" i="6"/>
  <c r="C1149" i="6"/>
  <c r="G1148" i="6"/>
  <c r="C1148" i="6"/>
  <c r="G1147" i="6"/>
  <c r="C1147" i="6"/>
  <c r="G1146" i="6"/>
  <c r="C1146" i="6"/>
  <c r="G1145" i="6"/>
  <c r="C1145" i="6"/>
  <c r="G1144" i="6"/>
  <c r="C1144" i="6"/>
  <c r="G1143" i="6"/>
  <c r="C1143" i="6"/>
  <c r="G1142" i="6"/>
  <c r="C1142" i="6"/>
  <c r="G1141" i="6"/>
  <c r="C1141" i="6"/>
  <c r="G1140" i="6"/>
  <c r="C1140" i="6"/>
  <c r="G1139" i="6"/>
  <c r="C1139" i="6"/>
  <c r="G1138" i="6"/>
  <c r="C1138" i="6"/>
  <c r="G1137" i="6"/>
  <c r="C1137" i="6"/>
  <c r="G1136" i="6"/>
  <c r="C1136" i="6"/>
  <c r="G1135" i="6"/>
  <c r="C1135" i="6"/>
  <c r="G1134" i="6"/>
  <c r="C1134" i="6"/>
  <c r="G1133" i="6"/>
  <c r="C1133" i="6"/>
  <c r="G1132" i="6"/>
  <c r="C1132" i="6"/>
  <c r="G1131" i="6"/>
  <c r="C1131" i="6"/>
  <c r="G1130" i="6"/>
  <c r="C1130" i="6"/>
  <c r="G1129" i="6"/>
  <c r="C1129" i="6"/>
  <c r="G1128" i="6"/>
  <c r="C1128" i="6"/>
  <c r="G1127" i="6"/>
  <c r="C1127" i="6"/>
  <c r="G1126" i="6"/>
  <c r="C1126" i="6"/>
  <c r="G1125" i="6"/>
  <c r="C1125" i="6"/>
  <c r="G1124" i="6"/>
  <c r="C1124" i="6"/>
  <c r="G1123" i="6"/>
  <c r="C1123" i="6"/>
  <c r="G1122" i="6"/>
  <c r="C1122" i="6"/>
  <c r="G1121" i="6"/>
  <c r="C1121" i="6"/>
  <c r="G1120" i="6"/>
  <c r="C1120" i="6"/>
  <c r="G1119" i="6"/>
  <c r="C1119" i="6"/>
  <c r="G1118" i="6"/>
  <c r="C1118" i="6"/>
  <c r="G1117" i="6"/>
  <c r="C1117" i="6"/>
  <c r="G1116" i="6"/>
  <c r="C1116" i="6"/>
  <c r="G1115" i="6"/>
  <c r="C1115" i="6"/>
  <c r="G1114" i="6"/>
  <c r="C1114" i="6"/>
  <c r="G1113" i="6"/>
  <c r="C1113" i="6"/>
  <c r="G1112" i="6"/>
  <c r="C1112" i="6"/>
  <c r="G1111" i="6"/>
  <c r="C1111" i="6"/>
  <c r="G1110" i="6"/>
  <c r="C1110" i="6"/>
  <c r="G1109" i="6"/>
  <c r="C1109" i="6"/>
  <c r="G1108" i="6"/>
  <c r="C1108" i="6"/>
  <c r="G1107" i="6"/>
  <c r="C1107" i="6"/>
  <c r="G1106" i="6"/>
  <c r="C1106" i="6"/>
  <c r="G1105" i="6"/>
  <c r="C1105" i="6"/>
  <c r="G1104" i="6"/>
  <c r="C1104" i="6"/>
  <c r="G1103" i="6"/>
  <c r="C1103" i="6"/>
  <c r="G1102" i="6"/>
  <c r="C1102" i="6"/>
  <c r="G1101" i="6"/>
  <c r="C1101" i="6"/>
  <c r="G1100" i="6"/>
  <c r="C1100" i="6"/>
  <c r="G1099" i="6"/>
  <c r="C1099" i="6"/>
  <c r="G1098" i="6"/>
  <c r="C1098" i="6"/>
  <c r="G1097" i="6"/>
  <c r="C1097" i="6"/>
  <c r="G1096" i="6"/>
  <c r="C1096" i="6"/>
  <c r="G1095" i="6"/>
  <c r="C1095" i="6"/>
  <c r="G1094" i="6"/>
  <c r="C1094" i="6"/>
  <c r="G1093" i="6"/>
  <c r="C1093" i="6"/>
  <c r="G1092" i="6"/>
  <c r="C1092" i="6"/>
  <c r="G1091" i="6"/>
  <c r="C1091" i="6"/>
  <c r="G1090" i="6"/>
  <c r="C1090" i="6"/>
  <c r="G1089" i="6"/>
  <c r="C1089" i="6"/>
  <c r="G1088" i="6"/>
  <c r="C1088" i="6"/>
  <c r="G1087" i="6"/>
  <c r="C1087" i="6"/>
  <c r="G1086" i="6"/>
  <c r="C1086" i="6"/>
  <c r="G1085" i="6"/>
  <c r="C1085" i="6"/>
  <c r="G1084" i="6"/>
  <c r="C1084" i="6"/>
  <c r="G1083" i="6"/>
  <c r="C1083" i="6"/>
  <c r="G1082" i="6"/>
  <c r="C1082" i="6"/>
  <c r="G1081" i="6"/>
  <c r="C1081" i="6"/>
  <c r="G1080" i="6"/>
  <c r="C1080" i="6"/>
  <c r="G1079" i="6"/>
  <c r="C1079" i="6"/>
  <c r="G1078" i="6"/>
  <c r="C1078" i="6"/>
  <c r="G1077" i="6"/>
  <c r="C1077" i="6"/>
  <c r="G1076" i="6"/>
  <c r="C1076" i="6"/>
  <c r="G1075" i="6"/>
  <c r="C1075" i="6"/>
  <c r="G1074" i="6"/>
  <c r="C1074" i="6"/>
  <c r="G1073" i="6"/>
  <c r="C1073" i="6"/>
  <c r="G1072" i="6"/>
  <c r="C1072" i="6"/>
  <c r="G1071" i="6"/>
  <c r="C1071" i="6"/>
  <c r="G1070" i="6"/>
  <c r="C1070" i="6"/>
  <c r="G1069" i="6"/>
  <c r="C1069" i="6"/>
  <c r="G1068" i="6"/>
  <c r="C1068" i="6"/>
  <c r="G1067" i="6"/>
  <c r="C1067" i="6"/>
  <c r="G1066" i="6"/>
  <c r="C1066" i="6"/>
  <c r="G1065" i="6"/>
  <c r="C1065" i="6"/>
  <c r="G1064" i="6"/>
  <c r="C1064" i="6"/>
  <c r="G1063" i="6"/>
  <c r="C1063" i="6"/>
  <c r="G1062" i="6"/>
  <c r="C1062" i="6"/>
  <c r="G1061" i="6"/>
  <c r="C1061" i="6"/>
  <c r="G1060" i="6"/>
  <c r="C1060" i="6"/>
  <c r="G1059" i="6"/>
  <c r="C1059" i="6"/>
  <c r="G1058" i="6"/>
  <c r="C1058" i="6"/>
  <c r="G1057" i="6"/>
  <c r="C1057" i="6"/>
  <c r="G1056" i="6"/>
  <c r="C1056" i="6"/>
  <c r="G1055" i="6"/>
  <c r="C1055" i="6"/>
  <c r="G1054" i="6"/>
  <c r="C1054" i="6"/>
  <c r="G1053" i="6"/>
  <c r="C1053" i="6"/>
  <c r="G1052" i="6"/>
  <c r="C1052" i="6"/>
  <c r="G1051" i="6"/>
  <c r="C1051" i="6"/>
  <c r="G1050" i="6"/>
  <c r="C1050" i="6"/>
  <c r="G1049" i="6"/>
  <c r="C1049" i="6"/>
  <c r="G1048" i="6"/>
  <c r="C1048" i="6"/>
  <c r="G1047" i="6"/>
  <c r="C1047" i="6"/>
  <c r="G1046" i="6"/>
  <c r="C1046" i="6"/>
  <c r="G1045" i="6"/>
  <c r="C1045" i="6"/>
  <c r="G1044" i="6"/>
  <c r="C1044" i="6"/>
  <c r="G1043" i="6"/>
  <c r="C1043" i="6"/>
  <c r="G1042" i="6"/>
  <c r="C1042" i="6"/>
  <c r="G1041" i="6"/>
  <c r="C1041" i="6"/>
  <c r="G1040" i="6"/>
  <c r="C1040" i="6"/>
  <c r="G1039" i="6"/>
  <c r="C1039" i="6"/>
  <c r="G1038" i="6"/>
  <c r="C1038" i="6"/>
  <c r="G1037" i="6"/>
  <c r="C1037" i="6"/>
  <c r="G1036" i="6"/>
  <c r="C1036" i="6"/>
  <c r="G1035" i="6"/>
  <c r="C1035" i="6"/>
  <c r="G1034" i="6"/>
  <c r="C1034" i="6"/>
  <c r="G1033" i="6"/>
  <c r="C1033" i="6"/>
  <c r="G1032" i="6"/>
  <c r="C1032" i="6"/>
  <c r="G1031" i="6"/>
  <c r="C1031" i="6"/>
  <c r="G1030" i="6"/>
  <c r="C1030" i="6"/>
  <c r="G1029" i="6"/>
  <c r="C1029" i="6"/>
  <c r="G1028" i="6"/>
  <c r="C1028" i="6"/>
  <c r="G1027" i="6"/>
  <c r="C1027" i="6"/>
  <c r="G1026" i="6"/>
  <c r="C1026" i="6"/>
  <c r="G1025" i="6"/>
  <c r="C1025" i="6"/>
  <c r="G1024" i="6"/>
  <c r="C1024" i="6"/>
  <c r="G1023" i="6"/>
  <c r="C1023" i="6"/>
  <c r="G1022" i="6"/>
  <c r="C1022" i="6"/>
  <c r="G1021" i="6"/>
  <c r="C1021" i="6"/>
  <c r="G1020" i="6"/>
  <c r="C1020" i="6"/>
  <c r="G1019" i="6"/>
  <c r="C1019" i="6"/>
  <c r="G1018" i="6"/>
  <c r="C1018" i="6"/>
  <c r="G1017" i="6"/>
  <c r="C1017" i="6"/>
  <c r="G1016" i="6"/>
  <c r="C1016" i="6"/>
  <c r="G1015" i="6"/>
  <c r="C1015" i="6"/>
  <c r="G1014" i="6"/>
  <c r="C1014" i="6"/>
  <c r="G1013" i="6"/>
  <c r="C1013" i="6"/>
  <c r="G1012" i="6"/>
  <c r="C1012" i="6"/>
  <c r="G1011" i="6"/>
  <c r="C1011" i="6"/>
  <c r="G1010" i="6"/>
  <c r="C1010" i="6"/>
  <c r="G1009" i="6"/>
  <c r="C1009" i="6"/>
  <c r="G1008" i="6"/>
  <c r="C1008" i="6"/>
  <c r="G1007" i="6"/>
  <c r="C1007" i="6"/>
  <c r="G1006" i="6"/>
  <c r="C1006" i="6"/>
  <c r="G1005" i="6"/>
  <c r="C1005" i="6"/>
  <c r="G1004" i="6"/>
  <c r="C1004" i="6"/>
  <c r="G1003" i="6"/>
  <c r="C1003" i="6"/>
  <c r="G1002" i="6"/>
  <c r="C1002" i="6"/>
  <c r="G1001" i="6"/>
  <c r="C1001" i="6"/>
  <c r="G1000" i="6"/>
  <c r="C1000" i="6"/>
  <c r="G999" i="6"/>
  <c r="C999" i="6"/>
  <c r="G998" i="6"/>
  <c r="C998" i="6"/>
  <c r="G997" i="6"/>
  <c r="C997" i="6"/>
  <c r="G996" i="6"/>
  <c r="C996" i="6"/>
  <c r="G995" i="6"/>
  <c r="C995" i="6"/>
  <c r="G994" i="6"/>
  <c r="C994" i="6"/>
  <c r="G993" i="6"/>
  <c r="C993" i="6"/>
  <c r="G992" i="6"/>
  <c r="C992" i="6"/>
  <c r="G991" i="6"/>
  <c r="C991" i="6"/>
  <c r="G990" i="6"/>
  <c r="C990" i="6"/>
  <c r="G989" i="6"/>
  <c r="C989" i="6"/>
  <c r="G988" i="6"/>
  <c r="C988" i="6"/>
  <c r="G987" i="6"/>
  <c r="C987" i="6"/>
  <c r="G986" i="6"/>
  <c r="C986" i="6"/>
  <c r="G985" i="6"/>
  <c r="C985" i="6"/>
  <c r="G984" i="6"/>
  <c r="C984" i="6"/>
  <c r="G983" i="6"/>
  <c r="C983" i="6"/>
  <c r="G982" i="6"/>
  <c r="C982" i="6"/>
  <c r="G981" i="6"/>
  <c r="C981" i="6"/>
  <c r="G980" i="6"/>
  <c r="C980" i="6"/>
  <c r="G979" i="6"/>
  <c r="C979" i="6"/>
  <c r="G978" i="6"/>
  <c r="C978" i="6"/>
  <c r="G977" i="6"/>
  <c r="C977" i="6"/>
  <c r="G976" i="6"/>
  <c r="C976" i="6"/>
  <c r="G975" i="6"/>
  <c r="C975" i="6"/>
  <c r="G974" i="6"/>
  <c r="C974" i="6"/>
  <c r="G973" i="6"/>
  <c r="C973" i="6"/>
  <c r="G972" i="6"/>
  <c r="C972" i="6"/>
  <c r="G971" i="6"/>
  <c r="C971" i="6"/>
  <c r="G970" i="6"/>
  <c r="C970" i="6"/>
  <c r="G969" i="6"/>
  <c r="C969" i="6"/>
  <c r="G968" i="6"/>
  <c r="C968" i="6"/>
  <c r="G967" i="6"/>
  <c r="C967" i="6"/>
  <c r="G966" i="6"/>
  <c r="C966" i="6"/>
  <c r="G965" i="6"/>
  <c r="C965" i="6"/>
  <c r="G964" i="6"/>
  <c r="C964" i="6"/>
  <c r="G963" i="6"/>
  <c r="C963" i="6"/>
  <c r="G962" i="6"/>
  <c r="C962" i="6"/>
  <c r="G961" i="6"/>
  <c r="C961" i="6"/>
  <c r="G960" i="6"/>
  <c r="C960" i="6"/>
  <c r="G959" i="6"/>
  <c r="C959" i="6"/>
  <c r="G958" i="6"/>
  <c r="C958" i="6"/>
  <c r="G957" i="6"/>
  <c r="C957" i="6"/>
  <c r="G956" i="6"/>
  <c r="C956" i="6"/>
  <c r="G955" i="6"/>
  <c r="C955" i="6"/>
  <c r="G954" i="6"/>
  <c r="C954" i="6"/>
  <c r="G953" i="6"/>
  <c r="C953" i="6"/>
  <c r="G952" i="6"/>
  <c r="C952" i="6"/>
  <c r="G951" i="6"/>
  <c r="C951" i="6"/>
  <c r="G950" i="6"/>
  <c r="C950" i="6"/>
  <c r="G949" i="6"/>
  <c r="C949" i="6"/>
  <c r="G948" i="6"/>
  <c r="C948" i="6"/>
  <c r="G947" i="6"/>
  <c r="C947" i="6"/>
  <c r="G946" i="6"/>
  <c r="C946" i="6"/>
  <c r="G945" i="6"/>
  <c r="C945" i="6"/>
  <c r="G944" i="6"/>
  <c r="C944" i="6"/>
  <c r="G943" i="6"/>
  <c r="C943" i="6"/>
  <c r="G942" i="6"/>
  <c r="C942" i="6"/>
  <c r="G941" i="6"/>
  <c r="C941" i="6"/>
  <c r="G940" i="6"/>
  <c r="C940" i="6"/>
  <c r="G939" i="6"/>
  <c r="C939" i="6"/>
  <c r="G938" i="6"/>
  <c r="C938" i="6"/>
  <c r="G937" i="6"/>
  <c r="C937" i="6"/>
  <c r="G936" i="6"/>
  <c r="C936" i="6"/>
  <c r="G935" i="6"/>
  <c r="C935" i="6"/>
  <c r="G934" i="6"/>
  <c r="C934" i="6"/>
  <c r="G933" i="6"/>
  <c r="C933" i="6"/>
  <c r="G932" i="6"/>
  <c r="C932" i="6"/>
  <c r="G931" i="6"/>
  <c r="C931" i="6"/>
  <c r="G930" i="6"/>
  <c r="C930" i="6"/>
  <c r="G929" i="6"/>
  <c r="C929" i="6"/>
  <c r="G928" i="6"/>
  <c r="C928" i="6"/>
  <c r="G927" i="6"/>
  <c r="C927" i="6"/>
  <c r="G926" i="6"/>
  <c r="C926" i="6"/>
  <c r="G925" i="6"/>
  <c r="C925" i="6"/>
  <c r="G924" i="6"/>
  <c r="C924" i="6"/>
  <c r="G923" i="6"/>
  <c r="C923" i="6"/>
  <c r="G922" i="6"/>
  <c r="C922" i="6"/>
  <c r="G921" i="6"/>
  <c r="C921" i="6"/>
  <c r="G920" i="6"/>
  <c r="C920" i="6"/>
  <c r="G919" i="6"/>
  <c r="C919" i="6"/>
  <c r="G918" i="6"/>
  <c r="C918" i="6"/>
  <c r="G917" i="6"/>
  <c r="C917" i="6"/>
  <c r="G916" i="6"/>
  <c r="C916" i="6"/>
  <c r="G915" i="6"/>
  <c r="C915" i="6"/>
  <c r="G914" i="6"/>
  <c r="C914" i="6"/>
  <c r="G913" i="6"/>
  <c r="C913" i="6"/>
  <c r="G912" i="6"/>
  <c r="C912" i="6"/>
  <c r="G911" i="6"/>
  <c r="C911" i="6"/>
  <c r="G910" i="6"/>
  <c r="C910" i="6"/>
  <c r="G909" i="6"/>
  <c r="C909" i="6"/>
  <c r="G908" i="6"/>
  <c r="C908" i="6"/>
  <c r="G907" i="6"/>
  <c r="C907" i="6"/>
  <c r="G906" i="6"/>
  <c r="C906" i="6"/>
  <c r="G905" i="6"/>
  <c r="C905" i="6"/>
  <c r="G904" i="6"/>
  <c r="C904" i="6"/>
  <c r="G903" i="6"/>
  <c r="C903" i="6"/>
  <c r="G902" i="6"/>
  <c r="C902" i="6"/>
  <c r="G901" i="6"/>
  <c r="C901" i="6"/>
  <c r="G900" i="6"/>
  <c r="C900" i="6"/>
  <c r="G899" i="6"/>
  <c r="C899" i="6"/>
  <c r="G898" i="6"/>
  <c r="C898" i="6"/>
  <c r="G897" i="6"/>
  <c r="C897" i="6"/>
  <c r="G896" i="6"/>
  <c r="C896" i="6"/>
  <c r="G895" i="6"/>
  <c r="C895" i="6"/>
  <c r="G894" i="6"/>
  <c r="C894" i="6"/>
  <c r="G893" i="6"/>
  <c r="C893" i="6"/>
  <c r="G892" i="6"/>
  <c r="C892" i="6"/>
  <c r="G891" i="6"/>
  <c r="C891" i="6"/>
  <c r="G890" i="6"/>
  <c r="C890" i="6"/>
  <c r="G889" i="6"/>
  <c r="C889" i="6"/>
  <c r="G888" i="6"/>
  <c r="C888" i="6"/>
  <c r="G887" i="6"/>
  <c r="C887" i="6"/>
  <c r="G886" i="6"/>
  <c r="C886" i="6"/>
  <c r="G885" i="6"/>
  <c r="C885" i="6"/>
  <c r="G884" i="6"/>
  <c r="C884" i="6"/>
  <c r="G883" i="6"/>
  <c r="C883" i="6"/>
  <c r="G882" i="6"/>
  <c r="C882" i="6"/>
  <c r="G881" i="6"/>
  <c r="C881" i="6"/>
  <c r="G880" i="6"/>
  <c r="C880" i="6"/>
  <c r="G879" i="6"/>
  <c r="C879" i="6"/>
  <c r="G878" i="6"/>
  <c r="C878" i="6"/>
  <c r="G877" i="6"/>
  <c r="C877" i="6"/>
  <c r="G876" i="6"/>
  <c r="C876" i="6"/>
  <c r="G875" i="6"/>
  <c r="C875" i="6"/>
  <c r="G874" i="6"/>
  <c r="C874" i="6"/>
  <c r="G873" i="6"/>
  <c r="C873" i="6"/>
  <c r="G872" i="6"/>
  <c r="C872" i="6"/>
  <c r="G871" i="6"/>
  <c r="C871" i="6"/>
  <c r="G870" i="6"/>
  <c r="C870" i="6"/>
  <c r="G869" i="6"/>
  <c r="C869" i="6"/>
  <c r="G868" i="6"/>
  <c r="C868" i="6"/>
  <c r="G867" i="6"/>
  <c r="C867" i="6"/>
  <c r="G866" i="6"/>
  <c r="C866" i="6"/>
  <c r="G865" i="6"/>
  <c r="C865" i="6"/>
  <c r="G864" i="6"/>
  <c r="C864" i="6"/>
  <c r="G863" i="6"/>
  <c r="C863" i="6"/>
  <c r="G862" i="6"/>
  <c r="C862" i="6"/>
  <c r="G861" i="6"/>
  <c r="C861" i="6"/>
  <c r="G860" i="6"/>
  <c r="C860" i="6"/>
  <c r="G859" i="6"/>
  <c r="C859" i="6"/>
  <c r="G858" i="6"/>
  <c r="C858" i="6"/>
  <c r="G857" i="6"/>
  <c r="C857" i="6"/>
  <c r="G856" i="6"/>
  <c r="C856" i="6"/>
  <c r="G855" i="6"/>
  <c r="C855" i="6"/>
  <c r="G854" i="6"/>
  <c r="C854" i="6"/>
  <c r="G853" i="6"/>
  <c r="C853" i="6"/>
  <c r="G852" i="6"/>
  <c r="C852" i="6"/>
  <c r="G851" i="6"/>
  <c r="C851" i="6"/>
  <c r="G850" i="6"/>
  <c r="C850" i="6"/>
  <c r="G849" i="6"/>
  <c r="C849" i="6"/>
  <c r="G848" i="6"/>
  <c r="C848" i="6"/>
  <c r="G847" i="6"/>
  <c r="C847" i="6"/>
  <c r="G846" i="6"/>
  <c r="C846" i="6"/>
  <c r="G845" i="6"/>
  <c r="C845" i="6"/>
  <c r="G844" i="6"/>
  <c r="C844" i="6"/>
  <c r="G843" i="6"/>
  <c r="C843" i="6"/>
  <c r="G842" i="6"/>
  <c r="C842" i="6"/>
  <c r="G841" i="6"/>
  <c r="C841" i="6"/>
  <c r="G840" i="6"/>
  <c r="C840" i="6"/>
  <c r="G839" i="6"/>
  <c r="C839" i="6"/>
  <c r="G838" i="6"/>
  <c r="C838" i="6"/>
  <c r="G837" i="6"/>
  <c r="C837" i="6"/>
  <c r="G836" i="6"/>
  <c r="C836" i="6"/>
  <c r="G835" i="6"/>
  <c r="C835" i="6"/>
  <c r="G834" i="6"/>
  <c r="C834" i="6"/>
  <c r="G833" i="6"/>
  <c r="C833" i="6"/>
  <c r="G832" i="6"/>
  <c r="C832" i="6"/>
  <c r="G831" i="6"/>
  <c r="C831" i="6"/>
  <c r="G830" i="6"/>
  <c r="C830" i="6"/>
  <c r="G829" i="6"/>
  <c r="C829" i="6"/>
  <c r="G828" i="6"/>
  <c r="C828" i="6"/>
  <c r="G827" i="6"/>
  <c r="C827" i="6"/>
  <c r="G826" i="6"/>
  <c r="C826" i="6"/>
  <c r="G825" i="6"/>
  <c r="C825" i="6"/>
  <c r="G824" i="6"/>
  <c r="C824" i="6"/>
  <c r="G823" i="6"/>
  <c r="C823" i="6"/>
  <c r="G822" i="6"/>
  <c r="C822" i="6"/>
  <c r="G821" i="6"/>
  <c r="C821" i="6"/>
  <c r="G820" i="6"/>
  <c r="C820" i="6"/>
  <c r="G819" i="6"/>
  <c r="C819" i="6"/>
  <c r="G818" i="6"/>
  <c r="C818" i="6"/>
  <c r="G817" i="6"/>
  <c r="C817" i="6"/>
  <c r="G816" i="6"/>
  <c r="C816" i="6"/>
  <c r="G815" i="6"/>
  <c r="C815" i="6"/>
  <c r="G814" i="6"/>
  <c r="C814" i="6"/>
  <c r="G813" i="6"/>
  <c r="C813" i="6"/>
  <c r="G812" i="6"/>
  <c r="C812" i="6"/>
  <c r="G811" i="6"/>
  <c r="C811" i="6"/>
  <c r="G810" i="6"/>
  <c r="C810" i="6"/>
  <c r="G809" i="6"/>
  <c r="C809" i="6"/>
  <c r="G808" i="6"/>
  <c r="C808" i="6"/>
  <c r="G807" i="6"/>
  <c r="C807" i="6"/>
  <c r="G806" i="6"/>
  <c r="C806" i="6"/>
  <c r="G805" i="6"/>
  <c r="C805" i="6"/>
  <c r="G804" i="6"/>
  <c r="C804" i="6"/>
  <c r="G803" i="6"/>
  <c r="C803" i="6"/>
  <c r="G802" i="6"/>
  <c r="C802" i="6"/>
  <c r="G801" i="6"/>
  <c r="C801" i="6"/>
  <c r="G800" i="6"/>
  <c r="C800" i="6"/>
  <c r="G799" i="6"/>
  <c r="C799" i="6"/>
  <c r="G798" i="6"/>
  <c r="C798" i="6"/>
  <c r="G797" i="6"/>
  <c r="C797" i="6"/>
  <c r="G796" i="6"/>
  <c r="C796" i="6"/>
  <c r="G795" i="6"/>
  <c r="C795" i="6"/>
  <c r="G794" i="6"/>
  <c r="C794" i="6"/>
  <c r="G793" i="6"/>
  <c r="C793" i="6"/>
  <c r="G792" i="6"/>
  <c r="C792" i="6"/>
  <c r="G791" i="6"/>
  <c r="C791" i="6"/>
  <c r="G790" i="6"/>
  <c r="C790" i="6"/>
  <c r="G789" i="6"/>
  <c r="C789" i="6"/>
  <c r="G788" i="6"/>
  <c r="C788" i="6"/>
  <c r="G787" i="6"/>
  <c r="C787" i="6"/>
  <c r="G786" i="6"/>
  <c r="C786" i="6"/>
  <c r="G785" i="6"/>
  <c r="C785" i="6"/>
  <c r="G784" i="6"/>
  <c r="C784" i="6"/>
  <c r="G783" i="6"/>
  <c r="C783" i="6"/>
  <c r="G782" i="6"/>
  <c r="C782" i="6"/>
  <c r="G781" i="6"/>
  <c r="C781" i="6"/>
  <c r="G780" i="6"/>
  <c r="C780" i="6"/>
  <c r="G779" i="6"/>
  <c r="C779" i="6"/>
  <c r="G778" i="6"/>
  <c r="C778" i="6"/>
  <c r="G777" i="6"/>
  <c r="C777" i="6"/>
  <c r="G776" i="6"/>
  <c r="C776" i="6"/>
  <c r="G775" i="6"/>
  <c r="C775" i="6"/>
  <c r="G774" i="6"/>
  <c r="C774" i="6"/>
  <c r="G773" i="6"/>
  <c r="C773" i="6"/>
  <c r="G772" i="6"/>
  <c r="C772" i="6"/>
  <c r="G771" i="6"/>
  <c r="C771" i="6"/>
  <c r="G770" i="6"/>
  <c r="C770" i="6"/>
  <c r="G769" i="6"/>
  <c r="C769" i="6"/>
  <c r="G768" i="6"/>
  <c r="C768" i="6"/>
  <c r="G767" i="6"/>
  <c r="C767" i="6"/>
  <c r="G766" i="6"/>
  <c r="C766" i="6"/>
  <c r="G765" i="6"/>
  <c r="C765" i="6"/>
  <c r="G764" i="6"/>
  <c r="C764" i="6"/>
  <c r="G763" i="6"/>
  <c r="C763" i="6"/>
  <c r="G762" i="6"/>
  <c r="C762" i="6"/>
  <c r="G761" i="6"/>
  <c r="C761" i="6"/>
  <c r="G760" i="6"/>
  <c r="C760" i="6"/>
  <c r="G759" i="6"/>
  <c r="C759" i="6"/>
  <c r="G758" i="6"/>
  <c r="C758" i="6"/>
  <c r="G757" i="6"/>
  <c r="C757" i="6"/>
  <c r="G756" i="6"/>
  <c r="C756" i="6"/>
  <c r="G755" i="6"/>
  <c r="C755" i="6"/>
  <c r="G754" i="6"/>
  <c r="C754" i="6"/>
  <c r="G753" i="6"/>
  <c r="C753" i="6"/>
  <c r="G752" i="6"/>
  <c r="C752" i="6"/>
  <c r="G751" i="6"/>
  <c r="C751" i="6"/>
  <c r="G750" i="6"/>
  <c r="C750" i="6"/>
  <c r="G749" i="6"/>
  <c r="C749" i="6"/>
  <c r="G748" i="6"/>
  <c r="C748" i="6"/>
  <c r="G747" i="6"/>
  <c r="C747" i="6"/>
  <c r="G746" i="6"/>
  <c r="C746" i="6"/>
  <c r="G745" i="6"/>
  <c r="C745" i="6"/>
  <c r="G744" i="6"/>
  <c r="C744" i="6"/>
  <c r="G743" i="6"/>
  <c r="C743" i="6"/>
  <c r="G742" i="6"/>
  <c r="C742" i="6"/>
  <c r="G741" i="6"/>
  <c r="C741" i="6"/>
  <c r="G740" i="6"/>
  <c r="C740" i="6"/>
  <c r="G739" i="6"/>
  <c r="C739" i="6"/>
  <c r="G738" i="6"/>
  <c r="C738" i="6"/>
  <c r="G737" i="6"/>
  <c r="C737" i="6"/>
  <c r="G736" i="6"/>
  <c r="C736" i="6"/>
  <c r="G735" i="6"/>
  <c r="C735" i="6"/>
  <c r="G734" i="6"/>
  <c r="C734" i="6"/>
  <c r="G733" i="6"/>
  <c r="C733" i="6"/>
  <c r="G732" i="6"/>
  <c r="C732" i="6"/>
  <c r="G731" i="6"/>
  <c r="C731" i="6"/>
  <c r="G730" i="6"/>
  <c r="C730" i="6"/>
  <c r="G729" i="6"/>
  <c r="C729" i="6"/>
  <c r="G728" i="6"/>
  <c r="C728" i="6"/>
  <c r="G727" i="6"/>
  <c r="C727" i="6"/>
  <c r="G726" i="6"/>
  <c r="C726" i="6"/>
  <c r="G725" i="6"/>
  <c r="C725" i="6"/>
  <c r="G724" i="6"/>
  <c r="C724" i="6"/>
  <c r="G723" i="6"/>
  <c r="C723" i="6"/>
  <c r="G722" i="6"/>
  <c r="C722" i="6"/>
  <c r="G721" i="6"/>
  <c r="C721" i="6"/>
  <c r="G720" i="6"/>
  <c r="C720" i="6"/>
  <c r="G719" i="6"/>
  <c r="C719" i="6"/>
  <c r="G718" i="6"/>
  <c r="C718" i="6"/>
  <c r="G717" i="6"/>
  <c r="C717" i="6"/>
  <c r="G716" i="6"/>
  <c r="C716" i="6"/>
  <c r="G715" i="6"/>
  <c r="C715" i="6"/>
  <c r="G714" i="6"/>
  <c r="C714" i="6"/>
  <c r="G713" i="6"/>
  <c r="C713" i="6"/>
  <c r="G712" i="6"/>
  <c r="C712" i="6"/>
  <c r="G711" i="6"/>
  <c r="C711" i="6"/>
  <c r="G710" i="6"/>
  <c r="C710" i="6"/>
  <c r="G709" i="6"/>
  <c r="C709" i="6"/>
  <c r="G708" i="6"/>
  <c r="C708" i="6"/>
  <c r="G707" i="6"/>
  <c r="C707" i="6"/>
  <c r="G706" i="6"/>
  <c r="C706" i="6"/>
  <c r="G705" i="6"/>
  <c r="C705" i="6"/>
  <c r="G704" i="6"/>
  <c r="C704" i="6"/>
  <c r="G703" i="6"/>
  <c r="C703" i="6"/>
  <c r="G702" i="6"/>
  <c r="C702" i="6"/>
  <c r="G701" i="6"/>
  <c r="C701" i="6"/>
  <c r="G700" i="6"/>
  <c r="C700" i="6"/>
  <c r="G699" i="6"/>
  <c r="C699" i="6"/>
  <c r="G698" i="6"/>
  <c r="C698" i="6"/>
  <c r="G697" i="6"/>
  <c r="C697" i="6"/>
  <c r="G696" i="6"/>
  <c r="C696" i="6"/>
  <c r="G695" i="6"/>
  <c r="C695" i="6"/>
  <c r="G694" i="6"/>
  <c r="C694" i="6"/>
  <c r="G693" i="6"/>
  <c r="C693" i="6"/>
  <c r="G692" i="6"/>
  <c r="C692" i="6"/>
  <c r="G691" i="6"/>
  <c r="C691" i="6"/>
  <c r="G690" i="6"/>
  <c r="C690" i="6"/>
  <c r="G689" i="6"/>
  <c r="C689" i="6"/>
  <c r="G688" i="6"/>
  <c r="C688" i="6"/>
  <c r="G687" i="6"/>
  <c r="C687" i="6"/>
  <c r="G686" i="6"/>
  <c r="C686" i="6"/>
  <c r="G685" i="6"/>
  <c r="C685" i="6"/>
  <c r="G684" i="6"/>
  <c r="C684" i="6"/>
  <c r="G683" i="6"/>
  <c r="C683" i="6"/>
  <c r="G682" i="6"/>
  <c r="C682" i="6"/>
  <c r="G681" i="6"/>
  <c r="C681" i="6"/>
  <c r="G680" i="6"/>
  <c r="C680" i="6"/>
  <c r="G679" i="6"/>
  <c r="C679" i="6"/>
  <c r="G678" i="6"/>
  <c r="C678" i="6"/>
  <c r="G677" i="6"/>
  <c r="C677" i="6"/>
  <c r="G676" i="6"/>
  <c r="C676" i="6"/>
  <c r="G675" i="6"/>
  <c r="C675" i="6"/>
  <c r="G674" i="6"/>
  <c r="C674" i="6"/>
  <c r="G673" i="6"/>
  <c r="C673" i="6"/>
  <c r="G672" i="6"/>
  <c r="C672" i="6"/>
  <c r="G671" i="6"/>
  <c r="C671" i="6"/>
  <c r="G670" i="6"/>
  <c r="C670" i="6"/>
  <c r="G669" i="6"/>
  <c r="C669" i="6"/>
  <c r="G668" i="6"/>
  <c r="C668" i="6"/>
  <c r="G667" i="6"/>
  <c r="C667" i="6"/>
  <c r="G666" i="6"/>
  <c r="C666" i="6"/>
  <c r="G665" i="6"/>
  <c r="C665" i="6"/>
  <c r="G664" i="6"/>
  <c r="C664" i="6"/>
  <c r="G663" i="6"/>
  <c r="C663" i="6"/>
  <c r="G662" i="6"/>
  <c r="C662" i="6"/>
  <c r="G661" i="6"/>
  <c r="C661" i="6"/>
  <c r="G660" i="6"/>
  <c r="C660" i="6"/>
  <c r="G659" i="6"/>
  <c r="C659" i="6"/>
  <c r="G658" i="6"/>
  <c r="C658" i="6"/>
  <c r="G657" i="6"/>
  <c r="C657" i="6"/>
  <c r="G656" i="6"/>
  <c r="C656" i="6"/>
  <c r="G655" i="6"/>
  <c r="C655" i="6"/>
  <c r="G654" i="6"/>
  <c r="C654" i="6"/>
  <c r="G653" i="6"/>
  <c r="C653" i="6"/>
  <c r="G652" i="6"/>
  <c r="C652" i="6"/>
  <c r="G651" i="6"/>
  <c r="C651" i="6"/>
  <c r="G650" i="6"/>
  <c r="C650" i="6"/>
  <c r="G649" i="6"/>
  <c r="C649" i="6"/>
  <c r="G648" i="6"/>
  <c r="C648" i="6"/>
  <c r="G647" i="6"/>
  <c r="C647" i="6"/>
  <c r="G646" i="6"/>
  <c r="C646" i="6"/>
  <c r="G645" i="6"/>
  <c r="C645" i="6"/>
  <c r="G644" i="6"/>
  <c r="C644" i="6"/>
  <c r="G643" i="6"/>
  <c r="C643" i="6"/>
  <c r="G642" i="6"/>
  <c r="C642" i="6"/>
  <c r="G641" i="6"/>
  <c r="C641" i="6"/>
  <c r="G640" i="6"/>
  <c r="C640" i="6"/>
  <c r="G639" i="6"/>
  <c r="C639" i="6"/>
  <c r="G638" i="6"/>
  <c r="C638" i="6"/>
  <c r="G637" i="6"/>
  <c r="C637" i="6"/>
  <c r="G636" i="6"/>
  <c r="C636" i="6"/>
  <c r="G635" i="6"/>
  <c r="C635" i="6"/>
  <c r="G634" i="6"/>
  <c r="C634" i="6"/>
  <c r="G633" i="6"/>
  <c r="C633" i="6"/>
  <c r="G632" i="6"/>
  <c r="C632" i="6"/>
  <c r="G631" i="6"/>
  <c r="C631" i="6"/>
  <c r="G630" i="6"/>
  <c r="C630" i="6"/>
  <c r="G629" i="6"/>
  <c r="C629" i="6"/>
  <c r="G628" i="6"/>
  <c r="C628" i="6"/>
  <c r="G627" i="6"/>
  <c r="C627" i="6"/>
  <c r="G626" i="6"/>
  <c r="C626" i="6"/>
  <c r="G625" i="6"/>
  <c r="C625" i="6"/>
  <c r="G624" i="6"/>
  <c r="C624" i="6"/>
  <c r="G623" i="6"/>
  <c r="C623" i="6"/>
  <c r="G622" i="6"/>
  <c r="C622" i="6"/>
  <c r="G621" i="6"/>
  <c r="C621" i="6"/>
  <c r="G620" i="6"/>
  <c r="C620" i="6"/>
  <c r="G619" i="6"/>
  <c r="C619" i="6"/>
  <c r="G618" i="6"/>
  <c r="C618" i="6"/>
  <c r="G617" i="6"/>
  <c r="C617" i="6"/>
  <c r="G616" i="6"/>
  <c r="C616" i="6"/>
  <c r="G615" i="6"/>
  <c r="C615" i="6"/>
  <c r="G614" i="6"/>
  <c r="C614" i="6"/>
  <c r="G613" i="6"/>
  <c r="C613" i="6"/>
  <c r="G612" i="6"/>
  <c r="C612" i="6"/>
  <c r="G611" i="6"/>
  <c r="C611" i="6"/>
  <c r="G610" i="6"/>
  <c r="C610" i="6"/>
  <c r="G609" i="6"/>
  <c r="C609" i="6"/>
  <c r="G608" i="6"/>
  <c r="C608" i="6"/>
  <c r="G607" i="6"/>
  <c r="C607" i="6"/>
  <c r="G606" i="6"/>
  <c r="C606" i="6"/>
  <c r="G605" i="6"/>
  <c r="C605" i="6"/>
  <c r="G604" i="6"/>
  <c r="C604" i="6"/>
  <c r="G603" i="6"/>
  <c r="C603" i="6"/>
  <c r="G602" i="6"/>
  <c r="C602" i="6"/>
  <c r="G601" i="6"/>
  <c r="C601" i="6"/>
  <c r="G600" i="6"/>
  <c r="C600" i="6"/>
  <c r="G599" i="6"/>
  <c r="C599" i="6"/>
  <c r="G598" i="6"/>
  <c r="C598" i="6"/>
  <c r="G597" i="6"/>
  <c r="C597" i="6"/>
  <c r="G596" i="6"/>
  <c r="C596" i="6"/>
  <c r="G595" i="6"/>
  <c r="C595" i="6"/>
  <c r="G594" i="6"/>
  <c r="C594" i="6"/>
  <c r="G593" i="6"/>
  <c r="C593" i="6"/>
  <c r="G592" i="6"/>
  <c r="C592" i="6"/>
  <c r="G591" i="6"/>
  <c r="C591" i="6"/>
  <c r="G590" i="6"/>
  <c r="C590" i="6"/>
  <c r="G589" i="6"/>
  <c r="C589" i="6"/>
  <c r="G588" i="6"/>
  <c r="C588" i="6"/>
  <c r="G587" i="6"/>
  <c r="C587" i="6"/>
  <c r="G586" i="6"/>
  <c r="C586" i="6"/>
  <c r="G585" i="6"/>
  <c r="C585" i="6"/>
  <c r="G584" i="6"/>
  <c r="C584" i="6"/>
  <c r="G583" i="6"/>
  <c r="C583" i="6"/>
  <c r="G582" i="6"/>
  <c r="C582" i="6"/>
  <c r="G581" i="6"/>
  <c r="C581" i="6"/>
  <c r="G580" i="6"/>
  <c r="C580" i="6"/>
  <c r="G579" i="6"/>
  <c r="C579" i="6"/>
  <c r="G578" i="6"/>
  <c r="C578" i="6"/>
  <c r="G577" i="6"/>
  <c r="C577" i="6"/>
  <c r="G576" i="6"/>
  <c r="C576" i="6"/>
  <c r="G575" i="6"/>
  <c r="C575" i="6"/>
  <c r="G574" i="6"/>
  <c r="C574" i="6"/>
  <c r="G573" i="6"/>
  <c r="C573" i="6"/>
  <c r="G572" i="6"/>
  <c r="C572" i="6"/>
  <c r="G571" i="6"/>
  <c r="C571" i="6"/>
  <c r="G570" i="6"/>
  <c r="C570" i="6"/>
  <c r="G569" i="6"/>
  <c r="C569" i="6"/>
  <c r="G568" i="6"/>
  <c r="C568" i="6"/>
  <c r="G567" i="6"/>
  <c r="C567" i="6"/>
  <c r="G566" i="6"/>
  <c r="C566" i="6"/>
  <c r="G565" i="6"/>
  <c r="C565" i="6"/>
  <c r="G564" i="6"/>
  <c r="C564" i="6"/>
  <c r="G563" i="6"/>
  <c r="C563" i="6"/>
  <c r="G562" i="6"/>
  <c r="C562" i="6"/>
  <c r="G561" i="6"/>
  <c r="C561" i="6"/>
  <c r="G560" i="6"/>
  <c r="C560" i="6"/>
  <c r="G559" i="6"/>
  <c r="C559" i="6"/>
  <c r="G558" i="6"/>
  <c r="C558" i="6"/>
  <c r="G557" i="6"/>
  <c r="C557" i="6"/>
  <c r="G556" i="6"/>
  <c r="C556" i="6"/>
  <c r="G555" i="6"/>
  <c r="C555" i="6"/>
  <c r="G554" i="6"/>
  <c r="C554" i="6"/>
  <c r="G553" i="6"/>
  <c r="C553" i="6"/>
  <c r="G552" i="6"/>
  <c r="C552" i="6"/>
  <c r="G551" i="6"/>
  <c r="C551" i="6"/>
  <c r="G550" i="6"/>
  <c r="C550" i="6"/>
  <c r="G549" i="6"/>
  <c r="C549" i="6"/>
  <c r="G548" i="6"/>
  <c r="C548" i="6"/>
  <c r="G547" i="6"/>
  <c r="C547" i="6"/>
  <c r="G546" i="6"/>
  <c r="C546" i="6"/>
  <c r="G545" i="6"/>
  <c r="C545" i="6"/>
  <c r="G544" i="6"/>
  <c r="C544" i="6"/>
  <c r="G543" i="6"/>
  <c r="C543" i="6"/>
  <c r="G542" i="6"/>
  <c r="C542" i="6"/>
  <c r="G541" i="6"/>
  <c r="C541" i="6"/>
  <c r="G540" i="6"/>
  <c r="C540" i="6"/>
  <c r="G539" i="6"/>
  <c r="C539" i="6"/>
  <c r="G538" i="6"/>
  <c r="C538" i="6"/>
  <c r="G537" i="6"/>
  <c r="C537" i="6"/>
  <c r="G536" i="6"/>
  <c r="C536" i="6"/>
  <c r="G535" i="6"/>
  <c r="C535" i="6"/>
  <c r="G534" i="6"/>
  <c r="C534" i="6"/>
  <c r="G533" i="6"/>
  <c r="C533" i="6"/>
  <c r="G532" i="6"/>
  <c r="C532" i="6"/>
  <c r="G531" i="6"/>
  <c r="C531" i="6"/>
  <c r="G530" i="6"/>
  <c r="C530" i="6"/>
  <c r="G529" i="6"/>
  <c r="C529" i="6"/>
  <c r="G528" i="6"/>
  <c r="C528" i="6"/>
  <c r="G527" i="6"/>
  <c r="C527" i="6"/>
  <c r="G526" i="6"/>
  <c r="C526" i="6"/>
  <c r="G525" i="6"/>
  <c r="C525" i="6"/>
  <c r="G524" i="6"/>
  <c r="C524" i="6"/>
  <c r="G523" i="6"/>
  <c r="C523" i="6"/>
  <c r="G522" i="6"/>
  <c r="C522" i="6"/>
  <c r="G521" i="6"/>
  <c r="C521" i="6"/>
  <c r="G520" i="6"/>
  <c r="C520" i="6"/>
  <c r="G519" i="6"/>
  <c r="C519" i="6"/>
  <c r="G518" i="6"/>
  <c r="C518" i="6"/>
  <c r="G517" i="6"/>
  <c r="C517" i="6"/>
  <c r="G516" i="6"/>
  <c r="C516" i="6"/>
  <c r="G515" i="6"/>
  <c r="C515" i="6"/>
  <c r="G514" i="6"/>
  <c r="C514" i="6"/>
  <c r="G513" i="6"/>
  <c r="C513" i="6"/>
  <c r="G512" i="6"/>
  <c r="C512" i="6"/>
  <c r="G511" i="6"/>
  <c r="C511" i="6"/>
  <c r="G510" i="6"/>
  <c r="C510" i="6"/>
  <c r="G509" i="6"/>
  <c r="C509" i="6"/>
  <c r="G508" i="6"/>
  <c r="C508" i="6"/>
  <c r="G507" i="6"/>
  <c r="C507" i="6"/>
  <c r="G506" i="6"/>
  <c r="C506" i="6"/>
  <c r="G505" i="6"/>
  <c r="C505" i="6"/>
  <c r="G504" i="6"/>
  <c r="C504" i="6"/>
  <c r="G503" i="6"/>
  <c r="C503" i="6"/>
  <c r="G502" i="6"/>
  <c r="C502" i="6"/>
  <c r="G501" i="6"/>
  <c r="C501" i="6"/>
  <c r="G500" i="6"/>
  <c r="C500" i="6"/>
  <c r="G499" i="6"/>
  <c r="C499" i="6"/>
  <c r="G498" i="6"/>
  <c r="C498" i="6"/>
  <c r="G497" i="6"/>
  <c r="C497" i="6"/>
  <c r="G496" i="6"/>
  <c r="C496" i="6"/>
  <c r="G495" i="6"/>
  <c r="C495" i="6"/>
  <c r="G494" i="6"/>
  <c r="C494" i="6"/>
  <c r="G493" i="6"/>
  <c r="C493" i="6"/>
  <c r="G492" i="6"/>
  <c r="C492" i="6"/>
  <c r="G491" i="6"/>
  <c r="C491" i="6"/>
  <c r="G490" i="6"/>
  <c r="C490" i="6"/>
  <c r="G489" i="6"/>
  <c r="C489" i="6"/>
  <c r="G488" i="6"/>
  <c r="C488" i="6"/>
  <c r="G487" i="6"/>
  <c r="C487" i="6"/>
  <c r="G486" i="6"/>
  <c r="C486" i="6"/>
  <c r="G485" i="6"/>
  <c r="C485" i="6"/>
  <c r="G484" i="6"/>
  <c r="C484" i="6"/>
  <c r="G483" i="6"/>
  <c r="C483" i="6"/>
  <c r="G482" i="6"/>
  <c r="C482" i="6"/>
  <c r="G481" i="6"/>
  <c r="C481" i="6"/>
  <c r="G480" i="6"/>
  <c r="C480" i="6"/>
  <c r="G479" i="6"/>
  <c r="C479" i="6"/>
  <c r="G478" i="6"/>
  <c r="C478" i="6"/>
  <c r="G477" i="6"/>
  <c r="C477" i="6"/>
  <c r="G476" i="6"/>
  <c r="C476" i="6"/>
  <c r="G475" i="6"/>
  <c r="C475" i="6"/>
  <c r="G474" i="6"/>
  <c r="C474" i="6"/>
  <c r="G473" i="6"/>
  <c r="C473" i="6"/>
  <c r="G472" i="6"/>
  <c r="C472" i="6"/>
  <c r="G471" i="6"/>
  <c r="C471" i="6"/>
  <c r="G470" i="6"/>
  <c r="C470" i="6"/>
  <c r="G469" i="6"/>
  <c r="C469" i="6"/>
  <c r="G468" i="6"/>
  <c r="C468" i="6"/>
  <c r="G467" i="6"/>
  <c r="C467" i="6"/>
  <c r="G466" i="6"/>
  <c r="C466" i="6"/>
  <c r="G465" i="6"/>
  <c r="C465" i="6"/>
  <c r="G464" i="6"/>
  <c r="C464" i="6"/>
  <c r="G463" i="6"/>
  <c r="C463" i="6"/>
  <c r="G462" i="6"/>
  <c r="C462" i="6"/>
  <c r="G461" i="6"/>
  <c r="C461" i="6"/>
  <c r="G460" i="6"/>
  <c r="C460" i="6"/>
  <c r="G459" i="6"/>
  <c r="C459" i="6"/>
  <c r="G458" i="6"/>
  <c r="C458" i="6"/>
  <c r="G457" i="6"/>
  <c r="C457" i="6"/>
  <c r="G456" i="6"/>
  <c r="C456" i="6"/>
  <c r="G455" i="6"/>
  <c r="C455" i="6"/>
  <c r="G454" i="6"/>
  <c r="C454" i="6"/>
  <c r="G453" i="6"/>
  <c r="C453" i="6"/>
  <c r="G452" i="6"/>
  <c r="C452" i="6"/>
  <c r="G451" i="6"/>
  <c r="C451" i="6"/>
  <c r="G450" i="6"/>
  <c r="C450" i="6"/>
  <c r="G449" i="6"/>
  <c r="C449" i="6"/>
  <c r="G448" i="6"/>
  <c r="C448" i="6"/>
  <c r="G447" i="6"/>
  <c r="C447" i="6"/>
  <c r="G446" i="6"/>
  <c r="C446" i="6"/>
  <c r="G445" i="6"/>
  <c r="C445" i="6"/>
  <c r="G444" i="6"/>
  <c r="C444" i="6"/>
  <c r="G443" i="6"/>
  <c r="C443" i="6"/>
  <c r="G442" i="6"/>
  <c r="C442" i="6"/>
  <c r="G441" i="6"/>
  <c r="C441" i="6"/>
  <c r="G440" i="6"/>
  <c r="C440" i="6"/>
  <c r="G439" i="6"/>
  <c r="C439" i="6"/>
  <c r="G438" i="6"/>
  <c r="C438" i="6"/>
  <c r="G437" i="6"/>
  <c r="C437" i="6"/>
  <c r="G436" i="6"/>
  <c r="C436" i="6"/>
  <c r="G435" i="6"/>
  <c r="C435" i="6"/>
  <c r="G434" i="6"/>
  <c r="C434" i="6"/>
  <c r="G433" i="6"/>
  <c r="C433" i="6"/>
  <c r="G432" i="6"/>
  <c r="C432" i="6"/>
  <c r="G431" i="6"/>
  <c r="C431" i="6"/>
  <c r="G430" i="6"/>
  <c r="C430" i="6"/>
  <c r="G429" i="6"/>
  <c r="C429" i="6"/>
  <c r="G428" i="6"/>
  <c r="C428" i="6"/>
  <c r="G427" i="6"/>
  <c r="C427" i="6"/>
  <c r="G426" i="6"/>
  <c r="C426" i="6"/>
  <c r="G425" i="6"/>
  <c r="C425" i="6"/>
  <c r="G424" i="6"/>
  <c r="C424" i="6"/>
  <c r="G423" i="6"/>
  <c r="C423" i="6"/>
  <c r="G422" i="6"/>
  <c r="C422" i="6"/>
  <c r="G421" i="6"/>
  <c r="C421" i="6"/>
  <c r="G420" i="6"/>
  <c r="C420" i="6"/>
  <c r="G419" i="6"/>
  <c r="C419" i="6"/>
  <c r="G418" i="6"/>
  <c r="C418" i="6"/>
  <c r="G417" i="6"/>
  <c r="C417" i="6"/>
  <c r="G416" i="6"/>
  <c r="C416" i="6"/>
  <c r="G415" i="6"/>
  <c r="C415" i="6"/>
  <c r="G414" i="6"/>
  <c r="C414" i="6"/>
  <c r="G413" i="6"/>
  <c r="C413" i="6"/>
  <c r="G412" i="6"/>
  <c r="C412" i="6"/>
  <c r="G411" i="6"/>
  <c r="C411" i="6"/>
  <c r="G410" i="6"/>
  <c r="C410" i="6"/>
  <c r="G409" i="6"/>
  <c r="C409" i="6"/>
  <c r="G408" i="6"/>
  <c r="C408" i="6"/>
  <c r="G407" i="6"/>
  <c r="C407" i="6"/>
  <c r="G406" i="6"/>
  <c r="C406" i="6"/>
  <c r="G405" i="6"/>
  <c r="C405" i="6"/>
  <c r="G404" i="6"/>
  <c r="C404" i="6"/>
  <c r="G403" i="6"/>
  <c r="C403" i="6"/>
  <c r="G402" i="6"/>
  <c r="C402" i="6"/>
  <c r="G401" i="6"/>
  <c r="C401" i="6"/>
  <c r="G400" i="6"/>
  <c r="C400" i="6"/>
  <c r="G399" i="6"/>
  <c r="C399" i="6"/>
  <c r="G398" i="6"/>
  <c r="C398" i="6"/>
  <c r="G397" i="6"/>
  <c r="C397" i="6"/>
  <c r="G396" i="6"/>
  <c r="C396" i="6"/>
  <c r="G395" i="6"/>
  <c r="C395" i="6"/>
  <c r="G394" i="6"/>
  <c r="C394" i="6"/>
  <c r="G393" i="6"/>
  <c r="C393" i="6"/>
  <c r="G392" i="6"/>
  <c r="C392" i="6"/>
  <c r="G391" i="6"/>
  <c r="C391" i="6"/>
  <c r="G390" i="6"/>
  <c r="C390" i="6"/>
  <c r="G389" i="6"/>
  <c r="C389" i="6"/>
  <c r="G388" i="6"/>
  <c r="C388" i="6"/>
  <c r="G387" i="6"/>
  <c r="C387" i="6"/>
  <c r="G386" i="6"/>
  <c r="C386" i="6"/>
  <c r="G385" i="6"/>
  <c r="C385" i="6"/>
  <c r="G384" i="6"/>
  <c r="C384" i="6"/>
  <c r="G383" i="6"/>
  <c r="C383" i="6"/>
  <c r="G382" i="6"/>
  <c r="C382" i="6"/>
  <c r="G381" i="6"/>
  <c r="C381" i="6"/>
  <c r="G380" i="6"/>
  <c r="C380" i="6"/>
  <c r="G379" i="6"/>
  <c r="C379" i="6"/>
  <c r="G378" i="6"/>
  <c r="C378" i="6"/>
  <c r="G377" i="6"/>
  <c r="C377" i="6"/>
  <c r="G376" i="6"/>
  <c r="C376" i="6"/>
  <c r="G375" i="6"/>
  <c r="C375" i="6"/>
  <c r="G374" i="6"/>
  <c r="C374" i="6"/>
  <c r="G373" i="6"/>
  <c r="C373" i="6"/>
  <c r="G372" i="6"/>
  <c r="C372" i="6"/>
  <c r="G371" i="6"/>
  <c r="C371" i="6"/>
  <c r="G370" i="6"/>
  <c r="C370" i="6"/>
  <c r="G369" i="6"/>
  <c r="C369" i="6"/>
  <c r="G368" i="6"/>
  <c r="C368" i="6"/>
  <c r="G367" i="6"/>
  <c r="C367" i="6"/>
  <c r="G366" i="6"/>
  <c r="C366" i="6"/>
  <c r="G365" i="6"/>
  <c r="C365" i="6"/>
  <c r="G364" i="6"/>
  <c r="C364" i="6"/>
  <c r="G363" i="6"/>
  <c r="C363" i="6"/>
  <c r="G362" i="6"/>
  <c r="C362" i="6"/>
  <c r="G361" i="6"/>
  <c r="C361" i="6"/>
  <c r="G360" i="6"/>
  <c r="C360" i="6"/>
  <c r="G359" i="6"/>
  <c r="C359" i="6"/>
  <c r="G358" i="6"/>
  <c r="C358" i="6"/>
  <c r="G357" i="6"/>
  <c r="C357" i="6"/>
  <c r="G356" i="6"/>
  <c r="C356" i="6"/>
  <c r="G355" i="6"/>
  <c r="C355" i="6"/>
  <c r="G354" i="6"/>
  <c r="C354" i="6"/>
  <c r="G353" i="6"/>
  <c r="C353" i="6"/>
  <c r="G352" i="6"/>
  <c r="C352" i="6"/>
  <c r="G351" i="6"/>
  <c r="C351" i="6"/>
  <c r="G350" i="6"/>
  <c r="C350" i="6"/>
  <c r="G349" i="6"/>
  <c r="C349" i="6"/>
  <c r="G348" i="6"/>
  <c r="C348" i="6"/>
  <c r="G347" i="6"/>
  <c r="C347" i="6"/>
  <c r="G346" i="6"/>
  <c r="C346" i="6"/>
  <c r="G345" i="6"/>
  <c r="C345" i="6"/>
  <c r="G344" i="6"/>
  <c r="C344" i="6"/>
  <c r="G343" i="6"/>
  <c r="C343" i="6"/>
  <c r="G342" i="6"/>
  <c r="C342" i="6"/>
  <c r="G341" i="6"/>
  <c r="C341" i="6"/>
  <c r="G340" i="6"/>
  <c r="C340" i="6"/>
  <c r="G339" i="6"/>
  <c r="C339" i="6"/>
  <c r="G338" i="6"/>
  <c r="C338" i="6"/>
  <c r="G337" i="6"/>
  <c r="C337" i="6"/>
  <c r="G336" i="6"/>
  <c r="C336" i="6"/>
  <c r="G335" i="6"/>
  <c r="C335" i="6"/>
  <c r="G334" i="6"/>
  <c r="C334" i="6"/>
  <c r="G333" i="6"/>
  <c r="C333" i="6"/>
  <c r="G332" i="6"/>
  <c r="C332" i="6"/>
  <c r="G331" i="6"/>
  <c r="C331" i="6"/>
  <c r="G330" i="6"/>
  <c r="C330" i="6"/>
  <c r="G329" i="6"/>
  <c r="C329" i="6"/>
  <c r="G328" i="6"/>
  <c r="C328" i="6"/>
  <c r="G327" i="6"/>
  <c r="C327" i="6"/>
  <c r="G326" i="6"/>
  <c r="C326" i="6"/>
  <c r="G325" i="6"/>
  <c r="C325" i="6"/>
  <c r="G324" i="6"/>
  <c r="C324" i="6"/>
  <c r="G323" i="6"/>
  <c r="C323" i="6"/>
  <c r="G322" i="6"/>
  <c r="C322" i="6"/>
  <c r="G321" i="6"/>
  <c r="C321" i="6"/>
  <c r="G320" i="6"/>
  <c r="C320" i="6"/>
  <c r="G319" i="6"/>
  <c r="C319" i="6"/>
  <c r="G318" i="6"/>
  <c r="C318" i="6"/>
  <c r="G317" i="6"/>
  <c r="C317" i="6"/>
  <c r="G316" i="6"/>
  <c r="C316" i="6"/>
  <c r="G315" i="6"/>
  <c r="C315" i="6"/>
  <c r="G314" i="6"/>
  <c r="C314" i="6"/>
  <c r="G313" i="6"/>
  <c r="C313" i="6"/>
  <c r="G312" i="6"/>
  <c r="C312" i="6"/>
  <c r="G311" i="6"/>
  <c r="C311" i="6"/>
  <c r="G310" i="6"/>
  <c r="C310" i="6"/>
  <c r="G309" i="6"/>
  <c r="C309" i="6"/>
  <c r="G308" i="6"/>
  <c r="C308" i="6"/>
  <c r="G307" i="6"/>
  <c r="C307" i="6"/>
  <c r="G306" i="6"/>
  <c r="C306" i="6"/>
  <c r="G305" i="6"/>
  <c r="C305" i="6"/>
  <c r="G304" i="6"/>
  <c r="C304" i="6"/>
  <c r="G303" i="6"/>
  <c r="C303" i="6"/>
  <c r="G302" i="6"/>
  <c r="C302" i="6"/>
  <c r="G301" i="6"/>
  <c r="C301" i="6"/>
  <c r="G300" i="6"/>
  <c r="C300" i="6"/>
  <c r="G299" i="6"/>
  <c r="C299" i="6"/>
  <c r="G298" i="6"/>
  <c r="C298" i="6"/>
  <c r="G297" i="6"/>
  <c r="C297" i="6"/>
  <c r="G296" i="6"/>
  <c r="C296" i="6"/>
  <c r="G295" i="6"/>
  <c r="C295" i="6"/>
  <c r="G294" i="6"/>
  <c r="C294" i="6"/>
  <c r="G293" i="6"/>
  <c r="C293" i="6"/>
  <c r="G292" i="6"/>
  <c r="C292" i="6"/>
  <c r="G291" i="6"/>
  <c r="C291" i="6"/>
  <c r="G290" i="6"/>
  <c r="C290" i="6"/>
  <c r="G289" i="6"/>
  <c r="C289" i="6"/>
  <c r="G288" i="6"/>
  <c r="C288" i="6"/>
  <c r="G287" i="6"/>
  <c r="C287" i="6"/>
  <c r="G286" i="6"/>
  <c r="C286" i="6"/>
  <c r="G285" i="6"/>
  <c r="C285" i="6"/>
  <c r="G284" i="6"/>
  <c r="C284" i="6"/>
  <c r="G283" i="6"/>
  <c r="C283" i="6"/>
  <c r="G282" i="6"/>
  <c r="C282" i="6"/>
  <c r="G281" i="6"/>
  <c r="C281" i="6"/>
  <c r="G280" i="6"/>
  <c r="C280" i="6"/>
  <c r="G279" i="6"/>
  <c r="C279" i="6"/>
  <c r="G278" i="6"/>
  <c r="C278" i="6"/>
  <c r="G277" i="6"/>
  <c r="C277" i="6"/>
  <c r="G276" i="6"/>
  <c r="C276" i="6"/>
  <c r="G275" i="6"/>
  <c r="C275" i="6"/>
  <c r="G274" i="6"/>
  <c r="C274" i="6"/>
  <c r="G273" i="6"/>
  <c r="C273" i="6"/>
  <c r="G272" i="6"/>
  <c r="C272" i="6"/>
  <c r="G271" i="6"/>
  <c r="C271" i="6"/>
  <c r="G270" i="6"/>
  <c r="C270" i="6"/>
  <c r="G269" i="6"/>
  <c r="C269" i="6"/>
  <c r="G268" i="6"/>
  <c r="C268" i="6"/>
  <c r="G267" i="6"/>
  <c r="C267" i="6"/>
  <c r="G266" i="6"/>
  <c r="C266" i="6"/>
  <c r="G265" i="6"/>
  <c r="C265" i="6"/>
  <c r="G264" i="6"/>
  <c r="C264" i="6"/>
  <c r="G263" i="6"/>
  <c r="C263" i="6"/>
  <c r="G262" i="6"/>
  <c r="C262" i="6"/>
  <c r="G261" i="6"/>
  <c r="C261" i="6"/>
  <c r="G260" i="6"/>
  <c r="C260" i="6"/>
  <c r="G259" i="6"/>
  <c r="C259" i="6"/>
  <c r="G258" i="6"/>
  <c r="C258" i="6"/>
  <c r="G257" i="6"/>
  <c r="C257" i="6"/>
  <c r="G256" i="6"/>
  <c r="C256" i="6"/>
  <c r="G255" i="6"/>
  <c r="C255" i="6"/>
  <c r="G254" i="6"/>
  <c r="C254" i="6"/>
  <c r="G253" i="6"/>
  <c r="C253" i="6"/>
  <c r="G252" i="6"/>
  <c r="C252" i="6"/>
  <c r="G251" i="6"/>
  <c r="C251" i="6"/>
  <c r="G250" i="6"/>
  <c r="C250" i="6"/>
  <c r="G249" i="6"/>
  <c r="C249" i="6"/>
  <c r="G248" i="6"/>
  <c r="C248" i="6"/>
  <c r="G247" i="6"/>
  <c r="C247" i="6"/>
  <c r="G246" i="6"/>
  <c r="C246" i="6"/>
  <c r="G245" i="6"/>
  <c r="C245" i="6"/>
  <c r="G244" i="6"/>
  <c r="C244" i="6"/>
  <c r="G243" i="6"/>
  <c r="C243" i="6"/>
  <c r="G242" i="6"/>
  <c r="C242" i="6"/>
  <c r="G241" i="6"/>
  <c r="C241" i="6"/>
  <c r="G240" i="6"/>
  <c r="C240" i="6"/>
  <c r="G239" i="6"/>
  <c r="C239" i="6"/>
  <c r="G238" i="6"/>
  <c r="C238" i="6"/>
  <c r="G237" i="6"/>
  <c r="C237" i="6"/>
  <c r="G236" i="6"/>
  <c r="C236" i="6"/>
  <c r="G235" i="6"/>
  <c r="C235" i="6"/>
  <c r="G234" i="6"/>
  <c r="C234" i="6"/>
  <c r="G233" i="6"/>
  <c r="C233" i="6"/>
  <c r="G232" i="6"/>
  <c r="C232" i="6"/>
  <c r="G231" i="6"/>
  <c r="C231" i="6"/>
  <c r="G230" i="6"/>
  <c r="C230" i="6"/>
  <c r="G229" i="6"/>
  <c r="C229" i="6"/>
  <c r="G228" i="6"/>
  <c r="C228" i="6"/>
  <c r="G227" i="6"/>
  <c r="C227" i="6"/>
  <c r="G226" i="6"/>
  <c r="C226" i="6"/>
  <c r="G225" i="6"/>
  <c r="C225" i="6"/>
  <c r="G224" i="6"/>
  <c r="C224" i="6"/>
  <c r="G223" i="6"/>
  <c r="C223" i="6"/>
  <c r="G222" i="6"/>
  <c r="C222" i="6"/>
  <c r="G221" i="6"/>
  <c r="C221" i="6"/>
  <c r="G220" i="6"/>
  <c r="C220" i="6"/>
  <c r="G219" i="6"/>
  <c r="C219" i="6"/>
  <c r="G218" i="6"/>
  <c r="C218" i="6"/>
  <c r="G217" i="6"/>
  <c r="C217" i="6"/>
  <c r="G216" i="6"/>
  <c r="C216" i="6"/>
  <c r="G215" i="6"/>
  <c r="C215" i="6"/>
  <c r="G214" i="6"/>
  <c r="C214" i="6"/>
  <c r="G213" i="6"/>
  <c r="C213" i="6"/>
  <c r="G212" i="6"/>
  <c r="C212" i="6"/>
  <c r="G211" i="6"/>
  <c r="C211" i="6"/>
  <c r="G210" i="6"/>
  <c r="C210" i="6"/>
  <c r="G209" i="6"/>
  <c r="C209" i="6"/>
  <c r="G208" i="6"/>
  <c r="C208" i="6"/>
  <c r="G207" i="6"/>
  <c r="C207" i="6"/>
  <c r="G206" i="6"/>
  <c r="C206" i="6"/>
  <c r="G205" i="6"/>
  <c r="C205" i="6"/>
  <c r="G204" i="6"/>
  <c r="C204" i="6"/>
  <c r="G203" i="6"/>
  <c r="C203" i="6"/>
  <c r="G202" i="6"/>
  <c r="C202" i="6"/>
  <c r="G201" i="6"/>
  <c r="C201" i="6"/>
  <c r="G200" i="6"/>
  <c r="C200" i="6"/>
  <c r="G199" i="6"/>
  <c r="C199" i="6"/>
  <c r="G198" i="6"/>
  <c r="C198" i="6"/>
  <c r="G197" i="6"/>
  <c r="C197" i="6"/>
  <c r="G196" i="6"/>
  <c r="C196" i="6"/>
  <c r="G195" i="6"/>
  <c r="C195" i="6"/>
  <c r="G194" i="6"/>
  <c r="C194" i="6"/>
  <c r="G193" i="6"/>
  <c r="C193" i="6"/>
  <c r="G192" i="6"/>
  <c r="C192" i="6"/>
  <c r="G191" i="6"/>
  <c r="C191" i="6"/>
  <c r="G190" i="6"/>
  <c r="C190" i="6"/>
  <c r="G189" i="6"/>
  <c r="C189" i="6"/>
  <c r="G188" i="6"/>
  <c r="C188" i="6"/>
  <c r="G187" i="6"/>
  <c r="C187" i="6"/>
  <c r="G186" i="6"/>
  <c r="C186" i="6"/>
  <c r="G185" i="6"/>
  <c r="C185" i="6"/>
  <c r="G184" i="6"/>
  <c r="C184" i="6"/>
  <c r="G183" i="6"/>
  <c r="C183" i="6"/>
  <c r="G182" i="6"/>
  <c r="C182" i="6"/>
  <c r="G181" i="6"/>
  <c r="C181" i="6"/>
  <c r="G180" i="6"/>
  <c r="C180" i="6"/>
  <c r="G179" i="6"/>
  <c r="C179" i="6"/>
  <c r="G178" i="6"/>
  <c r="C178" i="6"/>
  <c r="G177" i="6"/>
  <c r="C177" i="6"/>
  <c r="G176" i="6"/>
  <c r="C176" i="6"/>
  <c r="G175" i="6"/>
  <c r="C175" i="6"/>
  <c r="G174" i="6"/>
  <c r="C174" i="6"/>
  <c r="G173" i="6"/>
  <c r="C173" i="6"/>
  <c r="G172" i="6"/>
  <c r="C172" i="6"/>
  <c r="G171" i="6"/>
  <c r="C171" i="6"/>
  <c r="G170" i="6"/>
  <c r="C170" i="6"/>
  <c r="G169" i="6"/>
  <c r="C169" i="6"/>
  <c r="G168" i="6"/>
  <c r="C168" i="6"/>
  <c r="G167" i="6"/>
  <c r="C167" i="6"/>
  <c r="G166" i="6"/>
  <c r="C166" i="6"/>
  <c r="G165" i="6"/>
  <c r="C165" i="6"/>
  <c r="G164" i="6"/>
  <c r="C164" i="6"/>
  <c r="G163" i="6"/>
  <c r="C163" i="6"/>
  <c r="G162" i="6"/>
  <c r="C162" i="6"/>
  <c r="G161" i="6"/>
  <c r="C161" i="6"/>
  <c r="G160" i="6"/>
  <c r="C160" i="6"/>
  <c r="G159" i="6"/>
  <c r="C159" i="6"/>
  <c r="G158" i="6"/>
  <c r="C158" i="6"/>
  <c r="G157" i="6"/>
  <c r="C157" i="6"/>
  <c r="G156" i="6"/>
  <c r="C156" i="6"/>
  <c r="G155" i="6"/>
  <c r="C155" i="6"/>
  <c r="G154" i="6"/>
  <c r="C154" i="6"/>
  <c r="G153" i="6"/>
  <c r="C153" i="6"/>
  <c r="G152" i="6"/>
  <c r="C152" i="6"/>
  <c r="G151" i="6"/>
  <c r="C151" i="6"/>
  <c r="G150" i="6"/>
  <c r="C150" i="6"/>
  <c r="G149" i="6"/>
  <c r="C149" i="6"/>
  <c r="G148" i="6"/>
  <c r="C148" i="6"/>
  <c r="G147" i="6"/>
  <c r="C147" i="6"/>
  <c r="G146" i="6"/>
  <c r="C146" i="6"/>
  <c r="G145" i="6"/>
  <c r="C145" i="6"/>
  <c r="G144" i="6"/>
  <c r="C144" i="6"/>
  <c r="G143" i="6"/>
  <c r="C143" i="6"/>
  <c r="G142" i="6"/>
  <c r="C142" i="6"/>
  <c r="G141" i="6"/>
  <c r="C141" i="6"/>
  <c r="G140" i="6"/>
  <c r="C140" i="6"/>
  <c r="G139" i="6"/>
  <c r="C139" i="6"/>
  <c r="G138" i="6"/>
  <c r="C138" i="6"/>
  <c r="G137" i="6"/>
  <c r="C137" i="6"/>
  <c r="G136" i="6"/>
  <c r="C136" i="6"/>
  <c r="G135" i="6"/>
  <c r="C135" i="6"/>
  <c r="G134" i="6"/>
  <c r="C134" i="6"/>
  <c r="G133" i="6"/>
  <c r="C133" i="6"/>
  <c r="G132" i="6"/>
  <c r="C132" i="6"/>
  <c r="G131" i="6"/>
  <c r="C131" i="6"/>
  <c r="G130" i="6"/>
  <c r="C130" i="6"/>
  <c r="G129" i="6"/>
  <c r="C129" i="6"/>
  <c r="G128" i="6"/>
  <c r="C128" i="6"/>
  <c r="G127" i="6"/>
  <c r="C127" i="6"/>
  <c r="G126" i="6"/>
  <c r="C126" i="6"/>
  <c r="G125" i="6"/>
  <c r="C125" i="6"/>
  <c r="G124" i="6"/>
  <c r="C124" i="6"/>
  <c r="G123" i="6"/>
  <c r="C123" i="6"/>
  <c r="G122" i="6"/>
  <c r="C122" i="6"/>
  <c r="G121" i="6"/>
  <c r="C121" i="6"/>
  <c r="G120" i="6"/>
  <c r="C120" i="6"/>
  <c r="G119" i="6"/>
  <c r="C119" i="6"/>
  <c r="G118" i="6"/>
  <c r="C118" i="6"/>
  <c r="G117" i="6"/>
  <c r="C117" i="6"/>
  <c r="G116" i="6"/>
  <c r="C116" i="6"/>
  <c r="G115" i="6"/>
  <c r="C115" i="6"/>
  <c r="G114" i="6"/>
  <c r="C114" i="6"/>
  <c r="G113" i="6"/>
  <c r="C113" i="6"/>
  <c r="G112" i="6"/>
  <c r="C112" i="6"/>
  <c r="G111" i="6"/>
  <c r="C111" i="6"/>
  <c r="G110" i="6"/>
  <c r="C110" i="6"/>
  <c r="G109" i="6"/>
  <c r="C109" i="6"/>
  <c r="G108" i="6"/>
  <c r="C108" i="6"/>
  <c r="G107" i="6"/>
  <c r="C107" i="6"/>
  <c r="G106" i="6"/>
  <c r="C106" i="6"/>
  <c r="G105" i="6"/>
  <c r="C105" i="6"/>
  <c r="G104" i="6"/>
  <c r="C104" i="6"/>
  <c r="G103" i="6"/>
  <c r="C103" i="6"/>
  <c r="G102" i="6"/>
  <c r="C102" i="6"/>
  <c r="G101" i="6"/>
  <c r="C101" i="6"/>
  <c r="G100" i="6"/>
  <c r="C100" i="6"/>
  <c r="G99" i="6"/>
  <c r="C99" i="6"/>
  <c r="G98" i="6"/>
  <c r="C98" i="6"/>
  <c r="G97" i="6"/>
  <c r="C97" i="6"/>
  <c r="G96" i="6"/>
  <c r="C96" i="6"/>
  <c r="G95" i="6"/>
  <c r="C95" i="6"/>
  <c r="G94" i="6"/>
  <c r="C94" i="6"/>
  <c r="G93" i="6"/>
  <c r="C93" i="6"/>
  <c r="G92" i="6"/>
  <c r="C92" i="6"/>
  <c r="G91" i="6"/>
  <c r="C91" i="6"/>
  <c r="G90" i="6"/>
  <c r="C90" i="6"/>
  <c r="G89" i="6"/>
  <c r="C89" i="6"/>
  <c r="G88" i="6"/>
  <c r="C88" i="6"/>
  <c r="G87" i="6"/>
  <c r="C87" i="6"/>
  <c r="G86" i="6"/>
  <c r="C86" i="6"/>
  <c r="G85" i="6"/>
  <c r="C85" i="6"/>
  <c r="G84" i="6"/>
  <c r="C84" i="6"/>
  <c r="G83" i="6"/>
  <c r="C83" i="6"/>
  <c r="G82" i="6"/>
  <c r="C82" i="6"/>
  <c r="G81" i="6"/>
  <c r="C81" i="6"/>
  <c r="G80" i="6"/>
  <c r="C80" i="6"/>
  <c r="G79" i="6"/>
  <c r="C79" i="6"/>
  <c r="G78" i="6"/>
  <c r="C78" i="6"/>
  <c r="G77" i="6"/>
  <c r="C77" i="6"/>
  <c r="G76" i="6"/>
  <c r="C76" i="6"/>
  <c r="G75" i="6"/>
  <c r="C75" i="6"/>
  <c r="G74" i="6"/>
  <c r="C74" i="6"/>
  <c r="G73" i="6"/>
  <c r="C73" i="6"/>
  <c r="G72" i="6"/>
  <c r="C72" i="6"/>
  <c r="G71" i="6"/>
  <c r="C71" i="6"/>
  <c r="G70" i="6"/>
  <c r="C70" i="6"/>
  <c r="G69" i="6"/>
  <c r="C69" i="6"/>
  <c r="G68" i="6"/>
  <c r="C68" i="6"/>
  <c r="G67" i="6"/>
  <c r="C67" i="6"/>
  <c r="G66" i="6"/>
  <c r="C66" i="6"/>
  <c r="G65" i="6"/>
  <c r="C65" i="6"/>
  <c r="G64" i="6"/>
  <c r="C64" i="6"/>
  <c r="G63" i="6"/>
  <c r="C63" i="6"/>
  <c r="G62" i="6"/>
  <c r="C62" i="6"/>
  <c r="G61" i="6"/>
  <c r="C61" i="6"/>
  <c r="G60" i="6"/>
  <c r="C60" i="6"/>
  <c r="G59" i="6"/>
  <c r="C59" i="6"/>
  <c r="G58" i="6"/>
  <c r="C58" i="6"/>
  <c r="G57" i="6"/>
  <c r="C57" i="6"/>
  <c r="G56" i="6"/>
  <c r="C56" i="6"/>
  <c r="G55" i="6"/>
  <c r="C55" i="6"/>
  <c r="G54" i="6"/>
  <c r="C54" i="6"/>
  <c r="G53" i="6"/>
  <c r="C53" i="6"/>
  <c r="G52" i="6"/>
  <c r="C52" i="6"/>
  <c r="G51" i="6"/>
  <c r="C51" i="6"/>
  <c r="G50" i="6"/>
  <c r="C50" i="6"/>
  <c r="G49" i="6"/>
  <c r="C49" i="6"/>
  <c r="G48" i="6"/>
  <c r="C48" i="6"/>
  <c r="G47" i="6"/>
  <c r="C47" i="6"/>
  <c r="G46" i="6"/>
  <c r="C46" i="6"/>
  <c r="G45" i="6"/>
  <c r="C45" i="6"/>
  <c r="G44" i="6"/>
  <c r="C44" i="6"/>
  <c r="G43" i="6"/>
  <c r="C43" i="6"/>
  <c r="G42" i="6"/>
  <c r="C42" i="6"/>
  <c r="G41" i="6"/>
  <c r="C41" i="6"/>
  <c r="G40" i="6"/>
  <c r="C40" i="6"/>
  <c r="G39" i="6"/>
  <c r="C39" i="6"/>
  <c r="G38" i="6"/>
  <c r="C38" i="6"/>
  <c r="G37" i="6"/>
  <c r="C37" i="6"/>
  <c r="G36" i="6"/>
  <c r="C36" i="6"/>
  <c r="G35" i="6"/>
  <c r="C35" i="6"/>
  <c r="G34" i="6"/>
  <c r="C34" i="6"/>
  <c r="G33" i="6"/>
  <c r="C33" i="6"/>
  <c r="G32" i="6"/>
  <c r="C32" i="6"/>
  <c r="G31" i="6"/>
  <c r="C31" i="6"/>
  <c r="G30" i="6"/>
  <c r="C30" i="6"/>
  <c r="G29" i="6"/>
  <c r="C29" i="6"/>
  <c r="G28" i="6"/>
  <c r="C28" i="6"/>
  <c r="G27" i="6"/>
  <c r="C27" i="6"/>
  <c r="G26" i="6"/>
  <c r="C26" i="6"/>
  <c r="G25" i="6"/>
  <c r="C25" i="6"/>
  <c r="G24" i="6"/>
  <c r="C24" i="6"/>
  <c r="G23" i="6"/>
  <c r="C23" i="6"/>
  <c r="G22" i="6"/>
  <c r="C22" i="6"/>
  <c r="G21" i="6"/>
  <c r="C21" i="6"/>
  <c r="G20" i="6"/>
  <c r="C20" i="6"/>
  <c r="G19" i="6"/>
  <c r="C19" i="6"/>
  <c r="G18" i="6"/>
  <c r="C18" i="6"/>
  <c r="G17" i="6"/>
  <c r="C17" i="6"/>
  <c r="G16" i="6"/>
  <c r="C16" i="6"/>
  <c r="G15" i="6"/>
  <c r="C15" i="6"/>
  <c r="G14" i="6"/>
  <c r="C14" i="6"/>
  <c r="G13" i="6"/>
  <c r="C13" i="6"/>
  <c r="G12" i="6"/>
  <c r="C12" i="6"/>
  <c r="G11" i="6"/>
  <c r="C11" i="6"/>
  <c r="G10" i="6"/>
  <c r="C10" i="6"/>
  <c r="G9" i="6"/>
  <c r="C9" i="6"/>
  <c r="G8" i="6"/>
  <c r="C8" i="6"/>
  <c r="G7" i="6"/>
  <c r="C7" i="6"/>
  <c r="G6" i="6"/>
  <c r="C6" i="6"/>
  <c r="G5" i="6"/>
  <c r="C5" i="6"/>
  <c r="G4" i="6"/>
  <c r="C4" i="6"/>
  <c r="G3" i="6"/>
  <c r="C3" i="6"/>
  <c r="G2" i="6"/>
  <c r="C2" i="6"/>
  <c r="G1" i="6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G590" i="1"/>
  <c r="AG598" i="1"/>
  <c r="AG606" i="1"/>
  <c r="AG614" i="1"/>
  <c r="AG622" i="1"/>
  <c r="AG584" i="1"/>
  <c r="AG585" i="1"/>
  <c r="AG586" i="1"/>
  <c r="AG587" i="1"/>
  <c r="AG588" i="1"/>
  <c r="AG589" i="1"/>
  <c r="AG591" i="1"/>
  <c r="AG592" i="1"/>
  <c r="AG593" i="1"/>
  <c r="AG594" i="1"/>
  <c r="AG595" i="1"/>
  <c r="AG596" i="1"/>
  <c r="AG597" i="1"/>
  <c r="AG599" i="1"/>
  <c r="AG600" i="1"/>
  <c r="AG601" i="1"/>
  <c r="AG602" i="1"/>
  <c r="AG603" i="1"/>
  <c r="AG604" i="1"/>
  <c r="AG605" i="1"/>
  <c r="AG607" i="1"/>
  <c r="AG608" i="1"/>
  <c r="AG609" i="1"/>
  <c r="AG610" i="1"/>
  <c r="AG611" i="1"/>
  <c r="AG612" i="1"/>
  <c r="AG613" i="1"/>
  <c r="AG615" i="1"/>
  <c r="AG616" i="1"/>
  <c r="AG617" i="1"/>
  <c r="AG618" i="1"/>
  <c r="AG619" i="1"/>
  <c r="AG620" i="1"/>
  <c r="AG621" i="1"/>
  <c r="AG623" i="1"/>
  <c r="AG624" i="1"/>
  <c r="AG625" i="1"/>
  <c r="AH584" i="1"/>
  <c r="AH585" i="1"/>
  <c r="AH586" i="1"/>
  <c r="AH587" i="1"/>
  <c r="AH588" i="1"/>
  <c r="AH589" i="1"/>
  <c r="AH591" i="1"/>
  <c r="AH592" i="1"/>
  <c r="AH593" i="1"/>
  <c r="AH594" i="1"/>
  <c r="AH595" i="1"/>
  <c r="AH596" i="1"/>
  <c r="AH597" i="1"/>
  <c r="AH599" i="1"/>
  <c r="AH600" i="1"/>
  <c r="AH601" i="1"/>
  <c r="AH602" i="1"/>
  <c r="AH603" i="1"/>
  <c r="AH604" i="1"/>
  <c r="AH605" i="1"/>
  <c r="AH607" i="1"/>
  <c r="AH608" i="1"/>
  <c r="AH609" i="1"/>
  <c r="AH610" i="1"/>
  <c r="AH611" i="1"/>
  <c r="AH612" i="1"/>
  <c r="AH613" i="1"/>
  <c r="AH615" i="1"/>
  <c r="AH616" i="1"/>
  <c r="AH617" i="1"/>
  <c r="AH618" i="1"/>
  <c r="AH619" i="1"/>
  <c r="AH620" i="1"/>
  <c r="AH621" i="1"/>
  <c r="AH623" i="1"/>
  <c r="AH624" i="1"/>
  <c r="AH625" i="1"/>
  <c r="AJ584" i="1"/>
  <c r="AJ585" i="1"/>
  <c r="AJ586" i="1"/>
  <c r="AJ587" i="1"/>
  <c r="AJ588" i="1"/>
  <c r="AJ589" i="1"/>
  <c r="AJ591" i="1"/>
  <c r="AJ592" i="1"/>
  <c r="AJ593" i="1"/>
  <c r="AJ594" i="1"/>
  <c r="AJ595" i="1"/>
  <c r="AJ596" i="1"/>
  <c r="AJ597" i="1"/>
  <c r="AJ599" i="1"/>
  <c r="AJ600" i="1"/>
  <c r="AJ601" i="1"/>
  <c r="AJ602" i="1"/>
  <c r="AJ603" i="1"/>
  <c r="AJ604" i="1"/>
  <c r="AJ605" i="1"/>
  <c r="AJ607" i="1"/>
  <c r="AJ608" i="1"/>
  <c r="AJ609" i="1"/>
  <c r="AJ610" i="1"/>
  <c r="AJ611" i="1"/>
  <c r="AJ612" i="1"/>
  <c r="AJ613" i="1"/>
  <c r="AJ615" i="1"/>
  <c r="AJ616" i="1"/>
  <c r="AJ617" i="1"/>
  <c r="AJ618" i="1"/>
  <c r="AJ619" i="1"/>
  <c r="AJ620" i="1"/>
  <c r="AJ621" i="1"/>
  <c r="AJ623" i="1"/>
  <c r="AJ624" i="1"/>
  <c r="AJ625" i="1"/>
  <c r="AK584" i="1"/>
  <c r="AK585" i="1"/>
  <c r="AK586" i="1"/>
  <c r="AK587" i="1"/>
  <c r="AK588" i="1"/>
  <c r="AK589" i="1"/>
  <c r="AK591" i="1"/>
  <c r="AK592" i="1"/>
  <c r="AK593" i="1"/>
  <c r="AK594" i="1"/>
  <c r="AK595" i="1"/>
  <c r="AK596" i="1"/>
  <c r="AK597" i="1"/>
  <c r="AK599" i="1"/>
  <c r="AK600" i="1"/>
  <c r="AK601" i="1"/>
  <c r="AK602" i="1"/>
  <c r="AK603" i="1"/>
  <c r="AK604" i="1"/>
  <c r="AK605" i="1"/>
  <c r="AK607" i="1"/>
  <c r="AK608" i="1"/>
  <c r="AK609" i="1"/>
  <c r="AK610" i="1"/>
  <c r="AK611" i="1"/>
  <c r="AK612" i="1"/>
  <c r="AK613" i="1"/>
  <c r="AK615" i="1"/>
  <c r="AK616" i="1"/>
  <c r="AK614" i="1"/>
  <c r="AK606" i="1"/>
  <c r="AK598" i="1"/>
  <c r="AK590" i="1"/>
  <c r="AJ622" i="1"/>
  <c r="AJ614" i="1"/>
  <c r="AJ606" i="1"/>
  <c r="AJ598" i="1"/>
  <c r="AJ590" i="1"/>
  <c r="AH622" i="1"/>
  <c r="AH614" i="1"/>
  <c r="AH606" i="1"/>
  <c r="AH598" i="1"/>
  <c r="AH590" i="1"/>
  <c r="AG583" i="1"/>
  <c r="AK583" i="1"/>
  <c r="AH583" i="1"/>
  <c r="AJ583" i="1"/>
  <c r="AK552" i="1"/>
  <c r="AJ552" i="1"/>
  <c r="AH552" i="1"/>
  <c r="AG552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H3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K543" i="1"/>
  <c r="AJ546" i="1"/>
  <c r="AK553" i="1"/>
  <c r="AK556" i="1"/>
  <c r="AK577" i="1"/>
  <c r="AK545" i="1"/>
  <c r="AJ548" i="1"/>
  <c r="AJ558" i="1"/>
  <c r="AJ561" i="1"/>
  <c r="AJ564" i="1"/>
  <c r="AJ570" i="1"/>
  <c r="AJ573" i="1"/>
  <c r="AJ576" i="1"/>
  <c r="AJ582" i="1"/>
  <c r="AK569" i="1"/>
  <c r="AK550" i="1"/>
  <c r="AJ563" i="1"/>
  <c r="AJ571" i="1"/>
  <c r="AJ581" i="1"/>
  <c r="AJ578" i="1"/>
  <c r="AJ572" i="1"/>
  <c r="AJ566" i="1"/>
  <c r="AJ560" i="1"/>
  <c r="AJ554" i="1"/>
  <c r="AJ551" i="1"/>
  <c r="AJ547" i="1"/>
  <c r="AK544" i="1"/>
  <c r="AJ541" i="1"/>
  <c r="AJ542" i="1"/>
  <c r="AK541" i="1"/>
  <c r="AK542" i="1"/>
  <c r="AJ533" i="1"/>
  <c r="AJ525" i="1"/>
  <c r="AJ517" i="1"/>
  <c r="AJ509" i="1"/>
  <c r="AJ501" i="1"/>
  <c r="AJ493" i="1"/>
  <c r="AJ485" i="1"/>
  <c r="AJ477" i="1"/>
  <c r="AJ469" i="1"/>
  <c r="AJ461" i="1"/>
  <c r="AJ453" i="1"/>
  <c r="AK451" i="1"/>
  <c r="AJ452" i="1"/>
  <c r="AJ454" i="1"/>
  <c r="AJ455" i="1"/>
  <c r="AJ456" i="1"/>
  <c r="AJ457" i="1"/>
  <c r="AJ458" i="1"/>
  <c r="AJ459" i="1"/>
  <c r="AJ460" i="1"/>
  <c r="AJ462" i="1"/>
  <c r="AJ463" i="1"/>
  <c r="AJ464" i="1"/>
  <c r="AJ465" i="1"/>
  <c r="AJ466" i="1"/>
  <c r="AJ467" i="1"/>
  <c r="AJ468" i="1"/>
  <c r="AJ470" i="1"/>
  <c r="AJ471" i="1"/>
  <c r="AJ472" i="1"/>
  <c r="AJ473" i="1"/>
  <c r="AJ474" i="1"/>
  <c r="AJ475" i="1"/>
  <c r="AJ476" i="1"/>
  <c r="AJ478" i="1"/>
  <c r="AJ479" i="1"/>
  <c r="AJ480" i="1"/>
  <c r="AJ481" i="1"/>
  <c r="AJ482" i="1"/>
  <c r="AJ483" i="1"/>
  <c r="AJ484" i="1"/>
  <c r="AJ486" i="1"/>
  <c r="AJ487" i="1"/>
  <c r="AJ488" i="1"/>
  <c r="AJ489" i="1"/>
  <c r="AJ490" i="1"/>
  <c r="AJ491" i="1"/>
  <c r="AJ492" i="1"/>
  <c r="AJ494" i="1"/>
  <c r="AJ495" i="1"/>
  <c r="AJ496" i="1"/>
  <c r="AJ497" i="1"/>
  <c r="AJ498" i="1"/>
  <c r="AJ499" i="1"/>
  <c r="AJ500" i="1"/>
  <c r="AJ502" i="1"/>
  <c r="AJ503" i="1"/>
  <c r="AJ504" i="1"/>
  <c r="AJ505" i="1"/>
  <c r="AJ506" i="1"/>
  <c r="AJ507" i="1"/>
  <c r="AJ508" i="1"/>
  <c r="AJ510" i="1"/>
  <c r="AJ511" i="1"/>
  <c r="AJ512" i="1"/>
  <c r="AJ513" i="1"/>
  <c r="AJ514" i="1"/>
  <c r="AJ515" i="1"/>
  <c r="AJ516" i="1"/>
  <c r="AJ518" i="1"/>
  <c r="AJ519" i="1"/>
  <c r="AJ520" i="1"/>
  <c r="AJ521" i="1"/>
  <c r="AJ522" i="1"/>
  <c r="AJ523" i="1"/>
  <c r="AJ524" i="1"/>
  <c r="AJ526" i="1"/>
  <c r="AJ527" i="1"/>
  <c r="AJ528" i="1"/>
  <c r="AJ529" i="1"/>
  <c r="AJ530" i="1"/>
  <c r="AJ531" i="1"/>
  <c r="AJ532" i="1"/>
  <c r="AJ534" i="1"/>
  <c r="AJ535" i="1"/>
  <c r="AJ536" i="1"/>
  <c r="AJ537" i="1"/>
  <c r="AJ538" i="1"/>
  <c r="AJ539" i="1"/>
  <c r="AJ540" i="1"/>
  <c r="AK452" i="1"/>
  <c r="AK454" i="1"/>
  <c r="AK455" i="1"/>
  <c r="AK456" i="1"/>
  <c r="AK457" i="1"/>
  <c r="AK458" i="1"/>
  <c r="AK459" i="1"/>
  <c r="AK460" i="1"/>
  <c r="AK462" i="1"/>
  <c r="AK463" i="1"/>
  <c r="AK464" i="1"/>
  <c r="AK465" i="1"/>
  <c r="AK466" i="1"/>
  <c r="AK467" i="1"/>
  <c r="AK468" i="1"/>
  <c r="AK470" i="1"/>
  <c r="AK471" i="1"/>
  <c r="AK472" i="1"/>
  <c r="AK473" i="1"/>
  <c r="AK474" i="1"/>
  <c r="AK475" i="1"/>
  <c r="AK476" i="1"/>
  <c r="AK478" i="1"/>
  <c r="AK479" i="1"/>
  <c r="AK480" i="1"/>
  <c r="AK481" i="1"/>
  <c r="AK482" i="1"/>
  <c r="AK483" i="1"/>
  <c r="AK484" i="1"/>
  <c r="AK486" i="1"/>
  <c r="AK487" i="1"/>
  <c r="AK488" i="1"/>
  <c r="AK489" i="1"/>
  <c r="AK490" i="1"/>
  <c r="AK491" i="1"/>
  <c r="AK492" i="1"/>
  <c r="AK494" i="1"/>
  <c r="AK495" i="1"/>
  <c r="AK496" i="1"/>
  <c r="AK497" i="1"/>
  <c r="AK498" i="1"/>
  <c r="AK499" i="1"/>
  <c r="AK500" i="1"/>
  <c r="AK502" i="1"/>
  <c r="AK503" i="1"/>
  <c r="AK504" i="1"/>
  <c r="AK505" i="1"/>
  <c r="AK506" i="1"/>
  <c r="AK507" i="1"/>
  <c r="AK508" i="1"/>
  <c r="AK510" i="1"/>
  <c r="AK511" i="1"/>
  <c r="AK512" i="1"/>
  <c r="AK513" i="1"/>
  <c r="AK514" i="1"/>
  <c r="AK515" i="1"/>
  <c r="AK516" i="1"/>
  <c r="AK518" i="1"/>
  <c r="AK519" i="1"/>
  <c r="AK520" i="1"/>
  <c r="AK521" i="1"/>
  <c r="AK522" i="1"/>
  <c r="AK523" i="1"/>
  <c r="AK524" i="1"/>
  <c r="AK526" i="1"/>
  <c r="AK527" i="1"/>
  <c r="AK528" i="1"/>
  <c r="AK529" i="1"/>
  <c r="AK530" i="1"/>
  <c r="AK531" i="1"/>
  <c r="AK532" i="1"/>
  <c r="AK534" i="1"/>
  <c r="AK535" i="1"/>
  <c r="AK536" i="1"/>
  <c r="AK537" i="1"/>
  <c r="AK538" i="1"/>
  <c r="AK539" i="1"/>
  <c r="AK540" i="1"/>
  <c r="AJ580" i="1"/>
  <c r="AK549" i="1"/>
  <c r="AJ549" i="1"/>
  <c r="AK580" i="1"/>
  <c r="AK574" i="1"/>
  <c r="AJ568" i="1"/>
  <c r="AJ574" i="1"/>
  <c r="AK568" i="1"/>
  <c r="AJ562" i="1"/>
  <c r="AK562" i="1"/>
  <c r="AJ556" i="1"/>
  <c r="AJ557" i="1"/>
  <c r="AJ559" i="1"/>
  <c r="AJ544" i="1"/>
  <c r="AJ555" i="1"/>
  <c r="AJ567" i="1"/>
  <c r="AJ579" i="1"/>
  <c r="AK565" i="1"/>
  <c r="AK575" i="1"/>
  <c r="AK557" i="1"/>
  <c r="AJ569" i="1"/>
  <c r="AJ550" i="1"/>
  <c r="AK581" i="1"/>
  <c r="AK563" i="1"/>
  <c r="AJ575" i="1"/>
  <c r="AK546" i="1"/>
  <c r="AK571" i="1"/>
  <c r="AK559" i="1"/>
  <c r="AJ577" i="1"/>
  <c r="AJ565" i="1"/>
  <c r="AJ553" i="1"/>
  <c r="AJ543" i="1"/>
  <c r="AJ545" i="1"/>
  <c r="AK548" i="1"/>
  <c r="AK579" i="1"/>
  <c r="AK573" i="1"/>
  <c r="AK567" i="1"/>
  <c r="AK561" i="1"/>
  <c r="AK555" i="1"/>
  <c r="AK547" i="1"/>
  <c r="AK578" i="1"/>
  <c r="AK572" i="1"/>
  <c r="AK566" i="1"/>
  <c r="AK560" i="1"/>
  <c r="AK554" i="1"/>
  <c r="AK551" i="1"/>
  <c r="AK582" i="1"/>
  <c r="AK576" i="1"/>
  <c r="AK570" i="1"/>
  <c r="AK564" i="1"/>
  <c r="AK558" i="1"/>
  <c r="AK533" i="1"/>
  <c r="AK525" i="1"/>
  <c r="AK517" i="1"/>
  <c r="AK509" i="1"/>
  <c r="AK501" i="1"/>
  <c r="AK493" i="1"/>
  <c r="AK485" i="1"/>
  <c r="AK477" i="1"/>
  <c r="AK469" i="1"/>
  <c r="AK461" i="1"/>
  <c r="AK453" i="1"/>
  <c r="AJ451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K250" i="1"/>
  <c r="AJ250" i="1"/>
  <c r="AK249" i="1"/>
  <c r="AJ249" i="1"/>
  <c r="AK248" i="1"/>
  <c r="AJ24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K140" i="1"/>
  <c r="AJ140" i="1"/>
  <c r="AK137" i="1"/>
  <c r="AK138" i="1"/>
  <c r="AK139" i="1"/>
  <c r="AJ137" i="1"/>
  <c r="AJ138" i="1"/>
  <c r="AJ139" i="1"/>
  <c r="AK133" i="1"/>
  <c r="AK134" i="1"/>
  <c r="AK135" i="1"/>
  <c r="AK136" i="1"/>
  <c r="AJ133" i="1"/>
  <c r="AJ134" i="1"/>
  <c r="AJ135" i="1"/>
  <c r="AJ136" i="1"/>
  <c r="AL3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tc={5F67D2C4-A24E-44A4-9175-2CA34FC9E916}</author>
    <author>tc={1CBAB463-2995-4E87-AA28-55A83A6B29F2}</author>
    <author>tc={DFCBE099-BDD1-4E55-B0D3-D1583A0239CA}</author>
    <author>안주선</author>
    <author>tc={C3CE8AC6-AD68-4CEE-8397-812C2201CC1E}</author>
    <author>tc={D343A0A5-EB39-4FB5-84B2-A0865C62E6D4}</author>
    <author>tc={C4297503-EC1E-4822-9FF7-61D1BF06063F}</author>
  </authors>
  <commentList>
    <comment ref="T2" authorId="0" shapeId="0" xr:uid="{5F67D2C4-A24E-44A4-9175-2CA34FC9E916}">
      <text>
        <t xml:space="preserve">[스레드 댓글]
사용 중인 버전의 Excel에서 이 스레드 댓글을 읽을 수 있지만 파일을 이후 버전의 Excel에서 열면 편집 내용이 모두 제거됩니다. 자세한 정보: https://go.microsoft.com/fwlink/?linkid=870924.
댓글:
    UP(본사귀속O)
관리비 100원 / 부가세 제외 / 원천세 3.3 % 수취 /관리비에 대해서만 세금계산서 역발행
BASIC(본사귀속X)
관리비 0원 / 부가세 지급 / 원천세 3.3% 지급 / 관리비 + 배달료 모두 세금계산서 역발행
</t>
      </text>
    </comment>
    <comment ref="T235" authorId="1" shapeId="0" xr:uid="{1CBAB463-2995-4E87-AA28-55A83A6B29F2}">
      <text>
        <t xml:space="preserve">[스레드 댓글]
사용 중인 버전의 Excel에서 이 스레드 댓글을 읽을 수 있지만 파일을 이후 버전의 Excel에서 열면 편집 내용이 모두 제거됩니다. 자세한 정보: https://go.microsoft.com/fwlink/?linkid=870924.
댓글:
    0906 박병준님 요청으로 변경
</t>
      </text>
    </comment>
    <comment ref="C585" authorId="2" shapeId="0" xr:uid="{DFCBE099-BDD1-4E55-B0D3-D1583A0239C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경기부천소사2E -&gt; 경기시흥5E 20241226 변경</t>
      </text>
    </comment>
    <comment ref="N699" authorId="3" shapeId="0" xr:uid="{0B897C68-448C-4452-B889-DB19AA0ECF28}">
      <text>
        <r>
          <rPr>
            <b/>
            <sz val="9"/>
            <color indexed="81"/>
            <rFont val="Tahoma"/>
            <family val="2"/>
          </rPr>
          <t>26</t>
        </r>
        <r>
          <rPr>
            <b/>
            <sz val="9"/>
            <color indexed="81"/>
            <rFont val="돋움"/>
            <family val="3"/>
            <charset val="129"/>
          </rPr>
          <t>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생성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700" authorId="3" shapeId="0" xr:uid="{BD5547E9-C312-4341-A8B7-E20601E0ADC0}">
      <text>
        <r>
          <rPr>
            <b/>
            <sz val="9"/>
            <color indexed="81"/>
            <rFont val="Tahoma"/>
            <family val="2"/>
          </rPr>
          <t>26</t>
        </r>
        <r>
          <rPr>
            <b/>
            <sz val="9"/>
            <color indexed="81"/>
            <rFont val="돋움"/>
            <family val="3"/>
            <charset val="129"/>
          </rPr>
          <t>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생성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701" authorId="3" shapeId="0" xr:uid="{462CAC04-F85F-4ACD-BE45-B0A9412D3DBB}">
      <text>
        <r>
          <rPr>
            <b/>
            <sz val="9"/>
            <color indexed="81"/>
            <rFont val="Tahoma"/>
            <family val="2"/>
          </rPr>
          <t>26</t>
        </r>
        <r>
          <rPr>
            <b/>
            <sz val="9"/>
            <color indexed="81"/>
            <rFont val="돋움"/>
            <family val="3"/>
            <charset val="129"/>
          </rPr>
          <t>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오픈못함</t>
        </r>
        <r>
          <rPr>
            <b/>
            <sz val="9"/>
            <color indexed="81"/>
            <rFont val="Tahoma"/>
            <family val="2"/>
          </rPr>
          <t xml:space="preserve"> 
31</t>
        </r>
        <r>
          <rPr>
            <b/>
            <sz val="9"/>
            <color indexed="81"/>
            <rFont val="돋움"/>
            <family val="3"/>
            <charset val="129"/>
          </rPr>
          <t>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오픈할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있는지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정현님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확인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중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862" authorId="4" shapeId="0" xr:uid="{C3CE8AC6-AD68-4CEE-8397-812C2201CC1E}">
      <text>
        <t xml:space="preserve">[스레드 댓글]
사용 중인 버전의 Excel에서 이 스레드 댓글을 읽을 수 있지만 파일을 이후 버전의 Excel에서 열면 편집 내용이 모두 제거됩니다. 자세한 정보: https://go.microsoft.com/fwlink/?linkid=870924.
댓글:
    코드회수 요청
</t>
      </text>
    </comment>
    <comment ref="C958" authorId="5" shapeId="0" xr:uid="{D343A0A5-EB39-4FB5-84B2-A0865C62E6D4}">
      <text>
        <t xml:space="preserve">[스레드 댓글]
사용 중인 버전의 Excel에서 이 스레드 댓글을 읽을 수 있지만 파일을 이후 버전의 Excel에서 열면 편집 내용이 모두 제거됩니다. 자세한 정보: https://go.microsoft.com/fwlink/?linkid=870924.
댓글:
    *0924 사업자 변경 /계약서 재발송
</t>
      </text>
    </comment>
    <comment ref="C978" authorId="6" shapeId="0" xr:uid="{C4297503-EC1E-4822-9FF7-61D1BF06063F}">
      <text>
        <t xml:space="preserve">[스레드 댓글]
사용 중인 버전의 Excel에서 이 스레드 댓글을 읽을 수 있지만 파일을 이후 버전의 Excel에서 열면 편집 내용이 모두 제거됩니다. 자세한 정보: https://go.microsoft.com/fwlink/?linkid=870924.
댓글:
    이름변경 경기광주5E-&gt;
답글:
    경기광주5E (DP2410111062) -&gt; 광주북구1E  로 이름 변경
</t>
      </text>
    </comment>
  </commentList>
</comments>
</file>

<file path=xl/sharedStrings.xml><?xml version="1.0" encoding="utf-8"?>
<sst xmlns="http://schemas.openxmlformats.org/spreadsheetml/2006/main" count="63191" uniqueCount="20778">
  <si>
    <t>기본
정보</t>
  </si>
  <si>
    <t>정산/세무 정보</t>
    <phoneticPr fontId="4" type="noConversion"/>
  </si>
  <si>
    <t>권역 관리자 정보</t>
    <phoneticPr fontId="4" type="noConversion"/>
  </si>
  <si>
    <t>특이사항</t>
    <phoneticPr fontId="4" type="noConversion"/>
  </si>
  <si>
    <t>지역담당자 정보</t>
  </si>
  <si>
    <t>팀장정보</t>
    <phoneticPr fontId="4" type="noConversion"/>
  </si>
  <si>
    <t>NO</t>
  </si>
  <si>
    <t>지역</t>
  </si>
  <si>
    <t>협력사명</t>
  </si>
  <si>
    <t>협력사아이디</t>
  </si>
  <si>
    <t>상태</t>
  </si>
  <si>
    <t>시도</t>
  </si>
  <si>
    <t>시군구</t>
  </si>
  <si>
    <t>세트 수</t>
  </si>
  <si>
    <t>세트수 변경이력</t>
  </si>
  <si>
    <t>ID</t>
  </si>
  <si>
    <t>PW</t>
  </si>
  <si>
    <t>이름</t>
  </si>
  <si>
    <t>계정신청일</t>
  </si>
  <si>
    <t>오픈일자</t>
  </si>
  <si>
    <t>요금제</t>
  </si>
  <si>
    <t>수행권역</t>
  </si>
  <si>
    <t>라이더수수료</t>
  </si>
  <si>
    <t>정산수수료</t>
  </si>
  <si>
    <t>관리수수료</t>
  </si>
  <si>
    <t>관리비정책</t>
  </si>
  <si>
    <t>협력사 계약서 
작성 여부</t>
  </si>
  <si>
    <t>사업자번호</t>
  </si>
  <si>
    <t>사업장명</t>
  </si>
  <si>
    <t>대표자명</t>
  </si>
  <si>
    <t>핸드폰번호</t>
  </si>
  <si>
    <t>입금계좌번호</t>
  </si>
  <si>
    <t>은행명</t>
  </si>
  <si>
    <t>이메일</t>
  </si>
  <si>
    <t xml:space="preserve">오픈 </t>
  </si>
  <si>
    <t>코드회수</t>
  </si>
  <si>
    <t>기타</t>
  </si>
  <si>
    <t>기존</t>
  </si>
  <si>
    <t>브랜드명</t>
  </si>
  <si>
    <t>팀명</t>
  </si>
  <si>
    <t>담당자</t>
  </si>
  <si>
    <t>담당자ID</t>
  </si>
  <si>
    <t>연락처</t>
  </si>
  <si>
    <t>구분</t>
  </si>
  <si>
    <t>팀장</t>
  </si>
  <si>
    <t>팀장ID</t>
  </si>
  <si>
    <t>팀장연락처2</t>
  </si>
  <si>
    <t>시도2</t>
  </si>
  <si>
    <t>시군구2</t>
  </si>
  <si>
    <t>시군구3</t>
  </si>
  <si>
    <t>비고</t>
  </si>
  <si>
    <t>로드러너아이디</t>
  </si>
  <si>
    <t>일정산</t>
  </si>
  <si>
    <t>서울 송파구(권역1)</t>
    <phoneticPr fontId="4" type="noConversion"/>
  </si>
  <si>
    <t>바로고송파잠실방이</t>
    <phoneticPr fontId="4" type="noConversion"/>
  </si>
  <si>
    <t>DP2405138057</t>
    <phoneticPr fontId="4" type="noConversion"/>
  </si>
  <si>
    <t>운영중지</t>
  </si>
  <si>
    <t>서울</t>
  </si>
  <si>
    <t>송파구</t>
  </si>
  <si>
    <t>1-&gt;2 변경_240724부터
2-&gt;3 변경_240807부터
3-&gt;4 변경_240814부터
4-&gt; 5 변경_240813부터
5-&gt;4 변경_240911부터
4-&gt;3 변경_240918부터
3-&gt;2 변경_241009부터
2-&gt;1 변경_241016부터
1-&gt;2 변경_241218부터
2-&gt;1 변경_250129부터</t>
  </si>
  <si>
    <t>Bsongpa001</t>
  </si>
  <si>
    <t>#songpa001</t>
  </si>
  <si>
    <t>신현철</t>
  </si>
  <si>
    <t>N</t>
    <phoneticPr fontId="4" type="noConversion"/>
  </si>
  <si>
    <t>Y</t>
  </si>
  <si>
    <t>바로고(BAROGO)</t>
  </si>
  <si>
    <t>이용민</t>
  </si>
  <si>
    <t>01052221056</t>
  </si>
  <si>
    <t>카카오뱅크</t>
  </si>
  <si>
    <t>barogo1056@naver.com</t>
  </si>
  <si>
    <t/>
  </si>
  <si>
    <t>박상무</t>
  </si>
  <si>
    <t>서울 송파구(권역2)</t>
    <phoneticPr fontId="4" type="noConversion"/>
  </si>
  <si>
    <t>바로고송파가락위례</t>
    <phoneticPr fontId="4" type="noConversion"/>
  </si>
  <si>
    <t>DP2405138281</t>
  </si>
  <si>
    <t>계약종료</t>
  </si>
  <si>
    <t>Bsongpa002</t>
  </si>
  <si>
    <t>#songpa002</t>
  </si>
  <si>
    <t>협력사 코드 분리 건으로 다른 협력사코드로 운영</t>
  </si>
  <si>
    <t>서울 서대문구</t>
    <phoneticPr fontId="4" type="noConversion"/>
  </si>
  <si>
    <t>바로고서대문은평마포</t>
    <phoneticPr fontId="4" type="noConversion"/>
  </si>
  <si>
    <t>DP2405138319</t>
    <phoneticPr fontId="4" type="noConversion"/>
  </si>
  <si>
    <t>서대문구</t>
  </si>
  <si>
    <t>1-&gt;2 변경_240522부터
2-&gt;1 변경_240703부터</t>
    <phoneticPr fontId="4" type="noConversion"/>
  </si>
  <si>
    <t>Bseodaemun001</t>
  </si>
  <si>
    <t>#seodaemun001</t>
  </si>
  <si>
    <t>Y</t>
    <phoneticPr fontId="4" type="noConversion"/>
  </si>
  <si>
    <t>바로고 백경 허브</t>
  </si>
  <si>
    <t>김영기</t>
  </si>
  <si>
    <t>01022593132</t>
  </si>
  <si>
    <t>국민은행</t>
  </si>
  <si>
    <t>kimkh1962@naver.com</t>
  </si>
  <si>
    <t>강남구</t>
    <phoneticPr fontId="4" type="noConversion"/>
  </si>
  <si>
    <t>바로고강남</t>
    <phoneticPr fontId="4" type="noConversion"/>
  </si>
  <si>
    <t>DP2405200369</t>
  </si>
  <si>
    <t>강남구</t>
  </si>
  <si>
    <t>1-&gt;2 변경_240626부터
2-&gt;3 변경_240703부터
3-&gt;4 변경_240710부터
4-&gt;3 변경_240717부터
3-&gt;4 변경_240814부터
4-&gt;3 변경_240918부터
3-&gt;1 변경_241016부터</t>
  </si>
  <si>
    <t>Bgangnam001</t>
  </si>
  <si>
    <t>#gangnam001</t>
  </si>
  <si>
    <t>조명기</t>
  </si>
  <si>
    <t>딜리버리 몬스터</t>
  </si>
  <si>
    <t>임완주</t>
  </si>
  <si>
    <t>01038894745</t>
  </si>
  <si>
    <t>기업은행</t>
  </si>
  <si>
    <t>uenkimm@naver.com</t>
  </si>
  <si>
    <t>경기 안양시 만안구</t>
    <phoneticPr fontId="4" type="noConversion"/>
  </si>
  <si>
    <t>바로고안양만안</t>
    <phoneticPr fontId="4" type="noConversion"/>
  </si>
  <si>
    <t>DP2405208941</t>
  </si>
  <si>
    <t>운영중</t>
  </si>
  <si>
    <t>경기</t>
  </si>
  <si>
    <t>안양시 만안구</t>
  </si>
  <si>
    <t>1-&gt;2 변경_250219부터
2-&gt;3 변경_250305부터</t>
  </si>
  <si>
    <t>Bmanan001</t>
  </si>
  <si>
    <t>#manan001</t>
  </si>
  <si>
    <t>바로고 안양</t>
  </si>
  <si>
    <t>김두영</t>
  </si>
  <si>
    <t>01039430312</t>
  </si>
  <si>
    <t>popoli2022@naver.com</t>
  </si>
  <si>
    <t>유승우</t>
  </si>
  <si>
    <t>경기 성남시 수정구</t>
    <phoneticPr fontId="4" type="noConversion"/>
  </si>
  <si>
    <t>바로고성남수정</t>
    <phoneticPr fontId="4" type="noConversion"/>
  </si>
  <si>
    <t>DP2405205894</t>
  </si>
  <si>
    <t>성남시 수정구</t>
  </si>
  <si>
    <t>1-&gt;2 변경_240530부터,
2-&gt;1 변경_240710부터</t>
    <phoneticPr fontId="4" type="noConversion"/>
  </si>
  <si>
    <t>Bsujung001</t>
  </si>
  <si>
    <t>#sujung001</t>
  </si>
  <si>
    <t>생각대로 중앙7지사</t>
  </si>
  <si>
    <t>곽위영</t>
  </si>
  <si>
    <t>01055758272</t>
  </si>
  <si>
    <t>새마을금고</t>
  </si>
  <si>
    <t>kwakwiyoung@naver.com</t>
  </si>
  <si>
    <t>박경원</t>
  </si>
  <si>
    <t>경기 시흥시(권역1-1)</t>
    <phoneticPr fontId="4" type="noConversion"/>
  </si>
  <si>
    <t>바로고시흥시정왕동죽율동배곧동1</t>
    <phoneticPr fontId="4" type="noConversion"/>
  </si>
  <si>
    <t>DP2405288140</t>
  </si>
  <si>
    <t>시흥시</t>
  </si>
  <si>
    <t>1-&gt;2 변경_240605부터
2-&gt;3 변경_240612부터
3-&gt;2 변경_240613부터
2-&gt;3 변경_240724부터
3-&gt;4 변경_240807부터
1-&gt;2 변경_240821부터
5-&gt;4 변경_241106부터
4-&gt;5 변경_241218부터
5-&gt;4 변경_250102부터
4-&gt;3 변경_250122부터
3-&gt;4 변경_250205부터
4-&gt;5 변경_250219부터
5-&gt;4 변경_250305부터</t>
  </si>
  <si>
    <t>Bsiheung001</t>
  </si>
  <si>
    <t>#siheung001</t>
  </si>
  <si>
    <t>드림팩토리</t>
  </si>
  <si>
    <t>김강민</t>
  </si>
  <si>
    <t>01024014102</t>
  </si>
  <si>
    <t>농협은행</t>
  </si>
  <si>
    <t>kim19994@naver.com</t>
  </si>
  <si>
    <t>경기 시흥시(권역1-2)</t>
    <phoneticPr fontId="4" type="noConversion"/>
  </si>
  <si>
    <t>바로고시흥시정왕동죽율동배곧동2</t>
    <phoneticPr fontId="4" type="noConversion"/>
  </si>
  <si>
    <t>DP2405284212</t>
  </si>
  <si>
    <t>1-&gt;2 변경_240605부터
2-&gt;1 변경_240710부터
1-&gt;2 변경_240807부터
2-&gt;3 변경_240911부터
3-&gt;2 변경_240918부터</t>
  </si>
  <si>
    <t>Bsiheung003</t>
  </si>
  <si>
    <t>#siheung003</t>
  </si>
  <si>
    <t>N</t>
  </si>
  <si>
    <t>넥스트 딜리</t>
  </si>
  <si>
    <t>박구영</t>
  </si>
  <si>
    <t>01042482141</t>
  </si>
  <si>
    <t>thecroworst@naver.com</t>
  </si>
  <si>
    <t>경기 시흥시(권역2)</t>
    <phoneticPr fontId="4" type="noConversion"/>
  </si>
  <si>
    <t>바로고시흥시대야신천</t>
    <phoneticPr fontId="4" type="noConversion"/>
  </si>
  <si>
    <t>DP2405282759</t>
    <phoneticPr fontId="4" type="noConversion"/>
  </si>
  <si>
    <t>1-&gt;2 변경_240605부터
2-&gt;3 변경_240612부터
3-&gt;2 변경_240613부터,
2-&gt;1 변경_240710부터
1-&gt;2 변경_240904 부터
2-&gt;1 변경_240918부터
1-&gt;2 변경_250115부터</t>
  </si>
  <si>
    <t>Bsiheung002</t>
  </si>
  <si>
    <t>#siheung002</t>
  </si>
  <si>
    <t>1401076001</t>
  </si>
  <si>
    <t>공유다 퀵 배달대행</t>
  </si>
  <si>
    <t>김희철</t>
  </si>
  <si>
    <t>01098236002</t>
  </si>
  <si>
    <t>신한은행</t>
  </si>
  <si>
    <t>tnwls5998@naver.com</t>
  </si>
  <si>
    <t>경기 평택시(권역1)</t>
    <phoneticPr fontId="4" type="noConversion"/>
  </si>
  <si>
    <t>바로고평택시고덕</t>
    <phoneticPr fontId="4" type="noConversion"/>
  </si>
  <si>
    <t>DP2405286622</t>
  </si>
  <si>
    <t>평택시</t>
  </si>
  <si>
    <t>Bpyeongtaek001</t>
  </si>
  <si>
    <t>#pyeongtaek001</t>
  </si>
  <si>
    <t>바로고 안중지사</t>
  </si>
  <si>
    <t>박태준</t>
  </si>
  <si>
    <t>01039969560</t>
  </si>
  <si>
    <t>poss1201@naver.com</t>
  </si>
  <si>
    <t>6/26 운영중지, 배민 커넥트 단가/할증 차이</t>
    <phoneticPr fontId="4" type="noConversion"/>
  </si>
  <si>
    <t>경기 평택시(권역2)</t>
    <phoneticPr fontId="4" type="noConversion"/>
  </si>
  <si>
    <t>바로고평택시안중청북</t>
    <phoneticPr fontId="4" type="noConversion"/>
  </si>
  <si>
    <t>DP2405282435</t>
  </si>
  <si>
    <t>Bpyeongtaek002</t>
  </si>
  <si>
    <t>#pyeongtaek002</t>
  </si>
  <si>
    <t>경기 부천시 원미구</t>
    <phoneticPr fontId="4" type="noConversion"/>
  </si>
  <si>
    <t>경기부천원미8B</t>
  </si>
  <si>
    <t>DP2405287647</t>
  </si>
  <si>
    <t>부천시 원미구</t>
  </si>
  <si>
    <t>1-&gt;2 변경_240605부터
2-&gt;3 변경_240612부터
3-&gt;5 변경_240828부터
5-&gt;4 변경_240911부터
4-&gt;3 변경_240918부터
3-&gt;2 변경_240925부터
2-&gt;10 변경 241002부터
10-&gt;8 변경_241009부터
8-&gt;10 변경_241016부터
8-&gt;12 변경_241127부터
12-&gt;13 변경_250102부터</t>
  </si>
  <si>
    <t>Bwonmi001</t>
  </si>
  <si>
    <t>#wonmi001</t>
  </si>
  <si>
    <t>㈜원티어</t>
  </si>
  <si>
    <t>박상복</t>
  </si>
  <si>
    <t>01098588988</t>
  </si>
  <si>
    <t>bc8590@naver.com</t>
  </si>
  <si>
    <t>경기 부천시 오정구</t>
    <phoneticPr fontId="4" type="noConversion"/>
  </si>
  <si>
    <t>경기부천오정2B</t>
  </si>
  <si>
    <t>DP2405287474</t>
  </si>
  <si>
    <t>부천시 오정구</t>
  </si>
  <si>
    <t>1-&gt;2 변경_240807부터
2-&gt;3 변경_240821부터
3-&gt;4 변경_240911부터
4-&gt;3 변경_240925부터
3-&gt;2 변경_241009부터</t>
  </si>
  <si>
    <t>Bojung001</t>
  </si>
  <si>
    <t>#ojung001</t>
  </si>
  <si>
    <t>경기 광명시</t>
    <phoneticPr fontId="4" type="noConversion"/>
  </si>
  <si>
    <t>바로고광명시</t>
    <phoneticPr fontId="4" type="noConversion"/>
  </si>
  <si>
    <t>DP2405283241</t>
  </si>
  <si>
    <t>광명시</t>
  </si>
  <si>
    <t>Bgangmyeong001</t>
  </si>
  <si>
    <t>#gangmyeong001</t>
  </si>
  <si>
    <t>브로</t>
  </si>
  <si>
    <t>김정민</t>
  </si>
  <si>
    <t>01098046512</t>
  </si>
  <si>
    <t>1234qmfh@naver.com</t>
  </si>
  <si>
    <t>경기 수원시 권선구</t>
    <phoneticPr fontId="4" type="noConversion"/>
  </si>
  <si>
    <t>바로고수원시권선구</t>
    <phoneticPr fontId="4" type="noConversion"/>
  </si>
  <si>
    <t>DP2405283884</t>
  </si>
  <si>
    <t>수원시 권선구</t>
  </si>
  <si>
    <t>1-&gt;2 변경_240605부터,
2-&gt;1 변경_240710부터</t>
  </si>
  <si>
    <t>Bkwonsun001</t>
  </si>
  <si>
    <t>#kwonsun001</t>
  </si>
  <si>
    <t>바로고</t>
  </si>
  <si>
    <t>양빈</t>
  </si>
  <si>
    <t>01032887079</t>
  </si>
  <si>
    <t>didqlsz@naver.com</t>
  </si>
  <si>
    <t>정승기</t>
  </si>
  <si>
    <t>경기 수원시 영통구</t>
    <phoneticPr fontId="4" type="noConversion"/>
  </si>
  <si>
    <t>바로고수원시영통구</t>
    <phoneticPr fontId="4" type="noConversion"/>
  </si>
  <si>
    <t>DP2405280132</t>
  </si>
  <si>
    <t>수원시 영통구</t>
  </si>
  <si>
    <t>Byeongtong001</t>
  </si>
  <si>
    <t>#yeongtong001</t>
  </si>
  <si>
    <t>바로고영통중앙센타</t>
  </si>
  <si>
    <t>전우석</t>
  </si>
  <si>
    <t>01093334494</t>
  </si>
  <si>
    <t>im뱅크</t>
  </si>
  <si>
    <t>damoa4494@naver.com</t>
  </si>
  <si>
    <t>경기 수원시 팔달구</t>
    <phoneticPr fontId="4" type="noConversion"/>
  </si>
  <si>
    <t>-</t>
    <phoneticPr fontId="4" type="noConversion"/>
  </si>
  <si>
    <t>Bpaldal001</t>
  </si>
  <si>
    <t>#paldal001</t>
  </si>
  <si>
    <t>경기 성남시 중원구</t>
    <phoneticPr fontId="4" type="noConversion"/>
  </si>
  <si>
    <t>바로고성남시중원구</t>
    <phoneticPr fontId="4" type="noConversion"/>
  </si>
  <si>
    <t>DP2405288530</t>
  </si>
  <si>
    <t>성남시 중원구</t>
  </si>
  <si>
    <t>Bjuongwon001</t>
  </si>
  <si>
    <t>#juongwon001</t>
  </si>
  <si>
    <t>와이엔(YN)플러스</t>
  </si>
  <si>
    <t>황규석</t>
  </si>
  <si>
    <t>01029440585</t>
  </si>
  <si>
    <t>djrjd@naver.com</t>
  </si>
  <si>
    <t>7/3 운영중지, 타사 계약</t>
    <phoneticPr fontId="4" type="noConversion"/>
  </si>
  <si>
    <t>서울 마포구(권역1)</t>
    <phoneticPr fontId="4" type="noConversion"/>
  </si>
  <si>
    <t>바로고마포구서부</t>
    <phoneticPr fontId="4" type="noConversion"/>
  </si>
  <si>
    <t>DP2405273359</t>
  </si>
  <si>
    <t>마포구</t>
  </si>
  <si>
    <t>1-&gt;2 변경_240605부터
2-&gt;1 변경_240626부터</t>
    <phoneticPr fontId="4" type="noConversion"/>
  </si>
  <si>
    <t>Bmapo001</t>
  </si>
  <si>
    <t>#mapo001</t>
  </si>
  <si>
    <t>두리와 시스템</t>
  </si>
  <si>
    <t>이용수</t>
  </si>
  <si>
    <t>01022945506</t>
  </si>
  <si>
    <t>우리은행</t>
  </si>
  <si>
    <t>barogocompany@naver.com</t>
  </si>
  <si>
    <t>서울 성북구</t>
    <phoneticPr fontId="4" type="noConversion"/>
  </si>
  <si>
    <t>바로고성북구</t>
    <phoneticPr fontId="4" type="noConversion"/>
  </si>
  <si>
    <t>DP2405275023</t>
  </si>
  <si>
    <t>성북구</t>
  </si>
  <si>
    <t>Bsungbuk001</t>
  </si>
  <si>
    <t>#sungbuk001</t>
  </si>
  <si>
    <t>7/3 운영중지, 배민 직계약</t>
    <phoneticPr fontId="4" type="noConversion"/>
  </si>
  <si>
    <t>서울 노원구</t>
    <phoneticPr fontId="4" type="noConversion"/>
  </si>
  <si>
    <t>바로고노원구</t>
    <phoneticPr fontId="4" type="noConversion"/>
  </si>
  <si>
    <t>DP2405272620</t>
  </si>
  <si>
    <t>노원구</t>
  </si>
  <si>
    <t>Bnowon001</t>
  </si>
  <si>
    <t>#nowon001</t>
  </si>
  <si>
    <t>다올</t>
  </si>
  <si>
    <t>신정석</t>
  </si>
  <si>
    <t>01090360230</t>
  </si>
  <si>
    <t>shinpk92@gmail.com</t>
  </si>
  <si>
    <t>서울 강북구</t>
    <phoneticPr fontId="4" type="noConversion"/>
  </si>
  <si>
    <t>바로고강북구</t>
    <phoneticPr fontId="4" type="noConversion"/>
  </si>
  <si>
    <t>DP2405274848</t>
  </si>
  <si>
    <t>강북구</t>
  </si>
  <si>
    <t>Bgangbuk001</t>
  </si>
  <si>
    <t>#gangbuk001</t>
  </si>
  <si>
    <t>7/10 운영중지, 배민 직계약</t>
  </si>
  <si>
    <t>대전광역시 동구 대덕구</t>
    <phoneticPr fontId="4" type="noConversion"/>
  </si>
  <si>
    <t>바로고대전시동구대덕</t>
    <phoneticPr fontId="4" type="noConversion"/>
  </si>
  <si>
    <t>DP2405286616</t>
  </si>
  <si>
    <t>대전</t>
  </si>
  <si>
    <t>동구</t>
  </si>
  <si>
    <t>1-&gt;2 변경_240605부터
2-&gt;3 변경_240612부터
3-&gt;4 변경_240619부터,
4-&gt;3 변경_240710부터
3-&gt;2 변경_240731부터</t>
    <phoneticPr fontId="4" type="noConversion"/>
  </si>
  <si>
    <t>Ddaedong001</t>
  </si>
  <si>
    <t>#daedong001</t>
  </si>
  <si>
    <t>드래곤딜리버리</t>
  </si>
  <si>
    <t>김진국</t>
  </si>
  <si>
    <t>01044102100</t>
  </si>
  <si>
    <t>하나은행</t>
  </si>
  <si>
    <t>sozoo02@naver.com</t>
  </si>
  <si>
    <t>심항보</t>
  </si>
  <si>
    <t>대전광역시 중구</t>
    <phoneticPr fontId="4" type="noConversion"/>
  </si>
  <si>
    <t>바로고대전시중구</t>
    <phoneticPr fontId="4" type="noConversion"/>
  </si>
  <si>
    <t>DP2405281245</t>
  </si>
  <si>
    <t>중구</t>
  </si>
  <si>
    <t>1-&gt;2 변경_240619부터
1-&gt;2 변경_240821부터
2-&gt;1 변경_250108부터</t>
  </si>
  <si>
    <t>Ddaejung001</t>
  </si>
  <si>
    <t>#daejung001</t>
  </si>
  <si>
    <t>대구광역시 달서구(권역1)</t>
    <phoneticPr fontId="4" type="noConversion"/>
  </si>
  <si>
    <t>바로고대구시달서구1</t>
    <phoneticPr fontId="4" type="noConversion"/>
  </si>
  <si>
    <t>DP2405282310</t>
  </si>
  <si>
    <t>대구</t>
  </si>
  <si>
    <t>달서구</t>
  </si>
  <si>
    <t>Ddalsu001</t>
  </si>
  <si>
    <t>#dalsu001</t>
  </si>
  <si>
    <t>링크 진천</t>
  </si>
  <si>
    <t>박성립</t>
  </si>
  <si>
    <t>01041224242</t>
  </si>
  <si>
    <t>wardin@kakao.com</t>
  </si>
  <si>
    <t>김문수</t>
  </si>
  <si>
    <t>서울 마포구(권역2)</t>
    <phoneticPr fontId="4" type="noConversion"/>
  </si>
  <si>
    <t>바로고마포구동부</t>
    <phoneticPr fontId="4" type="noConversion"/>
  </si>
  <si>
    <t>DP2405276685</t>
  </si>
  <si>
    <t>1-&gt;2 변경_240605부터,
2-&gt;1 변경_240710부터</t>
    <phoneticPr fontId="4" type="noConversion"/>
  </si>
  <si>
    <t>Bmapo002</t>
  </si>
  <si>
    <t>#mapo002</t>
  </si>
  <si>
    <t>대구광역시 달서구(권역2)</t>
    <phoneticPr fontId="4" type="noConversion"/>
  </si>
  <si>
    <t>바로고대구시달서구2</t>
    <phoneticPr fontId="4" type="noConversion"/>
  </si>
  <si>
    <t>DP2405285202</t>
  </si>
  <si>
    <t>1-&gt;2 변경_240605부터,
2-&gt;1 변경_240717부터
1-&gt;2 변경_240821부터
2-&gt;1 변경_241009부터</t>
  </si>
  <si>
    <t>Mdalsu001</t>
  </si>
  <si>
    <t>모아콜 대구지사</t>
  </si>
  <si>
    <t>윤창현</t>
  </si>
  <si>
    <t>01042577444</t>
  </si>
  <si>
    <t>dkckdgus@naver.com</t>
  </si>
  <si>
    <t>김영선</t>
  </si>
  <si>
    <t>서울 동대문구</t>
    <phoneticPr fontId="4" type="noConversion"/>
  </si>
  <si>
    <t>바로고동대문구</t>
    <phoneticPr fontId="4" type="noConversion"/>
  </si>
  <si>
    <t>DP2405275338</t>
  </si>
  <si>
    <t>동대문구</t>
  </si>
  <si>
    <t>1-&gt;2 변경_240612부터,
2-&gt;1 변경_240710부터</t>
    <phoneticPr fontId="4" type="noConversion"/>
  </si>
  <si>
    <t>Bdongdaemoon001</t>
  </si>
  <si>
    <t>#dongdaemoon001</t>
  </si>
  <si>
    <t>디에스콜</t>
  </si>
  <si>
    <t>이대성</t>
  </si>
  <si>
    <t>01084889435</t>
  </si>
  <si>
    <t>levev11@daum.net</t>
  </si>
  <si>
    <t>서울 강서구</t>
    <phoneticPr fontId="4" type="noConversion"/>
  </si>
  <si>
    <t>바로고강서구</t>
    <phoneticPr fontId="4" type="noConversion"/>
  </si>
  <si>
    <t>DP2405270933</t>
  </si>
  <si>
    <t>강서구</t>
  </si>
  <si>
    <t>1-&gt;2 변경_240605부터
2-&gt;1 변경_240703부터</t>
    <phoneticPr fontId="4" type="noConversion"/>
  </si>
  <si>
    <t>Bgangsoo001</t>
  </si>
  <si>
    <t>#gangsoo001</t>
  </si>
  <si>
    <t>바로고(강서신화A)</t>
  </si>
  <si>
    <t>이창우</t>
  </si>
  <si>
    <t>01048609795</t>
  </si>
  <si>
    <t>lcw1213lcw@gmail.com</t>
  </si>
  <si>
    <t>평정현</t>
  </si>
  <si>
    <t>서울 양천구</t>
    <phoneticPr fontId="4" type="noConversion"/>
  </si>
  <si>
    <t>바로고양천구</t>
    <phoneticPr fontId="4" type="noConversion"/>
  </si>
  <si>
    <t>DP2405278025</t>
  </si>
  <si>
    <t>양천구</t>
  </si>
  <si>
    <t>Byangcheon001</t>
  </si>
  <si>
    <t>#yangcheon001</t>
  </si>
  <si>
    <t>주식회사 이레리테일</t>
  </si>
  <si>
    <t>김신권</t>
  </si>
  <si>
    <t>01089951835</t>
  </si>
  <si>
    <t>sk5000cc@hanmail.net</t>
  </si>
  <si>
    <t>7/10 운영중지, 운영 미비</t>
  </si>
  <si>
    <t>서울 광진구</t>
    <phoneticPr fontId="4" type="noConversion"/>
  </si>
  <si>
    <t>바로고광진구</t>
    <phoneticPr fontId="4" type="noConversion"/>
  </si>
  <si>
    <t>DP2405270637</t>
  </si>
  <si>
    <t>광진구</t>
  </si>
  <si>
    <t>Bgwangjin001</t>
  </si>
  <si>
    <t>#gwangjin001</t>
  </si>
  <si>
    <t>대구광역시 북구</t>
    <phoneticPr fontId="4" type="noConversion"/>
  </si>
  <si>
    <t>바로고대구시북구</t>
    <phoneticPr fontId="4" type="noConversion"/>
  </si>
  <si>
    <t>DP2405284424</t>
  </si>
  <si>
    <t>북구</t>
  </si>
  <si>
    <t>Bdaebuk001</t>
  </si>
  <si>
    <t>#daebuk001</t>
  </si>
  <si>
    <t>쇼핑마켓</t>
  </si>
  <si>
    <t>박정화</t>
  </si>
  <si>
    <t>01099850600</t>
  </si>
  <si>
    <t>parkjh0365@naver.com</t>
  </si>
  <si>
    <t>6/26 운영중지, 운영 미비</t>
    <phoneticPr fontId="4" type="noConversion"/>
  </si>
  <si>
    <r>
      <rPr>
        <sz val="9"/>
        <color rgb="FF1D1C1D"/>
        <rFont val="맑은 고딕"/>
        <family val="3"/>
        <charset val="129"/>
      </rPr>
      <t>광주광역시 북구</t>
    </r>
    <r>
      <rPr>
        <sz val="9"/>
        <color rgb="FF1D1C1D"/>
        <rFont val="Arial"/>
        <family val="2"/>
      </rPr>
      <t xml:space="preserve"> </t>
    </r>
    <phoneticPr fontId="4" type="noConversion"/>
  </si>
  <si>
    <t>바로고광주광역시북구</t>
    <phoneticPr fontId="4" type="noConversion"/>
  </si>
  <si>
    <t>DP2405282188</t>
  </si>
  <si>
    <t>광주</t>
  </si>
  <si>
    <t>1-&gt;2 변경_240605부터</t>
    <phoneticPr fontId="4" type="noConversion"/>
  </si>
  <si>
    <t>Mgwangbuk001</t>
  </si>
  <si>
    <t>#gwangbuk001</t>
  </si>
  <si>
    <t>모아콜</t>
  </si>
  <si>
    <t>서수남</t>
  </si>
  <si>
    <t>01023459392</t>
  </si>
  <si>
    <t>armyapc@naver.com</t>
  </si>
  <si>
    <t>김완욱</t>
  </si>
  <si>
    <r>
      <rPr>
        <sz val="9"/>
        <color rgb="FF1D1C1D"/>
        <rFont val="맑은 고딕"/>
        <family val="3"/>
        <charset val="129"/>
      </rPr>
      <t>광주광역시</t>
    </r>
    <r>
      <rPr>
        <sz val="9"/>
        <color rgb="FF1D1C1D"/>
        <rFont val="Arial"/>
        <family val="3"/>
      </rPr>
      <t xml:space="preserve"> </t>
    </r>
    <r>
      <rPr>
        <sz val="9"/>
        <color rgb="FF1D1C1D"/>
        <rFont val="맑은 고딕"/>
        <family val="3"/>
        <charset val="129"/>
      </rPr>
      <t>남구</t>
    </r>
    <r>
      <rPr>
        <sz val="9"/>
        <color rgb="FF1D1C1D"/>
        <rFont val="Arial"/>
        <family val="2"/>
      </rPr>
      <t xml:space="preserve"> </t>
    </r>
    <r>
      <rPr>
        <sz val="9"/>
        <color theme="1"/>
        <rFont val="맑은 고딕"/>
        <family val="3"/>
        <charset val="129"/>
        <scheme val="minor"/>
      </rPr>
      <t>(권역1)</t>
    </r>
    <phoneticPr fontId="4" type="noConversion"/>
  </si>
  <si>
    <t>바로고광주광역남구1</t>
    <phoneticPr fontId="4" type="noConversion"/>
  </si>
  <si>
    <t>DP2405282213</t>
  </si>
  <si>
    <t>남구</t>
  </si>
  <si>
    <t>Bgwangnam001</t>
    <phoneticPr fontId="4" type="noConversion"/>
  </si>
  <si>
    <t>#gwangnam001</t>
    <phoneticPr fontId="4" type="noConversion"/>
  </si>
  <si>
    <t>조명기</t>
    <phoneticPr fontId="4" type="noConversion"/>
  </si>
  <si>
    <t>3810500980</t>
  </si>
  <si>
    <t>뉴 바로고 24</t>
  </si>
  <si>
    <t>김현민</t>
  </si>
  <si>
    <t>01084940040</t>
  </si>
  <si>
    <t>케이뱅크</t>
  </si>
  <si>
    <t>hm84940040@gmail.com</t>
  </si>
  <si>
    <t>최융희</t>
  </si>
  <si>
    <r>
      <rPr>
        <sz val="9"/>
        <color rgb="FF1D1C1D"/>
        <rFont val="맑은 고딕"/>
        <family val="3"/>
        <charset val="129"/>
      </rPr>
      <t>광주광역시</t>
    </r>
    <r>
      <rPr>
        <sz val="9"/>
        <color rgb="FF1D1C1D"/>
        <rFont val="Arial"/>
        <family val="3"/>
      </rPr>
      <t xml:space="preserve"> </t>
    </r>
    <r>
      <rPr>
        <sz val="9"/>
        <color rgb="FF1D1C1D"/>
        <rFont val="맑은 고딕"/>
        <family val="3"/>
        <charset val="129"/>
      </rPr>
      <t>동구</t>
    </r>
    <r>
      <rPr>
        <sz val="9"/>
        <color rgb="FF1D1C1D"/>
        <rFont val="Arial"/>
        <family val="2"/>
      </rPr>
      <t xml:space="preserve"> </t>
    </r>
    <phoneticPr fontId="4" type="noConversion"/>
  </si>
  <si>
    <t>바로고광주광역시동구</t>
    <phoneticPr fontId="4" type="noConversion"/>
  </si>
  <si>
    <t>DP2405283238</t>
  </si>
  <si>
    <t>Bgwangdong001</t>
  </si>
  <si>
    <t>#gwangdong001</t>
  </si>
  <si>
    <t>주식회사 바로고</t>
  </si>
  <si>
    <t>양승남</t>
  </si>
  <si>
    <t>01071240732</t>
  </si>
  <si>
    <t>y741201@naver.com</t>
  </si>
  <si>
    <r>
      <rPr>
        <sz val="9"/>
        <color rgb="FF1D1C1D"/>
        <rFont val="맑은 고딕"/>
        <family val="3"/>
        <charset val="129"/>
      </rPr>
      <t>광주광역시</t>
    </r>
    <r>
      <rPr>
        <sz val="9"/>
        <color rgb="FF1D1C1D"/>
        <rFont val="Arial"/>
        <family val="3"/>
      </rPr>
      <t xml:space="preserve"> </t>
    </r>
    <r>
      <rPr>
        <sz val="9"/>
        <color rgb="FF1D1C1D"/>
        <rFont val="맑은 고딕"/>
        <family val="3"/>
        <charset val="129"/>
      </rPr>
      <t>광산구</t>
    </r>
    <r>
      <rPr>
        <sz val="9"/>
        <color rgb="FF1D1C1D"/>
        <rFont val="Arial"/>
        <family val="2"/>
      </rPr>
      <t xml:space="preserve"> </t>
    </r>
    <phoneticPr fontId="4" type="noConversion"/>
  </si>
  <si>
    <t>바로고광주광역시광산</t>
    <phoneticPr fontId="4" type="noConversion"/>
  </si>
  <si>
    <t>DP2405280916</t>
  </si>
  <si>
    <t>광산구</t>
  </si>
  <si>
    <t>1-&gt;2 변경_240605부터
2-&gt;1 변경_240724부터</t>
    <phoneticPr fontId="4" type="noConversion"/>
  </si>
  <si>
    <t>Mgwangsan001</t>
  </si>
  <si>
    <t>#gwangsan001</t>
  </si>
  <si>
    <t>수완.신가 모아콜</t>
  </si>
  <si>
    <t>윤세훈</t>
  </si>
  <si>
    <t>01028560880</t>
  </si>
  <si>
    <t>신협은행</t>
  </si>
  <si>
    <t>sehun9877@naver.com</t>
  </si>
  <si>
    <r>
      <rPr>
        <sz val="9"/>
        <color rgb="FF1D1C1D"/>
        <rFont val="맑은 고딕"/>
        <family val="3"/>
        <charset val="129"/>
      </rPr>
      <t>광주광역시</t>
    </r>
    <r>
      <rPr>
        <sz val="9"/>
        <color rgb="FF1D1C1D"/>
        <rFont val="Arial"/>
        <family val="3"/>
      </rPr>
      <t xml:space="preserve"> </t>
    </r>
    <r>
      <rPr>
        <sz val="9"/>
        <color rgb="FF1D1C1D"/>
        <rFont val="맑은 고딕"/>
        <family val="3"/>
        <charset val="129"/>
      </rPr>
      <t>서구</t>
    </r>
    <r>
      <rPr>
        <sz val="9"/>
        <color rgb="FF1D1C1D"/>
        <rFont val="Arial"/>
        <family val="2"/>
      </rPr>
      <t xml:space="preserve"> </t>
    </r>
    <phoneticPr fontId="4" type="noConversion"/>
  </si>
  <si>
    <t>바로고광주광역시서구</t>
    <phoneticPr fontId="4" type="noConversion"/>
  </si>
  <si>
    <t>DP2405286306</t>
  </si>
  <si>
    <t>서구</t>
  </si>
  <si>
    <t>1-&gt;2 변경_240619부터
2-&gt;1 변경_240703부터</t>
    <phoneticPr fontId="4" type="noConversion"/>
  </si>
  <si>
    <t>Dgwangsoo001</t>
  </si>
  <si>
    <t>#gwangsoo001</t>
  </si>
  <si>
    <t>주식회사 사람과사람</t>
  </si>
  <si>
    <t>이강하</t>
  </si>
  <si>
    <t>01038333540</t>
  </si>
  <si>
    <t>ofksdj0628@naver.com</t>
  </si>
  <si>
    <t>김승용</t>
  </si>
  <si>
    <r>
      <rPr>
        <sz val="9"/>
        <color rgb="FF1D1C1D"/>
        <rFont val="맑은 고딕"/>
        <family val="3"/>
        <charset val="129"/>
      </rPr>
      <t>청주시</t>
    </r>
    <r>
      <rPr>
        <sz val="9"/>
        <color rgb="FF1D1C1D"/>
        <rFont val="Arial"/>
        <family val="2"/>
      </rPr>
      <t xml:space="preserve"> </t>
    </r>
    <r>
      <rPr>
        <sz val="9"/>
        <color rgb="FF1D1C1D"/>
        <rFont val="맑은 고딕"/>
        <family val="3"/>
        <charset val="129"/>
      </rPr>
      <t>흥덕구</t>
    </r>
    <phoneticPr fontId="4" type="noConversion"/>
  </si>
  <si>
    <t>바로고청주시흥덕구</t>
    <phoneticPr fontId="4" type="noConversion"/>
  </si>
  <si>
    <t>DP2405289441</t>
  </si>
  <si>
    <t>충북</t>
  </si>
  <si>
    <t>청주시 흥덕구</t>
  </si>
  <si>
    <t>Mheungdeok001</t>
  </si>
  <si>
    <t>#heungdeok001</t>
  </si>
  <si>
    <t>직빵(ZIGBBANG)</t>
  </si>
  <si>
    <t>오현아</t>
  </si>
  <si>
    <t>01073502559</t>
  </si>
  <si>
    <t>zigbbangcall@gmail.com</t>
  </si>
  <si>
    <t>김정교</t>
  </si>
  <si>
    <r>
      <rPr>
        <sz val="9"/>
        <color rgb="FF1D1C1D"/>
        <rFont val="맑은 고딕"/>
        <family val="3"/>
        <charset val="129"/>
      </rPr>
      <t>청주시</t>
    </r>
    <r>
      <rPr>
        <sz val="9"/>
        <color rgb="FF1D1C1D"/>
        <rFont val="Arial"/>
        <family val="2"/>
      </rPr>
      <t xml:space="preserve"> </t>
    </r>
    <r>
      <rPr>
        <sz val="9"/>
        <color rgb="FF1D1C1D"/>
        <rFont val="맑은 고딕"/>
        <family val="3"/>
        <charset val="129"/>
      </rPr>
      <t>상당구</t>
    </r>
    <phoneticPr fontId="4" type="noConversion"/>
  </si>
  <si>
    <t>바로고청주시상당구</t>
    <phoneticPr fontId="4" type="noConversion"/>
  </si>
  <si>
    <t>DP2405286773</t>
  </si>
  <si>
    <t>청주시 상당구</t>
  </si>
  <si>
    <t>Msangdang001</t>
  </si>
  <si>
    <t>#sangdang001</t>
  </si>
  <si>
    <t>퍼펙트 청주본부</t>
  </si>
  <si>
    <t>유영준</t>
  </si>
  <si>
    <t>01094396664</t>
  </si>
  <si>
    <t>02006197788</t>
  </si>
  <si>
    <t>카카오페이증권</t>
  </si>
  <si>
    <t>eomsy97@naver.com</t>
  </si>
  <si>
    <r>
      <rPr>
        <sz val="9"/>
        <color rgb="FF1D1C1D"/>
        <rFont val="맑은 고딕"/>
        <family val="3"/>
        <charset val="129"/>
      </rPr>
      <t>청주시</t>
    </r>
    <r>
      <rPr>
        <sz val="9"/>
        <color rgb="FF1D1C1D"/>
        <rFont val="Arial"/>
        <family val="2"/>
      </rPr>
      <t xml:space="preserve"> </t>
    </r>
    <r>
      <rPr>
        <sz val="9"/>
        <color rgb="FF1D1C1D"/>
        <rFont val="맑은 고딕"/>
        <family val="3"/>
        <charset val="129"/>
      </rPr>
      <t>서원구</t>
    </r>
    <phoneticPr fontId="4" type="noConversion"/>
  </si>
  <si>
    <t>바로고청주시서원구</t>
    <phoneticPr fontId="4" type="noConversion"/>
  </si>
  <si>
    <t>DP2405285315</t>
  </si>
  <si>
    <t>청주시 서원구</t>
  </si>
  <si>
    <t>Msoowon001</t>
  </si>
  <si>
    <t>#soowon001</t>
  </si>
  <si>
    <t>띵동 서원지사</t>
  </si>
  <si>
    <t>연학모</t>
  </si>
  <si>
    <t>01022584679</t>
  </si>
  <si>
    <t>thinkdaero@naver.com</t>
  </si>
  <si>
    <r>
      <rPr>
        <sz val="9"/>
        <color rgb="FF1D1C1D"/>
        <rFont val="맑은 고딕"/>
        <family val="3"/>
        <charset val="129"/>
      </rPr>
      <t>창원시</t>
    </r>
    <r>
      <rPr>
        <sz val="9"/>
        <color rgb="FF1D1C1D"/>
        <rFont val="Arial"/>
        <family val="2"/>
      </rPr>
      <t xml:space="preserve"> </t>
    </r>
    <r>
      <rPr>
        <sz val="9"/>
        <color rgb="FF1D1C1D"/>
        <rFont val="맑은 고딕"/>
        <family val="3"/>
        <charset val="129"/>
      </rPr>
      <t>의창구</t>
    </r>
    <phoneticPr fontId="4" type="noConversion"/>
  </si>
  <si>
    <t>바로고창원시의창구</t>
    <phoneticPr fontId="4" type="noConversion"/>
  </si>
  <si>
    <t>DP2405287301</t>
  </si>
  <si>
    <t>경남</t>
  </si>
  <si>
    <t>창원시 의창구</t>
  </si>
  <si>
    <t>Duichang001</t>
  </si>
  <si>
    <t>#uichang001</t>
  </si>
  <si>
    <t>푸드대행</t>
  </si>
  <si>
    <t>정희철</t>
  </si>
  <si>
    <t>01022803080</t>
  </si>
  <si>
    <t>경남은행</t>
  </si>
  <si>
    <t>hfe2@naver.com</t>
  </si>
  <si>
    <t>부산광역시 진구</t>
    <phoneticPr fontId="4" type="noConversion"/>
  </si>
  <si>
    <t>바로고부산시진구</t>
    <phoneticPr fontId="4" type="noConversion"/>
  </si>
  <si>
    <t>DP2405288851</t>
  </si>
  <si>
    <t>부산</t>
  </si>
  <si>
    <t>부산진구</t>
  </si>
  <si>
    <t>Dbujin001</t>
  </si>
  <si>
    <t>#bujin001</t>
  </si>
  <si>
    <t>유식회사 에스아이컴퍼니</t>
  </si>
  <si>
    <t>이상일</t>
  </si>
  <si>
    <t>01092077742</t>
  </si>
  <si>
    <t>부산은행</t>
  </si>
  <si>
    <t>sic0508@naver.com</t>
  </si>
  <si>
    <t>7/3 운영중지, 운영 미비</t>
    <phoneticPr fontId="4" type="noConversion"/>
  </si>
  <si>
    <t>부산광역시 사상구</t>
    <phoneticPr fontId="4" type="noConversion"/>
  </si>
  <si>
    <t>바로고부산시사상구</t>
    <phoneticPr fontId="4" type="noConversion"/>
  </si>
  <si>
    <t>DP2405285949</t>
  </si>
  <si>
    <t>사상구</t>
  </si>
  <si>
    <t>Dsasang001</t>
  </si>
  <si>
    <t>#sasang001</t>
  </si>
  <si>
    <t>딜버 사상1호점</t>
  </si>
  <si>
    <t>최시현</t>
  </si>
  <si>
    <t>01051313500</t>
  </si>
  <si>
    <t>choisihyun1992@naver.com</t>
  </si>
  <si>
    <t>6/26 운영중지, 협력사 ID 통합 운영</t>
    <phoneticPr fontId="4" type="noConversion"/>
  </si>
  <si>
    <t>부산광역시 사하구</t>
    <phoneticPr fontId="4" type="noConversion"/>
  </si>
  <si>
    <t>바로고부산시사하구</t>
    <phoneticPr fontId="4" type="noConversion"/>
  </si>
  <si>
    <t>DP2405288902</t>
  </si>
  <si>
    <t>사하구</t>
  </si>
  <si>
    <t>Dsaha001</t>
  </si>
  <si>
    <t>#saha001</t>
  </si>
  <si>
    <t>리드콜부산</t>
  </si>
  <si>
    <t>문동현</t>
  </si>
  <si>
    <t>01030339895</t>
  </si>
  <si>
    <t>moneycopycat@naver.com</t>
  </si>
  <si>
    <t>부산광역시 북구</t>
    <phoneticPr fontId="4" type="noConversion"/>
  </si>
  <si>
    <t>바로고부산시북구</t>
    <phoneticPr fontId="4" type="noConversion"/>
  </si>
  <si>
    <t>DP2405285307</t>
  </si>
  <si>
    <t>Bbubuk001</t>
  </si>
  <si>
    <t>#bubuk001</t>
  </si>
  <si>
    <t>3098701474</t>
  </si>
  <si>
    <t>주식회사 더블유컴퍼니</t>
  </si>
  <si>
    <t>김영득</t>
  </si>
  <si>
    <t>01020328428</t>
  </si>
  <si>
    <t>09512459204015</t>
  </si>
  <si>
    <t>k2wild@naver.com</t>
  </si>
  <si>
    <t>김영철</t>
  </si>
  <si>
    <t>부산광역시 해운대(권역1-1)</t>
    <phoneticPr fontId="4" type="noConversion"/>
  </si>
  <si>
    <t>바로고부산해운좌동1</t>
    <phoneticPr fontId="4" type="noConversion"/>
  </si>
  <si>
    <t>DP2405282691</t>
  </si>
  <si>
    <t>해운대구</t>
  </si>
  <si>
    <t>Bhaeeundae001</t>
  </si>
  <si>
    <t>#haeeundae001</t>
  </si>
  <si>
    <t>6110629357</t>
  </si>
  <si>
    <t>바로고 해운대지점</t>
  </si>
  <si>
    <t>우상균</t>
  </si>
  <si>
    <t>01095114224</t>
  </si>
  <si>
    <t>dntkdrbs12@naver.com</t>
  </si>
  <si>
    <t>부산광역시 해운대(권역1-2)</t>
    <phoneticPr fontId="4" type="noConversion"/>
  </si>
  <si>
    <t>바로고부산해운좌동2</t>
    <phoneticPr fontId="4" type="noConversion"/>
  </si>
  <si>
    <t>DP2405283128</t>
  </si>
  <si>
    <t>1-&gt;2 변경_250129부터</t>
  </si>
  <si>
    <t>Dhaeeundae001</t>
  </si>
  <si>
    <t>딜버해운대본점</t>
  </si>
  <si>
    <t>유지윤</t>
  </si>
  <si>
    <t>01096951695</t>
  </si>
  <si>
    <t>avort@naver.com</t>
  </si>
  <si>
    <t>부산광역시 해운대(권역2-1)</t>
    <phoneticPr fontId="4" type="noConversion"/>
  </si>
  <si>
    <t>바로고부산해운반여1</t>
    <phoneticPr fontId="4" type="noConversion"/>
  </si>
  <si>
    <t>DP2405282291</t>
  </si>
  <si>
    <t>Bhaeeundae002</t>
  </si>
  <si>
    <t>#haeeundae002</t>
  </si>
  <si>
    <t>바로고 남천지점</t>
  </si>
  <si>
    <t>한광희</t>
  </si>
  <si>
    <t>01057054870</t>
  </si>
  <si>
    <t>kwanghee9001@naver.com</t>
  </si>
  <si>
    <t>부산광역시 해운대(권역2-2)</t>
    <phoneticPr fontId="4" type="noConversion"/>
  </si>
  <si>
    <t>바로고부산해운반여2</t>
    <phoneticPr fontId="4" type="noConversion"/>
  </si>
  <si>
    <t>DP2405289715</t>
  </si>
  <si>
    <t>Dhaeeundae002</t>
  </si>
  <si>
    <t>딜버 제송센텀반여점</t>
  </si>
  <si>
    <t>김성광</t>
  </si>
  <si>
    <t>01038983202</t>
  </si>
  <si>
    <t>kwang7761@naver.com</t>
  </si>
  <si>
    <t>서울 중랑구</t>
    <phoneticPr fontId="4" type="noConversion"/>
  </si>
  <si>
    <t>바로고중랑구</t>
    <phoneticPr fontId="4" type="noConversion"/>
  </si>
  <si>
    <t>DP2405279196</t>
  </si>
  <si>
    <t>중랑구</t>
  </si>
  <si>
    <t>Bjungrang001</t>
  </si>
  <si>
    <t>#jungrang001</t>
  </si>
  <si>
    <t>메이스 면목지사(Ace Delivery Friends)</t>
  </si>
  <si>
    <t>안현수</t>
  </si>
  <si>
    <t>01030740017</t>
  </si>
  <si>
    <t>aec0442@naver.com</t>
  </si>
  <si>
    <t>다시 운영 할 예정이라고 함
현재 운영중지 상태라 소득신고 제외 관련 문자 발송이 안됨.
요청하시면 발송해주겠다 안내</t>
    <phoneticPr fontId="10" type="noConversion"/>
  </si>
  <si>
    <r>
      <rPr>
        <sz val="9"/>
        <color rgb="FF1D1C1D"/>
        <rFont val="맑은 고딕"/>
        <family val="3"/>
        <charset val="129"/>
      </rPr>
      <t>광주광역시</t>
    </r>
    <r>
      <rPr>
        <sz val="9"/>
        <color rgb="FF1D1C1D"/>
        <rFont val="Arial"/>
        <family val="3"/>
      </rPr>
      <t xml:space="preserve"> </t>
    </r>
    <r>
      <rPr>
        <sz val="9"/>
        <color rgb="FF1D1C1D"/>
        <rFont val="맑은 고딕"/>
        <family val="3"/>
        <charset val="129"/>
      </rPr>
      <t>남구</t>
    </r>
    <r>
      <rPr>
        <sz val="9"/>
        <color rgb="FF1D1C1D"/>
        <rFont val="Arial"/>
        <family val="2"/>
      </rPr>
      <t xml:space="preserve"> </t>
    </r>
    <r>
      <rPr>
        <sz val="9"/>
        <color theme="1"/>
        <rFont val="맑은 고딕"/>
        <family val="3"/>
        <charset val="129"/>
        <scheme val="minor"/>
      </rPr>
      <t>(권역2)</t>
    </r>
    <phoneticPr fontId="4" type="noConversion"/>
  </si>
  <si>
    <t>바로고광주광역남구2</t>
    <phoneticPr fontId="4" type="noConversion"/>
  </si>
  <si>
    <t>DP2405283331</t>
  </si>
  <si>
    <t>Bgwangnam002</t>
    <phoneticPr fontId="4" type="noConversion"/>
  </si>
  <si>
    <t>#gwangnam002</t>
    <phoneticPr fontId="4" type="noConversion"/>
  </si>
  <si>
    <t>서울강남1B</t>
    <phoneticPr fontId="4" type="noConversion"/>
  </si>
  <si>
    <t>DP2406036788</t>
  </si>
  <si>
    <t>Bgannamsuco001</t>
  </si>
  <si>
    <t>#gannamsuco001</t>
  </si>
  <si>
    <t>나무컴퍼니</t>
  </si>
  <si>
    <t>채재혁</t>
  </si>
  <si>
    <t>01079121520</t>
  </si>
  <si>
    <t>Qpdjtv77@gmail.com</t>
  </si>
  <si>
    <t>서울강남1E</t>
    <phoneticPr fontId="4" type="noConversion"/>
  </si>
  <si>
    <t>DP2406030469</t>
  </si>
  <si>
    <t>1-&gt;2 변경_240703부터,
2-&gt;3 변경_240717부터
1-&gt;2 변경_240821부터</t>
  </si>
  <si>
    <t>Egannamsuco001</t>
  </si>
  <si>
    <t>이영호</t>
  </si>
  <si>
    <t>국민배달 대치지사</t>
  </si>
  <si>
    <t>김영광</t>
  </si>
  <si>
    <t>01051035009</t>
  </si>
  <si>
    <t>shuma2009@nate.com</t>
  </si>
  <si>
    <t>강남구+서초구</t>
    <phoneticPr fontId="4" type="noConversion"/>
  </si>
  <si>
    <t>서울강남서초1B</t>
    <phoneticPr fontId="4" type="noConversion"/>
  </si>
  <si>
    <t>DP2406031773</t>
  </si>
  <si>
    <t>Bgangnamsuco001</t>
  </si>
  <si>
    <t>#gangnamsuco001</t>
  </si>
  <si>
    <t>프로</t>
  </si>
  <si>
    <t>김재만</t>
  </si>
  <si>
    <t>01025043885</t>
  </si>
  <si>
    <t>rla627@naver.com</t>
  </si>
  <si>
    <t>서울강남서초2B</t>
    <phoneticPr fontId="4" type="noConversion"/>
  </si>
  <si>
    <t>DP2406036328</t>
  </si>
  <si>
    <t>Bgangnamsuco002</t>
  </si>
  <si>
    <t>#gangnamsuco002</t>
  </si>
  <si>
    <t>프레스토</t>
  </si>
  <si>
    <t>신혜민</t>
  </si>
  <si>
    <t>01084611408</t>
  </si>
  <si>
    <t>pianoblack37@naver.com</t>
  </si>
  <si>
    <t>서울강남서초3B</t>
    <phoneticPr fontId="4" type="noConversion"/>
  </si>
  <si>
    <t>DP2406036973</t>
  </si>
  <si>
    <t>Bgangnamsuco003</t>
  </si>
  <si>
    <t>#gangnamsuco003</t>
  </si>
  <si>
    <t>바로</t>
  </si>
  <si>
    <t>심이영</t>
  </si>
  <si>
    <t>01079774066</t>
  </si>
  <si>
    <t>xxxhomexxx@naver.com</t>
  </si>
  <si>
    <t>강동구</t>
    <phoneticPr fontId="4" type="noConversion"/>
  </si>
  <si>
    <t>서울강동1B</t>
    <phoneticPr fontId="4" type="noConversion"/>
  </si>
  <si>
    <t>DP2406033282</t>
  </si>
  <si>
    <t>강동구</t>
  </si>
  <si>
    <t>Bgangdong001</t>
  </si>
  <si>
    <t>#gangdong001</t>
  </si>
  <si>
    <t>강서구+양천구</t>
    <phoneticPr fontId="4" type="noConversion"/>
  </si>
  <si>
    <t>서울강서양천1B</t>
    <phoneticPr fontId="4" type="noConversion"/>
  </si>
  <si>
    <t>DP2406038913</t>
  </si>
  <si>
    <t>Bgangsuyangchun001</t>
  </si>
  <si>
    <t>#gangsuyangchun001</t>
  </si>
  <si>
    <t>비욘드딜리버리</t>
  </si>
  <si>
    <t>오상준</t>
  </si>
  <si>
    <t>01052215553</t>
  </si>
  <si>
    <t>sangjun12357@naver.com</t>
  </si>
  <si>
    <t>7/10 운영중지, 단가 및 할증 부재 불만</t>
  </si>
  <si>
    <t>서울강서양천2B</t>
    <phoneticPr fontId="4" type="noConversion"/>
  </si>
  <si>
    <t>DP2406033306</t>
  </si>
  <si>
    <t>Bgangsuyangchun002</t>
  </si>
  <si>
    <t>#gangsuyangchun002</t>
  </si>
  <si>
    <t>이레컴퍼니</t>
  </si>
  <si>
    <t>엄윤경</t>
  </si>
  <si>
    <t>01077707188</t>
  </si>
  <si>
    <t>6/26 운영중지, 배민 직계약</t>
    <phoneticPr fontId="4" type="noConversion"/>
  </si>
  <si>
    <t>서울강서양천3B</t>
    <phoneticPr fontId="4" type="noConversion"/>
  </si>
  <si>
    <t>DP2406037589</t>
  </si>
  <si>
    <t>1-&gt;2 변경_240619부터</t>
    <phoneticPr fontId="4" type="noConversion"/>
  </si>
  <si>
    <t>Bgangsuyangchun003</t>
  </si>
  <si>
    <t>#gangsuyangchun003</t>
  </si>
  <si>
    <t>부릉 강서본점</t>
  </si>
  <si>
    <t>박명성</t>
  </si>
  <si>
    <t>01031371185</t>
  </si>
  <si>
    <t>kik3137@naver.com</t>
  </si>
  <si>
    <t>7/10 운영중지, 바로고 운영 정책 불만</t>
  </si>
  <si>
    <t>서울강서양천4B</t>
    <phoneticPr fontId="4" type="noConversion"/>
  </si>
  <si>
    <t>DP2406033274</t>
  </si>
  <si>
    <t>Bgangsuyangchun004</t>
  </si>
  <si>
    <t>#gangsuyangchun004</t>
  </si>
  <si>
    <t>비욘드 화곡지사</t>
  </si>
  <si>
    <t>오석진</t>
  </si>
  <si>
    <t>01045889233</t>
  </si>
  <si>
    <t>rabbg887@naver.com</t>
  </si>
  <si>
    <t>서울강서양천5B</t>
    <phoneticPr fontId="4" type="noConversion"/>
  </si>
  <si>
    <t>DP2406032852</t>
  </si>
  <si>
    <t>1-&gt;2 변경_240619부터
2-&gt;3 변경_240626부터,
3-&gt;2 변경_240710부터</t>
    <phoneticPr fontId="4" type="noConversion"/>
  </si>
  <si>
    <t>Bgangsuyangchun005</t>
  </si>
  <si>
    <t>#gangsuyangchun005</t>
  </si>
  <si>
    <t>최강 딜리버리</t>
  </si>
  <si>
    <t>이형석</t>
  </si>
  <si>
    <t>01050448631</t>
  </si>
  <si>
    <t>ssongjh1018@gmail.com</t>
  </si>
  <si>
    <t>서울강서양천6B</t>
    <phoneticPr fontId="4" type="noConversion"/>
  </si>
  <si>
    <t>DP2406037120</t>
  </si>
  <si>
    <t>Bgangsuyangchun006</t>
  </si>
  <si>
    <t>#gangsuyangchun006</t>
  </si>
  <si>
    <t>에스딜리버리</t>
  </si>
  <si>
    <t>이승권</t>
  </si>
  <si>
    <t>01024993316</t>
  </si>
  <si>
    <t>05017498104016</t>
  </si>
  <si>
    <t>ssgdlk613@naver.com</t>
  </si>
  <si>
    <t>서울강서양천7B</t>
    <phoneticPr fontId="4" type="noConversion"/>
  </si>
  <si>
    <t>DP2406032391</t>
  </si>
  <si>
    <t>Bgangsuyangchun007</t>
  </si>
  <si>
    <t>#gangsuyangchun007</t>
  </si>
  <si>
    <t>에이치에스(HS)딜리버리</t>
  </si>
  <si>
    <t>이호성</t>
  </si>
  <si>
    <t>01092523732</t>
  </si>
  <si>
    <t>ghtjddk1@naver.com</t>
  </si>
  <si>
    <t>구로구</t>
    <phoneticPr fontId="4" type="noConversion"/>
  </si>
  <si>
    <t>서울구로1M</t>
    <phoneticPr fontId="4" type="noConversion"/>
  </si>
  <si>
    <t>DP2406039582</t>
  </si>
  <si>
    <t>구로구</t>
  </si>
  <si>
    <t>Mgooro001</t>
  </si>
  <si>
    <t>#gooro001</t>
  </si>
  <si>
    <t>한장현</t>
  </si>
  <si>
    <t>배달대행 S바이크</t>
  </si>
  <si>
    <t>이상덕</t>
  </si>
  <si>
    <t>01084480583</t>
  </si>
  <si>
    <t>u08s@naver.com</t>
  </si>
  <si>
    <t>동작구+영등포구</t>
    <phoneticPr fontId="4" type="noConversion"/>
  </si>
  <si>
    <t>서울동작영등포1B</t>
    <phoneticPr fontId="4" type="noConversion"/>
  </si>
  <si>
    <t>DP2406032201</t>
  </si>
  <si>
    <t>동작구</t>
  </si>
  <si>
    <t>1-&gt;2 변경_240612부터
2-&gt;1 변경_240703부터</t>
    <phoneticPr fontId="4" type="noConversion"/>
  </si>
  <si>
    <t>Byungdeungpo001</t>
  </si>
  <si>
    <t>#yungdeungpo001</t>
  </si>
  <si>
    <t>상도 B2B2</t>
  </si>
  <si>
    <t>김재원</t>
  </si>
  <si>
    <t>01094946656</t>
  </si>
  <si>
    <t>kimjw6676@nate.com</t>
  </si>
  <si>
    <t>마포구</t>
    <phoneticPr fontId="4" type="noConversion"/>
  </si>
  <si>
    <t>서울마포1B</t>
    <phoneticPr fontId="4" type="noConversion"/>
  </si>
  <si>
    <t>DP2406039523</t>
  </si>
  <si>
    <t>Bmapoo001</t>
  </si>
  <si>
    <t>#mapoo001</t>
  </si>
  <si>
    <t>모드랩(MOD LAB)</t>
  </si>
  <si>
    <t>김현대</t>
  </si>
  <si>
    <t>01043118979</t>
  </si>
  <si>
    <t>khd591@naver.com</t>
  </si>
  <si>
    <t>양천구+영등포구</t>
    <phoneticPr fontId="4" type="noConversion"/>
  </si>
  <si>
    <t>서울양천영등포1B</t>
    <phoneticPr fontId="4" type="noConversion"/>
  </si>
  <si>
    <t>DP2406032191</t>
  </si>
  <si>
    <t>1-&gt;2 변경_240626부터
2-&gt;1 변경_240000부터</t>
    <phoneticPr fontId="4" type="noConversion"/>
  </si>
  <si>
    <t>Byangyung001</t>
  </si>
  <si>
    <t>#yangyung001</t>
  </si>
  <si>
    <t>에이치앤와이컴퍼니</t>
  </si>
  <si>
    <t>윤병욱</t>
  </si>
  <si>
    <t>01037597564</t>
  </si>
  <si>
    <t>godcomes7898@naver.com</t>
  </si>
  <si>
    <t>영등포구</t>
    <phoneticPr fontId="4" type="noConversion"/>
  </si>
  <si>
    <t>서울영등포1B</t>
    <phoneticPr fontId="4" type="noConversion"/>
  </si>
  <si>
    <t>DP2406039456</t>
  </si>
  <si>
    <t>영등포구</t>
  </si>
  <si>
    <t>1-&gt;2 변경_240626부터,
2-&gt;1 변경_240710부터</t>
    <phoneticPr fontId="4" type="noConversion"/>
  </si>
  <si>
    <t>Byungdeungpo002</t>
  </si>
  <si>
    <t>#yungdeungpo002</t>
  </si>
  <si>
    <t>바로고 영등포총</t>
  </si>
  <si>
    <t>박용구</t>
  </si>
  <si>
    <t>01046577129</t>
  </si>
  <si>
    <t>우리금융저축은행</t>
  </si>
  <si>
    <t>dokto114@naver.com</t>
  </si>
  <si>
    <t>용산구</t>
    <phoneticPr fontId="4" type="noConversion"/>
  </si>
  <si>
    <t>서울용산1M</t>
    <phoneticPr fontId="4" type="noConversion"/>
  </si>
  <si>
    <t>DP2406031211</t>
  </si>
  <si>
    <t>용산구</t>
  </si>
  <si>
    <t>Myongsan001</t>
  </si>
  <si>
    <t>#yongsan001</t>
  </si>
  <si>
    <t>모아라인 M센터</t>
  </si>
  <si>
    <t>성동훈</t>
  </si>
  <si>
    <t>01034021103</t>
  </si>
  <si>
    <t>sdh3395@nate.com</t>
  </si>
  <si>
    <t>은평구</t>
    <phoneticPr fontId="4" type="noConversion"/>
  </si>
  <si>
    <t>서울은평1B</t>
    <phoneticPr fontId="4" type="noConversion"/>
  </si>
  <si>
    <t>DP2406032016</t>
  </si>
  <si>
    <t>은평구</t>
  </si>
  <si>
    <t>Beunpyeong001</t>
  </si>
  <si>
    <t>#eunpyeong001</t>
  </si>
  <si>
    <t>조형권</t>
  </si>
  <si>
    <t>서울은평2B</t>
    <phoneticPr fontId="4" type="noConversion"/>
  </si>
  <si>
    <t>DP2406034606</t>
  </si>
  <si>
    <t>Beunpyeong002</t>
  </si>
  <si>
    <t>#eunpyeong002</t>
  </si>
  <si>
    <t>7440502097</t>
  </si>
  <si>
    <t>중랑구</t>
    <phoneticPr fontId="4" type="noConversion"/>
  </si>
  <si>
    <t>서울중랑1B</t>
    <phoneticPr fontId="4" type="noConversion"/>
  </si>
  <si>
    <t>DP2406039955</t>
  </si>
  <si>
    <t>Bjungrang002</t>
  </si>
  <si>
    <t>#jungrang002</t>
  </si>
  <si>
    <t>연합콜</t>
  </si>
  <si>
    <t>정종근</t>
  </si>
  <si>
    <t>01076707388</t>
  </si>
  <si>
    <t>bymind61213@gmail.com</t>
  </si>
  <si>
    <t>고양시 덕양구</t>
    <phoneticPr fontId="4" type="noConversion"/>
  </si>
  <si>
    <t>경기고양덕양1B</t>
    <phoneticPr fontId="4" type="noConversion"/>
  </si>
  <si>
    <t>DP2406030463</t>
  </si>
  <si>
    <t>고양시 덕양구</t>
  </si>
  <si>
    <t>1-&gt;2 변경_240710부터
2-&gt;1 변경_240814부터
1-&gt;2 변경_250226부터</t>
  </si>
  <si>
    <t>Bdukyang001</t>
  </si>
  <si>
    <t>#dukyang001</t>
  </si>
  <si>
    <t>바로물류</t>
  </si>
  <si>
    <t>김한성</t>
  </si>
  <si>
    <t>01057172324</t>
  </si>
  <si>
    <t>ttkh@naver.com</t>
  </si>
  <si>
    <t>고양시 일산동구</t>
    <phoneticPr fontId="4" type="noConversion"/>
  </si>
  <si>
    <t>경기고양일산동구1D</t>
    <phoneticPr fontId="4" type="noConversion"/>
  </si>
  <si>
    <t>DP2406038385</t>
  </si>
  <si>
    <t>고양시 일산동구</t>
  </si>
  <si>
    <t>1-&gt;2 변경_240626부터
2-&gt;1 변경_240724부터</t>
    <phoneticPr fontId="4" type="noConversion"/>
  </si>
  <si>
    <t>Dgoyang001</t>
  </si>
  <si>
    <t>#goyang001</t>
  </si>
  <si>
    <t>렛츠고(해피콜)</t>
  </si>
  <si>
    <t>장종욱</t>
  </si>
  <si>
    <t>01021038911</t>
  </si>
  <si>
    <t>jangjongwook@naver.com</t>
  </si>
  <si>
    <t>과천시</t>
    <phoneticPr fontId="4" type="noConversion"/>
  </si>
  <si>
    <t>경기과천1B</t>
    <phoneticPr fontId="4" type="noConversion"/>
  </si>
  <si>
    <t>DP2406035251</t>
  </si>
  <si>
    <t>계약종료 접수</t>
  </si>
  <si>
    <t>과천시</t>
  </si>
  <si>
    <t>Bgwachun001</t>
  </si>
  <si>
    <t>#gwachun001</t>
  </si>
  <si>
    <t>제이앤씨모토 바르고 과천지사</t>
  </si>
  <si>
    <t>장영</t>
  </si>
  <si>
    <t>01023439385</t>
  </si>
  <si>
    <t>zzahzltmxh@naver.com</t>
  </si>
  <si>
    <t>광주시</t>
    <phoneticPr fontId="4" type="noConversion"/>
  </si>
  <si>
    <t>경기광주1B</t>
    <phoneticPr fontId="4" type="noConversion"/>
  </si>
  <si>
    <t>DP2406031138</t>
  </si>
  <si>
    <t>광주시</t>
  </si>
  <si>
    <t>Bgwangju001</t>
  </si>
  <si>
    <t>#gwangju001</t>
  </si>
  <si>
    <t>바로고(광주총판)</t>
  </si>
  <si>
    <t>김현기</t>
  </si>
  <si>
    <t>01020000303</t>
  </si>
  <si>
    <t>gk2957@naver.com</t>
  </si>
  <si>
    <t>경기광주2B</t>
    <phoneticPr fontId="4" type="noConversion"/>
  </si>
  <si>
    <t>DP2406036160</t>
  </si>
  <si>
    <t>Bgwangju002</t>
  </si>
  <si>
    <t>#gwangju002</t>
    <phoneticPr fontId="4" type="noConversion"/>
  </si>
  <si>
    <t>하이런 대쌍 초월점</t>
  </si>
  <si>
    <t>김일천</t>
  </si>
  <si>
    <t>01045038770</t>
  </si>
  <si>
    <t>ilchun4016@gmail.com</t>
  </si>
  <si>
    <t>군포시</t>
    <phoneticPr fontId="4" type="noConversion"/>
  </si>
  <si>
    <t>경기군포1B</t>
    <phoneticPr fontId="4" type="noConversion"/>
  </si>
  <si>
    <t>DP2406038011</t>
  </si>
  <si>
    <t>군포시</t>
  </si>
  <si>
    <t>Bgunpo001</t>
  </si>
  <si>
    <t>#gunpo001</t>
  </si>
  <si>
    <t>8551002483</t>
  </si>
  <si>
    <t>배달플러스</t>
  </si>
  <si>
    <t>주광현</t>
  </si>
  <si>
    <t>01023381072</t>
  </si>
  <si>
    <t>jbd5965@naver.com</t>
  </si>
  <si>
    <t>남양주시 오남읍</t>
    <phoneticPr fontId="4" type="noConversion"/>
  </si>
  <si>
    <t>경기남양주오남읍1E</t>
    <phoneticPr fontId="4" type="noConversion"/>
  </si>
  <si>
    <t>DP2406034273</t>
  </si>
  <si>
    <t>남양주시</t>
  </si>
  <si>
    <t>Enamyangjuonam001</t>
  </si>
  <si>
    <t>#namyangjuonam001</t>
  </si>
  <si>
    <t>3398602797</t>
  </si>
  <si>
    <t>주식회사 더베스트원</t>
  </si>
  <si>
    <t>이길인</t>
  </si>
  <si>
    <t>01030256972</t>
  </si>
  <si>
    <t>liki6972@daum.net</t>
  </si>
  <si>
    <t>6/26 운영중지, 지역 내 오더 부족</t>
    <phoneticPr fontId="4" type="noConversion"/>
  </si>
  <si>
    <t>정규호</t>
  </si>
  <si>
    <t>남양주시 진접읍</t>
    <phoneticPr fontId="4" type="noConversion"/>
  </si>
  <si>
    <t>경기남양주진접읍1E</t>
    <phoneticPr fontId="4" type="noConversion"/>
  </si>
  <si>
    <t>DP2406039184</t>
  </si>
  <si>
    <t>EnamyangjuJinjeop001</t>
  </si>
  <si>
    <t>#namyangjuJinjeop001</t>
  </si>
  <si>
    <t>동두천시</t>
    <phoneticPr fontId="4" type="noConversion"/>
  </si>
  <si>
    <t>경기동두천1B</t>
    <phoneticPr fontId="4" type="noConversion"/>
  </si>
  <si>
    <t>DP2406033960</t>
  </si>
  <si>
    <t>동두천시</t>
  </si>
  <si>
    <t>1-&gt;2 변경_240612부터
2-&gt;1 변경_240626부터</t>
    <phoneticPr fontId="4" type="noConversion"/>
  </si>
  <si>
    <t>Bdongduchun001</t>
  </si>
  <si>
    <t>#dongduchun001</t>
  </si>
  <si>
    <t>5480101041</t>
  </si>
  <si>
    <t>바로고 (동두천점)</t>
  </si>
  <si>
    <t>이형식</t>
  </si>
  <si>
    <t>01042372165</t>
  </si>
  <si>
    <t>glad730@nate.com</t>
  </si>
  <si>
    <t>부천시 소사구</t>
    <phoneticPr fontId="4" type="noConversion"/>
  </si>
  <si>
    <t>경기부천소사1B</t>
    <phoneticPr fontId="4" type="noConversion"/>
  </si>
  <si>
    <t>DP2406031299</t>
  </si>
  <si>
    <t>부천시 소사구</t>
  </si>
  <si>
    <t>1-&gt;2 변경_240828부터</t>
  </si>
  <si>
    <t>Bbuchunsosa001</t>
  </si>
  <si>
    <t>#buchunsosa001</t>
  </si>
  <si>
    <t>주식회사 몬스터에이트</t>
  </si>
  <si>
    <t>정재영</t>
  </si>
  <si>
    <t>01024696819</t>
  </si>
  <si>
    <t>fredy78@naver.com</t>
  </si>
  <si>
    <t>성남시 분당구</t>
    <phoneticPr fontId="4" type="noConversion"/>
  </si>
  <si>
    <t>경기성남분당1E</t>
    <phoneticPr fontId="4" type="noConversion"/>
  </si>
  <si>
    <t>DP2406034003</t>
  </si>
  <si>
    <t>성남시 분당구</t>
  </si>
  <si>
    <t>Ebundang001</t>
  </si>
  <si>
    <t>#bundang001</t>
  </si>
  <si>
    <t>별별오리</t>
  </si>
  <si>
    <t>이진석</t>
  </si>
  <si>
    <t>01020228922</t>
  </si>
  <si>
    <t>bluegj@gmail.com</t>
  </si>
  <si>
    <t>경기성남분당2E</t>
    <phoneticPr fontId="4" type="noConversion"/>
  </si>
  <si>
    <t>DP2406038531</t>
  </si>
  <si>
    <t>Ebundang002</t>
  </si>
  <si>
    <t>#bundang002</t>
  </si>
  <si>
    <t>토미팩토리</t>
  </si>
  <si>
    <t>신정환</t>
  </si>
  <si>
    <t>01045603290</t>
  </si>
  <si>
    <t>vonio@naver.com</t>
  </si>
  <si>
    <t>경기성남분당3E</t>
    <phoneticPr fontId="4" type="noConversion"/>
  </si>
  <si>
    <t>DP2406033262</t>
  </si>
  <si>
    <t>1-&gt;2 변경_240612부터,
2-&gt;1 변경_240710부터,
1-&gt;2 변경_240717부터</t>
    <phoneticPr fontId="4" type="noConversion"/>
  </si>
  <si>
    <t>Ebundang003</t>
  </si>
  <si>
    <t>#bundang003</t>
  </si>
  <si>
    <t>분당바로고</t>
  </si>
  <si>
    <t>박소영</t>
  </si>
  <si>
    <t>01054984938</t>
  </si>
  <si>
    <t>kyzer1126@naver.com</t>
  </si>
  <si>
    <t>성남시 수정구/중원구</t>
    <phoneticPr fontId="4" type="noConversion"/>
  </si>
  <si>
    <t>경기성남수정중원2B</t>
    <phoneticPr fontId="4" type="noConversion"/>
  </si>
  <si>
    <t>DP2406038624</t>
  </si>
  <si>
    <t>Bjungwon002</t>
  </si>
  <si>
    <t>#jungwon002</t>
  </si>
  <si>
    <t>생각대로 13</t>
  </si>
  <si>
    <t xml:space="preserve">최인순 </t>
  </si>
  <si>
    <t>01058993080</t>
  </si>
  <si>
    <t>no1_hhh@naver.com</t>
  </si>
  <si>
    <t>경기성남수정중원3B</t>
    <phoneticPr fontId="4" type="noConversion"/>
  </si>
  <si>
    <t>DP2406036010</t>
  </si>
  <si>
    <t>Bjungwon003</t>
  </si>
  <si>
    <t>#jungwon003</t>
  </si>
  <si>
    <t>부릉</t>
  </si>
  <si>
    <t xml:space="preserve">LI XUEHUA </t>
  </si>
  <si>
    <t>01058791230</t>
  </si>
  <si>
    <t>barogob@naver.com</t>
  </si>
  <si>
    <t>경기성남수정중원4B</t>
    <phoneticPr fontId="4" type="noConversion"/>
  </si>
  <si>
    <t>DP2406037113</t>
    <phoneticPr fontId="4" type="noConversion"/>
  </si>
  <si>
    <t>1-&gt;2 변경_240612부터
2-&gt;3 변경_240619부터
3-&gt;4 변경_240626부터</t>
    <phoneticPr fontId="4" type="noConversion"/>
  </si>
  <si>
    <t>Bjungwon004</t>
  </si>
  <si>
    <t>#jungwon004</t>
  </si>
  <si>
    <t>82퀵</t>
  </si>
  <si>
    <t>정영희</t>
  </si>
  <si>
    <t>01043580001</t>
  </si>
  <si>
    <t>01022711844007</t>
  </si>
  <si>
    <t>soll112@naver.com</t>
  </si>
  <si>
    <t>성남시/분당구</t>
    <phoneticPr fontId="4" type="noConversion"/>
  </si>
  <si>
    <t>경기성남분당1B</t>
    <phoneticPr fontId="4" type="noConversion"/>
  </si>
  <si>
    <t>DP2406030930</t>
  </si>
  <si>
    <t>1-&gt;2 변경_240612부터
2-&gt;3 변경_240807부터
3-&gt;4 변경_240821부터
4-&gt;3 변경_240904 부터
3-&gt;2 변경_240918 부터
2-&gt;1 변경_241009부터
1-&gt;2 변경_241030부터</t>
  </si>
  <si>
    <t>Bbundang002</t>
  </si>
  <si>
    <t>와이에스컴퍼니</t>
  </si>
  <si>
    <t>유영상</t>
  </si>
  <si>
    <t>01087894447</t>
  </si>
  <si>
    <t>dbehddk11@naver.com</t>
  </si>
  <si>
    <t>성남시/분당구,중원구</t>
    <phoneticPr fontId="4" type="noConversion"/>
  </si>
  <si>
    <t>경기성남분당중원1B</t>
    <phoneticPr fontId="4" type="noConversion"/>
  </si>
  <si>
    <t>DP2406032003</t>
  </si>
  <si>
    <t>Bjungwon005</t>
  </si>
  <si>
    <t>#jungwon005</t>
  </si>
  <si>
    <t>lss0940@naver.com</t>
  </si>
  <si>
    <t xml:space="preserve">라이더 이탈로 운영불가 </t>
  </si>
  <si>
    <t>성남시/수정구,중원구</t>
    <phoneticPr fontId="4" type="noConversion"/>
  </si>
  <si>
    <t>경기성남수정중원1B</t>
    <phoneticPr fontId="4" type="noConversion"/>
  </si>
  <si>
    <t>DP2406034380</t>
  </si>
  <si>
    <t>1-&gt;2 변경_240612부터
2-&gt;1 변경_240731부터
1-&gt;2 변경_240828부터
2-&gt;1 변경_241023부터</t>
  </si>
  <si>
    <t>Bjungwon006</t>
  </si>
  <si>
    <t>#jungwon006</t>
  </si>
  <si>
    <t>바로고 성남남부센터</t>
  </si>
  <si>
    <t>신성현</t>
  </si>
  <si>
    <t>01058142217</t>
  </si>
  <si>
    <t>우체국</t>
  </si>
  <si>
    <t>peperoni94@naver.com</t>
  </si>
  <si>
    <t>수원시 장안구</t>
    <phoneticPr fontId="4" type="noConversion"/>
  </si>
  <si>
    <t>경기수원장안1B</t>
    <phoneticPr fontId="4" type="noConversion"/>
  </si>
  <si>
    <t>DP2406034325</t>
  </si>
  <si>
    <t>수원시 장안구</t>
  </si>
  <si>
    <t>1-&gt;2 변경_240612부터,
2-&gt;3 변경_240619부터
3-&gt;4 변경_240626부터
4-&gt;3 변경_240731부터
3-&gt;2 변경_240918부터</t>
  </si>
  <si>
    <t>Bsuwonjangan001</t>
  </si>
  <si>
    <t>#suwonjangan001</t>
  </si>
  <si>
    <t>김홍년</t>
  </si>
  <si>
    <t>바로고 수원중앙지사</t>
  </si>
  <si>
    <t>엄정호</t>
  </si>
  <si>
    <t>01071180798</t>
  </si>
  <si>
    <t>darkum@naver.com</t>
  </si>
  <si>
    <t>경기수원장안2B</t>
    <phoneticPr fontId="4" type="noConversion"/>
  </si>
  <si>
    <t>DP2406037310</t>
  </si>
  <si>
    <t>Bsuwonjangan002</t>
  </si>
  <si>
    <t>#suwonjangan002</t>
  </si>
  <si>
    <t>드림콜</t>
  </si>
  <si>
    <t>김민재</t>
  </si>
  <si>
    <t>01095545458</t>
  </si>
  <si>
    <t>kim92020@naver.com</t>
  </si>
  <si>
    <t>수원시 팔달구</t>
    <phoneticPr fontId="4" type="noConversion"/>
  </si>
  <si>
    <t>경기수원팔달1B</t>
    <phoneticPr fontId="4" type="noConversion"/>
  </si>
  <si>
    <t>DP2406033017</t>
  </si>
  <si>
    <t>수원시 팔달구</t>
  </si>
  <si>
    <t>1-&gt;2 변경_240717부터
2-&gt;1 변경_240724부터
1-&gt;2 변경_240814부터
2-&gt;1 변경_241009부터
1-&gt;2 변경_241113부터</t>
    <phoneticPr fontId="4" type="noConversion"/>
  </si>
  <si>
    <t>Bsuwonpaldal001</t>
  </si>
  <si>
    <t>#suwonpaldal001</t>
  </si>
  <si>
    <t>바로고수원총판지사</t>
  </si>
  <si>
    <t>이재우</t>
  </si>
  <si>
    <t>01094358446</t>
  </si>
  <si>
    <t>jwool-0128@naver.com</t>
  </si>
  <si>
    <t>시흥시</t>
    <phoneticPr fontId="4" type="noConversion"/>
  </si>
  <si>
    <t>경기시흥1B</t>
    <phoneticPr fontId="4" type="noConversion"/>
  </si>
  <si>
    <t>DP2406030923</t>
  </si>
  <si>
    <t>1-&gt;2 변경_240619부터
2-&gt;1 변경_240703부터
1-&gt;2 변경_240904 부터
2-&gt;1 변경_250212 부터</t>
  </si>
  <si>
    <t>Bsiheung004</t>
  </si>
  <si>
    <t>#siheung004</t>
  </si>
  <si>
    <t>푸쉬</t>
  </si>
  <si>
    <t>박종철</t>
  </si>
  <si>
    <t>01052899590</t>
  </si>
  <si>
    <t>parkjoch@naver.com</t>
  </si>
  <si>
    <t>경기시흥2B</t>
    <phoneticPr fontId="4" type="noConversion"/>
  </si>
  <si>
    <t>DP2406036062</t>
  </si>
  <si>
    <t>Bsiheung005</t>
  </si>
  <si>
    <t>#siheung005</t>
  </si>
  <si>
    <t>버플애기</t>
  </si>
  <si>
    <t>강명성</t>
  </si>
  <si>
    <t>01062811984</t>
  </si>
  <si>
    <t>msandem@naver.com</t>
  </si>
  <si>
    <t>안산시 단원구</t>
    <phoneticPr fontId="4" type="noConversion"/>
  </si>
  <si>
    <t>경기안산단원1B</t>
    <phoneticPr fontId="4" type="noConversion"/>
  </si>
  <si>
    <t>DP2406037587</t>
  </si>
  <si>
    <t>안산시 단원구</t>
  </si>
  <si>
    <t>1-&gt;2 변경_240626부터,
2-&gt;1 변경_240710부터
1-&gt;2 변경_240731부터
2-&gt;1 변경 241002부터</t>
  </si>
  <si>
    <t>Bansandanwon001</t>
  </si>
  <si>
    <t>#ansandanwon001</t>
  </si>
  <si>
    <t>바이크스토리</t>
  </si>
  <si>
    <t>강유춘</t>
  </si>
  <si>
    <t>01023494574</t>
  </si>
  <si>
    <t>kang7zzang@hanmail.net</t>
  </si>
  <si>
    <t>경기안산단원1D</t>
    <phoneticPr fontId="4" type="noConversion"/>
  </si>
  <si>
    <t>DP2406035262</t>
  </si>
  <si>
    <t>1-&gt;2 변경_240612부터
2-&gt;1 변경_240703부터
1-&gt;2 변경_240807부터
2-&gt;3 변경_250115부터</t>
  </si>
  <si>
    <t>Dansan001</t>
  </si>
  <si>
    <t>#ansan001</t>
  </si>
  <si>
    <t>주식회사 스타로지스</t>
  </si>
  <si>
    <t>이향월</t>
  </si>
  <si>
    <t>01091253636</t>
  </si>
  <si>
    <t>simple@simplecorp.co.kr</t>
  </si>
  <si>
    <t>경기안산단원2D</t>
    <phoneticPr fontId="4" type="noConversion"/>
  </si>
  <si>
    <t>DP2406031265</t>
  </si>
  <si>
    <t>1-&gt;2 변경_240807부터
2-&gt;1 변경_250205부터</t>
  </si>
  <si>
    <t>Dansan002</t>
  </si>
  <si>
    <t>#ansan002</t>
  </si>
  <si>
    <t>안산시 상록구</t>
    <phoneticPr fontId="4" type="noConversion"/>
  </si>
  <si>
    <t>경기안산상록1B</t>
    <phoneticPr fontId="4" type="noConversion"/>
  </si>
  <si>
    <t>DP2406031922</t>
  </si>
  <si>
    <t>안산시 상록구</t>
  </si>
  <si>
    <t>1-&gt;2 변경_240619부터
2-&gt;1 변경_240703부터
1-&gt;2 변경_241016부터
2-&gt;1 변경_250102부터
1-&gt;2 변경_250219부터</t>
  </si>
  <si>
    <t>Bansansanglok001</t>
  </si>
  <si>
    <t>#ansansanglok001</t>
  </si>
  <si>
    <t>베테랑콜</t>
  </si>
  <si>
    <t>유광현</t>
  </si>
  <si>
    <t>01037866566</t>
  </si>
  <si>
    <t>wolfrainyoo@naver.com</t>
  </si>
  <si>
    <t>안성시</t>
    <phoneticPr fontId="4" type="noConversion"/>
  </si>
  <si>
    <t>경기안성1B</t>
    <phoneticPr fontId="4" type="noConversion"/>
  </si>
  <si>
    <t>DP2406034925</t>
  </si>
  <si>
    <t>안성시</t>
  </si>
  <si>
    <t>Bansung001</t>
  </si>
  <si>
    <t>#ansung001</t>
  </si>
  <si>
    <t>런(run)배달대행 안성점</t>
  </si>
  <si>
    <t>주유림</t>
  </si>
  <si>
    <t>01045468002</t>
  </si>
  <si>
    <t>zlxl3093@hanmail.net</t>
  </si>
  <si>
    <t>경기안성2B</t>
    <phoneticPr fontId="4" type="noConversion"/>
  </si>
  <si>
    <t>DP2406030821</t>
  </si>
  <si>
    <t>Bansung002</t>
  </si>
  <si>
    <t>#ansung002</t>
  </si>
  <si>
    <t>sang2garlic@naver.com</t>
  </si>
  <si>
    <t>안양시 동안구</t>
    <phoneticPr fontId="4" type="noConversion"/>
  </si>
  <si>
    <t>경기안양동안1B</t>
    <phoneticPr fontId="4" type="noConversion"/>
  </si>
  <si>
    <t>DP2406036583</t>
  </si>
  <si>
    <t>안양시 동안구</t>
  </si>
  <si>
    <t>Banyangdongan001</t>
  </si>
  <si>
    <t>#anyangdongan001</t>
  </si>
  <si>
    <t>6083713644</t>
  </si>
  <si>
    <t>윈윈파트너</t>
  </si>
  <si>
    <t>유시철</t>
  </si>
  <si>
    <t>01072455899</t>
  </si>
  <si>
    <t>sopia25@naver.com</t>
  </si>
  <si>
    <t>안양시 만안구</t>
    <phoneticPr fontId="4" type="noConversion"/>
  </si>
  <si>
    <t>경기안양만안1D</t>
    <phoneticPr fontId="4" type="noConversion"/>
  </si>
  <si>
    <t>DP2406031671</t>
  </si>
  <si>
    <t>1-&gt;2 변경_240626부터</t>
    <phoneticPr fontId="4" type="noConversion"/>
  </si>
  <si>
    <t>Danyang001</t>
  </si>
  <si>
    <t>#anyang001</t>
  </si>
  <si>
    <t>디플러스 안양</t>
  </si>
  <si>
    <t>김기욱</t>
  </si>
  <si>
    <t>01083430536</t>
  </si>
  <si>
    <t>kiwookbabo@gmail.com</t>
  </si>
  <si>
    <t>양주시</t>
    <phoneticPr fontId="4" type="noConversion"/>
  </si>
  <si>
    <t>경기양주1D</t>
    <phoneticPr fontId="4" type="noConversion"/>
  </si>
  <si>
    <t>DP2406031156</t>
  </si>
  <si>
    <t>양주시</t>
  </si>
  <si>
    <t>Dyangjoo001</t>
  </si>
  <si>
    <t>#yangjoo001</t>
  </si>
  <si>
    <t>딜버 양주점</t>
  </si>
  <si>
    <t>박용성</t>
  </si>
  <si>
    <t>01082787051</t>
  </si>
  <si>
    <t>토스뱅크</t>
  </si>
  <si>
    <t>yangju-ch@naver.com</t>
  </si>
  <si>
    <t>경기양주1M</t>
    <phoneticPr fontId="4" type="noConversion"/>
  </si>
  <si>
    <t>DP2406030819</t>
  </si>
  <si>
    <t>1-&gt;2 변경_240612부터
2-&gt;1 변경_240626부터
1-&gt;2 변경_240821부터</t>
  </si>
  <si>
    <t>Myangjoo001</t>
  </si>
  <si>
    <t>원마인드</t>
  </si>
  <si>
    <t>김용숙</t>
  </si>
  <si>
    <t>01082490899</t>
  </si>
  <si>
    <t>haema5@naver.com</t>
  </si>
  <si>
    <t>양평군 양평읍</t>
    <phoneticPr fontId="4" type="noConversion"/>
  </si>
  <si>
    <t>경기양평양평읍1B</t>
    <phoneticPr fontId="4" type="noConversion"/>
  </si>
  <si>
    <t>Byangpyoung001</t>
  </si>
  <si>
    <t>#yangpyoung001</t>
  </si>
  <si>
    <t>오픈 보류, 배민 서비스 미운영 지역</t>
    <phoneticPr fontId="4" type="noConversion"/>
  </si>
  <si>
    <t>오산시</t>
    <phoneticPr fontId="4" type="noConversion"/>
  </si>
  <si>
    <t>Bosan001</t>
  </si>
  <si>
    <t>#osan001</t>
  </si>
  <si>
    <t>용인시/수지구+성남시/분당구</t>
    <phoneticPr fontId="4" type="noConversion"/>
  </si>
  <si>
    <t>경기용인수지분당1B</t>
    <phoneticPr fontId="4" type="noConversion"/>
  </si>
  <si>
    <t>DP2406037241</t>
  </si>
  <si>
    <t>용인시 수지구</t>
  </si>
  <si>
    <t>1-&gt;2 변경_241016부터</t>
  </si>
  <si>
    <t>Bsujibundang001</t>
  </si>
  <si>
    <t>#sujibundang001</t>
  </si>
  <si>
    <t>진바이크&amp;바로고</t>
  </si>
  <si>
    <t>배기태</t>
  </si>
  <si>
    <t>01022227531</t>
  </si>
  <si>
    <t>gitae790305@naver.com</t>
  </si>
  <si>
    <t>의정부시</t>
    <phoneticPr fontId="4" type="noConversion"/>
  </si>
  <si>
    <t>경기의정부1M</t>
    <phoneticPr fontId="4" type="noConversion"/>
  </si>
  <si>
    <t>DP2406039715</t>
  </si>
  <si>
    <t>의정부시</t>
  </si>
  <si>
    <t>Muijeongbu001</t>
  </si>
  <si>
    <t>#uijeongbu001</t>
  </si>
  <si>
    <t>케이프렌즈(K프렌즈)</t>
  </si>
  <si>
    <t>이기탁</t>
  </si>
  <si>
    <t>01081778371</t>
  </si>
  <si>
    <t>kfriendsgt@naver.com</t>
  </si>
  <si>
    <t>경기의정부2M</t>
    <phoneticPr fontId="4" type="noConversion"/>
  </si>
  <si>
    <t>DP2406031079</t>
  </si>
  <si>
    <t>1-&gt;2 변경_240612부터,
2-&gt;3 변경_240710부터,
3-&gt;4 변경_240717부터,
4-&gt;5 변경_240731부터
5-&gt;6 변경_240807부터
6-&gt;7 변경_240814부터
7-&gt;8 변경_240821부터
8-&gt;9 변경_240925부터
9-&gt;10 변경_241009부터
10-&gt;11 변경_241023부터
11-&gt;9 변경_241030부터
9-&gt;7 변경_241127부터</t>
  </si>
  <si>
    <t>Muijeongbu002</t>
  </si>
  <si>
    <t>#uijeongbu002</t>
  </si>
  <si>
    <t>슈퍼거북이 배달대행</t>
  </si>
  <si>
    <t>박관용</t>
  </si>
  <si>
    <t>01098873600</t>
  </si>
  <si>
    <t>kwanyee1@naver.com</t>
  </si>
  <si>
    <t>파주시</t>
    <phoneticPr fontId="4" type="noConversion"/>
  </si>
  <si>
    <t>경기파주1B</t>
    <phoneticPr fontId="4" type="noConversion"/>
  </si>
  <si>
    <t>DP2406039409</t>
  </si>
  <si>
    <t>파주시</t>
  </si>
  <si>
    <t>Bpaju001</t>
  </si>
  <si>
    <t>#paju001</t>
  </si>
  <si>
    <t>2882500355</t>
  </si>
  <si>
    <t>콜 프렌즈</t>
  </si>
  <si>
    <t>남의도현</t>
  </si>
  <si>
    <t>01039531321</t>
  </si>
  <si>
    <t>yidao7@naver.com</t>
  </si>
  <si>
    <t>하남시</t>
    <phoneticPr fontId="4" type="noConversion"/>
  </si>
  <si>
    <t>경기하남1B</t>
    <phoneticPr fontId="4" type="noConversion"/>
  </si>
  <si>
    <t>DP2406036326</t>
  </si>
  <si>
    <t>하남시</t>
  </si>
  <si>
    <t>Bhanam001</t>
  </si>
  <si>
    <t>#hanam001</t>
  </si>
  <si>
    <t>바로고 하남미사허브</t>
  </si>
  <si>
    <t>신민철</t>
  </si>
  <si>
    <t>01052535620</t>
  </si>
  <si>
    <t>sincheor@naver.com</t>
  </si>
  <si>
    <t>경기하남1D</t>
    <phoneticPr fontId="4" type="noConversion"/>
  </si>
  <si>
    <t>DP2406038855</t>
  </si>
  <si>
    <t>1-&gt;2 변경_240703부터
2-&gt;3 변경_240828부터
3-&gt;2 변경_240904 부터
2-&gt;1 변경_240911부터
1-&gt;2 변경_240925부터</t>
  </si>
  <si>
    <t>Dhanam001</t>
  </si>
  <si>
    <t>에프오알 딜리버리(FOR Delivery)</t>
  </si>
  <si>
    <t>김진안</t>
  </si>
  <si>
    <t>01094042925</t>
  </si>
  <si>
    <t>dealver_hanam@naver.com</t>
  </si>
  <si>
    <t>화성시</t>
    <phoneticPr fontId="4" type="noConversion"/>
  </si>
  <si>
    <t>경기화성1B</t>
    <phoneticPr fontId="4" type="noConversion"/>
  </si>
  <si>
    <t>DP2406031926</t>
  </si>
  <si>
    <t>운영중</t>
    <phoneticPr fontId="4" type="noConversion"/>
  </si>
  <si>
    <t>화성시</t>
  </si>
  <si>
    <t>1-&gt;2 변경_240619부터
2-&gt;3 변경_240626부터
3-&gt;4 변경_240710부터
4-&gt;3 변경_240717부터
3-&gt;4 변경_240828부터
4-&gt;3 변경_240918부터
3-&gt;2 변경_241030부터
2-&gt;1 변경_250226부터</t>
  </si>
  <si>
    <t>Bhwaseong001</t>
  </si>
  <si>
    <t>#hwaseong001</t>
  </si>
  <si>
    <t>에이치에스신속</t>
  </si>
  <si>
    <t>한현수</t>
  </si>
  <si>
    <t>01023299007</t>
  </si>
  <si>
    <t>gg3856@naver.com</t>
  </si>
  <si>
    <t>경기화성2B</t>
    <phoneticPr fontId="4" type="noConversion"/>
  </si>
  <si>
    <t>DP2406030419</t>
  </si>
  <si>
    <t>1-&gt;2 변경_240717부터</t>
    <phoneticPr fontId="4" type="noConversion"/>
  </si>
  <si>
    <t>Bhwaseong002</t>
  </si>
  <si>
    <t>#hwaseong002</t>
  </si>
  <si>
    <t>김미실</t>
  </si>
  <si>
    <t>01077021814</t>
  </si>
  <si>
    <t>kolkop1234@naver.com</t>
  </si>
  <si>
    <t>원주시</t>
    <phoneticPr fontId="4" type="noConversion"/>
  </si>
  <si>
    <t>강원원주1B</t>
    <phoneticPr fontId="4" type="noConversion"/>
  </si>
  <si>
    <t>DP2406034786</t>
  </si>
  <si>
    <t>강원</t>
  </si>
  <si>
    <t>원주시</t>
  </si>
  <si>
    <t>Bwonju001</t>
  </si>
  <si>
    <t>#wonju001</t>
  </si>
  <si>
    <t>㈜원주바로고</t>
  </si>
  <si>
    <t>김효은</t>
  </si>
  <si>
    <t>01067801143</t>
  </si>
  <si>
    <t>hpad2@naver.com</t>
  </si>
  <si>
    <t>북구</t>
    <phoneticPr fontId="4" type="noConversion"/>
  </si>
  <si>
    <t>광주광역북구1B</t>
    <phoneticPr fontId="4" type="noConversion"/>
  </si>
  <si>
    <t>DP2406038022</t>
  </si>
  <si>
    <t>1-&gt;3 변경_240911부터
3-&gt;2 변경_240925부터
2-&gt;1 변경_241023부터</t>
  </si>
  <si>
    <t>Bgwangjubuk001</t>
  </si>
  <si>
    <t>#gwangjubuk001</t>
  </si>
  <si>
    <t>뉴바로고 북구센터</t>
  </si>
  <si>
    <t>최태호</t>
  </si>
  <si>
    <t>01094323841</t>
  </si>
  <si>
    <t>tatastart@naver.com</t>
  </si>
  <si>
    <t>광주광역북구2B</t>
    <phoneticPr fontId="4" type="noConversion"/>
  </si>
  <si>
    <t>DP2406033009</t>
  </si>
  <si>
    <t>1-&gt;2 변경_240619부터
2-&gt;3 변경_240724부터
1-&gt;2 변경_240821부터
3-&gt;2 변경_241009부터
2-&gt;1 변경_241016부터</t>
  </si>
  <si>
    <t>Bgwangjubuk002</t>
  </si>
  <si>
    <t>#gwangjubuk002</t>
  </si>
  <si>
    <t>2242254142</t>
  </si>
  <si>
    <t>바로고 북구 2허브</t>
  </si>
  <si>
    <t>이정길</t>
  </si>
  <si>
    <t>01096331588</t>
  </si>
  <si>
    <t>Leejs20001@naver.com</t>
  </si>
  <si>
    <t>서구</t>
    <phoneticPr fontId="4" type="noConversion"/>
  </si>
  <si>
    <t>광주광역서구1B</t>
    <phoneticPr fontId="4" type="noConversion"/>
  </si>
  <si>
    <t>DP2406031240</t>
  </si>
  <si>
    <t>Bgwangjuseogu001</t>
  </si>
  <si>
    <t>#gwangjuseogu001</t>
  </si>
  <si>
    <t>최우영</t>
  </si>
  <si>
    <t>01021615665</t>
  </si>
  <si>
    <t>w42273@naver.com</t>
  </si>
  <si>
    <t>목포시</t>
    <phoneticPr fontId="4" type="noConversion"/>
  </si>
  <si>
    <t>전남목포1M</t>
    <phoneticPr fontId="4" type="noConversion"/>
  </si>
  <si>
    <t>DP2406032371</t>
  </si>
  <si>
    <t>전남</t>
  </si>
  <si>
    <t>목포시</t>
  </si>
  <si>
    <t>Mmokpo001</t>
  </si>
  <si>
    <t>#mokpo001</t>
  </si>
  <si>
    <t>모아콜 목포총판</t>
  </si>
  <si>
    <t>최민준</t>
  </si>
  <si>
    <t>01087500441</t>
  </si>
  <si>
    <t>asd12155@daum.net</t>
  </si>
  <si>
    <t>전남목포1B</t>
    <phoneticPr fontId="4" type="noConversion"/>
  </si>
  <si>
    <t>DP2406031482</t>
  </si>
  <si>
    <t>Bmokpo001</t>
  </si>
  <si>
    <t>#Mokpo001</t>
  </si>
  <si>
    <t>배달대행</t>
  </si>
  <si>
    <t>김재성</t>
  </si>
  <si>
    <t>01051211144</t>
  </si>
  <si>
    <t>수협은행</t>
  </si>
  <si>
    <t>qltkdrn148@naver.com</t>
  </si>
  <si>
    <t>전남목포2B</t>
    <phoneticPr fontId="4" type="noConversion"/>
  </si>
  <si>
    <t>DP2406033369</t>
  </si>
  <si>
    <t>1-&gt;2 변경_240724부터
2-&gt;3 변경_240807부터
3-&gt;4 변경_240814부터
4-&gt; 5 변경_240813부터
2-&gt;3 변경_240911부터</t>
  </si>
  <si>
    <t>Bmokpo002</t>
  </si>
  <si>
    <t>#Mokpo002</t>
  </si>
  <si>
    <t>5541101593</t>
  </si>
  <si>
    <t>생각대로 시내역전점</t>
  </si>
  <si>
    <t>이창호</t>
  </si>
  <si>
    <t>01029770028</t>
  </si>
  <si>
    <t>광주은행</t>
  </si>
  <si>
    <t>ckdgh0503@naver.com</t>
  </si>
  <si>
    <t>무안군</t>
    <phoneticPr fontId="4" type="noConversion"/>
  </si>
  <si>
    <t>전남무안1M</t>
    <phoneticPr fontId="4" type="noConversion"/>
  </si>
  <si>
    <t>DP2406035522</t>
  </si>
  <si>
    <t>무안군</t>
  </si>
  <si>
    <t>Mmooan001</t>
  </si>
  <si>
    <t>#mooan001</t>
  </si>
  <si>
    <t>모아콜 무안남악지사</t>
  </si>
  <si>
    <t>최경선</t>
  </si>
  <si>
    <t>01026312529</t>
  </si>
  <si>
    <t>ckssun1@naver.com</t>
  </si>
  <si>
    <t>전남무안1B</t>
    <phoneticPr fontId="4" type="noConversion"/>
  </si>
  <si>
    <t>DP2406030352</t>
  </si>
  <si>
    <t>Bmuan001</t>
  </si>
  <si>
    <t>#Muan001</t>
  </si>
  <si>
    <t>이동현</t>
  </si>
  <si>
    <t>01031784009</t>
  </si>
  <si>
    <t>illoboy@naver.com</t>
  </si>
  <si>
    <t>아산시</t>
    <phoneticPr fontId="4" type="noConversion"/>
  </si>
  <si>
    <t>충남아산1M</t>
    <phoneticPr fontId="4" type="noConversion"/>
  </si>
  <si>
    <t>DP2406030708</t>
  </si>
  <si>
    <t>충남</t>
  </si>
  <si>
    <t>아산시</t>
  </si>
  <si>
    <t>Masan001</t>
  </si>
  <si>
    <t>#asan001</t>
  </si>
  <si>
    <t>콜25</t>
  </si>
  <si>
    <t>한영빈</t>
  </si>
  <si>
    <t>01093866370</t>
  </si>
  <si>
    <t>dudqls0213@naver.com</t>
  </si>
  <si>
    <t>천안시/동남구</t>
    <phoneticPr fontId="4" type="noConversion"/>
  </si>
  <si>
    <t>충남천안동남1B</t>
    <phoneticPr fontId="4" type="noConversion"/>
  </si>
  <si>
    <t>DP2406034193</t>
  </si>
  <si>
    <t>천안시 동남구</t>
  </si>
  <si>
    <t>Bcheonandongnam001</t>
  </si>
  <si>
    <t>#cheonandongnam001</t>
  </si>
  <si>
    <t>킹스바이크(kings bike)</t>
  </si>
  <si>
    <t>김범주</t>
  </si>
  <si>
    <t>01057572523</t>
  </si>
  <si>
    <t>Kbp2009@naver.com</t>
  </si>
  <si>
    <t>천안시/서북구</t>
    <phoneticPr fontId="4" type="noConversion"/>
  </si>
  <si>
    <t>충남천안서북1B</t>
    <phoneticPr fontId="4" type="noConversion"/>
  </si>
  <si>
    <t>DP2406031383</t>
  </si>
  <si>
    <t>천안시 서북구</t>
  </si>
  <si>
    <t>Bcheonanseobuk001</t>
  </si>
  <si>
    <t>#cheonanseobuk001</t>
  </si>
  <si>
    <t>바로고 두정허브</t>
  </si>
  <si>
    <t>서동주</t>
  </si>
  <si>
    <t>01057842354</t>
  </si>
  <si>
    <t>seodaldalflower@gmail.com</t>
  </si>
  <si>
    <t>천안시/서북구,동남구(혼합)</t>
    <phoneticPr fontId="4" type="noConversion"/>
  </si>
  <si>
    <t>충남천안서북동남1B</t>
    <phoneticPr fontId="4" type="noConversion"/>
  </si>
  <si>
    <t>DP2406030041</t>
  </si>
  <si>
    <t>Bcheonandongseo001</t>
  </si>
  <si>
    <t>#cheonandongseo001</t>
  </si>
  <si>
    <t>흥타령콜</t>
  </si>
  <si>
    <t>안응환</t>
  </si>
  <si>
    <t>01082784858</t>
  </si>
  <si>
    <t>ekqls359@naver.com</t>
  </si>
  <si>
    <t>경기도 남양주시, 구리시</t>
    <phoneticPr fontId="4" type="noConversion"/>
  </si>
  <si>
    <t>경기남양주구리1B</t>
    <phoneticPr fontId="4" type="noConversion"/>
  </si>
  <si>
    <t>DP2406100494</t>
  </si>
  <si>
    <t>Bnamyangguri001</t>
  </si>
  <si>
    <t>#namyangguri001</t>
  </si>
  <si>
    <t>주식회사 콜프린스</t>
  </si>
  <si>
    <t>어진성</t>
  </si>
  <si>
    <t>01071919997</t>
  </si>
  <si>
    <t>kujs72001@naver.com</t>
  </si>
  <si>
    <t>경기남양주구리2B</t>
    <phoneticPr fontId="4" type="noConversion"/>
  </si>
  <si>
    <t>DP2406105449</t>
  </si>
  <si>
    <t>Bnamyangguri002</t>
  </si>
  <si>
    <t>#namyangguri002</t>
  </si>
  <si>
    <t>별빛곱창</t>
  </si>
  <si>
    <t>공명</t>
  </si>
  <si>
    <t>01071760200</t>
  </si>
  <si>
    <t>mummum@kakao.com</t>
  </si>
  <si>
    <t>7/10 운영중지, 협력사 ID 통합 운영</t>
  </si>
  <si>
    <t>경기남양주구리3B</t>
    <phoneticPr fontId="4" type="noConversion"/>
  </si>
  <si>
    <t>DP2406100723</t>
  </si>
  <si>
    <t>Bnamyangguri003</t>
  </si>
  <si>
    <t>#namyangguri003</t>
  </si>
  <si>
    <t>바로고운수대행</t>
  </si>
  <si>
    <t>황의선</t>
  </si>
  <si>
    <t>01027622836</t>
  </si>
  <si>
    <t>hus1023@nate.com</t>
  </si>
  <si>
    <t>경기도 양주시</t>
    <phoneticPr fontId="4" type="noConversion"/>
  </si>
  <si>
    <t>경기양주1B</t>
    <phoneticPr fontId="4" type="noConversion"/>
  </si>
  <si>
    <t>DP2406104266</t>
  </si>
  <si>
    <t>Byangju001</t>
  </si>
  <si>
    <t>#yangju001</t>
  </si>
  <si>
    <t>해솔광고</t>
  </si>
  <si>
    <t>이형노</t>
  </si>
  <si>
    <t>01093074443</t>
  </si>
  <si>
    <t>lhr4443@naver.com</t>
  </si>
  <si>
    <t>경기양주3B</t>
    <phoneticPr fontId="4" type="noConversion"/>
  </si>
  <si>
    <t>DP2406109328</t>
  </si>
  <si>
    <t>Byangju003</t>
  </si>
  <si>
    <t>#yangju003</t>
  </si>
  <si>
    <t>리드콜</t>
  </si>
  <si>
    <t>김창섭</t>
  </si>
  <si>
    <t>01032955967</t>
  </si>
  <si>
    <t>ironfire@naver.com</t>
  </si>
  <si>
    <t>경기양주4B</t>
    <phoneticPr fontId="4" type="noConversion"/>
  </si>
  <si>
    <t>DP2406107281</t>
  </si>
  <si>
    <t>Byangju004</t>
  </si>
  <si>
    <t>#yangju004</t>
  </si>
  <si>
    <t>땡큐컴퍼니</t>
  </si>
  <si>
    <t>문휘빈</t>
  </si>
  <si>
    <t>01046668454</t>
  </si>
  <si>
    <t>stylebin89@naver.com</t>
  </si>
  <si>
    <t>경기양주5B</t>
    <phoneticPr fontId="4" type="noConversion"/>
  </si>
  <si>
    <t>DP2406102030</t>
  </si>
  <si>
    <t>Byangju005</t>
  </si>
  <si>
    <t>#yangju005</t>
  </si>
  <si>
    <t>운영 포기</t>
    <phoneticPr fontId="4" type="noConversion"/>
  </si>
  <si>
    <t>경기도 의정부시</t>
    <phoneticPr fontId="4" type="noConversion"/>
  </si>
  <si>
    <t>경기의정부1B</t>
    <phoneticPr fontId="4" type="noConversion"/>
  </si>
  <si>
    <t>DP2406107180</t>
  </si>
  <si>
    <t>1-&gt;2 변경_240619부터
2-&gt;1 변경_240807부터
1-&gt;2 변경_241120부터</t>
  </si>
  <si>
    <t>Beuijungbu001</t>
  </si>
  <si>
    <t>#euijungbu001</t>
  </si>
  <si>
    <t>이세현</t>
  </si>
  <si>
    <t>01098977311</t>
  </si>
  <si>
    <t>lsh73222@naver.com</t>
  </si>
  <si>
    <t>강원도 강릉시</t>
    <phoneticPr fontId="4" type="noConversion"/>
  </si>
  <si>
    <t>강원강릉2B</t>
    <phoneticPr fontId="4" type="noConversion"/>
  </si>
  <si>
    <t>DP2406104924</t>
  </si>
  <si>
    <t>강릉시</t>
  </si>
  <si>
    <t>Bkangreung002</t>
  </si>
  <si>
    <t>#kangreung002</t>
  </si>
  <si>
    <t>강릉배달대행</t>
  </si>
  <si>
    <t>최윤조</t>
  </si>
  <si>
    <t>01082063932</t>
  </si>
  <si>
    <t>cjftms3932@naver.com</t>
  </si>
  <si>
    <t>경기도 파주시</t>
    <phoneticPr fontId="4" type="noConversion"/>
  </si>
  <si>
    <t>경기파주2B</t>
    <phoneticPr fontId="4" type="noConversion"/>
  </si>
  <si>
    <t>DP2406104548</t>
  </si>
  <si>
    <t>Bpaju002</t>
  </si>
  <si>
    <t>#paju002</t>
  </si>
  <si>
    <t>배플릭스 배달대행</t>
  </si>
  <si>
    <t>김고은</t>
  </si>
  <si>
    <t>01057669803</t>
  </si>
  <si>
    <t>02008291827</t>
  </si>
  <si>
    <t>youngsu9308@naver.com</t>
  </si>
  <si>
    <t>서울시 도봉구</t>
    <phoneticPr fontId="4" type="noConversion"/>
  </si>
  <si>
    <t>서울도봉1B</t>
    <phoneticPr fontId="4" type="noConversion"/>
  </si>
  <si>
    <t>DP2406106770</t>
  </si>
  <si>
    <t>도봉구</t>
  </si>
  <si>
    <t>1-&gt;2 변경_240619부터
2-&gt;1 변경_240717부터
1-&gt;2 변경_240807부터
2-&gt;3 변경_241023부터
3-&gt;4 변경_241120부터
4-&gt;3 변경_241224부터</t>
  </si>
  <si>
    <t>Bdobong001</t>
  </si>
  <si>
    <t>#dobong001</t>
  </si>
  <si>
    <t>바로고 도봉구지사</t>
  </si>
  <si>
    <t>이태우</t>
  </si>
  <si>
    <t>01087486644</t>
  </si>
  <si>
    <t>am9382323@naver.com</t>
  </si>
  <si>
    <t>서울도봉2B</t>
    <phoneticPr fontId="4" type="noConversion"/>
  </si>
  <si>
    <t>DP2406102739</t>
  </si>
  <si>
    <t>1-&gt;2 변경_240619부터
2-&gt;1 변경_240703부터
1-&gt;2 변경_240807부터
2-&gt;3 변경_240911부터
3-&gt;2 변경_241009부터</t>
  </si>
  <si>
    <t>Bdobong002</t>
  </si>
  <si>
    <t>#dobong002</t>
  </si>
  <si>
    <t>주식회사 두리와시스템</t>
  </si>
  <si>
    <t>01098230879</t>
  </si>
  <si>
    <t>서울시 중구</t>
    <phoneticPr fontId="4" type="noConversion"/>
  </si>
  <si>
    <t>서울중구1B</t>
    <phoneticPr fontId="4" type="noConversion"/>
  </si>
  <si>
    <t>DP2406104439</t>
  </si>
  <si>
    <t>Bjunggu001</t>
  </si>
  <si>
    <t>#junggu001</t>
  </si>
  <si>
    <t>바로고 중구 허브</t>
  </si>
  <si>
    <t>신현우</t>
  </si>
  <si>
    <t>01063277626</t>
  </si>
  <si>
    <t>tlsgusdn1020@gmail.com</t>
  </si>
  <si>
    <t>서울시 마포구</t>
    <phoneticPr fontId="4" type="noConversion"/>
  </si>
  <si>
    <t>서울마포2B</t>
    <phoneticPr fontId="4" type="noConversion"/>
  </si>
  <si>
    <t>DP2406104571</t>
  </si>
  <si>
    <t>Bmapo003</t>
  </si>
  <si>
    <t>#mapo003</t>
  </si>
  <si>
    <t>서울마포3B</t>
    <phoneticPr fontId="4" type="noConversion"/>
  </si>
  <si>
    <t>DP2406107389</t>
  </si>
  <si>
    <t>Bmapo004</t>
  </si>
  <si>
    <t>#mapo004</t>
  </si>
  <si>
    <t>공덕허브</t>
  </si>
  <si>
    <t>임오현</t>
  </si>
  <si>
    <t>01075293272</t>
  </si>
  <si>
    <t>01830104167471</t>
  </si>
  <si>
    <t>hermes2116@naver.com</t>
  </si>
  <si>
    <t>서울시 강북구</t>
    <phoneticPr fontId="4" type="noConversion"/>
  </si>
  <si>
    <t>서울강북1B</t>
    <phoneticPr fontId="4" type="noConversion"/>
  </si>
  <si>
    <t>DP2406102704</t>
    <phoneticPr fontId="4" type="noConversion"/>
  </si>
  <si>
    <t>Bkangbuk001</t>
  </si>
  <si>
    <t>#kangbuk001</t>
  </si>
  <si>
    <t>서울강북2B</t>
    <phoneticPr fontId="4" type="noConversion"/>
  </si>
  <si>
    <t>DP2406103500</t>
  </si>
  <si>
    <t>1-&gt;2 변경_240821부터</t>
  </si>
  <si>
    <t>Bkangbuk002</t>
  </si>
  <si>
    <t>#kangbuk002</t>
  </si>
  <si>
    <t>서울시 동대문구</t>
    <phoneticPr fontId="4" type="noConversion"/>
  </si>
  <si>
    <t>서울동대문1B</t>
    <phoneticPr fontId="4" type="noConversion"/>
  </si>
  <si>
    <t>DP2406101449</t>
  </si>
  <si>
    <t>Bdongdaemun001</t>
  </si>
  <si>
    <t>#dongdaemun001</t>
  </si>
  <si>
    <t>티케이씨(The K Corporation)</t>
  </si>
  <si>
    <t>김도현</t>
  </si>
  <si>
    <t>01099440957</t>
  </si>
  <si>
    <t>00122434802011</t>
  </si>
  <si>
    <t>ahdtlfm@naver.com</t>
  </si>
  <si>
    <t>서울동대문2B</t>
    <phoneticPr fontId="4" type="noConversion"/>
  </si>
  <si>
    <t>DP2406104167</t>
  </si>
  <si>
    <t>Bdongdaemun002</t>
    <phoneticPr fontId="4" type="noConversion"/>
  </si>
  <si>
    <t>#dongdaemun002</t>
  </si>
  <si>
    <t>서울시 성북구</t>
    <phoneticPr fontId="4" type="noConversion"/>
  </si>
  <si>
    <t>서울성북1B</t>
    <phoneticPr fontId="4" type="noConversion"/>
  </si>
  <si>
    <t>DP2406107993</t>
  </si>
  <si>
    <t>Bsungbuk002</t>
    <phoneticPr fontId="4" type="noConversion"/>
  </si>
  <si>
    <t>#sungbuk002</t>
  </si>
  <si>
    <t>서울시 중랑구</t>
    <phoneticPr fontId="4" type="noConversion"/>
  </si>
  <si>
    <t>서울중랑2B</t>
    <phoneticPr fontId="4" type="noConversion"/>
  </si>
  <si>
    <t>DP2406101777</t>
  </si>
  <si>
    <t>Bjungrang003</t>
    <phoneticPr fontId="4" type="noConversion"/>
  </si>
  <si>
    <t>#jungrang003</t>
  </si>
  <si>
    <t>배드펠라즈</t>
  </si>
  <si>
    <t>서홍석</t>
  </si>
  <si>
    <t>01044327440</t>
  </si>
  <si>
    <t>08790104352314</t>
  </si>
  <si>
    <t>dndtjr111@naver.com</t>
  </si>
  <si>
    <t xml:space="preserve">현장에서 기사들이 체감하는 상황
배달 대행 단가 &gt; 쿠팡 단가 &gt; 커넥트 단가
: 단가에서 차이가 많이 나고, 물량도 많이 없다고 하는 상황
그래서 배달대행으로 묶어논 상태 라고 함 </t>
    <phoneticPr fontId="10" type="noConversion"/>
  </si>
  <si>
    <t>서울시 노원구</t>
    <phoneticPr fontId="4" type="noConversion"/>
  </si>
  <si>
    <t>서울노원1B</t>
    <phoneticPr fontId="4" type="noConversion"/>
  </si>
  <si>
    <t>DP2406109697</t>
  </si>
  <si>
    <t>Bnoone001</t>
    <phoneticPr fontId="4" type="noConversion"/>
  </si>
  <si>
    <t>#noone001</t>
  </si>
  <si>
    <t>생각대로 노원점</t>
  </si>
  <si>
    <t>한광열</t>
  </si>
  <si>
    <t>01022852449</t>
  </si>
  <si>
    <t>aurahg86@naver.com</t>
  </si>
  <si>
    <t>경기도 구리시</t>
    <phoneticPr fontId="4" type="noConversion"/>
  </si>
  <si>
    <t>경기구리1B</t>
    <phoneticPr fontId="4" type="noConversion"/>
  </si>
  <si>
    <t>DP2406104593</t>
  </si>
  <si>
    <t>구리시</t>
  </si>
  <si>
    <t>Bguri001</t>
    <phoneticPr fontId="4" type="noConversion"/>
  </si>
  <si>
    <t>#guri001</t>
  </si>
  <si>
    <t>김홍근</t>
  </si>
  <si>
    <t>01092219994</t>
  </si>
  <si>
    <t>redsun369@naver.com</t>
  </si>
  <si>
    <t>서울시 은평구</t>
    <phoneticPr fontId="4" type="noConversion"/>
  </si>
  <si>
    <t>서울은평3B</t>
    <phoneticPr fontId="4" type="noConversion"/>
  </si>
  <si>
    <t>DP2406103861</t>
  </si>
  <si>
    <t>Beunpyeong003</t>
    <phoneticPr fontId="4" type="noConversion"/>
  </si>
  <si>
    <t>#eunpyeong003</t>
  </si>
  <si>
    <t>서울은평4B</t>
    <phoneticPr fontId="4" type="noConversion"/>
  </si>
  <si>
    <t>DP2406101423</t>
  </si>
  <si>
    <t>Beunpyeong004</t>
    <phoneticPr fontId="4" type="noConversion"/>
  </si>
  <si>
    <t>#eunpyeong004</t>
  </si>
  <si>
    <t>서울은평5B</t>
    <phoneticPr fontId="4" type="noConversion"/>
  </si>
  <si>
    <t>DP2406107801</t>
  </si>
  <si>
    <t>Beunpyeong005</t>
    <phoneticPr fontId="4" type="noConversion"/>
  </si>
  <si>
    <t>#eunpyeong005</t>
  </si>
  <si>
    <t>경기도 부천시 원미구</t>
    <phoneticPr fontId="4" type="noConversion"/>
  </si>
  <si>
    <t>경기부천원미1B</t>
    <phoneticPr fontId="4" type="noConversion"/>
  </si>
  <si>
    <t>DP2406104707</t>
    <phoneticPr fontId="4" type="noConversion"/>
  </si>
  <si>
    <t>1-&gt;2 변경_240619부터
2-&gt;3 변경_240724부터
3-&gt;4 변경_240807부터
4-&gt;5 변경_240814부터
5-&gt;6 변경_240821부터
6-&gt;8 변경_240828부터
8-&gt;10 변경_240911부터
10-&gt;9 변경 241002부터
9-&gt;1 변경_241009부터</t>
  </si>
  <si>
    <t>Bonemi001</t>
    <phoneticPr fontId="4" type="noConversion"/>
  </si>
  <si>
    <t>#onemi001</t>
  </si>
  <si>
    <t>경기도 안산시 상록구</t>
    <phoneticPr fontId="4" type="noConversion"/>
  </si>
  <si>
    <t>경기안산상록1E</t>
    <phoneticPr fontId="4" type="noConversion"/>
  </si>
  <si>
    <t>DP2406112842</t>
  </si>
  <si>
    <t>Esangrok001</t>
  </si>
  <si>
    <t>#sangrok001</t>
  </si>
  <si>
    <t>원스탑(ONE STOP)</t>
  </si>
  <si>
    <t>01097391123</t>
  </si>
  <si>
    <t>onestop2019@naver.com</t>
  </si>
  <si>
    <t>경기도 시흥시</t>
    <phoneticPr fontId="4" type="noConversion"/>
  </si>
  <si>
    <t>경기시흥3B</t>
    <phoneticPr fontId="4" type="noConversion"/>
  </si>
  <si>
    <t>DP2406104379</t>
  </si>
  <si>
    <t>Bsiheung006</t>
    <phoneticPr fontId="4" type="noConversion"/>
  </si>
  <si>
    <t>#siheung006</t>
  </si>
  <si>
    <t>경기시흥4B</t>
    <phoneticPr fontId="4" type="noConversion"/>
  </si>
  <si>
    <t>DP2406105078</t>
  </si>
  <si>
    <t>Bsiheung007</t>
    <phoneticPr fontId="4" type="noConversion"/>
  </si>
  <si>
    <t>#siheung007</t>
  </si>
  <si>
    <t>경기시흥5B</t>
    <phoneticPr fontId="4" type="noConversion"/>
  </si>
  <si>
    <t>DP2406118753</t>
  </si>
  <si>
    <t>Bsiheung008</t>
  </si>
  <si>
    <t>#siheung008</t>
  </si>
  <si>
    <t>주식회사 제이지컴퍼니</t>
  </si>
  <si>
    <t>여진구</t>
  </si>
  <si>
    <t>01026094505</t>
  </si>
  <si>
    <t>haneelddang@naver.com</t>
  </si>
  <si>
    <t>경기시흥6B</t>
    <phoneticPr fontId="4" type="noConversion"/>
  </si>
  <si>
    <t>DP2406104525</t>
  </si>
  <si>
    <t>1-&gt;2 변경_240816 특이사항건
1-&gt;2 변경_240821부터</t>
  </si>
  <si>
    <t>Bsiheung009</t>
    <phoneticPr fontId="4" type="noConversion"/>
  </si>
  <si>
    <t>#siheung009</t>
  </si>
  <si>
    <t>더블유커뮤니케이션</t>
  </si>
  <si>
    <t>박종웅</t>
  </si>
  <si>
    <t>01086076891</t>
  </si>
  <si>
    <t>ddoleg@naver.com</t>
  </si>
  <si>
    <t>경기시흥7B</t>
    <phoneticPr fontId="4" type="noConversion"/>
  </si>
  <si>
    <t>DP2406103296</t>
  </si>
  <si>
    <t>1-&gt;2 변경_240807부터
2-&gt;3 변경_241009부터
3-&gt;4 변경_241030부터
4-&gt;3 변경_241113부터
3-&gt;4 변경_250115부터</t>
  </si>
  <si>
    <t>Bsiheung010</t>
    <phoneticPr fontId="4" type="noConversion"/>
  </si>
  <si>
    <t>#siheung010</t>
  </si>
  <si>
    <t>제이에스 컴퍼니</t>
  </si>
  <si>
    <t>서일곤</t>
  </si>
  <si>
    <t>01065475959</t>
  </si>
  <si>
    <t>7000seo@naver.com</t>
  </si>
  <si>
    <t>경기시흥8B</t>
    <phoneticPr fontId="4" type="noConversion"/>
  </si>
  <si>
    <t>DP2406102671</t>
  </si>
  <si>
    <t>1-&gt;2 변경_240626부터,
2-&gt;3 변경_240717부터
3-&gt;4 변경_240724부터
4-&gt;5 변경_240807부터5-&gt;6 변경_240814부터
6-&gt;7 변경_240821부터
7-&gt;8 변경_240925부터
8-&gt;7 변경_241016부터
7-&gt;6 변경_250122부터
6-&gt;7 변경_250305부터</t>
  </si>
  <si>
    <t>Bsiheung011</t>
    <phoneticPr fontId="4" type="noConversion"/>
  </si>
  <si>
    <t>#siheung011</t>
  </si>
  <si>
    <t>와이에스 컴퍼니</t>
  </si>
  <si>
    <t>박상연</t>
  </si>
  <si>
    <t>01056389137</t>
  </si>
  <si>
    <t>psh810307@naver.com</t>
  </si>
  <si>
    <t>경기시흥9B</t>
    <phoneticPr fontId="4" type="noConversion"/>
  </si>
  <si>
    <t>DP2406106427</t>
  </si>
  <si>
    <t>1-&gt;2 변경_240828부터
2-&gt;3 변경_240918부터
3-&gt;4 변경_241016부터
4-&gt;3 변경_241113부터
3-&gt;4 변경_241218부터
4-&gt;3 변경_250212부터</t>
  </si>
  <si>
    <t>Bsiheung012</t>
    <phoneticPr fontId="4" type="noConversion"/>
  </si>
  <si>
    <t>#siheung012</t>
  </si>
  <si>
    <t>콜잡자</t>
  </si>
  <si>
    <t>김한진</t>
  </si>
  <si>
    <t>01085202050</t>
  </si>
  <si>
    <t>bae8585wls@naver.com</t>
  </si>
  <si>
    <t>경기시흥10B</t>
    <phoneticPr fontId="4" type="noConversion"/>
  </si>
  <si>
    <t>DP2406109443</t>
  </si>
  <si>
    <t>1-&gt;2 변경_240731부터
2-&gt;1 변경 241002부터</t>
  </si>
  <si>
    <t>Bsiheung013</t>
    <phoneticPr fontId="4" type="noConversion"/>
  </si>
  <si>
    <t>#siheung013</t>
  </si>
  <si>
    <t>01026094585</t>
  </si>
  <si>
    <t>unite20140618@gmail.com</t>
  </si>
  <si>
    <t>경기시흥11B</t>
    <phoneticPr fontId="4" type="noConversion"/>
  </si>
  <si>
    <t>DP2406109872</t>
  </si>
  <si>
    <t>Bsiheung014</t>
    <phoneticPr fontId="4" type="noConversion"/>
  </si>
  <si>
    <t>#siheung014</t>
  </si>
  <si>
    <t>정왕8지사</t>
  </si>
  <si>
    <t>공태윤</t>
  </si>
  <si>
    <t>01090270327</t>
  </si>
  <si>
    <t>tygong0333@gmail.com</t>
  </si>
  <si>
    <t>경기도 광주시</t>
    <phoneticPr fontId="4" type="noConversion"/>
  </si>
  <si>
    <t>경기광주3B</t>
    <phoneticPr fontId="4" type="noConversion"/>
  </si>
  <si>
    <t>DP2406106468</t>
  </si>
  <si>
    <t>Bgwangju003</t>
    <phoneticPr fontId="4" type="noConversion"/>
  </si>
  <si>
    <t>#gwangju003</t>
  </si>
  <si>
    <t>하이런(HIGH RUN) 배달대행</t>
  </si>
  <si>
    <t>김지혜</t>
  </si>
  <si>
    <t>01068941819</t>
  </si>
  <si>
    <t>dxhx_@naver.com</t>
  </si>
  <si>
    <t>경기광주4B</t>
    <phoneticPr fontId="4" type="noConversion"/>
  </si>
  <si>
    <t>DP2406103712</t>
  </si>
  <si>
    <t>Bgwangju004</t>
    <phoneticPr fontId="4" type="noConversion"/>
  </si>
  <si>
    <t>#gwangju004</t>
  </si>
  <si>
    <t>하이런(태전동)</t>
  </si>
  <si>
    <t>김승민</t>
  </si>
  <si>
    <t>01099393093</t>
  </si>
  <si>
    <t>azoopazoop156@naver.com</t>
  </si>
  <si>
    <t>경기광주5B</t>
    <phoneticPr fontId="4" type="noConversion"/>
  </si>
  <si>
    <t>DP2406101924</t>
  </si>
  <si>
    <t>Bgwangju005</t>
    <phoneticPr fontId="4" type="noConversion"/>
  </si>
  <si>
    <t>#gwangju005</t>
  </si>
  <si>
    <t>경안 하이런 배달대행</t>
  </si>
  <si>
    <t>김주혁</t>
  </si>
  <si>
    <t>01096983130</t>
  </si>
  <si>
    <t>kjhgosu@naver.com</t>
  </si>
  <si>
    <t>경기도 성남시</t>
    <phoneticPr fontId="4" type="noConversion"/>
  </si>
  <si>
    <t>경기성남1B</t>
    <phoneticPr fontId="4" type="noConversion"/>
  </si>
  <si>
    <t>DP2406108425</t>
  </si>
  <si>
    <t>Bseungnam001</t>
    <phoneticPr fontId="4" type="noConversion"/>
  </si>
  <si>
    <t>#seungnam001</t>
  </si>
  <si>
    <t>푸드앤라이프</t>
  </si>
  <si>
    <t>육영주</t>
  </si>
  <si>
    <t>01083446900</t>
  </si>
  <si>
    <t>sam5514@naver.com</t>
  </si>
  <si>
    <t>대전광역시 유성구</t>
    <phoneticPr fontId="4" type="noConversion"/>
  </si>
  <si>
    <t>대전유성1B</t>
    <phoneticPr fontId="4" type="noConversion"/>
  </si>
  <si>
    <t>DP2406101303</t>
  </si>
  <si>
    <t>유성구</t>
  </si>
  <si>
    <t>Byooseung001</t>
    <phoneticPr fontId="4" type="noConversion"/>
  </si>
  <si>
    <t>#yooseung001</t>
  </si>
  <si>
    <t>대전광역시 서구</t>
    <phoneticPr fontId="4" type="noConversion"/>
  </si>
  <si>
    <t>대전서구1B</t>
    <phoneticPr fontId="4" type="noConversion"/>
  </si>
  <si>
    <t>DP2406104473</t>
  </si>
  <si>
    <t>2-&gt;1 변경_240703부터</t>
    <phoneticPr fontId="4" type="noConversion"/>
  </si>
  <si>
    <t>Bdaeseo001</t>
    <phoneticPr fontId="4" type="noConversion"/>
  </si>
  <si>
    <t>#daeseo001</t>
  </si>
  <si>
    <t>충청남도 서산시</t>
    <phoneticPr fontId="4" type="noConversion"/>
  </si>
  <si>
    <t>충남서산1B</t>
    <phoneticPr fontId="4" type="noConversion"/>
  </si>
  <si>
    <t>DP2406103653</t>
  </si>
  <si>
    <t>서산시</t>
  </si>
  <si>
    <t>Bseosan001</t>
    <phoneticPr fontId="4" type="noConversion"/>
  </si>
  <si>
    <t>#seosan001</t>
  </si>
  <si>
    <t>서산퀵서비스</t>
  </si>
  <si>
    <t>이상진</t>
  </si>
  <si>
    <t>01084907220</t>
  </si>
  <si>
    <t>superj84@naver.com</t>
  </si>
  <si>
    <t>충청남도 아산시</t>
    <phoneticPr fontId="4" type="noConversion"/>
  </si>
  <si>
    <t>충남아산1B</t>
    <phoneticPr fontId="4" type="noConversion"/>
  </si>
  <si>
    <t>DP2406104655</t>
  </si>
  <si>
    <t>Bahsan001</t>
    <phoneticPr fontId="4" type="noConversion"/>
  </si>
  <si>
    <t>#ahsan001</t>
  </si>
  <si>
    <t>바로고 아산1허브</t>
  </si>
  <si>
    <t>최두호</t>
  </si>
  <si>
    <t>01022290250</t>
  </si>
  <si>
    <t>dooho1979@naver.com</t>
  </si>
  <si>
    <t>충청북도 제천시</t>
    <phoneticPr fontId="4" type="noConversion"/>
  </si>
  <si>
    <t>충북제천1B</t>
    <phoneticPr fontId="4" type="noConversion"/>
  </si>
  <si>
    <t>DP2406108906</t>
  </si>
  <si>
    <t>제천시</t>
  </si>
  <si>
    <t>Bjaecheon001</t>
    <phoneticPr fontId="4" type="noConversion"/>
  </si>
  <si>
    <t>#jaecheon001</t>
  </si>
  <si>
    <t>바로고 제천지사</t>
  </si>
  <si>
    <t>김승현</t>
  </si>
  <si>
    <t>01046467842</t>
  </si>
  <si>
    <t>alsrksdls7@naver.com</t>
  </si>
  <si>
    <t>제주도 제주시</t>
    <phoneticPr fontId="4" type="noConversion"/>
  </si>
  <si>
    <t>제주제주1B</t>
    <phoneticPr fontId="4" type="noConversion"/>
  </si>
  <si>
    <t>DP2406103707</t>
  </si>
  <si>
    <t>제주</t>
  </si>
  <si>
    <t>제주시</t>
  </si>
  <si>
    <t>Bjeju001</t>
    <phoneticPr fontId="4" type="noConversion"/>
  </si>
  <si>
    <t>#jeju001</t>
  </si>
  <si>
    <t>제주아라허브1호점</t>
  </si>
  <si>
    <t>김경록</t>
  </si>
  <si>
    <t>01031404458</t>
  </si>
  <si>
    <t>dkswoen83@naver.com</t>
  </si>
  <si>
    <t>제주제주2B</t>
    <phoneticPr fontId="4" type="noConversion"/>
  </si>
  <si>
    <t>DP2406100017</t>
  </si>
  <si>
    <t>Bjeju002</t>
    <phoneticPr fontId="4" type="noConversion"/>
  </si>
  <si>
    <t>#jeju002</t>
  </si>
  <si>
    <t>남녕 허브</t>
  </si>
  <si>
    <t>강병주</t>
  </si>
  <si>
    <t>01032890205</t>
  </si>
  <si>
    <t>trus21@naver.com</t>
  </si>
  <si>
    <t>광주광역시 북구</t>
    <phoneticPr fontId="4" type="noConversion"/>
  </si>
  <si>
    <t>광주광역북구3B</t>
    <phoneticPr fontId="4" type="noConversion"/>
  </si>
  <si>
    <t>DP2406107572</t>
  </si>
  <si>
    <t>Bgwangjubuk003</t>
    <phoneticPr fontId="4" type="noConversion"/>
  </si>
  <si>
    <t>#gwangjubuk003</t>
  </si>
  <si>
    <t>링크</t>
  </si>
  <si>
    <t>양도열</t>
  </si>
  <si>
    <t>01032110206</t>
  </si>
  <si>
    <t>njft00@naver.com</t>
  </si>
  <si>
    <t>전라북도 완산구</t>
    <phoneticPr fontId="4" type="noConversion"/>
  </si>
  <si>
    <t>전북완산1B</t>
    <phoneticPr fontId="4" type="noConversion"/>
  </si>
  <si>
    <t>DP2406101379</t>
    <phoneticPr fontId="4" type="noConversion"/>
  </si>
  <si>
    <t>전북</t>
  </si>
  <si>
    <t>전주시 완산구</t>
  </si>
  <si>
    <t>1-&gt;2 변경_240911부터</t>
  </si>
  <si>
    <t>Bwansan001</t>
    <phoneticPr fontId="4" type="noConversion"/>
  </si>
  <si>
    <t>#wansan001</t>
  </si>
  <si>
    <t>유한회사 굿컴퍼니</t>
  </si>
  <si>
    <t>김일영</t>
  </si>
  <si>
    <t>01036575783</t>
  </si>
  <si>
    <t>전북은행</t>
  </si>
  <si>
    <t>goodcompany10@naver.com</t>
  </si>
  <si>
    <t>전라북도 덕진구</t>
    <phoneticPr fontId="4" type="noConversion"/>
  </si>
  <si>
    <t>전북덕진1B</t>
    <phoneticPr fontId="4" type="noConversion"/>
  </si>
  <si>
    <t>DP2406109009</t>
  </si>
  <si>
    <t>전주시 덕진구</t>
  </si>
  <si>
    <t>Bduckjin001</t>
    <phoneticPr fontId="4" type="noConversion"/>
  </si>
  <si>
    <t>#duckjin001</t>
  </si>
  <si>
    <t>전라북도 군산시</t>
    <phoneticPr fontId="4" type="noConversion"/>
  </si>
  <si>
    <t>전북군산1B</t>
    <phoneticPr fontId="4" type="noConversion"/>
  </si>
  <si>
    <t>DP2406108188</t>
  </si>
  <si>
    <t>군산시</t>
  </si>
  <si>
    <t>Bgunsan001</t>
    <phoneticPr fontId="4" type="noConversion"/>
  </si>
  <si>
    <t>#gunsan001</t>
  </si>
  <si>
    <t>바로고 군산지점</t>
  </si>
  <si>
    <t>장재원</t>
  </si>
  <si>
    <t>01082116705</t>
  </si>
  <si>
    <t>ssangjang21@naver.com</t>
  </si>
  <si>
    <t>전북군산2B</t>
    <phoneticPr fontId="4" type="noConversion"/>
  </si>
  <si>
    <t>DP2406105841</t>
  </si>
  <si>
    <t>Bgunsan002</t>
    <phoneticPr fontId="4" type="noConversion"/>
  </si>
  <si>
    <t>#gunsan002</t>
  </si>
  <si>
    <t>박봉갑</t>
  </si>
  <si>
    <t>01082117036</t>
  </si>
  <si>
    <t>equus7036@naver.com</t>
  </si>
  <si>
    <t>7/3 운영중지, 협력사 ID 통합 운영</t>
    <phoneticPr fontId="4" type="noConversion"/>
  </si>
  <si>
    <t>전북군산3B</t>
    <phoneticPr fontId="4" type="noConversion"/>
  </si>
  <si>
    <t>DP2406104164</t>
  </si>
  <si>
    <t>Bgunsan003</t>
    <phoneticPr fontId="4" type="noConversion"/>
  </si>
  <si>
    <t>#gunsan003</t>
  </si>
  <si>
    <t>경상북도 안동시</t>
    <phoneticPr fontId="4" type="noConversion"/>
  </si>
  <si>
    <t>경북안동1B</t>
    <phoneticPr fontId="4" type="noConversion"/>
  </si>
  <si>
    <t>DP2406108235</t>
  </si>
  <si>
    <t>경북</t>
  </si>
  <si>
    <t>안동시</t>
  </si>
  <si>
    <t>Bandong001</t>
    <phoneticPr fontId="4" type="noConversion"/>
  </si>
  <si>
    <t>#andong001</t>
  </si>
  <si>
    <t>주식회사 디엠알컴퍼니</t>
  </si>
  <si>
    <t>정명진</t>
  </si>
  <si>
    <t>01026499991</t>
  </si>
  <si>
    <t>jyxgfjhg@naver.com</t>
  </si>
  <si>
    <t>부산진구1B</t>
    <phoneticPr fontId="4" type="noConversion"/>
  </si>
  <si>
    <t>DP2406100069</t>
  </si>
  <si>
    <t>Bbujin001</t>
    <phoneticPr fontId="4" type="noConversion"/>
  </si>
  <si>
    <t>씨엔씨</t>
  </si>
  <si>
    <t>김민희</t>
  </si>
  <si>
    <t>01092385052</t>
  </si>
  <si>
    <t>yong0440@nate.com</t>
  </si>
  <si>
    <t>부산광역시 연제구</t>
    <phoneticPr fontId="4" type="noConversion"/>
  </si>
  <si>
    <t>부산연제1B</t>
    <phoneticPr fontId="4" type="noConversion"/>
  </si>
  <si>
    <t>DP2406102817</t>
  </si>
  <si>
    <t>연제구</t>
  </si>
  <si>
    <t>Byeonje001</t>
    <phoneticPr fontId="4" type="noConversion"/>
  </si>
  <si>
    <t>#yeonje001</t>
  </si>
  <si>
    <t>부산 라이더스</t>
  </si>
  <si>
    <t>공혜성</t>
  </si>
  <si>
    <t>01051268090</t>
  </si>
  <si>
    <t>09414908501011</t>
  </si>
  <si>
    <t>a01023663211@gmail.com</t>
  </si>
  <si>
    <t>부산광역시 중구, 서구, 동구</t>
    <phoneticPr fontId="4" type="noConversion"/>
  </si>
  <si>
    <t>부산서중동구1B</t>
    <phoneticPr fontId="4" type="noConversion"/>
  </si>
  <si>
    <t>DP2406102699</t>
  </si>
  <si>
    <t>Bbuseojungdong001</t>
    <phoneticPr fontId="4" type="noConversion"/>
  </si>
  <si>
    <t>#buseojungdong001</t>
  </si>
  <si>
    <t>이은정</t>
  </si>
  <si>
    <t>01090378112</t>
  </si>
  <si>
    <t>syw1216@naver.com</t>
  </si>
  <si>
    <t>부산광역시 금정구</t>
    <phoneticPr fontId="4" type="noConversion"/>
  </si>
  <si>
    <t>부산금정1B</t>
    <phoneticPr fontId="4" type="noConversion"/>
  </si>
  <si>
    <t>DP2406103586</t>
  </si>
  <si>
    <t>금정구</t>
  </si>
  <si>
    <t>Bgeumjung001</t>
    <phoneticPr fontId="4" type="noConversion"/>
  </si>
  <si>
    <t>#geumjung001</t>
  </si>
  <si>
    <t>부산광역시 동래구</t>
    <phoneticPr fontId="4" type="noConversion"/>
  </si>
  <si>
    <t>부산동래1B</t>
    <phoneticPr fontId="4" type="noConversion"/>
  </si>
  <si>
    <t>DP2406105494</t>
  </si>
  <si>
    <t>동래구</t>
  </si>
  <si>
    <t>Bdongrae001</t>
    <phoneticPr fontId="4" type="noConversion"/>
  </si>
  <si>
    <t>#dongrae001</t>
  </si>
  <si>
    <t>바로고 온천점</t>
  </si>
  <si>
    <t>서준호</t>
  </si>
  <si>
    <t>01062154868</t>
  </si>
  <si>
    <t>seotylish@naver.com</t>
  </si>
  <si>
    <t>경상북도 경주시</t>
    <phoneticPr fontId="4" type="noConversion"/>
  </si>
  <si>
    <t>경북경주1B</t>
    <phoneticPr fontId="4" type="noConversion"/>
  </si>
  <si>
    <t>DP2406108634</t>
  </si>
  <si>
    <t>경주시</t>
  </si>
  <si>
    <t>Bgyeongju001</t>
    <phoneticPr fontId="4" type="noConversion"/>
  </si>
  <si>
    <t>#gyeongju001</t>
  </si>
  <si>
    <t>바로고 경주점</t>
  </si>
  <si>
    <t>김성보</t>
  </si>
  <si>
    <t>01092583202</t>
  </si>
  <si>
    <t>roykim7777@naver.com</t>
  </si>
  <si>
    <t>경상북도 포항시 남구</t>
    <phoneticPr fontId="4" type="noConversion"/>
  </si>
  <si>
    <t>경북포항남구1B</t>
    <phoneticPr fontId="4" type="noConversion"/>
  </si>
  <si>
    <t>DP2406104142</t>
  </si>
  <si>
    <t>포항시 남구</t>
  </si>
  <si>
    <t>Bpohangnam001</t>
    <phoneticPr fontId="4" type="noConversion"/>
  </si>
  <si>
    <t>#pohangnam001</t>
  </si>
  <si>
    <t>안전운전 배달</t>
  </si>
  <si>
    <t>이태균</t>
  </si>
  <si>
    <t>01067294402</t>
  </si>
  <si>
    <t>dlxorbs6729@naver.com</t>
  </si>
  <si>
    <t>경상북도 포항시 북구</t>
    <phoneticPr fontId="4" type="noConversion"/>
  </si>
  <si>
    <t>경북포항북구1B</t>
    <phoneticPr fontId="4" type="noConversion"/>
  </si>
  <si>
    <t>DP2406117794</t>
  </si>
  <si>
    <t>포항시 북구</t>
  </si>
  <si>
    <t>Bpohangbuk001</t>
  </si>
  <si>
    <t>#pohangbuk001</t>
  </si>
  <si>
    <t>퀵빨리퀵</t>
  </si>
  <si>
    <t>박재영</t>
  </si>
  <si>
    <t>01065212028</t>
  </si>
  <si>
    <t>qkrwodud66@gmail.com</t>
  </si>
  <si>
    <t>김문수</t>
    <phoneticPr fontId="4" type="noConversion"/>
  </si>
  <si>
    <t>울산광역시 북구</t>
    <phoneticPr fontId="4" type="noConversion"/>
  </si>
  <si>
    <t>울산북구1B</t>
    <phoneticPr fontId="4" type="noConversion"/>
  </si>
  <si>
    <t>DP2406109678</t>
  </si>
  <si>
    <t>울산</t>
  </si>
  <si>
    <t>Bulbuk001</t>
    <phoneticPr fontId="4" type="noConversion"/>
  </si>
  <si>
    <t>#ulbuk001</t>
  </si>
  <si>
    <t>부릉호계지점</t>
  </si>
  <si>
    <t>한동복</t>
  </si>
  <si>
    <t>01090315825</t>
  </si>
  <si>
    <t>han582500@naver.com</t>
  </si>
  <si>
    <t>경상북도 포항시 남구
포항시 북구</t>
    <phoneticPr fontId="4" type="noConversion"/>
  </si>
  <si>
    <t>경북포항남구1D</t>
    <phoneticPr fontId="4" type="noConversion"/>
  </si>
  <si>
    <t>DP2406109670</t>
  </si>
  <si>
    <t>Dpohangnam001</t>
    <phoneticPr fontId="4" type="noConversion"/>
  </si>
  <si>
    <t>딜버포항본점</t>
  </si>
  <si>
    <t>김지현</t>
  </si>
  <si>
    <t>01040973749</t>
  </si>
  <si>
    <t>대구은행</t>
  </si>
  <si>
    <t>dianfdl1@naver.com</t>
  </si>
  <si>
    <t>7/10 운영중지, 지역 내 오더 부족</t>
  </si>
  <si>
    <t>경북포항남구2D</t>
    <phoneticPr fontId="4" type="noConversion"/>
  </si>
  <si>
    <t>DP2406105749</t>
  </si>
  <si>
    <t>Dpohangnam002</t>
  </si>
  <si>
    <t>#pohangnam002</t>
  </si>
  <si>
    <t>딜버양학지점</t>
  </si>
  <si>
    <t>황보상민</t>
  </si>
  <si>
    <t>01082613391</t>
  </si>
  <si>
    <t>a01039391946@gmail.com</t>
  </si>
  <si>
    <t>경북포항남구3D</t>
    <phoneticPr fontId="4" type="noConversion"/>
  </si>
  <si>
    <t>DP2406100720</t>
  </si>
  <si>
    <t>Dpohangnam003</t>
  </si>
  <si>
    <t>#pohangnam003</t>
  </si>
  <si>
    <t>와따</t>
  </si>
  <si>
    <t>이윤섭</t>
  </si>
  <si>
    <t>01071517792</t>
  </si>
  <si>
    <t>les5298@naver.com</t>
  </si>
  <si>
    <t>7/3 운영중지, 지역 내 오더 부족</t>
    <phoneticPr fontId="4" type="noConversion"/>
  </si>
  <si>
    <t>경북포항남구4D</t>
    <phoneticPr fontId="4" type="noConversion"/>
  </si>
  <si>
    <t>DP2406103922</t>
  </si>
  <si>
    <t>Dpohangnam004</t>
  </si>
  <si>
    <t>#pohangnam004</t>
  </si>
  <si>
    <t>딜버 오천점</t>
  </si>
  <si>
    <t>정광용</t>
  </si>
  <si>
    <t>01039117747</t>
  </si>
  <si>
    <t>2853224@naver.com</t>
  </si>
  <si>
    <t>경북포항북구1D</t>
    <phoneticPr fontId="4" type="noConversion"/>
  </si>
  <si>
    <t>DP2406101560</t>
  </si>
  <si>
    <t>Dpohangbuk001</t>
  </si>
  <si>
    <t>딜버 북구 본점</t>
  </si>
  <si>
    <t>이동규</t>
  </si>
  <si>
    <t>01088889410</t>
  </si>
  <si>
    <t>hisonic109@gmail.com</t>
  </si>
  <si>
    <t>경북포항북구2D</t>
    <phoneticPr fontId="4" type="noConversion"/>
  </si>
  <si>
    <t>DP2406101045</t>
  </si>
  <si>
    <t>Dpohangbuk002</t>
  </si>
  <si>
    <t>#pohangbuk002</t>
  </si>
  <si>
    <t>영웅배송 스파이더 장성지사</t>
  </si>
  <si>
    <t>이진원</t>
  </si>
  <si>
    <t>01024503907</t>
  </si>
  <si>
    <t>ljw2678@naver.com</t>
  </si>
  <si>
    <t>부산진구2D</t>
    <phoneticPr fontId="4" type="noConversion"/>
  </si>
  <si>
    <t>DP2406106516</t>
  </si>
  <si>
    <t>Dbusanjin002</t>
  </si>
  <si>
    <t>#busanjin002</t>
  </si>
  <si>
    <t>x1250@naver.com</t>
  </si>
  <si>
    <t>부산광역시 중구</t>
    <phoneticPr fontId="4" type="noConversion"/>
  </si>
  <si>
    <t>부산중구1D</t>
    <phoneticPr fontId="4" type="noConversion"/>
  </si>
  <si>
    <t>DP2406106837</t>
  </si>
  <si>
    <t>Dbusanjung001</t>
  </si>
  <si>
    <t>#busanjung001</t>
  </si>
  <si>
    <t>쌍둥이숯불두마리치킨</t>
  </si>
  <si>
    <t>손영준</t>
  </si>
  <si>
    <t>01038385519</t>
  </si>
  <si>
    <t>Kingdom5639@naver.com</t>
  </si>
  <si>
    <t>부산광역시 서구</t>
    <phoneticPr fontId="4" type="noConversion"/>
  </si>
  <si>
    <t>부산서구1D</t>
    <phoneticPr fontId="4" type="noConversion"/>
  </si>
  <si>
    <t>DP2406107139</t>
  </si>
  <si>
    <t>Dbusanseo001</t>
  </si>
  <si>
    <t>#busanseo001</t>
  </si>
  <si>
    <t>부산광역시 동구</t>
    <phoneticPr fontId="4" type="noConversion"/>
  </si>
  <si>
    <t>부산동구1D</t>
    <phoneticPr fontId="4" type="noConversion"/>
  </si>
  <si>
    <t>DP2406103146</t>
  </si>
  <si>
    <t>Dbusandong001</t>
  </si>
  <si>
    <t>#busandong001</t>
  </si>
  <si>
    <t>김예림</t>
  </si>
  <si>
    <t>01030841549</t>
  </si>
  <si>
    <t>qls1818@naver.com</t>
  </si>
  <si>
    <t>부산광역시 영도구</t>
    <phoneticPr fontId="4" type="noConversion"/>
  </si>
  <si>
    <t>부산영도1D</t>
    <phoneticPr fontId="4" type="noConversion"/>
  </si>
  <si>
    <t>DP2406107035</t>
  </si>
  <si>
    <t>영도구</t>
  </si>
  <si>
    <t>Dbusanyung001</t>
  </si>
  <si>
    <t>#busanyung001</t>
  </si>
  <si>
    <t>부산광역시 부산진구</t>
    <phoneticPr fontId="4" type="noConversion"/>
  </si>
  <si>
    <t>부산진구3D</t>
    <phoneticPr fontId="4" type="noConversion"/>
  </si>
  <si>
    <t>DP2406103035</t>
  </si>
  <si>
    <t>Dbusanjin003</t>
  </si>
  <si>
    <t>#busanjin003</t>
  </si>
  <si>
    <t>부산동래2D</t>
    <phoneticPr fontId="4" type="noConversion"/>
  </si>
  <si>
    <t>DP2406104601</t>
  </si>
  <si>
    <t>Dbusandongnae002</t>
  </si>
  <si>
    <t>#busandongnae002</t>
  </si>
  <si>
    <t>생각대로</t>
  </si>
  <si>
    <t>김효종</t>
  </si>
  <si>
    <t>01065851729</t>
  </si>
  <si>
    <t>dmsgml1729@naver.com</t>
  </si>
  <si>
    <t>부산광역시 남구</t>
    <phoneticPr fontId="4" type="noConversion"/>
  </si>
  <si>
    <t>부산남구1D</t>
    <phoneticPr fontId="4" type="noConversion"/>
  </si>
  <si>
    <t>DP2406109017</t>
  </si>
  <si>
    <t>Dbusannam001</t>
  </si>
  <si>
    <t>#busannam001</t>
  </si>
  <si>
    <t>이치호</t>
  </si>
  <si>
    <t>01029201221</t>
  </si>
  <si>
    <t>qwer240asd@gmail.com</t>
  </si>
  <si>
    <t>부산북구1D</t>
    <phoneticPr fontId="4" type="noConversion"/>
  </si>
  <si>
    <t>DP2406109305</t>
  </si>
  <si>
    <t>Dbusanbuk001</t>
  </si>
  <si>
    <t>#busanbuk001</t>
  </si>
  <si>
    <t>바로고 북구허브</t>
  </si>
  <si>
    <t>현해욱</t>
  </si>
  <si>
    <t>01030203641</t>
  </si>
  <si>
    <t>saechun7@naver.com</t>
  </si>
  <si>
    <t>부산광역시 강서구</t>
    <phoneticPr fontId="4" type="noConversion"/>
  </si>
  <si>
    <t>부산강서1D</t>
    <phoneticPr fontId="4" type="noConversion"/>
  </si>
  <si>
    <t>DP2406108979</t>
  </si>
  <si>
    <t>Dbusangang001</t>
  </si>
  <si>
    <t>#busangang001</t>
  </si>
  <si>
    <t>딜버 강서명지점</t>
  </si>
  <si>
    <t>정현민</t>
  </si>
  <si>
    <t>01031018815</t>
  </si>
  <si>
    <t>wjdgusals3@naver.com</t>
  </si>
  <si>
    <t>부산강서2D</t>
    <phoneticPr fontId="4" type="noConversion"/>
  </si>
  <si>
    <t>DP2406109041</t>
  </si>
  <si>
    <t>1-&gt;2 변경_240626부터
1-&gt;2 변경_240821부터</t>
  </si>
  <si>
    <t>Dbusangang002</t>
  </si>
  <si>
    <t>#busangang002</t>
  </si>
  <si>
    <t>주식회사 혜윰컴퍼니</t>
  </si>
  <si>
    <t>이재찬</t>
  </si>
  <si>
    <t>01036108391</t>
  </si>
  <si>
    <t>parkckrud@gmail.com</t>
  </si>
  <si>
    <t>부산광역시 해운대구</t>
    <phoneticPr fontId="4" type="noConversion"/>
  </si>
  <si>
    <t>부산해운대1D</t>
    <phoneticPr fontId="4" type="noConversion"/>
  </si>
  <si>
    <t>DP2406102379</t>
  </si>
  <si>
    <t>Dbusakhae001</t>
  </si>
  <si>
    <t>#busakhae001</t>
  </si>
  <si>
    <t>오케바리</t>
  </si>
  <si>
    <t>임대현</t>
  </si>
  <si>
    <t>01062231864</t>
  </si>
  <si>
    <t>limdaehyun90@naver.com</t>
  </si>
  <si>
    <t>부산사하1D</t>
    <phoneticPr fontId="4" type="noConversion"/>
  </si>
  <si>
    <t>DP2406101167</t>
  </si>
  <si>
    <t>Dbusansaha001</t>
  </si>
  <si>
    <t>#busansaha001</t>
  </si>
  <si>
    <t>부산사하2D</t>
    <phoneticPr fontId="4" type="noConversion"/>
  </si>
  <si>
    <t>DP2406103312</t>
  </si>
  <si>
    <t>Dbusansa002</t>
  </si>
  <si>
    <t>#busansa002</t>
  </si>
  <si>
    <t>부산금정2D</t>
    <phoneticPr fontId="4" type="noConversion"/>
  </si>
  <si>
    <t>DP2406103056</t>
  </si>
  <si>
    <t>Dbusangeum002</t>
  </si>
  <si>
    <t>#busangeum002</t>
  </si>
  <si>
    <t>부산연제2D</t>
    <phoneticPr fontId="4" type="noConversion"/>
  </si>
  <si>
    <t>DP2406107315</t>
  </si>
  <si>
    <t>1-&gt;2 변경_240911부터
2-&gt;1 변경_241009부터</t>
  </si>
  <si>
    <t>Dbusanyun002</t>
  </si>
  <si>
    <t>#busanyun002</t>
  </si>
  <si>
    <t>부산딜버 연제점</t>
  </si>
  <si>
    <t>강성완</t>
  </si>
  <si>
    <t>01099086027</t>
  </si>
  <si>
    <t>kkkmc6027@naver.com</t>
  </si>
  <si>
    <t>부산연제3D</t>
    <phoneticPr fontId="4" type="noConversion"/>
  </si>
  <si>
    <t>DP2406107848</t>
    <phoneticPr fontId="4" type="noConversion"/>
  </si>
  <si>
    <t>Dbusanyun003</t>
  </si>
  <si>
    <t>#busanyun003</t>
  </si>
  <si>
    <t>부산광역시 수영구</t>
    <phoneticPr fontId="4" type="noConversion"/>
  </si>
  <si>
    <t>부산수영1D</t>
    <phoneticPr fontId="4" type="noConversion"/>
  </si>
  <si>
    <t>DP2406103952</t>
  </si>
  <si>
    <t>수영구</t>
  </si>
  <si>
    <t>Dbusansu001</t>
  </si>
  <si>
    <t>#busansu001</t>
    <phoneticPr fontId="4" type="noConversion"/>
  </si>
  <si>
    <t>리드콜 남천점</t>
  </si>
  <si>
    <t>박근범</t>
  </si>
  <si>
    <t>01062133988</t>
  </si>
  <si>
    <t>apdlvmf3709@naver.com</t>
  </si>
  <si>
    <t>부산사상1D</t>
    <phoneticPr fontId="4" type="noConversion"/>
  </si>
  <si>
    <t>DP2406102711</t>
  </si>
  <si>
    <t>Dbusansasang001</t>
  </si>
  <si>
    <t>#busansasang001</t>
  </si>
  <si>
    <t>딜버 사상점</t>
  </si>
  <si>
    <t>이현우</t>
  </si>
  <si>
    <t>01084848066</t>
  </si>
  <si>
    <t>lhw6602@gmail.com</t>
  </si>
  <si>
    <t>부산사상2D</t>
    <phoneticPr fontId="4" type="noConversion"/>
  </si>
  <si>
    <t>DP2406102640</t>
  </si>
  <si>
    <t>Dbusansasang002</t>
  </si>
  <si>
    <t>#busansasang002</t>
  </si>
  <si>
    <t>부산광역시 기장군</t>
    <phoneticPr fontId="4" type="noConversion"/>
  </si>
  <si>
    <t>부산기장1D</t>
    <phoneticPr fontId="4" type="noConversion"/>
  </si>
  <si>
    <t>DP2406108748</t>
  </si>
  <si>
    <t>기장군</t>
  </si>
  <si>
    <t>Dgusangi001</t>
  </si>
  <si>
    <t>#gusangi001</t>
  </si>
  <si>
    <t>리드콜 정관점</t>
  </si>
  <si>
    <t>이효희</t>
  </si>
  <si>
    <t>01023280452</t>
  </si>
  <si>
    <t>kingka0452@naver.com</t>
  </si>
  <si>
    <t>광주광역시 서구</t>
    <phoneticPr fontId="4" type="noConversion"/>
  </si>
  <si>
    <t>광주광역서구2D</t>
    <phoneticPr fontId="4" type="noConversion"/>
  </si>
  <si>
    <t>DP2406109396</t>
  </si>
  <si>
    <t>Dgwangjuseo002</t>
  </si>
  <si>
    <t>#gwangjuseo002</t>
  </si>
  <si>
    <t>진바이크-광주쌍촌역점</t>
  </si>
  <si>
    <t>허진원</t>
  </si>
  <si>
    <t>01041352409</t>
  </si>
  <si>
    <t>bike-in@naver.com</t>
  </si>
  <si>
    <t>강원강릉1D</t>
    <phoneticPr fontId="4" type="noConversion"/>
  </si>
  <si>
    <t>DP2406100335</t>
  </si>
  <si>
    <t>Dgangneung001</t>
  </si>
  <si>
    <t>#gangneung001</t>
  </si>
  <si>
    <t>강원강릉2D</t>
    <phoneticPr fontId="4" type="noConversion"/>
  </si>
  <si>
    <t>DP2406100000</t>
  </si>
  <si>
    <t>Dgangneung002</t>
  </si>
  <si>
    <t>#gangneung002</t>
  </si>
  <si>
    <t>강원강릉3D</t>
    <phoneticPr fontId="4" type="noConversion"/>
  </si>
  <si>
    <t>DP2406102561</t>
  </si>
  <si>
    <t>Dgangneung003</t>
  </si>
  <si>
    <t>#gangneung003</t>
  </si>
  <si>
    <t>강원강릉4D</t>
    <phoneticPr fontId="4" type="noConversion"/>
  </si>
  <si>
    <t>DP2406103993</t>
  </si>
  <si>
    <t>Dgangneung004</t>
  </si>
  <si>
    <t>#gangneung004</t>
  </si>
  <si>
    <t>경기의정부1D</t>
    <phoneticPr fontId="4" type="noConversion"/>
  </si>
  <si>
    <t>DP2406101595</t>
  </si>
  <si>
    <t>Duijeongbu001</t>
  </si>
  <si>
    <t>딜버</t>
  </si>
  <si>
    <t>김성렬</t>
  </si>
  <si>
    <t>01029901964</t>
  </si>
  <si>
    <t>tjdfuf1993@naver.com</t>
  </si>
  <si>
    <t>울산광역시 남구</t>
    <phoneticPr fontId="4" type="noConversion"/>
  </si>
  <si>
    <t>울산남구1D</t>
    <phoneticPr fontId="4" type="noConversion"/>
  </si>
  <si>
    <t>DP2406106198</t>
  </si>
  <si>
    <t>울주군</t>
    <phoneticPr fontId="4" type="noConversion"/>
  </si>
  <si>
    <t>Dulsannam001</t>
  </si>
  <si>
    <t>#ulsannam001</t>
  </si>
  <si>
    <t>스테이션</t>
  </si>
  <si>
    <t>강병철</t>
  </si>
  <si>
    <t>01028148311</t>
  </si>
  <si>
    <t>iloveu0925@naver.com</t>
  </si>
  <si>
    <t>울산광역시 동구</t>
    <phoneticPr fontId="4" type="noConversion"/>
  </si>
  <si>
    <t>울산동구1D</t>
    <phoneticPr fontId="4" type="noConversion"/>
  </si>
  <si>
    <t>DP2406109183</t>
  </si>
  <si>
    <t>Dulsandong001</t>
  </si>
  <si>
    <t>#ulsandong001</t>
  </si>
  <si>
    <t>영웅</t>
  </si>
  <si>
    <t>황욱종</t>
  </si>
  <si>
    <t>01066360399</t>
  </si>
  <si>
    <t>hujzzang5@gmail.com</t>
  </si>
  <si>
    <t>울산동구2D</t>
    <phoneticPr fontId="4" type="noConversion"/>
  </si>
  <si>
    <t>DP2406102992</t>
  </si>
  <si>
    <t>Dulsandong002</t>
  </si>
  <si>
    <t>#ulsandong002</t>
  </si>
  <si>
    <t>블랙</t>
  </si>
  <si>
    <t>방성진</t>
  </si>
  <si>
    <t>01082999339</t>
  </si>
  <si>
    <t>myszli@naver.com</t>
  </si>
  <si>
    <t>울산동구3D</t>
    <phoneticPr fontId="4" type="noConversion"/>
  </si>
  <si>
    <t>DP2406107429</t>
  </si>
  <si>
    <t>Dulsandong003</t>
  </si>
  <si>
    <t>#ulsandong003</t>
  </si>
  <si>
    <t>울배연 동구</t>
  </si>
  <si>
    <t>박근명</t>
  </si>
  <si>
    <t>01098561103</t>
  </si>
  <si>
    <t>uby8962@naver.com</t>
  </si>
  <si>
    <t>경기도 남양주시</t>
    <phoneticPr fontId="4" type="noConversion"/>
  </si>
  <si>
    <t>경기남양주1E</t>
    <phoneticPr fontId="4" type="noConversion"/>
  </si>
  <si>
    <t>DP2406100898</t>
  </si>
  <si>
    <t>1-&gt;3 변경_240904 부터
3-&gt;2 변경_240918부터</t>
  </si>
  <si>
    <t>Enamyangju001</t>
  </si>
  <si>
    <t>#namyangju001</t>
  </si>
  <si>
    <t>골드문</t>
  </si>
  <si>
    <t>김용</t>
  </si>
  <si>
    <t>01027708011</t>
  </si>
  <si>
    <t>diviner007@naver.com</t>
  </si>
  <si>
    <t>경기남양주2E</t>
    <phoneticPr fontId="4" type="noConversion"/>
  </si>
  <si>
    <t>DP2406104853</t>
  </si>
  <si>
    <t>1-&gt;2 변경_240717부터
2-&gt;3 변경_240731부터
3-&gt;4 변경_240807부터
1-&gt;2 변경_240821부터
5-&gt;4 변경_240828부터
4-&gt;3 변경_240918부터
3-&gt;2 변경_241009부터
2-&gt;3 변경_241016부터
3-&gt;4 변경_241023부터
4-&gt;3 변경_241030부터
3-&gt;4 변경_241106부터
4-&gt;3 변경_241113부터
3-&gt;2 변경_241127부터
2-&gt;3 변경_241211부터
3-&gt;4 변경_241224부터
4-&gt;5 변경_250102부터</t>
  </si>
  <si>
    <t>Enamyangju002</t>
  </si>
  <si>
    <t>#namyangju002</t>
  </si>
  <si>
    <t>밸런스</t>
  </si>
  <si>
    <t>jinjup0705@naver.com</t>
  </si>
  <si>
    <t>경기남양주3E</t>
    <phoneticPr fontId="4" type="noConversion"/>
  </si>
  <si>
    <t>DP2406107074</t>
  </si>
  <si>
    <t>Enamyangju003</t>
  </si>
  <si>
    <t>#namyangju003</t>
  </si>
  <si>
    <t>한인재</t>
  </si>
  <si>
    <t>01091103443</t>
  </si>
  <si>
    <t>angelrose81@naver.com</t>
  </si>
  <si>
    <t>경기도 성남시 중원구</t>
    <phoneticPr fontId="4" type="noConversion"/>
  </si>
  <si>
    <t>경기성남중원1E</t>
    <phoneticPr fontId="4" type="noConversion"/>
  </si>
  <si>
    <t>DP2406101017</t>
  </si>
  <si>
    <t>Ejungwon001</t>
  </si>
  <si>
    <t>#jungwon001</t>
  </si>
  <si>
    <t>성남딜버</t>
  </si>
  <si>
    <t>박달해</t>
  </si>
  <si>
    <t>01088008047</t>
  </si>
  <si>
    <t>powh111@naver.com</t>
  </si>
  <si>
    <t>경기성남중원2E</t>
    <phoneticPr fontId="4" type="noConversion"/>
  </si>
  <si>
    <t>DP2406107811</t>
  </si>
  <si>
    <t>Ejungwon002</t>
  </si>
  <si>
    <t>경기도 성남시 수정구</t>
    <phoneticPr fontId="4" type="noConversion"/>
  </si>
  <si>
    <t>경기성남수정1E</t>
    <phoneticPr fontId="4" type="noConversion"/>
  </si>
  <si>
    <t>DP2406107641</t>
  </si>
  <si>
    <t>Esujeong001</t>
  </si>
  <si>
    <t>#sujeong001</t>
  </si>
  <si>
    <t>경기성남수정2E</t>
    <phoneticPr fontId="4" type="noConversion"/>
  </si>
  <si>
    <t>DP2406104006</t>
  </si>
  <si>
    <t>Esujeong002</t>
  </si>
  <si>
    <t>#sujeong002</t>
  </si>
  <si>
    <t>인천광역시 부평구</t>
    <phoneticPr fontId="4" type="noConversion"/>
  </si>
  <si>
    <t>인천부평1D</t>
    <phoneticPr fontId="4" type="noConversion"/>
  </si>
  <si>
    <t>DP2406102266</t>
  </si>
  <si>
    <t>인천</t>
  </si>
  <si>
    <t>부평구</t>
  </si>
  <si>
    <t>Dbupyeong001</t>
  </si>
  <si>
    <t>#bupyeong001</t>
  </si>
  <si>
    <t>㈜믿을맨즈</t>
  </si>
  <si>
    <t>성홍천</t>
  </si>
  <si>
    <t>01025940785</t>
  </si>
  <si>
    <t>tmvms44@nate.com</t>
  </si>
  <si>
    <t>인천부평2D</t>
    <phoneticPr fontId="4" type="noConversion"/>
  </si>
  <si>
    <t>DP2406106539</t>
  </si>
  <si>
    <t>Dbupyeong002</t>
  </si>
  <si>
    <t>#bupyeong002</t>
  </si>
  <si>
    <t>인천광역시 계양구</t>
    <phoneticPr fontId="4" type="noConversion"/>
  </si>
  <si>
    <t>인천계양1D</t>
    <phoneticPr fontId="4" type="noConversion"/>
  </si>
  <si>
    <t>DP2406104339</t>
  </si>
  <si>
    <t>계양구</t>
  </si>
  <si>
    <t>Dgyeyang001</t>
  </si>
  <si>
    <t>#gyeyang001</t>
  </si>
  <si>
    <t>인천광역시 남동구</t>
    <phoneticPr fontId="4" type="noConversion"/>
  </si>
  <si>
    <t>인천남동1D</t>
    <phoneticPr fontId="4" type="noConversion"/>
  </si>
  <si>
    <t>DP2406101541</t>
  </si>
  <si>
    <t>남동구</t>
  </si>
  <si>
    <t>Dnamdong001</t>
  </si>
  <si>
    <t>#namdong001</t>
  </si>
  <si>
    <t>인천광역시 미추홀구</t>
    <phoneticPr fontId="4" type="noConversion"/>
  </si>
  <si>
    <t>인천미추홀1D</t>
    <phoneticPr fontId="4" type="noConversion"/>
  </si>
  <si>
    <t>DP2406100967</t>
  </si>
  <si>
    <t>미추홀구</t>
  </si>
  <si>
    <t>Dmichuhol001</t>
  </si>
  <si>
    <t>#michuhol001</t>
  </si>
  <si>
    <t>경기부천원미1D</t>
    <phoneticPr fontId="4" type="noConversion"/>
  </si>
  <si>
    <t>DP2406103750</t>
  </si>
  <si>
    <t>Dwonmi001</t>
  </si>
  <si>
    <t>서울마포1D</t>
    <phoneticPr fontId="4" type="noConversion"/>
  </si>
  <si>
    <t>DP2406107041</t>
  </si>
  <si>
    <t>Dmapo001</t>
  </si>
  <si>
    <t>비욘드상암지사</t>
  </si>
  <si>
    <t>김형일</t>
  </si>
  <si>
    <t>01076538170</t>
  </si>
  <si>
    <t>thregii@naver.com</t>
  </si>
  <si>
    <t>세종시 조치원읍</t>
    <phoneticPr fontId="4" type="noConversion"/>
  </si>
  <si>
    <t>세종조치원1M</t>
    <phoneticPr fontId="4" type="noConversion"/>
  </si>
  <si>
    <t>DP2406108899</t>
  </si>
  <si>
    <t>세종</t>
  </si>
  <si>
    <t>세종시</t>
  </si>
  <si>
    <t>1-&gt;2 변경_240925부터</t>
  </si>
  <si>
    <t>Mjochiwon001</t>
  </si>
  <si>
    <t>#jochiwon001</t>
  </si>
  <si>
    <t>모아라인 세종조치원지점</t>
  </si>
  <si>
    <t>김현경</t>
  </si>
  <si>
    <t>01053443675</t>
  </si>
  <si>
    <t>lovek0615@gmail.com</t>
  </si>
  <si>
    <t>경기도 부천시</t>
    <phoneticPr fontId="4" type="noConversion"/>
  </si>
  <si>
    <t>경기부천오정1M</t>
  </si>
  <si>
    <t>DP2406107126</t>
  </si>
  <si>
    <t>1-&gt;2 변경_241224부터
2-&gt;1 변경_250122부터</t>
  </si>
  <si>
    <t>Mbucheon001</t>
  </si>
  <si>
    <t>#bucheon001</t>
  </si>
  <si>
    <t>모아라인(부천센타 오정구지사)</t>
  </si>
  <si>
    <t>이호정</t>
  </si>
  <si>
    <t>01089290157</t>
  </si>
  <si>
    <t>jong010528@naver.com</t>
  </si>
  <si>
    <t>강원도 춘천시</t>
    <phoneticPr fontId="4" type="noConversion"/>
  </si>
  <si>
    <t>강원춘천1M</t>
    <phoneticPr fontId="4" type="noConversion"/>
  </si>
  <si>
    <t>DP2406108751</t>
  </si>
  <si>
    <t>춘천시</t>
  </si>
  <si>
    <t>Mchuncheon001</t>
  </si>
  <si>
    <t>#chuncheon001</t>
  </si>
  <si>
    <t>모아콜효자지사</t>
  </si>
  <si>
    <t>이정욱</t>
  </si>
  <si>
    <t>01047329448</t>
  </si>
  <si>
    <t>znkd@naver.com</t>
  </si>
  <si>
    <t>대구광역시 달서구</t>
    <phoneticPr fontId="4" type="noConversion"/>
  </si>
  <si>
    <t>대구달서1M</t>
    <phoneticPr fontId="4" type="noConversion"/>
  </si>
  <si>
    <t>DP2406101318</t>
  </si>
  <si>
    <t>Mdalseo001</t>
  </si>
  <si>
    <t>#dalseo001</t>
  </si>
  <si>
    <t>링크월배도원점</t>
  </si>
  <si>
    <t>우옥길</t>
  </si>
  <si>
    <t>01056046400</t>
  </si>
  <si>
    <t>whddh001@naver.com</t>
  </si>
  <si>
    <t>대구달서2M</t>
    <phoneticPr fontId="4" type="noConversion"/>
  </si>
  <si>
    <t>DP2406100589</t>
  </si>
  <si>
    <t>Mdalseo002</t>
  </si>
  <si>
    <t>#dalseo002</t>
  </si>
  <si>
    <t>김태광</t>
  </si>
  <si>
    <t>01077992317</t>
  </si>
  <si>
    <t>taegwang92@gmail.com</t>
  </si>
  <si>
    <t>대구달서3M</t>
    <phoneticPr fontId="4" type="noConversion"/>
  </si>
  <si>
    <t>DP2406109944</t>
  </si>
  <si>
    <t>Mdalseo003</t>
  </si>
  <si>
    <t>#dalseo003</t>
  </si>
  <si>
    <t>김정호</t>
  </si>
  <si>
    <t>01031883553</t>
  </si>
  <si>
    <t>new4332@naver.com</t>
  </si>
  <si>
    <t>대구달서4M</t>
    <phoneticPr fontId="4" type="noConversion"/>
  </si>
  <si>
    <t>DP2406108907</t>
  </si>
  <si>
    <t>Mdalseo004</t>
  </si>
  <si>
    <t>#dalseo004</t>
  </si>
  <si>
    <t>대구광역시 남구</t>
    <phoneticPr fontId="4" type="noConversion"/>
  </si>
  <si>
    <t>대구남구1M</t>
    <phoneticPr fontId="4" type="noConversion"/>
  </si>
  <si>
    <t>DP2406107795</t>
  </si>
  <si>
    <t>Mdaegunam001</t>
  </si>
  <si>
    <t>#daegunam001</t>
  </si>
  <si>
    <t>경기도 수원시 장안구</t>
    <phoneticPr fontId="4" type="noConversion"/>
  </si>
  <si>
    <t>경기수원장안1M</t>
    <phoneticPr fontId="4" type="noConversion"/>
  </si>
  <si>
    <t>DP2406102545</t>
  </si>
  <si>
    <t>Mjangan001</t>
  </si>
  <si>
    <t>#jangan001</t>
  </si>
  <si>
    <t>경기수원장안2M</t>
    <phoneticPr fontId="4" type="noConversion"/>
  </si>
  <si>
    <t>DP2406100591</t>
  </si>
  <si>
    <t>Mjangan002</t>
  </si>
  <si>
    <t>#jangan002</t>
  </si>
  <si>
    <t>경기수원장안3M</t>
    <phoneticPr fontId="4" type="noConversion"/>
  </si>
  <si>
    <t>DP2406100620</t>
  </si>
  <si>
    <t>Mjangan003</t>
  </si>
  <si>
    <t>#jangan003</t>
  </si>
  <si>
    <t>경기수원장안4M</t>
    <phoneticPr fontId="4" type="noConversion"/>
  </si>
  <si>
    <t>DP2406105871</t>
  </si>
  <si>
    <t>Mjangan004</t>
  </si>
  <si>
    <t>#jangan004</t>
  </si>
  <si>
    <t>경기도 이천시</t>
    <phoneticPr fontId="4" type="noConversion"/>
  </si>
  <si>
    <t>경기이천2M</t>
    <phoneticPr fontId="4" type="noConversion"/>
  </si>
  <si>
    <t>DP2406108712</t>
  </si>
  <si>
    <t>이천시</t>
  </si>
  <si>
    <t>Micheon002</t>
  </si>
  <si>
    <t>#icheon002</t>
  </si>
  <si>
    <t>팀 에이스</t>
  </si>
  <si>
    <t>남석주</t>
  </si>
  <si>
    <t>01079006202</t>
  </si>
  <si>
    <t>waa5959@naver.com</t>
  </si>
  <si>
    <t>경기도 부천시 소사구</t>
    <phoneticPr fontId="4" type="noConversion"/>
  </si>
  <si>
    <t>경기부천소사1M</t>
    <phoneticPr fontId="4" type="noConversion"/>
  </si>
  <si>
    <t>DP2406100120</t>
  </si>
  <si>
    <t>1-&gt;2 변경_240828부터
2-&gt;3 변경_250219부터</t>
  </si>
  <si>
    <t>Msosa001</t>
  </si>
  <si>
    <t>#sosa001</t>
  </si>
  <si>
    <t>배민원플러스</t>
  </si>
  <si>
    <t>노제구</t>
  </si>
  <si>
    <t>01064876887</t>
  </si>
  <si>
    <t>ellos44@naver.com</t>
  </si>
  <si>
    <t>경기부천원미1M</t>
    <phoneticPr fontId="4" type="noConversion"/>
  </si>
  <si>
    <t>DP2406103414</t>
  </si>
  <si>
    <t>Mwonmi001</t>
  </si>
  <si>
    <t>배민원플러스 부천</t>
  </si>
  <si>
    <t>임형준</t>
  </si>
  <si>
    <t>01056373334</t>
  </si>
  <si>
    <t>l76766182@gmail.com</t>
  </si>
  <si>
    <t>김정훈</t>
  </si>
  <si>
    <t>충북제천1M</t>
    <phoneticPr fontId="4" type="noConversion"/>
  </si>
  <si>
    <t>DP2406102152</t>
  </si>
  <si>
    <t>Mjecheon001</t>
  </si>
  <si>
    <t>#jecheon001</t>
  </si>
  <si>
    <t>생각대로 제천지사</t>
  </si>
  <si>
    <t>이근호</t>
  </si>
  <si>
    <t>01099196955</t>
  </si>
  <si>
    <t>aosdb0411@gmail.com</t>
  </si>
  <si>
    <t>서울강북1M</t>
    <phoneticPr fontId="4" type="noConversion"/>
  </si>
  <si>
    <t>DP2406101910</t>
  </si>
  <si>
    <t>Mgangbuk001</t>
  </si>
  <si>
    <t>모아콜 월곡지점</t>
  </si>
  <si>
    <t>정원종</t>
  </si>
  <si>
    <t>01076240529</t>
  </si>
  <si>
    <t>cnsuwnsdud2@naver.com</t>
  </si>
  <si>
    <t>경기남양주4E</t>
    <phoneticPr fontId="4" type="noConversion"/>
  </si>
  <si>
    <t>DP2406107984</t>
  </si>
  <si>
    <t>Enamyangju004</t>
  </si>
  <si>
    <t>#namyangju004</t>
  </si>
  <si>
    <t>경기남양주5E</t>
    <phoneticPr fontId="4" type="noConversion"/>
  </si>
  <si>
    <t>DP2406107822</t>
  </si>
  <si>
    <t>Enamyangju005</t>
  </si>
  <si>
    <t>#namyangju005</t>
  </si>
  <si>
    <t>생각대로 갈매지사</t>
  </si>
  <si>
    <t>곽인돈</t>
  </si>
  <si>
    <t>01035890221</t>
  </si>
  <si>
    <t>sos5831@naver.com</t>
  </si>
  <si>
    <t>서울시 성동구</t>
    <phoneticPr fontId="4" type="noConversion"/>
  </si>
  <si>
    <t>서울성동1E</t>
    <phoneticPr fontId="4" type="noConversion"/>
  </si>
  <si>
    <t>DP2406101578</t>
  </si>
  <si>
    <t>성동구</t>
  </si>
  <si>
    <t>Eseongdong001</t>
  </si>
  <si>
    <t>#seongdong001</t>
  </si>
  <si>
    <t>성동푸드</t>
  </si>
  <si>
    <t>채지원</t>
  </si>
  <si>
    <t>01096168116</t>
  </si>
  <si>
    <t>hustern@naver.com</t>
  </si>
  <si>
    <t>인천광역시 서구</t>
    <phoneticPr fontId="4" type="noConversion"/>
  </si>
  <si>
    <t>인천서구1M</t>
    <phoneticPr fontId="4" type="noConversion"/>
  </si>
  <si>
    <t>DP2406109359</t>
  </si>
  <si>
    <t>Mincheonseo001</t>
  </si>
  <si>
    <t>#incheonseo001</t>
  </si>
  <si>
    <t>뉴콜(NEW Call)</t>
  </si>
  <si>
    <t>홍경일</t>
  </si>
  <si>
    <t>01033515663</t>
  </si>
  <si>
    <t>ruddlf1194@gmail.com</t>
  </si>
  <si>
    <t>대구남구1E</t>
    <phoneticPr fontId="4" type="noConversion"/>
  </si>
  <si>
    <t>DP2406109216</t>
  </si>
  <si>
    <t>Edaegunam001</t>
  </si>
  <si>
    <t>늘찬배달(베스트)</t>
  </si>
  <si>
    <t>김태희</t>
  </si>
  <si>
    <t>01062240657</t>
  </si>
  <si>
    <t>bnm9446@nate.com</t>
  </si>
  <si>
    <t>서울시 광진구</t>
    <phoneticPr fontId="4" type="noConversion"/>
  </si>
  <si>
    <t>서울광진1E</t>
    <phoneticPr fontId="4" type="noConversion"/>
  </si>
  <si>
    <t>DP2406109942</t>
  </si>
  <si>
    <t>Egwangjin001</t>
  </si>
  <si>
    <t>푸드런</t>
  </si>
  <si>
    <t>박은주</t>
  </si>
  <si>
    <t>01041873213</t>
  </si>
  <si>
    <t>yeongsigjang639@gmail.com</t>
  </si>
  <si>
    <t>서울중랑1E</t>
    <phoneticPr fontId="4" type="noConversion"/>
  </si>
  <si>
    <t>DP2406106647</t>
    <phoneticPr fontId="4" type="noConversion"/>
  </si>
  <si>
    <t>Ejungnang001</t>
  </si>
  <si>
    <t>#jungnang001</t>
  </si>
  <si>
    <t>씨제이에스(C.J.S)</t>
  </si>
  <si>
    <t>최진석</t>
  </si>
  <si>
    <t>01055495892</t>
  </si>
  <si>
    <t>choigoon91@naver.com</t>
  </si>
  <si>
    <t>충청북도 충주시</t>
    <phoneticPr fontId="4" type="noConversion"/>
  </si>
  <si>
    <t>충북충주1M</t>
    <phoneticPr fontId="4" type="noConversion"/>
  </si>
  <si>
    <t>DP2406106185</t>
  </si>
  <si>
    <t>충주시</t>
  </si>
  <si>
    <t>Mchungju001</t>
  </si>
  <si>
    <t>#chungju001</t>
  </si>
  <si>
    <t>배달외식협동조합</t>
  </si>
  <si>
    <t>정관용</t>
  </si>
  <si>
    <t>01022218873</t>
  </si>
  <si>
    <t>joo505116@gmail.com</t>
  </si>
  <si>
    <t>경기의정부3M</t>
    <phoneticPr fontId="4" type="noConversion"/>
  </si>
  <si>
    <t>DP2406103159</t>
  </si>
  <si>
    <t>Muijeongbu003</t>
  </si>
  <si>
    <t>#uijeongbu003</t>
  </si>
  <si>
    <t>딜리버리PK</t>
  </si>
  <si>
    <t>박정일</t>
  </si>
  <si>
    <t>01050480639</t>
  </si>
  <si>
    <t>j2jjqwe@naver.com</t>
  </si>
  <si>
    <t>경기의정부4M</t>
    <phoneticPr fontId="4" type="noConversion"/>
  </si>
  <si>
    <t>DP2406109033</t>
  </si>
  <si>
    <t>Muijeongbu004</t>
  </si>
  <si>
    <t>#uijeongbu004</t>
  </si>
  <si>
    <t>탑퀵서비스</t>
  </si>
  <si>
    <t>권순일</t>
  </si>
  <si>
    <t>01099469227</t>
  </si>
  <si>
    <t>tnsdlf00@daum.net</t>
  </si>
  <si>
    <t>충청남도 천안시</t>
    <phoneticPr fontId="4" type="noConversion"/>
  </si>
  <si>
    <t>충남천안1E</t>
    <phoneticPr fontId="4" type="noConversion"/>
  </si>
  <si>
    <t>DP2406105187</t>
  </si>
  <si>
    <t>천안시</t>
  </si>
  <si>
    <t>Echeonan001</t>
  </si>
  <si>
    <t>#cheonan001</t>
  </si>
  <si>
    <t>엠에프씨(M.F.C)</t>
  </si>
  <si>
    <t>박용찬</t>
  </si>
  <si>
    <t>01037365523</t>
  </si>
  <si>
    <t>pyy3736@naver.com</t>
  </si>
  <si>
    <t>대전중구1M</t>
    <phoneticPr fontId="4" type="noConversion"/>
  </si>
  <si>
    <t>DP2406101521</t>
  </si>
  <si>
    <t>Mdaejeonjung001</t>
  </si>
  <si>
    <t>#daejeonjung001</t>
  </si>
  <si>
    <t>모아콜 백두지점</t>
  </si>
  <si>
    <t>김경훈</t>
  </si>
  <si>
    <t>01037818617</t>
  </si>
  <si>
    <t>ww8617@naver.com</t>
  </si>
  <si>
    <t>경기남앙주1E</t>
    <phoneticPr fontId="4" type="noConversion"/>
  </si>
  <si>
    <t>DP2406104703</t>
  </si>
  <si>
    <t>Enamyangju006</t>
  </si>
  <si>
    <t>#namyangju006</t>
  </si>
  <si>
    <t>남양주라이더</t>
  </si>
  <si>
    <t>이강민</t>
  </si>
  <si>
    <t>01057341137</t>
  </si>
  <si>
    <t>didghrk11@gmail.com</t>
  </si>
  <si>
    <t>서울성동2E</t>
    <phoneticPr fontId="4" type="noConversion"/>
  </si>
  <si>
    <t>DP2406103667</t>
  </si>
  <si>
    <t>Eseongdong002</t>
  </si>
  <si>
    <t>#seongdong002</t>
  </si>
  <si>
    <t>김영태</t>
  </si>
  <si>
    <t>01050426930</t>
  </si>
  <si>
    <t>04260204115214</t>
  </si>
  <si>
    <t>충청북도 청주시 상당구</t>
    <phoneticPr fontId="4" type="noConversion"/>
  </si>
  <si>
    <t>충북청주상당2M</t>
    <phoneticPr fontId="4" type="noConversion"/>
  </si>
  <si>
    <t>DP2406109223</t>
  </si>
  <si>
    <t>Msangdang002</t>
  </si>
  <si>
    <t>#sangdang002</t>
  </si>
  <si>
    <t>모아라인(JC용암)</t>
  </si>
  <si>
    <t>윤성열</t>
  </si>
  <si>
    <t>01084467008</t>
  </si>
  <si>
    <t>bingsinn2@naver.com</t>
  </si>
  <si>
    <t>서울동대문1E</t>
    <phoneticPr fontId="4" type="noConversion"/>
  </si>
  <si>
    <t>DP2406108394</t>
  </si>
  <si>
    <t>Edongdaemun001</t>
  </si>
  <si>
    <t>주식회사 에이치배달대행</t>
  </si>
  <si>
    <t>박재현</t>
  </si>
  <si>
    <t>01068251879</t>
  </si>
  <si>
    <t>zisok1208@naver.com</t>
  </si>
  <si>
    <t>충남천안1M</t>
    <phoneticPr fontId="4" type="noConversion"/>
  </si>
  <si>
    <t>DP2406101238</t>
  </si>
  <si>
    <t>Mcheonan001</t>
  </si>
  <si>
    <t>지원 레이싱(G1 Racing)</t>
  </si>
  <si>
    <t>김아름</t>
  </si>
  <si>
    <t>01044900120</t>
  </si>
  <si>
    <t>ahreum890210@gmail.com</t>
  </si>
  <si>
    <t>서울시 강남구 + 서초구 일부</t>
    <phoneticPr fontId="4" type="noConversion"/>
  </si>
  <si>
    <t>서울강남서초4B</t>
    <phoneticPr fontId="4" type="noConversion"/>
  </si>
  <si>
    <t>DP2406106476</t>
  </si>
  <si>
    <t>1-&gt;2 변경_240911부터
2-&gt;1 변경_250226부터</t>
  </si>
  <si>
    <t>Bgangnamsuco004</t>
  </si>
  <si>
    <t>#gangnamsuco004</t>
  </si>
  <si>
    <t>강남 역삼 바로고</t>
  </si>
  <si>
    <t>박선호</t>
  </si>
  <si>
    <t>01029781739</t>
  </si>
  <si>
    <t>tnqkr0713@naver.com</t>
  </si>
  <si>
    <t>서울강남서초1E</t>
    <phoneticPr fontId="4" type="noConversion"/>
  </si>
  <si>
    <t>DP2406105738</t>
  </si>
  <si>
    <t>Egangnamsuco001</t>
  </si>
  <si>
    <t>만나플러스 강남지사</t>
  </si>
  <si>
    <t>박규태</t>
  </si>
  <si>
    <t>01058357773</t>
  </si>
  <si>
    <t>kt_kiss_me@naver.com</t>
  </si>
  <si>
    <t>서울강남서초5B</t>
    <phoneticPr fontId="4" type="noConversion"/>
  </si>
  <si>
    <t>DP2406100480</t>
  </si>
  <si>
    <t>Bgangnamsuco005</t>
  </si>
  <si>
    <t>#gangnamsuco005</t>
  </si>
  <si>
    <t>인천시 남동구</t>
    <phoneticPr fontId="4" type="noConversion"/>
  </si>
  <si>
    <t>인천남동1B</t>
    <phoneticPr fontId="4" type="noConversion"/>
  </si>
  <si>
    <t>DP2406104998</t>
  </si>
  <si>
    <t>Binnam001</t>
  </si>
  <si>
    <t>#innam001</t>
  </si>
  <si>
    <t>바로고 인천논현지사</t>
  </si>
  <si>
    <t>장정혜</t>
  </si>
  <si>
    <t>01045141230</t>
  </si>
  <si>
    <t>nokcha2009@naver.com</t>
  </si>
  <si>
    <t>윤현용</t>
  </si>
  <si>
    <t>인천남동2B</t>
    <phoneticPr fontId="4" type="noConversion"/>
  </si>
  <si>
    <t>DP2406109541</t>
  </si>
  <si>
    <t>Binnam002</t>
  </si>
  <si>
    <t>#innam002</t>
  </si>
  <si>
    <t>인천시 서구</t>
    <phoneticPr fontId="4" type="noConversion"/>
  </si>
  <si>
    <t>인천서구1B</t>
    <phoneticPr fontId="4" type="noConversion"/>
  </si>
  <si>
    <t>DP2406105534</t>
  </si>
  <si>
    <t xml:space="preserve">1-&gt;2 변경_240619부터
2-&gt;1 변경_???????부터
</t>
    <phoneticPr fontId="4" type="noConversion"/>
  </si>
  <si>
    <t>Binseo001</t>
  </si>
  <si>
    <t>#inseo001</t>
  </si>
  <si>
    <t>주식회사 퍼스트그룹</t>
  </si>
  <si>
    <t>이경진</t>
  </si>
  <si>
    <t>01046476230</t>
  </si>
  <si>
    <t>firstgrouplnc@naver.com</t>
  </si>
  <si>
    <t>인천시 연수구</t>
    <phoneticPr fontId="4" type="noConversion"/>
  </si>
  <si>
    <t>인천연수1B</t>
    <phoneticPr fontId="4" type="noConversion"/>
  </si>
  <si>
    <t>DP2406105733</t>
  </si>
  <si>
    <t>연수구</t>
  </si>
  <si>
    <t>1-&gt;2 변경_240814부터</t>
  </si>
  <si>
    <t>Byeonsu001</t>
  </si>
  <si>
    <t>#yeonsu001</t>
  </si>
  <si>
    <t>바로고 송도 6·8 공구 지사</t>
  </si>
  <si>
    <t>박수연</t>
  </si>
  <si>
    <t>01021148087</t>
  </si>
  <si>
    <t>syeon804@naver.com</t>
  </si>
  <si>
    <t>인천시 부평구</t>
    <phoneticPr fontId="4" type="noConversion"/>
  </si>
  <si>
    <t>인천부평1B</t>
    <phoneticPr fontId="4" type="noConversion"/>
  </si>
  <si>
    <t>DP2406107643</t>
  </si>
  <si>
    <t>Bbupyeong001</t>
  </si>
  <si>
    <t>주식회사 원티어로지스</t>
  </si>
  <si>
    <t>서범석</t>
  </si>
  <si>
    <t>01068696768</t>
  </si>
  <si>
    <t>1tierlogis@naver.com</t>
  </si>
  <si>
    <t>서울시 강남구</t>
    <phoneticPr fontId="4" type="noConversion"/>
  </si>
  <si>
    <t>서울강남2B</t>
    <phoneticPr fontId="4" type="noConversion"/>
  </si>
  <si>
    <t>Bgangnam002</t>
  </si>
  <si>
    <t>#gangnam002</t>
  </si>
  <si>
    <t>경기도 김포시</t>
    <phoneticPr fontId="4" type="noConversion"/>
  </si>
  <si>
    <t>경기김포1D</t>
    <phoneticPr fontId="4" type="noConversion"/>
  </si>
  <si>
    <t>DP2406106249</t>
  </si>
  <si>
    <t>김포시</t>
  </si>
  <si>
    <t>Bgimpo001</t>
  </si>
  <si>
    <t>#gimpo001</t>
  </si>
  <si>
    <t>주식회사 주선25시콜</t>
  </si>
  <si>
    <t>류재봉</t>
  </si>
  <si>
    <t>01031426000</t>
  </si>
  <si>
    <t>joosun025@naver.com</t>
  </si>
  <si>
    <t>경기김포2D</t>
    <phoneticPr fontId="4" type="noConversion"/>
  </si>
  <si>
    <t>DP2406101401</t>
  </si>
  <si>
    <t>Bgimpo002</t>
  </si>
  <si>
    <t>#gimpo002</t>
  </si>
  <si>
    <t>경기김포3D</t>
    <phoneticPr fontId="4" type="noConversion"/>
  </si>
  <si>
    <t>DP2406108076</t>
  </si>
  <si>
    <t>Bgimpo003</t>
  </si>
  <si>
    <t>#gimpo003</t>
  </si>
  <si>
    <t>경기김포4D</t>
    <phoneticPr fontId="4" type="noConversion"/>
  </si>
  <si>
    <t>DP2406107329</t>
  </si>
  <si>
    <t>1-&gt;2 변경_240619부터
2-&gt;1 변경_240703부터</t>
  </si>
  <si>
    <t>Bgimpo004</t>
  </si>
  <si>
    <t>#gimpo004</t>
  </si>
  <si>
    <t>경기김포5D</t>
    <phoneticPr fontId="4" type="noConversion"/>
  </si>
  <si>
    <t>DP2406100226</t>
  </si>
  <si>
    <t>1-&gt;2 변경_240619부터
2-&gt;1 변경_240626부터
1-&gt;2 변경 240703부터
2-&gt;3 변경 240724부터
3-&gt;2 변경 240828부터
2-&gt;1 변경 240911부터</t>
  </si>
  <si>
    <t>Bgimpo005</t>
  </si>
  <si>
    <t>#gimpo005</t>
  </si>
  <si>
    <t>경기김포6D</t>
    <phoneticPr fontId="4" type="noConversion"/>
  </si>
  <si>
    <t>DP2406105692</t>
  </si>
  <si>
    <t>Bgimpo006</t>
  </si>
  <si>
    <t>#gimpo006</t>
  </si>
  <si>
    <t>경기김포7D</t>
    <phoneticPr fontId="4" type="noConversion"/>
  </si>
  <si>
    <t>DP2406103210</t>
  </si>
  <si>
    <t>Bgimpo007</t>
  </si>
  <si>
    <t>#gimpo007</t>
  </si>
  <si>
    <t>경기김포8D</t>
    <phoneticPr fontId="4" type="noConversion"/>
  </si>
  <si>
    <t>DP2406100743</t>
  </si>
  <si>
    <t>Bgimpo008</t>
  </si>
  <si>
    <t>#gimpo008</t>
  </si>
  <si>
    <t>경기김포9D</t>
    <phoneticPr fontId="4" type="noConversion"/>
  </si>
  <si>
    <t>DP2406100580</t>
  </si>
  <si>
    <t>Bgimpo009</t>
  </si>
  <si>
    <t>#gimpo009</t>
  </si>
  <si>
    <t>주식회사 푸드뱅크</t>
  </si>
  <si>
    <t>최영진</t>
  </si>
  <si>
    <t>automan0007@naver.com</t>
  </si>
  <si>
    <t>경기김포10D</t>
    <phoneticPr fontId="4" type="noConversion"/>
  </si>
  <si>
    <t>DP2406102584</t>
  </si>
  <si>
    <t>Bgimpo010</t>
  </si>
  <si>
    <t>#gimpo010</t>
  </si>
  <si>
    <t>서울시 금천구 + 광명시 일부 + 구로구 일부</t>
    <phoneticPr fontId="4" type="noConversion"/>
  </si>
  <si>
    <t>서울금천광명1B</t>
    <phoneticPr fontId="4" type="noConversion"/>
  </si>
  <si>
    <t>DP2406101507</t>
  </si>
  <si>
    <t>금천구</t>
  </si>
  <si>
    <t>Bgeumgwang001</t>
  </si>
  <si>
    <t>#geumgwang001</t>
  </si>
  <si>
    <t>바로고 구로가산지사</t>
  </si>
  <si>
    <t>장덕용</t>
  </si>
  <si>
    <t>01084851541</t>
  </si>
  <si>
    <t>06200204209935</t>
  </si>
  <si>
    <t>ejrdyd2743@naver.com</t>
  </si>
  <si>
    <t>서울금천광명2B</t>
    <phoneticPr fontId="4" type="noConversion"/>
  </si>
  <si>
    <t>DP2406109403</t>
  </si>
  <si>
    <t>Bgeumgwang002</t>
  </si>
  <si>
    <t>#geumgwang002</t>
  </si>
  <si>
    <t>삼경모터스</t>
  </si>
  <si>
    <t>이진영</t>
  </si>
  <si>
    <t>01063534252</t>
  </si>
  <si>
    <t>accardia11@naver.com</t>
  </si>
  <si>
    <t>서울시 금천구 + 구로구 일부</t>
    <phoneticPr fontId="4" type="noConversion"/>
  </si>
  <si>
    <t>서울금천구로1B</t>
  </si>
  <si>
    <t>DP2406108211</t>
  </si>
  <si>
    <t>Bgeumgu001</t>
  </si>
  <si>
    <t>#geumgu001</t>
  </si>
  <si>
    <t>바로고 구로지사</t>
  </si>
  <si>
    <t>이명재</t>
  </si>
  <si>
    <t>01046786812</t>
  </si>
  <si>
    <t>imj3942@naver.com</t>
  </si>
  <si>
    <t>서울시 영등포구</t>
    <phoneticPr fontId="4" type="noConversion"/>
  </si>
  <si>
    <t>서울영등포1E</t>
    <phoneticPr fontId="4" type="noConversion"/>
  </si>
  <si>
    <t>DP2406107469</t>
  </si>
  <si>
    <t>Eyungdeungpo001</t>
  </si>
  <si>
    <t>서울강남서초2E</t>
    <phoneticPr fontId="4" type="noConversion"/>
  </si>
  <si>
    <t>DP2406100854</t>
  </si>
  <si>
    <t>Egangnamsuco002</t>
  </si>
  <si>
    <t>역삼 스타지부</t>
  </si>
  <si>
    <t>유경희</t>
  </si>
  <si>
    <t>01083390131</t>
  </si>
  <si>
    <t>dbrudrkf12@naver.com</t>
  </si>
  <si>
    <t>서울강남서초3E</t>
    <phoneticPr fontId="4" type="noConversion"/>
  </si>
  <si>
    <t>DP2406100303</t>
  </si>
  <si>
    <t>Egangnamsuco003</t>
  </si>
  <si>
    <t>청담대행</t>
  </si>
  <si>
    <t>강기현</t>
  </si>
  <si>
    <t>01041665751</t>
  </si>
  <si>
    <t>rkdrlgusrlad@naver.com</t>
  </si>
  <si>
    <t>인천시 중구</t>
    <phoneticPr fontId="4" type="noConversion"/>
  </si>
  <si>
    <t>인천중구1B</t>
    <phoneticPr fontId="4" type="noConversion"/>
  </si>
  <si>
    <t>DP2406101469</t>
  </si>
  <si>
    <t>Binjung001</t>
  </si>
  <si>
    <t>#injung001</t>
  </si>
  <si>
    <t>바로고 영종하늘도시</t>
  </si>
  <si>
    <t>방대호</t>
  </si>
  <si>
    <t>01043315848</t>
  </si>
  <si>
    <t>taeback5543@gmail.com</t>
  </si>
  <si>
    <t>서울시 강동구 + 하남시 일부</t>
    <phoneticPr fontId="4" type="noConversion"/>
  </si>
  <si>
    <t>서울강동하남1E</t>
    <phoneticPr fontId="4" type="noConversion"/>
  </si>
  <si>
    <t>DP2406109508</t>
  </si>
  <si>
    <t>Egangjonghanam001</t>
  </si>
  <si>
    <t>#gangjonghanam001</t>
  </si>
  <si>
    <t>스파르타</t>
  </si>
  <si>
    <t>김주영</t>
  </si>
  <si>
    <t>01081830251</t>
  </si>
  <si>
    <t>08790204207231</t>
  </si>
  <si>
    <t>goosidat@gmail.com</t>
  </si>
  <si>
    <t>서울강동하남2E</t>
    <phoneticPr fontId="4" type="noConversion"/>
  </si>
  <si>
    <t>DP2406102658</t>
  </si>
  <si>
    <t>Egangjonghanam002</t>
  </si>
  <si>
    <t>#gangjonghanam002</t>
  </si>
  <si>
    <t>서울강동하남1B</t>
    <phoneticPr fontId="4" type="noConversion"/>
  </si>
  <si>
    <t>DP2406103658</t>
  </si>
  <si>
    <t>Bgangjonghanam001</t>
  </si>
  <si>
    <t>서울시 동작구</t>
    <phoneticPr fontId="4" type="noConversion"/>
  </si>
  <si>
    <t>서울동작1B</t>
    <phoneticPr fontId="4" type="noConversion"/>
  </si>
  <si>
    <t>DP2406107382</t>
  </si>
  <si>
    <t>1-&gt;2 변경_240731부터
2-&gt;3 변경_240814부터
3-&gt;2 변경_240918부터
2-&gt;1 변경_250226부터</t>
  </si>
  <si>
    <t>Bdongjak001</t>
  </si>
  <si>
    <t>#dongjak001</t>
  </si>
  <si>
    <t>바로고 흑석허브</t>
  </si>
  <si>
    <t>이현구</t>
  </si>
  <si>
    <t>01043888724</t>
  </si>
  <si>
    <t>01380204116684</t>
  </si>
  <si>
    <t>esg1234@naver.com</t>
  </si>
  <si>
    <t>서울시 강서구 + 양천구</t>
    <phoneticPr fontId="4" type="noConversion"/>
  </si>
  <si>
    <t>서울강서양천8B</t>
    <phoneticPr fontId="4" type="noConversion"/>
  </si>
  <si>
    <t>DP2406108544</t>
  </si>
  <si>
    <t>Bgangsuyangchun008</t>
  </si>
  <si>
    <t>#gangsuyangchun008</t>
  </si>
  <si>
    <t>주식회사 비디에스코리아</t>
  </si>
  <si>
    <t>김대명</t>
  </si>
  <si>
    <t>01073941024</t>
  </si>
  <si>
    <t>07270104223814</t>
  </si>
  <si>
    <t>kmidea1@naver.com</t>
  </si>
  <si>
    <t>서울강남서초6B</t>
    <phoneticPr fontId="4" type="noConversion"/>
  </si>
  <si>
    <t>DP2406105038</t>
  </si>
  <si>
    <t>Bgangnamsuco006</t>
  </si>
  <si>
    <t>#gangnamsuco006</t>
  </si>
  <si>
    <t>강원춘천1B</t>
    <phoneticPr fontId="4" type="noConversion"/>
  </si>
  <si>
    <t>DP2406100114</t>
  </si>
  <si>
    <t>Bchuncheon001</t>
  </si>
  <si>
    <t>주식회사 라이드풀</t>
  </si>
  <si>
    <t>한승재</t>
  </si>
  <si>
    <t>01049492581</t>
  </si>
  <si>
    <t>dkqnwld@hanmail.net</t>
  </si>
  <si>
    <t>경기파주3B</t>
    <phoneticPr fontId="4" type="noConversion"/>
  </si>
  <si>
    <t>DP2406173621</t>
  </si>
  <si>
    <t>Bpaju003</t>
  </si>
  <si>
    <t>#paju003</t>
  </si>
  <si>
    <t>이지민</t>
  </si>
  <si>
    <t>에스에이치</t>
  </si>
  <si>
    <t>01036618133</t>
  </si>
  <si>
    <t>kimgyujong@naver.com</t>
  </si>
  <si>
    <t>경기도 남양주시,
경기도 구리시</t>
    <phoneticPr fontId="4" type="noConversion"/>
  </si>
  <si>
    <t>경기남양주구리4B</t>
    <phoneticPr fontId="4" type="noConversion"/>
  </si>
  <si>
    <t>DP2406176313</t>
  </si>
  <si>
    <t>2-&gt;3 변경_240821부터
1-&gt;2 변경_240807부터
3-&gt;1 변경_241211부터</t>
  </si>
  <si>
    <t>Byangjuguri001</t>
  </si>
  <si>
    <t>#yangjuguri001</t>
  </si>
  <si>
    <t>비욘드</t>
  </si>
  <si>
    <t>박동수</t>
  </si>
  <si>
    <t>01051399846</t>
  </si>
  <si>
    <t>callking123@naver.com</t>
  </si>
  <si>
    <t>강원도 양구군</t>
    <phoneticPr fontId="4" type="noConversion"/>
  </si>
  <si>
    <t>강원양구1B</t>
    <phoneticPr fontId="4" type="noConversion"/>
  </si>
  <si>
    <t>강원도 화천군</t>
    <phoneticPr fontId="4" type="noConversion"/>
  </si>
  <si>
    <t>강원화천1B</t>
    <phoneticPr fontId="4" type="noConversion"/>
  </si>
  <si>
    <t>경기도 고양시</t>
    <phoneticPr fontId="4" type="noConversion"/>
  </si>
  <si>
    <t>경기고양일산서구동구1B</t>
    <phoneticPr fontId="4" type="noConversion"/>
  </si>
  <si>
    <t>DP2406170081</t>
  </si>
  <si>
    <t>고양시 일산서구</t>
  </si>
  <si>
    <t>Bseogudonggu001</t>
  </si>
  <si>
    <t>#seogudonggu001</t>
  </si>
  <si>
    <t>진 Bike</t>
  </si>
  <si>
    <t>김소연</t>
  </si>
  <si>
    <t>01051168111</t>
  </si>
  <si>
    <t>kds119kr15@gmail.com</t>
  </si>
  <si>
    <t>경기고양일산서구동구1E</t>
  </si>
  <si>
    <t>DP2406178798</t>
  </si>
  <si>
    <t>Eseogudonggu001</t>
  </si>
  <si>
    <t>온call</t>
  </si>
  <si>
    <t>김영대</t>
  </si>
  <si>
    <t>01085556948</t>
  </si>
  <si>
    <t>dudeo6948@naver.com</t>
  </si>
  <si>
    <t>경기도 용인시</t>
    <phoneticPr fontId="4" type="noConversion"/>
  </si>
  <si>
    <t>경기용인1B</t>
    <phoneticPr fontId="4" type="noConversion"/>
  </si>
  <si>
    <t>DP2406178554</t>
  </si>
  <si>
    <t>Bsuji001</t>
  </si>
  <si>
    <t>#suji001</t>
  </si>
  <si>
    <t>플러스</t>
  </si>
  <si>
    <t>박영제</t>
  </si>
  <si>
    <t>01062617761</t>
  </si>
  <si>
    <t>pyj780321@naver.com</t>
  </si>
  <si>
    <t>경기도 수원시</t>
    <phoneticPr fontId="4" type="noConversion"/>
  </si>
  <si>
    <t>경기수원팔달2B</t>
    <phoneticPr fontId="4" type="noConversion"/>
  </si>
  <si>
    <t>DP2406171476</t>
  </si>
  <si>
    <t>1-&gt;2 변경_240626부터,
2-&gt;3 변경_240717부터
3-&gt;2 변경_240724부터
2-&gt;3 변경_240814부터
3-&gt;4 변경_241016부터
4-&gt;3 변경_241204부터
3-&gt;2 변경_241224부터</t>
  </si>
  <si>
    <t>Bpaldal002</t>
  </si>
  <si>
    <t>#paldal002</t>
  </si>
  <si>
    <t>바로고 수원우만허브</t>
  </si>
  <si>
    <t>박창규</t>
  </si>
  <si>
    <t>01050974675</t>
  </si>
  <si>
    <t>a39399093@gmail.com</t>
  </si>
  <si>
    <t>경기도 화성시</t>
    <phoneticPr fontId="4" type="noConversion"/>
  </si>
  <si>
    <t>경기화성3B</t>
    <phoneticPr fontId="4" type="noConversion"/>
  </si>
  <si>
    <t>DP2406178242</t>
  </si>
  <si>
    <t>Bhwaseong004</t>
    <phoneticPr fontId="4" type="noConversion"/>
  </si>
  <si>
    <t>#hwaseong004</t>
  </si>
  <si>
    <t>런투유</t>
  </si>
  <si>
    <t>김현수</t>
  </si>
  <si>
    <t>01071322154</t>
  </si>
  <si>
    <t>khs31209@naver.com</t>
  </si>
  <si>
    <t>없는 연락처 확인</t>
    <phoneticPr fontId="10" type="noConversion"/>
  </si>
  <si>
    <t>경기화성4B</t>
    <phoneticPr fontId="4" type="noConversion"/>
  </si>
  <si>
    <t>DP2406174435</t>
  </si>
  <si>
    <t>1-&gt;2 변경_240710부터
2-&gt;3 변경_240724부터
1-&gt;2 변경_240821부터
4-&gt;3 변경_240828부터
3-&gt;4 변경_241009부터
4-&gt;5 변경_241030부터
5-&gt;3 변경_241106부터
3-&gt;4 변경_241113부터
4-&gt;3 변경_241218부터
3-&gt;4 변경_241218부터</t>
  </si>
  <si>
    <t>Bhwaseong005</t>
  </si>
  <si>
    <t>#hwaseong005</t>
  </si>
  <si>
    <t>김진영</t>
  </si>
  <si>
    <t>01077579507</t>
  </si>
  <si>
    <t>hjl0316@naver.com</t>
  </si>
  <si>
    <t>경기용인처인1B</t>
    <phoneticPr fontId="4" type="noConversion"/>
  </si>
  <si>
    <t>DP2406176167</t>
  </si>
  <si>
    <t>용인시 처인구</t>
  </si>
  <si>
    <t xml:space="preserve">1-&gt;2 변경_240626부터,
2-&gt;3 변경_240717부터
3-&gt;4 변경_240724부터
4-&gt;5 변경_240807부터
5-&gt;6 변경_240821부터
6-&gt;7 변경_240828부터
7-&gt;10 변경_240911부터
10-&gt;6 변경_20240925부터
6-&gt;5 변경 241002부터
5-&gt;4 변경 241127부터
5-&gt;4 변경 241218부터
5-&gt;4 변경 250115부터
4-&gt;3 변경 250205부터
</t>
  </si>
  <si>
    <t>Bcheoin001</t>
  </si>
  <si>
    <t>#cheoin001</t>
  </si>
  <si>
    <t>김진하</t>
  </si>
  <si>
    <t>01035888848</t>
  </si>
  <si>
    <t>9003285281459</t>
  </si>
  <si>
    <t>kms3264@nate.com</t>
  </si>
  <si>
    <t>경기용인처인2B</t>
    <phoneticPr fontId="4" type="noConversion"/>
  </si>
  <si>
    <t>DP2406176586</t>
  </si>
  <si>
    <t>Bcheoin002</t>
  </si>
  <si>
    <t>#cheoin002</t>
  </si>
  <si>
    <t>현라이더스클럽 강서지사</t>
  </si>
  <si>
    <t>강윤정</t>
  </si>
  <si>
    <t>01055876322</t>
  </si>
  <si>
    <t>ridersclub-1115@naver.com</t>
  </si>
  <si>
    <t>경기도 평택시</t>
    <phoneticPr fontId="4" type="noConversion"/>
  </si>
  <si>
    <t>경기평택1E</t>
    <phoneticPr fontId="4" type="noConversion"/>
  </si>
  <si>
    <t>DP2406177066</t>
  </si>
  <si>
    <t>Epyeongtaek001</t>
  </si>
  <si>
    <t>몬스터</t>
  </si>
  <si>
    <t>최용선</t>
  </si>
  <si>
    <t>01033332422</t>
  </si>
  <si>
    <t>chldydtjs777@naver.com</t>
  </si>
  <si>
    <t>경기용인처인1E</t>
    <phoneticPr fontId="4" type="noConversion"/>
  </si>
  <si>
    <t>DP2406171886</t>
  </si>
  <si>
    <t>Echeoin001</t>
  </si>
  <si>
    <t>면사무소</t>
  </si>
  <si>
    <t>김재학</t>
  </si>
  <si>
    <t>01052803872</t>
  </si>
  <si>
    <t>porpoise109@naver.com</t>
  </si>
  <si>
    <t>대전광역시</t>
    <phoneticPr fontId="4" type="noConversion"/>
  </si>
  <si>
    <t>대전유성2B</t>
    <phoneticPr fontId="4" type="noConversion"/>
  </si>
  <si>
    <t>DP2406171937</t>
  </si>
  <si>
    <t>Byuseong001</t>
  </si>
  <si>
    <t>#yuseong001</t>
  </si>
  <si>
    <t xml:space="preserve">대전광역시 </t>
    <phoneticPr fontId="4" type="noConversion"/>
  </si>
  <si>
    <t>대전동구중구대덕1B</t>
    <phoneticPr fontId="4" type="noConversion"/>
  </si>
  <si>
    <t>DP2406177360</t>
  </si>
  <si>
    <t>Bdaedeok001</t>
  </si>
  <si>
    <t>#daedeok001</t>
  </si>
  <si>
    <t>대전동구중구대덕2B</t>
    <phoneticPr fontId="4" type="noConversion"/>
  </si>
  <si>
    <t>DP2406179164</t>
  </si>
  <si>
    <t>Bdaedeok002</t>
  </si>
  <si>
    <t>#daedeok002</t>
  </si>
  <si>
    <t>대전서구2B</t>
    <phoneticPr fontId="4" type="noConversion"/>
  </si>
  <si>
    <t>DP2406179240</t>
  </si>
  <si>
    <t>Bseogu001</t>
  </si>
  <si>
    <t>#seogu001</t>
  </si>
  <si>
    <t>대전서구유성1B</t>
    <phoneticPr fontId="4" type="noConversion"/>
  </si>
  <si>
    <t>DP2406170525</t>
  </si>
  <si>
    <t>1-&gt;2 변경_240821부터
2-&gt;1 변경_241016부터</t>
  </si>
  <si>
    <t>Bseoguyuseong001</t>
  </si>
  <si>
    <t>#seoguyuseong001</t>
  </si>
  <si>
    <t>충청북도 옥천군</t>
    <phoneticPr fontId="4" type="noConversion"/>
  </si>
  <si>
    <t>충북옥천1B</t>
    <phoneticPr fontId="4" type="noConversion"/>
  </si>
  <si>
    <t>충청북도 영동군</t>
    <phoneticPr fontId="4" type="noConversion"/>
  </si>
  <si>
    <t>충북영동1B</t>
    <phoneticPr fontId="4" type="noConversion"/>
  </si>
  <si>
    <t>충청남도 계룡시</t>
    <phoneticPr fontId="4" type="noConversion"/>
  </si>
  <si>
    <t>충남계룡1B</t>
    <phoneticPr fontId="4" type="noConversion"/>
  </si>
  <si>
    <t>충청남도 부여군</t>
    <phoneticPr fontId="4" type="noConversion"/>
  </si>
  <si>
    <t>충남부여1B</t>
    <phoneticPr fontId="4" type="noConversion"/>
  </si>
  <si>
    <t>경기성남분당4E</t>
    <phoneticPr fontId="4" type="noConversion"/>
  </si>
  <si>
    <t>DP2406175598</t>
  </si>
  <si>
    <t>Ebundang004</t>
  </si>
  <si>
    <t>#bundang004</t>
  </si>
  <si>
    <t>분당 바로고</t>
  </si>
  <si>
    <t>경기성남분당5E</t>
    <phoneticPr fontId="4" type="noConversion"/>
  </si>
  <si>
    <t>DP2406173856</t>
  </si>
  <si>
    <t>Ebundang005</t>
  </si>
  <si>
    <t>#bundang005</t>
  </si>
  <si>
    <t>경기성남분당2B</t>
    <phoneticPr fontId="4" type="noConversion"/>
  </si>
  <si>
    <t>DP2406171925</t>
  </si>
  <si>
    <t>1-&gt;2 변경_240807부터
2-&gt;1 변경_240821부터</t>
  </si>
  <si>
    <t>Bbundang003</t>
  </si>
  <si>
    <t>헤라스키친</t>
  </si>
  <si>
    <t>최미정</t>
  </si>
  <si>
    <t>01042326775</t>
  </si>
  <si>
    <t>queen6775@hanmail.net</t>
  </si>
  <si>
    <t>경기평택2E</t>
    <phoneticPr fontId="4" type="noConversion"/>
  </si>
  <si>
    <t>DP2406176153</t>
  </si>
  <si>
    <t>Epyeongtaek002</t>
  </si>
  <si>
    <t>써브인</t>
  </si>
  <si>
    <t>장선옥</t>
  </si>
  <si>
    <t>01030544682</t>
  </si>
  <si>
    <t>ogindi@hanmail.net</t>
  </si>
  <si>
    <t>경기평택3E</t>
    <phoneticPr fontId="4" type="noConversion"/>
  </si>
  <si>
    <t>DP2406178870</t>
  </si>
  <si>
    <t>1-&gt;2 변경_240911부터
2-&gt;1 변경_240918부터</t>
  </si>
  <si>
    <t>Epyeongtaek003</t>
  </si>
  <si>
    <t>#pyeongtaek003</t>
  </si>
  <si>
    <t>고씨네닭강정</t>
  </si>
  <si>
    <t>고영준</t>
  </si>
  <si>
    <t>01096709780</t>
  </si>
  <si>
    <t>shina48@naver.com</t>
  </si>
  <si>
    <t>경기평택1B</t>
    <phoneticPr fontId="4" type="noConversion"/>
  </si>
  <si>
    <t>DP2406171233</t>
  </si>
  <si>
    <t>1-&gt;2 변경_240703부터
2-&gt;3 변경_240814부터
3-&gt;4 변경_240821부터
4-&gt;3 변경 241002부터
3-&gt;2 변경_241016부터</t>
  </si>
  <si>
    <t>Bpyeongtaek004</t>
  </si>
  <si>
    <t>#pyeongtaek004</t>
  </si>
  <si>
    <t>드림퀵</t>
  </si>
  <si>
    <t>이도형</t>
  </si>
  <si>
    <t>01041551613</t>
  </si>
  <si>
    <t>skfg12@naver.com</t>
  </si>
  <si>
    <t>경기평택2B</t>
    <phoneticPr fontId="4" type="noConversion"/>
  </si>
  <si>
    <t>DP2406170230</t>
  </si>
  <si>
    <t>1-&gt;2 변경_240703부터
2-&gt;3 변경_240731부터
3-&gt;4 변경_240807부터
5-&gt;4 변경_241016부터
4-&gt;3 변경_241120부터
3-&gt;4 변경_250115부터</t>
  </si>
  <si>
    <t>Bpyeongtaek005</t>
  </si>
  <si>
    <t>#pyeongtaek005</t>
  </si>
  <si>
    <t>오빠배달대행</t>
  </si>
  <si>
    <t>박재필</t>
  </si>
  <si>
    <t>01037275818</t>
  </si>
  <si>
    <t>tuloo@naver.com</t>
  </si>
  <si>
    <t>경기부천원미2B</t>
    <phoneticPr fontId="4" type="noConversion"/>
  </si>
  <si>
    <t>DP2406179910</t>
  </si>
  <si>
    <t>1-&gt;2 변경_240710부터
2-&gt;3 변경_240814부터
3-&gt;2 변경_250212부터</t>
  </si>
  <si>
    <t>Bwonmi002</t>
  </si>
  <si>
    <t>#wonmi002</t>
  </si>
  <si>
    <t>바로고 심곡센타</t>
  </si>
  <si>
    <t>정태현</t>
  </si>
  <si>
    <t>01099956068</t>
  </si>
  <si>
    <t>kipos002@naver.com</t>
  </si>
  <si>
    <t>경기도 하남시</t>
    <phoneticPr fontId="4" type="noConversion"/>
  </si>
  <si>
    <t>경기하남2D</t>
    <phoneticPr fontId="4" type="noConversion"/>
  </si>
  <si>
    <t>DP2406172086</t>
  </si>
  <si>
    <t>Dhanam002</t>
  </si>
  <si>
    <t>#hanam002</t>
  </si>
  <si>
    <t>경기이천1B</t>
    <phoneticPr fontId="4" type="noConversion"/>
  </si>
  <si>
    <t>DP2406175419</t>
  </si>
  <si>
    <t>Bicheon001</t>
  </si>
  <si>
    <t>#icheon001</t>
  </si>
  <si>
    <t>런허브</t>
  </si>
  <si>
    <t>위지용</t>
  </si>
  <si>
    <t>01037033990</t>
  </si>
  <si>
    <t>dnlwldyd7014@naver.com</t>
  </si>
  <si>
    <t>경기도 의왕시</t>
    <phoneticPr fontId="4" type="noConversion"/>
  </si>
  <si>
    <t>경기의왕1B</t>
    <phoneticPr fontId="4" type="noConversion"/>
  </si>
  <si>
    <t>DP2406177482</t>
  </si>
  <si>
    <t>의왕시</t>
  </si>
  <si>
    <t>Buiwang001</t>
  </si>
  <si>
    <t>#uiwang001</t>
  </si>
  <si>
    <t>바로고 SC 동안의왕</t>
  </si>
  <si>
    <t>박찬슬</t>
  </si>
  <si>
    <t>01053424927</t>
  </si>
  <si>
    <t>4772639@naver.com</t>
  </si>
  <si>
    <t>경기하남1E</t>
    <phoneticPr fontId="4" type="noConversion"/>
  </si>
  <si>
    <t>DP2406178259</t>
  </si>
  <si>
    <t>Ehanam001</t>
  </si>
  <si>
    <t>kimjinan@daum.net</t>
  </si>
  <si>
    <t>전라남도 목포시</t>
    <phoneticPr fontId="4" type="noConversion"/>
  </si>
  <si>
    <t>전남목포3B</t>
    <phoneticPr fontId="4" type="noConversion"/>
  </si>
  <si>
    <t>DP2406174466</t>
  </si>
  <si>
    <t>Bmokpo003</t>
  </si>
  <si>
    <t>#mokpo003</t>
  </si>
  <si>
    <t>장수연</t>
  </si>
  <si>
    <t>01026314162</t>
  </si>
  <si>
    <t>jayai4162@naver.com</t>
  </si>
  <si>
    <t>광주광역시</t>
    <phoneticPr fontId="4" type="noConversion"/>
  </si>
  <si>
    <t>광주동구1B</t>
    <phoneticPr fontId="4" type="noConversion"/>
  </si>
  <si>
    <t>DP2406176729</t>
  </si>
  <si>
    <t>Bgwangjudonggu001</t>
  </si>
  <si>
    <t>#gwangjudonggu001</t>
  </si>
  <si>
    <t>공유다 구시청 총판</t>
  </si>
  <si>
    <t>박욱</t>
  </si>
  <si>
    <t>01087920085</t>
  </si>
  <si>
    <t>pwdoll0085@naver.com</t>
  </si>
  <si>
    <t>광주서구1E</t>
    <phoneticPr fontId="4" type="noConversion"/>
  </si>
  <si>
    <t>DP2406172511</t>
  </si>
  <si>
    <t>Egwangjuseogu001</t>
  </si>
  <si>
    <t>공유다 서구 총판</t>
  </si>
  <si>
    <t>김경옥</t>
  </si>
  <si>
    <t>01076087001</t>
  </si>
  <si>
    <t>yunchul22@hanmail.net</t>
  </si>
  <si>
    <t>광주서구2E</t>
    <phoneticPr fontId="4" type="noConversion"/>
  </si>
  <si>
    <t>DP2406177518</t>
  </si>
  <si>
    <t>Egwangjuseogu002</t>
  </si>
  <si>
    <t>#gwangjuseogu002</t>
  </si>
  <si>
    <t>씨애틀</t>
  </si>
  <si>
    <t>강현규</t>
  </si>
  <si>
    <t>01045918483</t>
  </si>
  <si>
    <t>ajikkkang@naver.com</t>
  </si>
  <si>
    <t>광주북구1B</t>
    <phoneticPr fontId="4" type="noConversion"/>
  </si>
  <si>
    <t>DP2406177540</t>
  </si>
  <si>
    <t>Bgwangjubukgu001</t>
  </si>
  <si>
    <t>#gwangjubukgu001</t>
  </si>
  <si>
    <t>바로고 삼각점</t>
  </si>
  <si>
    <t>김명무</t>
  </si>
  <si>
    <t>01062239400</t>
  </si>
  <si>
    <t>kim9174n@naver.com</t>
  </si>
  <si>
    <t>전라북도 익산시</t>
    <phoneticPr fontId="4" type="noConversion"/>
  </si>
  <si>
    <t>전북익산1B</t>
    <phoneticPr fontId="4" type="noConversion"/>
  </si>
  <si>
    <t>DP2406175866</t>
  </si>
  <si>
    <t>익산시</t>
  </si>
  <si>
    <t>Biksan001</t>
  </si>
  <si>
    <t>#iksan001</t>
  </si>
  <si>
    <t>바로고익산지사</t>
  </si>
  <si>
    <t>최서화</t>
  </si>
  <si>
    <t>01057668747</t>
  </si>
  <si>
    <t>ttshow0212@gmail.com</t>
  </si>
  <si>
    <t>서울특별시</t>
    <phoneticPr fontId="4" type="noConversion"/>
  </si>
  <si>
    <t>서울관악1B</t>
    <phoneticPr fontId="4" type="noConversion"/>
  </si>
  <si>
    <t>DP2406177128</t>
  </si>
  <si>
    <t>관악구</t>
  </si>
  <si>
    <t>Bgwanak001</t>
  </si>
  <si>
    <t>#gwanak001</t>
  </si>
  <si>
    <t>피팩토리(P factory) &amp; 진바이크</t>
  </si>
  <si>
    <t>김준태</t>
  </si>
  <si>
    <t>01091747582</t>
  </si>
  <si>
    <t>07410729401019</t>
  </si>
  <si>
    <t>laputa2sky@hanmail.net</t>
  </si>
  <si>
    <t>서울양천1B</t>
    <phoneticPr fontId="4" type="noConversion"/>
  </si>
  <si>
    <t>DP2406171558</t>
  </si>
  <si>
    <t>Byangcheon002</t>
  </si>
  <si>
    <t>#yangcheon002</t>
  </si>
  <si>
    <t xml:space="preserve">바로고 신정허브 </t>
  </si>
  <si>
    <t>유민수</t>
  </si>
  <si>
    <t>01056201588</t>
  </si>
  <si>
    <t>ciyh444@naver.com</t>
  </si>
  <si>
    <t>서울동작2B</t>
    <phoneticPr fontId="4" type="noConversion"/>
  </si>
  <si>
    <t>DP2406173938</t>
  </si>
  <si>
    <t>Bdongjak002</t>
  </si>
  <si>
    <t>#dongjak002</t>
  </si>
  <si>
    <t>노량진 배달대행</t>
  </si>
  <si>
    <t>01024828281</t>
  </si>
  <si>
    <t>speedout1997@naver.com</t>
  </si>
  <si>
    <t>서울구로1B</t>
    <phoneticPr fontId="4" type="noConversion"/>
  </si>
  <si>
    <t>DP2406177839</t>
  </si>
  <si>
    <t>Bguro001</t>
  </si>
  <si>
    <t>#guro001</t>
  </si>
  <si>
    <t>배달대행 구로지사</t>
  </si>
  <si>
    <t>정상민</t>
  </si>
  <si>
    <t>01033153640</t>
  </si>
  <si>
    <t>csy5962@naver.com</t>
  </si>
  <si>
    <t>서울강동1E</t>
    <phoneticPr fontId="4" type="noConversion"/>
  </si>
  <si>
    <t>DP2406172326</t>
  </si>
  <si>
    <t>1-&gt;2 변경_240731부터
2-&gt;3 변경_240828부터</t>
  </si>
  <si>
    <t>Egangdong001</t>
  </si>
  <si>
    <t>플러스 이츠 플러스</t>
  </si>
  <si>
    <t>박성우</t>
  </si>
  <si>
    <t>01055557181</t>
  </si>
  <si>
    <t>qkrtjddn0210@naver.com</t>
  </si>
  <si>
    <t>서울강동2E</t>
    <phoneticPr fontId="4" type="noConversion"/>
  </si>
  <si>
    <t>DP2406176920</t>
  </si>
  <si>
    <t>Egangdong002</t>
  </si>
  <si>
    <t>#gangdong002</t>
  </si>
  <si>
    <t>디 컴퍼니</t>
  </si>
  <si>
    <t>신명철</t>
  </si>
  <si>
    <t>01045410816</t>
  </si>
  <si>
    <t>anchovymc@naver.com</t>
  </si>
  <si>
    <t>경기하남2E</t>
    <phoneticPr fontId="4" type="noConversion"/>
  </si>
  <si>
    <t>DP2406174593</t>
    <phoneticPr fontId="4" type="noConversion"/>
  </si>
  <si>
    <t>Ehanam002</t>
  </si>
  <si>
    <t>주식회사 유강컴퍼니</t>
  </si>
  <si>
    <t>이주석</t>
  </si>
  <si>
    <t>01020789966</t>
  </si>
  <si>
    <t>04563700002599</t>
  </si>
  <si>
    <t>dplusmisa@gmail.com</t>
  </si>
  <si>
    <t>인천광역시</t>
    <phoneticPr fontId="4" type="noConversion"/>
  </si>
  <si>
    <t>인천남동3B</t>
    <phoneticPr fontId="4" type="noConversion"/>
  </si>
  <si>
    <t>DP2406177695</t>
  </si>
  <si>
    <t>Bnamdong001</t>
  </si>
  <si>
    <t>배달일상</t>
  </si>
  <si>
    <t>지건우</t>
  </si>
  <si>
    <t>01077366591</t>
  </si>
  <si>
    <t>wlrjsdn12@naver.com</t>
  </si>
  <si>
    <t>인천남동4B</t>
    <phoneticPr fontId="4" type="noConversion"/>
  </si>
  <si>
    <t>DP2406172763</t>
  </si>
  <si>
    <t>1-&gt;2 변경_240626부터,
2-&gt;1 변경_240717부터</t>
    <phoneticPr fontId="4" type="noConversion"/>
  </si>
  <si>
    <t>Bnamdong002</t>
  </si>
  <si>
    <t>#namdong002</t>
  </si>
  <si>
    <t>바로고 서구동부지사</t>
  </si>
  <si>
    <t>송용석</t>
  </si>
  <si>
    <t>01083591793</t>
  </si>
  <si>
    <t>arsenalsys@naver.com</t>
  </si>
  <si>
    <t>인천남동5B</t>
    <phoneticPr fontId="4" type="noConversion"/>
  </si>
  <si>
    <t>DP2406174727</t>
  </si>
  <si>
    <t>Bnamdong003</t>
  </si>
  <si>
    <t>#namdong003</t>
  </si>
  <si>
    <t>바로고 간석서부허브</t>
  </si>
  <si>
    <t>문준오</t>
  </si>
  <si>
    <t>01086107773</t>
  </si>
  <si>
    <t>mjo89@naver.com</t>
  </si>
  <si>
    <t>인천남동6B</t>
    <phoneticPr fontId="4" type="noConversion"/>
  </si>
  <si>
    <t>DP2406179755</t>
  </si>
  <si>
    <t>Bnamdong004</t>
  </si>
  <si>
    <t>#namdong004</t>
  </si>
  <si>
    <t>바로고 간석점</t>
  </si>
  <si>
    <t>이유정</t>
  </si>
  <si>
    <t>01079318031</t>
  </si>
  <si>
    <t>mun4551@naver.com</t>
  </si>
  <si>
    <t>인천남동7B</t>
    <phoneticPr fontId="4" type="noConversion"/>
  </si>
  <si>
    <t>DP2406178408</t>
  </si>
  <si>
    <t>Bnamdong005</t>
  </si>
  <si>
    <t>#namdong005</t>
  </si>
  <si>
    <t>바로고 동부 선수촌지사</t>
  </si>
  <si>
    <t>한동환</t>
  </si>
  <si>
    <t>01023629847</t>
  </si>
  <si>
    <t>hbd9847@naver.com</t>
  </si>
  <si>
    <t>인천남동8B</t>
    <phoneticPr fontId="4" type="noConversion"/>
  </si>
  <si>
    <t>DP2406171262</t>
  </si>
  <si>
    <t>1-&gt;2 변경_240717부터
2-&gt;3 변경_240807부터
3-&gt;4 변경_240828부터
4-&gt;3 변경_240904부터
3-&gt;2 변경_240918부터
2-&gt;3 변경_241204부터
3-&gt;4 변경_250115부터
4-&gt;3 변경_250129부터</t>
  </si>
  <si>
    <t>Bnamdong006</t>
  </si>
  <si>
    <t>#namdong006</t>
  </si>
  <si>
    <t>바로고 남동</t>
  </si>
  <si>
    <t>이상기</t>
  </si>
  <si>
    <t>01023961633</t>
  </si>
  <si>
    <t>1sinna@naver.com</t>
  </si>
  <si>
    <t>인천남동9B</t>
    <phoneticPr fontId="4" type="noConversion"/>
  </si>
  <si>
    <t>DP2406179559</t>
  </si>
  <si>
    <t>Bnamdong007</t>
  </si>
  <si>
    <t>#namdong007</t>
  </si>
  <si>
    <t>바로고 문화허브</t>
  </si>
  <si>
    <t>장지혜</t>
  </si>
  <si>
    <t>01022474818</t>
  </si>
  <si>
    <t>recon8751@naver.com</t>
  </si>
  <si>
    <t>인천남동10B</t>
    <phoneticPr fontId="4" type="noConversion"/>
  </si>
  <si>
    <t>DP2406172375</t>
  </si>
  <si>
    <t>Bnamdong008</t>
  </si>
  <si>
    <t>#namdong008</t>
  </si>
  <si>
    <t>바로고 인천남부</t>
  </si>
  <si>
    <t>전정인</t>
  </si>
  <si>
    <t>wjswjddls13@naver.com</t>
  </si>
  <si>
    <t>인천남동11B</t>
    <phoneticPr fontId="4" type="noConversion"/>
  </si>
  <si>
    <t>DP2406173719</t>
  </si>
  <si>
    <t>Bnamdong009</t>
  </si>
  <si>
    <t>#namdong009</t>
  </si>
  <si>
    <t>유병섭</t>
  </si>
  <si>
    <t>01033991245</t>
  </si>
  <si>
    <t>pox24kr@naver.com</t>
  </si>
  <si>
    <t>인천남동12B</t>
    <phoneticPr fontId="4" type="noConversion"/>
  </si>
  <si>
    <t>DP2406171829</t>
  </si>
  <si>
    <t>Bnamdong010</t>
  </si>
  <si>
    <t>#namdong010</t>
  </si>
  <si>
    <t>바로고 구월</t>
  </si>
  <si>
    <t>김미진</t>
  </si>
  <si>
    <t>01068771542</t>
  </si>
  <si>
    <t>mbk31337th@naver.com</t>
  </si>
  <si>
    <t>인천남동13B</t>
    <phoneticPr fontId="4" type="noConversion"/>
  </si>
  <si>
    <t>DP2406174468</t>
  </si>
  <si>
    <t>Bnamdong011</t>
  </si>
  <si>
    <t>#namdong011</t>
  </si>
  <si>
    <t>바로고 간석지사</t>
  </si>
  <si>
    <t>강인덕</t>
  </si>
  <si>
    <t>01058093336</t>
  </si>
  <si>
    <t>kkanginduck@naver.com</t>
  </si>
  <si>
    <t>인천남동14B</t>
    <phoneticPr fontId="4" type="noConversion"/>
  </si>
  <si>
    <t>DP2406170886</t>
  </si>
  <si>
    <t>Bnamdong012</t>
  </si>
  <si>
    <t>#namdong012</t>
  </si>
  <si>
    <t>주식회사 윈윈파트너</t>
  </si>
  <si>
    <t>김용표</t>
  </si>
  <si>
    <t>01089310758</t>
  </si>
  <si>
    <t>yongpop0758@naver.com</t>
  </si>
  <si>
    <t>인천남동15B</t>
    <phoneticPr fontId="4" type="noConversion"/>
  </si>
  <si>
    <t>DP2406174812</t>
  </si>
  <si>
    <t>Bnamdong013</t>
  </si>
  <si>
    <t>#namdong013</t>
  </si>
  <si>
    <t>인천미추홀1B</t>
    <phoneticPr fontId="4" type="noConversion"/>
  </si>
  <si>
    <t>DP2406176579</t>
  </si>
  <si>
    <t>Bmichuhol001</t>
  </si>
  <si>
    <t>바로고 인하허브</t>
  </si>
  <si>
    <t>김동민</t>
  </si>
  <si>
    <t>01071901033</t>
  </si>
  <si>
    <t>io0305@naver.com</t>
  </si>
  <si>
    <t>인천미추홀2B</t>
    <phoneticPr fontId="4" type="noConversion"/>
  </si>
  <si>
    <t>DP2406171075</t>
  </si>
  <si>
    <t>Bmichuhol002</t>
  </si>
  <si>
    <t>#michuhol002</t>
  </si>
  <si>
    <t>더원 콜</t>
  </si>
  <si>
    <t>신성철</t>
  </si>
  <si>
    <t>01047129499</t>
  </si>
  <si>
    <t>tjdcjfsja1@naver.com</t>
  </si>
  <si>
    <t>인천미추홀3B</t>
    <phoneticPr fontId="4" type="noConversion"/>
  </si>
  <si>
    <t>DP2406178630</t>
  </si>
  <si>
    <t>Bmichuhol003</t>
  </si>
  <si>
    <t>#michuhol003</t>
  </si>
  <si>
    <t>형제콜</t>
  </si>
  <si>
    <t>김진욱</t>
  </si>
  <si>
    <t>01095595394</t>
  </si>
  <si>
    <t>kkjjww09@naver.com</t>
  </si>
  <si>
    <t>경상남도 창원시</t>
    <phoneticPr fontId="4" type="noConversion"/>
  </si>
  <si>
    <t>경남창원진해1B</t>
    <phoneticPr fontId="4" type="noConversion"/>
  </si>
  <si>
    <t>DP2406177536</t>
  </si>
  <si>
    <t>창원시 진해구</t>
  </si>
  <si>
    <t>Bjinhae001</t>
  </si>
  <si>
    <t>#jinhae001</t>
  </si>
  <si>
    <t>깡용Company(컴퍼니)</t>
  </si>
  <si>
    <t>박현용</t>
  </si>
  <si>
    <t>01049129595</t>
  </si>
  <si>
    <t>phy01049129595phy@gmail.com</t>
  </si>
  <si>
    <t>경남창원마산합포1B</t>
    <phoneticPr fontId="4" type="noConversion"/>
  </si>
  <si>
    <t>DP2406178439</t>
  </si>
  <si>
    <t>창원시 마산합포구</t>
  </si>
  <si>
    <t>Bmasanhappo001</t>
  </si>
  <si>
    <t>#masanhappo001</t>
  </si>
  <si>
    <t>신에스엠 주식회사</t>
  </si>
  <si>
    <t>신형근</t>
  </si>
  <si>
    <t>01085743762</t>
  </si>
  <si>
    <t>nobreeak2@naver.com</t>
  </si>
  <si>
    <t>경남창원마산회원1B</t>
    <phoneticPr fontId="4" type="noConversion"/>
  </si>
  <si>
    <t>DP2406176514</t>
  </si>
  <si>
    <t>창원시 마산회원구</t>
  </si>
  <si>
    <t>Bmasanhoewon001</t>
  </si>
  <si>
    <t>#masanhoewon001</t>
  </si>
  <si>
    <t>경상남도 김해시</t>
    <phoneticPr fontId="4" type="noConversion"/>
  </si>
  <si>
    <t>경남김해1B</t>
    <phoneticPr fontId="4" type="noConversion"/>
  </si>
  <si>
    <t>DP2406177718</t>
  </si>
  <si>
    <t>김해시</t>
  </si>
  <si>
    <t>Bgimhae001</t>
  </si>
  <si>
    <t>#gimhae001</t>
  </si>
  <si>
    <t>주식회사 우분트(UBUNTU)</t>
  </si>
  <si>
    <t>박정수</t>
  </si>
  <si>
    <t>01067074688</t>
  </si>
  <si>
    <t>fen123@naver.com</t>
  </si>
  <si>
    <t>경상남도 거제시</t>
    <phoneticPr fontId="4" type="noConversion"/>
  </si>
  <si>
    <t>경남거제1B</t>
    <phoneticPr fontId="4" type="noConversion"/>
  </si>
  <si>
    <t>DP2406175122</t>
  </si>
  <si>
    <t>거제시</t>
  </si>
  <si>
    <t>Bgeoje001</t>
  </si>
  <si>
    <t>#geoje001</t>
  </si>
  <si>
    <t>달인콜</t>
  </si>
  <si>
    <t>강성신</t>
  </si>
  <si>
    <t>01055522122</t>
  </si>
  <si>
    <t>rookymen@naver.com</t>
  </si>
  <si>
    <t>경남거제2B</t>
    <phoneticPr fontId="4" type="noConversion"/>
  </si>
  <si>
    <t>DP2406170009</t>
  </si>
  <si>
    <t>Bgeoje002</t>
  </si>
  <si>
    <t>#geoje002</t>
  </si>
  <si>
    <t>바로고거제고현</t>
  </si>
  <si>
    <t>전준상</t>
  </si>
  <si>
    <t>01055172076</t>
  </si>
  <si>
    <t>mrpizzaokpo1@naver.com</t>
  </si>
  <si>
    <t>울산광역시</t>
    <phoneticPr fontId="4" type="noConversion"/>
  </si>
  <si>
    <t>울산동구1E</t>
    <phoneticPr fontId="4" type="noConversion"/>
  </si>
  <si>
    <t>DP2406174161</t>
  </si>
  <si>
    <t>1-&gt;2 변경_240703부터</t>
    <phoneticPr fontId="4" type="noConversion"/>
  </si>
  <si>
    <t>Edong001</t>
  </si>
  <si>
    <t>#dong001</t>
  </si>
  <si>
    <t>스마일 퀵서비스</t>
  </si>
  <si>
    <t>박정태</t>
  </si>
  <si>
    <t>01025637890</t>
  </si>
  <si>
    <t>nadia2013@naver.com</t>
  </si>
  <si>
    <t>서울강북3B</t>
    <phoneticPr fontId="4" type="noConversion"/>
  </si>
  <si>
    <t>DP2406173987</t>
  </si>
  <si>
    <t>1-&gt;2 변경_240626부터
2-&gt;1 변경_240703부터
1-&gt;2 변경_240807부터</t>
    <phoneticPr fontId="4" type="noConversion"/>
  </si>
  <si>
    <t>Bgangbuk002</t>
  </si>
  <si>
    <t>#gangbuk002</t>
  </si>
  <si>
    <t>바로고강북</t>
  </si>
  <si>
    <t>조성일</t>
  </si>
  <si>
    <t>01077388031</t>
  </si>
  <si>
    <t>SC제일은행</t>
  </si>
  <si>
    <t>31279@hanmail.net</t>
  </si>
  <si>
    <t>서울은평6B(미사용)</t>
    <phoneticPr fontId="4" type="noConversion"/>
  </si>
  <si>
    <t>DP2406174491</t>
    <phoneticPr fontId="4" type="noConversion"/>
  </si>
  <si>
    <t>Beunpyeong006</t>
  </si>
  <si>
    <t>#eunpyeong006</t>
  </si>
  <si>
    <t>서울은평7B(미사용)</t>
    <phoneticPr fontId="4" type="noConversion"/>
  </si>
  <si>
    <t>DP2406172569</t>
    <phoneticPr fontId="4" type="noConversion"/>
  </si>
  <si>
    <t>Beunpyeong007</t>
  </si>
  <si>
    <t>#eunpyeong007</t>
  </si>
  <si>
    <t>서울중랑2E</t>
    <phoneticPr fontId="4" type="noConversion"/>
  </si>
  <si>
    <t>DP2406178120</t>
  </si>
  <si>
    <t>Ejungnang002</t>
  </si>
  <si>
    <t>#jungnang002</t>
  </si>
  <si>
    <t>라이더원</t>
  </si>
  <si>
    <t>고영만</t>
  </si>
  <si>
    <t>01041809077</t>
  </si>
  <si>
    <t>06330204092420</t>
  </si>
  <si>
    <t>tosky7777@naver.com</t>
  </si>
  <si>
    <t>서울중랑3B</t>
    <phoneticPr fontId="4" type="noConversion"/>
  </si>
  <si>
    <t>DP2406170066</t>
  </si>
  <si>
    <t>Bjungnang003</t>
  </si>
  <si>
    <t>#jungnang003</t>
  </si>
  <si>
    <t>에이스 면목지사(Ace Delivery Friends)</t>
  </si>
  <si>
    <t>서울중랑4B</t>
    <phoneticPr fontId="4" type="noConversion"/>
  </si>
  <si>
    <t>DP2406173791</t>
  </si>
  <si>
    <t>Bjungnang004</t>
  </si>
  <si>
    <t>#jungnang004</t>
  </si>
  <si>
    <t>서울도봉3B</t>
    <phoneticPr fontId="4" type="noConversion"/>
  </si>
  <si>
    <t>DP2406170301</t>
  </si>
  <si>
    <t>Bdobong003</t>
  </si>
  <si>
    <t>#dobong003</t>
  </si>
  <si>
    <t>경기구리2B</t>
    <phoneticPr fontId="4" type="noConversion"/>
  </si>
  <si>
    <t>DP2406177445</t>
  </si>
  <si>
    <t>1-&gt;2 변경_240814부터
2-&gt;1 변경_240911부터
1-&gt;2 변경_240918부터</t>
  </si>
  <si>
    <t>Bguri002</t>
  </si>
  <si>
    <t>#guri002</t>
  </si>
  <si>
    <t>01071495598</t>
  </si>
  <si>
    <t>경기고양덕양1E</t>
    <phoneticPr fontId="4" type="noConversion"/>
  </si>
  <si>
    <t>DP2406172269</t>
  </si>
  <si>
    <t>1-&gt;2 변경_240710부터,
2-&gt;3 변경_240724부터
1-&gt;2 변경_240821부터
4-&gt;5 변경_240828부터
5-&gt;7 변경_240904 부터
7-&gt;6 변경_240918부터
6-&gt;5 변경_241030부터
5-&gt;6 변경_241204부터
6-&gt;7 변경_241211부터
7-&gt;8 변경_250102부터
8-&gt;7 변경_250108부터
7-&gt;5 변경_250212부터</t>
  </si>
  <si>
    <t>Egoyang001</t>
  </si>
  <si>
    <t>덕양딜리버리</t>
  </si>
  <si>
    <t>정종민</t>
  </si>
  <si>
    <t>01082948253</t>
  </si>
  <si>
    <t>wjdwhdals78@kakao.com</t>
  </si>
  <si>
    <t>충청북도 청주시</t>
    <phoneticPr fontId="4" type="noConversion"/>
  </si>
  <si>
    <t>충북청주상당1B</t>
    <phoneticPr fontId="4" type="noConversion"/>
  </si>
  <si>
    <t>DP2406177627</t>
  </si>
  <si>
    <t>Bsangdang001</t>
  </si>
  <si>
    <t>바로고(금천지사)</t>
  </si>
  <si>
    <t>변종호</t>
  </si>
  <si>
    <t>01049207985</t>
  </si>
  <si>
    <t>barogoz@naver.com</t>
  </si>
  <si>
    <t>충북청주청원1B</t>
    <phoneticPr fontId="4" type="noConversion"/>
  </si>
  <si>
    <t>DP2406173288</t>
  </si>
  <si>
    <t>청주시 청원구</t>
  </si>
  <si>
    <t>Bcheongwon001</t>
  </si>
  <si>
    <t>#cheongwon001</t>
  </si>
  <si>
    <t>바로고 청원허브</t>
  </si>
  <si>
    <t>오영록</t>
  </si>
  <si>
    <t>01037023848</t>
  </si>
  <si>
    <t>okb0312@naver.com</t>
  </si>
  <si>
    <t>충북청주흥덕1B</t>
    <phoneticPr fontId="4" type="noConversion"/>
  </si>
  <si>
    <t>DP2406170905</t>
  </si>
  <si>
    <t>Bheungdeok001</t>
  </si>
  <si>
    <t>바로고 충북청주총판</t>
  </si>
  <si>
    <t>윤승훈</t>
  </si>
  <si>
    <t>01053159518</t>
  </si>
  <si>
    <t>white7173@naver.com</t>
  </si>
  <si>
    <t>충북청주서원1B</t>
    <phoneticPr fontId="4" type="noConversion"/>
  </si>
  <si>
    <t>DP2406179123</t>
  </si>
  <si>
    <t>Bseowon001</t>
  </si>
  <si>
    <t>#seowon001</t>
  </si>
  <si>
    <t>충북청주흥덕2B</t>
    <phoneticPr fontId="4" type="noConversion"/>
  </si>
  <si>
    <t>DP2406175945</t>
  </si>
  <si>
    <t>Bheungdeok002</t>
  </si>
  <si>
    <t>#heungdeok002</t>
  </si>
  <si>
    <t>대박난 오송2허브</t>
  </si>
  <si>
    <t>유선아</t>
  </si>
  <si>
    <t>01092709376</t>
  </si>
  <si>
    <t>yooo0616@naver.com</t>
  </si>
  <si>
    <t>세종특별자치시</t>
    <phoneticPr fontId="4" type="noConversion"/>
  </si>
  <si>
    <t>세종조치원1B</t>
    <phoneticPr fontId="4" type="noConversion"/>
  </si>
  <si>
    <t>DP2406170651</t>
  </si>
  <si>
    <t>1-&gt;2 변경_240904 부터</t>
  </si>
  <si>
    <t>BJochiwon001</t>
  </si>
  <si>
    <t>#Jochiwon001</t>
  </si>
  <si>
    <t>티오피(T.O.P)</t>
  </si>
  <si>
    <t>정장균</t>
  </si>
  <si>
    <t>01094877602</t>
  </si>
  <si>
    <t>1so10@naver.com</t>
  </si>
  <si>
    <t>충청남도 당진시</t>
    <phoneticPr fontId="4" type="noConversion"/>
  </si>
  <si>
    <t>충남당진1B</t>
    <phoneticPr fontId="4" type="noConversion"/>
  </si>
  <si>
    <t>DP2406177288</t>
  </si>
  <si>
    <t>당진시</t>
  </si>
  <si>
    <t>Bdangjin001</t>
  </si>
  <si>
    <t>#dangjin001</t>
  </si>
  <si>
    <t>김두진</t>
  </si>
  <si>
    <t>01094606981</t>
  </si>
  <si>
    <t>kimdooji@hanmail.net</t>
  </si>
  <si>
    <t>인천계양1B</t>
    <phoneticPr fontId="4" type="noConversion"/>
  </si>
  <si>
    <t>DP2406175753</t>
  </si>
  <si>
    <t>1-&gt;2 변경_240626부터
2-&gt;1 변경_240731부터</t>
    <phoneticPr fontId="4" type="noConversion"/>
  </si>
  <si>
    <t>Bgyeyang001</t>
  </si>
  <si>
    <t>구들계양지사</t>
  </si>
  <si>
    <t>곽동호</t>
  </si>
  <si>
    <t>01028417890</t>
  </si>
  <si>
    <t>rnemfwltk@naver.com</t>
  </si>
  <si>
    <t>인천연수2B (미사용)</t>
    <phoneticPr fontId="4" type="noConversion"/>
  </si>
  <si>
    <t>DP2406173115</t>
  </si>
  <si>
    <t>Byeonsu002</t>
  </si>
  <si>
    <t>#yeonsu002</t>
  </si>
  <si>
    <t>바로고 송도 6·8 공구지사</t>
  </si>
  <si>
    <t>01024947636</t>
  </si>
  <si>
    <t>대구광역시</t>
    <phoneticPr fontId="4" type="noConversion"/>
  </si>
  <si>
    <t>대구수성1D</t>
    <phoneticPr fontId="4" type="noConversion"/>
  </si>
  <si>
    <t>DP2406171721</t>
    <phoneticPr fontId="4" type="noConversion"/>
  </si>
  <si>
    <t>수성구</t>
  </si>
  <si>
    <t>Ddaejeonsu001</t>
  </si>
  <si>
    <t>#daejeonsu001</t>
  </si>
  <si>
    <t>부산기장2D</t>
    <phoneticPr fontId="4" type="noConversion"/>
  </si>
  <si>
    <t>DP2406171435</t>
    <phoneticPr fontId="4" type="noConversion"/>
  </si>
  <si>
    <t>Dgijang002</t>
  </si>
  <si>
    <t>#gijang002</t>
  </si>
  <si>
    <t>딜버정관본점</t>
  </si>
  <si>
    <t>변동수</t>
  </si>
  <si>
    <t>01024298273</t>
  </si>
  <si>
    <t>qusehdtn97@gmail.com</t>
  </si>
  <si>
    <t>경기평택1D</t>
    <phoneticPr fontId="4" type="noConversion"/>
  </si>
  <si>
    <t>DP2406176268</t>
    <phoneticPr fontId="4" type="noConversion"/>
  </si>
  <si>
    <t>Dpyeongteak001</t>
  </si>
  <si>
    <t>#pyeongteak001</t>
  </si>
  <si>
    <t>구슬이네</t>
  </si>
  <si>
    <t>전예슬</t>
  </si>
  <si>
    <t>01084749219</t>
  </si>
  <si>
    <t>seungkoo9599@naver.com</t>
  </si>
  <si>
    <t>대전유성1D</t>
    <phoneticPr fontId="4" type="noConversion"/>
  </si>
  <si>
    <t>DP2406174756</t>
    <phoneticPr fontId="4" type="noConversion"/>
  </si>
  <si>
    <t>Ddaejeonyu001</t>
  </si>
  <si>
    <t>#daejeonyu001</t>
  </si>
  <si>
    <t>티에스(TS)컴퍼니</t>
  </si>
  <si>
    <t>이주환</t>
  </si>
  <si>
    <t>01050336863</t>
  </si>
  <si>
    <t>01050336863207</t>
  </si>
  <si>
    <t>toto2382@naver.com</t>
  </si>
  <si>
    <t>대전서구1D</t>
    <phoneticPr fontId="4" type="noConversion"/>
  </si>
  <si>
    <t>DP2406177589</t>
    <phoneticPr fontId="4" type="noConversion"/>
  </si>
  <si>
    <t>Ddaejeonseo001</t>
  </si>
  <si>
    <t>#daejeonseo001</t>
  </si>
  <si>
    <t>울산남구2D</t>
    <phoneticPr fontId="4" type="noConversion"/>
  </si>
  <si>
    <t>DP2406173734</t>
    <phoneticPr fontId="4" type="noConversion"/>
  </si>
  <si>
    <t>1-&gt;2 변경_241106부터</t>
  </si>
  <si>
    <t>Dulsannam002</t>
  </si>
  <si>
    <t>#ulsannam002</t>
  </si>
  <si>
    <t>강원강릉1M(미사용)</t>
    <phoneticPr fontId="4" type="noConversion"/>
  </si>
  <si>
    <t>DP2406174361</t>
    <phoneticPr fontId="4" type="noConversion"/>
  </si>
  <si>
    <t>Mgangneung001</t>
  </si>
  <si>
    <t>#gangneung001</t>
    <phoneticPr fontId="4" type="noConversion"/>
  </si>
  <si>
    <t>경기도 안양시</t>
    <phoneticPr fontId="4" type="noConversion"/>
  </si>
  <si>
    <t>경기안양만안1M</t>
    <phoneticPr fontId="4" type="noConversion"/>
  </si>
  <si>
    <t>DP2406176286</t>
  </si>
  <si>
    <t>Mmanan001</t>
  </si>
  <si>
    <t>공유다</t>
  </si>
  <si>
    <t>남용현</t>
  </si>
  <si>
    <t>01039460110</t>
  </si>
  <si>
    <t>sodmadlek@naver.com</t>
  </si>
  <si>
    <t>제주특별시 제주시</t>
    <phoneticPr fontId="4" type="noConversion"/>
  </si>
  <si>
    <t>제주제주성산1M</t>
    <phoneticPr fontId="4" type="noConversion"/>
  </si>
  <si>
    <t>경기광주1M</t>
    <phoneticPr fontId="4" type="noConversion"/>
  </si>
  <si>
    <t>DP2406179774</t>
  </si>
  <si>
    <t>Mgwangju001</t>
  </si>
  <si>
    <t>영웅배송 스파이더</t>
  </si>
  <si>
    <t>나우주</t>
  </si>
  <si>
    <t>01056957822</t>
  </si>
  <si>
    <t>cxzdsaewq89@naver.com</t>
  </si>
  <si>
    <t>충북청주청원1M</t>
    <phoneticPr fontId="4" type="noConversion"/>
  </si>
  <si>
    <t>DP2406171415</t>
  </si>
  <si>
    <t>Mchungwon001</t>
  </si>
  <si>
    <t>#chungwon001</t>
  </si>
  <si>
    <t>카카오퀵</t>
  </si>
  <si>
    <t>육동민</t>
  </si>
  <si>
    <t>01054651470</t>
  </si>
  <si>
    <t>girlcall@hanmail.net</t>
  </si>
  <si>
    <t>충남당진1M</t>
    <phoneticPr fontId="4" type="noConversion"/>
  </si>
  <si>
    <t>DP2406170993</t>
  </si>
  <si>
    <t>Mdangjin001</t>
  </si>
  <si>
    <t>발빠른형제들 당진지사</t>
  </si>
  <si>
    <t>강건희</t>
  </si>
  <si>
    <t>01035790216</t>
  </si>
  <si>
    <t>rkdrjsgml12@naver.com</t>
  </si>
  <si>
    <t>대구중구1E</t>
    <phoneticPr fontId="4" type="noConversion"/>
  </si>
  <si>
    <t>DP2406176646</t>
  </si>
  <si>
    <t>1-&gt;2 변경_240814부터</t>
    <phoneticPr fontId="4" type="noConversion"/>
  </si>
  <si>
    <t>Edaegujung001</t>
  </si>
  <si>
    <t>#daegujung001</t>
  </si>
  <si>
    <t>핫도그</t>
  </si>
  <si>
    <t>황호준</t>
  </si>
  <si>
    <t>01097499771</t>
  </si>
  <si>
    <t>hojun1919@naver.com</t>
  </si>
  <si>
    <t>경상북도 포항시</t>
    <phoneticPr fontId="4" type="noConversion"/>
  </si>
  <si>
    <t>경북포항남구1E</t>
    <phoneticPr fontId="4" type="noConversion"/>
  </si>
  <si>
    <t>DP2406173672</t>
  </si>
  <si>
    <t>Epohangnam001</t>
  </si>
  <si>
    <t>경남김해1M</t>
    <phoneticPr fontId="4" type="noConversion"/>
  </si>
  <si>
    <t>DP2406175069</t>
  </si>
  <si>
    <t>Mgimhae001</t>
  </si>
  <si>
    <t>케이피 컴퍼니(KP company)</t>
  </si>
  <si>
    <t>주성호</t>
  </si>
  <si>
    <t>01028063223</t>
  </si>
  <si>
    <t>mylover802345@naver.com</t>
  </si>
  <si>
    <t>충북청주청원2M</t>
    <phoneticPr fontId="4" type="noConversion"/>
  </si>
  <si>
    <t>DP2406171192</t>
  </si>
  <si>
    <t>Mchungwon002</t>
  </si>
  <si>
    <t>#chungwon002</t>
  </si>
  <si>
    <t>슬비로운 생활</t>
  </si>
  <si>
    <t>김연수</t>
  </si>
  <si>
    <t>01082984350</t>
  </si>
  <si>
    <t>alsk1038@naver.com</t>
  </si>
  <si>
    <t>경기평택1M</t>
    <phoneticPr fontId="4" type="noConversion"/>
  </si>
  <si>
    <t>DP2406171822</t>
  </si>
  <si>
    <t>Mpyeongteak001</t>
  </si>
  <si>
    <t>모아콜 경기평택지점</t>
  </si>
  <si>
    <t>이재호</t>
  </si>
  <si>
    <t>01032035889</t>
  </si>
  <si>
    <t>gusghclsrn1@naver.com</t>
  </si>
  <si>
    <t>경기성남수정3E</t>
    <phoneticPr fontId="4" type="noConversion"/>
  </si>
  <si>
    <t>DP2406176121</t>
  </si>
  <si>
    <t>Esujeong003</t>
  </si>
  <si>
    <t>#sujeong003</t>
  </si>
  <si>
    <t>경기성남중원3E</t>
    <phoneticPr fontId="4" type="noConversion"/>
  </si>
  <si>
    <t>DP2406170826</t>
  </si>
  <si>
    <t>1-&gt;2 변경_240807부터
2-&gt;3 변경_240821부터
3-&gt;2 변경_241204부터</t>
  </si>
  <si>
    <t>Ejungwon003</t>
  </si>
  <si>
    <t>국민콜</t>
  </si>
  <si>
    <t>김민환</t>
  </si>
  <si>
    <t>01091521641</t>
  </si>
  <si>
    <t>godissoul@naver.com</t>
  </si>
  <si>
    <t>경기용인처인2E</t>
    <phoneticPr fontId="4" type="noConversion"/>
  </si>
  <si>
    <t>DP2406171948</t>
  </si>
  <si>
    <t>Echeoin002</t>
  </si>
  <si>
    <t>경기파주1E</t>
    <phoneticPr fontId="4" type="noConversion"/>
  </si>
  <si>
    <t>DP2406173916</t>
    <phoneticPr fontId="4" type="noConversion"/>
  </si>
  <si>
    <t>Epaju001</t>
  </si>
  <si>
    <t>부산광역시</t>
    <phoneticPr fontId="4" type="noConversion"/>
  </si>
  <si>
    <t>부산해운대1E(X)</t>
    <phoneticPr fontId="4" type="noConversion"/>
  </si>
  <si>
    <t>DP2406170476</t>
  </si>
  <si>
    <t>Ebusakhae001</t>
  </si>
  <si>
    <t>맛나플러스 해운대점</t>
  </si>
  <si>
    <t>차총판</t>
  </si>
  <si>
    <t>01049334481</t>
  </si>
  <si>
    <t>cjp0852@naver.com</t>
  </si>
  <si>
    <t>서울관악1E(미사용)</t>
  </si>
  <si>
    <t>DP2406171091</t>
    <phoneticPr fontId="4" type="noConversion"/>
  </si>
  <si>
    <t>Egwanak001</t>
  </si>
  <si>
    <t>서울관악2E(미사용)</t>
    <phoneticPr fontId="4" type="noConversion"/>
  </si>
  <si>
    <t>DP2406176588</t>
    <phoneticPr fontId="4" type="noConversion"/>
  </si>
  <si>
    <t>Egwanak002</t>
  </si>
  <si>
    <t>#gwanak002</t>
  </si>
  <si>
    <t>서울동작1E</t>
    <phoneticPr fontId="4" type="noConversion"/>
  </si>
  <si>
    <t>DP2406176377</t>
  </si>
  <si>
    <t>Edongjak001</t>
  </si>
  <si>
    <t>부릉(남성점)</t>
  </si>
  <si>
    <t>김영진</t>
  </si>
  <si>
    <t>01055951031</t>
  </si>
  <si>
    <t>vfgvfg11@gmail.com</t>
  </si>
  <si>
    <t>임승만</t>
  </si>
  <si>
    <t>서울동작2E(미사용)</t>
    <phoneticPr fontId="4" type="noConversion"/>
  </si>
  <si>
    <t>DP2406174229</t>
    <phoneticPr fontId="4" type="noConversion"/>
  </si>
  <si>
    <t>Edongjak002</t>
  </si>
  <si>
    <t>서울구로1E</t>
  </si>
  <si>
    <t>DP2406177510</t>
  </si>
  <si>
    <t>Eguro001</t>
  </si>
  <si>
    <t>서울구로2E</t>
    <phoneticPr fontId="4" type="noConversion"/>
  </si>
  <si>
    <t>DP2406170098</t>
  </si>
  <si>
    <t>Eguro002</t>
  </si>
  <si>
    <t>#guro002</t>
  </si>
  <si>
    <t>구로가산빵빵지원지사</t>
  </si>
  <si>
    <t>채호병</t>
  </si>
  <si>
    <t>01056780060</t>
  </si>
  <si>
    <t>openfa6@naver.com</t>
  </si>
  <si>
    <t>서울금천1E</t>
    <phoneticPr fontId="4" type="noConversion"/>
  </si>
  <si>
    <t>DP2406175411</t>
  </si>
  <si>
    <t>Egeumchun001</t>
  </si>
  <si>
    <t>#geumchun001</t>
  </si>
  <si>
    <t>큐씨피 구로 금천</t>
  </si>
  <si>
    <t>채희성</t>
  </si>
  <si>
    <t>부산해운대2E</t>
    <phoneticPr fontId="4" type="noConversion"/>
  </si>
  <si>
    <t>DP2406171666</t>
    <phoneticPr fontId="4" type="noConversion"/>
  </si>
  <si>
    <t>Ebusakhae002</t>
  </si>
  <si>
    <t>#busakhae002</t>
  </si>
  <si>
    <t>엔젤모빌리타[엔젤배달대행] 해운대직영점</t>
  </si>
  <si>
    <t>정민정</t>
  </si>
  <si>
    <t>01052015408</t>
  </si>
  <si>
    <t>wjda456@naver.com</t>
  </si>
  <si>
    <t>경기남양주6E</t>
    <phoneticPr fontId="4" type="noConversion"/>
  </si>
  <si>
    <t>DP2406170688</t>
    <phoneticPr fontId="4" type="noConversion"/>
  </si>
  <si>
    <t>Enamyang006</t>
  </si>
  <si>
    <t>#namyang006</t>
  </si>
  <si>
    <t>제주제주1E</t>
    <phoneticPr fontId="4" type="noConversion"/>
  </si>
  <si>
    <t>DP2406171094</t>
  </si>
  <si>
    <t>1-&gt;2 변경_240724부터
2-&gt;1 변경_240821부터</t>
  </si>
  <si>
    <t>Ejeju001</t>
  </si>
  <si>
    <t>스타딜리버리</t>
  </si>
  <si>
    <t>정몽용</t>
  </si>
  <si>
    <t>01082678246</t>
  </si>
  <si>
    <t>metis9292@naver.com</t>
  </si>
  <si>
    <t>경기파주1M</t>
    <phoneticPr fontId="4" type="noConversion"/>
  </si>
  <si>
    <t>DP2406178440</t>
  </si>
  <si>
    <t>Mpaju001</t>
  </si>
  <si>
    <t>프로라이더</t>
  </si>
  <si>
    <t>조준성</t>
  </si>
  <si>
    <t>01022026357</t>
  </si>
  <si>
    <t>chk6357@naver.com</t>
  </si>
  <si>
    <t>경기파주2M</t>
    <phoneticPr fontId="4" type="noConversion"/>
  </si>
  <si>
    <t>DP2406170062</t>
  </si>
  <si>
    <t>1-&gt;2 변경_240717부터
2-&gt;3 변경_240731부터
3-&gt;4 변경_240814부터
4-&gt;5 변경_240821부터
5-&gt;4 변경_240904 부터
4-&gt;5 변경_240911부터
5-&gt;4 변경_240925부터
4-&gt;2 변경_241204부터
2-&gt;1 변경_250115부터</t>
  </si>
  <si>
    <t>Mpaju002</t>
  </si>
  <si>
    <t>모두다콜</t>
  </si>
  <si>
    <t>권승민</t>
  </si>
  <si>
    <t>01033335748</t>
  </si>
  <si>
    <t>wlsgudqk@naver.com</t>
  </si>
  <si>
    <t>경기파주3M</t>
    <phoneticPr fontId="4" type="noConversion"/>
  </si>
  <si>
    <t>DP2406174192</t>
  </si>
  <si>
    <t>Mpaju003</t>
  </si>
  <si>
    <t>세종중부1E(미사용)</t>
    <phoneticPr fontId="4" type="noConversion"/>
  </si>
  <si>
    <t>Esejongjung001</t>
  </si>
  <si>
    <t>#sejongjung001</t>
  </si>
  <si>
    <t>경남김해2M</t>
    <phoneticPr fontId="4" type="noConversion"/>
  </si>
  <si>
    <t>DP2406175926</t>
  </si>
  <si>
    <t>Mgimhae002</t>
  </si>
  <si>
    <t>#gimhae002</t>
  </si>
  <si>
    <t>모아라인 김해</t>
  </si>
  <si>
    <t>김가현</t>
  </si>
  <si>
    <t>01077612727</t>
  </si>
  <si>
    <t>bluezz21@naver.com</t>
  </si>
  <si>
    <t>경기부천소사1E</t>
    <phoneticPr fontId="4" type="noConversion"/>
  </si>
  <si>
    <t>DP2406172053</t>
    <phoneticPr fontId="4" type="noConversion"/>
  </si>
  <si>
    <t>Eojeong001</t>
  </si>
  <si>
    <t>#ojeong001</t>
  </si>
  <si>
    <t>버터플라이 L</t>
  </si>
  <si>
    <t>김세빈</t>
  </si>
  <si>
    <t>01084582454</t>
  </si>
  <si>
    <t>gogofly89@naver.com</t>
  </si>
  <si>
    <t>경기부천원미1E</t>
    <phoneticPr fontId="4" type="noConversion"/>
  </si>
  <si>
    <t>DP2406175426</t>
  </si>
  <si>
    <t>Ewonmi001</t>
  </si>
  <si>
    <t>플러스라이더스</t>
  </si>
  <si>
    <t>김현</t>
  </si>
  <si>
    <t>01075904442</t>
  </si>
  <si>
    <t>kim_105@naver.com</t>
  </si>
  <si>
    <t>경기고양일산동구1M</t>
    <phoneticPr fontId="4" type="noConversion"/>
  </si>
  <si>
    <t>DP2406170199</t>
    <phoneticPr fontId="4" type="noConversion"/>
  </si>
  <si>
    <t>1-&gt;2 변경_240821부터
2-&gt;1 변경_240828부터
1-&gt;2 변경_240904 부터</t>
  </si>
  <si>
    <t>Milsandong001</t>
  </si>
  <si>
    <t>#ilsandong001</t>
  </si>
  <si>
    <t>처음처럼</t>
  </si>
  <si>
    <t>박민우</t>
  </si>
  <si>
    <t>01086711131</t>
  </si>
  <si>
    <t>lovestory860@naver.com</t>
  </si>
  <si>
    <t>제주제주2E</t>
    <phoneticPr fontId="4" type="noConversion"/>
  </si>
  <si>
    <t>DP2406171917</t>
  </si>
  <si>
    <t>Ejeju002</t>
  </si>
  <si>
    <t>경상북도 구미시</t>
    <phoneticPr fontId="4" type="noConversion"/>
  </si>
  <si>
    <t>경북구미1E</t>
    <phoneticPr fontId="4" type="noConversion"/>
  </si>
  <si>
    <t>DP2406179353</t>
  </si>
  <si>
    <t>구미시</t>
  </si>
  <si>
    <t>Egumi001</t>
  </si>
  <si>
    <t>#gumi001</t>
  </si>
  <si>
    <t>주식회사 구미플러스</t>
  </si>
  <si>
    <t>노순필</t>
  </si>
  <si>
    <t>01053996665</t>
  </si>
  <si>
    <t>09760104281527</t>
  </si>
  <si>
    <t>plus4742800@gmail.com</t>
  </si>
  <si>
    <t>경북구미2E</t>
    <phoneticPr fontId="4" type="noConversion"/>
  </si>
  <si>
    <t>DP2406175839</t>
  </si>
  <si>
    <t>Egumi002</t>
  </si>
  <si>
    <t>#gumi002</t>
  </si>
  <si>
    <t>som277@naver.com</t>
  </si>
  <si>
    <t>경북구미3E</t>
    <phoneticPr fontId="4" type="noConversion"/>
  </si>
  <si>
    <t>DP2406174861</t>
  </si>
  <si>
    <t>Egumi003</t>
  </si>
  <si>
    <t>#gumi003</t>
  </si>
  <si>
    <t>경북구미4E</t>
    <phoneticPr fontId="4" type="noConversion"/>
  </si>
  <si>
    <t>DP2406175198</t>
  </si>
  <si>
    <t>Egumi004</t>
  </si>
  <si>
    <t>#gumi004</t>
  </si>
  <si>
    <t>서울성북1M</t>
    <phoneticPr fontId="4" type="noConversion"/>
  </si>
  <si>
    <t>DP2406172035</t>
  </si>
  <si>
    <t>Msungbuk001</t>
  </si>
  <si>
    <t>대전유성1E</t>
    <phoneticPr fontId="4" type="noConversion"/>
  </si>
  <si>
    <t>DP2406174803</t>
  </si>
  <si>
    <t>Edaejeonyu001</t>
  </si>
  <si>
    <t>경기수원팔달3B</t>
    <phoneticPr fontId="4" type="noConversion"/>
  </si>
  <si>
    <t>DP2406249672</t>
  </si>
  <si>
    <t>1-&gt;2 변경_241009부터
2-&gt;1 변경_250108부터</t>
  </si>
  <si>
    <t>Bpaldal003</t>
  </si>
  <si>
    <t>#paldal003</t>
  </si>
  <si>
    <t>뉴트랙</t>
  </si>
  <si>
    <t>김형준</t>
  </si>
  <si>
    <t>01025852552</t>
  </si>
  <si>
    <t>Kimstar211@naver.com</t>
  </si>
  <si>
    <t>경기수원팔달4B</t>
    <phoneticPr fontId="4" type="noConversion"/>
  </si>
  <si>
    <t>DP2406243640</t>
  </si>
  <si>
    <t>1-&gt;2 변경_240807부터</t>
    <phoneticPr fontId="4" type="noConversion"/>
  </si>
  <si>
    <t>Bpaldal004</t>
  </si>
  <si>
    <t>#paldal004</t>
  </si>
  <si>
    <t>경기용인기흥1B</t>
    <phoneticPr fontId="4" type="noConversion"/>
  </si>
  <si>
    <t>DP2406242751</t>
  </si>
  <si>
    <t>용인시 기흥구</t>
  </si>
  <si>
    <t>Bgiheung001</t>
  </si>
  <si>
    <t>#giheung001</t>
  </si>
  <si>
    <t>바로고 신구갈</t>
  </si>
  <si>
    <t>방지혜</t>
  </si>
  <si>
    <t>01093643669</t>
  </si>
  <si>
    <t>ahg22@naver.com</t>
  </si>
  <si>
    <t>경기수원팔달1D</t>
    <phoneticPr fontId="4" type="noConversion"/>
  </si>
  <si>
    <t>DP2406243192</t>
  </si>
  <si>
    <t>Dpaldal001</t>
  </si>
  <si>
    <t>더블유커뮤니케이션 수원점</t>
  </si>
  <si>
    <t>경기용인기흥2B</t>
    <phoneticPr fontId="4" type="noConversion"/>
  </si>
  <si>
    <t>DP2406243456</t>
  </si>
  <si>
    <t>1-&gt;2 변경_241030부터
2-&gt;1 변경_250108부터</t>
  </si>
  <si>
    <t>Bgiheung002</t>
  </si>
  <si>
    <t>#giheung002</t>
  </si>
  <si>
    <t>프렌즈 모아</t>
  </si>
  <si>
    <t>함용호</t>
  </si>
  <si>
    <t>01044334433</t>
  </si>
  <si>
    <t>harmyh@daum.net</t>
  </si>
  <si>
    <t>인천미추홀4B</t>
    <phoneticPr fontId="4" type="noConversion"/>
  </si>
  <si>
    <t>DP2406246473</t>
  </si>
  <si>
    <t>Bmichuhol004</t>
  </si>
  <si>
    <t>#michuhol004</t>
  </si>
  <si>
    <t>바로고 미추홀허브 총판</t>
  </si>
  <si>
    <t>전민우</t>
  </si>
  <si>
    <t>01044440312</t>
  </si>
  <si>
    <t>hdonge@naver.com</t>
  </si>
  <si>
    <t>인천미추홀5B</t>
    <phoneticPr fontId="4" type="noConversion"/>
  </si>
  <si>
    <t>DP2406242968</t>
  </si>
  <si>
    <t>Bmichuhol005</t>
  </si>
  <si>
    <t>#michuhol005</t>
  </si>
  <si>
    <t>인천문학허브</t>
  </si>
  <si>
    <t>이태경</t>
  </si>
  <si>
    <t>01021990499</t>
  </si>
  <si>
    <t>mopara@naver.com</t>
  </si>
  <si>
    <t>인천남동16B</t>
    <phoneticPr fontId="4" type="noConversion"/>
  </si>
  <si>
    <t>DP2406246503</t>
  </si>
  <si>
    <t>1-&gt;2 변경_250219부터
2-&gt;1 변경_250305부터</t>
  </si>
  <si>
    <t>Bnamdong014</t>
  </si>
  <si>
    <t>#namdong014</t>
  </si>
  <si>
    <t>바로고 북부지사</t>
  </si>
  <si>
    <t>김정란</t>
  </si>
  <si>
    <t>01082122692</t>
  </si>
  <si>
    <t>barogo2692@naver.com</t>
  </si>
  <si>
    <t>인천서구2B</t>
    <phoneticPr fontId="4" type="noConversion"/>
  </si>
  <si>
    <t>DP2406246439</t>
  </si>
  <si>
    <t>Binseo002</t>
  </si>
  <si>
    <t>#inseo002</t>
  </si>
  <si>
    <t>만나플러스 ZOFO콜</t>
  </si>
  <si>
    <t>변지연</t>
  </si>
  <si>
    <t>01055002660</t>
  </si>
  <si>
    <t>wldus3238@naver.com</t>
  </si>
  <si>
    <t>인천서구3B</t>
    <phoneticPr fontId="4" type="noConversion"/>
  </si>
  <si>
    <t>DP2406246264</t>
  </si>
  <si>
    <t>1-&gt;2 변경_240821부터
2-&gt;1 변경_240918부터
1-&gt;2 변경_241009부터
2-&gt;1 변경_250115부터</t>
  </si>
  <si>
    <t>Binseo003</t>
  </si>
  <si>
    <t>#inseo003</t>
  </si>
  <si>
    <t>울트라콜</t>
  </si>
  <si>
    <t>박준호</t>
  </si>
  <si>
    <t>01046504440</t>
  </si>
  <si>
    <t>rhftn4895@naver.com</t>
  </si>
  <si>
    <t>인천연수3B</t>
    <phoneticPr fontId="4" type="noConversion"/>
  </si>
  <si>
    <t>DP2406245992</t>
  </si>
  <si>
    <t>Byeonsu003</t>
  </si>
  <si>
    <t>#yeonsu003</t>
  </si>
  <si>
    <t>㈜서진홀딩스</t>
  </si>
  <si>
    <t>서진</t>
  </si>
  <si>
    <t>01051133435</t>
  </si>
  <si>
    <t>nolbugenie@naver.com</t>
  </si>
  <si>
    <t>인천계양2B</t>
    <phoneticPr fontId="4" type="noConversion"/>
  </si>
  <si>
    <t>DP2406243523</t>
  </si>
  <si>
    <t>Bgyeyang002</t>
  </si>
  <si>
    <t>#gyeyang002</t>
  </si>
  <si>
    <t>바로고 계양지사</t>
  </si>
  <si>
    <t>김동준</t>
  </si>
  <si>
    <t>01029807886</t>
  </si>
  <si>
    <t>pigo31@naver.com</t>
  </si>
  <si>
    <t>유승우</t>
    <phoneticPr fontId="4" type="noConversion"/>
  </si>
  <si>
    <t>경기하남2B</t>
  </si>
  <si>
    <t>DP2406247726</t>
    <phoneticPr fontId="4" type="noConversion"/>
  </si>
  <si>
    <t>Bhanam002</t>
  </si>
  <si>
    <t>주식회사 달리는친구들</t>
  </si>
  <si>
    <t>이영규</t>
  </si>
  <si>
    <t>01024970575</t>
  </si>
  <si>
    <t>peter0575@naver.com</t>
  </si>
  <si>
    <t>서울강남2B(미사용)</t>
  </si>
  <si>
    <t>DP2406242088</t>
    <phoneticPr fontId="4" type="noConversion"/>
  </si>
  <si>
    <t>Bgangnam003</t>
  </si>
  <si>
    <t>#gangnam003</t>
  </si>
  <si>
    <t>운영 보류, 배민 직계약</t>
    <phoneticPr fontId="4" type="noConversion"/>
  </si>
  <si>
    <t>서울강동3E</t>
    <phoneticPr fontId="4" type="noConversion"/>
  </si>
  <si>
    <t>DP2406247695</t>
  </si>
  <si>
    <t>#gangdong003</t>
    <phoneticPr fontId="4" type="noConversion"/>
  </si>
  <si>
    <t>#gangdong003</t>
  </si>
  <si>
    <t>서울강동2B</t>
    <phoneticPr fontId="4" type="noConversion"/>
  </si>
  <si>
    <t>DP2406247153</t>
  </si>
  <si>
    <t>1-&gt;2 변경_240904 부터
2-&gt;4 변경_240911부터
4-&gt;2 변경_241009부터
2-&gt;1 변경_241016부터</t>
  </si>
  <si>
    <t>Bgangdong002</t>
  </si>
  <si>
    <t>휴먼애드</t>
  </si>
  <si>
    <t>이시현</t>
  </si>
  <si>
    <t>01043881056</t>
  </si>
  <si>
    <t>oohlalla80@naver.com</t>
  </si>
  <si>
    <t>서울송파1B</t>
    <phoneticPr fontId="4" type="noConversion"/>
  </si>
  <si>
    <t>DP2406244369</t>
  </si>
  <si>
    <t>Bsongpa003</t>
  </si>
  <si>
    <t>#songpa003</t>
  </si>
  <si>
    <t>권혁희</t>
  </si>
  <si>
    <t>서울강동3B</t>
    <phoneticPr fontId="4" type="noConversion"/>
  </si>
  <si>
    <t>DP2406243434</t>
  </si>
  <si>
    <t>Bgangdong003</t>
  </si>
  <si>
    <t>몬스터 딜리버리</t>
  </si>
  <si>
    <t>김태진</t>
  </si>
  <si>
    <t>01091717436</t>
  </si>
  <si>
    <t>07430104126429</t>
  </si>
  <si>
    <t>asopasd11@naver.com</t>
  </si>
  <si>
    <t>서울강동4E</t>
    <phoneticPr fontId="4" type="noConversion"/>
  </si>
  <si>
    <t>DP2406241076</t>
  </si>
  <si>
    <t>Egangdong004</t>
  </si>
  <si>
    <t>#gangdong004</t>
  </si>
  <si>
    <t>디플러스</t>
  </si>
  <si>
    <t>배은주</t>
  </si>
  <si>
    <t>01098730720</t>
  </si>
  <si>
    <t>sounhy11@naver.com</t>
  </si>
  <si>
    <t>서울강동5E</t>
    <phoneticPr fontId="4" type="noConversion"/>
  </si>
  <si>
    <t>DP2406247642</t>
  </si>
  <si>
    <t>1-&gt;2 변경_240821부터
2-&gt;3 변경_240828부터
3-&gt;4 변경_240904 부터
4-&gt;3 변경_240918부터
3-&gt;4 변경_240925부터
4-&gt;5 변경_241224부터
5-&gt;4 변경_250115부터
4-&gt;5 변경_250212부터
5-&gt;4 변경_250219부터
4-&gt;5 변경_250226부터</t>
  </si>
  <si>
    <t>Egangdong005</t>
  </si>
  <si>
    <t>#gangdong005</t>
  </si>
  <si>
    <t>디.플러스 D.Plus</t>
  </si>
  <si>
    <t>이건우</t>
  </si>
  <si>
    <t>01024857452</t>
  </si>
  <si>
    <t>dhdnjfdhdlf34@naver.com</t>
  </si>
  <si>
    <t>대구달서1B</t>
    <phoneticPr fontId="4" type="noConversion"/>
  </si>
  <si>
    <t>DP2406240953</t>
  </si>
  <si>
    <t>1-&gt;2 변경_240807부터
2-&gt;3 변경_240814부터
3-&gt;4 변경_240821부터
4-&gt;3 변경_240828부터 (신현철님 날짜는 부정확함)
3-&gt;2 변경_240911부터
2-&gt;1 변경 241002부터</t>
  </si>
  <si>
    <t>Bdalseo001</t>
  </si>
  <si>
    <t>송재민</t>
  </si>
  <si>
    <t>01027520868</t>
  </si>
  <si>
    <t>jaeminmy@hanmail.net</t>
  </si>
  <si>
    <t>대구달서2B</t>
    <phoneticPr fontId="4" type="noConversion"/>
  </si>
  <si>
    <t>DP2406245497</t>
  </si>
  <si>
    <t>Bdalseo002</t>
  </si>
  <si>
    <t>박정애</t>
  </si>
  <si>
    <t>01062247891</t>
  </si>
  <si>
    <t>02108357512</t>
  </si>
  <si>
    <t>jep0510@hanmail.net</t>
  </si>
  <si>
    <t>경북구미1B</t>
    <phoneticPr fontId="4" type="noConversion"/>
  </si>
  <si>
    <t>DP2406247073</t>
  </si>
  <si>
    <t>준비중</t>
  </si>
  <si>
    <t>Bgumi001</t>
  </si>
  <si>
    <t>운영 보류, 차주 오픈 희망</t>
    <phoneticPr fontId="4" type="noConversion"/>
  </si>
  <si>
    <t>경북구미2B</t>
    <phoneticPr fontId="4" type="noConversion"/>
  </si>
  <si>
    <t>DP2406246731</t>
  </si>
  <si>
    <t>Bgumi002</t>
  </si>
  <si>
    <t>경북구미5E</t>
    <phoneticPr fontId="4" type="noConversion"/>
  </si>
  <si>
    <t>DP2406249459</t>
  </si>
  <si>
    <t>Egumi005</t>
  </si>
  <si>
    <t>#gumi005</t>
  </si>
  <si>
    <t xml:space="preserve">신 성광퀵 </t>
  </si>
  <si>
    <t>배성원</t>
  </si>
  <si>
    <t>01056870081</t>
  </si>
  <si>
    <t>rladkgo01@naver.com</t>
  </si>
  <si>
    <t>부산연제2B</t>
    <phoneticPr fontId="4" type="noConversion"/>
  </si>
  <si>
    <t>DP2406243306</t>
  </si>
  <si>
    <t>Byeonje002</t>
  </si>
  <si>
    <t>#yeonje002</t>
  </si>
  <si>
    <t>만천스튜디오</t>
  </si>
  <si>
    <t>정재희</t>
  </si>
  <si>
    <t>01058401577</t>
  </si>
  <si>
    <t>kci500@naver.com</t>
  </si>
  <si>
    <t>부산수영1B</t>
    <phoneticPr fontId="4" type="noConversion"/>
  </si>
  <si>
    <t>DP2406241631</t>
  </si>
  <si>
    <t>Bsuyoung001</t>
  </si>
  <si>
    <t>#suyoung001</t>
  </si>
  <si>
    <t>경기광명1E</t>
    <phoneticPr fontId="4" type="noConversion"/>
  </si>
  <si>
    <t>DP2406241711</t>
  </si>
  <si>
    <t>Egwangmyeong001</t>
  </si>
  <si>
    <t>#gwangmyeong001</t>
  </si>
  <si>
    <t>딜리온 광명 히트점</t>
  </si>
  <si>
    <t>이준영</t>
  </si>
  <si>
    <t>01067229869</t>
  </si>
  <si>
    <t>dud9868@gmail.com</t>
  </si>
  <si>
    <t>경기부천원미3B</t>
    <phoneticPr fontId="4" type="noConversion"/>
  </si>
  <si>
    <t>DP2406240338</t>
  </si>
  <si>
    <t>1-&gt;2 변경_240814부터
2-&gt;3 변경_240821부터</t>
  </si>
  <si>
    <t>Bwonmi003</t>
  </si>
  <si>
    <t>#wonmi003</t>
  </si>
  <si>
    <t>바로고 부천대점</t>
  </si>
  <si>
    <t>장두진</t>
  </si>
  <si>
    <t>01096178114</t>
  </si>
  <si>
    <t>slem1992@naver.com</t>
  </si>
  <si>
    <t>서울관악1E</t>
  </si>
  <si>
    <t>DP2406249305</t>
  </si>
  <si>
    <t>Egwanak003</t>
  </si>
  <si>
    <t>#gwanak003</t>
  </si>
  <si>
    <t>클래스</t>
  </si>
  <si>
    <t>조현국</t>
  </si>
  <si>
    <t>01039408630</t>
  </si>
  <si>
    <t>gusrnr0112@naver.com</t>
  </si>
  <si>
    <t>경기수원권선영통1E</t>
    <phoneticPr fontId="4" type="noConversion"/>
  </si>
  <si>
    <t>DP2406246114</t>
  </si>
  <si>
    <t>Egwonseon001</t>
  </si>
  <si>
    <t>#gwonseon001</t>
  </si>
  <si>
    <t>플렉스 라이더스 환이지사</t>
  </si>
  <si>
    <t>김기영</t>
  </si>
  <si>
    <t>01024479771</t>
  </si>
  <si>
    <t>Soho0907@naver.com</t>
  </si>
  <si>
    <t>경기고양일산동구1E</t>
    <phoneticPr fontId="4" type="noConversion"/>
  </si>
  <si>
    <t>DP2406244755</t>
  </si>
  <si>
    <t>Eilsandong001</t>
  </si>
  <si>
    <t>경기광주6B</t>
    <phoneticPr fontId="4" type="noConversion"/>
  </si>
  <si>
    <t>DP2406244781</t>
  </si>
  <si>
    <t>Bgwangju006</t>
  </si>
  <si>
    <t>#gwangju006</t>
  </si>
  <si>
    <t>바로고 태전지사</t>
  </si>
  <si>
    <t>김만기</t>
  </si>
  <si>
    <t>01022651553</t>
  </si>
  <si>
    <t>kg261@naver.com</t>
  </si>
  <si>
    <t>서울강북4B</t>
    <phoneticPr fontId="4" type="noConversion"/>
  </si>
  <si>
    <t>DP2406245720</t>
  </si>
  <si>
    <t>1-&gt;2 변경_240717부터
2-&gt;1 변경_240724부터
2-&gt;3 변경_240821부터</t>
  </si>
  <si>
    <t>Bgangbuk004</t>
  </si>
  <si>
    <t>#gangbuk004</t>
  </si>
  <si>
    <t>서울도봉4B</t>
    <phoneticPr fontId="4" type="noConversion"/>
  </si>
  <si>
    <t>DP2406248834</t>
  </si>
  <si>
    <t>Bdobong004</t>
  </si>
  <si>
    <t>#dobong004</t>
  </si>
  <si>
    <t>서울도봉5B</t>
    <phoneticPr fontId="4" type="noConversion"/>
  </si>
  <si>
    <t>DP2406246635</t>
  </si>
  <si>
    <t>Bdobong005</t>
  </si>
  <si>
    <t>#dobong005</t>
  </si>
  <si>
    <t>서울광진1B</t>
    <phoneticPr fontId="4" type="noConversion"/>
  </si>
  <si>
    <t>DP2406245907</t>
  </si>
  <si>
    <t>Bgwangjin002</t>
  </si>
  <si>
    <t>#gwangjin002</t>
  </si>
  <si>
    <t>서울강북5B</t>
    <phoneticPr fontId="4" type="noConversion"/>
  </si>
  <si>
    <t>DP2406247524</t>
  </si>
  <si>
    <t>1-&gt;2 변경_241023부터</t>
  </si>
  <si>
    <t>Bgangbuk005</t>
  </si>
  <si>
    <t>#gangbuk005</t>
  </si>
  <si>
    <t>생각대로 강북미아점</t>
  </si>
  <si>
    <t>정일혁</t>
  </si>
  <si>
    <t>01076037268</t>
  </si>
  <si>
    <t>dlfgur0@naver.com</t>
  </si>
  <si>
    <t>8/7 재오픈</t>
    <phoneticPr fontId="4" type="noConversion"/>
  </si>
  <si>
    <t>서울광진2B</t>
    <phoneticPr fontId="4" type="noConversion"/>
  </si>
  <si>
    <t>DP2406249014</t>
  </si>
  <si>
    <t>Bgwangjin003</t>
  </si>
  <si>
    <t>#gwangjin003</t>
  </si>
  <si>
    <t>서울노원2B</t>
    <phoneticPr fontId="4" type="noConversion"/>
  </si>
  <si>
    <t>DP2406243701</t>
  </si>
  <si>
    <t>1-&gt;2 변경_240717부터
2-&gt;1 변경_240724부터</t>
    <phoneticPr fontId="4" type="noConversion"/>
  </si>
  <si>
    <t>Bnowon002</t>
  </si>
  <si>
    <t>#nowon002</t>
  </si>
  <si>
    <t>서울노원3B</t>
    <phoneticPr fontId="4" type="noConversion"/>
  </si>
  <si>
    <t>DP2406248973</t>
  </si>
  <si>
    <t>Bnowon003</t>
  </si>
  <si>
    <t>#nowon003</t>
  </si>
  <si>
    <t>바로고 성북</t>
  </si>
  <si>
    <t>신성민</t>
  </si>
  <si>
    <t>01099079998</t>
  </si>
  <si>
    <t>jojobong2@naver.com</t>
  </si>
  <si>
    <t>경기파주4B</t>
    <phoneticPr fontId="4" type="noConversion"/>
  </si>
  <si>
    <t>DP2406241813</t>
  </si>
  <si>
    <t>Bpaju004</t>
  </si>
  <si>
    <t>#paju004</t>
  </si>
  <si>
    <t>서울노원4B</t>
    <phoneticPr fontId="4" type="noConversion"/>
  </si>
  <si>
    <t>DP2406243405</t>
  </si>
  <si>
    <t>Bnowon004</t>
  </si>
  <si>
    <t>#nowon004</t>
  </si>
  <si>
    <t>경남양산1B</t>
    <phoneticPr fontId="4" type="noConversion"/>
  </si>
  <si>
    <t>DP2406246356</t>
  </si>
  <si>
    <t>양산시</t>
  </si>
  <si>
    <t>Byangsan001</t>
  </si>
  <si>
    <t>#yangsan001</t>
  </si>
  <si>
    <t>경남진주1B</t>
    <phoneticPr fontId="4" type="noConversion"/>
  </si>
  <si>
    <t>DP2406249586</t>
  </si>
  <si>
    <t>진주시</t>
  </si>
  <si>
    <t>Bjinju001</t>
  </si>
  <si>
    <t>#jinju001</t>
  </si>
  <si>
    <t>바로고 동진주점</t>
  </si>
  <si>
    <t>백유경</t>
  </si>
  <si>
    <t>01022650522</t>
  </si>
  <si>
    <t>lovemin880@naver.com</t>
  </si>
  <si>
    <t>경남진주2B</t>
    <phoneticPr fontId="4" type="noConversion"/>
  </si>
  <si>
    <t>DP2406243969</t>
  </si>
  <si>
    <t>Bjinju002</t>
  </si>
  <si>
    <t>#jinju002</t>
  </si>
  <si>
    <t>바로고서진주지사</t>
  </si>
  <si>
    <t>조형식</t>
  </si>
  <si>
    <t>01051140427</t>
  </si>
  <si>
    <t>dongdong302@hanmail.net</t>
  </si>
  <si>
    <t>대전유성3B</t>
    <phoneticPr fontId="4" type="noConversion"/>
  </si>
  <si>
    <t>DP2406242580</t>
  </si>
  <si>
    <t>Byuseong002</t>
  </si>
  <si>
    <t>#yuseong002</t>
  </si>
  <si>
    <t>단가가 너무 싸져서 로컬보다 싸진 상황이라 커넥트를 할 의미가 없음
단가를 올려주면 좋겠다.</t>
    <phoneticPr fontId="10" type="noConversion"/>
  </si>
  <si>
    <t>대전유성대덕1B</t>
    <phoneticPr fontId="4" type="noConversion"/>
  </si>
  <si>
    <t>DP2406249588</t>
  </si>
  <si>
    <t>Byuseongdaeduk001</t>
  </si>
  <si>
    <t>#yuseongdaeduk001</t>
  </si>
  <si>
    <t>대전유성4B</t>
    <phoneticPr fontId="4" type="noConversion"/>
  </si>
  <si>
    <t>DP2406245598</t>
  </si>
  <si>
    <t>Byuseong003</t>
  </si>
  <si>
    <t>#yuseong003</t>
  </si>
  <si>
    <t>부산기장3D</t>
    <phoneticPr fontId="4" type="noConversion"/>
  </si>
  <si>
    <t>DP2406248644</t>
  </si>
  <si>
    <t>Dgijang003</t>
  </si>
  <si>
    <t>#gijang003</t>
  </si>
  <si>
    <t>울산중구1D</t>
    <phoneticPr fontId="4" type="noConversion"/>
  </si>
  <si>
    <t>DP2406240997</t>
  </si>
  <si>
    <t>Dulsanjung001</t>
  </si>
  <si>
    <t>#ulsanjung001</t>
  </si>
  <si>
    <t>울산북구1D</t>
    <phoneticPr fontId="4" type="noConversion"/>
  </si>
  <si>
    <t>DP2406246096</t>
  </si>
  <si>
    <t>Dulsanbuk002</t>
  </si>
  <si>
    <t>#ulsanbuk002</t>
  </si>
  <si>
    <t>전남목포4B</t>
    <phoneticPr fontId="4" type="noConversion"/>
  </si>
  <si>
    <t>DP2406241413</t>
  </si>
  <si>
    <t>Bmokpo004</t>
  </si>
  <si>
    <t>#mokpo004</t>
  </si>
  <si>
    <t>이관석</t>
  </si>
  <si>
    <t>01077450079</t>
  </si>
  <si>
    <t>lkszz00@naver.com</t>
  </si>
  <si>
    <t>충남아산1D</t>
    <phoneticPr fontId="4" type="noConversion"/>
  </si>
  <si>
    <t>DP2406241620</t>
  </si>
  <si>
    <t>Dahsan001</t>
  </si>
  <si>
    <t>딜버 아산점</t>
  </si>
  <si>
    <t>임홍규</t>
  </si>
  <si>
    <t>01094043308</t>
  </si>
  <si>
    <t>dollo80@naver.com</t>
  </si>
  <si>
    <t>경기화성1E</t>
    <phoneticPr fontId="4" type="noConversion"/>
  </si>
  <si>
    <t>DP2406253141</t>
  </si>
  <si>
    <t>Ehwaseong001</t>
  </si>
  <si>
    <t>동탄배달대행</t>
  </si>
  <si>
    <t>유성민</t>
  </si>
  <si>
    <t>01088638285</t>
  </si>
  <si>
    <t>Pkmin78@naver.com</t>
  </si>
  <si>
    <t>충남천안서북1E</t>
    <phoneticPr fontId="4" type="noConversion"/>
  </si>
  <si>
    <t>DP2406244442</t>
  </si>
  <si>
    <t>Eseobuk001</t>
  </si>
  <si>
    <t>#seobuk001</t>
  </si>
  <si>
    <t>생각대로 연합백석지점</t>
  </si>
  <si>
    <t>이동민</t>
  </si>
  <si>
    <t>01058904080</t>
  </si>
  <si>
    <t>w64939166@gmail.com</t>
  </si>
  <si>
    <t>충남천안동남1E</t>
    <phoneticPr fontId="4" type="noConversion"/>
  </si>
  <si>
    <t>DP2406242218</t>
  </si>
  <si>
    <t>Edongnam001</t>
  </si>
  <si>
    <t>#dongnam001</t>
  </si>
  <si>
    <t>모아라인 청당지점</t>
  </si>
  <si>
    <t>김기훈</t>
  </si>
  <si>
    <t>01076893467</t>
  </si>
  <si>
    <t>thdeoghk1@naver.com</t>
  </si>
  <si>
    <t>충남천안동남2E</t>
    <phoneticPr fontId="4" type="noConversion"/>
  </si>
  <si>
    <t>DP2406245977</t>
  </si>
  <si>
    <t>동남구</t>
  </si>
  <si>
    <t>Edongnam002</t>
  </si>
  <si>
    <t>#dongnam002</t>
  </si>
  <si>
    <t>노아콜</t>
  </si>
  <si>
    <t>김석원</t>
  </si>
  <si>
    <t>01083804654</t>
  </si>
  <si>
    <t>0803ym0803@gmail.com</t>
  </si>
  <si>
    <t>충남천안동남3E</t>
    <phoneticPr fontId="4" type="noConversion"/>
  </si>
  <si>
    <t>DP2406240593</t>
  </si>
  <si>
    <t>Edongnam003</t>
  </si>
  <si>
    <t>#dongnam003</t>
  </si>
  <si>
    <t>생각대로 청당점</t>
  </si>
  <si>
    <t>전성호</t>
  </si>
  <si>
    <t>01079241223</t>
  </si>
  <si>
    <t>monami33@naver.com</t>
  </si>
  <si>
    <t>충남천안서북2E</t>
    <phoneticPr fontId="4" type="noConversion"/>
  </si>
  <si>
    <t>DP2406240141</t>
  </si>
  <si>
    <t>Eseobuk002</t>
  </si>
  <si>
    <t>#seobuk002</t>
  </si>
  <si>
    <t>서울구로2M</t>
    <phoneticPr fontId="4" type="noConversion"/>
  </si>
  <si>
    <t>DP2406242376</t>
    <phoneticPr fontId="4" type="noConversion"/>
  </si>
  <si>
    <t>1-&gt;2 변경_240717부터
2-&gt;3 변경_240807부터
3-&gt;4 변경_240828부터
4-&gt;3 변경_240904 부터
3-&gt;2 변경_240911부터
2-&gt;1 변경_240925부터
1-&gt;2 변경 241002부터</t>
  </si>
  <si>
    <t>Mguro002</t>
  </si>
  <si>
    <t>한라마트</t>
  </si>
  <si>
    <t>박은경</t>
  </si>
  <si>
    <t>01050506347</t>
  </si>
  <si>
    <t>gkstkds@naver.com</t>
  </si>
  <si>
    <t>전북익산1M</t>
    <phoneticPr fontId="4" type="noConversion"/>
  </si>
  <si>
    <t>DP2406241438</t>
  </si>
  <si>
    <t>Miksan001</t>
  </si>
  <si>
    <t>푸드 딜리버리(Food Delivery)</t>
  </si>
  <si>
    <t>최선구</t>
  </si>
  <si>
    <t>01094777124</t>
  </si>
  <si>
    <t>choisungu49@naver.com</t>
  </si>
  <si>
    <t>제주제주1M</t>
    <phoneticPr fontId="4" type="noConversion"/>
  </si>
  <si>
    <t>DP2406248193</t>
  </si>
  <si>
    <t>Mjeju001</t>
  </si>
  <si>
    <t>제주제주2M</t>
    <phoneticPr fontId="4" type="noConversion"/>
  </si>
  <si>
    <t>DP2406241647</t>
  </si>
  <si>
    <t>Mjeju002</t>
  </si>
  <si>
    <t>제주제주3M</t>
    <phoneticPr fontId="4" type="noConversion"/>
  </si>
  <si>
    <t>DP2406243222</t>
  </si>
  <si>
    <t>Mjeju003</t>
  </si>
  <si>
    <t>#jeju003</t>
  </si>
  <si>
    <t>제주제주5M</t>
    <phoneticPr fontId="4" type="noConversion"/>
  </si>
  <si>
    <t>DP2406242912</t>
  </si>
  <si>
    <t>Mjeju004</t>
  </si>
  <si>
    <t>#jeju004</t>
  </si>
  <si>
    <t>제주제주6M</t>
    <phoneticPr fontId="4" type="noConversion"/>
  </si>
  <si>
    <t>DP2406240631</t>
  </si>
  <si>
    <t>Mjeju005</t>
  </si>
  <si>
    <t>#jeju005</t>
  </si>
  <si>
    <t>서울구로3E</t>
    <phoneticPr fontId="4" type="noConversion"/>
  </si>
  <si>
    <t>DP2406240595</t>
  </si>
  <si>
    <t>Eguro003</t>
  </si>
  <si>
    <t>#guro003</t>
  </si>
  <si>
    <t>경기남양주1M</t>
    <phoneticPr fontId="4" type="noConversion"/>
  </si>
  <si>
    <t>DP2406246604</t>
  </si>
  <si>
    <t>Mnamyangju001</t>
  </si>
  <si>
    <t>서울중랑구1E</t>
    <phoneticPr fontId="4" type="noConversion"/>
  </si>
  <si>
    <t>Ejungnang003</t>
  </si>
  <si>
    <t>대전서구1M</t>
    <phoneticPr fontId="4" type="noConversion"/>
  </si>
  <si>
    <t>DP2406247075</t>
  </si>
  <si>
    <t>Mdaejeonseo001</t>
  </si>
  <si>
    <t>런닝맨 태라지부</t>
  </si>
  <si>
    <t>오태환</t>
  </si>
  <si>
    <t>01040938008</t>
  </si>
  <si>
    <t>ddd2718@naver.com</t>
  </si>
  <si>
    <t>서울광진2E</t>
    <phoneticPr fontId="4" type="noConversion"/>
  </si>
  <si>
    <t>Egwangjin002</t>
  </si>
  <si>
    <t>전남목포2M</t>
    <phoneticPr fontId="4" type="noConversion"/>
  </si>
  <si>
    <t>DP2406243391</t>
  </si>
  <si>
    <t>Mmokpo002</t>
  </si>
  <si>
    <t>#mokpo002</t>
  </si>
  <si>
    <t>서울동대문2E</t>
    <phoneticPr fontId="4" type="noConversion"/>
  </si>
  <si>
    <t>DP2406248466</t>
  </si>
  <si>
    <t>1-&gt;2 변경_241218부터</t>
  </si>
  <si>
    <t>Edongdaemun002</t>
  </si>
  <si>
    <t>승민</t>
  </si>
  <si>
    <t>차태정</t>
  </si>
  <si>
    <t>01087238243</t>
  </si>
  <si>
    <t>a01087238243@gmail.com</t>
  </si>
  <si>
    <t>서울관악2E</t>
    <phoneticPr fontId="4" type="noConversion"/>
  </si>
  <si>
    <t>DP2406244035</t>
  </si>
  <si>
    <t>Egwanak004</t>
  </si>
  <si>
    <t>#gwanak004</t>
  </si>
  <si>
    <t>딜리버리원픽 주식회사</t>
  </si>
  <si>
    <t>황태석</t>
  </si>
  <si>
    <t>01058358669</t>
  </si>
  <si>
    <t>dnjsvlr@naver.com</t>
  </si>
  <si>
    <t>대전중구동구서구1M</t>
    <phoneticPr fontId="4" type="noConversion"/>
  </si>
  <si>
    <t>DP2406248966</t>
  </si>
  <si>
    <t>Mjungdongseo001</t>
  </si>
  <si>
    <t>#jungdongseo001</t>
  </si>
  <si>
    <t>모아콜최강지점</t>
  </si>
  <si>
    <t>01041359400</t>
  </si>
  <si>
    <t>a6716363@naver.com</t>
  </si>
  <si>
    <t>서울동대문3E</t>
    <phoneticPr fontId="4" type="noConversion"/>
  </si>
  <si>
    <t>DP2406244254</t>
  </si>
  <si>
    <t>1-&gt;2 변경_240814부터
2-&gt;1 변경 240821부터
2-&gt;1 변경_240828부터
1-&gt;2 변경_240911부터
2-&gt;4 변경_240918부터</t>
  </si>
  <si>
    <t>Edongdaemun003</t>
  </si>
  <si>
    <t>#dongdaemun003</t>
  </si>
  <si>
    <t>파이브스타</t>
  </si>
  <si>
    <t>김경한</t>
  </si>
  <si>
    <t>01075411970</t>
  </si>
  <si>
    <t>initial-t@naver.com</t>
  </si>
  <si>
    <t>서울동작2E</t>
    <phoneticPr fontId="4" type="noConversion"/>
  </si>
  <si>
    <t>DP2406240466</t>
  </si>
  <si>
    <t>Edongjak003</t>
  </si>
  <si>
    <t>#dongjak003</t>
  </si>
  <si>
    <t>제주제주3E</t>
    <phoneticPr fontId="4" type="noConversion"/>
  </si>
  <si>
    <t>DP2406247696</t>
  </si>
  <si>
    <t>Ejeju003</t>
  </si>
  <si>
    <t>운영 보류, 협력사 ID 통합 운영</t>
    <phoneticPr fontId="4" type="noConversion"/>
  </si>
  <si>
    <t>제주제주4E</t>
    <phoneticPr fontId="4" type="noConversion"/>
  </si>
  <si>
    <t>DP2406249434</t>
  </si>
  <si>
    <t>Ejeju004</t>
  </si>
  <si>
    <t>제주제주5E</t>
    <phoneticPr fontId="4" type="noConversion"/>
  </si>
  <si>
    <t>DP2406244060</t>
  </si>
  <si>
    <t>Ejeju005</t>
  </si>
  <si>
    <t>서울서초1B</t>
    <phoneticPr fontId="4" type="noConversion"/>
  </si>
  <si>
    <t>DP2406247489</t>
  </si>
  <si>
    <t>서초구</t>
  </si>
  <si>
    <t>Bseocho001</t>
  </si>
  <si>
    <t>#seocho001</t>
  </si>
  <si>
    <t>일진물류</t>
  </si>
  <si>
    <t>강일진</t>
  </si>
  <si>
    <t>01041183443</t>
  </si>
  <si>
    <t>karasadae@naver.com</t>
  </si>
  <si>
    <t>경기용인기흥3B</t>
    <phoneticPr fontId="4" type="noConversion"/>
  </si>
  <si>
    <t>DP2406246184</t>
  </si>
  <si>
    <t>Bgiheung003</t>
  </si>
  <si>
    <t>#giheung003</t>
  </si>
  <si>
    <t>구성 국민배달</t>
  </si>
  <si>
    <t>박영균</t>
  </si>
  <si>
    <t>01049923601</t>
  </si>
  <si>
    <t>dudrbs1522@naver.com</t>
  </si>
  <si>
    <t>부산기장1E</t>
    <phoneticPr fontId="4" type="noConversion"/>
  </si>
  <si>
    <t>DP2406246099</t>
  </si>
  <si>
    <t>1-&gt;2 변경_240724부터
2-&gt;3 변경_240807부터
1-&gt;2 변경_240821부터</t>
  </si>
  <si>
    <t>Egijang001</t>
  </si>
  <si>
    <t>#gijang001</t>
  </si>
  <si>
    <t>플로체</t>
  </si>
  <si>
    <t>엄유진</t>
  </si>
  <si>
    <t>01076321633</t>
  </si>
  <si>
    <t>egh8888@kakao.com</t>
  </si>
  <si>
    <t>부산동래1E</t>
    <phoneticPr fontId="4" type="noConversion"/>
  </si>
  <si>
    <t>DP2406241075</t>
  </si>
  <si>
    <t>Edongrae001</t>
  </si>
  <si>
    <t>부산진구1E</t>
    <phoneticPr fontId="4" type="noConversion"/>
  </si>
  <si>
    <t>DP2406240028</t>
  </si>
  <si>
    <t>Ejingu001</t>
  </si>
  <si>
    <t>#jingu001</t>
  </si>
  <si>
    <t>안심 바로고</t>
  </si>
  <si>
    <t>김욱민</t>
  </si>
  <si>
    <t>01044220291</t>
  </si>
  <si>
    <t>run100km@naver.com</t>
  </si>
  <si>
    <t>부산중구1E</t>
    <phoneticPr fontId="4" type="noConversion"/>
  </si>
  <si>
    <t>DP2406248991</t>
  </si>
  <si>
    <t>Ejunggu001</t>
  </si>
  <si>
    <t>김태형</t>
  </si>
  <si>
    <t>01033104225</t>
  </si>
  <si>
    <t>kthaa93@naver.com</t>
  </si>
  <si>
    <t>부산중구2E</t>
    <phoneticPr fontId="4" type="noConversion"/>
  </si>
  <si>
    <t>DP2406241650</t>
  </si>
  <si>
    <t>Ejunggu002</t>
  </si>
  <si>
    <t>#junggu002</t>
  </si>
  <si>
    <t>리드콜 딜리버리</t>
  </si>
  <si>
    <t>석민우</t>
  </si>
  <si>
    <t>01071812349</t>
  </si>
  <si>
    <t>smw2313@naver.com</t>
  </si>
  <si>
    <t>부산영도1E</t>
    <phoneticPr fontId="4" type="noConversion"/>
  </si>
  <si>
    <t>DP2406241107</t>
  </si>
  <si>
    <t>Eyoungdo001</t>
  </si>
  <si>
    <t>#youngdo001</t>
  </si>
  <si>
    <t>부산해운대1E</t>
    <phoneticPr fontId="4" type="noConversion"/>
  </si>
  <si>
    <t>DP2406247649</t>
    <phoneticPr fontId="4" type="noConversion"/>
  </si>
  <si>
    <t>Ehaeeundae001</t>
  </si>
  <si>
    <t>세종남부1E</t>
    <phoneticPr fontId="4" type="noConversion"/>
  </si>
  <si>
    <t>DP2406248646</t>
  </si>
  <si>
    <t>Esaejongnambu001</t>
    <phoneticPr fontId="4" type="noConversion"/>
  </si>
  <si>
    <t>#saejongnambu001</t>
    <phoneticPr fontId="4" type="noConversion"/>
  </si>
  <si>
    <t>배달왕 DK</t>
  </si>
  <si>
    <t>박진원</t>
  </si>
  <si>
    <t>01083088253</t>
  </si>
  <si>
    <t>ejvmf84@naver.com</t>
  </si>
  <si>
    <t>세종중부1E</t>
    <phoneticPr fontId="4" type="noConversion"/>
  </si>
  <si>
    <t>DP2406241853</t>
  </si>
  <si>
    <t>1-&gt;2 변경_240717부터
1-&gt;3 변경_240828부터
3-&gt;2 변경_240925부터
2-&gt;1 변경_241023부터</t>
  </si>
  <si>
    <t>Esaejongjungbu001</t>
    <phoneticPr fontId="4" type="noConversion"/>
  </si>
  <si>
    <t>#saejongjungbu001</t>
    <phoneticPr fontId="4" type="noConversion"/>
  </si>
  <si>
    <t>나르미유니온2생1지부</t>
  </si>
  <si>
    <t>지덕배</t>
  </si>
  <si>
    <t>01036369419</t>
  </si>
  <si>
    <t>dbsejong@naver.com</t>
  </si>
  <si>
    <t>경기화성5B</t>
    <phoneticPr fontId="4" type="noConversion"/>
  </si>
  <si>
    <t>DP2407019367</t>
  </si>
  <si>
    <t>Bhwaseong006</t>
  </si>
  <si>
    <t>#hwaseong006</t>
  </si>
  <si>
    <t>안주선</t>
  </si>
  <si>
    <t>경기화성6B</t>
    <phoneticPr fontId="4" type="noConversion"/>
  </si>
  <si>
    <t>DP2407017913</t>
  </si>
  <si>
    <t>Bhwaseong007</t>
  </si>
  <si>
    <t>#hwaseong007</t>
  </si>
  <si>
    <t>유환희</t>
  </si>
  <si>
    <t>01040474430</t>
  </si>
  <si>
    <t>hwanhee92@naver.com</t>
  </si>
  <si>
    <t>경기화성2E</t>
    <phoneticPr fontId="4" type="noConversion"/>
  </si>
  <si>
    <t>DP2407011154</t>
  </si>
  <si>
    <t>Ehwaseong002</t>
  </si>
  <si>
    <t>인천동구중구1B</t>
    <phoneticPr fontId="4" type="noConversion"/>
  </si>
  <si>
    <t>DP2407018885</t>
  </si>
  <si>
    <t>Bdonggu001</t>
  </si>
  <si>
    <t>#donggu001</t>
  </si>
  <si>
    <t>주식회사 세창지엘에스(쏘콜)</t>
  </si>
  <si>
    <t>주현찬</t>
  </si>
  <si>
    <t>01033557979</t>
  </si>
  <si>
    <t>scsocall@daum.net</t>
  </si>
  <si>
    <t>기사 수급 하는데 어려운 상황,, 단가 경쟁력이 없음..</t>
    <phoneticPr fontId="10" type="noConversion"/>
  </si>
  <si>
    <t>인천부평2B</t>
    <phoneticPr fontId="4" type="noConversion"/>
  </si>
  <si>
    <t>DP2407014157</t>
  </si>
  <si>
    <t>Bbupyeong002</t>
  </si>
  <si>
    <t>바로고 부평구청점</t>
  </si>
  <si>
    <t>김창기</t>
  </si>
  <si>
    <t>01082394252</t>
  </si>
  <si>
    <t>barogosg@naver.com</t>
  </si>
  <si>
    <t>기사 수급 하는데 어려운 상황,, 단가 경쟁력이 없음..</t>
    <phoneticPr fontId="4" type="noConversion"/>
  </si>
  <si>
    <t>서울광진3B</t>
    <phoneticPr fontId="4" type="noConversion"/>
  </si>
  <si>
    <t>DP2407017733</t>
  </si>
  <si>
    <t>Bgwangjin004</t>
  </si>
  <si>
    <t>#gwangjin004</t>
  </si>
  <si>
    <t>인천남동17B</t>
    <phoneticPr fontId="4" type="noConversion"/>
  </si>
  <si>
    <t>DP2407013231</t>
  </si>
  <si>
    <t>Bnamdong017</t>
  </si>
  <si>
    <t>#namdong017</t>
  </si>
  <si>
    <t>바로고연합기획</t>
  </si>
  <si>
    <t>신두식</t>
  </si>
  <si>
    <t>01048060893</t>
  </si>
  <si>
    <t>4383082@naver.com</t>
  </si>
  <si>
    <t>인천남동18B</t>
    <phoneticPr fontId="4" type="noConversion"/>
  </si>
  <si>
    <t>DP2407011025</t>
  </si>
  <si>
    <t>Bnamdong018</t>
  </si>
  <si>
    <t>#namdong018</t>
  </si>
  <si>
    <t>바로고 심부릉</t>
  </si>
  <si>
    <t>이재택</t>
  </si>
  <si>
    <t>01055761087</t>
  </si>
  <si>
    <t>top7978top@naver.com</t>
  </si>
  <si>
    <t>경기하남3E</t>
    <phoneticPr fontId="4" type="noConversion"/>
  </si>
  <si>
    <t>DP2407017281</t>
    <phoneticPr fontId="4" type="noConversion"/>
  </si>
  <si>
    <t>1-&gt;3 변경_241106부터
3-&gt;2 변경_250122부터
2-&gt;3 변경_250205부터
3-&gt;2 변경_250212부터
2-&gt;3 변경_250219부터</t>
  </si>
  <si>
    <t>Ehanam003</t>
  </si>
  <si>
    <t>#hanam003</t>
  </si>
  <si>
    <t>정인기획</t>
  </si>
  <si>
    <t>정현윤</t>
  </si>
  <si>
    <t>01056341002</t>
  </si>
  <si>
    <t>082210543760</t>
  </si>
  <si>
    <t>hun4038@naver.com</t>
  </si>
  <si>
    <t>경기하남4E</t>
    <phoneticPr fontId="4" type="noConversion"/>
  </si>
  <si>
    <t>DP2407014800</t>
  </si>
  <si>
    <t>Ehanam004</t>
  </si>
  <si>
    <t>#hanam004</t>
  </si>
  <si>
    <t>에프오알 딜리버리(FOR DELIVERY)</t>
  </si>
  <si>
    <t>경기고양덕양2B</t>
    <phoneticPr fontId="4" type="noConversion"/>
  </si>
  <si>
    <t>DP2407017258</t>
  </si>
  <si>
    <t>Bdeogyang001</t>
  </si>
  <si>
    <t>#deogyang001</t>
  </si>
  <si>
    <t>본엔터(Born Entertainment)</t>
  </si>
  <si>
    <t>고민진</t>
  </si>
  <si>
    <t>01023297640</t>
  </si>
  <si>
    <t>rhalswls0627@gmail.com</t>
  </si>
  <si>
    <t>개인적인 사정으로 힘든 상황, 다시 할수 있을지는 모르겠다</t>
  </si>
  <si>
    <t>전북군산4B</t>
    <phoneticPr fontId="4" type="noConversion"/>
  </si>
  <si>
    <t>Bgunsan004</t>
  </si>
  <si>
    <t>#gunsan004</t>
  </si>
  <si>
    <t>광주동구2B</t>
    <phoneticPr fontId="4" type="noConversion"/>
  </si>
  <si>
    <t>DP2407013219</t>
  </si>
  <si>
    <t>Bdong001</t>
  </si>
  <si>
    <t>바로고 광주동구허브</t>
  </si>
  <si>
    <t>김성훈</t>
  </si>
  <si>
    <t>01040413222</t>
  </si>
  <si>
    <t>hun451313@naver.com</t>
  </si>
  <si>
    <t>제주제주3B</t>
    <phoneticPr fontId="4" type="noConversion"/>
  </si>
  <si>
    <t>DP2407018666</t>
  </si>
  <si>
    <t>Bjeju003</t>
  </si>
  <si>
    <t>주식회사 그로스파트너스</t>
  </si>
  <si>
    <t>김인섭</t>
  </si>
  <si>
    <t>01023071508</t>
  </si>
  <si>
    <t>제주은행</t>
  </si>
  <si>
    <t>Geinitot@naver.com</t>
  </si>
  <si>
    <t>제주제주4B</t>
    <phoneticPr fontId="4" type="noConversion"/>
  </si>
  <si>
    <t>DP2407013224</t>
  </si>
  <si>
    <t>Bjeju004</t>
  </si>
  <si>
    <t>청년들</t>
  </si>
  <si>
    <t>김영배</t>
  </si>
  <si>
    <t>01020583554</t>
  </si>
  <si>
    <t>cn20233@naver.com</t>
  </si>
  <si>
    <t>경기부천오정1B</t>
    <phoneticPr fontId="4" type="noConversion"/>
  </si>
  <si>
    <t>DP2407012429</t>
  </si>
  <si>
    <t>Bojeong001</t>
  </si>
  <si>
    <t>바로고 고강지사</t>
  </si>
  <si>
    <t>김익균</t>
  </si>
  <si>
    <t>01054427973</t>
  </si>
  <si>
    <t>jamjaja7777@naver.com</t>
  </si>
  <si>
    <t>경기부천원미4B</t>
    <phoneticPr fontId="4" type="noConversion"/>
  </si>
  <si>
    <t>DP2407014650</t>
  </si>
  <si>
    <t>Bwonmi004</t>
  </si>
  <si>
    <t>#wonmi004</t>
  </si>
  <si>
    <t>바로고 부천송내허브</t>
  </si>
  <si>
    <t>채현성</t>
  </si>
  <si>
    <t>01029973652</t>
  </si>
  <si>
    <t>forever100qa@nate.com</t>
  </si>
  <si>
    <t>광주서구1D</t>
    <phoneticPr fontId="4" type="noConversion"/>
  </si>
  <si>
    <t>DP2407016580</t>
  </si>
  <si>
    <t>1-&gt;2 변경_241127부터
2-&gt;1 변경_250129부터</t>
  </si>
  <si>
    <t>Dseo001</t>
  </si>
  <si>
    <t>#seoseo001</t>
  </si>
  <si>
    <t>제이앤비시스템</t>
  </si>
  <si>
    <t>송근창</t>
  </si>
  <si>
    <t>01023441726</t>
  </si>
  <si>
    <t>jandbkorea@nate.com</t>
  </si>
  <si>
    <t>부산기장4D</t>
    <phoneticPr fontId="4" type="noConversion"/>
  </si>
  <si>
    <t>DP2407010514</t>
  </si>
  <si>
    <t>Dgijang001</t>
  </si>
  <si>
    <t>경북구미3B</t>
    <phoneticPr fontId="4" type="noConversion"/>
  </si>
  <si>
    <t>DP2407019662</t>
  </si>
  <si>
    <t>Bgumi004</t>
  </si>
  <si>
    <t>에스엠 퀵</t>
  </si>
  <si>
    <t>권용준</t>
  </si>
  <si>
    <t>01056595995</t>
  </si>
  <si>
    <t>happyjun7@naver.com</t>
  </si>
  <si>
    <t>경북구미4B</t>
    <phoneticPr fontId="4" type="noConversion"/>
  </si>
  <si>
    <t>DP2407019029</t>
  </si>
  <si>
    <t>Bgumi005</t>
  </si>
  <si>
    <t>부산금정2B</t>
    <phoneticPr fontId="4" type="noConversion"/>
  </si>
  <si>
    <t>DP2407011983</t>
  </si>
  <si>
    <t>Bgeumjeong001</t>
  </si>
  <si>
    <t>#geumjeong001</t>
  </si>
  <si>
    <t>충남천안2E</t>
    <phoneticPr fontId="4" type="noConversion"/>
  </si>
  <si>
    <t>DP2407014226</t>
  </si>
  <si>
    <t>1-&gt;2 변경_240807부터
2-&gt;4 변경_250115부터
4-&gt;2 변경_250129부터</t>
  </si>
  <si>
    <t>Echeonan002</t>
  </si>
  <si>
    <t>#cheonan002</t>
  </si>
  <si>
    <t>김기홍</t>
  </si>
  <si>
    <t>01066185369</t>
  </si>
  <si>
    <t>heartken@naver.com</t>
  </si>
  <si>
    <t>충북청주1M</t>
    <phoneticPr fontId="4" type="noConversion"/>
  </si>
  <si>
    <t>DP2407016745</t>
  </si>
  <si>
    <t>Mcheongju001</t>
  </si>
  <si>
    <t>#cheongju001</t>
  </si>
  <si>
    <t>직빵</t>
  </si>
  <si>
    <t>01081276311</t>
  </si>
  <si>
    <t>충북청주2M</t>
    <phoneticPr fontId="4" type="noConversion"/>
  </si>
  <si>
    <t>DP2407014987</t>
  </si>
  <si>
    <t>Mcheongju002</t>
  </si>
  <si>
    <t>#cheongju002</t>
  </si>
  <si>
    <t>제트콜 청주지사</t>
  </si>
  <si>
    <t>전홍균</t>
  </si>
  <si>
    <t>01081206477</t>
  </si>
  <si>
    <t>wjsghdrbs@hanmail.net</t>
  </si>
  <si>
    <t>경기화성시3E</t>
    <phoneticPr fontId="4" type="noConversion"/>
  </si>
  <si>
    <t>DP2407019316</t>
  </si>
  <si>
    <t>Ehwaseong003</t>
  </si>
  <si>
    <t>#hwaseong003</t>
  </si>
  <si>
    <t>경기고양일산서구동구2E</t>
    <phoneticPr fontId="4" type="noConversion"/>
  </si>
  <si>
    <t>DP2407013382</t>
    <phoneticPr fontId="4" type="noConversion"/>
  </si>
  <si>
    <t>Eilsandong002</t>
  </si>
  <si>
    <t>#ilsandong002</t>
  </si>
  <si>
    <t>케이엠푸드(KM FOOD)</t>
  </si>
  <si>
    <t>공태훈</t>
  </si>
  <si>
    <t>01023567970</t>
  </si>
  <si>
    <t>huniid012714@gmail.com</t>
  </si>
  <si>
    <t>대구중구2E</t>
    <phoneticPr fontId="4" type="noConversion"/>
  </si>
  <si>
    <t>DP2407018822</t>
  </si>
  <si>
    <t>Ejung001</t>
  </si>
  <si>
    <t>#jung001</t>
  </si>
  <si>
    <t>에프앤디 라이더스</t>
  </si>
  <si>
    <t>김현정</t>
  </si>
  <si>
    <t>01089094499</t>
  </si>
  <si>
    <t>setjung@naver.com</t>
  </si>
  <si>
    <t>경기남양주7E</t>
    <phoneticPr fontId="4" type="noConversion"/>
  </si>
  <si>
    <t>DP2407018560</t>
  </si>
  <si>
    <t>1-&gt;2 변경_240731부터
2-&gt;3 변경_240807부터
3-&gt;2 변경_240904 부터
2-&gt;1 변경_240911부터
1-&gt;2 변경_240918부터
2-&gt;1 변경_241127부터
1-&gt;2 변경_250102부터
2-&gt;1 변경_250108부터</t>
  </si>
  <si>
    <t>Enamyangju007</t>
  </si>
  <si>
    <t>#namyangju007</t>
  </si>
  <si>
    <t>백프로</t>
  </si>
  <si>
    <t>백건우</t>
  </si>
  <si>
    <t>01094930456</t>
  </si>
  <si>
    <t>gun0woo903@naver.com</t>
  </si>
  <si>
    <t>경기의정부5M</t>
    <phoneticPr fontId="4" type="noConversion"/>
  </si>
  <si>
    <t>DP2407019719</t>
  </si>
  <si>
    <t>Muijeongbu005</t>
  </si>
  <si>
    <t>#uijeongbu005</t>
  </si>
  <si>
    <t>경기성남1E</t>
    <phoneticPr fontId="4" type="noConversion"/>
  </si>
  <si>
    <t>DP2407012207</t>
  </si>
  <si>
    <t>Esujung001</t>
  </si>
  <si>
    <t>성남중앙지점</t>
  </si>
  <si>
    <t>송대현</t>
  </si>
  <si>
    <t>01043449089</t>
  </si>
  <si>
    <t>sdh4994@naver.com</t>
  </si>
  <si>
    <t>충북충주2M</t>
    <phoneticPr fontId="4" type="noConversion"/>
  </si>
  <si>
    <t>DP2407019368</t>
  </si>
  <si>
    <t>Mchungju002</t>
  </si>
  <si>
    <t>#chungju002</t>
  </si>
  <si>
    <t>wsx660303@daum.net</t>
  </si>
  <si>
    <t>광주북구1M</t>
    <phoneticPr fontId="4" type="noConversion"/>
  </si>
  <si>
    <t>DP2407019810</t>
  </si>
  <si>
    <t>1-&gt;2 변경_240821부터
2-&gt;3 변경_240904 부터
3-&gt;1 변경_241009부터</t>
  </si>
  <si>
    <t>Mbuk001</t>
  </si>
  <si>
    <t>#buk001</t>
  </si>
  <si>
    <t>한국솔루션</t>
  </si>
  <si>
    <t>이재함</t>
  </si>
  <si>
    <t>01099643669</t>
  </si>
  <si>
    <t>lk470977@naver.com</t>
  </si>
  <si>
    <t>서울동대문4E</t>
    <phoneticPr fontId="4" type="noConversion"/>
  </si>
  <si>
    <t>DP2407016927</t>
  </si>
  <si>
    <t>1-&gt;2 변경_240814부터
2-&gt;3 변경_240821부터
3-&gt;4 변경_240828부터
4-&gt;8 변경_240904 부터
8-&gt;13 변경_240918부터
13-&gt;12 변경_240925부터</t>
  </si>
  <si>
    <t>Edongdaemun004</t>
  </si>
  <si>
    <t>#dongdaemun004</t>
  </si>
  <si>
    <t>서울동대문5E</t>
    <phoneticPr fontId="4" type="noConversion"/>
  </si>
  <si>
    <t>DP2407016920</t>
  </si>
  <si>
    <t>Edongdaemun005</t>
  </si>
  <si>
    <t>#dongdaemun005</t>
  </si>
  <si>
    <t>두바퀴</t>
  </si>
  <si>
    <t>박문재</t>
  </si>
  <si>
    <t>01093033591</t>
  </si>
  <si>
    <t>everto@naver.com</t>
  </si>
  <si>
    <t>광주북구2M</t>
    <phoneticPr fontId="4" type="noConversion"/>
  </si>
  <si>
    <t>DP2407014589</t>
  </si>
  <si>
    <t>Mbuk002</t>
  </si>
  <si>
    <t>#buk002</t>
  </si>
  <si>
    <t>서수환</t>
  </si>
  <si>
    <t>충북청주3M</t>
    <phoneticPr fontId="4" type="noConversion"/>
  </si>
  <si>
    <t>DP2407018614</t>
  </si>
  <si>
    <t>Mcheongju003</t>
  </si>
  <si>
    <t>#cheongju003</t>
  </si>
  <si>
    <t>배달대행와따청주지사</t>
  </si>
  <si>
    <t>홍원표</t>
  </si>
  <si>
    <t>01034101165</t>
  </si>
  <si>
    <t>hwp9160@naver.com</t>
  </si>
  <si>
    <t>경남양산2B</t>
    <phoneticPr fontId="4" type="noConversion"/>
  </si>
  <si>
    <t>DP2407013724</t>
  </si>
  <si>
    <t>Byangsan002</t>
  </si>
  <si>
    <t>#yangsan002</t>
  </si>
  <si>
    <t>충남아산2B</t>
    <phoneticPr fontId="4" type="noConversion"/>
  </si>
  <si>
    <t>DP2407010290</t>
  </si>
  <si>
    <t>Basan001</t>
  </si>
  <si>
    <t>바로고아산온천3허브</t>
  </si>
  <si>
    <t>임정현</t>
  </si>
  <si>
    <t>01088125842</t>
  </si>
  <si>
    <t>mambo90@naver.com</t>
  </si>
  <si>
    <t>충북충주1B</t>
    <phoneticPr fontId="4" type="noConversion"/>
  </si>
  <si>
    <t>DP2407011704</t>
  </si>
  <si>
    <t>Bchungju001</t>
  </si>
  <si>
    <t>경기광주7B</t>
    <phoneticPr fontId="4" type="noConversion"/>
  </si>
  <si>
    <t>DP2407089823</t>
  </si>
  <si>
    <t>BGwangju007</t>
  </si>
  <si>
    <t>#Gwangju007</t>
  </si>
  <si>
    <t>다정</t>
  </si>
  <si>
    <t>신우혁</t>
  </si>
  <si>
    <t>01056486564</t>
  </si>
  <si>
    <t>sinwh6564@naver.com</t>
  </si>
  <si>
    <t>서울금천2E</t>
    <phoneticPr fontId="4" type="noConversion"/>
  </si>
  <si>
    <t>DP2407090042</t>
  </si>
  <si>
    <t>Egeumcheon001</t>
  </si>
  <si>
    <t>#geumcheon001</t>
  </si>
  <si>
    <t>와이피컨설트</t>
  </si>
  <si>
    <t>정민</t>
  </si>
  <si>
    <t>01055240854</t>
  </si>
  <si>
    <t>nu2009@nate.com</t>
  </si>
  <si>
    <t>경기시흥5E</t>
  </si>
  <si>
    <t>DP2407092769</t>
  </si>
  <si>
    <t>Esosa001</t>
  </si>
  <si>
    <t>김재경</t>
  </si>
  <si>
    <t>01023763155</t>
  </si>
  <si>
    <t>ik940307@naver.com</t>
  </si>
  <si>
    <t>경기수원권선영통1B</t>
    <phoneticPr fontId="4" type="noConversion"/>
  </si>
  <si>
    <t>DP2407089124</t>
  </si>
  <si>
    <t>Bsuwon001</t>
  </si>
  <si>
    <t>#suwon001</t>
  </si>
  <si>
    <t>그리다봄</t>
  </si>
  <si>
    <t>양여옥</t>
  </si>
  <si>
    <t>01080225291</t>
  </si>
  <si>
    <t>khj89225291@gmail.com</t>
  </si>
  <si>
    <t>경기수원팔달권선1E</t>
    <phoneticPr fontId="4" type="noConversion"/>
  </si>
  <si>
    <t>DP2407082951</t>
  </si>
  <si>
    <t>Esuwon002</t>
  </si>
  <si>
    <t>#suwon002</t>
    <phoneticPr fontId="4" type="noConversion"/>
  </si>
  <si>
    <t>경동라이더스</t>
  </si>
  <si>
    <t>윤창식</t>
  </si>
  <si>
    <t>01058425811</t>
  </si>
  <si>
    <t>davidy0508@naver.com</t>
  </si>
  <si>
    <t>경기부천원미5B</t>
    <phoneticPr fontId="4" type="noConversion"/>
  </si>
  <si>
    <t>DP2407083906</t>
  </si>
  <si>
    <t>Bonemi002</t>
  </si>
  <si>
    <t>#onemi002</t>
  </si>
  <si>
    <t>바로고 중동</t>
  </si>
  <si>
    <t>이태호</t>
  </si>
  <si>
    <t>01022387909</t>
  </si>
  <si>
    <t>dlxoghekd@naver.com</t>
  </si>
  <si>
    <t>경기화성3E</t>
    <phoneticPr fontId="4" type="noConversion"/>
  </si>
  <si>
    <t>DP2407082571</t>
  </si>
  <si>
    <t>Ehwaseong004</t>
  </si>
  <si>
    <t>경기부천원미6B</t>
    <phoneticPr fontId="4" type="noConversion"/>
  </si>
  <si>
    <t>DP2407087901</t>
  </si>
  <si>
    <t>Bhwaseong008</t>
  </si>
  <si>
    <t>#hwaseong008</t>
  </si>
  <si>
    <t>바로고송내남부허브</t>
  </si>
  <si>
    <t>오준영</t>
  </si>
  <si>
    <t>01099173074</t>
  </si>
  <si>
    <t>ojy2424@naver.com</t>
  </si>
  <si>
    <t>서울송파2B</t>
    <phoneticPr fontId="4" type="noConversion"/>
  </si>
  <si>
    <t>DP2407082929</t>
  </si>
  <si>
    <t>Bsongpa004</t>
  </si>
  <si>
    <t>#songpa004</t>
  </si>
  <si>
    <t>서울송파3B</t>
    <phoneticPr fontId="4" type="noConversion"/>
  </si>
  <si>
    <t>DP2407080237</t>
  </si>
  <si>
    <t>Bsongpa005</t>
  </si>
  <si>
    <t>#songpa005</t>
  </si>
  <si>
    <t>따로 필요한건 없고 괜찮다고 함</t>
    <phoneticPr fontId="4" type="noConversion"/>
  </si>
  <si>
    <t>서울강동4B</t>
    <phoneticPr fontId="4" type="noConversion"/>
  </si>
  <si>
    <t>DP2407089310</t>
  </si>
  <si>
    <t>Bgangdong004</t>
  </si>
  <si>
    <t>바로고(barogo) 강동지사</t>
  </si>
  <si>
    <t>김태환</t>
  </si>
  <si>
    <t>01099925190</t>
  </si>
  <si>
    <t>xlqbfhs22@naver.com</t>
  </si>
  <si>
    <t>서울관악2B</t>
    <phoneticPr fontId="4" type="noConversion"/>
  </si>
  <si>
    <t>DP2407081978</t>
  </si>
  <si>
    <t>Bgwanak002</t>
  </si>
  <si>
    <t>피크플렉스</t>
  </si>
  <si>
    <t>서창현</t>
  </si>
  <si>
    <t>01025294482</t>
  </si>
  <si>
    <t>02070082702716</t>
  </si>
  <si>
    <t>산업은행</t>
  </si>
  <si>
    <t>hyuny69@gmail.com</t>
  </si>
  <si>
    <t>서울강남3B</t>
    <phoneticPr fontId="4" type="noConversion"/>
  </si>
  <si>
    <t>DP2407085029</t>
  </si>
  <si>
    <t>Bgwanak003</t>
  </si>
  <si>
    <t>김기찬</t>
  </si>
  <si>
    <t>서울강남4B</t>
    <phoneticPr fontId="4" type="noConversion"/>
  </si>
  <si>
    <t>DP2407088393</t>
  </si>
  <si>
    <t>Bgwanak004</t>
  </si>
  <si>
    <t>전북전주덕진1D</t>
  </si>
  <si>
    <t>DP2407082949</t>
  </si>
  <si>
    <t>Dduckjin001</t>
  </si>
  <si>
    <t>전북전주완산1D</t>
    <phoneticPr fontId="4" type="noConversion"/>
  </si>
  <si>
    <t>DP2407081266</t>
  </si>
  <si>
    <t>1-&gt;2 변경_240807부터
2-&gt;3 변경_240814부터
3-&gt;4 변경_240821부터
4-&gt;3 변경_240828부터 (신현철님 날짜는 부정확함)
3-&gt;2 변경_240911부터
2-&gt;3 변경_250108부터
3-&gt;2 변경_250122부터</t>
  </si>
  <si>
    <t>Dwansa001</t>
  </si>
  <si>
    <t>#wansa001</t>
  </si>
  <si>
    <t>딜버 전주본점</t>
  </si>
  <si>
    <t>정영철</t>
  </si>
  <si>
    <t>01076873618</t>
  </si>
  <si>
    <t>goodqlfyd78@naver.com</t>
  </si>
  <si>
    <t>전북전주완산1E</t>
    <phoneticPr fontId="4" type="noConversion"/>
  </si>
  <si>
    <t>DP2407081852</t>
  </si>
  <si>
    <t>Ewansa001</t>
  </si>
  <si>
    <t>양창훈</t>
  </si>
  <si>
    <t>01036762617</t>
  </si>
  <si>
    <t>ych113@naver.com</t>
  </si>
  <si>
    <t>전북군산5B</t>
    <phoneticPr fontId="4" type="noConversion"/>
  </si>
  <si>
    <t>DP2407089694</t>
  </si>
  <si>
    <t>Bgunsan005</t>
  </si>
  <si>
    <t>#gunsan005</t>
  </si>
  <si>
    <t>바로고조촌점</t>
  </si>
  <si>
    <t>정홍순</t>
  </si>
  <si>
    <t>01047192729</t>
  </si>
  <si>
    <t>wolfsixpack@naver.com</t>
  </si>
  <si>
    <t>전북군산6B</t>
    <phoneticPr fontId="4" type="noConversion"/>
  </si>
  <si>
    <t>DP2407082671</t>
  </si>
  <si>
    <t>Bgunsan006</t>
  </si>
  <si>
    <t>#gunsan006</t>
  </si>
  <si>
    <t>드림 배달대행 서비스</t>
  </si>
  <si>
    <t>박경연</t>
  </si>
  <si>
    <t>01045976118</t>
  </si>
  <si>
    <t>kyoun6118@naver.com</t>
  </si>
  <si>
    <t>충북청주청원2B</t>
    <phoneticPr fontId="4" type="noConversion"/>
  </si>
  <si>
    <t>DP2407082181</t>
  </si>
  <si>
    <t>Bchungwan001</t>
  </si>
  <si>
    <t>#chungwan001</t>
  </si>
  <si>
    <t>원탑퀵서비스,물류</t>
  </si>
  <si>
    <t>유호석</t>
  </si>
  <si>
    <t>01059006066</t>
  </si>
  <si>
    <t>yohosokyo@naver.com</t>
  </si>
  <si>
    <t>인천부평3B</t>
    <phoneticPr fontId="4" type="noConversion"/>
  </si>
  <si>
    <t>DP2407080488</t>
  </si>
  <si>
    <t>BBupyeong003</t>
  </si>
  <si>
    <t>#Bupyeong003</t>
  </si>
  <si>
    <t>바로고 삼산점</t>
  </si>
  <si>
    <t>남정호</t>
  </si>
  <si>
    <t>01076643532</t>
  </si>
  <si>
    <t>1987garage@naver.com</t>
  </si>
  <si>
    <t>대구달서3B</t>
    <phoneticPr fontId="4" type="noConversion"/>
  </si>
  <si>
    <t>DP2407087345</t>
  </si>
  <si>
    <t>Bdalseo003</t>
  </si>
  <si>
    <t>모아콜 월성점</t>
  </si>
  <si>
    <t>이상욱</t>
  </si>
  <si>
    <t>01050090544</t>
  </si>
  <si>
    <t>lsw50090544@gmail.com</t>
  </si>
  <si>
    <t>기사 들이 기피 하신다, 바로고에서 100원을 떼가고 
배민 단가도 많이 내려간 상태고 그런 상황이다</t>
    <phoneticPr fontId="10" type="noConversion"/>
  </si>
  <si>
    <t>부산사상3D</t>
    <phoneticPr fontId="4" type="noConversion"/>
  </si>
  <si>
    <t>DP2407089001</t>
  </si>
  <si>
    <t>Dsasang002</t>
  </si>
  <si>
    <t>#sasang002</t>
  </si>
  <si>
    <t>박병준</t>
  </si>
  <si>
    <t>서울은평덕양마포1D</t>
    <phoneticPr fontId="4" type="noConversion"/>
  </si>
  <si>
    <t>DP2407098083</t>
    <phoneticPr fontId="4" type="noConversion"/>
  </si>
  <si>
    <t>Deunpyeong001</t>
  </si>
  <si>
    <t>서울노원5B</t>
    <phoneticPr fontId="4" type="noConversion"/>
  </si>
  <si>
    <t>DP2407081480</t>
  </si>
  <si>
    <t>Bnowon005</t>
  </si>
  <si>
    <t>#nowon005</t>
  </si>
  <si>
    <t>서울강북6B</t>
    <phoneticPr fontId="4" type="noConversion"/>
  </si>
  <si>
    <t>DP2407083316</t>
  </si>
  <si>
    <t>Bgangbuk006</t>
  </si>
  <si>
    <t>#gangbuk006</t>
  </si>
  <si>
    <t>서울중랑5B</t>
    <phoneticPr fontId="4" type="noConversion"/>
  </si>
  <si>
    <t>DP2407087783</t>
  </si>
  <si>
    <t>1-&gt;2 변경_240904 부터
2-&gt;1 변경_241016부터</t>
  </si>
  <si>
    <t>Bjungnang001</t>
  </si>
  <si>
    <t>다온 해피</t>
  </si>
  <si>
    <t>이영재</t>
  </si>
  <si>
    <t>01067874820</t>
  </si>
  <si>
    <t>dark4820@naver.com</t>
  </si>
  <si>
    <t>경기남양주구리5B</t>
    <phoneticPr fontId="4" type="noConversion"/>
  </si>
  <si>
    <t>DP2407084779</t>
  </si>
  <si>
    <t>Bnamyang001</t>
  </si>
  <si>
    <t>#namyang001</t>
  </si>
  <si>
    <t>김상수</t>
  </si>
  <si>
    <t>01045209227</t>
  </si>
  <si>
    <t>19801809@hanmail.net</t>
  </si>
  <si>
    <t>경기파주4M</t>
    <phoneticPr fontId="4" type="noConversion"/>
  </si>
  <si>
    <t>DP2407084106</t>
  </si>
  <si>
    <t xml:space="preserve">1-&gt;2 변경_240814부터
</t>
  </si>
  <si>
    <t>Mpaju005</t>
  </si>
  <si>
    <t>#paju005</t>
  </si>
  <si>
    <t>운정콜</t>
  </si>
  <si>
    <t>김진구</t>
  </si>
  <si>
    <t>01055772026</t>
  </si>
  <si>
    <t>jumong10@hanmail.net</t>
  </si>
  <si>
    <t>경기수원장안5M</t>
    <phoneticPr fontId="4" type="noConversion"/>
  </si>
  <si>
    <t>DP2407085389</t>
  </si>
  <si>
    <t>MJangan005</t>
  </si>
  <si>
    <t>#Jangan005</t>
  </si>
  <si>
    <t>빅스타</t>
  </si>
  <si>
    <t>박소은</t>
  </si>
  <si>
    <t>01090114426</t>
  </si>
  <si>
    <t>thdmsdl4732@naver.com</t>
  </si>
  <si>
    <t>경기수원장안6M</t>
    <phoneticPr fontId="4" type="noConversion"/>
  </si>
  <si>
    <t>DP2407083202</t>
  </si>
  <si>
    <t>MJangan006</t>
  </si>
  <si>
    <t>#Jangan006</t>
  </si>
  <si>
    <t>01092347988</t>
  </si>
  <si>
    <t>sadcnn@naver.com</t>
  </si>
  <si>
    <t>경기부천소사3E</t>
    <phoneticPr fontId="4" type="noConversion"/>
  </si>
  <si>
    <t>DP2407088405</t>
  </si>
  <si>
    <t>Esosa002</t>
  </si>
  <si>
    <t>#sosa002</t>
  </si>
  <si>
    <t>경기부천원미2E</t>
    <phoneticPr fontId="4" type="noConversion"/>
  </si>
  <si>
    <t>DP2407083894</t>
  </si>
  <si>
    <t>Ewanmi001</t>
  </si>
  <si>
    <t>#wanmi001</t>
  </si>
  <si>
    <t>세종중부2E</t>
    <phoneticPr fontId="4" type="noConversion"/>
  </si>
  <si>
    <t>DP2407087565</t>
  </si>
  <si>
    <t>Esejong001</t>
    <phoneticPr fontId="4" type="noConversion"/>
  </si>
  <si>
    <t>#sejong001</t>
  </si>
  <si>
    <t>제주제주7M</t>
    <phoneticPr fontId="4" type="noConversion"/>
  </si>
  <si>
    <t>DP2407087018</t>
  </si>
  <si>
    <t>MJeju006</t>
  </si>
  <si>
    <t>#JejuJeju006</t>
  </si>
  <si>
    <t>코리아딜리버리제주총판</t>
  </si>
  <si>
    <t>이대동</t>
  </si>
  <si>
    <t>01084454085</t>
  </si>
  <si>
    <t>sniper3697@gmail.com</t>
  </si>
  <si>
    <t>제주제주8M</t>
    <phoneticPr fontId="4" type="noConversion"/>
  </si>
  <si>
    <t>DP2407086983</t>
  </si>
  <si>
    <t>MJeju007</t>
  </si>
  <si>
    <t>#JejuJeju007</t>
  </si>
  <si>
    <t>이츠런 레드점</t>
  </si>
  <si>
    <t>홍순태</t>
  </si>
  <si>
    <t>01024875220</t>
  </si>
  <si>
    <t>hootea@gmail.com</t>
  </si>
  <si>
    <t>제주제주9M</t>
    <phoneticPr fontId="4" type="noConversion"/>
  </si>
  <si>
    <t>DP2407082547</t>
  </si>
  <si>
    <t>MJeju008</t>
  </si>
  <si>
    <t>#JejuJeju008</t>
  </si>
  <si>
    <t>제주제주10M</t>
    <phoneticPr fontId="4" type="noConversion"/>
  </si>
  <si>
    <t>DP2407088575</t>
  </si>
  <si>
    <t>MJeju009</t>
  </si>
  <si>
    <t>#JejuJeju009</t>
  </si>
  <si>
    <t>제주제주11M</t>
    <phoneticPr fontId="4" type="noConversion"/>
  </si>
  <si>
    <t>MJeju010</t>
  </si>
  <si>
    <t>#JejuJeju010</t>
  </si>
  <si>
    <t>인천서구1E</t>
    <phoneticPr fontId="4" type="noConversion"/>
  </si>
  <si>
    <t>DP2407083583</t>
  </si>
  <si>
    <t>1-&gt;2 변경_240828부터
2-&gt;3 변경_240904 부터
3-&gt;2 변경_240911부터
2-&gt;1 변경_241023부터
1-&gt;2 변경_241030부터</t>
  </si>
  <si>
    <t>Eseo001</t>
  </si>
  <si>
    <t>땡큐(Thank Q)</t>
  </si>
  <si>
    <t>신성자</t>
  </si>
  <si>
    <t>01031720813</t>
  </si>
  <si>
    <t>sinnanda0@naver.com</t>
  </si>
  <si>
    <t>인천서구2E</t>
    <phoneticPr fontId="4" type="noConversion"/>
  </si>
  <si>
    <t>DP2407083215</t>
  </si>
  <si>
    <t>Eseo002</t>
  </si>
  <si>
    <t>#seoseo002</t>
  </si>
  <si>
    <t>땡큐</t>
  </si>
  <si>
    <t>인천서구3E</t>
    <phoneticPr fontId="4" type="noConversion"/>
  </si>
  <si>
    <t>DP2407088514</t>
  </si>
  <si>
    <t>Eseo003</t>
  </si>
  <si>
    <t>#seoseo003</t>
  </si>
  <si>
    <t>인천서구4E</t>
    <phoneticPr fontId="4" type="noConversion"/>
  </si>
  <si>
    <t>DP2407080684</t>
  </si>
  <si>
    <t>Eseo004</t>
  </si>
  <si>
    <t>#seoseo004</t>
  </si>
  <si>
    <t>탑</t>
  </si>
  <si>
    <t>안치현</t>
  </si>
  <si>
    <t>01084715222</t>
  </si>
  <si>
    <t>chuiwan6@naver.com</t>
  </si>
  <si>
    <t>서울송파4B</t>
    <phoneticPr fontId="4" type="noConversion"/>
  </si>
  <si>
    <t>DP2407123223</t>
  </si>
  <si>
    <t>2-&gt;3 변경_240821부터
1-&gt;2 변경_240807부터
3-&gt;2 변경_241106부터</t>
  </si>
  <si>
    <t>Bsongpa006</t>
  </si>
  <si>
    <t>#songpa006</t>
  </si>
  <si>
    <t>안주선</t>
    <phoneticPr fontId="4" type="noConversion"/>
  </si>
  <si>
    <t>바로고 문정지사</t>
  </si>
  <si>
    <t>곽호진</t>
  </si>
  <si>
    <t>01063253598</t>
  </si>
  <si>
    <t>06590104191966</t>
  </si>
  <si>
    <t>barosongpa@gmail.com</t>
  </si>
  <si>
    <t>서울강남2E</t>
    <phoneticPr fontId="4" type="noConversion"/>
  </si>
  <si>
    <t>DP2407127939</t>
  </si>
  <si>
    <t>Egangnam001</t>
  </si>
  <si>
    <t>경기김포11D</t>
    <phoneticPr fontId="4" type="noConversion"/>
  </si>
  <si>
    <t>DP2407123055</t>
  </si>
  <si>
    <t>DGimpo001</t>
  </si>
  <si>
    <t>#Gimpo001</t>
  </si>
  <si>
    <t>경기안산1E</t>
    <phoneticPr fontId="4" type="noConversion"/>
  </si>
  <si>
    <t>DP2407122559</t>
  </si>
  <si>
    <t>EAnsan001</t>
  </si>
  <si>
    <t>#Ansan001</t>
  </si>
  <si>
    <t>안산 알피엠(RPM)</t>
  </si>
  <si>
    <t>조성실</t>
  </si>
  <si>
    <t>01088353456</t>
  </si>
  <si>
    <t>barogo89@naver.com</t>
  </si>
  <si>
    <t>경기용인기흥1E</t>
    <phoneticPr fontId="4" type="noConversion"/>
  </si>
  <si>
    <t>DP2407125019</t>
  </si>
  <si>
    <t>1-&gt;2 변경_241009부터
2-&gt;1 변경_241106부터</t>
  </si>
  <si>
    <t>EYongin001</t>
  </si>
  <si>
    <t>#Yongin001</t>
  </si>
  <si>
    <t>에프엔디시스템 신갈지사</t>
  </si>
  <si>
    <t>허태우</t>
  </si>
  <si>
    <t>01044499194</t>
  </si>
  <si>
    <t>wlqdprkfkzz@gmail.com</t>
  </si>
  <si>
    <t>경기용인처인3B</t>
    <phoneticPr fontId="4" type="noConversion"/>
  </si>
  <si>
    <t>BYongin001</t>
  </si>
  <si>
    <t>경북구미6E</t>
    <phoneticPr fontId="4" type="noConversion"/>
  </si>
  <si>
    <t>DP2407129447</t>
  </si>
  <si>
    <t>1-&gt;2 변경_240828부터
2-&gt;3 변경_250212부터</t>
  </si>
  <si>
    <t>Egumi007</t>
  </si>
  <si>
    <t>#gumi007</t>
  </si>
  <si>
    <t>스피드 배달대행</t>
  </si>
  <si>
    <t>전철우</t>
  </si>
  <si>
    <t>01084557178</t>
  </si>
  <si>
    <t>jcw7178@gmail.com</t>
  </si>
  <si>
    <t>전북익산2B</t>
    <phoneticPr fontId="4" type="noConversion"/>
  </si>
  <si>
    <t>DP2407120203</t>
  </si>
  <si>
    <t>BIksan003</t>
  </si>
  <si>
    <t>#Iksan003</t>
  </si>
  <si>
    <t>01024388747</t>
  </si>
  <si>
    <t>충남천안서북2B</t>
    <phoneticPr fontId="4" type="noConversion"/>
  </si>
  <si>
    <t>DP2407122815</t>
  </si>
  <si>
    <t>1-&gt;2 변경_240807부터
2-&gt;1 변경_240814부터
1-&gt;2 변경_240821부터
2-&gt;1 변경_240925부터
1-&gt;2 변경_250122부터</t>
  </si>
  <si>
    <t>BCheonan001</t>
  </si>
  <si>
    <t>#Cheonan001</t>
  </si>
  <si>
    <t>김세호</t>
  </si>
  <si>
    <t>01088190435</t>
  </si>
  <si>
    <t>Hiro0435@naver.com</t>
  </si>
  <si>
    <t>제주제주5B</t>
    <phoneticPr fontId="4" type="noConversion"/>
  </si>
  <si>
    <t>Bjeju005</t>
  </si>
  <si>
    <t>서울금천3E</t>
    <phoneticPr fontId="4" type="noConversion"/>
  </si>
  <si>
    <t>DP2407125651</t>
  </si>
  <si>
    <t>Egeumcheon003</t>
  </si>
  <si>
    <t>#geumcheon003</t>
  </si>
  <si>
    <t>경기평택3B</t>
    <phoneticPr fontId="4" type="noConversion"/>
  </si>
  <si>
    <t>DP2407124923</t>
  </si>
  <si>
    <t>1-&gt;2 변경_240918부터</t>
  </si>
  <si>
    <t>BPyeongtaek003</t>
  </si>
  <si>
    <t>#Pyeongtaek003</t>
  </si>
  <si>
    <t>아이에스딜리버리</t>
  </si>
  <si>
    <t>정지성</t>
  </si>
  <si>
    <t>01088284945</t>
  </si>
  <si>
    <t>wjdwltjd3312@naver.com</t>
  </si>
  <si>
    <t>경기성남수정중원1E</t>
    <phoneticPr fontId="4" type="noConversion"/>
  </si>
  <si>
    <t>DP2407120996</t>
  </si>
  <si>
    <t>ESeongnam001</t>
  </si>
  <si>
    <t>#Seongnam001</t>
  </si>
  <si>
    <t>01041930002</t>
  </si>
  <si>
    <t>경기성남수정중원5B</t>
    <phoneticPr fontId="4" type="noConversion"/>
  </si>
  <si>
    <t>DP2407121049</t>
  </si>
  <si>
    <t>BSeongnam002</t>
  </si>
  <si>
    <t>#Seongnam002</t>
  </si>
  <si>
    <t>2지사</t>
  </si>
  <si>
    <t>배진구</t>
  </si>
  <si>
    <t>01055171500</t>
  </si>
  <si>
    <t>jingubaee@hanmail.net</t>
  </si>
  <si>
    <t>경기성남수정중원6B</t>
    <phoneticPr fontId="4" type="noConversion"/>
  </si>
  <si>
    <t>DP2407121839</t>
  </si>
  <si>
    <t>BSeongnam003</t>
  </si>
  <si>
    <t>#Seongnam003</t>
  </si>
  <si>
    <t>경기파주2E</t>
    <phoneticPr fontId="4" type="noConversion"/>
  </si>
  <si>
    <t>DP2407125030</t>
  </si>
  <si>
    <t>1-&gt;2 변경_240807부터
2-&gt;1 변경_240814부터
1-&gt;2 변경_240821부터
2-&gt;3 변경_240925부터
3-&gt;2 변경 241002부터
2-&gt;1 변경_241023부터
1-&gt;2 변경_241106부터
2-&gt;3 변경_250115부터
3-&gt;2 변경_250122부터</t>
  </si>
  <si>
    <t>Epaju003</t>
  </si>
  <si>
    <t>시율클린</t>
  </si>
  <si>
    <t>양인규</t>
  </si>
  <si>
    <t>01024731702</t>
  </si>
  <si>
    <t>yahye123@naver.com</t>
  </si>
  <si>
    <t>서울용산1E</t>
    <phoneticPr fontId="4" type="noConversion"/>
  </si>
  <si>
    <t>DP2407124976</t>
  </si>
  <si>
    <t>Eyongsan001</t>
  </si>
  <si>
    <t>인천남동미추1E</t>
    <phoneticPr fontId="4" type="noConversion"/>
  </si>
  <si>
    <t>DP2407123149</t>
  </si>
  <si>
    <t>ENamdong001</t>
  </si>
  <si>
    <t>#Namdong001</t>
  </si>
  <si>
    <t>인천배달대행</t>
  </si>
  <si>
    <t>신은선</t>
  </si>
  <si>
    <t>01079426736</t>
  </si>
  <si>
    <t>jun2913@hanmail.net</t>
  </si>
  <si>
    <t>경기고양덕양2E</t>
    <phoneticPr fontId="4" type="noConversion"/>
  </si>
  <si>
    <t>DP2407123243</t>
  </si>
  <si>
    <t>1-&gt;2 변경_240821부터
2-&gt;1 변경_241009부터
1-&gt;2 변경_241211부터
2-&gt;1 변경_241224부터
1-&gt;2 변경_250115부터
2-&gt;1 변경_250219부터</t>
  </si>
  <si>
    <t>EGoyang002</t>
  </si>
  <si>
    <t>#Goyang002</t>
  </si>
  <si>
    <t>냠냠플러스</t>
  </si>
  <si>
    <t>김충효</t>
  </si>
  <si>
    <t>01077356444</t>
  </si>
  <si>
    <t>a01043887474@gmail.com</t>
  </si>
  <si>
    <t>경기부천원미7B</t>
    <phoneticPr fontId="4" type="noConversion"/>
  </si>
  <si>
    <t>DP2407120308</t>
  </si>
  <si>
    <t>1-&gt;2 변경_241204부터
2-&gt;1 변경_250205부터</t>
  </si>
  <si>
    <t>BBucheon001</t>
  </si>
  <si>
    <t>#Bucheon001</t>
  </si>
  <si>
    <t>바로고상동남부허브</t>
  </si>
  <si>
    <t>강민정</t>
  </si>
  <si>
    <t>01037178946</t>
  </si>
  <si>
    <t>6522774@hanmail.net</t>
  </si>
  <si>
    <t>충남천안서북동남2B</t>
    <phoneticPr fontId="4" type="noConversion"/>
  </si>
  <si>
    <t>DP2407121266</t>
  </si>
  <si>
    <t>BCheonan002</t>
  </si>
  <si>
    <t>#Cheonan002</t>
  </si>
  <si>
    <t>바로고 두정Z허브</t>
  </si>
  <si>
    <t>백승복</t>
  </si>
  <si>
    <t>01096110400</t>
  </si>
  <si>
    <t>baekbok0208@naver.com</t>
  </si>
  <si>
    <t>충남천안서북3B</t>
    <phoneticPr fontId="4" type="noConversion"/>
  </si>
  <si>
    <t>DP2407121563</t>
  </si>
  <si>
    <t>BCheonan003</t>
  </si>
  <si>
    <t>#Cheonan003</t>
  </si>
  <si>
    <t>충남천안서북4B</t>
    <phoneticPr fontId="4" type="noConversion"/>
  </si>
  <si>
    <t>BCheonan004</t>
  </si>
  <si>
    <t>#Cheonan004</t>
  </si>
  <si>
    <t>경기파주5B</t>
    <phoneticPr fontId="4" type="noConversion"/>
  </si>
  <si>
    <t>Bpaju005</t>
  </si>
  <si>
    <t>서울마포4B</t>
    <phoneticPr fontId="4" type="noConversion"/>
  </si>
  <si>
    <t>DP2407128104</t>
  </si>
  <si>
    <t>Bmapo005</t>
  </si>
  <si>
    <t>#mapo005</t>
  </si>
  <si>
    <t>셔틀히어로</t>
  </si>
  <si>
    <t>김범준</t>
  </si>
  <si>
    <t>01026329514</t>
  </si>
  <si>
    <t>julienkim77@naver.com</t>
  </si>
  <si>
    <t>경기남양주구리6B</t>
    <phoneticPr fontId="4" type="noConversion"/>
  </si>
  <si>
    <t>DP2407126553</t>
  </si>
  <si>
    <t>Bnamyang003</t>
  </si>
  <si>
    <t>#namyang003</t>
  </si>
  <si>
    <t>경기화성1M(미사용)</t>
    <phoneticPr fontId="4" type="noConversion"/>
  </si>
  <si>
    <t>전남순천1M</t>
    <phoneticPr fontId="4" type="noConversion"/>
  </si>
  <si>
    <t>DP2407126987</t>
  </si>
  <si>
    <t>순천시</t>
  </si>
  <si>
    <t>Msunchen001</t>
  </si>
  <si>
    <t>#sunchen001</t>
  </si>
  <si>
    <t>모아라인 순천지사</t>
  </si>
  <si>
    <t>정성현</t>
  </si>
  <si>
    <t>01071338242</t>
  </si>
  <si>
    <t>terryjsh@naver.com</t>
  </si>
  <si>
    <t>경기안양만안2M</t>
    <phoneticPr fontId="4" type="noConversion"/>
  </si>
  <si>
    <t>DP2407125714</t>
  </si>
  <si>
    <t>Manyang001</t>
  </si>
  <si>
    <t>경기파주5M</t>
    <phoneticPr fontId="4" type="noConversion"/>
  </si>
  <si>
    <t>DP2407126004</t>
  </si>
  <si>
    <t>1-&gt;2 변경_240814부터
2-&gt;1 변경_240828부터</t>
  </si>
  <si>
    <t>Mpaju007</t>
  </si>
  <si>
    <t>#paju007</t>
  </si>
  <si>
    <t>한영훈</t>
  </si>
  <si>
    <t>01022341114</t>
  </si>
  <si>
    <t>aood3735@naver.com</t>
  </si>
  <si>
    <t>서울서대문1M</t>
    <phoneticPr fontId="4" type="noConversion"/>
  </si>
  <si>
    <t>DP2407127079</t>
  </si>
  <si>
    <t>1-&gt;2 변경_250102부터
2-&gt;1 변경_250122부터</t>
  </si>
  <si>
    <t>Mseodaemun001</t>
  </si>
  <si>
    <t>세검정지사</t>
  </si>
  <si>
    <t>하성엽</t>
  </si>
  <si>
    <t>01028150416</t>
  </si>
  <si>
    <t xml:space="preserve">카카오뱅크 </t>
  </si>
  <si>
    <t>ehsy0416@naver.com</t>
  </si>
  <si>
    <t>부산북구1B(미사용)</t>
    <phoneticPr fontId="4" type="noConversion"/>
  </si>
  <si>
    <t>부산해운대1B</t>
    <phoneticPr fontId="4" type="noConversion"/>
  </si>
  <si>
    <t>DP2407127104</t>
  </si>
  <si>
    <t>Bhaeundae001</t>
  </si>
  <si>
    <t>#haeundae001</t>
  </si>
  <si>
    <t>부산해운대2B</t>
    <phoneticPr fontId="4" type="noConversion"/>
  </si>
  <si>
    <t>DP2407120574</t>
  </si>
  <si>
    <t xml:space="preserve">1-&gt;2 변경_240814부터
3 -&gt;2 변경_240828부터 (긴급)
2-&gt;1 변경_250108부터
</t>
  </si>
  <si>
    <t>Bhaeundae002</t>
  </si>
  <si>
    <t>#haeundae002</t>
  </si>
  <si>
    <t>장보고 심부름 퀵서비스</t>
  </si>
  <si>
    <t>안재헌</t>
  </si>
  <si>
    <t>01055778544</t>
  </si>
  <si>
    <t>Anjhe2004@naver.com</t>
  </si>
  <si>
    <t>경남김해2B</t>
    <phoneticPr fontId="4" type="noConversion"/>
  </si>
  <si>
    <t>DP2407120359</t>
  </si>
  <si>
    <t>BGimhae002</t>
  </si>
  <si>
    <t>#Gimhae002</t>
  </si>
  <si>
    <t>바로고장유허브</t>
  </si>
  <si>
    <t>김상문</t>
  </si>
  <si>
    <t>01075850860</t>
  </si>
  <si>
    <t>eesst@naver.com</t>
  </si>
  <si>
    <t>대구달서4B</t>
    <phoneticPr fontId="4" type="noConversion"/>
  </si>
  <si>
    <t>DP2407125440</t>
  </si>
  <si>
    <t>Bdalseo004</t>
  </si>
  <si>
    <t>대구남구1B</t>
    <phoneticPr fontId="4" type="noConversion"/>
  </si>
  <si>
    <t>DP2407122197</t>
  </si>
  <si>
    <t>Bnam001</t>
  </si>
  <si>
    <t>#danam001</t>
  </si>
  <si>
    <t>위너</t>
  </si>
  <si>
    <t>이창</t>
  </si>
  <si>
    <t>01038931475</t>
  </si>
  <si>
    <t>lc552@naver.com</t>
  </si>
  <si>
    <t>대구북구1B</t>
    <phoneticPr fontId="4" type="noConversion"/>
  </si>
  <si>
    <t>Bbukgu003</t>
  </si>
  <si>
    <t>#bukgu003</t>
  </si>
  <si>
    <t>대구남구2B</t>
    <phoneticPr fontId="4" type="noConversion"/>
  </si>
  <si>
    <t>DP2407125266</t>
    <phoneticPr fontId="4" type="noConversion"/>
  </si>
  <si>
    <t>Bnam002</t>
  </si>
  <si>
    <t>#danam002</t>
  </si>
  <si>
    <t>베테랑 지원센터</t>
  </si>
  <si>
    <t>최해성</t>
  </si>
  <si>
    <t>01097175065</t>
  </si>
  <si>
    <t>powerzzzgo@naver.com</t>
  </si>
  <si>
    <t>대구달서5B</t>
    <phoneticPr fontId="4" type="noConversion"/>
  </si>
  <si>
    <t>DP2407129905</t>
  </si>
  <si>
    <t>Bdalseo005</t>
  </si>
  <si>
    <t>#dalseo005</t>
  </si>
  <si>
    <t>바로고 성서지점</t>
  </si>
  <si>
    <t>장석현</t>
  </si>
  <si>
    <t>01028276915</t>
  </si>
  <si>
    <t>az6915@naver.com</t>
  </si>
  <si>
    <t>대구달서6B</t>
    <phoneticPr fontId="4" type="noConversion"/>
  </si>
  <si>
    <t>DP2407127736</t>
  </si>
  <si>
    <t>1-&gt;2 변경_20240918부터</t>
  </si>
  <si>
    <t>Bdalseo006</t>
  </si>
  <si>
    <t>#dalseo006</t>
  </si>
  <si>
    <t>신사테크</t>
  </si>
  <si>
    <t>황인규</t>
  </si>
  <si>
    <t>01021632855</t>
  </si>
  <si>
    <t>00llbackll00@naver.com</t>
  </si>
  <si>
    <t>서울강동6E</t>
    <phoneticPr fontId="4" type="noConversion"/>
  </si>
  <si>
    <t>DP2407190391</t>
  </si>
  <si>
    <t>Egangdong007</t>
  </si>
  <si>
    <t>#gangdong007</t>
  </si>
  <si>
    <t>인천서구5E</t>
    <phoneticPr fontId="4" type="noConversion"/>
  </si>
  <si>
    <t>DP2407193081</t>
  </si>
  <si>
    <t>Eseo005</t>
  </si>
  <si>
    <t>#inchenseo005</t>
  </si>
  <si>
    <t>착한형제</t>
  </si>
  <si>
    <t>차정우</t>
  </si>
  <si>
    <t>01088957823</t>
  </si>
  <si>
    <t>treeworld88@daum.net</t>
  </si>
  <si>
    <t>경기안산단원상록1E</t>
    <phoneticPr fontId="4" type="noConversion"/>
  </si>
  <si>
    <t>DP2407197661</t>
    <phoneticPr fontId="4" type="noConversion"/>
  </si>
  <si>
    <t>EAnsan002</t>
  </si>
  <si>
    <t>#Ansan002</t>
  </si>
  <si>
    <t>바로고(부곡지사)</t>
  </si>
  <si>
    <t>전병용</t>
  </si>
  <si>
    <t>01033446562</t>
  </si>
  <si>
    <t>jazz6311@hanmail.net</t>
  </si>
  <si>
    <t>경기용인기흥2E</t>
    <phoneticPr fontId="4" type="noConversion"/>
  </si>
  <si>
    <t>DP2407191812</t>
  </si>
  <si>
    <t>EGiheung001</t>
  </si>
  <si>
    <t>#iheung001</t>
  </si>
  <si>
    <t>신갈 부릉</t>
  </si>
  <si>
    <t>이동석</t>
  </si>
  <si>
    <t>01036507433</t>
  </si>
  <si>
    <t>Pajaro3925@gmail.com</t>
  </si>
  <si>
    <t>경기용인기흥3E</t>
    <phoneticPr fontId="4" type="noConversion"/>
  </si>
  <si>
    <t>DP2407196692</t>
  </si>
  <si>
    <t>EGiheung002</t>
  </si>
  <si>
    <t>#Giheung002</t>
  </si>
  <si>
    <t>콜 딜리버리</t>
  </si>
  <si>
    <t>전현진</t>
  </si>
  <si>
    <t>01076744355</t>
  </si>
  <si>
    <t>cmtsun1129@naver.com</t>
  </si>
  <si>
    <t>서울영등포2B</t>
    <phoneticPr fontId="4" type="noConversion"/>
  </si>
  <si>
    <t>DP2407193410</t>
    <phoneticPr fontId="4" type="noConversion"/>
  </si>
  <si>
    <t>Byeongdeungpo001</t>
  </si>
  <si>
    <t>#yeongdeungpo001</t>
  </si>
  <si>
    <t>바로고 영등포총판</t>
  </si>
  <si>
    <t>서울구로2B</t>
    <phoneticPr fontId="4" type="noConversion"/>
  </si>
  <si>
    <t>DP2407198907</t>
  </si>
  <si>
    <t>Bguro002</t>
  </si>
  <si>
    <t>에이원모터스</t>
  </si>
  <si>
    <t xml:space="preserve">4/30 SLA미관리로 사업자변경 재오픈 </t>
  </si>
  <si>
    <t>전남여수1D</t>
    <phoneticPr fontId="4" type="noConversion"/>
  </si>
  <si>
    <t>DP2407190790</t>
  </si>
  <si>
    <t>여수시</t>
  </si>
  <si>
    <t>DYeosu001</t>
  </si>
  <si>
    <t>#Yeosu001</t>
  </si>
  <si>
    <t>베스트콜</t>
  </si>
  <si>
    <t>신준호</t>
  </si>
  <si>
    <t>01062363010</t>
  </si>
  <si>
    <t>moto27@naver.com</t>
  </si>
  <si>
    <t>서울광진4B</t>
    <phoneticPr fontId="4" type="noConversion"/>
  </si>
  <si>
    <t>DP2407198464</t>
  </si>
  <si>
    <t>1-&gt;2 변경_240821부터
2-&gt;3 변경_240904 부터
3-&gt;4 변경_240911부터</t>
  </si>
  <si>
    <t>Bgwangjin005</t>
  </si>
  <si>
    <t>#gwangjin005</t>
  </si>
  <si>
    <t>스타 딜리버리</t>
  </si>
  <si>
    <t>이재빈</t>
  </si>
  <si>
    <t>01082653089</t>
  </si>
  <si>
    <t>dlemrqja0408@naver.com</t>
  </si>
  <si>
    <t>인천부평4B</t>
    <phoneticPr fontId="4" type="noConversion"/>
  </si>
  <si>
    <t>DP2407195428</t>
  </si>
  <si>
    <t>Bbupyeong004</t>
  </si>
  <si>
    <t>#bupyeong004</t>
  </si>
  <si>
    <t>바로고 백운역점</t>
  </si>
  <si>
    <t>김현규</t>
  </si>
  <si>
    <t>01027511274</t>
  </si>
  <si>
    <t>qkdrb1995@naver.com</t>
  </si>
  <si>
    <t>경기성남분당6E</t>
    <phoneticPr fontId="4" type="noConversion"/>
  </si>
  <si>
    <t>DP2407197736</t>
  </si>
  <si>
    <t>2-&gt;1 변경_240821부터
2-&gt;3 변경_240828부터
3-&gt;2 변경_241009부터</t>
  </si>
  <si>
    <t>EBundang006</t>
  </si>
  <si>
    <t>#Bundang006</t>
  </si>
  <si>
    <t>119심부름센터</t>
  </si>
  <si>
    <t>표창훈</t>
  </si>
  <si>
    <t>01026552789</t>
  </si>
  <si>
    <t>n85222@nate.com</t>
  </si>
  <si>
    <t>경기성남분당7E</t>
    <phoneticPr fontId="4" type="noConversion"/>
  </si>
  <si>
    <t>DP2407196196</t>
  </si>
  <si>
    <t>EBundang007</t>
  </si>
  <si>
    <t>#Bundang007</t>
  </si>
  <si>
    <t>인천미추홀남동1E</t>
    <phoneticPr fontId="4" type="noConversion"/>
  </si>
  <si>
    <t>DP2407197334</t>
  </si>
  <si>
    <t>Emichuhol001</t>
  </si>
  <si>
    <t>부릉 주안스테이션</t>
  </si>
  <si>
    <t>심재록</t>
  </si>
  <si>
    <t>01047750122</t>
  </si>
  <si>
    <t>Vr47750122@kakao.com</t>
  </si>
  <si>
    <t>경기이천2B</t>
    <phoneticPr fontId="4" type="noConversion"/>
  </si>
  <si>
    <t>DP2407195298</t>
    <phoneticPr fontId="4" type="noConversion"/>
  </si>
  <si>
    <t>BIcheon002</t>
  </si>
  <si>
    <t>#Icheon002</t>
  </si>
  <si>
    <t>바로고 마장</t>
  </si>
  <si>
    <t>임영진</t>
  </si>
  <si>
    <t>01057287739</t>
  </si>
  <si>
    <t>y930512@naver.com</t>
  </si>
  <si>
    <t>인천서구6E</t>
    <phoneticPr fontId="4" type="noConversion"/>
  </si>
  <si>
    <t>DP2407193457</t>
  </si>
  <si>
    <t>Eseo006</t>
  </si>
  <si>
    <t>#incheonseo006</t>
  </si>
  <si>
    <t>케빈스딜리버리</t>
  </si>
  <si>
    <t>송태식</t>
  </si>
  <si>
    <t>01074494239</t>
  </si>
  <si>
    <t>alisen80@naver.com</t>
  </si>
  <si>
    <t>강원강릉5D</t>
    <phoneticPr fontId="4" type="noConversion"/>
  </si>
  <si>
    <t>DP2407191968</t>
  </si>
  <si>
    <t>Dgangneung005</t>
  </si>
  <si>
    <t>#gangneung005</t>
  </si>
  <si>
    <t xml:space="preserve">베스트서비스 </t>
  </si>
  <si>
    <t>한원근</t>
  </si>
  <si>
    <t>01033820238</t>
  </si>
  <si>
    <t>dnjdlxj@naver.com</t>
  </si>
  <si>
    <t>강원속초1B</t>
    <phoneticPr fontId="4" type="noConversion"/>
  </si>
  <si>
    <t>DP2407194106</t>
  </si>
  <si>
    <t>속초시</t>
  </si>
  <si>
    <t>BSokcho001</t>
  </si>
  <si>
    <t>#Sokcho001</t>
  </si>
  <si>
    <t>속초 심부름꾼</t>
  </si>
  <si>
    <t>박진서</t>
  </si>
  <si>
    <t>01084358425</t>
  </si>
  <si>
    <t>parkjinseo77@naver.com</t>
  </si>
  <si>
    <t>경기화성1M</t>
    <phoneticPr fontId="4" type="noConversion"/>
  </si>
  <si>
    <t>DP2407192792</t>
  </si>
  <si>
    <t>1-&gt;2 변경_240731부터
2-&gt;3 변경_240807부터
3-&gt;4 변경_240814부터
4-&gt;5 변경_240821부터
4-&gt;5 변경_240828부터
5 -&gt; 배민확인_240904기준
5-&gt;3 변경_241016부터</t>
  </si>
  <si>
    <t>MHwaseong002</t>
  </si>
  <si>
    <t>#Hwaseong002</t>
  </si>
  <si>
    <t>배달대행향남모아콜</t>
  </si>
  <si>
    <t>이신환</t>
  </si>
  <si>
    <t>01076215657</t>
  </si>
  <si>
    <t>lsh700303@kakao.com</t>
  </si>
  <si>
    <t>서울성북동대문1E</t>
    <phoneticPr fontId="4" type="noConversion"/>
  </si>
  <si>
    <t>DP2407198047</t>
  </si>
  <si>
    <t>Eseongbuk001</t>
  </si>
  <si>
    <t>#seongbuk001</t>
  </si>
  <si>
    <t>01023361970</t>
  </si>
  <si>
    <t>서울동대문6E</t>
    <phoneticPr fontId="4" type="noConversion"/>
  </si>
  <si>
    <t>DP2407194340</t>
  </si>
  <si>
    <t>Edongdaemun006</t>
  </si>
  <si>
    <t>#dongdaemun006</t>
  </si>
  <si>
    <t>경기시흥1E</t>
    <phoneticPr fontId="4" type="noConversion"/>
  </si>
  <si>
    <t>DP2407199308</t>
  </si>
  <si>
    <t>ESiheung001</t>
  </si>
  <si>
    <t>#Siheung001</t>
  </si>
  <si>
    <t>경기화성4E</t>
    <phoneticPr fontId="4" type="noConversion"/>
  </si>
  <si>
    <t>DP2407190871</t>
  </si>
  <si>
    <t>EHwaseong005</t>
  </si>
  <si>
    <t>#Hwaseong005</t>
  </si>
  <si>
    <t>서울동대문7E</t>
    <phoneticPr fontId="4" type="noConversion"/>
  </si>
  <si>
    <t>DP2407193688</t>
  </si>
  <si>
    <t xml:space="preserve">1-&gt;2 변경_240814부터
1-&gt;2 변경_240821부터
</t>
  </si>
  <si>
    <t>Edongdaemun007</t>
  </si>
  <si>
    <t>#dongdaemun007</t>
  </si>
  <si>
    <t>광주서구3E</t>
    <phoneticPr fontId="4" type="noConversion"/>
  </si>
  <si>
    <t>DP2407199022</t>
  </si>
  <si>
    <t>Eseo007</t>
  </si>
  <si>
    <t>#ganjuseo007</t>
  </si>
  <si>
    <t>잇츠 플러스</t>
  </si>
  <si>
    <t>문기영</t>
  </si>
  <si>
    <t>01090509260</t>
  </si>
  <si>
    <t>find-lover@hanmail.net</t>
  </si>
  <si>
    <t>인천계양1E</t>
    <phoneticPr fontId="4" type="noConversion"/>
  </si>
  <si>
    <t>DP2407192218</t>
  </si>
  <si>
    <t>EGyeyang001</t>
  </si>
  <si>
    <t>#Gyeyang001</t>
  </si>
  <si>
    <t>부산해운대동래1B</t>
    <phoneticPr fontId="4" type="noConversion"/>
  </si>
  <si>
    <t>DP2407196199</t>
  </si>
  <si>
    <t>Bhaeundae003</t>
  </si>
  <si>
    <t>#haeundae003</t>
  </si>
  <si>
    <t>생각대로다된다</t>
  </si>
  <si>
    <t>주민수</t>
  </si>
  <si>
    <t>01055095569</t>
  </si>
  <si>
    <t>skyminsuman@naver.com</t>
  </si>
  <si>
    <t>부산북구1B</t>
    <phoneticPr fontId="4" type="noConversion"/>
  </si>
  <si>
    <t>DP2407190087</t>
  </si>
  <si>
    <t>Bbuk001</t>
  </si>
  <si>
    <t>신사장 배달대행</t>
  </si>
  <si>
    <t>신은지</t>
  </si>
  <si>
    <t>01077673048</t>
  </si>
  <si>
    <t>yongi8870@naver.com</t>
  </si>
  <si>
    <t>부산기장1B</t>
    <phoneticPr fontId="4" type="noConversion"/>
  </si>
  <si>
    <t>DP2407192576</t>
  </si>
  <si>
    <t>1-&gt;2 변경_241113부터</t>
  </si>
  <si>
    <t>Bgijang001</t>
  </si>
  <si>
    <t>김성수</t>
  </si>
  <si>
    <t>01025273038</t>
  </si>
  <si>
    <t>ksss1130@naver.com</t>
  </si>
  <si>
    <t>서울노원6B</t>
    <phoneticPr fontId="4" type="noConversion"/>
  </si>
  <si>
    <t>DP2407191261</t>
  </si>
  <si>
    <t>Bnowon006</t>
  </si>
  <si>
    <t>#nowon006</t>
  </si>
  <si>
    <t>서울도봉노원강북1B</t>
    <phoneticPr fontId="4" type="noConversion"/>
  </si>
  <si>
    <t>DP2407191158</t>
  </si>
  <si>
    <t>1-&gt;2 변경_241218부터</t>
    <phoneticPr fontId="4" type="noConversion"/>
  </si>
  <si>
    <t>Bdobong006</t>
  </si>
  <si>
    <t>#dobong006</t>
  </si>
  <si>
    <t>서울노원1E</t>
    <phoneticPr fontId="4" type="noConversion"/>
  </si>
  <si>
    <t>DP2407194585</t>
  </si>
  <si>
    <t>Enowon001</t>
  </si>
  <si>
    <t>윈윈고</t>
  </si>
  <si>
    <t>정영진</t>
  </si>
  <si>
    <t>01089327777</t>
  </si>
  <si>
    <t>skdud0486@naver.com</t>
  </si>
  <si>
    <t>부산수영2B</t>
    <phoneticPr fontId="4" type="noConversion"/>
  </si>
  <si>
    <t>DP2407192619</t>
  </si>
  <si>
    <t xml:space="preserve">1-&gt;2 변경_240814부터
</t>
    <phoneticPr fontId="4" type="noConversion"/>
  </si>
  <si>
    <t>busansu001</t>
  </si>
  <si>
    <t>#usansu001</t>
  </si>
  <si>
    <t>딜리버리 플러스</t>
  </si>
  <si>
    <t>황도규</t>
  </si>
  <si>
    <t>01042051983</t>
  </si>
  <si>
    <t>dklove7@naver.com</t>
  </si>
  <si>
    <t>부산기장2E</t>
    <phoneticPr fontId="4" type="noConversion"/>
  </si>
  <si>
    <t>DP2407264919</t>
  </si>
  <si>
    <t>Egizang001</t>
  </si>
  <si>
    <t>#gizang001</t>
  </si>
  <si>
    <t>광주서구4E</t>
    <phoneticPr fontId="4" type="noConversion"/>
  </si>
  <si>
    <t>DP2407262483</t>
  </si>
  <si>
    <t>Dseogu001</t>
  </si>
  <si>
    <t>인천부평1E</t>
    <phoneticPr fontId="4" type="noConversion"/>
  </si>
  <si>
    <t>DP2407268268</t>
    <phoneticPr fontId="4" type="noConversion"/>
  </si>
  <si>
    <t>Ebupang001</t>
  </si>
  <si>
    <t>#bupang001</t>
  </si>
  <si>
    <t>서울영등포3B</t>
    <phoneticPr fontId="4" type="noConversion"/>
  </si>
  <si>
    <t>DP2407269334</t>
  </si>
  <si>
    <t>Byeongdeungpo002</t>
  </si>
  <si>
    <t>#yeongdeungpo002</t>
  </si>
  <si>
    <t>서울영등포4B</t>
    <phoneticPr fontId="4" type="noConversion"/>
  </si>
  <si>
    <t>DP2407269842</t>
  </si>
  <si>
    <t>Byeongdeungpo003</t>
  </si>
  <si>
    <t>#yeongdeungpo003</t>
  </si>
  <si>
    <t>서울송파5B</t>
    <phoneticPr fontId="4" type="noConversion"/>
  </si>
  <si>
    <t>DP2407269343</t>
  </si>
  <si>
    <t>Bsongpa007</t>
  </si>
  <si>
    <t>#songpa007</t>
  </si>
  <si>
    <t>서울강서1B</t>
    <phoneticPr fontId="4" type="noConversion"/>
  </si>
  <si>
    <t>DP2407265281</t>
  </si>
  <si>
    <t>Bgangseo001</t>
  </si>
  <si>
    <t>#gangseo001</t>
  </si>
  <si>
    <t>바로고강서화곡본점</t>
  </si>
  <si>
    <t>전북군산7B</t>
    <phoneticPr fontId="4" type="noConversion"/>
  </si>
  <si>
    <t>DP2407266302</t>
  </si>
  <si>
    <t>BGunsan007</t>
  </si>
  <si>
    <t>#Gunsan007</t>
  </si>
  <si>
    <t>바로고 통합 센터 (5허브)</t>
  </si>
  <si>
    <t>강창수</t>
  </si>
  <si>
    <t>01071445453</t>
  </si>
  <si>
    <t>sayprosu3@gmail.com</t>
  </si>
  <si>
    <t>대구북구1E</t>
    <phoneticPr fontId="4" type="noConversion"/>
  </si>
  <si>
    <t>DP2407261518</t>
  </si>
  <si>
    <t>Ebuk001</t>
  </si>
  <si>
    <t>01042601333</t>
  </si>
  <si>
    <t>경북포항북구2B</t>
    <phoneticPr fontId="4" type="noConversion"/>
  </si>
  <si>
    <t>DP2407265536</t>
  </si>
  <si>
    <t>Bbuk002</t>
  </si>
  <si>
    <t>wodud052@naver.com</t>
  </si>
  <si>
    <t>대구동구1B</t>
    <phoneticPr fontId="4" type="noConversion"/>
  </si>
  <si>
    <t>DP2407262024</t>
  </si>
  <si>
    <t>Bdong002</t>
  </si>
  <si>
    <t>#dong002</t>
  </si>
  <si>
    <t>인천계양3B</t>
    <phoneticPr fontId="4" type="noConversion"/>
  </si>
  <si>
    <t>DP2407268195</t>
  </si>
  <si>
    <t>BGyeyang003</t>
  </si>
  <si>
    <t>#Gyeyang003</t>
  </si>
  <si>
    <t>생각대로 용종지사</t>
  </si>
  <si>
    <t>김민정</t>
  </si>
  <si>
    <t>01075303191</t>
  </si>
  <si>
    <t>yang4296@gmail.com</t>
  </si>
  <si>
    <t>서울종로중구서대문1E</t>
    <phoneticPr fontId="4" type="noConversion"/>
  </si>
  <si>
    <t>DP2407268543</t>
  </si>
  <si>
    <t>종로구</t>
  </si>
  <si>
    <t>Ejongno001</t>
  </si>
  <si>
    <t>#jongno001</t>
  </si>
  <si>
    <t>빌리언즈(Billionz)</t>
  </si>
  <si>
    <t>배형준</t>
  </si>
  <si>
    <t>01058073435</t>
  </si>
  <si>
    <t>06413043001019</t>
  </si>
  <si>
    <t>ssaknim@naver.com</t>
  </si>
  <si>
    <t>서울강남3E</t>
    <phoneticPr fontId="4" type="noConversion"/>
  </si>
  <si>
    <t>DP2407268496</t>
  </si>
  <si>
    <t>Egangnam002</t>
  </si>
  <si>
    <t>경기안양만안1E</t>
    <phoneticPr fontId="4" type="noConversion"/>
  </si>
  <si>
    <t>DP2407268950</t>
  </si>
  <si>
    <t>EAnyang001</t>
  </si>
  <si>
    <t>#Anyang001</t>
  </si>
  <si>
    <t>경기안양동안1E</t>
    <phoneticPr fontId="4" type="noConversion"/>
  </si>
  <si>
    <t>DP2407265131</t>
  </si>
  <si>
    <t>EAnyang002</t>
  </si>
  <si>
    <t>#Anyang002</t>
  </si>
  <si>
    <t>단가 에서 경쟁력이 없다</t>
    <phoneticPr fontId="10" type="noConversion"/>
  </si>
  <si>
    <t>경기군포1E</t>
    <phoneticPr fontId="4" type="noConversion"/>
  </si>
  <si>
    <t>DP2407268809</t>
  </si>
  <si>
    <t>EGunpo001</t>
  </si>
  <si>
    <t>#Gunpo001</t>
  </si>
  <si>
    <t>서울광진5B</t>
    <phoneticPr fontId="4" type="noConversion"/>
  </si>
  <si>
    <t>DP2407265974</t>
  </si>
  <si>
    <t>1-&gt;2 변경_240814부터
2-&gt;3 변경_240828부터
3-&gt;2 변경_241009부터</t>
  </si>
  <si>
    <t>Bgwangjin006</t>
  </si>
  <si>
    <t>#gwangjin006</t>
  </si>
  <si>
    <t>사계</t>
  </si>
  <si>
    <t>김두언</t>
  </si>
  <si>
    <t>01072982515</t>
  </si>
  <si>
    <t>dooun76@naver.com</t>
  </si>
  <si>
    <t>서울광진6B</t>
    <phoneticPr fontId="4" type="noConversion"/>
  </si>
  <si>
    <t>DP2407260223</t>
  </si>
  <si>
    <t>1-&gt;2 변경_240814부터
2-&gt;1 변경 241002부터</t>
  </si>
  <si>
    <t>Bgwangjin007</t>
  </si>
  <si>
    <t>#gwangjin007</t>
  </si>
  <si>
    <t>서울강북도봉1E</t>
    <phoneticPr fontId="4" type="noConversion"/>
  </si>
  <si>
    <t>DP2407260639</t>
  </si>
  <si>
    <t>Egangbuk001</t>
  </si>
  <si>
    <t>서울강북도봉1B</t>
    <phoneticPr fontId="4" type="noConversion"/>
  </si>
  <si>
    <t>DP2407262390</t>
    <phoneticPr fontId="4" type="noConversion"/>
  </si>
  <si>
    <t>1-&gt;2 변경_241204부터</t>
  </si>
  <si>
    <t>Bgangbuk003</t>
  </si>
  <si>
    <t>#gangbuk003</t>
  </si>
  <si>
    <t xml:space="preserve"> 생각대로 우이지사</t>
  </si>
  <si>
    <t>박상용</t>
  </si>
  <si>
    <t>01055556317</t>
  </si>
  <si>
    <t>tkddyd954@naver.com</t>
  </si>
  <si>
    <t>고양덕양1E</t>
    <phoneticPr fontId="4" type="noConversion"/>
  </si>
  <si>
    <t>DP2407263432</t>
  </si>
  <si>
    <t>EDeogyang001</t>
  </si>
  <si>
    <t>#Deogyang001</t>
  </si>
  <si>
    <t>(VIP)배달대행</t>
  </si>
  <si>
    <t>김제훈</t>
  </si>
  <si>
    <t>01058369185</t>
  </si>
  <si>
    <t>wpgnsdl9185@naver.com</t>
  </si>
  <si>
    <t>경기김포1E</t>
    <phoneticPr fontId="4" type="noConversion"/>
  </si>
  <si>
    <t>DP2407264685</t>
  </si>
  <si>
    <t>EGimpo001</t>
  </si>
  <si>
    <t>모아콜 고촌지사</t>
  </si>
  <si>
    <t>손성태</t>
  </si>
  <si>
    <t>01029412567</t>
  </si>
  <si>
    <t>s1231011@naver.com</t>
  </si>
  <si>
    <t>경기남양주8E</t>
    <phoneticPr fontId="4" type="noConversion"/>
  </si>
  <si>
    <t>DP2407263754</t>
    <phoneticPr fontId="4" type="noConversion"/>
  </si>
  <si>
    <t>ENamyangju008</t>
  </si>
  <si>
    <t>#Namyangju008</t>
  </si>
  <si>
    <t>생각대로 호평평내지사</t>
  </si>
  <si>
    <t>이재은</t>
  </si>
  <si>
    <t>01066378606</t>
  </si>
  <si>
    <t>lje1225@naver.com</t>
  </si>
  <si>
    <t>대전중구서구1M</t>
    <phoneticPr fontId="4" type="noConversion"/>
  </si>
  <si>
    <t>DP2407262233</t>
  </si>
  <si>
    <t>Mjung001</t>
  </si>
  <si>
    <t>이승현</t>
  </si>
  <si>
    <t>01082904219</t>
  </si>
  <si>
    <t>dkrnwlek@naver.com</t>
  </si>
  <si>
    <t>경남창원성산1B</t>
    <phoneticPr fontId="4" type="noConversion"/>
  </si>
  <si>
    <t>DP2407265574</t>
  </si>
  <si>
    <t>창원시 성산구</t>
  </si>
  <si>
    <t>Bseongsan001</t>
  </si>
  <si>
    <t>#seongsan001</t>
  </si>
  <si>
    <t>바로고 창원V허브</t>
  </si>
  <si>
    <t>정윤희</t>
  </si>
  <si>
    <t>01042559230</t>
  </si>
  <si>
    <t>ks_9736@naver.com</t>
  </si>
  <si>
    <t>대구북구2B</t>
    <phoneticPr fontId="4" type="noConversion"/>
  </si>
  <si>
    <t>DP2407266949</t>
  </si>
  <si>
    <t>Bbuk003</t>
  </si>
  <si>
    <t>#Dagubuk003</t>
  </si>
  <si>
    <t>인천남구남동부평1B</t>
    <phoneticPr fontId="4" type="noConversion"/>
  </si>
  <si>
    <t>DP2407260479</t>
  </si>
  <si>
    <t>BNamdong015</t>
  </si>
  <si>
    <t>#Namdong015</t>
  </si>
  <si>
    <t>대구북구서구1B</t>
    <phoneticPr fontId="4" type="noConversion"/>
  </si>
  <si>
    <t>DP2407267750</t>
  </si>
  <si>
    <t>Bbuk004</t>
  </si>
  <si>
    <t>#dagubuk004</t>
  </si>
  <si>
    <t>충남아산당진1E</t>
    <phoneticPr fontId="4" type="noConversion"/>
  </si>
  <si>
    <t>DP2407260632</t>
  </si>
  <si>
    <t>EAsan001</t>
  </si>
  <si>
    <t>#Asan001</t>
  </si>
  <si>
    <t>딜버 온천지점</t>
  </si>
  <si>
    <t>김소율</t>
  </si>
  <si>
    <t>01022723313</t>
  </si>
  <si>
    <t>cjshgs@naver.com</t>
  </si>
  <si>
    <t>울산남구1E</t>
    <phoneticPr fontId="4" type="noConversion"/>
  </si>
  <si>
    <t>DP2407264168</t>
  </si>
  <si>
    <t>ENam002</t>
  </si>
  <si>
    <t>#ulsanNam002</t>
  </si>
  <si>
    <t>에이엘씨주식회사</t>
  </si>
  <si>
    <t>이범석</t>
  </si>
  <si>
    <t>01052347046</t>
  </si>
  <si>
    <t>lbs0306@hanmail.net</t>
  </si>
  <si>
    <t>인천연수1E</t>
    <phoneticPr fontId="4" type="noConversion"/>
  </si>
  <si>
    <t>DP2407263394</t>
  </si>
  <si>
    <t>1-&gt;2 변경_240807부터
2-&gt;3 변경_240814부터
3-&gt;1 변경_241113부터</t>
    <phoneticPr fontId="4" type="noConversion"/>
  </si>
  <si>
    <t>EYeonsu001</t>
  </si>
  <si>
    <t>#Yeonsu001</t>
  </si>
  <si>
    <t>주식회사 고고인슈</t>
  </si>
  <si>
    <t>김의태</t>
  </si>
  <si>
    <t>01037729159</t>
  </si>
  <si>
    <t>02350104276850</t>
  </si>
  <si>
    <t>dlselrh12@naver.com</t>
  </si>
  <si>
    <t>경기김포2E</t>
    <phoneticPr fontId="4" type="noConversion"/>
  </si>
  <si>
    <t>DP2407264619</t>
  </si>
  <si>
    <t>EGimpo002</t>
  </si>
  <si>
    <t>#Gimpo002</t>
  </si>
  <si>
    <t>대구서구달서1B</t>
    <phoneticPr fontId="4" type="noConversion"/>
  </si>
  <si>
    <t>DP2407269584</t>
  </si>
  <si>
    <t>Bseo001</t>
  </si>
  <si>
    <t>#daguseo001</t>
  </si>
  <si>
    <t>하종찬</t>
  </si>
  <si>
    <t>01064130212</t>
  </si>
  <si>
    <t>jongchanggg@naver.com</t>
  </si>
  <si>
    <t>경기평택4B</t>
    <phoneticPr fontId="4" type="noConversion"/>
  </si>
  <si>
    <t>DP2407263523</t>
  </si>
  <si>
    <t>BPyeongtak001</t>
  </si>
  <si>
    <t>#Pyeongtak001</t>
  </si>
  <si>
    <t>제이와이(Deilvery)</t>
  </si>
  <si>
    <t>임주영</t>
  </si>
  <si>
    <t>01054037334</t>
  </si>
  <si>
    <t>chyin14@gmail.com</t>
  </si>
  <si>
    <t>부산해운대3B</t>
    <phoneticPr fontId="4" type="noConversion"/>
  </si>
  <si>
    <t>DP2407266979</t>
  </si>
  <si>
    <t>Bhaeundae004</t>
  </si>
  <si>
    <t>#haeundae004</t>
  </si>
  <si>
    <t>해운대 배달대행</t>
  </si>
  <si>
    <t>안형진</t>
  </si>
  <si>
    <t>01073467718</t>
  </si>
  <si>
    <t>goobne7798@naver.com</t>
  </si>
  <si>
    <t>서울중랑3E</t>
    <phoneticPr fontId="4" type="noConversion"/>
  </si>
  <si>
    <t>DP2407268906</t>
  </si>
  <si>
    <t>1-&gt;2 변경 241002부터</t>
  </si>
  <si>
    <t>Ejunglang001</t>
  </si>
  <si>
    <t>#junglang001</t>
  </si>
  <si>
    <t>제이케이에스 라이더스</t>
  </si>
  <si>
    <t>조기성</t>
  </si>
  <si>
    <t>01089010982</t>
  </si>
  <si>
    <t>blackrider81@naver.com</t>
  </si>
  <si>
    <t>대전유성5B</t>
    <phoneticPr fontId="4" type="noConversion"/>
  </si>
  <si>
    <t>DP2408026378</t>
  </si>
  <si>
    <t>BYuseong004</t>
  </si>
  <si>
    <t>#Yuseong004</t>
  </si>
  <si>
    <t>대전서구3B</t>
    <phoneticPr fontId="4" type="noConversion"/>
  </si>
  <si>
    <t>DP2408022068</t>
  </si>
  <si>
    <t>BDaejeon001</t>
  </si>
  <si>
    <t>#Daejeon001</t>
  </si>
  <si>
    <t>대전서구유성2B</t>
    <phoneticPr fontId="4" type="noConversion"/>
  </si>
  <si>
    <t>DP2408025897</t>
  </si>
  <si>
    <t>BYuseong005</t>
  </si>
  <si>
    <t>#Yuseong005</t>
  </si>
  <si>
    <t>대전동구중구대덕3B</t>
    <phoneticPr fontId="4" type="noConversion"/>
  </si>
  <si>
    <t>DP2408020336</t>
  </si>
  <si>
    <t>BDaejeon002</t>
  </si>
  <si>
    <t>#Daejeon002</t>
  </si>
  <si>
    <t>인천중구2B</t>
    <phoneticPr fontId="4" type="noConversion"/>
  </si>
  <si>
    <t>DP2408022719</t>
  </si>
  <si>
    <t>BIncheon001</t>
  </si>
  <si>
    <t>#Incheon001</t>
  </si>
  <si>
    <t>운서동 바로고</t>
  </si>
  <si>
    <t>이재권</t>
  </si>
  <si>
    <t>01032225823</t>
  </si>
  <si>
    <t>pmn4464@naver.com</t>
  </si>
  <si>
    <t>경기수원팔달권선1B</t>
    <phoneticPr fontId="4" type="noConversion"/>
  </si>
  <si>
    <t>DP2408025788</t>
  </si>
  <si>
    <t>Bsuwon002</t>
  </si>
  <si>
    <t>#suwon002</t>
  </si>
  <si>
    <t>신동현</t>
  </si>
  <si>
    <t>01024652215</t>
  </si>
  <si>
    <t>gosmsgoek0309@gmail.com</t>
  </si>
  <si>
    <t>광주북구동구1B</t>
    <phoneticPr fontId="4" type="noConversion"/>
  </si>
  <si>
    <t>DP2408021553</t>
  </si>
  <si>
    <t>1-&gt;3 변경_240904 부터
3-&gt;4 변경_240918부터
3-&gt;2 변경_241113부터
4-&gt;3 변경_240925부터</t>
    <phoneticPr fontId="4" type="noConversion"/>
  </si>
  <si>
    <t>Bgwangju008</t>
  </si>
  <si>
    <t>#gwangju008</t>
  </si>
  <si>
    <t>박준영</t>
  </si>
  <si>
    <t>01023118909</t>
  </si>
  <si>
    <t>straightmomo@naver.com</t>
  </si>
  <si>
    <t>경기안산단원2B</t>
    <phoneticPr fontId="4" type="noConversion"/>
  </si>
  <si>
    <t>DP2408024155</t>
  </si>
  <si>
    <t>DAnsan004</t>
  </si>
  <si>
    <t>#Ansan004</t>
  </si>
  <si>
    <t>르호봇딜리버리</t>
  </si>
  <si>
    <t>유요한</t>
  </si>
  <si>
    <t>01079331096</t>
  </si>
  <si>
    <t>kymy6683@naver.com</t>
  </si>
  <si>
    <t>경기안양만안1B</t>
    <phoneticPr fontId="4" type="noConversion"/>
  </si>
  <si>
    <t>DP2408028320</t>
  </si>
  <si>
    <t>1-&gt;2 변경 250115부터
2-&gt;3 변경 250205부터</t>
  </si>
  <si>
    <t>BAnyang001</t>
  </si>
  <si>
    <t>바로고 안양 만안 2지사</t>
  </si>
  <si>
    <t>김남흔</t>
  </si>
  <si>
    <t>01062290417</t>
  </si>
  <si>
    <t>rlaskagms@naver.com</t>
  </si>
  <si>
    <t>경기부천원미소사1B</t>
    <phoneticPr fontId="4" type="noConversion"/>
  </si>
  <si>
    <t>DP2408029584</t>
  </si>
  <si>
    <t>Bucheon001</t>
  </si>
  <si>
    <t>#ucheon001</t>
  </si>
  <si>
    <t>바로고 범박지사</t>
  </si>
  <si>
    <t>홍승권</t>
  </si>
  <si>
    <t>01031732433</t>
  </si>
  <si>
    <t>kkoma2433@naver.com</t>
  </si>
  <si>
    <t>부산사상진구1B</t>
    <phoneticPr fontId="4" type="noConversion"/>
  </si>
  <si>
    <t>DP2408029483</t>
  </si>
  <si>
    <t>Bbusan001</t>
  </si>
  <si>
    <t>#busan001</t>
  </si>
  <si>
    <t>만나플러스</t>
  </si>
  <si>
    <t>김재율</t>
  </si>
  <si>
    <t>01020890258</t>
  </si>
  <si>
    <t>jaeyul0714@naver.com</t>
  </si>
  <si>
    <t>전북전주완산덕진1D</t>
    <phoneticPr fontId="4" type="noConversion"/>
  </si>
  <si>
    <t>DP2408022261</t>
  </si>
  <si>
    <t>1-&gt;2 변경_240828부터
2-&gt;3 변경_240904 부터
3-&gt;2 변경_240911부터
2-&gt;1 변경_241009부터</t>
  </si>
  <si>
    <t>DJeonju001</t>
  </si>
  <si>
    <t>#Jeonju001</t>
  </si>
  <si>
    <t>서울금천광명3B</t>
    <phoneticPr fontId="4" type="noConversion"/>
  </si>
  <si>
    <t>DP2408027148</t>
  </si>
  <si>
    <t>BSeoul001</t>
  </si>
  <si>
    <t>#Seoul001</t>
  </si>
  <si>
    <t>배달씽씽</t>
  </si>
  <si>
    <t>안종구</t>
  </si>
  <si>
    <t>01021269905</t>
  </si>
  <si>
    <t>jgathis2003@naver.com</t>
  </si>
  <si>
    <t>서울강남5B</t>
    <phoneticPr fontId="4" type="noConversion"/>
  </si>
  <si>
    <t>DP2408026652</t>
  </si>
  <si>
    <t>BSeoul002</t>
  </si>
  <si>
    <t>#Seoul002</t>
  </si>
  <si>
    <t>바로고역삼2</t>
  </si>
  <si>
    <t>장인식</t>
  </si>
  <si>
    <t>01043832934</t>
  </si>
  <si>
    <t>insikjang1121@gmail.com</t>
  </si>
  <si>
    <t>서울광진성동1E</t>
    <phoneticPr fontId="4" type="noConversion"/>
  </si>
  <si>
    <t>DP2408021719</t>
  </si>
  <si>
    <t>BSeoul003</t>
  </si>
  <si>
    <t>#Seoul003</t>
  </si>
  <si>
    <t>생각대로(광진점)</t>
  </si>
  <si>
    <t>김진화</t>
  </si>
  <si>
    <t>01083957277</t>
  </si>
  <si>
    <t>rla2wls3@naver.com</t>
  </si>
  <si>
    <t>서울광진3E</t>
    <phoneticPr fontId="4" type="noConversion"/>
  </si>
  <si>
    <t>DP2408024440</t>
  </si>
  <si>
    <t>BSeoul004</t>
  </si>
  <si>
    <t>#Seoul004</t>
  </si>
  <si>
    <t>서울광진7B</t>
    <phoneticPr fontId="4" type="noConversion"/>
  </si>
  <si>
    <t>DP2408027493</t>
  </si>
  <si>
    <t>BSeoul005</t>
  </si>
  <si>
    <t>#Seoul005</t>
  </si>
  <si>
    <t>서울광진동대문성동1E</t>
    <phoneticPr fontId="4" type="noConversion"/>
  </si>
  <si>
    <t>DP2408022187</t>
  </si>
  <si>
    <t>BSeoul006</t>
  </si>
  <si>
    <t>#Seoul006</t>
  </si>
  <si>
    <t>서울성북동대문1B</t>
    <phoneticPr fontId="4" type="noConversion"/>
  </si>
  <si>
    <t>DP2408026873</t>
  </si>
  <si>
    <t>BSeoul007</t>
  </si>
  <si>
    <t>#Seoul007</t>
  </si>
  <si>
    <t>주식회사 다온프렌즈</t>
  </si>
  <si>
    <t>이영한</t>
  </si>
  <si>
    <t>01091222655</t>
  </si>
  <si>
    <t>thisin40@gmail.com</t>
  </si>
  <si>
    <t>서울성북동대문2B</t>
    <phoneticPr fontId="4" type="noConversion"/>
  </si>
  <si>
    <t>DP2408025737</t>
  </si>
  <si>
    <t>BSeoul008</t>
  </si>
  <si>
    <t>#Seoul008</t>
  </si>
  <si>
    <t>서울성동용산중구동대문1E</t>
    <phoneticPr fontId="4" type="noConversion"/>
  </si>
  <si>
    <t>DP2408029689</t>
  </si>
  <si>
    <t>BSeoul009</t>
  </si>
  <si>
    <t>#Seoul009</t>
  </si>
  <si>
    <t>일상</t>
  </si>
  <si>
    <t>한용제</t>
  </si>
  <si>
    <t>01028280714</t>
  </si>
  <si>
    <t>hyjyse@gmail.com</t>
  </si>
  <si>
    <t>부산해운대4B</t>
    <phoneticPr fontId="4" type="noConversion"/>
  </si>
  <si>
    <t>DP2408024658</t>
  </si>
  <si>
    <t>1-&gt;2 변경_250115부터
2-&gt;3 변경_250122부터
3-&gt;2 변경_250205부터
2-&gt;1 변경_250219부터</t>
  </si>
  <si>
    <t>Bbusan002</t>
  </si>
  <si>
    <t>#busan002</t>
  </si>
  <si>
    <t xml:space="preserve">브라더 익스프레스 </t>
  </si>
  <si>
    <t>이서은</t>
  </si>
  <si>
    <t>01075601597</t>
  </si>
  <si>
    <t>hyuns7909@gmail.com</t>
  </si>
  <si>
    <t>경기남양주9E</t>
    <phoneticPr fontId="4" type="noConversion"/>
  </si>
  <si>
    <t>DP2408020847</t>
  </si>
  <si>
    <t>ENamyangju009</t>
  </si>
  <si>
    <t>#Namyangju009</t>
  </si>
  <si>
    <t>경기안산단원1M</t>
    <phoneticPr fontId="4" type="noConversion"/>
  </si>
  <si>
    <t>DP2408027850</t>
  </si>
  <si>
    <t>1-&gt;2 변경_240828부터
2-&gt;1 변경_240911부터</t>
  </si>
  <si>
    <t>MAnsan001</t>
  </si>
  <si>
    <t>콜바로 배달대행</t>
  </si>
  <si>
    <t>안대용</t>
  </si>
  <si>
    <t>01046016913</t>
  </si>
  <si>
    <t>traderan@naver.com</t>
  </si>
  <si>
    <t>인천중구1E</t>
    <phoneticPr fontId="4" type="noConversion"/>
  </si>
  <si>
    <t>DP2408021504</t>
  </si>
  <si>
    <t>EIncheon001</t>
  </si>
  <si>
    <t>경기평택4E</t>
    <phoneticPr fontId="4" type="noConversion"/>
  </si>
  <si>
    <t>DP2408025887</t>
  </si>
  <si>
    <t>EPyeongtak001</t>
  </si>
  <si>
    <t>송탄부릉배달대행</t>
  </si>
  <si>
    <t>이종권</t>
  </si>
  <si>
    <t>01095949187</t>
  </si>
  <si>
    <t>a01057929187@gmail.com</t>
  </si>
  <si>
    <t>광주서구5E</t>
  </si>
  <si>
    <t>DP2408027179</t>
  </si>
  <si>
    <t>Bgwangju009</t>
  </si>
  <si>
    <t>#gwangju009</t>
  </si>
  <si>
    <t>경기안산단원상록2E</t>
    <phoneticPr fontId="4" type="noConversion"/>
  </si>
  <si>
    <t>DP2408021268</t>
  </si>
  <si>
    <t>DAnsan005</t>
  </si>
  <si>
    <t>#Ansan005</t>
  </si>
  <si>
    <t>부릉 중앙지사</t>
  </si>
  <si>
    <t>강중호</t>
  </si>
  <si>
    <t>01023445085</t>
  </si>
  <si>
    <t>beyondcenter@naver.com</t>
  </si>
  <si>
    <t>인천연수4B</t>
    <phoneticPr fontId="4" type="noConversion"/>
  </si>
  <si>
    <t>DP2408027819</t>
  </si>
  <si>
    <t>BIncheon002</t>
  </si>
  <si>
    <t>#Incheon002</t>
  </si>
  <si>
    <t>서울마포동대문영등포1E</t>
    <phoneticPr fontId="4" type="noConversion"/>
  </si>
  <si>
    <t>DP2408020306</t>
  </si>
  <si>
    <t>BSeoul010</t>
  </si>
  <si>
    <t>#Seoul010</t>
  </si>
  <si>
    <t>서울강남강서관악1E</t>
    <phoneticPr fontId="4" type="noConversion"/>
  </si>
  <si>
    <t>DP2408025647</t>
  </si>
  <si>
    <t>BSeoul011</t>
  </si>
  <si>
    <t>#Seoul011</t>
  </si>
  <si>
    <t>경기하남5E</t>
    <phoneticPr fontId="4" type="noConversion"/>
  </si>
  <si>
    <t>DP2408020293</t>
  </si>
  <si>
    <t>EHanamsi001</t>
  </si>
  <si>
    <t>#Hanamsi001</t>
  </si>
  <si>
    <t>디플러스 미사V지사</t>
  </si>
  <si>
    <t>한승호</t>
  </si>
  <si>
    <t>01031218747</t>
  </si>
  <si>
    <t>gkstmdghz@naver.com</t>
  </si>
  <si>
    <t>경기광주1E</t>
    <phoneticPr fontId="4" type="noConversion"/>
  </si>
  <si>
    <t>DP2408021593</t>
  </si>
  <si>
    <t>Egwangju001</t>
  </si>
  <si>
    <t>오케이콜 경기광주지점</t>
  </si>
  <si>
    <t>유현미</t>
  </si>
  <si>
    <t>01027480352</t>
  </si>
  <si>
    <t>supersizess@naver.com</t>
  </si>
  <si>
    <t>대전동구중구서구1B</t>
    <phoneticPr fontId="4" type="noConversion"/>
  </si>
  <si>
    <t>DP2408024131</t>
  </si>
  <si>
    <t>BDaejeon003</t>
  </si>
  <si>
    <t>#Daejeon003</t>
  </si>
  <si>
    <t>부산북구2B</t>
    <phoneticPr fontId="4" type="noConversion"/>
  </si>
  <si>
    <t>DP2408029825</t>
  </si>
  <si>
    <t>Bbusan003</t>
  </si>
  <si>
    <t>#busan003</t>
  </si>
  <si>
    <t>바로고 화명2호점</t>
  </si>
  <si>
    <t>황영빈</t>
  </si>
  <si>
    <t>01071263145</t>
  </si>
  <si>
    <t>bin1902@hanmail.net</t>
  </si>
  <si>
    <t>경기부천소사2B</t>
    <phoneticPr fontId="4" type="noConversion"/>
  </si>
  <si>
    <t>DP2408022387</t>
  </si>
  <si>
    <t>BBucheon002</t>
  </si>
  <si>
    <t>#Bucheon002</t>
  </si>
  <si>
    <t>대구북구3B</t>
    <phoneticPr fontId="4" type="noConversion"/>
  </si>
  <si>
    <t>DP2408029211</t>
  </si>
  <si>
    <t>BDaegu001</t>
  </si>
  <si>
    <t>#Daegu001</t>
  </si>
  <si>
    <t>경기남양주1B</t>
    <phoneticPr fontId="4" type="noConversion"/>
  </si>
  <si>
    <t>DP2408028247</t>
  </si>
  <si>
    <t>ENamyangju011</t>
  </si>
  <si>
    <t>#Namyangju011</t>
  </si>
  <si>
    <t>바로고평내호평지사</t>
  </si>
  <si>
    <t>김대근</t>
  </si>
  <si>
    <t>01020187474</t>
  </si>
  <si>
    <t>33992421@naver.com</t>
  </si>
  <si>
    <t>경기남양주2B</t>
  </si>
  <si>
    <t>DP2408091534</t>
  </si>
  <si>
    <t>BNamyangju003</t>
  </si>
  <si>
    <t>#Namyangju003</t>
  </si>
  <si>
    <t>01092938070</t>
  </si>
  <si>
    <t>광주광산북구1B</t>
  </si>
  <si>
    <t>DP2408091756</t>
  </si>
  <si>
    <t>1-&gt;2 변경_240918부터
2-&gt;1 변경_240925부터</t>
  </si>
  <si>
    <t>BGwangsan001</t>
  </si>
  <si>
    <t>#Gwangsan001</t>
  </si>
  <si>
    <t>김현숙</t>
  </si>
  <si>
    <t>01045659803</t>
  </si>
  <si>
    <t>9803storm@daum.net</t>
  </si>
  <si>
    <t>전정재</t>
    <phoneticPr fontId="4" type="noConversion"/>
  </si>
  <si>
    <t>서울금천광명1E</t>
  </si>
  <si>
    <t>DP2408099171</t>
  </si>
  <si>
    <t>EGeumcheon002</t>
  </si>
  <si>
    <t>#Geumcheon002</t>
  </si>
  <si>
    <t>딜리온금천점</t>
  </si>
  <si>
    <t>전민규</t>
  </si>
  <si>
    <t>01099081507</t>
  </si>
  <si>
    <t>danawa0830@naver.com</t>
  </si>
  <si>
    <t>서울송파6B</t>
  </si>
  <si>
    <t>DP2408094659</t>
  </si>
  <si>
    <t>BSongpa008</t>
  </si>
  <si>
    <t>#Songpa008</t>
  </si>
  <si>
    <t>북위례 바로고</t>
  </si>
  <si>
    <t>서원진</t>
  </si>
  <si>
    <t>01046406651</t>
  </si>
  <si>
    <t>06612195208</t>
  </si>
  <si>
    <t>ttlt79@naver.com</t>
  </si>
  <si>
    <t>서울송파7B</t>
  </si>
  <si>
    <t>DP2408099145</t>
    <phoneticPr fontId="4" type="noConversion"/>
  </si>
  <si>
    <t>BSongpa009</t>
  </si>
  <si>
    <t>#Songpa009</t>
  </si>
  <si>
    <t>위드 넥서스 송파지점</t>
  </si>
  <si>
    <t>김상봉</t>
  </si>
  <si>
    <t>01045440413</t>
  </si>
  <si>
    <t>wlsgyaks@gmail.com</t>
  </si>
  <si>
    <t>서울영등포5B</t>
  </si>
  <si>
    <t>DP2408097417</t>
    <phoneticPr fontId="4" type="noConversion"/>
  </si>
  <si>
    <t>BYeongdeungpo004</t>
  </si>
  <si>
    <t>#Yeongdeungpo004</t>
  </si>
  <si>
    <t>바로고영등포지사</t>
  </si>
  <si>
    <t>최윤성</t>
  </si>
  <si>
    <t>01027253608</t>
  </si>
  <si>
    <t>dangee1234@naver.com</t>
  </si>
  <si>
    <t>경기안산상록2B</t>
  </si>
  <si>
    <t>DP2408095197</t>
    <phoneticPr fontId="4" type="noConversion"/>
  </si>
  <si>
    <t>1-&gt;2 변경_241016부터
2-&gt;3 변경_241106부터
3-&gt;2 변경_241120부터
2-&gt;3 변경_241127부터
3-&gt;2 변경_241218부터</t>
    <phoneticPr fontId="4" type="noConversion"/>
  </si>
  <si>
    <t>Bansansi001</t>
  </si>
  <si>
    <t>#ansansi001</t>
  </si>
  <si>
    <t>강윤이</t>
  </si>
  <si>
    <t>01075162521</t>
  </si>
  <si>
    <t>p-88ri2@naver.com</t>
  </si>
  <si>
    <t>경기시흥12B</t>
  </si>
  <si>
    <t>DP2408094376</t>
    <phoneticPr fontId="4" type="noConversion"/>
  </si>
  <si>
    <r>
      <rPr>
        <sz val="9"/>
        <color rgb="FF000000"/>
        <rFont val="맑은 고딕"/>
        <family val="3"/>
        <charset val="129"/>
      </rPr>
      <t xml:space="preserve">1-&gt;2 변경_240828부터
</t>
    </r>
    <r>
      <rPr>
        <sz val="9"/>
        <color rgb="FF000000"/>
        <rFont val="맑은 고딕"/>
        <family val="2"/>
        <scheme val="minor"/>
      </rPr>
      <t>2-&gt;4 변경_240904 부터
4-&gt;3 변경_240911부터</t>
    </r>
  </si>
  <si>
    <t>BSiheung0010</t>
  </si>
  <si>
    <t>#Siheung0010</t>
  </si>
  <si>
    <t>시흥연성 배달대행</t>
  </si>
  <si>
    <t>홍진한</t>
  </si>
  <si>
    <t>01077091547</t>
  </si>
  <si>
    <t>cf12345@naver.com</t>
  </si>
  <si>
    <t>경기안산상록1D</t>
  </si>
  <si>
    <t>DP2408091504</t>
  </si>
  <si>
    <t>DAnsansi001</t>
  </si>
  <si>
    <t>#Ansansi001</t>
  </si>
  <si>
    <t>경북포항남구북구1B</t>
  </si>
  <si>
    <t>DP2408097073</t>
  </si>
  <si>
    <t>BPohangnamgu001</t>
  </si>
  <si>
    <t>#Pohangnamgu001</t>
  </si>
  <si>
    <t>원투쓰리</t>
  </si>
  <si>
    <t>김민혁</t>
  </si>
  <si>
    <t>01075601844</t>
  </si>
  <si>
    <t>0414kmh@naver.com</t>
  </si>
  <si>
    <t>서울강서1E</t>
  </si>
  <si>
    <t>DP2408092121</t>
  </si>
  <si>
    <t>EGangseo001</t>
  </si>
  <si>
    <t>#Gangseo001</t>
  </si>
  <si>
    <t>경기광주8B</t>
  </si>
  <si>
    <t>DP2408096727</t>
  </si>
  <si>
    <t>BCheoin003</t>
  </si>
  <si>
    <t>#Cheoin003</t>
  </si>
  <si>
    <t>왕산허브 바로고</t>
  </si>
  <si>
    <t>윤기우</t>
  </si>
  <si>
    <t>01033539720</t>
  </si>
  <si>
    <t>ykiou@naver.com</t>
  </si>
  <si>
    <t>인천부평2E</t>
  </si>
  <si>
    <t>DP2408098601</t>
    <phoneticPr fontId="4" type="noConversion"/>
  </si>
  <si>
    <t>EBupyeong001</t>
  </si>
  <si>
    <t>#Bupyeong001</t>
  </si>
  <si>
    <t>더콜 커넥트 11</t>
  </si>
  <si>
    <t>01065838023</t>
  </si>
  <si>
    <t>09760204028996</t>
  </si>
  <si>
    <t>chupopgirl@naver.com</t>
  </si>
  <si>
    <t>서울강남서초4E</t>
  </si>
  <si>
    <t>DP2408093779</t>
  </si>
  <si>
    <t>1-&gt;2 변경_240828부터
2-&gt;1 변경_241211부터</t>
  </si>
  <si>
    <t>EGangnam003</t>
  </si>
  <si>
    <t>#Gangnam003</t>
  </si>
  <si>
    <t>경기수원팔달권선2E</t>
  </si>
  <si>
    <t>DP2408090096</t>
  </si>
  <si>
    <t>ESuwonsi001</t>
  </si>
  <si>
    <t>#Suwonsi001</t>
  </si>
  <si>
    <t>서울중랑4E</t>
  </si>
  <si>
    <t>DP2408093475</t>
  </si>
  <si>
    <t>Ejungnang004</t>
  </si>
  <si>
    <t>서울중랑5E</t>
  </si>
  <si>
    <t>DP2408091849</t>
  </si>
  <si>
    <t>EJungnang005</t>
  </si>
  <si>
    <t>#Jungnang005</t>
  </si>
  <si>
    <t>서울동대문8E</t>
  </si>
  <si>
    <t>DP2408091848</t>
  </si>
  <si>
    <t>EDongdaemoon001</t>
  </si>
  <si>
    <t>#Dongdaemoon001</t>
  </si>
  <si>
    <t>서울광진4E</t>
  </si>
  <si>
    <t>DP2408091499</t>
  </si>
  <si>
    <t>EGwangjin003</t>
  </si>
  <si>
    <t>#Gwangjin003</t>
  </si>
  <si>
    <t>경기김포3E</t>
  </si>
  <si>
    <t>DP2408092017</t>
  </si>
  <si>
    <t>EGimposi001</t>
  </si>
  <si>
    <t>#Gimposi001</t>
  </si>
  <si>
    <t>고고로</t>
  </si>
  <si>
    <t>배주렬</t>
  </si>
  <si>
    <t>01058587374</t>
  </si>
  <si>
    <t>qownfuf2@naver.com</t>
  </si>
  <si>
    <t>서울강서2E</t>
  </si>
  <si>
    <t>DP2408091602</t>
  </si>
  <si>
    <t>EGangseo002</t>
  </si>
  <si>
    <t>#Gangseo002</t>
  </si>
  <si>
    <t>경기이천1E</t>
  </si>
  <si>
    <t>DP2408095962</t>
  </si>
  <si>
    <t>EIcheonsi001</t>
  </si>
  <si>
    <t>#Icheonsi001</t>
  </si>
  <si>
    <t>일번</t>
  </si>
  <si>
    <t>안진용</t>
  </si>
  <si>
    <t>01048961828</t>
  </si>
  <si>
    <t>sider123690@naver.com</t>
  </si>
  <si>
    <t>경기고양일산서구동구3E</t>
  </si>
  <si>
    <t>DP2408095430</t>
  </si>
  <si>
    <t>EGoyang003</t>
  </si>
  <si>
    <t>#Goyang003</t>
  </si>
  <si>
    <t>이쓰리</t>
  </si>
  <si>
    <t>안수진</t>
  </si>
  <si>
    <t>01023657234</t>
  </si>
  <si>
    <t>asjid2013@naver.com</t>
  </si>
  <si>
    <t>서울은평1E</t>
  </si>
  <si>
    <t>DP2408099498</t>
  </si>
  <si>
    <t>EEunpyeong001</t>
  </si>
  <si>
    <t>#Eunpyeong001</t>
  </si>
  <si>
    <t>서울성북2B</t>
  </si>
  <si>
    <t>DP2408098600</t>
  </si>
  <si>
    <t>BSeongbuk001</t>
  </si>
  <si>
    <t>#Seongbuk001</t>
  </si>
  <si>
    <t>서울중랑6E</t>
  </si>
  <si>
    <t>DP2408095838</t>
  </si>
  <si>
    <t>EJungnang006</t>
  </si>
  <si>
    <t>#Jungnang006</t>
  </si>
  <si>
    <t>서울광진8B</t>
  </si>
  <si>
    <t>DP2408097056</t>
  </si>
  <si>
    <t>BGwangjin008</t>
  </si>
  <si>
    <t>#Gwangjin008</t>
  </si>
  <si>
    <t>서울종로중구1B</t>
  </si>
  <si>
    <t>DP2408093644</t>
  </si>
  <si>
    <t>Bjunggu003</t>
  </si>
  <si>
    <t>#junggu003</t>
  </si>
  <si>
    <t>김두희</t>
  </si>
  <si>
    <t>01045556051</t>
  </si>
  <si>
    <t>06910204101663</t>
  </si>
  <si>
    <t>a01045556051@gmail.com</t>
  </si>
  <si>
    <t>서울강북도봉2E</t>
  </si>
  <si>
    <t>DP2408092484</t>
  </si>
  <si>
    <t>EGangbuk002</t>
  </si>
  <si>
    <t>#Gangbuk002</t>
  </si>
  <si>
    <t>바로고 로드지사</t>
  </si>
  <si>
    <t>김영길</t>
  </si>
  <si>
    <t>01064631200</t>
  </si>
  <si>
    <t>kb7angel@naver.com</t>
  </si>
  <si>
    <t>서울강북도봉3E</t>
  </si>
  <si>
    <t>DP2408099181</t>
  </si>
  <si>
    <t>EGangbuk003</t>
  </si>
  <si>
    <t>#Gangbuk003</t>
  </si>
  <si>
    <t>서울영등포2E</t>
  </si>
  <si>
    <t>DP2408094844</t>
  </si>
  <si>
    <t>EYeongdeungpo001</t>
  </si>
  <si>
    <t>#Yeongdeungpo001</t>
  </si>
  <si>
    <t>(주)원티어</t>
  </si>
  <si>
    <t>서울마포1E</t>
  </si>
  <si>
    <t>DP2408098375</t>
  </si>
  <si>
    <t>Emapogu001</t>
  </si>
  <si>
    <t>#mapogu001</t>
  </si>
  <si>
    <t>서울동대문9E</t>
  </si>
  <si>
    <t>DP2408092071</t>
  </si>
  <si>
    <t>EDongdaemoon002</t>
  </si>
  <si>
    <t>#Dongdaemoon002</t>
  </si>
  <si>
    <t>서울관악3E</t>
  </si>
  <si>
    <t>DP2408094779</t>
  </si>
  <si>
    <t>1-&gt;2 변경_241224부터
2-&gt;3 변경_250102부터
3-&gt;4 변경_250212부터
4-&gt;5 변경_250226부터</t>
  </si>
  <si>
    <t>EGwanak005</t>
  </si>
  <si>
    <t>#Gwanak005</t>
  </si>
  <si>
    <t>서울강서3E</t>
  </si>
  <si>
    <t>DP2408098138</t>
  </si>
  <si>
    <t>EGangseo003</t>
  </si>
  <si>
    <t>#Gangseo003</t>
  </si>
  <si>
    <t>서울강남4E</t>
  </si>
  <si>
    <t>DP2408097820</t>
  </si>
  <si>
    <t>EGangnam004</t>
  </si>
  <si>
    <t>#Gangnam004</t>
  </si>
  <si>
    <t>경기김포4E</t>
  </si>
  <si>
    <t>DP2408095888</t>
  </si>
  <si>
    <t>EGimposi002</t>
  </si>
  <si>
    <t>#Gimposi002</t>
  </si>
  <si>
    <t>경기김포5E</t>
    <phoneticPr fontId="4" type="noConversion"/>
  </si>
  <si>
    <t>DP2408092050</t>
  </si>
  <si>
    <t>EGimposi003</t>
  </si>
  <si>
    <t>#Gimposi003</t>
  </si>
  <si>
    <t>대전유성6B</t>
  </si>
  <si>
    <t>DP2408093073</t>
  </si>
  <si>
    <t>BYuseong006</t>
  </si>
  <si>
    <t>#Yuseong006</t>
  </si>
  <si>
    <t>대전서구4B</t>
  </si>
  <si>
    <t>DP2408160310</t>
  </si>
  <si>
    <t>Bseogu002</t>
  </si>
  <si>
    <t>#seogu002</t>
  </si>
  <si>
    <t>인천남동19B</t>
  </si>
  <si>
    <t>DP2408167060</t>
  </si>
  <si>
    <t>Bbupyeong005</t>
  </si>
  <si>
    <t>#bupyeong005</t>
  </si>
  <si>
    <t>바로고 동부지사</t>
  </si>
  <si>
    <t>김현임</t>
  </si>
  <si>
    <t>01031470890</t>
  </si>
  <si>
    <t>im3932im@naver.com</t>
  </si>
  <si>
    <t>경기용인처인4B</t>
  </si>
  <si>
    <t>DP2408169084</t>
  </si>
  <si>
    <t>BCheoin004</t>
  </si>
  <si>
    <t>#Cheoin004</t>
  </si>
  <si>
    <t>바로고 처인구 지사</t>
  </si>
  <si>
    <t>공귀영</t>
  </si>
  <si>
    <t>01071168668</t>
  </si>
  <si>
    <t>Ky721836@gmail.com</t>
  </si>
  <si>
    <t>서울구로3B</t>
  </si>
  <si>
    <t>DP2408163456</t>
  </si>
  <si>
    <t>Bgulogu001</t>
  </si>
  <si>
    <t>#gulogu001</t>
  </si>
  <si>
    <t>경기광주2E</t>
  </si>
  <si>
    <t>DP2408161045</t>
    <phoneticPr fontId="4" type="noConversion"/>
  </si>
  <si>
    <t>Egwangju002</t>
  </si>
  <si>
    <t>#gwangju002</t>
  </si>
  <si>
    <t>경기성남2E</t>
  </si>
  <si>
    <t>DP2408161355</t>
  </si>
  <si>
    <t>ESeongnam002</t>
  </si>
  <si>
    <t>01094140437</t>
  </si>
  <si>
    <t>kskd900@naver.com</t>
  </si>
  <si>
    <t>경기부천소사3B</t>
  </si>
  <si>
    <t>DP2408164048</t>
  </si>
  <si>
    <t>BBucheon003</t>
  </si>
  <si>
    <t>#Bucheon003</t>
  </si>
  <si>
    <t>경기광주9B</t>
  </si>
  <si>
    <t>DP2408160601</t>
  </si>
  <si>
    <t>1-&gt;2 변경_241016부터
2-&gt;4 변경_250102부터
4-&gt;2 변경_250122부터</t>
  </si>
  <si>
    <t>Bgwangju010</t>
  </si>
  <si>
    <t>#gwangju010</t>
  </si>
  <si>
    <t>제트콜</t>
  </si>
  <si>
    <t>조성규</t>
  </si>
  <si>
    <t>01064497489</t>
  </si>
  <si>
    <t>gyu7489@gmail.com</t>
  </si>
  <si>
    <t>서울동작3E</t>
  </si>
  <si>
    <t>DP2408164212</t>
  </si>
  <si>
    <t>EDongjak004</t>
  </si>
  <si>
    <t>#Dongjak004</t>
  </si>
  <si>
    <t>최강사당방배</t>
  </si>
  <si>
    <t>김희관</t>
  </si>
  <si>
    <t>01045704587</t>
  </si>
  <si>
    <t>maysad@naver.com</t>
  </si>
  <si>
    <t>경기평택5B</t>
  </si>
  <si>
    <t>DP2408166671</t>
  </si>
  <si>
    <t>BPaju006</t>
  </si>
  <si>
    <t>#Paju006</t>
  </si>
  <si>
    <t>서울마포2E</t>
  </si>
  <si>
    <t>DP2408163493</t>
  </si>
  <si>
    <t>EMapogu002</t>
  </si>
  <si>
    <t>#Mapogu002</t>
  </si>
  <si>
    <t>서울강남7E</t>
  </si>
  <si>
    <t>DP2408160284</t>
  </si>
  <si>
    <t>Egangnam005</t>
  </si>
  <si>
    <t>#gangnam005</t>
  </si>
  <si>
    <t>포레스트딜리버리</t>
  </si>
  <si>
    <t>조원준</t>
  </si>
  <si>
    <t>01076031777</t>
  </si>
  <si>
    <t>takio777@naver.com</t>
  </si>
  <si>
    <t>부산기장3E</t>
  </si>
  <si>
    <t>DP2408168451</t>
  </si>
  <si>
    <t>Egijang002</t>
  </si>
  <si>
    <t>굿라이더</t>
  </si>
  <si>
    <t>백종헌</t>
  </si>
  <si>
    <t>01058807909</t>
  </si>
  <si>
    <t>clfdka123@naver.com</t>
  </si>
  <si>
    <t>경기파주6B</t>
  </si>
  <si>
    <t>DP2408168725</t>
  </si>
  <si>
    <t>1-&gt;2 변경_241009부터</t>
  </si>
  <si>
    <t>BPaju007</t>
  </si>
  <si>
    <t>#Paju007</t>
  </si>
  <si>
    <t>두바퀴콜</t>
  </si>
  <si>
    <t>01064971082</t>
  </si>
  <si>
    <t>djawjdgh1234@naver.com</t>
  </si>
  <si>
    <t>서울중구성동1B</t>
  </si>
  <si>
    <t>DP2408165065</t>
  </si>
  <si>
    <t>BSeongdong001</t>
  </si>
  <si>
    <t>#Seongdong001</t>
  </si>
  <si>
    <t>스피드라이더</t>
  </si>
  <si>
    <t>한정우</t>
  </si>
  <si>
    <t>01049968918</t>
  </si>
  <si>
    <t>sy8276@naver.com</t>
  </si>
  <si>
    <t>서울강북7B</t>
  </si>
  <si>
    <t>DP2408164424</t>
  </si>
  <si>
    <t>Bgangbug001</t>
  </si>
  <si>
    <t>#gangbug001</t>
  </si>
  <si>
    <t>서울광진9B</t>
  </si>
  <si>
    <t>DP2408165172</t>
  </si>
  <si>
    <t>1-&gt;3 변경_240828부터
3-&gt;2 변경_240918부터</t>
  </si>
  <si>
    <t>Bgwangjin009</t>
  </si>
  <si>
    <t>#gwangjin009</t>
  </si>
  <si>
    <t>바로고 군자중곡점</t>
  </si>
  <si>
    <t>김민철</t>
  </si>
  <si>
    <t>01095230423</t>
  </si>
  <si>
    <t>04550204292231</t>
  </si>
  <si>
    <t>mincheol0423@naver.com</t>
  </si>
  <si>
    <t>경기고양은평1E</t>
  </si>
  <si>
    <t>DP2408161293</t>
  </si>
  <si>
    <t>Eeunpyeong002</t>
  </si>
  <si>
    <t>서울강북도봉4E</t>
  </si>
  <si>
    <t>DP2408164746</t>
  </si>
  <si>
    <t>Egangbug001</t>
  </si>
  <si>
    <t>부산진구2B</t>
  </si>
  <si>
    <t>DP2408167346</t>
    <phoneticPr fontId="4" type="noConversion"/>
  </si>
  <si>
    <t>Bjingu001</t>
  </si>
  <si>
    <t>바로고 가야점</t>
  </si>
  <si>
    <t>정우혁</t>
  </si>
  <si>
    <t>01096964947</t>
  </si>
  <si>
    <t>sk0439@naver.com</t>
  </si>
  <si>
    <t>한희현</t>
  </si>
  <si>
    <t>부산해운대5B</t>
  </si>
  <si>
    <t>DP2408168907</t>
  </si>
  <si>
    <t>BHaeundae007</t>
  </si>
  <si>
    <t>#Haeundae007</t>
  </si>
  <si>
    <t>김강우</t>
  </si>
  <si>
    <t>바로고 해운대허브</t>
  </si>
  <si>
    <t>김기철</t>
  </si>
  <si>
    <t>01022581483</t>
  </si>
  <si>
    <t>fila0205@naver.com</t>
  </si>
  <si>
    <t>부산동래2B</t>
  </si>
  <si>
    <t>BDongrae002</t>
  </si>
  <si>
    <t>#Dongrae002</t>
  </si>
  <si>
    <t>부산해운6B</t>
  </si>
  <si>
    <t>DP2408167598</t>
  </si>
  <si>
    <t>BHaeundae008</t>
  </si>
  <si>
    <t>#Haeundae008</t>
  </si>
  <si>
    <t>(H)해운대중동허브</t>
  </si>
  <si>
    <t>강진숙</t>
  </si>
  <si>
    <t>01085642033</t>
  </si>
  <si>
    <t>y2ksystem@naver.com</t>
  </si>
  <si>
    <t>경기동두천1M</t>
  </si>
  <si>
    <t>DP2408165010</t>
  </si>
  <si>
    <t>MDongducheon001</t>
  </si>
  <si>
    <t>#Dongducheon001</t>
  </si>
  <si>
    <t>월드콜</t>
  </si>
  <si>
    <t>01032652016</t>
  </si>
  <si>
    <t>world_call@naver.com</t>
  </si>
  <si>
    <t>경기광주3E</t>
  </si>
  <si>
    <t>DP2408160299</t>
  </si>
  <si>
    <t>Egwangju003</t>
  </si>
  <si>
    <t>대전중구서구동구1M</t>
  </si>
  <si>
    <t>DP2408163884</t>
  </si>
  <si>
    <t>Mjunggu001</t>
  </si>
  <si>
    <t>모아콜 대전본사 승리지사</t>
  </si>
  <si>
    <t>안미옥</t>
  </si>
  <si>
    <t>01047491219</t>
  </si>
  <si>
    <t>pyo14620109@gmail.com</t>
  </si>
  <si>
    <t>충청청주청원1M</t>
  </si>
  <si>
    <t>DP2408166011</t>
  </si>
  <si>
    <t>MCheongwon002</t>
  </si>
  <si>
    <t>#Cheongwon002</t>
  </si>
  <si>
    <t>몬스콜</t>
  </si>
  <si>
    <t>서울동대문10E</t>
  </si>
  <si>
    <t>DP2408169360</t>
  </si>
  <si>
    <t>EDongdaemun009</t>
  </si>
  <si>
    <t>#Dongdaemun009</t>
  </si>
  <si>
    <t>경남김해1D</t>
  </si>
  <si>
    <t>DP2408162550</t>
  </si>
  <si>
    <t>1-&gt;3 변경_240911부터</t>
  </si>
  <si>
    <t>Dgimhae001</t>
  </si>
  <si>
    <t>딜버 무계점</t>
  </si>
  <si>
    <t>정호림</t>
  </si>
  <si>
    <t>01046821378</t>
  </si>
  <si>
    <t>jjhr0223@naver.com</t>
  </si>
  <si>
    <t>경남김해2D</t>
  </si>
  <si>
    <t>DP2408168239</t>
  </si>
  <si>
    <t>Dgimhae002</t>
  </si>
  <si>
    <t>01074221318</t>
  </si>
  <si>
    <t>kkh5793@naver.com</t>
  </si>
  <si>
    <t>인천미추홀6b</t>
  </si>
  <si>
    <t>DP2408166179</t>
  </si>
  <si>
    <t>BInchen001</t>
  </si>
  <si>
    <t>#Inchen001</t>
  </si>
  <si>
    <t>01027602070</t>
  </si>
  <si>
    <t>06680718801</t>
  </si>
  <si>
    <t>웰컴저축은행</t>
  </si>
  <si>
    <t>전남목포5b</t>
  </si>
  <si>
    <t>DP2408165580</t>
  </si>
  <si>
    <t>1-&gt;3 변경_241204부터</t>
  </si>
  <si>
    <t>Bmogpo001</t>
  </si>
  <si>
    <t>#mogpo001</t>
  </si>
  <si>
    <t>전남석</t>
  </si>
  <si>
    <t>01063303711</t>
  </si>
  <si>
    <t>namsoc@hanmail.net</t>
  </si>
  <si>
    <t>부산기장4E</t>
  </si>
  <si>
    <t>DP2408160818</t>
  </si>
  <si>
    <t>1-&gt;2 변경_241113부터
2-&gt;1 변경_250205부터
1-&gt;2 변경_250219부터
2-&gt;3 변경_250305부터</t>
  </si>
  <si>
    <t>Egijang003</t>
  </si>
  <si>
    <t>박성욱</t>
  </si>
  <si>
    <t>01072257909</t>
  </si>
  <si>
    <t>qkcjrb@naver.com</t>
  </si>
  <si>
    <t>경기성남수정중원7B</t>
  </si>
  <si>
    <t>DP2408199457</t>
  </si>
  <si>
    <t>BSeongnam004</t>
  </si>
  <si>
    <t>#Seongnam004</t>
  </si>
  <si>
    <t>최인순</t>
  </si>
  <si>
    <t>대전동구중구서구2B</t>
  </si>
  <si>
    <t>DP2408233369</t>
  </si>
  <si>
    <t>BDaejeon004</t>
  </si>
  <si>
    <t>#Daejeon004</t>
  </si>
  <si>
    <t>현장사업부3팀</t>
  </si>
  <si>
    <t>대전유성7B</t>
  </si>
  <si>
    <t>DP2408235649</t>
  </si>
  <si>
    <t>BYuseong007</t>
  </si>
  <si>
    <t>#Yuseong007</t>
  </si>
  <si>
    <t>용인기흥1E</t>
  </si>
  <si>
    <t>DP2408233411</t>
  </si>
  <si>
    <t>EGiheung003</t>
  </si>
  <si>
    <t>#Giheung003</t>
  </si>
  <si>
    <t>현장사업부2팀</t>
  </si>
  <si>
    <t>경기남양주3B</t>
  </si>
  <si>
    <t>DP2408236775</t>
  </si>
  <si>
    <t>BNamyangju005</t>
  </si>
  <si>
    <t>#Namyangju005</t>
  </si>
  <si>
    <t>스파이더 진건지사</t>
  </si>
  <si>
    <t>이정일</t>
  </si>
  <si>
    <t>01032959313</t>
  </si>
  <si>
    <t>wlsrjs9318@naver.com</t>
  </si>
  <si>
    <t>현장사업부1팀</t>
  </si>
  <si>
    <t>경기시흥13B</t>
  </si>
  <si>
    <t>DP2408230703</t>
  </si>
  <si>
    <t>BSiheung017</t>
  </si>
  <si>
    <t>#Siheung017</t>
  </si>
  <si>
    <t>엠케이(mk)시스템</t>
  </si>
  <si>
    <t>김세진</t>
  </si>
  <si>
    <t>01024354217</t>
  </si>
  <si>
    <t>hansejin1129@gmail.com</t>
  </si>
  <si>
    <t>경기시흥14B</t>
  </si>
  <si>
    <t>DP2408234202</t>
  </si>
  <si>
    <t>1-&gt;2 변경_240918부터
2-&gt;1 변경 241002부터</t>
  </si>
  <si>
    <t>BSiheung016</t>
  </si>
  <si>
    <t>#Siheung016</t>
  </si>
  <si>
    <t xml:space="preserve">여진구 </t>
  </si>
  <si>
    <t>yh128517@gmail.com</t>
  </si>
  <si>
    <t>경기시흥15B</t>
  </si>
  <si>
    <t>DP2408237716</t>
  </si>
  <si>
    <t>BSiheung015</t>
  </si>
  <si>
    <t>#Siheung015</t>
  </si>
  <si>
    <t>인천계양2E</t>
  </si>
  <si>
    <t>DP2408239449</t>
  </si>
  <si>
    <t>EGyeyang002</t>
  </si>
  <si>
    <t>#Gyeyang002</t>
  </si>
  <si>
    <t>나은컴퍼니</t>
  </si>
  <si>
    <t>정재혁</t>
  </si>
  <si>
    <t>01025859981</t>
  </si>
  <si>
    <t>jjh2708@naver.com</t>
  </si>
  <si>
    <t>서울마포4E</t>
  </si>
  <si>
    <t>DP2408233913</t>
  </si>
  <si>
    <t>EMapogu004</t>
  </si>
  <si>
    <t>#Mapogu004</t>
  </si>
  <si>
    <t>경북포항북구3B</t>
  </si>
  <si>
    <t>DP2408237960</t>
  </si>
  <si>
    <t>BBukgu002</t>
  </si>
  <si>
    <t>#Bukgu002</t>
  </si>
  <si>
    <t>바로코 초곡지사</t>
  </si>
  <si>
    <t>남지웅</t>
  </si>
  <si>
    <t>01083388098</t>
  </si>
  <si>
    <t>Ohk8338@naver.com</t>
  </si>
  <si>
    <t>대구달서7B</t>
  </si>
  <si>
    <t>DP2408234092</t>
  </si>
  <si>
    <t>BDaegu002</t>
  </si>
  <si>
    <t>#Daegu002</t>
  </si>
  <si>
    <t>성서바로고</t>
  </si>
  <si>
    <t>하상경</t>
  </si>
  <si>
    <t>01080048384</t>
  </si>
  <si>
    <t>sgsg5134@naver.com</t>
  </si>
  <si>
    <t>대구달서8B</t>
  </si>
  <si>
    <t>DP2408239660</t>
  </si>
  <si>
    <t>BDaegu003</t>
  </si>
  <si>
    <t>#Daegu003</t>
  </si>
  <si>
    <t>서울마포3E</t>
  </si>
  <si>
    <t>DP2408231905</t>
  </si>
  <si>
    <t>EMapogu003</t>
  </si>
  <si>
    <t>#Mapogu003</t>
  </si>
  <si>
    <t>광주서구6E</t>
  </si>
  <si>
    <t>DP2408238246</t>
  </si>
  <si>
    <t>ESeogu001</t>
  </si>
  <si>
    <t>#Seogu001</t>
  </si>
  <si>
    <t>빛고을</t>
  </si>
  <si>
    <t xml:space="preserve">임동필 </t>
  </si>
  <si>
    <t>01025238590</t>
  </si>
  <si>
    <t>o82dream@naver.com</t>
  </si>
  <si>
    <t>인천부평3E</t>
  </si>
  <si>
    <t>DP2408231963</t>
  </si>
  <si>
    <t>EBupyeong002</t>
  </si>
  <si>
    <t>#Bupyeong002</t>
  </si>
  <si>
    <t>부릉스테이션중앙점</t>
  </si>
  <si>
    <t>구본춘</t>
  </si>
  <si>
    <t>01066724679</t>
  </si>
  <si>
    <t>kdkakd123@gmail.com</t>
  </si>
  <si>
    <t>용인수지1E</t>
  </si>
  <si>
    <t>DP2408231547</t>
  </si>
  <si>
    <t>ESujigu001</t>
  </si>
  <si>
    <t>#Sujigu001</t>
  </si>
  <si>
    <t>경기남양1D</t>
  </si>
  <si>
    <t>DP2408235497</t>
  </si>
  <si>
    <t>DNamyangju001</t>
  </si>
  <si>
    <t>#Namyangju001</t>
  </si>
  <si>
    <t>남양주 달버진접오남점</t>
  </si>
  <si>
    <t>류지은</t>
  </si>
  <si>
    <t>01048689544</t>
  </si>
  <si>
    <t>elfqj1@naver.com</t>
  </si>
  <si>
    <t>인프라확장실</t>
  </si>
  <si>
    <t>경기화성2M</t>
  </si>
  <si>
    <t>DP2408238182</t>
  </si>
  <si>
    <t>MHwaseong003</t>
  </si>
  <si>
    <t>#Hwaseong003</t>
  </si>
  <si>
    <t>대구달서1E</t>
  </si>
  <si>
    <t>DP2408233453</t>
  </si>
  <si>
    <t>상고대 2세트</t>
  </si>
  <si>
    <t>EDalseo001</t>
  </si>
  <si>
    <t>#Dalseo001</t>
  </si>
  <si>
    <t>행복나르미</t>
  </si>
  <si>
    <t>여세동</t>
  </si>
  <si>
    <t>01050495151</t>
  </si>
  <si>
    <t>508154625686</t>
  </si>
  <si>
    <t>sedong77@outlook.com</t>
  </si>
  <si>
    <t>서울용산마포1M</t>
  </si>
  <si>
    <t>DP2408230616</t>
  </si>
  <si>
    <t>MMapogu001</t>
  </si>
  <si>
    <t>#Mapogu001</t>
  </si>
  <si>
    <t>생각대로원효지사</t>
  </si>
  <si>
    <t>이인황</t>
  </si>
  <si>
    <t>01071356614</t>
  </si>
  <si>
    <t>01540104281954</t>
  </si>
  <si>
    <t>tps6614@naver.com</t>
  </si>
  <si>
    <t>경기남양1B</t>
  </si>
  <si>
    <t>DP2408231391</t>
  </si>
  <si>
    <t>1-&gt;2 변경_240911부터</t>
    <phoneticPr fontId="4" type="noConversion"/>
  </si>
  <si>
    <t>BNamyangju004</t>
  </si>
  <si>
    <t>#Namyangju004</t>
  </si>
  <si>
    <t>현장장사업부 1팀</t>
  </si>
  <si>
    <t>인천서구7E</t>
  </si>
  <si>
    <t>DP2408239769</t>
  </si>
  <si>
    <t>1-&gt;2 변경_241218부터
2-&gt;1 변경_241224부터</t>
  </si>
  <si>
    <t>ESeogu002</t>
  </si>
  <si>
    <t>#Seogu002</t>
  </si>
  <si>
    <t>천안서북1B</t>
  </si>
  <si>
    <t>DP2408305556</t>
  </si>
  <si>
    <t>BCheonan005</t>
  </si>
  <si>
    <t>#Cheonan005</t>
  </si>
  <si>
    <t>바로고 (봉명, 쌍용지사)</t>
  </si>
  <si>
    <t>구상일</t>
  </si>
  <si>
    <t>01074187897</t>
  </si>
  <si>
    <t>Gu37267@gmail.com</t>
  </si>
  <si>
    <t>대전동구1B</t>
  </si>
  <si>
    <t>DP2408305505</t>
  </si>
  <si>
    <t>1-&gt;2 변경_240918부터
2-&gt;1 변경_241030부터</t>
  </si>
  <si>
    <t>BDaejeon005</t>
  </si>
  <si>
    <t>#Daejeon005</t>
  </si>
  <si>
    <t>인천남동20B</t>
  </si>
  <si>
    <t>DP2408304851</t>
  </si>
  <si>
    <t>BIncheon003</t>
  </si>
  <si>
    <t>#Incheon003</t>
  </si>
  <si>
    <t xml:space="preserve">바로고 간석서부허브 </t>
  </si>
  <si>
    <t>부산북구3B</t>
  </si>
  <si>
    <t>DP2408305156</t>
  </si>
  <si>
    <t>BBukgu001</t>
  </si>
  <si>
    <t>#Bukgu001</t>
  </si>
  <si>
    <t>부산해운1B</t>
  </si>
  <si>
    <t>DP2408306602</t>
  </si>
  <si>
    <t>BHaeundae005</t>
  </si>
  <si>
    <t>#Haeundae005</t>
  </si>
  <si>
    <t>짱돌과아이들</t>
  </si>
  <si>
    <t>최지윤</t>
  </si>
  <si>
    <t>01042855945</t>
  </si>
  <si>
    <t>fairy95jy@naver.com</t>
  </si>
  <si>
    <t>부산연제1E</t>
  </si>
  <si>
    <t>DP2408308339</t>
  </si>
  <si>
    <t>EYeonje001</t>
  </si>
  <si>
    <t>#Yeonje001</t>
  </si>
  <si>
    <t>창원성산1B</t>
  </si>
  <si>
    <t>DP2408303077</t>
  </si>
  <si>
    <t>BSeongsan002</t>
  </si>
  <si>
    <t>#Seongsan002</t>
  </si>
  <si>
    <t>인천서구8E</t>
  </si>
  <si>
    <t>DP2408308299</t>
  </si>
  <si>
    <t>ESeogu003</t>
  </si>
  <si>
    <t>#Seogu003</t>
  </si>
  <si>
    <t>땡큐(ThankQ)</t>
  </si>
  <si>
    <t>남양화도1D</t>
  </si>
  <si>
    <t>DP2408304598</t>
  </si>
  <si>
    <t>DNamyangju002</t>
  </si>
  <si>
    <t>#Namyangju002</t>
  </si>
  <si>
    <t>기동춘</t>
  </si>
  <si>
    <t>01058446901</t>
  </si>
  <si>
    <t>rlehdcns1@naver.com</t>
  </si>
  <si>
    <t>광주북구2B</t>
  </si>
  <si>
    <t>DP2408301066</t>
  </si>
  <si>
    <t>Bgwangju011</t>
  </si>
  <si>
    <t>#gwangju011</t>
  </si>
  <si>
    <t>링크광주북구1지사</t>
  </si>
  <si>
    <t>임종선</t>
  </si>
  <si>
    <t>01074000210</t>
  </si>
  <si>
    <t>js900210@naver.com</t>
  </si>
  <si>
    <t>남양화도1B</t>
  </si>
  <si>
    <t>DP2408306021</t>
  </si>
  <si>
    <t>BNamyangju001</t>
  </si>
  <si>
    <t>따르릉</t>
  </si>
  <si>
    <t>안성수</t>
  </si>
  <si>
    <t>01096074780</t>
  </si>
  <si>
    <t>ass5880@naver.com</t>
  </si>
  <si>
    <t>현장사업부 1팀</t>
  </si>
  <si>
    <t>경기이천2E</t>
  </si>
  <si>
    <t>DP2408307255</t>
  </si>
  <si>
    <t>EIcheon001</t>
  </si>
  <si>
    <t>#Icheon001</t>
  </si>
  <si>
    <t>배달플스</t>
  </si>
  <si>
    <t>이지혜</t>
  </si>
  <si>
    <t>01025310114</t>
  </si>
  <si>
    <t>kbc0616ok@naver.com</t>
  </si>
  <si>
    <t>경기화성7B</t>
  </si>
  <si>
    <t>DP2408306467</t>
  </si>
  <si>
    <t>Bhwaseong003</t>
  </si>
  <si>
    <t>바로고 남양점</t>
  </si>
  <si>
    <t>김명수</t>
  </si>
  <si>
    <t>01075441620</t>
  </si>
  <si>
    <t>qlrlsldl102@naver.com</t>
  </si>
  <si>
    <t>경기평택7B</t>
  </si>
  <si>
    <t>DP2408309478</t>
  </si>
  <si>
    <t>BPyeongtaek006</t>
  </si>
  <si>
    <t>#Pyeongtaek006</t>
  </si>
  <si>
    <t>광주광산1E</t>
  </si>
  <si>
    <t>DP2408309904</t>
  </si>
  <si>
    <t>1-&gt;2 변경_241016부터
2-&gt;3 변경_250108부터
3-&gt;2 변경_250122부터</t>
  </si>
  <si>
    <t>Egwangju004</t>
  </si>
  <si>
    <t xml:space="preserve">생각대로 광산지사 </t>
  </si>
  <si>
    <t>이장호</t>
  </si>
  <si>
    <t>01084943590</t>
  </si>
  <si>
    <t>sksgkscjf0@naver.com</t>
  </si>
  <si>
    <t>서울송파1E</t>
  </si>
  <si>
    <t>DP2408304836</t>
  </si>
  <si>
    <t>ESongpa001</t>
  </si>
  <si>
    <t>#Songpa001</t>
  </si>
  <si>
    <t>경기화성6E</t>
  </si>
  <si>
    <t>DP2408302679</t>
  </si>
  <si>
    <t>Ehwaseong006</t>
  </si>
  <si>
    <t>마성군이네</t>
  </si>
  <si>
    <t>박재성</t>
  </si>
  <si>
    <t>01068689630</t>
  </si>
  <si>
    <t>Masg9630@gmail.com</t>
  </si>
  <si>
    <t>대전중구동구서구1E</t>
  </si>
  <si>
    <t>DP2408306839</t>
  </si>
  <si>
    <t>Edaejeon001</t>
  </si>
  <si>
    <t>#daejeon001</t>
  </si>
  <si>
    <t>충북청주5M</t>
  </si>
  <si>
    <t>DP2408305293</t>
  </si>
  <si>
    <t>Mcheongju004</t>
  </si>
  <si>
    <t>#cheongju004</t>
  </si>
  <si>
    <t>띵동(딜리버리)</t>
  </si>
  <si>
    <t>김진수</t>
  </si>
  <si>
    <t>01033332135</t>
  </si>
  <si>
    <t>love4862312@hanmail.net</t>
  </si>
  <si>
    <t>강원원주1M</t>
  </si>
  <si>
    <t>DP2408303293</t>
  </si>
  <si>
    <t>Mwonju001</t>
  </si>
  <si>
    <t>모아콜 기업도시점</t>
  </si>
  <si>
    <t>진승환</t>
  </si>
  <si>
    <t>01020155995</t>
  </si>
  <si>
    <t>jinsh1200@naver.com</t>
  </si>
  <si>
    <t>대구달서6M</t>
  </si>
  <si>
    <t>DP2408307926</t>
  </si>
  <si>
    <t>Mdaegu001</t>
  </si>
  <si>
    <t>#daegu001</t>
  </si>
  <si>
    <t>대구달서5M</t>
  </si>
  <si>
    <t>DP2408303772</t>
  </si>
  <si>
    <t>Mdaegu002</t>
  </si>
  <si>
    <t>#daegu002</t>
  </si>
  <si>
    <t>모아라인</t>
  </si>
  <si>
    <t>김병준</t>
  </si>
  <si>
    <t>01044481312</t>
  </si>
  <si>
    <t>lovebj08@nate.com</t>
  </si>
  <si>
    <t>전북익산2M</t>
  </si>
  <si>
    <t>DP2408309764</t>
  </si>
  <si>
    <t>Migsan001</t>
  </si>
  <si>
    <t>#igsan001</t>
  </si>
  <si>
    <t>알지케이</t>
  </si>
  <si>
    <t>김재우</t>
  </si>
  <si>
    <t>01050613131</t>
  </si>
  <si>
    <t>comemint1123@naver.com</t>
  </si>
  <si>
    <t>충북충주6M</t>
  </si>
  <si>
    <t>DP2408305332</t>
  </si>
  <si>
    <t>Mchungju003</t>
  </si>
  <si>
    <t>#chungju003</t>
  </si>
  <si>
    <t>베테랑</t>
  </si>
  <si>
    <t>01093347098</t>
  </si>
  <si>
    <t>Vjr73@naver.com</t>
  </si>
  <si>
    <t>경기의정부6M</t>
  </si>
  <si>
    <t>DP2408309652</t>
  </si>
  <si>
    <t>Muijeongbu006</t>
  </si>
  <si>
    <t>#uijeongbu006</t>
  </si>
  <si>
    <t xml:space="preserve">슈퍼거북이 배달대행 </t>
  </si>
  <si>
    <t>서울영등포3E</t>
  </si>
  <si>
    <t>DP2408300385</t>
  </si>
  <si>
    <t>EYeongdeungpo002</t>
  </si>
  <si>
    <t>#Yeongdeungpo002</t>
  </si>
  <si>
    <t>생각대로 영등포지사</t>
  </si>
  <si>
    <t>양수웅</t>
  </si>
  <si>
    <t>01035291531</t>
  </si>
  <si>
    <t>rpdhqk123@naver.com</t>
  </si>
  <si>
    <t>서울관악4E</t>
  </si>
  <si>
    <t>DP2408309862</t>
  </si>
  <si>
    <t>EGwanak007</t>
  </si>
  <si>
    <t>#Gwanak007</t>
  </si>
  <si>
    <t>금보라이더스</t>
  </si>
  <si>
    <t>한병희</t>
  </si>
  <si>
    <t>01039167873</t>
  </si>
  <si>
    <t>qudgml0873@naver.com</t>
  </si>
  <si>
    <t>경기화성3M</t>
  </si>
  <si>
    <t>DP2408304355</t>
  </si>
  <si>
    <t>Mhwaseong001</t>
  </si>
  <si>
    <t>경기화성5E</t>
  </si>
  <si>
    <t>DP2408302633</t>
  </si>
  <si>
    <t>1-&gt;2 변경_240911부터
2-&gt;1 변경_240925부터</t>
  </si>
  <si>
    <t>Ehwaseong007</t>
  </si>
  <si>
    <t>구일컴퍼니</t>
  </si>
  <si>
    <t>백승주</t>
  </si>
  <si>
    <t>01077097800</t>
  </si>
  <si>
    <t>hsdong7800@naver.com</t>
  </si>
  <si>
    <t>경기평택6B</t>
  </si>
  <si>
    <t>DP2408303799</t>
  </si>
  <si>
    <t>BPyeongtaek007</t>
  </si>
  <si>
    <t>#Pyeongtaek007</t>
  </si>
  <si>
    <t>수행사업부2팀</t>
  </si>
  <si>
    <t>부산기장5E</t>
  </si>
  <si>
    <t>DP2409062531</t>
  </si>
  <si>
    <t>EHaeundae001</t>
  </si>
  <si>
    <t>#Haeundae001</t>
  </si>
  <si>
    <t>01071610852</t>
  </si>
  <si>
    <t>성남중원분당1E</t>
  </si>
  <si>
    <t>DP2409067954</t>
  </si>
  <si>
    <t>ESeongnam003</t>
  </si>
  <si>
    <t>바로고 서현</t>
  </si>
  <si>
    <t>장준혁</t>
  </si>
  <si>
    <t>01033643302</t>
  </si>
  <si>
    <t>수원팔달권선1B</t>
  </si>
  <si>
    <t>DP2409063721</t>
  </si>
  <si>
    <t>BSuwon003</t>
  </si>
  <si>
    <t>#Suwon003</t>
  </si>
  <si>
    <t>엠에스</t>
  </si>
  <si>
    <t>강민석</t>
  </si>
  <si>
    <t>01091070987</t>
  </si>
  <si>
    <t>kangminsukk@naver.com</t>
  </si>
  <si>
    <t>서울강북1E</t>
  </si>
  <si>
    <t>DP2409062335</t>
  </si>
  <si>
    <t>EGangbuk004</t>
  </si>
  <si>
    <t>#Gangbuk004</t>
  </si>
  <si>
    <t>오투오넷</t>
  </si>
  <si>
    <t>박영수</t>
  </si>
  <si>
    <t>010-2520-1227</t>
  </si>
  <si>
    <t>dberror@icloud.com</t>
  </si>
  <si>
    <t>서울강북8B</t>
  </si>
  <si>
    <t>DP2409064074</t>
  </si>
  <si>
    <t>BGangbuk007</t>
  </si>
  <si>
    <t>#Gangbuk007</t>
  </si>
  <si>
    <t>서울노원9E</t>
  </si>
  <si>
    <t>DP2409065043</t>
  </si>
  <si>
    <t>1-&gt;2 변경_241113부터
2-&gt;3 변경_241120부터
3-&gt;2 변경_241204부터
2-&gt;1 변경_250122부터</t>
  </si>
  <si>
    <t>ENowon002</t>
  </si>
  <si>
    <t>#Nowon002</t>
  </si>
  <si>
    <t>유원모터스</t>
  </si>
  <si>
    <t>01038357236</t>
  </si>
  <si>
    <t>khj72360@naver.com</t>
  </si>
  <si>
    <t>서울노원10E</t>
  </si>
  <si>
    <t>DP2409061196</t>
  </si>
  <si>
    <t>3-&gt;4 변경_250219부터</t>
  </si>
  <si>
    <t>ENowon003</t>
  </si>
  <si>
    <t>#Nowon003</t>
  </si>
  <si>
    <t xml:space="preserve">김현정 </t>
  </si>
  <si>
    <t>서울동대문3B</t>
  </si>
  <si>
    <t>DP2409061584</t>
  </si>
  <si>
    <t>BDongdaemun003</t>
  </si>
  <si>
    <t>#Dongdaemun003</t>
  </si>
  <si>
    <t>서울강남8E</t>
  </si>
  <si>
    <t>DP2409062166</t>
  </si>
  <si>
    <t>1-&gt;2 변경_241009부터
2-&gt;1 변경_250115부터</t>
  </si>
  <si>
    <t>EGangnam006</t>
  </si>
  <si>
    <t>#Gangnam006</t>
  </si>
  <si>
    <t>땡겨라이더스</t>
  </si>
  <si>
    <t>고대영</t>
  </si>
  <si>
    <t>01065090414</t>
  </si>
  <si>
    <t>hsdy0725@naver.com</t>
  </si>
  <si>
    <t>포항남구1B</t>
  </si>
  <si>
    <t>DP2409065726</t>
  </si>
  <si>
    <t>포항시 북구</t>
    <phoneticPr fontId="4" type="noConversion"/>
  </si>
  <si>
    <t>BNamgu001</t>
  </si>
  <si>
    <t>#Namgu001</t>
  </si>
  <si>
    <t>백마퀵서비스</t>
  </si>
  <si>
    <t>박지훈</t>
  </si>
  <si>
    <t>01058614600</t>
  </si>
  <si>
    <t>szsz3411@naver.com</t>
  </si>
  <si>
    <t>울산남구3D</t>
  </si>
  <si>
    <t>DP2409068292</t>
  </si>
  <si>
    <t>DNamgu001</t>
  </si>
  <si>
    <t>딜버(DEALVER)</t>
  </si>
  <si>
    <t>김진열</t>
  </si>
  <si>
    <t>01092341131</t>
  </si>
  <si>
    <t>kjy102js@naver.com</t>
  </si>
  <si>
    <t>대전동구중구대덕구1B</t>
  </si>
  <si>
    <t>DP2409065294</t>
  </si>
  <si>
    <t>BDaejeon006</t>
  </si>
  <si>
    <t>#Daejeon006</t>
  </si>
  <si>
    <t>세종1B</t>
  </si>
  <si>
    <t>DP2409060170</t>
  </si>
  <si>
    <t>BSejong001</t>
  </si>
  <si>
    <t>#Sejong001</t>
  </si>
  <si>
    <t>딜버 세종점(3생활권)</t>
  </si>
  <si>
    <t>최보현</t>
  </si>
  <si>
    <t>01022080128</t>
  </si>
  <si>
    <t>dreamer1004a@naver.com</t>
  </si>
  <si>
    <t>경남창원1B</t>
  </si>
  <si>
    <t>DP2409065523</t>
    <phoneticPr fontId="4" type="noConversion"/>
  </si>
  <si>
    <t>Bchangwon001</t>
  </si>
  <si>
    <t>#changwon001</t>
  </si>
  <si>
    <t>디스라이드</t>
  </si>
  <si>
    <t>01020894580</t>
  </si>
  <si>
    <t>its4580@nate.com</t>
  </si>
  <si>
    <t>경남창원2B</t>
  </si>
  <si>
    <t>DP2409064338</t>
  </si>
  <si>
    <t>Bchangwon002</t>
  </si>
  <si>
    <t>#changwon002</t>
  </si>
  <si>
    <t>바로고 내서호계점</t>
  </si>
  <si>
    <t>김판수</t>
  </si>
  <si>
    <t>01021652204</t>
  </si>
  <si>
    <t>dladl048@naver.com</t>
  </si>
  <si>
    <t>울산남구4D</t>
  </si>
  <si>
    <t>DP2409060919</t>
  </si>
  <si>
    <t>DUlsan001</t>
  </si>
  <si>
    <t>#Ulsan001</t>
  </si>
  <si>
    <t>세종1E</t>
  </si>
  <si>
    <t>DP2409067516</t>
  </si>
  <si>
    <t>ESejong002</t>
  </si>
  <si>
    <t>#Sejong002</t>
  </si>
  <si>
    <t>예스콜</t>
  </si>
  <si>
    <t>송성일</t>
  </si>
  <si>
    <t>01051857701</t>
  </si>
  <si>
    <t>az7701@naver.com</t>
  </si>
  <si>
    <t>울산남구2E</t>
  </si>
  <si>
    <t>DP2409065092</t>
  </si>
  <si>
    <t>EUlsan001</t>
  </si>
  <si>
    <t>딜리버리</t>
  </si>
  <si>
    <t>안현우</t>
  </si>
  <si>
    <t>01041149022</t>
  </si>
  <si>
    <t>tpdlqj007@naver.com</t>
  </si>
  <si>
    <t>서울양천1E</t>
  </si>
  <si>
    <t>DP2409066937</t>
  </si>
  <si>
    <t>EYangcheon001</t>
  </si>
  <si>
    <t>#Yangcheon001</t>
  </si>
  <si>
    <t>부릉양천신정본</t>
  </si>
  <si>
    <t>최서진</t>
  </si>
  <si>
    <t>010-5753-2439</t>
  </si>
  <si>
    <t>01314502501011</t>
  </si>
  <si>
    <t>dbsl0421@naver.com</t>
  </si>
  <si>
    <t>경기하남6E</t>
  </si>
  <si>
    <t>DP2409067294</t>
  </si>
  <si>
    <t>EHanam005</t>
  </si>
  <si>
    <t>#Hanam005</t>
  </si>
  <si>
    <t>주식회사 우리들만의리그</t>
  </si>
  <si>
    <t>이왕</t>
  </si>
  <si>
    <t>01028684033</t>
  </si>
  <si>
    <t>leekingzx@naver.com</t>
  </si>
  <si>
    <t>경기광주10B</t>
  </si>
  <si>
    <t>DP2409065724</t>
  </si>
  <si>
    <t>Bgwangju012</t>
  </si>
  <si>
    <t>#gwangju012</t>
  </si>
  <si>
    <t>인천서구2M</t>
  </si>
  <si>
    <t>DP2409067682</t>
  </si>
  <si>
    <t>MIncheon001</t>
  </si>
  <si>
    <t>배달클라스</t>
  </si>
  <si>
    <t>박영렬</t>
  </si>
  <si>
    <t>01056424404</t>
  </si>
  <si>
    <t>topclass0489@naver.com</t>
  </si>
  <si>
    <t>경북경산1E</t>
  </si>
  <si>
    <t>DP2409065545</t>
  </si>
  <si>
    <t>경산시</t>
  </si>
  <si>
    <t>EGyeongsan001</t>
  </si>
  <si>
    <t>#Gyeongsan001</t>
  </si>
  <si>
    <t>몬스터 배달대행서비스</t>
  </si>
  <si>
    <t>조민규</t>
  </si>
  <si>
    <t>01073723534</t>
  </si>
  <si>
    <t>monster7372@kakao.com</t>
  </si>
  <si>
    <t>대구북구2E</t>
  </si>
  <si>
    <t>DP2409060728</t>
  </si>
  <si>
    <t>Edaegu001</t>
  </si>
  <si>
    <t>콜렉트</t>
  </si>
  <si>
    <t>이규창</t>
  </si>
  <si>
    <t>01024270711</t>
  </si>
  <si>
    <t>rbckd0711@nate.com</t>
  </si>
  <si>
    <t>대구달성1M</t>
  </si>
  <si>
    <t>DP2409060604</t>
  </si>
  <si>
    <t>달성군</t>
  </si>
  <si>
    <t>Mdaegu003</t>
  </si>
  <si>
    <t>#daegu003</t>
  </si>
  <si>
    <t>인천계양3E</t>
  </si>
  <si>
    <t>DP2409067591</t>
  </si>
  <si>
    <t>EIncheon002</t>
  </si>
  <si>
    <t>부산기장6E</t>
  </si>
  <si>
    <t>DP2409134946</t>
  </si>
  <si>
    <t>Ebusan001</t>
  </si>
  <si>
    <t xml:space="preserve">대구은행 </t>
  </si>
  <si>
    <t>제주제주7B</t>
  </si>
  <si>
    <t>DP2409135877</t>
  </si>
  <si>
    <t>BJeju006</t>
  </si>
  <si>
    <t>#Jeju006</t>
  </si>
  <si>
    <t>도남허브</t>
  </si>
  <si>
    <t>박진호</t>
  </si>
  <si>
    <t>01088289858</t>
  </si>
  <si>
    <t>5642564@naver.com</t>
  </si>
  <si>
    <t>인천계양4B</t>
  </si>
  <si>
    <t>DP2409135602</t>
  </si>
  <si>
    <t>BIncheon004</t>
  </si>
  <si>
    <t>#Incheon004</t>
  </si>
  <si>
    <t>바로고 남선문지사</t>
  </si>
  <si>
    <t>백현진</t>
  </si>
  <si>
    <t>01083190783</t>
  </si>
  <si>
    <t>bhj4049@naver.com</t>
  </si>
  <si>
    <t>서울노원7E</t>
  </si>
  <si>
    <t>DP2409130319</t>
  </si>
  <si>
    <t>ENowon004</t>
  </si>
  <si>
    <t>#Nowon004</t>
  </si>
  <si>
    <t>굿보잇</t>
  </si>
  <si>
    <t>김종문</t>
  </si>
  <si>
    <t>01066706082</t>
  </si>
  <si>
    <t>whdans112@naver.com</t>
  </si>
  <si>
    <t>서울중랑7E</t>
  </si>
  <si>
    <t>DP2409130591</t>
  </si>
  <si>
    <t>EJungnang008</t>
  </si>
  <si>
    <t>#Jungnang008</t>
  </si>
  <si>
    <t>서울강북9B</t>
  </si>
  <si>
    <t>DP2409139706</t>
  </si>
  <si>
    <t>BGangbuk008</t>
  </si>
  <si>
    <t>#Gangbuk008</t>
  </si>
  <si>
    <t>서울강남6B</t>
  </si>
  <si>
    <t>DP2409137679</t>
  </si>
  <si>
    <t>BGangnam004</t>
  </si>
  <si>
    <t>서울구로4B</t>
  </si>
  <si>
    <t>DP2409131516</t>
  </si>
  <si>
    <t>BGuro003</t>
  </si>
  <si>
    <t>#Guro003</t>
  </si>
  <si>
    <t>001033153640</t>
  </si>
  <si>
    <t>경기안산2E</t>
  </si>
  <si>
    <t>DP2409130274</t>
  </si>
  <si>
    <t>ESangnok001</t>
  </si>
  <si>
    <t>#Sangnok001</t>
  </si>
  <si>
    <t>에이치와이 라이더스</t>
  </si>
  <si>
    <t>조한영</t>
  </si>
  <si>
    <t>01058306380</t>
  </si>
  <si>
    <t>95sign95@naver.com</t>
  </si>
  <si>
    <t>경기시흥16B</t>
  </si>
  <si>
    <t>DP2409130921</t>
  </si>
  <si>
    <t>BSiheung018</t>
  </si>
  <si>
    <t>#Siheung018</t>
  </si>
  <si>
    <t>모집시간부족</t>
  </si>
  <si>
    <t>경기시흥17B</t>
  </si>
  <si>
    <t>DP2409132772</t>
  </si>
  <si>
    <t>1-&gt;2 변경_241016부터
2-&gt;1 변경_250115부터</t>
  </si>
  <si>
    <t>BSiheung019</t>
  </si>
  <si>
    <t>#Siheung019</t>
  </si>
  <si>
    <t>인천남동1E</t>
  </si>
  <si>
    <t>DP2409135816</t>
  </si>
  <si>
    <t>EIncheon003</t>
  </si>
  <si>
    <t>이노퀵</t>
  </si>
  <si>
    <t>이훈</t>
  </si>
  <si>
    <t>01098736022</t>
  </si>
  <si>
    <t>dlgns6022@naver.com</t>
  </si>
  <si>
    <t>청주상당1E</t>
  </si>
  <si>
    <t>DP2409130243</t>
  </si>
  <si>
    <t>ECheongju001</t>
  </si>
  <si>
    <t>#Cheongju001</t>
  </si>
  <si>
    <t>인천연수5B</t>
  </si>
  <si>
    <t>DP2409137944</t>
  </si>
  <si>
    <t>BIncheon005</t>
  </si>
  <si>
    <t>#Incheon005</t>
  </si>
  <si>
    <t>(주)서진홀딩스</t>
  </si>
  <si>
    <t>경기평택8B</t>
  </si>
  <si>
    <t>DP2409130676</t>
    <phoneticPr fontId="4" type="noConversion"/>
  </si>
  <si>
    <t>BPyeongtaek008</t>
  </si>
  <si>
    <t>#Pyeongtaek008</t>
  </si>
  <si>
    <t>제이와이(Delivery)</t>
  </si>
  <si>
    <t>서울강남5E</t>
  </si>
  <si>
    <t>DP2409130824</t>
  </si>
  <si>
    <t>EGangnam007</t>
  </si>
  <si>
    <t>#Gangnam007</t>
  </si>
  <si>
    <t>부산동래3B</t>
  </si>
  <si>
    <t>DP2409135141</t>
  </si>
  <si>
    <t>BDongrae003</t>
  </si>
  <si>
    <t>#Dongrae003</t>
  </si>
  <si>
    <t>바로고 연안점</t>
  </si>
  <si>
    <t>정인용</t>
  </si>
  <si>
    <t>01057902726</t>
  </si>
  <si>
    <t>wjddlsdyd1357@naver.com</t>
  </si>
  <si>
    <t>부산북구4B</t>
  </si>
  <si>
    <t>DP2409132781</t>
  </si>
  <si>
    <t>BBukgu006</t>
  </si>
  <si>
    <t>#Bukgu006</t>
  </si>
  <si>
    <t>바로고 덕천1허브</t>
  </si>
  <si>
    <t>김권택</t>
  </si>
  <si>
    <t>01067504471</t>
  </si>
  <si>
    <t>richman2005@hanmail.net</t>
  </si>
  <si>
    <t>인천서구4B</t>
  </si>
  <si>
    <t>DP2409130085</t>
  </si>
  <si>
    <t>BSeogu004</t>
  </si>
  <si>
    <t>#Seogu004</t>
  </si>
  <si>
    <t>인천서구9E</t>
  </si>
  <si>
    <t>DP2409133313</t>
  </si>
  <si>
    <t>ESeogu004</t>
  </si>
  <si>
    <t xml:space="preserve">연합콜 가정지사 </t>
  </si>
  <si>
    <t xml:space="preserve">전아람 </t>
  </si>
  <si>
    <t>01055485152</t>
  </si>
  <si>
    <t>aramjeon@naver.com</t>
  </si>
  <si>
    <t>서울금천4E</t>
  </si>
  <si>
    <t>DP2409133792</t>
  </si>
  <si>
    <t>EGeumcheon004</t>
  </si>
  <si>
    <t>#Geumcheon004</t>
  </si>
  <si>
    <t>안내부족</t>
  </si>
  <si>
    <t>경기광주4E</t>
  </si>
  <si>
    <t>DP2409130251</t>
  </si>
  <si>
    <t>EGwangju005</t>
  </si>
  <si>
    <t>#Gwangju005</t>
  </si>
  <si>
    <t>보미전자</t>
  </si>
  <si>
    <t>CHIBA YOSHITERU</t>
  </si>
  <si>
    <t>01054474558</t>
  </si>
  <si>
    <t>teru1011@naver.com</t>
  </si>
  <si>
    <t>부산해운대3E</t>
  </si>
  <si>
    <t>DP2409136348</t>
  </si>
  <si>
    <t>EHaeundae002</t>
  </si>
  <si>
    <t>#Haeundae002</t>
  </si>
  <si>
    <t>인프라모빌리티</t>
  </si>
  <si>
    <t>대구동구1E</t>
    <phoneticPr fontId="4" type="noConversion"/>
  </si>
  <si>
    <t>DP2409131739</t>
    <phoneticPr fontId="4" type="noConversion"/>
  </si>
  <si>
    <t>1-&gt;2 변경 241002부터
2-&gt;3 변경 241211부터
3-&gt;4 변경 250102부터
4-&gt;3 변경 250205부터</t>
  </si>
  <si>
    <t>Edaegu002</t>
  </si>
  <si>
    <t>더 유니온</t>
  </si>
  <si>
    <t>진봉준</t>
  </si>
  <si>
    <t>01035064990</t>
  </si>
  <si>
    <t>xyz77a@naver.com</t>
  </si>
  <si>
    <t>대표자 변경 (현승희 -&gt;유경자)</t>
  </si>
  <si>
    <t>대구달서3E</t>
  </si>
  <si>
    <t>DP2409137092</t>
  </si>
  <si>
    <t>1-&gt;2 변경_241218부터
2-&gt;1 변경_250108부터</t>
  </si>
  <si>
    <t>Edaegu004</t>
  </si>
  <si>
    <t>#daegu004</t>
  </si>
  <si>
    <t>더유니온</t>
  </si>
  <si>
    <t>개인사유</t>
  </si>
  <si>
    <t>울산중구남구1D</t>
  </si>
  <si>
    <t>DP2409209174</t>
  </si>
  <si>
    <t>DUlsan002</t>
  </si>
  <si>
    <t>#Ulsan002</t>
  </si>
  <si>
    <t>이경만</t>
  </si>
  <si>
    <t xml:space="preserve">딜버 울주군본부 </t>
  </si>
  <si>
    <t>김창언</t>
  </si>
  <si>
    <t>01067771011</t>
  </si>
  <si>
    <t>kcuss2000@naver.com</t>
  </si>
  <si>
    <t xml:space="preserve">20주차 </t>
  </si>
  <si>
    <t>울산중구남구북구1D</t>
  </si>
  <si>
    <t>DP2409203345</t>
  </si>
  <si>
    <t>DUlsan003</t>
  </si>
  <si>
    <t>#Ulsan003</t>
  </si>
  <si>
    <t>20주차</t>
  </si>
  <si>
    <t>울산남구5D</t>
  </si>
  <si>
    <t>DP2409204052</t>
  </si>
  <si>
    <t>DUlsan004</t>
  </si>
  <si>
    <t>#Ulsan004</t>
  </si>
  <si>
    <t>딜버U지점</t>
  </si>
  <si>
    <t>유동헌</t>
  </si>
  <si>
    <t>01046478222</t>
  </si>
  <si>
    <t>pain5425@naver.com</t>
  </si>
  <si>
    <t>울산남구6D</t>
  </si>
  <si>
    <t>DP2409202484</t>
  </si>
  <si>
    <t>DUlsan005</t>
  </si>
  <si>
    <t>#Ulsan005</t>
  </si>
  <si>
    <t>영웅배송 스파이더 신정점</t>
  </si>
  <si>
    <t>이원건</t>
  </si>
  <si>
    <t>01093016882</t>
  </si>
  <si>
    <t>5627456@Daum.net</t>
  </si>
  <si>
    <t>울산남구7D</t>
  </si>
  <si>
    <t>DP2409204941</t>
  </si>
  <si>
    <t>DUlsan006</t>
  </si>
  <si>
    <t>#Ulsan006</t>
  </si>
  <si>
    <t>경기화성4M</t>
  </si>
  <si>
    <t>DP2409207679</t>
  </si>
  <si>
    <t>MHwaseong005</t>
  </si>
  <si>
    <t>울산남구8D</t>
  </si>
  <si>
    <t>DP2409204853</t>
  </si>
  <si>
    <t>DUlsan007</t>
  </si>
  <si>
    <t>#Ulsan007</t>
  </si>
  <si>
    <t>인생딜리버리</t>
  </si>
  <si>
    <t>정성훈</t>
  </si>
  <si>
    <t>01030991938</t>
  </si>
  <si>
    <t>alys2@naver.com</t>
  </si>
  <si>
    <t>서울강남7B</t>
  </si>
  <si>
    <t>DP2409206520</t>
  </si>
  <si>
    <t>BGangnam005</t>
  </si>
  <si>
    <t>#Gangnam005</t>
  </si>
  <si>
    <t>imhome8707@naver.com</t>
  </si>
  <si>
    <t>서울강동5B</t>
  </si>
  <si>
    <t>DP2409200714</t>
  </si>
  <si>
    <t>Bgangdong005</t>
  </si>
  <si>
    <t>인천서구10E</t>
  </si>
  <si>
    <t>DP2409275665</t>
  </si>
  <si>
    <t>1-&gt;2 변경_250205부터</t>
  </si>
  <si>
    <t>EIncheon004</t>
  </si>
  <si>
    <t>배동만</t>
  </si>
  <si>
    <t>01080733367</t>
  </si>
  <si>
    <t>qoehdaks@naver.com</t>
  </si>
  <si>
    <t>21주차</t>
  </si>
  <si>
    <t>경기파주3E</t>
  </si>
  <si>
    <t>DP2409278007</t>
  </si>
  <si>
    <t>EPaju002</t>
  </si>
  <si>
    <t>#Paju002</t>
  </si>
  <si>
    <t>경기시흥1M</t>
  </si>
  <si>
    <t>DP2409272056</t>
  </si>
  <si>
    <t>MSiheung001</t>
  </si>
  <si>
    <t>정왕콜나르미서비스</t>
  </si>
  <si>
    <t>김성현</t>
  </si>
  <si>
    <t>01094936221</t>
  </si>
  <si>
    <t>01059114567</t>
  </si>
  <si>
    <t>dargadkkk8@daum.net</t>
  </si>
  <si>
    <t>경기시흥2M</t>
  </si>
  <si>
    <t>DP2409277530</t>
  </si>
  <si>
    <t>MSiheung002</t>
  </si>
  <si>
    <t>#Siheung002</t>
  </si>
  <si>
    <t>jojae91@naver.com</t>
  </si>
  <si>
    <t>인천남동미추홀1E</t>
  </si>
  <si>
    <t>DP2409271886</t>
  </si>
  <si>
    <t>Eincheon005</t>
  </si>
  <si>
    <t>#incheon005</t>
  </si>
  <si>
    <t>어벤져스</t>
  </si>
  <si>
    <t>01076432096</t>
  </si>
  <si>
    <t>pakmunsu@naver.com</t>
  </si>
  <si>
    <t>대구달서남구1E</t>
  </si>
  <si>
    <t>DP2409270557</t>
  </si>
  <si>
    <t>Edaegu006</t>
  </si>
  <si>
    <t>#daegu006</t>
  </si>
  <si>
    <t>모아콜달성지점</t>
  </si>
  <si>
    <t>유경자</t>
  </si>
  <si>
    <t>01048266699</t>
  </si>
  <si>
    <t>jeheon7@nate.com</t>
  </si>
  <si>
    <t>경기화성8B</t>
  </si>
  <si>
    <t>DP2410049318</t>
  </si>
  <si>
    <t>BHwaseong010</t>
  </si>
  <si>
    <t>#Hwaseong010</t>
  </si>
  <si>
    <t>경기평택9B</t>
  </si>
  <si>
    <t>DP2410040078</t>
  </si>
  <si>
    <t>1-&gt;2 변경_250205부터
2-&gt;4 변경_250212부터</t>
  </si>
  <si>
    <t>BPyeongtaek009</t>
  </si>
  <si>
    <t>#Pyeongtaek009</t>
  </si>
  <si>
    <t>사파리 배달대행</t>
  </si>
  <si>
    <t>류가란</t>
  </si>
  <si>
    <t>01086707486</t>
  </si>
  <si>
    <t>04130204162273</t>
  </si>
  <si>
    <t>Ods55@naver.com</t>
  </si>
  <si>
    <t>서울강남8B</t>
  </si>
  <si>
    <t>DP2410049751</t>
  </si>
  <si>
    <t>BGangnam006</t>
  </si>
  <si>
    <t>경기안산1B</t>
  </si>
  <si>
    <t>DP2410049135</t>
  </si>
  <si>
    <t>1-&gt;2 변경_241023부터
2-&gt;3 변경_241106부터
3-&gt;5 변경_250115부터
5-&gt;4 변경_250122부터</t>
  </si>
  <si>
    <t>BAnsan001</t>
  </si>
  <si>
    <t>경기시흥18B</t>
  </si>
  <si>
    <t>DP2410044586</t>
  </si>
  <si>
    <t>BSiheung0011</t>
  </si>
  <si>
    <t>#Siheung0011</t>
  </si>
  <si>
    <t>빠른콜 배달대행</t>
  </si>
  <si>
    <t>최요협</t>
  </si>
  <si>
    <t>01063411587</t>
  </si>
  <si>
    <t>bestfriend22@naver.com</t>
  </si>
  <si>
    <t>서울용산2M</t>
  </si>
  <si>
    <t>DP2410044155</t>
  </si>
  <si>
    <t>MYongsan002</t>
  </si>
  <si>
    <t>#Yongsan002</t>
  </si>
  <si>
    <t>모아라인M센터</t>
  </si>
  <si>
    <t>경북구미7E</t>
  </si>
  <si>
    <t>DP2410046901</t>
  </si>
  <si>
    <t>EGumi008</t>
  </si>
  <si>
    <t>#Gumi008</t>
  </si>
  <si>
    <t>장덕진</t>
  </si>
  <si>
    <t>경기양주1E</t>
  </si>
  <si>
    <t>DP2410044941</t>
  </si>
  <si>
    <t>BYangju006</t>
  </si>
  <si>
    <t>#Yangju006</t>
  </si>
  <si>
    <t>원콜</t>
  </si>
  <si>
    <t>유시환</t>
  </si>
  <si>
    <t>01088942862</t>
  </si>
  <si>
    <t>yourservice@naver.com</t>
  </si>
  <si>
    <t>광주서구1B</t>
  </si>
  <si>
    <t>DP2410045067</t>
  </si>
  <si>
    <t>Bgwangju013</t>
  </si>
  <si>
    <t>#gwangju013</t>
  </si>
  <si>
    <t>경기광주11B</t>
  </si>
  <si>
    <t>DP2410111971</t>
  </si>
  <si>
    <t>Bgwangju014</t>
  </si>
  <si>
    <t>#gwangju014</t>
  </si>
  <si>
    <t>서울노원2E</t>
  </si>
  <si>
    <t>DP2410112591</t>
  </si>
  <si>
    <t>ENowon005</t>
  </si>
  <si>
    <t>#Nowon005</t>
  </si>
  <si>
    <t>경기부천1E</t>
  </si>
  <si>
    <t>DP2410111069</t>
  </si>
  <si>
    <t>EBucheon001</t>
  </si>
  <si>
    <t>경기시흥2E</t>
  </si>
  <si>
    <t>DP2410114498</t>
  </si>
  <si>
    <t>1-&gt;2 변경_241023부터
2-&gt;3 변경_241204부터</t>
  </si>
  <si>
    <t>BSiheung021</t>
  </si>
  <si>
    <t>#Siheung021</t>
  </si>
  <si>
    <t>광주북구1E</t>
  </si>
  <si>
    <t>DP2410111062</t>
  </si>
  <si>
    <t>Egwangju022</t>
  </si>
  <si>
    <t>#gwangju022</t>
  </si>
  <si>
    <t>두암모아3</t>
  </si>
  <si>
    <t>권순범</t>
  </si>
  <si>
    <t>01097333011</t>
  </si>
  <si>
    <t>acckr159@naver.com</t>
  </si>
  <si>
    <t>강원춘천1E</t>
  </si>
  <si>
    <t>DP2410118899</t>
  </si>
  <si>
    <t>EChuncheon001</t>
  </si>
  <si>
    <t>#Chuncheon001</t>
  </si>
  <si>
    <t>생각대로퇴계점(인테리어맛집)</t>
  </si>
  <si>
    <t>윤지혁</t>
  </si>
  <si>
    <t>01059489270</t>
  </si>
  <si>
    <t>shaktpdlf@naver.com</t>
  </si>
  <si>
    <t>대구달서4E</t>
  </si>
  <si>
    <t>DP2410118769</t>
  </si>
  <si>
    <t>1-&gt;3 변경_241120부터
3-&gt;2 변경_241204부터
2-&gt;1 변경_250108부터</t>
  </si>
  <si>
    <t>Edaegu007</t>
  </si>
  <si>
    <t>#daegu007</t>
  </si>
  <si>
    <t>전북군산8B</t>
  </si>
  <si>
    <t>DP2410116296</t>
  </si>
  <si>
    <t>BGunsan008</t>
  </si>
  <si>
    <t>#Gunsan008</t>
  </si>
  <si>
    <t>sayprosu3@naver.com</t>
  </si>
  <si>
    <t>경기고양1B</t>
  </si>
  <si>
    <t>DP2410118608</t>
  </si>
  <si>
    <t>Bgoyang001</t>
  </si>
  <si>
    <t>인천서구11E</t>
  </si>
  <si>
    <t>DP2410187986</t>
  </si>
  <si>
    <t>EIncheon006</t>
  </si>
  <si>
    <t>#Incheon006</t>
  </si>
  <si>
    <t>배달고수</t>
  </si>
  <si>
    <t>01087357949</t>
  </si>
  <si>
    <t>skqltkfkd12@naver.com</t>
  </si>
  <si>
    <t>충남당진2B</t>
  </si>
  <si>
    <t>DP2410183813</t>
  </si>
  <si>
    <t>BChungnam001</t>
  </si>
  <si>
    <t>#Chungnam001</t>
  </si>
  <si>
    <t>생각대로 송산면 지점</t>
  </si>
  <si>
    <t>이주호</t>
  </si>
  <si>
    <t>01088181943</t>
  </si>
  <si>
    <t>leejooho1943@naver.com</t>
  </si>
  <si>
    <t>충남당진3B</t>
  </si>
  <si>
    <t>DP2410182578</t>
  </si>
  <si>
    <t>Bchungnam002</t>
  </si>
  <si>
    <t>#chungnam002</t>
  </si>
  <si>
    <t>바로 퀵 배달대행</t>
  </si>
  <si>
    <t>김영일</t>
  </si>
  <si>
    <t>01026990158</t>
  </si>
  <si>
    <t>goodsky1460@naver.com</t>
  </si>
  <si>
    <t>대전대덕1B</t>
  </si>
  <si>
    <t>DP2410183234</t>
  </si>
  <si>
    <t>대덕구</t>
  </si>
  <si>
    <t>BDaejeon007</t>
  </si>
  <si>
    <t>#Daejeon007</t>
  </si>
  <si>
    <t>서울용산2E</t>
  </si>
  <si>
    <t>DP2410182613</t>
  </si>
  <si>
    <t>EYongsan002</t>
  </si>
  <si>
    <t>셔틀팀</t>
  </si>
  <si>
    <t>김명환</t>
  </si>
  <si>
    <t>01024259601</t>
  </si>
  <si>
    <t>mailkgs04@naver.com</t>
  </si>
  <si>
    <t>경기안산2B</t>
  </si>
  <si>
    <t>DP2410182816</t>
  </si>
  <si>
    <t>BAnsan002</t>
  </si>
  <si>
    <t>미르(one-stoop)</t>
  </si>
  <si>
    <t>강성환</t>
  </si>
  <si>
    <t>01096310908</t>
  </si>
  <si>
    <t>wasp3983@gmail.com</t>
  </si>
  <si>
    <t>경기시흥19B</t>
  </si>
  <si>
    <t>DP2410184762</t>
  </si>
  <si>
    <t>BSiheung020</t>
  </si>
  <si>
    <t>#Siheung020</t>
  </si>
  <si>
    <t>핫샷콜</t>
  </si>
  <si>
    <t>이상철</t>
  </si>
  <si>
    <t>01089083513</t>
  </si>
  <si>
    <t>llove3513@naver.com</t>
  </si>
  <si>
    <t>경기하남3B</t>
  </si>
  <si>
    <t>DP2410187090</t>
  </si>
  <si>
    <t>BHanam003</t>
  </si>
  <si>
    <t>#Hanam003</t>
  </si>
  <si>
    <t xml:space="preserve">박홍재 </t>
  </si>
  <si>
    <t>01063639695</t>
  </si>
  <si>
    <t>sinwookeo@naver.com</t>
  </si>
  <si>
    <t>강원원주1E</t>
  </si>
  <si>
    <t>DP2410185350</t>
  </si>
  <si>
    <t>EWonju002</t>
  </si>
  <si>
    <t>#Wonju002</t>
  </si>
  <si>
    <t>인천미추홀구1E</t>
  </si>
  <si>
    <t>DP2410188119</t>
  </si>
  <si>
    <t>EIncheon007</t>
  </si>
  <si>
    <t>#Incheon007</t>
  </si>
  <si>
    <t>주식회사 데미안</t>
  </si>
  <si>
    <t>이태형</t>
  </si>
  <si>
    <t>01099740580</t>
  </si>
  <si>
    <t>demian0580@gmail.com</t>
  </si>
  <si>
    <t>광주북구3M</t>
  </si>
  <si>
    <t>DP2410182634</t>
  </si>
  <si>
    <t>Mgwangju002</t>
  </si>
  <si>
    <t>대전유성8B</t>
  </si>
  <si>
    <t>DP2410252464</t>
  </si>
  <si>
    <t>BDaejeon008</t>
  </si>
  <si>
    <t>#Daejeon008</t>
  </si>
  <si>
    <t>서울관악3B</t>
  </si>
  <si>
    <t>DP2410254539</t>
  </si>
  <si>
    <t>Bseoul012</t>
  </si>
  <si>
    <t>#seoul012</t>
  </si>
  <si>
    <t xml:space="preserve">피팩토리 </t>
  </si>
  <si>
    <t>인천서구12E</t>
  </si>
  <si>
    <t>DP2410259678</t>
  </si>
  <si>
    <t>EIncheon008</t>
  </si>
  <si>
    <t>#Incheon008</t>
  </si>
  <si>
    <t>냠냠박스 가정루원지사</t>
  </si>
  <si>
    <t>허상철</t>
  </si>
  <si>
    <t>01092173052</t>
  </si>
  <si>
    <t>a7810123@naver.com</t>
  </si>
  <si>
    <t>울산남구3E</t>
  </si>
  <si>
    <t>DP2410255859</t>
  </si>
  <si>
    <t>EUlsan002</t>
  </si>
  <si>
    <t>송정훈</t>
  </si>
  <si>
    <t>01064855006</t>
  </si>
  <si>
    <t>wwwifoidedu.or.kr</t>
  </si>
  <si>
    <t>경기이천3B</t>
  </si>
  <si>
    <t>DP2410256965</t>
  </si>
  <si>
    <t>Bgyeonggi001</t>
  </si>
  <si>
    <t>#gyeonggi001</t>
  </si>
  <si>
    <t>바로고 이천중앙점</t>
  </si>
  <si>
    <t>김태일</t>
  </si>
  <si>
    <t>01065040013</t>
  </si>
  <si>
    <t>soaka1993@naver.com</t>
  </si>
  <si>
    <t>인천부평5B</t>
  </si>
  <si>
    <t>DP2410250451</t>
  </si>
  <si>
    <t>BIncheon009</t>
  </si>
  <si>
    <t>#Incheon009</t>
  </si>
  <si>
    <t>인천중구동구1E</t>
  </si>
  <si>
    <t>DP2410259455</t>
  </si>
  <si>
    <t>EIncheon011</t>
  </si>
  <si>
    <t>#Incheon011</t>
  </si>
  <si>
    <t>개항로지사</t>
  </si>
  <si>
    <t>송영주</t>
  </si>
  <si>
    <t>01048884344</t>
  </si>
  <si>
    <t>shsh4344@naver.com</t>
  </si>
  <si>
    <t>경북구미1M</t>
  </si>
  <si>
    <t>DP2410259353</t>
  </si>
  <si>
    <t>MGyeongbuk002</t>
  </si>
  <si>
    <t>#Gyeongbuk002</t>
  </si>
  <si>
    <t>스마일퀵서비스</t>
  </si>
  <si>
    <t>강승진</t>
  </si>
  <si>
    <t>01066046482</t>
  </si>
  <si>
    <t>left72@nate.com</t>
  </si>
  <si>
    <t>인천부평4E</t>
  </si>
  <si>
    <t>DP2410258372</t>
  </si>
  <si>
    <t>2-&gt;1 변경_250122부터</t>
  </si>
  <si>
    <t>Egyeonggi001</t>
  </si>
  <si>
    <t>서울강동송파1B</t>
  </si>
  <si>
    <t>DP2410254444</t>
  </si>
  <si>
    <t>Bseoul013</t>
  </si>
  <si>
    <t>#seoul013</t>
  </si>
  <si>
    <t>딜리버리익스프레스</t>
  </si>
  <si>
    <t>정재홍</t>
  </si>
  <si>
    <t>01036650941</t>
  </si>
  <si>
    <t>jjhbk@naver.com</t>
  </si>
  <si>
    <t>서울강북2E</t>
  </si>
  <si>
    <t>DP2410256574</t>
  </si>
  <si>
    <t>Eseoul001</t>
  </si>
  <si>
    <t>#seoul001</t>
  </si>
  <si>
    <t>딜리온 강북</t>
  </si>
  <si>
    <t>김중성</t>
  </si>
  <si>
    <t>01022150837</t>
  </si>
  <si>
    <t>kjsbjy@naver.com</t>
  </si>
  <si>
    <t>서울강남9E</t>
  </si>
  <si>
    <t>DP2410254702</t>
  </si>
  <si>
    <t>Eseoul002</t>
  </si>
  <si>
    <t>#seoul002</t>
  </si>
  <si>
    <t>다해드림서울북부지사</t>
  </si>
  <si>
    <t>김윤희</t>
  </si>
  <si>
    <t>01058194874</t>
  </si>
  <si>
    <t>Jhhtin96@gmail.com</t>
  </si>
  <si>
    <t>용인기흥2E</t>
  </si>
  <si>
    <t>DP2411018169</t>
  </si>
  <si>
    <t>EYongin002</t>
  </si>
  <si>
    <t>#Yongin002</t>
  </si>
  <si>
    <t xml:space="preserve">데일리라이크 </t>
  </si>
  <si>
    <t>이성재</t>
  </si>
  <si>
    <t>01093259260</t>
  </si>
  <si>
    <t>6912bok@hanmail.net</t>
  </si>
  <si>
    <t>경기시흥20B</t>
  </si>
  <si>
    <t>DP2411018274</t>
  </si>
  <si>
    <t>BSiheung022</t>
  </si>
  <si>
    <t>#Siheung022</t>
  </si>
  <si>
    <t xml:space="preserve">시흥연성배달대행 </t>
  </si>
  <si>
    <t xml:space="preserve">홍진한 </t>
  </si>
  <si>
    <t>경기수원1B</t>
  </si>
  <si>
    <t>DP2411019261</t>
  </si>
  <si>
    <t>BSuwon004</t>
  </si>
  <si>
    <t>#Suwon004</t>
  </si>
  <si>
    <t xml:space="preserve">바로고 수원중앙지사 </t>
  </si>
  <si>
    <t>경기용인1E</t>
  </si>
  <si>
    <t>DP2411017140</t>
  </si>
  <si>
    <t>1-&gt;2 변경_241127부터
2-&gt;3 변경_241211부터
3-&gt;1 변경_241218부터</t>
    <phoneticPr fontId="4" type="noConversion"/>
  </si>
  <si>
    <t>EYongin003</t>
  </si>
  <si>
    <t>#Yongin003</t>
  </si>
  <si>
    <t>용인최강</t>
  </si>
  <si>
    <t>서현우</t>
  </si>
  <si>
    <t>01027860003</t>
  </si>
  <si>
    <t>hyunwoo1535@naver.com</t>
  </si>
  <si>
    <t>인천미추홀1E</t>
  </si>
  <si>
    <t>DP2411015883</t>
  </si>
  <si>
    <t>2-&gt;3 변경_241113부터
3-&gt;4 변경_241218부터
4-&gt;3 변경_250115부터</t>
  </si>
  <si>
    <t>EIncheon010</t>
  </si>
  <si>
    <t>#Incheon010</t>
  </si>
  <si>
    <t>린 몬스터</t>
  </si>
  <si>
    <t>김지은</t>
  </si>
  <si>
    <t>01075399223</t>
  </si>
  <si>
    <t>love432432@naver.com</t>
  </si>
  <si>
    <t>인천미추홀2E</t>
  </si>
  <si>
    <t>DP2411014448</t>
  </si>
  <si>
    <t>2-&gt;1 변경_241120부터</t>
  </si>
  <si>
    <t>EIncheon11</t>
  </si>
  <si>
    <t>#Incheon11</t>
  </si>
  <si>
    <t>경기이천3E</t>
  </si>
  <si>
    <t>DP2411018628</t>
  </si>
  <si>
    <t>EIcheon003</t>
  </si>
  <si>
    <t>#Icheon003</t>
  </si>
  <si>
    <t>이엘(2L)컴퍼니</t>
  </si>
  <si>
    <t>임학규</t>
  </si>
  <si>
    <t>01076363735</t>
  </si>
  <si>
    <t>dlagkrrb777@naver.com</t>
  </si>
  <si>
    <t>서울강남10E</t>
  </si>
  <si>
    <t>DP2411016576</t>
  </si>
  <si>
    <t>EGangnam008</t>
  </si>
  <si>
    <t>#Gangnam008</t>
  </si>
  <si>
    <t>강한사람들</t>
  </si>
  <si>
    <t>김태정</t>
  </si>
  <si>
    <t>01040770314</t>
  </si>
  <si>
    <t>mdkwl12@gmail.com</t>
  </si>
  <si>
    <t>용인기흥3E</t>
  </si>
  <si>
    <t>DP2411016906</t>
  </si>
  <si>
    <t>EYongin004</t>
  </si>
  <si>
    <t>#Yongin004</t>
  </si>
  <si>
    <t>대구달서5E</t>
  </si>
  <si>
    <t>DP2411010423</t>
  </si>
  <si>
    <t>EDaegu008</t>
  </si>
  <si>
    <t>#Daegu008</t>
  </si>
  <si>
    <t>경기이천1M</t>
  </si>
  <si>
    <t>DP2411015550</t>
  </si>
  <si>
    <t>MIcheon003</t>
  </si>
  <si>
    <t>라이즈</t>
  </si>
  <si>
    <t>이소연</t>
  </si>
  <si>
    <t>01044482297</t>
  </si>
  <si>
    <t>phe723@naver.com</t>
  </si>
  <si>
    <t>대전중구2M</t>
  </si>
  <si>
    <t>DP2411016047</t>
  </si>
  <si>
    <t>1-&gt;2 변경_241224부터</t>
  </si>
  <si>
    <t>MDaejeon001</t>
  </si>
  <si>
    <t>김진형</t>
  </si>
  <si>
    <t>01079367788</t>
  </si>
  <si>
    <t>01079367788007</t>
  </si>
  <si>
    <t>jinbaba@hanmail.net</t>
  </si>
  <si>
    <t>부산북구5B</t>
  </si>
  <si>
    <t>DP2411014606</t>
  </si>
  <si>
    <t>BBusan004</t>
  </si>
  <si>
    <t>#Busan004</t>
  </si>
  <si>
    <t>바로고화명점</t>
  </si>
  <si>
    <t>김보엽</t>
  </si>
  <si>
    <t>01044930402</t>
  </si>
  <si>
    <t>qhduqzzang@naver.com</t>
  </si>
  <si>
    <t>서울강남11E</t>
  </si>
  <si>
    <t>DP2411010674</t>
  </si>
  <si>
    <t>EGangnam009</t>
  </si>
  <si>
    <t>#Gangnam009</t>
  </si>
  <si>
    <t>노아스팔트</t>
  </si>
  <si>
    <t>신지민</t>
  </si>
  <si>
    <t>01048853835</t>
  </si>
  <si>
    <t>tlswlalss@naver.com</t>
  </si>
  <si>
    <t>인천미추홀3E</t>
  </si>
  <si>
    <t>DP2411089924</t>
  </si>
  <si>
    <t>Eincheon009</t>
  </si>
  <si>
    <t>#incheon009</t>
  </si>
  <si>
    <t>이정윤</t>
  </si>
  <si>
    <t>경기평택10B</t>
  </si>
  <si>
    <t>DP2411086964</t>
  </si>
  <si>
    <t>Bgyeonggi002</t>
  </si>
  <si>
    <t>#gyeonggi002</t>
  </si>
  <si>
    <t>알파고</t>
  </si>
  <si>
    <t xml:space="preserve">정문화 </t>
  </si>
  <si>
    <t>01088003338</t>
  </si>
  <si>
    <t>m99902@naver.com</t>
  </si>
  <si>
    <t>경기화성9B</t>
  </si>
  <si>
    <t>DP2411084494</t>
  </si>
  <si>
    <t>Bgyeonggi003</t>
  </si>
  <si>
    <t>#gyeonggi003</t>
  </si>
  <si>
    <t>제주제주6E</t>
  </si>
  <si>
    <t>DP2411080263</t>
  </si>
  <si>
    <t>Ejeju006</t>
  </si>
  <si>
    <t>#jeju006</t>
  </si>
  <si>
    <t>배달하는삼춘들</t>
  </si>
  <si>
    <t>강영희</t>
  </si>
  <si>
    <t>01044011725</t>
  </si>
  <si>
    <t>yohanyeun24@naver.com</t>
  </si>
  <si>
    <t>인천남동2E</t>
  </si>
  <si>
    <t>DP2411088541</t>
  </si>
  <si>
    <t>EIncheon012</t>
  </si>
  <si>
    <t>#Incheon012</t>
  </si>
  <si>
    <t>경기평택11B</t>
  </si>
  <si>
    <t>DP2411089875</t>
  </si>
  <si>
    <t>Bgyeonggi004</t>
  </si>
  <si>
    <t>#gyeonggi004</t>
  </si>
  <si>
    <t>퀵스맨</t>
  </si>
  <si>
    <t>김민성</t>
  </si>
  <si>
    <t>01074995899</t>
  </si>
  <si>
    <t>Kmskms0923@naver.com</t>
  </si>
  <si>
    <t>서울서초1E</t>
  </si>
  <si>
    <t>DP2411083510</t>
  </si>
  <si>
    <t>2-&gt;1 변경_250108부터
1-&gt;2 변경_250212부터</t>
  </si>
  <si>
    <t>Eseoul015</t>
  </si>
  <si>
    <t>#seoul015</t>
  </si>
  <si>
    <t>블랙라이더스</t>
  </si>
  <si>
    <t>김동욱</t>
  </si>
  <si>
    <t>01024085270</t>
  </si>
  <si>
    <t>boyslip00@gmail.com</t>
  </si>
  <si>
    <t>서울영등포6B</t>
  </si>
  <si>
    <t>DP2411086488</t>
  </si>
  <si>
    <t>Bseoul014</t>
  </si>
  <si>
    <t>#seoul014</t>
  </si>
  <si>
    <t>경기파주7B</t>
  </si>
  <si>
    <t>DP2411087526</t>
  </si>
  <si>
    <t>Bgyeonggi005</t>
  </si>
  <si>
    <t>#gyeonggi005</t>
  </si>
  <si>
    <t>대구남구3B</t>
  </si>
  <si>
    <t>DP2411089001</t>
  </si>
  <si>
    <t>Bdaegu004</t>
  </si>
  <si>
    <t>전남광양1B</t>
  </si>
  <si>
    <t>DP2411084958</t>
  </si>
  <si>
    <t>광양시</t>
  </si>
  <si>
    <t>BJeonnam001</t>
  </si>
  <si>
    <t>#Jeonnam001</t>
  </si>
  <si>
    <t>바로고 (광양지사)</t>
  </si>
  <si>
    <t>01043141007</t>
  </si>
  <si>
    <t>06012215315</t>
  </si>
  <si>
    <t>bmw1006@naver.com</t>
  </si>
  <si>
    <t>광주북구4M</t>
  </si>
  <si>
    <t>DP2411088787</t>
  </si>
  <si>
    <t>1-&gt;2 변경_241127부터</t>
  </si>
  <si>
    <t>Mgwangju003</t>
  </si>
  <si>
    <t>대구달서6E</t>
  </si>
  <si>
    <t>DP2411087628</t>
  </si>
  <si>
    <t>Edaegu009</t>
  </si>
  <si>
    <t>#daegu009</t>
  </si>
  <si>
    <t>경기성남3E</t>
  </si>
  <si>
    <t>DP2411085616</t>
  </si>
  <si>
    <t>Egyeonggi002</t>
  </si>
  <si>
    <t>1번 떡볶이</t>
  </si>
  <si>
    <t>SHEN GUOZEH(신국철)</t>
  </si>
  <si>
    <t>01053376806</t>
  </si>
  <si>
    <t>skidkim1@gmail.com</t>
  </si>
  <si>
    <t>울산남구4E</t>
  </si>
  <si>
    <t>DP2411086325</t>
  </si>
  <si>
    <t>EUlsan003</t>
  </si>
  <si>
    <t>대전유성9B</t>
  </si>
  <si>
    <t>DP2411157073</t>
  </si>
  <si>
    <t>Bdaejeon009</t>
  </si>
  <si>
    <t>#daejeon009</t>
  </si>
  <si>
    <t>대전서구5B</t>
  </si>
  <si>
    <t>DP2411153336</t>
  </si>
  <si>
    <t>1-&gt;2 변경_241204부터
2-&gt;1 변경_250115부터
1-&gt;2 변경_250122부터
2-&gt;3 변경_250205부터
3-&gt;2 변경_250219부터</t>
  </si>
  <si>
    <t>Bdaejeon010</t>
  </si>
  <si>
    <t>#daejeon010</t>
  </si>
  <si>
    <t>경기시흥3E</t>
  </si>
  <si>
    <t>DP2411154298</t>
  </si>
  <si>
    <t>ESiheung002</t>
  </si>
  <si>
    <t>수앤수서비스</t>
  </si>
  <si>
    <t>이승민</t>
  </si>
  <si>
    <t>01048451523</t>
  </si>
  <si>
    <t>ccs0026@naver.com</t>
  </si>
  <si>
    <t>경기안산3E</t>
  </si>
  <si>
    <t>DP2411151760</t>
  </si>
  <si>
    <t>1-&gt;2 변경_241120부터</t>
  </si>
  <si>
    <t>EAnsan003</t>
  </si>
  <si>
    <t>#Ansan003</t>
  </si>
  <si>
    <t>LI XIANGYUE(이향월)</t>
  </si>
  <si>
    <t>경기안산4E</t>
  </si>
  <si>
    <t>DP2411159728</t>
  </si>
  <si>
    <t>EAnsan004</t>
  </si>
  <si>
    <t>경기안산1D</t>
  </si>
  <si>
    <t>DP2411152307</t>
  </si>
  <si>
    <t>DAnsan006</t>
  </si>
  <si>
    <t>#Ansan006</t>
  </si>
  <si>
    <t>경남거제1E</t>
  </si>
  <si>
    <t>DP2411152880</t>
  </si>
  <si>
    <t>EGeoje001</t>
  </si>
  <si>
    <t>#Geoje001</t>
  </si>
  <si>
    <t>울산울주1B</t>
  </si>
  <si>
    <t>DP2411151075</t>
  </si>
  <si>
    <t>울주군</t>
  </si>
  <si>
    <t>BUlju001</t>
  </si>
  <si>
    <t>#Ulju001</t>
  </si>
  <si>
    <t>충남천안1B</t>
  </si>
  <si>
    <t>DP2411153498</t>
  </si>
  <si>
    <t>BCheonan006</t>
  </si>
  <si>
    <t>#Cheonan006</t>
  </si>
  <si>
    <t>라이더 프로</t>
  </si>
  <si>
    <t>01062667696</t>
  </si>
  <si>
    <t>skan7983@naver.com</t>
  </si>
  <si>
    <t>서울중랑8E</t>
  </si>
  <si>
    <t>DP2411159051</t>
  </si>
  <si>
    <t>Ejunglang002</t>
  </si>
  <si>
    <t>#junglang002</t>
  </si>
  <si>
    <t>태근Dk지사</t>
  </si>
  <si>
    <t>안태근</t>
  </si>
  <si>
    <t>01039429401</t>
  </si>
  <si>
    <t>DKSMS770302@naver.com</t>
  </si>
  <si>
    <t>경기평택12B</t>
  </si>
  <si>
    <t>DP2411156142</t>
  </si>
  <si>
    <t>BPyeongtaek010</t>
  </si>
  <si>
    <t>#Pyeongtaek010</t>
  </si>
  <si>
    <t>영웅배송스파이더</t>
  </si>
  <si>
    <t>김태영</t>
  </si>
  <si>
    <t>01056211525</t>
  </si>
  <si>
    <t>ansxuswn37@naver.com</t>
  </si>
  <si>
    <t>대구달서2E</t>
  </si>
  <si>
    <t>DP2411159726</t>
  </si>
  <si>
    <t>Edaegu010</t>
  </si>
  <si>
    <t>#daegu010</t>
  </si>
  <si>
    <t>경기고양2B</t>
  </si>
  <si>
    <t>DP2411151329</t>
  </si>
  <si>
    <t>Bgoyang002</t>
  </si>
  <si>
    <t>#goyang002</t>
  </si>
  <si>
    <t>바로고관산중앙지사</t>
  </si>
  <si>
    <t>윤창업</t>
  </si>
  <si>
    <t>01045810323</t>
  </si>
  <si>
    <t>changup1220@naver.com</t>
  </si>
  <si>
    <t>서울도봉1E</t>
  </si>
  <si>
    <t>DP2411156951</t>
  </si>
  <si>
    <t>EDobong001</t>
  </si>
  <si>
    <t>#Dobong001</t>
  </si>
  <si>
    <t>경기화성7E</t>
  </si>
  <si>
    <t>DP2411154086</t>
  </si>
  <si>
    <t>EHwaseong008</t>
  </si>
  <si>
    <t>#Hwaseong008</t>
  </si>
  <si>
    <t>Masg6868@gmail.com</t>
  </si>
  <si>
    <t>전남광양2B</t>
  </si>
  <si>
    <t>DP2411156271</t>
  </si>
  <si>
    <t>BGwangyang001</t>
  </si>
  <si>
    <t>#Gwangyang001</t>
  </si>
  <si>
    <t>바로고 광양여수총판</t>
  </si>
  <si>
    <t>송성근</t>
  </si>
  <si>
    <t>01090433031</t>
  </si>
  <si>
    <t>youngboy0329@naver.com</t>
  </si>
  <si>
    <t>부산북구6B</t>
  </si>
  <si>
    <t>DP2411155108</t>
  </si>
  <si>
    <t>BBusan005</t>
  </si>
  <si>
    <t>#Busan005</t>
  </si>
  <si>
    <t>하이콜플러스</t>
  </si>
  <si>
    <t>김영범</t>
  </si>
  <si>
    <t>01058476570</t>
  </si>
  <si>
    <t>170cm-160cm@naver.com</t>
  </si>
  <si>
    <t>경기이천4E</t>
  </si>
  <si>
    <t>DP2411154979</t>
  </si>
  <si>
    <t>Egyeonggi003</t>
  </si>
  <si>
    <t>홍반장(HBJ)딜리버리</t>
  </si>
  <si>
    <t>이창수</t>
  </si>
  <si>
    <t>01099221414</t>
  </si>
  <si>
    <t>lcs1080@naver.com</t>
  </si>
  <si>
    <t>서울송파2E</t>
  </si>
  <si>
    <t>DP2411150357</t>
  </si>
  <si>
    <t>Eseoul003</t>
  </si>
  <si>
    <t>#seoul003</t>
  </si>
  <si>
    <t>01075919223</t>
  </si>
  <si>
    <t>부산해운대4E</t>
  </si>
  <si>
    <t>DP2411150777</t>
  </si>
  <si>
    <t>EBusan002</t>
  </si>
  <si>
    <t>#Busan002</t>
  </si>
  <si>
    <t>베스트</t>
  </si>
  <si>
    <t>장휘민</t>
  </si>
  <si>
    <t>01055580664</t>
  </si>
  <si>
    <t>judo3915@naver.com</t>
  </si>
  <si>
    <t>부산동래2E</t>
  </si>
  <si>
    <t>DP2411182268</t>
  </si>
  <si>
    <t>EBusan003</t>
  </si>
  <si>
    <t>#Busan003</t>
  </si>
  <si>
    <t>광주광산3E</t>
  </si>
  <si>
    <t>DP2411220478</t>
  </si>
  <si>
    <t>1-&gt;3 변경_250205부터</t>
  </si>
  <si>
    <t>EGwangju006</t>
  </si>
  <si>
    <t>#Gwangju006</t>
  </si>
  <si>
    <t>생각대로 광산구지사</t>
  </si>
  <si>
    <t>윤한철</t>
  </si>
  <si>
    <t>01057711622</t>
  </si>
  <si>
    <t>서울송파3E</t>
  </si>
  <si>
    <t>DP2411224384</t>
  </si>
  <si>
    <t>ESongpa002</t>
  </si>
  <si>
    <t>#Songpa002</t>
  </si>
  <si>
    <t>인천남동3E</t>
  </si>
  <si>
    <t>DP2411229986</t>
  </si>
  <si>
    <t>ENamdong002</t>
  </si>
  <si>
    <t>#Namdong002</t>
  </si>
  <si>
    <t>인천남동4E</t>
  </si>
  <si>
    <t>DP2411225435</t>
  </si>
  <si>
    <t>ENamdong003</t>
  </si>
  <si>
    <t>#Namdong003</t>
  </si>
  <si>
    <t>인천연수2E</t>
  </si>
  <si>
    <t>DP2411239267</t>
  </si>
  <si>
    <t>EYeonsu002</t>
  </si>
  <si>
    <t>#Yeonsu002</t>
  </si>
  <si>
    <t>경기의정부1E</t>
  </si>
  <si>
    <t>DP2411228152</t>
  </si>
  <si>
    <t>EUijeongbu001</t>
  </si>
  <si>
    <t>#Uijeongbu001</t>
  </si>
  <si>
    <t>어커런스 컴퍼니</t>
  </si>
  <si>
    <t>윤성식</t>
  </si>
  <si>
    <t>01079087900</t>
  </si>
  <si>
    <t>ceable1590@naver.com</t>
  </si>
  <si>
    <t>경기남양주11E</t>
  </si>
  <si>
    <t>DP2411226840</t>
  </si>
  <si>
    <t>2-&gt;3 변경_241218부터
3-&gt;1 변경_250108부터</t>
  </si>
  <si>
    <t>ENamyangju012</t>
  </si>
  <si>
    <t>#Namyangju012</t>
  </si>
  <si>
    <t>뉴트랙 갈매별내</t>
  </si>
  <si>
    <t>감진식</t>
  </si>
  <si>
    <t>01099602160</t>
  </si>
  <si>
    <t>heartman80@gmail.com</t>
  </si>
  <si>
    <t>경기수원2B</t>
  </si>
  <si>
    <t>DP2411226473</t>
  </si>
  <si>
    <t>BJangan001</t>
  </si>
  <si>
    <t>#Jangan001</t>
  </si>
  <si>
    <t>바로고 천천점</t>
  </si>
  <si>
    <t>이명희</t>
  </si>
  <si>
    <t>01089406944</t>
  </si>
  <si>
    <t>sw1164@naver.com</t>
  </si>
  <si>
    <t>경기화성10B</t>
  </si>
  <si>
    <t>DP2411228162</t>
  </si>
  <si>
    <t>BHwaseong011</t>
  </si>
  <si>
    <t>#Hwaseong011</t>
  </si>
  <si>
    <t>바로고 반송</t>
  </si>
  <si>
    <t>정승욱</t>
  </si>
  <si>
    <t>01072420831</t>
  </si>
  <si>
    <t>giyeol4004@naver.com</t>
  </si>
  <si>
    <t>경기평택2D</t>
  </si>
  <si>
    <t>DP2411224254</t>
  </si>
  <si>
    <t>DPyeongtaek001</t>
  </si>
  <si>
    <t>#Pyeongtaek001</t>
  </si>
  <si>
    <t>베스트딜리버리</t>
  </si>
  <si>
    <t>이진희</t>
  </si>
  <si>
    <t>01093003378</t>
  </si>
  <si>
    <t>sobad1223@naver.com</t>
  </si>
  <si>
    <t>경기용인2E</t>
  </si>
  <si>
    <t>DP2411228032</t>
  </si>
  <si>
    <t>EYongin005</t>
  </si>
  <si>
    <t>#Yongin005</t>
  </si>
  <si>
    <t>서민배달</t>
  </si>
  <si>
    <t>01058960060</t>
  </si>
  <si>
    <t>kimjaeweon0060@naver.com</t>
  </si>
  <si>
    <t>경기안산5E</t>
  </si>
  <si>
    <t>DP2411224580</t>
  </si>
  <si>
    <t>EAnsan005</t>
  </si>
  <si>
    <t xml:space="preserve">와이에스컴퍼니 </t>
  </si>
  <si>
    <t>경기평택13B</t>
  </si>
  <si>
    <t>DP2411275139</t>
  </si>
  <si>
    <t>BPyeongtaek011</t>
  </si>
  <si>
    <t>#Pyeongtaek011</t>
  </si>
  <si>
    <t>배달본색</t>
  </si>
  <si>
    <t>박현민</t>
  </si>
  <si>
    <t>01090154054</t>
  </si>
  <si>
    <t>3370947@gmail.com</t>
  </si>
  <si>
    <t>울산동구1B</t>
  </si>
  <si>
    <t>DP2411297596</t>
  </si>
  <si>
    <t>BUlsan001</t>
  </si>
  <si>
    <t>바로고 울산화정허브</t>
  </si>
  <si>
    <t>마재영</t>
  </si>
  <si>
    <t>01050057311</t>
  </si>
  <si>
    <t>lemon221@nate.com</t>
  </si>
  <si>
    <t>경북포항1B</t>
  </si>
  <si>
    <t>DP2411292703</t>
  </si>
  <si>
    <t>BPohang001</t>
  </si>
  <si>
    <t>#Pohang001</t>
  </si>
  <si>
    <t>바로고 포항동부지사</t>
  </si>
  <si>
    <t>황정호</t>
  </si>
  <si>
    <t>01045134435</t>
  </si>
  <si>
    <t>hippie0331@naver.com</t>
  </si>
  <si>
    <t>경북포항1D</t>
  </si>
  <si>
    <t>DP2411294386</t>
  </si>
  <si>
    <t>DPohang001</t>
  </si>
  <si>
    <t>딜버 대해점</t>
  </si>
  <si>
    <t>이민성</t>
  </si>
  <si>
    <t>01020038491</t>
  </si>
  <si>
    <t>leems5882@naver.com</t>
  </si>
  <si>
    <t>경기안산6E</t>
  </si>
  <si>
    <t>DP2411294164</t>
  </si>
  <si>
    <t>EAnsan006</t>
  </si>
  <si>
    <t>원스탑</t>
  </si>
  <si>
    <t>경북경산2E</t>
  </si>
  <si>
    <t>DP2411296000</t>
  </si>
  <si>
    <t>EGyeongsan002</t>
  </si>
  <si>
    <t>#Gyeongsan002</t>
  </si>
  <si>
    <t>서정만</t>
  </si>
  <si>
    <t>01085930999</t>
  </si>
  <si>
    <t>jseo47190@gmail.com</t>
  </si>
  <si>
    <t>경기의정부7M</t>
  </si>
  <si>
    <t>DP2411296795</t>
  </si>
  <si>
    <t>MUijeongbu007</t>
  </si>
  <si>
    <t>#Uijeongbu007</t>
  </si>
  <si>
    <t>빅관용</t>
  </si>
  <si>
    <t>경남진주3B</t>
  </si>
  <si>
    <t>DP2411292368</t>
  </si>
  <si>
    <t>BJinju003</t>
  </si>
  <si>
    <t>#Jinju003</t>
  </si>
  <si>
    <t>진주TM</t>
  </si>
  <si>
    <t>박점숙</t>
  </si>
  <si>
    <t>01084839862</t>
  </si>
  <si>
    <t>watso74@naver.com</t>
  </si>
  <si>
    <t>충북청주6M</t>
  </si>
  <si>
    <t>DP2411299579</t>
  </si>
  <si>
    <t>MCheongju005</t>
  </si>
  <si>
    <t>#Cheongju005</t>
  </si>
  <si>
    <t>스피드콜서원지사</t>
  </si>
  <si>
    <t>이준호</t>
  </si>
  <si>
    <t>01054865935</t>
  </si>
  <si>
    <t>speedcall84@naver.com</t>
  </si>
  <si>
    <t>서울강남12E</t>
  </si>
  <si>
    <t>DP2411295995</t>
  </si>
  <si>
    <t>EGangnam010</t>
  </si>
  <si>
    <t>#Gangnam010</t>
  </si>
  <si>
    <t>논현써밋</t>
  </si>
  <si>
    <t>윤덕영</t>
  </si>
  <si>
    <t>01085208102</t>
  </si>
  <si>
    <t>nadang1991@naver.com</t>
  </si>
  <si>
    <t>대구동구2E</t>
  </si>
  <si>
    <t>DP2411298475</t>
  </si>
  <si>
    <t>EDaegu012</t>
  </si>
  <si>
    <t>#Daegu012</t>
  </si>
  <si>
    <t>플랜</t>
  </si>
  <si>
    <t>조정호</t>
  </si>
  <si>
    <t>01087996349</t>
  </si>
  <si>
    <t>hyomokdong@gmail.com</t>
  </si>
  <si>
    <t>인천서구13E</t>
  </si>
  <si>
    <t>DP2411291775</t>
  </si>
  <si>
    <t>EIncheon013</t>
  </si>
  <si>
    <t>#Incheon013</t>
  </si>
  <si>
    <t>인천서구14E</t>
  </si>
  <si>
    <t>DP2411299370</t>
  </si>
  <si>
    <t>EIncheon014</t>
  </si>
  <si>
    <t>#Incheon014</t>
  </si>
  <si>
    <t>인천서구15E</t>
  </si>
  <si>
    <t>DP2411296240</t>
  </si>
  <si>
    <t>EIncheon015</t>
  </si>
  <si>
    <t>#Incheon015</t>
  </si>
  <si>
    <t>인천서구16E</t>
  </si>
  <si>
    <t>DP2411299682</t>
  </si>
  <si>
    <t>EIncheon016</t>
  </si>
  <si>
    <t>#Incheon016</t>
  </si>
  <si>
    <t>서울금천1B</t>
  </si>
  <si>
    <t>DP2412065414</t>
  </si>
  <si>
    <t>BGeumcheon001</t>
  </si>
  <si>
    <t>#Geumcheon001</t>
  </si>
  <si>
    <t>고양덕양2E</t>
  </si>
  <si>
    <t>DP2412068133</t>
  </si>
  <si>
    <t>EDeogyang002</t>
  </si>
  <si>
    <t>#Deogyang002</t>
  </si>
  <si>
    <t>서울동대문4B</t>
  </si>
  <si>
    <t>DP2412064576</t>
  </si>
  <si>
    <t>BDongdaemun004</t>
  </si>
  <si>
    <t>#Dongdaemun004</t>
  </si>
  <si>
    <t>바로고(제기허브)</t>
  </si>
  <si>
    <t>곽예찬</t>
  </si>
  <si>
    <t>01058132199</t>
  </si>
  <si>
    <t>06040204187761</t>
  </si>
  <si>
    <t>gyc0692@naver.com</t>
  </si>
  <si>
    <t>포항남구1D</t>
  </si>
  <si>
    <t>DP2412068126</t>
  </si>
  <si>
    <t>1-&gt;2 변경_250122부터</t>
  </si>
  <si>
    <t>DPohang002</t>
  </si>
  <si>
    <t>#Pohang002</t>
  </si>
  <si>
    <t>딜버 대잠지점</t>
  </si>
  <si>
    <t>조혜지</t>
  </si>
  <si>
    <t>01062341968</t>
  </si>
  <si>
    <t>etmom369@naver.com</t>
  </si>
  <si>
    <t>광주광산4E</t>
  </si>
  <si>
    <t>DP2412062049</t>
  </si>
  <si>
    <t>EGwangsan001</t>
  </si>
  <si>
    <t>북구 디플러스</t>
  </si>
  <si>
    <t>이현정</t>
  </si>
  <si>
    <t>01056141045</t>
  </si>
  <si>
    <t>hyundo2021@naver.com</t>
  </si>
  <si>
    <t>경기파주6M</t>
  </si>
  <si>
    <t>DP2412060482</t>
  </si>
  <si>
    <t>MPaju004</t>
  </si>
  <si>
    <t>#Paju004</t>
  </si>
  <si>
    <t>서울마포5E</t>
  </si>
  <si>
    <t>DP2412064997</t>
  </si>
  <si>
    <t>EMapo001</t>
  </si>
  <si>
    <t>#Mapo001</t>
  </si>
  <si>
    <t>인천서구17E</t>
  </si>
  <si>
    <t>DP2412068691</t>
  </si>
  <si>
    <t>EIncheon017</t>
  </si>
  <si>
    <t>#Incheon017</t>
  </si>
  <si>
    <t>광주북구3B</t>
  </si>
  <si>
    <t>DP2412060868</t>
  </si>
  <si>
    <t>Bgwangju015</t>
  </si>
  <si>
    <t>#gwangju015</t>
  </si>
  <si>
    <t>인천남동5E</t>
  </si>
  <si>
    <t>DP2412132241</t>
  </si>
  <si>
    <t>EIncheon018</t>
  </si>
  <si>
    <t>#Incheon018</t>
  </si>
  <si>
    <t>경기시흥4E</t>
  </si>
  <si>
    <t>DP2412139112</t>
  </si>
  <si>
    <t>ESiheung003</t>
  </si>
  <si>
    <t>#Siheung003</t>
  </si>
  <si>
    <t>경기의정부2E</t>
  </si>
  <si>
    <t>DP2412131154</t>
  </si>
  <si>
    <t>EUijeongbu002</t>
  </si>
  <si>
    <t>#Uijeongbu002</t>
  </si>
  <si>
    <t>케이엠플러스</t>
  </si>
  <si>
    <t>최광민</t>
  </si>
  <si>
    <t>01037261793</t>
  </si>
  <si>
    <t>choi4343@naver.com</t>
  </si>
  <si>
    <t>경남김해3D</t>
  </si>
  <si>
    <t>DP2412132191</t>
  </si>
  <si>
    <t>DGimhae003</t>
  </si>
  <si>
    <t>#Gimhae003</t>
  </si>
  <si>
    <t>제이디 컴퍼니</t>
  </si>
  <si>
    <t>진재덕</t>
  </si>
  <si>
    <t>01081913400</t>
  </si>
  <si>
    <t>02008521574</t>
  </si>
  <si>
    <t>jjdhar_2566@naver.com</t>
  </si>
  <si>
    <t>인천부평5E</t>
  </si>
  <si>
    <t>DP2412137273</t>
  </si>
  <si>
    <t>1-&gt;2 변경_250102부터</t>
  </si>
  <si>
    <t>EBupyeong003</t>
  </si>
  <si>
    <t>경북구미8E</t>
  </si>
  <si>
    <t>DP2412134447</t>
  </si>
  <si>
    <t>Egumi009</t>
  </si>
  <si>
    <t>#gumi009</t>
  </si>
  <si>
    <t>바로콜</t>
  </si>
  <si>
    <t>김현우</t>
  </si>
  <si>
    <t>01050245511</t>
  </si>
  <si>
    <t>ll7785ll@nate.com</t>
  </si>
  <si>
    <t>서울강남13E</t>
  </si>
  <si>
    <t>DP2412135672</t>
  </si>
  <si>
    <t>EGangnam011</t>
  </si>
  <si>
    <t>#Gangnam011</t>
  </si>
  <si>
    <t>메가D/B</t>
  </si>
  <si>
    <t>박만수</t>
  </si>
  <si>
    <t>01041567733</t>
  </si>
  <si>
    <t>batman1977@hanmail.net</t>
  </si>
  <si>
    <t>경기구리3B</t>
  </si>
  <si>
    <t>DP2412134494</t>
  </si>
  <si>
    <t>BGuri003</t>
  </si>
  <si>
    <t>#Guri003</t>
  </si>
  <si>
    <t>진접대행</t>
  </si>
  <si>
    <t>최경옥</t>
  </si>
  <si>
    <t>인천서구18E</t>
  </si>
  <si>
    <t>DP2412138542</t>
  </si>
  <si>
    <t>EIncheon019</t>
  </si>
  <si>
    <t>#Incheon019</t>
  </si>
  <si>
    <t>대구달서7E</t>
  </si>
  <si>
    <t>DP2412137561</t>
  </si>
  <si>
    <t>EDaegu013</t>
  </si>
  <si>
    <t>#Daegu013</t>
  </si>
  <si>
    <t>경기부천원미9B</t>
  </si>
  <si>
    <t>DP2412188370</t>
  </si>
  <si>
    <t>BBucheon004</t>
  </si>
  <si>
    <t>#Bucheon004</t>
  </si>
  <si>
    <t>서울관악5E</t>
  </si>
  <si>
    <t>DP2412203351</t>
  </si>
  <si>
    <t>EGwanak008</t>
  </si>
  <si>
    <t>#Gwanak008</t>
  </si>
  <si>
    <t>프라임</t>
  </si>
  <si>
    <t>김일동</t>
  </si>
  <si>
    <t>01077233775</t>
  </si>
  <si>
    <t>kidil0365@gmail.com</t>
  </si>
  <si>
    <t>수원장안1E</t>
  </si>
  <si>
    <t>DP2412200449</t>
  </si>
  <si>
    <t>ESuwon003</t>
  </si>
  <si>
    <t>인천연수3E</t>
  </si>
  <si>
    <t>DP2412202163</t>
  </si>
  <si>
    <t>BIncheon006</t>
  </si>
  <si>
    <t>바로고 인천연수지사</t>
  </si>
  <si>
    <t>김지일</t>
  </si>
  <si>
    <t>01040860222</t>
  </si>
  <si>
    <t>kji072@naver.com</t>
  </si>
  <si>
    <t>서울서대문1B</t>
  </si>
  <si>
    <t>DP2412203918</t>
  </si>
  <si>
    <t>BSeodaemun002</t>
  </si>
  <si>
    <t>#Seodaemun002</t>
  </si>
  <si>
    <t>부산북구1E</t>
  </si>
  <si>
    <t>DP2412309264</t>
  </si>
  <si>
    <t>Ebusan004</t>
  </si>
  <si>
    <t>#busan004</t>
  </si>
  <si>
    <t>서울강남14E</t>
  </si>
  <si>
    <t>DP2412308548</t>
  </si>
  <si>
    <t>EGangnam012</t>
  </si>
  <si>
    <t>#Gangnam012</t>
  </si>
  <si>
    <t>서울강남15E</t>
  </si>
  <si>
    <t>DP2412301457</t>
  </si>
  <si>
    <t>EGangnam013</t>
  </si>
  <si>
    <t>#Gangnam013</t>
  </si>
  <si>
    <t>피크업 D/B</t>
  </si>
  <si>
    <t>정관우</t>
  </si>
  <si>
    <t>01094867195</t>
  </si>
  <si>
    <t>rhksdn930@naver.com</t>
  </si>
  <si>
    <t>서울용산3E</t>
  </si>
  <si>
    <t>DP2412301942</t>
  </si>
  <si>
    <t>EYongsan003</t>
  </si>
  <si>
    <t>#Yongsan003</t>
  </si>
  <si>
    <t>싸다별별장터</t>
  </si>
  <si>
    <t>전현철</t>
  </si>
  <si>
    <t>01075365943</t>
  </si>
  <si>
    <t>kcpp3484@naver.com</t>
  </si>
  <si>
    <t>서울광진5E</t>
  </si>
  <si>
    <t>DP2501038398</t>
  </si>
  <si>
    <t>EGwangjin004</t>
  </si>
  <si>
    <t>#Gwangjin004</t>
  </si>
  <si>
    <t>서울송파4E</t>
  </si>
  <si>
    <t>DP2501030917</t>
  </si>
  <si>
    <t>ESongpa003</t>
  </si>
  <si>
    <t>#Songpa003</t>
  </si>
  <si>
    <t>서울송파5E</t>
  </si>
  <si>
    <t>DP2501037094</t>
  </si>
  <si>
    <t>ESongpa004</t>
  </si>
  <si>
    <t>#Songpa004</t>
  </si>
  <si>
    <t>서울송파6E</t>
  </si>
  <si>
    <t>DP2501030044</t>
  </si>
  <si>
    <t>ESongpa005</t>
  </si>
  <si>
    <t>#Songpa005</t>
  </si>
  <si>
    <t>경기성남4E</t>
  </si>
  <si>
    <t>DP2501037962</t>
  </si>
  <si>
    <t>ESeongnam004</t>
  </si>
  <si>
    <t>#Seongnam005</t>
  </si>
  <si>
    <t>경기성남5E</t>
  </si>
  <si>
    <t>DP2501036301</t>
  </si>
  <si>
    <t>ESeongnam005</t>
  </si>
  <si>
    <t>메가 D/B</t>
  </si>
  <si>
    <t>경기안산7E</t>
  </si>
  <si>
    <t>DP2501031113</t>
  </si>
  <si>
    <t>EAnsan007</t>
  </si>
  <si>
    <t>#Ansan007</t>
  </si>
  <si>
    <t>경기부천1B</t>
  </si>
  <si>
    <t>DP2501031329</t>
  </si>
  <si>
    <t>2-&gt;1 변경_250115부터</t>
  </si>
  <si>
    <t>BBucheon005</t>
  </si>
  <si>
    <t>#Bucheon005</t>
  </si>
  <si>
    <t>인천미추홀4E</t>
  </si>
  <si>
    <t>DP2501061409</t>
  </si>
  <si>
    <t>EIncheon020</t>
  </si>
  <si>
    <t>#Incheon020</t>
  </si>
  <si>
    <t>경기성남6E</t>
  </si>
  <si>
    <t>DP2501063069</t>
  </si>
  <si>
    <t>ESeongnam006</t>
  </si>
  <si>
    <t>#Seongnam006</t>
  </si>
  <si>
    <t>경기오산1B</t>
  </si>
  <si>
    <t>DP2501035146</t>
  </si>
  <si>
    <t>오산시</t>
  </si>
  <si>
    <t>1-&gt;2 변경_250115부터
2-&gt;3 변경_250205부터</t>
  </si>
  <si>
    <t>오산런배달대행</t>
  </si>
  <si>
    <t>백찬희</t>
  </si>
  <si>
    <t>01092553873</t>
  </si>
  <si>
    <t>cksgmlfkrn2@naver.com</t>
  </si>
  <si>
    <t>경기오산2B</t>
  </si>
  <si>
    <t>DP2501035431</t>
  </si>
  <si>
    <t>바로고 오산</t>
  </si>
  <si>
    <t>김민석</t>
  </si>
  <si>
    <t>포항남구2D</t>
  </si>
  <si>
    <t>DP2501104169</t>
  </si>
  <si>
    <t>DPohang003</t>
  </si>
  <si>
    <t>#Pohang003</t>
  </si>
  <si>
    <t>딜버 퀵</t>
  </si>
  <si>
    <t>한인황</t>
  </si>
  <si>
    <t>01073666137</t>
  </si>
  <si>
    <t>padak22@hanmail.net</t>
  </si>
  <si>
    <t>임동현</t>
  </si>
  <si>
    <t>광주광산2E</t>
  </si>
  <si>
    <t>DP2501100413</t>
  </si>
  <si>
    <t>EGwangju007</t>
  </si>
  <si>
    <t>이음헤어</t>
  </si>
  <si>
    <t>김서아</t>
  </si>
  <si>
    <t>01065861093</t>
  </si>
  <si>
    <t>wjsqheo12@naver.com</t>
  </si>
  <si>
    <t>인천서구19E</t>
  </si>
  <si>
    <t>DP2501109663</t>
  </si>
  <si>
    <t>EIncheon021</t>
  </si>
  <si>
    <t>#Incheon021</t>
  </si>
  <si>
    <t>안산상록1E</t>
  </si>
  <si>
    <t>DP2501109491</t>
  </si>
  <si>
    <t>EAnsan008</t>
  </si>
  <si>
    <t>#Ansan008</t>
  </si>
  <si>
    <t>인천연수6B</t>
  </si>
  <si>
    <t>DP2501101766</t>
  </si>
  <si>
    <t>BIncheon007</t>
  </si>
  <si>
    <t>인천서구20E</t>
  </si>
  <si>
    <t>DP2501102889</t>
  </si>
  <si>
    <t>BIncheon008</t>
  </si>
  <si>
    <t>띵동배달대행</t>
  </si>
  <si>
    <t>유수미</t>
  </si>
  <si>
    <t>01033906895</t>
  </si>
  <si>
    <t>46ekqls@naver.com</t>
  </si>
  <si>
    <t>광주북구5M</t>
  </si>
  <si>
    <t>DP2501103224</t>
  </si>
  <si>
    <t>MGwangju004</t>
  </si>
  <si>
    <t>#Gwangju004</t>
  </si>
  <si>
    <t>서울강남1M</t>
  </si>
  <si>
    <t>DP2501100878</t>
  </si>
  <si>
    <t>MSeoul001</t>
  </si>
  <si>
    <t>경기평택14B</t>
  </si>
  <si>
    <t>DP2501104471</t>
  </si>
  <si>
    <t>BPyeongtaek012</t>
  </si>
  <si>
    <t>#Pyeongtaek012</t>
  </si>
  <si>
    <t>바로고안중지사</t>
  </si>
  <si>
    <t>경기평택15B</t>
  </si>
  <si>
    <t>DP2501109310</t>
  </si>
  <si>
    <t>BPyeongtaek013</t>
  </si>
  <si>
    <t>#Pyeongtaek013</t>
  </si>
  <si>
    <t>경기안성3B</t>
  </si>
  <si>
    <t>DP2501102558</t>
  </si>
  <si>
    <t>BAnseong001</t>
  </si>
  <si>
    <t>#Anseong001</t>
  </si>
  <si>
    <t>경기광주12B</t>
  </si>
  <si>
    <t>DP2501171444</t>
  </si>
  <si>
    <t>BGwangju016</t>
  </si>
  <si>
    <t>#Gwangju016</t>
  </si>
  <si>
    <t>바로고 양벌허브</t>
  </si>
  <si>
    <t>박하나</t>
  </si>
  <si>
    <t>01022139174</t>
  </si>
  <si>
    <t>gksk4866@nate.com</t>
  </si>
  <si>
    <t>인천남동21B</t>
  </si>
  <si>
    <t>DP2501170260</t>
  </si>
  <si>
    <t>BIncheon010</t>
  </si>
  <si>
    <t>인천미추홀7B</t>
  </si>
  <si>
    <t>DP2501171889</t>
  </si>
  <si>
    <t>BIncheon011</t>
  </si>
  <si>
    <t>인천서구5B</t>
  </si>
  <si>
    <t>DP2501173724</t>
  </si>
  <si>
    <t>BIncheon012</t>
  </si>
  <si>
    <t>포항남구3D</t>
  </si>
  <si>
    <t>DP2501176864</t>
  </si>
  <si>
    <t>DPohang004</t>
  </si>
  <si>
    <t>#Pohang004</t>
  </si>
  <si>
    <t>경기평택3D</t>
  </si>
  <si>
    <t>DP2501175313</t>
  </si>
  <si>
    <t>DPyeongtaek002</t>
  </si>
  <si>
    <t>#Pyeongtaek002</t>
  </si>
  <si>
    <t>부산북구7B</t>
  </si>
  <si>
    <t>DP2501174762</t>
  </si>
  <si>
    <t>BBusan006</t>
  </si>
  <si>
    <t>#Busan006</t>
  </si>
  <si>
    <t>바로고 R허브</t>
  </si>
  <si>
    <t>정재헌</t>
  </si>
  <si>
    <t>01066300248</t>
  </si>
  <si>
    <t>mougirl@naver.com</t>
  </si>
  <si>
    <t>경기의정부8M</t>
  </si>
  <si>
    <t>DP2501205117</t>
  </si>
  <si>
    <t>MUijeongbu008</t>
  </si>
  <si>
    <t>#Uijeongbu008</t>
  </si>
  <si>
    <t>경기안산8E</t>
  </si>
  <si>
    <t>DP2501216956</t>
  </si>
  <si>
    <t>EAnsan009</t>
  </si>
  <si>
    <t>#Ansan009</t>
  </si>
  <si>
    <t>탑딜리버리</t>
  </si>
  <si>
    <t>심기석</t>
  </si>
  <si>
    <t>01083580115</t>
  </si>
  <si>
    <t>jyh247@naver.com</t>
  </si>
  <si>
    <t>경기시흥21B</t>
  </si>
  <si>
    <t>DP2501210192</t>
  </si>
  <si>
    <t>BSiheung023</t>
  </si>
  <si>
    <t>#Siheung023</t>
  </si>
  <si>
    <t>부산동래4B</t>
  </si>
  <si>
    <t>DP2501212564</t>
  </si>
  <si>
    <t>BBusan007</t>
  </si>
  <si>
    <t>#Busan007</t>
  </si>
  <si>
    <t>바로고(사직거제점)</t>
  </si>
  <si>
    <t>이정은</t>
  </si>
  <si>
    <t>01086885029</t>
  </si>
  <si>
    <t>059121066791</t>
  </si>
  <si>
    <t>800529@naver.com</t>
  </si>
  <si>
    <t>인천남동22B</t>
  </si>
  <si>
    <t>DP2501214514</t>
  </si>
  <si>
    <t>BIncheon013</t>
  </si>
  <si>
    <t>바로고연합콜</t>
  </si>
  <si>
    <t>인천미추홀8B</t>
  </si>
  <si>
    <t>DP2501217730</t>
  </si>
  <si>
    <t>BIncheon014</t>
  </si>
  <si>
    <t>경기고양3B</t>
  </si>
  <si>
    <t>DP2501213465</t>
  </si>
  <si>
    <t>BGoyang004</t>
  </si>
  <si>
    <t>#Goyang004</t>
  </si>
  <si>
    <t>제이에스(JS)컴퍼니</t>
  </si>
  <si>
    <t>김지수</t>
  </si>
  <si>
    <t>01088368633</t>
  </si>
  <si>
    <t>02480104021011</t>
  </si>
  <si>
    <t>dolseyo@naver.com</t>
  </si>
  <si>
    <t>서울성북3B</t>
  </si>
  <si>
    <t>DP2501217460</t>
  </si>
  <si>
    <t>BSeongbuk002</t>
  </si>
  <si>
    <t>#Seongbuk002</t>
  </si>
  <si>
    <t>수원팔달1B</t>
  </si>
  <si>
    <t>DP2502034555</t>
  </si>
  <si>
    <t>BSuwon005</t>
  </si>
  <si>
    <t>#Suwon005</t>
  </si>
  <si>
    <t>라이더 세상</t>
  </si>
  <si>
    <t>안치영</t>
  </si>
  <si>
    <t>01027601056</t>
  </si>
  <si>
    <t>dkscldud0878@naver.com</t>
  </si>
  <si>
    <t>안산상록2E</t>
  </si>
  <si>
    <t>DP2502033262</t>
  </si>
  <si>
    <t>EAnsan010</t>
  </si>
  <si>
    <t>#Ansan010</t>
  </si>
  <si>
    <t>인천서구21E</t>
  </si>
  <si>
    <t>DP2502039647</t>
  </si>
  <si>
    <t>EIncheon022</t>
  </si>
  <si>
    <t>#Incheon022</t>
  </si>
  <si>
    <t>김무성</t>
  </si>
  <si>
    <t>01088968808</t>
  </si>
  <si>
    <t>namho11ri@naver.com</t>
  </si>
  <si>
    <t>수원장안1B</t>
  </si>
  <si>
    <t>DP2502030003</t>
  </si>
  <si>
    <t>BSuwon006</t>
  </si>
  <si>
    <t>#Suwon006</t>
  </si>
  <si>
    <t>성대퀵서비스</t>
  </si>
  <si>
    <t>인관호</t>
  </si>
  <si>
    <t>01081737803</t>
  </si>
  <si>
    <t>choul22222@naver.com</t>
  </si>
  <si>
    <t>인천남동23B</t>
  </si>
  <si>
    <t>DP2502033900</t>
  </si>
  <si>
    <t>BIncheon015</t>
  </si>
  <si>
    <t>바로고 동부총판</t>
  </si>
  <si>
    <t>고동수</t>
  </si>
  <si>
    <t>01091200019</t>
  </si>
  <si>
    <t>rokmarine850@naver.com</t>
  </si>
  <si>
    <t>인천중구3B</t>
  </si>
  <si>
    <t>DP2502034423</t>
  </si>
  <si>
    <t>BIncheon016</t>
  </si>
  <si>
    <t>대전서구6B</t>
  </si>
  <si>
    <t>DP2502034451</t>
  </si>
  <si>
    <t>BDaejeon011</t>
  </si>
  <si>
    <t>#Daejeon011</t>
  </si>
  <si>
    <t>서울관악4B</t>
  </si>
  <si>
    <t>DP2502033773</t>
  </si>
  <si>
    <t>BGwanak005</t>
  </si>
  <si>
    <t>인천중구4B</t>
  </si>
  <si>
    <t>DP2502033319</t>
  </si>
  <si>
    <t>BIncheon017</t>
  </si>
  <si>
    <t>딜버 미추홀 본점</t>
  </si>
  <si>
    <t>최규일</t>
  </si>
  <si>
    <t>01063971952</t>
  </si>
  <si>
    <t>chlrbdlf1@naver.com</t>
  </si>
  <si>
    <t>천안서북2B</t>
  </si>
  <si>
    <t>DP2502034406</t>
  </si>
  <si>
    <t>천안시 서북구</t>
    <phoneticPr fontId="4" type="noConversion"/>
  </si>
  <si>
    <t>BCheonan007</t>
  </si>
  <si>
    <t>#Cheonan007</t>
  </si>
  <si>
    <t>이창근</t>
  </si>
  <si>
    <t>01083425584</t>
  </si>
  <si>
    <t>lck8908@naver.com</t>
  </si>
  <si>
    <t>전북익산3B</t>
  </si>
  <si>
    <t>DP2502030329</t>
  </si>
  <si>
    <t>BIksan004</t>
  </si>
  <si>
    <t>#Iksan004</t>
  </si>
  <si>
    <t>전북익산4B</t>
  </si>
  <si>
    <t>DP2502030149</t>
  </si>
  <si>
    <t>BIksan005</t>
  </si>
  <si>
    <t>#Iksan005</t>
  </si>
  <si>
    <t>전북익산5B</t>
  </si>
  <si>
    <t>DP2502034848</t>
  </si>
  <si>
    <t>BIksan006</t>
  </si>
  <si>
    <t>#Iksan006</t>
  </si>
  <si>
    <t>광주광역광산구1M</t>
  </si>
  <si>
    <t>DP2502035252</t>
  </si>
  <si>
    <t>Mgwangju005</t>
  </si>
  <si>
    <t>양정현</t>
  </si>
  <si>
    <t>01041186315</t>
  </si>
  <si>
    <t>01041186315907</t>
  </si>
  <si>
    <t>yjh3832@naver.com</t>
  </si>
  <si>
    <t>광주광역남구2M</t>
  </si>
  <si>
    <t>DP2502046232</t>
  </si>
  <si>
    <t>Mgwangju006</t>
  </si>
  <si>
    <t>모아콜(모아라인)남구지사</t>
  </si>
  <si>
    <t>박기현</t>
  </si>
  <si>
    <t>01085556668</t>
  </si>
  <si>
    <t>whtsk18@naver.com</t>
  </si>
  <si>
    <t>경기용인기흥4B</t>
  </si>
  <si>
    <t>DP2502033671</t>
  </si>
  <si>
    <t>Bgiheung004</t>
  </si>
  <si>
    <t>#giheung004</t>
  </si>
  <si>
    <t>서울노원7B</t>
  </si>
  <si>
    <t>DP2502047665</t>
  </si>
  <si>
    <t>1-&gt;3 변경_250212부터</t>
  </si>
  <si>
    <t>BNowon007</t>
  </si>
  <si>
    <t>#Nowon007</t>
  </si>
  <si>
    <t>바로고K지사</t>
  </si>
  <si>
    <t>강찬</t>
  </si>
  <si>
    <t>01092168804</t>
  </si>
  <si>
    <t>09210204275089</t>
  </si>
  <si>
    <t>rkdcksking@gmail.com</t>
  </si>
  <si>
    <t>경기오산3B</t>
  </si>
  <si>
    <t>DP2502046426</t>
  </si>
  <si>
    <t>에이팀</t>
  </si>
  <si>
    <t>신호영</t>
  </si>
  <si>
    <t>01032941121</t>
  </si>
  <si>
    <t>ssyjin3@naver.com</t>
  </si>
  <si>
    <t>대전유성10B</t>
  </si>
  <si>
    <t>DP2502079944</t>
  </si>
  <si>
    <t>BDaejeon012</t>
  </si>
  <si>
    <t>#Daejeon012</t>
  </si>
  <si>
    <t>강원속초2B</t>
  </si>
  <si>
    <t>DP2502077547</t>
  </si>
  <si>
    <t>BSokcho002</t>
  </si>
  <si>
    <t>#Sokcho002</t>
  </si>
  <si>
    <t>속초생각대로땡큐지사</t>
  </si>
  <si>
    <t>신채린</t>
  </si>
  <si>
    <t>01071086176</t>
  </si>
  <si>
    <t>scl1208@naver.com</t>
  </si>
  <si>
    <t>서울동대문5B</t>
  </si>
  <si>
    <t>DP2502075123</t>
  </si>
  <si>
    <t>BDongdaemun005</t>
  </si>
  <si>
    <t>#Dongdaemun005</t>
  </si>
  <si>
    <t>라온</t>
  </si>
  <si>
    <t>황인수</t>
  </si>
  <si>
    <t>01058180215</t>
  </si>
  <si>
    <t>dlstn0927@hanmail.net</t>
  </si>
  <si>
    <t>서울동작3B</t>
  </si>
  <si>
    <t>DP2502079295</t>
  </si>
  <si>
    <t>BDongjak003</t>
  </si>
  <si>
    <t>#Dongjak003</t>
  </si>
  <si>
    <t>에스피에스브이(SPSV)</t>
  </si>
  <si>
    <t>신호현</t>
  </si>
  <si>
    <t>01077457207</t>
  </si>
  <si>
    <t>rousdour@naver.com</t>
  </si>
  <si>
    <t>충북청주7M</t>
  </si>
  <si>
    <t>DP2502076557</t>
  </si>
  <si>
    <t>MCheongju006</t>
  </si>
  <si>
    <t>#Cheongju006</t>
  </si>
  <si>
    <t>에이치.비(H.B) 행복 딜리버리</t>
  </si>
  <si>
    <t>김재환</t>
  </si>
  <si>
    <t>01087990516</t>
  </si>
  <si>
    <t>s13046147@gmail.com</t>
  </si>
  <si>
    <t>전북전주1E</t>
  </si>
  <si>
    <t>DP2502079618</t>
  </si>
  <si>
    <t>EJeonju001</t>
  </si>
  <si>
    <t>전주모아배달대행</t>
  </si>
  <si>
    <t>최회영</t>
  </si>
  <si>
    <t>01074240898</t>
  </si>
  <si>
    <t>chlghldud@naver.com</t>
  </si>
  <si>
    <t>경북경산3E</t>
  </si>
  <si>
    <t>DP2502071780</t>
  </si>
  <si>
    <t>EGyeongsan003</t>
  </si>
  <si>
    <t>#Gyeongsan003</t>
  </si>
  <si>
    <t>마스터</t>
  </si>
  <si>
    <t>박종현</t>
  </si>
  <si>
    <t>01031131233</t>
  </si>
  <si>
    <t>whdgus7697@naver.com</t>
  </si>
  <si>
    <t>경북포항2D</t>
  </si>
  <si>
    <t>DP2502075569</t>
  </si>
  <si>
    <t>DPohang005</t>
  </si>
  <si>
    <t>#Pohang005</t>
  </si>
  <si>
    <t>딜버상대지점</t>
  </si>
  <si>
    <t>변준목</t>
  </si>
  <si>
    <t>01050163509</t>
  </si>
  <si>
    <t>bjm.hades@gmail.com</t>
  </si>
  <si>
    <t>경기성남2B</t>
  </si>
  <si>
    <t>DP2502079736</t>
  </si>
  <si>
    <t>BSeongnam005</t>
  </si>
  <si>
    <t>생각대로대장지사</t>
  </si>
  <si>
    <t>조명회</t>
  </si>
  <si>
    <t>01096242420</t>
  </si>
  <si>
    <t>mh801024@gmail.com</t>
  </si>
  <si>
    <t>전북군산9B</t>
  </si>
  <si>
    <t>DP2502077510</t>
  </si>
  <si>
    <t>BGunsan009</t>
  </si>
  <si>
    <t>#Gunsan009</t>
  </si>
  <si>
    <t>카페블룸(barogo)</t>
  </si>
  <si>
    <t>석민진</t>
  </si>
  <si>
    <t>01024563004</t>
  </si>
  <si>
    <t>thdguswhd445@naver.com</t>
  </si>
  <si>
    <t>충남서산2B</t>
  </si>
  <si>
    <t>DP2502073678</t>
  </si>
  <si>
    <t>BSeosan002</t>
  </si>
  <si>
    <t>#Seosan002</t>
  </si>
  <si>
    <t>달리고 배달대행</t>
  </si>
  <si>
    <t>박덕희</t>
  </si>
  <si>
    <t>01022244348</t>
  </si>
  <si>
    <t>ejrgml9736@naver.com</t>
  </si>
  <si>
    <t>인천부평6B</t>
  </si>
  <si>
    <t>DP2502070324</t>
  </si>
  <si>
    <t>1-&gt;2 변경_250226부터</t>
  </si>
  <si>
    <t>BBupyeong006</t>
  </si>
  <si>
    <t>#Bupyeong006</t>
  </si>
  <si>
    <t>봉구라이더</t>
  </si>
  <si>
    <t>여명구</t>
  </si>
  <si>
    <t>01050293084</t>
  </si>
  <si>
    <t>kami1980@naver.com</t>
  </si>
  <si>
    <t>경남김해4D</t>
  </si>
  <si>
    <t>DP2502079103</t>
  </si>
  <si>
    <t>DGimhae004</t>
  </si>
  <si>
    <t>#Gimhae004</t>
  </si>
  <si>
    <t>허문수</t>
  </si>
  <si>
    <t>01084401420</t>
  </si>
  <si>
    <t>godhu00@naver.com</t>
  </si>
  <si>
    <t>서울구로5B</t>
  </si>
  <si>
    <t>DP2502072084</t>
  </si>
  <si>
    <t>BGuro004</t>
  </si>
  <si>
    <t>#Guro004</t>
  </si>
  <si>
    <t>경북포항3D</t>
  </si>
  <si>
    <t>DP2502146204</t>
  </si>
  <si>
    <t>DPohang006</t>
  </si>
  <si>
    <t>#Pohang006</t>
  </si>
  <si>
    <t>김관우</t>
  </si>
  <si>
    <t>'01050597094</t>
  </si>
  <si>
    <t>kkw7094@naver.com</t>
  </si>
  <si>
    <t>강원동해1B</t>
  </si>
  <si>
    <t>DP2502143993</t>
  </si>
  <si>
    <t>동해시</t>
  </si>
  <si>
    <t>BDonghae001</t>
  </si>
  <si>
    <t>#Donghae001</t>
  </si>
  <si>
    <t>바로고(동해점)</t>
  </si>
  <si>
    <t>서영</t>
  </si>
  <si>
    <t>01044577246</t>
  </si>
  <si>
    <t>aqlo2000@naver.com</t>
  </si>
  <si>
    <t>전남목포3M</t>
  </si>
  <si>
    <t>DP2502146867</t>
  </si>
  <si>
    <t>BMokpo005</t>
  </si>
  <si>
    <t>#Mokpo005</t>
  </si>
  <si>
    <t>오케이콜 용해용당지사</t>
  </si>
  <si>
    <t>김욱</t>
  </si>
  <si>
    <t>01046572818</t>
  </si>
  <si>
    <t>sod5334@naver.com</t>
  </si>
  <si>
    <t>서울강서4E</t>
  </si>
  <si>
    <t>DP2502144457</t>
  </si>
  <si>
    <t>EGangseo004</t>
  </si>
  <si>
    <t>#Gangseo004</t>
  </si>
  <si>
    <t>컴퍼니hj</t>
  </si>
  <si>
    <t>이옥란</t>
  </si>
  <si>
    <t>01085384607</t>
  </si>
  <si>
    <t>holongkk@naver.com</t>
  </si>
  <si>
    <t>수원장안2B</t>
  </si>
  <si>
    <t>DP2502148183</t>
  </si>
  <si>
    <t>BJangan002</t>
  </si>
  <si>
    <t>#Jangan002</t>
  </si>
  <si>
    <t>전남광양3B</t>
  </si>
  <si>
    <t>DP2502142933</t>
  </si>
  <si>
    <t>BGwangyang002</t>
  </si>
  <si>
    <t>#Gwangyang002</t>
  </si>
  <si>
    <t>슈퍼히어로 중마2지사</t>
  </si>
  <si>
    <t>허남주</t>
  </si>
  <si>
    <t>01054114244</t>
  </si>
  <si>
    <t>hnj621@hanmail.net</t>
  </si>
  <si>
    <t>부산동래1D</t>
  </si>
  <si>
    <t>DP2502144379</t>
  </si>
  <si>
    <t>BDongrae004</t>
  </si>
  <si>
    <t>#Dongrae004</t>
  </si>
  <si>
    <t>바고고(사직거제점)</t>
  </si>
  <si>
    <t>울산남중1D</t>
  </si>
  <si>
    <t>DP2502144882</t>
  </si>
  <si>
    <t>DUlsan008</t>
  </si>
  <si>
    <t>#Ulsan008</t>
  </si>
  <si>
    <t>대전광역1D</t>
  </si>
  <si>
    <t>DP2502145073</t>
  </si>
  <si>
    <t>BDaejeon013</t>
  </si>
  <si>
    <t>#Daejeon013</t>
  </si>
  <si>
    <t>인천남동24B</t>
  </si>
  <si>
    <t>DP2502140332</t>
  </si>
  <si>
    <t>BNamdong016</t>
  </si>
  <si>
    <t>#Namdong016</t>
  </si>
  <si>
    <t>바로고 심부름</t>
  </si>
  <si>
    <t xml:space="preserve">이재택 </t>
  </si>
  <si>
    <t>경남양산1M</t>
  </si>
  <si>
    <t>DP2502148649</t>
  </si>
  <si>
    <t>MYangsan001</t>
  </si>
  <si>
    <t>#Yangsan001</t>
  </si>
  <si>
    <t>더베테랑</t>
  </si>
  <si>
    <t>김정수</t>
  </si>
  <si>
    <t>01099104843</t>
  </si>
  <si>
    <t>style2700@naver.com</t>
  </si>
  <si>
    <t>서울강남16E</t>
  </si>
  <si>
    <t>DP2502141270</t>
  </si>
  <si>
    <t>EGangnam014</t>
  </si>
  <si>
    <t>#Gangnam014</t>
  </si>
  <si>
    <t>레인보우</t>
  </si>
  <si>
    <t>이다솜</t>
  </si>
  <si>
    <t>01040248677</t>
  </si>
  <si>
    <t>rainbow250205@naver.com</t>
  </si>
  <si>
    <t>전남광양1M</t>
  </si>
  <si>
    <t>DP2502147918</t>
  </si>
  <si>
    <t>MGwangyang001</t>
  </si>
  <si>
    <t>모아라인 배달대행</t>
  </si>
  <si>
    <t>최민서</t>
  </si>
  <si>
    <t>01043821226</t>
  </si>
  <si>
    <t>realbora7500@kakao.com</t>
  </si>
  <si>
    <t>충남당진4M</t>
  </si>
  <si>
    <t>DP2502175401</t>
  </si>
  <si>
    <t>MDangjin002</t>
  </si>
  <si>
    <t>#Dangjin002</t>
  </si>
  <si>
    <t>생각대로 당진기지시점</t>
  </si>
  <si>
    <t>이종혁</t>
  </si>
  <si>
    <t>01091138888</t>
  </si>
  <si>
    <t>Jonghuyk87@naver.com</t>
  </si>
  <si>
    <t>충남당진3M</t>
  </si>
  <si>
    <t>DP2502142315</t>
  </si>
  <si>
    <t>MDangjin003</t>
  </si>
  <si>
    <t>#Dangjin003</t>
  </si>
  <si>
    <t>박인자</t>
  </si>
  <si>
    <t>01051822390</t>
  </si>
  <si>
    <t>leehonku5@naver.com</t>
  </si>
  <si>
    <t>경북포항4D</t>
  </si>
  <si>
    <t>DP2502148916</t>
  </si>
  <si>
    <t>DPohang007</t>
  </si>
  <si>
    <t>#Pohang007</t>
  </si>
  <si>
    <t>대전광역1B</t>
  </si>
  <si>
    <t>DP2502143708</t>
  </si>
  <si>
    <t>BDaejeon014</t>
  </si>
  <si>
    <t>#Daejeon014</t>
  </si>
  <si>
    <t>광주북구6M</t>
  </si>
  <si>
    <t>DP2502144343</t>
  </si>
  <si>
    <t>MGwangju007</t>
  </si>
  <si>
    <t>안요한</t>
  </si>
  <si>
    <t>01047225561</t>
  </si>
  <si>
    <t>puckend14@naver.com</t>
  </si>
  <si>
    <t>대전광역2B</t>
  </si>
  <si>
    <t>DP2502143464</t>
  </si>
  <si>
    <t>BDaejeon015</t>
  </si>
  <si>
    <t>#Daejeon015</t>
  </si>
  <si>
    <t>경북경산4E</t>
  </si>
  <si>
    <t>DP2502143841</t>
  </si>
  <si>
    <t>EGyeongsan004</t>
  </si>
  <si>
    <t>#Gyeongsan004</t>
  </si>
  <si>
    <t>브라더퀵</t>
  </si>
  <si>
    <t>최경훈</t>
  </si>
  <si>
    <t>01022021668</t>
  </si>
  <si>
    <t>sky90608@naver.com</t>
  </si>
  <si>
    <t>충북제천2B</t>
  </si>
  <si>
    <t>DP2502145392</t>
  </si>
  <si>
    <t>BJecheon001</t>
  </si>
  <si>
    <t>#Jecheon001</t>
  </si>
  <si>
    <t>전북군산10B</t>
  </si>
  <si>
    <t>DP2502211299</t>
  </si>
  <si>
    <t>BGunsan010</t>
  </si>
  <si>
    <t>#Gunsan010</t>
  </si>
  <si>
    <t>광주남구1B</t>
  </si>
  <si>
    <t>DP2502216131</t>
  </si>
  <si>
    <t>BGwangju017</t>
  </si>
  <si>
    <t>#Gwangju017</t>
  </si>
  <si>
    <t>배달대행효천점</t>
  </si>
  <si>
    <t>서성종</t>
  </si>
  <si>
    <t>01062410648</t>
  </si>
  <si>
    <t>Susungjong@naver.com</t>
  </si>
  <si>
    <t>전정재</t>
  </si>
  <si>
    <t>광주광산1M</t>
  </si>
  <si>
    <t>DP2502216147</t>
  </si>
  <si>
    <t>MGwangju008</t>
  </si>
  <si>
    <t>#Gwangju008</t>
  </si>
  <si>
    <t>01028560800</t>
  </si>
  <si>
    <t>Sehun9877@naver.com</t>
  </si>
  <si>
    <t>광주광산2M</t>
  </si>
  <si>
    <t>DP2502214895</t>
  </si>
  <si>
    <t>MGwangju009</t>
  </si>
  <si>
    <t>#Gwangju009</t>
  </si>
  <si>
    <t>광주광산3M</t>
  </si>
  <si>
    <t>DP2502217677</t>
  </si>
  <si>
    <t>MGwangju010</t>
  </si>
  <si>
    <t>#Gwangju010</t>
  </si>
  <si>
    <t>경북포항남북1D</t>
  </si>
  <si>
    <t>DP2502216794</t>
  </si>
  <si>
    <t>DPohang008</t>
  </si>
  <si>
    <t>#Pohang008</t>
  </si>
  <si>
    <t>광주광산4M</t>
  </si>
  <si>
    <t>DP2502210098</t>
  </si>
  <si>
    <t>MGwangju011</t>
  </si>
  <si>
    <t>#Gwangju011</t>
  </si>
  <si>
    <t>타이거즈</t>
  </si>
  <si>
    <t>유창현</t>
  </si>
  <si>
    <t>01033015840</t>
  </si>
  <si>
    <t>leehongsu1@naver.com</t>
  </si>
  <si>
    <t>충남아산2M</t>
  </si>
  <si>
    <t>DP2502217736</t>
  </si>
  <si>
    <t>MAsan002</t>
  </si>
  <si>
    <t>#Asan002</t>
  </si>
  <si>
    <t>생각대로 아산둔포 테크노밸리점</t>
  </si>
  <si>
    <t>김호찬</t>
  </si>
  <si>
    <t>01024076633</t>
  </si>
  <si>
    <t>hochan104@gmail.com</t>
  </si>
  <si>
    <t>충남아산3M</t>
  </si>
  <si>
    <t>DP2502215093</t>
  </si>
  <si>
    <t>MAsan003</t>
  </si>
  <si>
    <t>#Asan003</t>
  </si>
  <si>
    <t>배달대행드림</t>
  </si>
  <si>
    <t>박준상</t>
  </si>
  <si>
    <t>01071633631</t>
  </si>
  <si>
    <t>jiwooolo@naver.com</t>
  </si>
  <si>
    <t>충남서산1M</t>
  </si>
  <si>
    <t>DP2502210246</t>
  </si>
  <si>
    <t>MSeosan001</t>
  </si>
  <si>
    <t>#Seosan001</t>
  </si>
  <si>
    <t>성연배달</t>
  </si>
  <si>
    <t>성익현</t>
  </si>
  <si>
    <t>01034272000</t>
  </si>
  <si>
    <t>ssiihh2000@naver.com</t>
  </si>
  <si>
    <t>경북포항북구3D</t>
  </si>
  <si>
    <t>DP2502215936</t>
  </si>
  <si>
    <t>DPohang009</t>
  </si>
  <si>
    <t>#Pohang009</t>
  </si>
  <si>
    <t>딜버퀵</t>
  </si>
  <si>
    <t>광주광산5M</t>
  </si>
  <si>
    <t>DP2502218092</t>
  </si>
  <si>
    <t>MGwangju012</t>
  </si>
  <si>
    <t>#Gwangju012</t>
  </si>
  <si>
    <t>충남천안2M</t>
  </si>
  <si>
    <t>DP2502215300</t>
  </si>
  <si>
    <t>MCheonan002</t>
  </si>
  <si>
    <t>모아콜 쌍용지사</t>
  </si>
  <si>
    <t>윤태경</t>
  </si>
  <si>
    <t>'01022277719</t>
  </si>
  <si>
    <t>yoonteakung@naver.com</t>
  </si>
  <si>
    <t>경북포항북구4B</t>
  </si>
  <si>
    <t>DP2502211234</t>
  </si>
  <si>
    <t>BPohang002</t>
  </si>
  <si>
    <t>시내지사</t>
  </si>
  <si>
    <t>김영준</t>
  </si>
  <si>
    <t>01087299767</t>
  </si>
  <si>
    <t>kyjj01@naver.com</t>
  </si>
  <si>
    <t>강원강릉6D</t>
  </si>
  <si>
    <t>DP2502218907</t>
  </si>
  <si>
    <t>DGangneung006</t>
  </si>
  <si>
    <t>#Gangneung006</t>
  </si>
  <si>
    <t>진바이크&amp;강릉딜버</t>
  </si>
  <si>
    <t>최승혜</t>
  </si>
  <si>
    <t>01066183185</t>
  </si>
  <si>
    <t>cws0379@naver.com</t>
  </si>
  <si>
    <t>경기평택16B</t>
  </si>
  <si>
    <t>DP2502214146</t>
  </si>
  <si>
    <t>BPyeongtaek014</t>
  </si>
  <si>
    <t>#Pyeongtaek014</t>
  </si>
  <si>
    <t>박기홍</t>
  </si>
  <si>
    <t>01032380179</t>
  </si>
  <si>
    <t>mentor37@naver.com</t>
  </si>
  <si>
    <t>인천서구6B</t>
  </si>
  <si>
    <t>DP2502212181</t>
  </si>
  <si>
    <t>BIncheon018</t>
  </si>
  <si>
    <t>인천서구7B</t>
  </si>
  <si>
    <t>DP2502217297</t>
  </si>
  <si>
    <t>BIncheon019</t>
  </si>
  <si>
    <t>인천연수7B</t>
  </si>
  <si>
    <t>DP2502211049</t>
  </si>
  <si>
    <t>BIncheon020</t>
  </si>
  <si>
    <t>인천연수8B</t>
  </si>
  <si>
    <t>DP2502213062</t>
  </si>
  <si>
    <t>BIncheon021</t>
  </si>
  <si>
    <t>인천부평7B</t>
  </si>
  <si>
    <t>DP2502215710</t>
  </si>
  <si>
    <t>BIncheon022</t>
  </si>
  <si>
    <t>인천남동25B</t>
  </si>
  <si>
    <t>DP2502211805</t>
  </si>
  <si>
    <t>BIncheon023</t>
  </si>
  <si>
    <t>#Incheon023</t>
  </si>
  <si>
    <t>경기수원장안3B</t>
  </si>
  <si>
    <t>DP2502212436</t>
  </si>
  <si>
    <t>BSuwon007</t>
  </si>
  <si>
    <t>#Suwon007</t>
  </si>
  <si>
    <t>바로고수원조원지사</t>
  </si>
  <si>
    <t>최연희</t>
  </si>
  <si>
    <t>01076766786</t>
  </si>
  <si>
    <t>kazzo8612@naver.com</t>
  </si>
  <si>
    <t>인천중구5B</t>
  </si>
  <si>
    <t>DP2502285828</t>
  </si>
  <si>
    <t>BIncheon024</t>
  </si>
  <si>
    <t>#Incheon024</t>
  </si>
  <si>
    <t>용인처인1B</t>
  </si>
  <si>
    <t>DP2502283294</t>
  </si>
  <si>
    <t>BYongin002</t>
  </si>
  <si>
    <t>스피드배달대행</t>
  </si>
  <si>
    <t>신은영</t>
  </si>
  <si>
    <t>01040477349</t>
  </si>
  <si>
    <t>dapoar@naver.com</t>
  </si>
  <si>
    <t>광주광산6M</t>
  </si>
  <si>
    <t>DP2502282151</t>
  </si>
  <si>
    <t>MGwangsan002</t>
  </si>
  <si>
    <t>#Gwangsan002</t>
  </si>
  <si>
    <t>(첨단지사) 모아콜</t>
  </si>
  <si>
    <t>강동원</t>
  </si>
  <si>
    <t>01058585188</t>
  </si>
  <si>
    <t>ggujyu2002@naver.com</t>
  </si>
  <si>
    <t>전남목포6B</t>
  </si>
  <si>
    <t>DP2502284225</t>
  </si>
  <si>
    <t>BMokpo006</t>
  </si>
  <si>
    <t>#Mokpo006</t>
  </si>
  <si>
    <t>제주서귀포1B</t>
  </si>
  <si>
    <t>DP2502284344</t>
  </si>
  <si>
    <t>서귀포시</t>
  </si>
  <si>
    <t>BSeogwipo001</t>
  </si>
  <si>
    <t>#Seogwipo001</t>
  </si>
  <si>
    <t>바로고서귀포지사</t>
  </si>
  <si>
    <t>김준호</t>
  </si>
  <si>
    <t>01048021869</t>
  </si>
  <si>
    <t>fire282@nate.com</t>
  </si>
  <si>
    <t>강원강릉7D</t>
  </si>
  <si>
    <t>DP2502284090</t>
  </si>
  <si>
    <t>DGangneung007</t>
  </si>
  <si>
    <t>#Gangneung007</t>
  </si>
  <si>
    <t>중앙점</t>
  </si>
  <si>
    <t>심명섭</t>
  </si>
  <si>
    <t>01085199600</t>
  </si>
  <si>
    <t>audtjq08@naver.com</t>
  </si>
  <si>
    <t>김다한</t>
  </si>
  <si>
    <t>강원강릉8D</t>
  </si>
  <si>
    <t>DP2502288951</t>
  </si>
  <si>
    <t>DGangneung008</t>
  </si>
  <si>
    <t>#Gangneung008</t>
  </si>
  <si>
    <t>딜버 강릉입암점</t>
  </si>
  <si>
    <t>김동영</t>
  </si>
  <si>
    <t>01075782475</t>
  </si>
  <si>
    <t>topgun5021@hanmail.net</t>
  </si>
  <si>
    <t>인천미추홀9B</t>
  </si>
  <si>
    <t>DP2502287548</t>
  </si>
  <si>
    <t>BMichuhol006</t>
  </si>
  <si>
    <t>#Michuhol006</t>
  </si>
  <si>
    <t>서울노원8B</t>
  </si>
  <si>
    <t>DP2502288797</t>
  </si>
  <si>
    <t>BNowon008</t>
  </si>
  <si>
    <t>#Nowon008</t>
  </si>
  <si>
    <t>바로고수락지사</t>
  </si>
  <si>
    <t>홍성덕</t>
  </si>
  <si>
    <t>010960804029</t>
  </si>
  <si>
    <t>suam4447@naver.com</t>
  </si>
  <si>
    <t>서울노원9B</t>
  </si>
  <si>
    <t>DP2502284251</t>
  </si>
  <si>
    <t>BNowon009</t>
  </si>
  <si>
    <t>#Nowon009</t>
  </si>
  <si>
    <t>번개콜</t>
  </si>
  <si>
    <t>이진숙</t>
  </si>
  <si>
    <t>01044469482</t>
  </si>
  <si>
    <t>yhs0602@hanmail.net</t>
  </si>
  <si>
    <t>서울도봉6B</t>
  </si>
  <si>
    <t>DP2502285884</t>
  </si>
  <si>
    <t>BDobong007</t>
  </si>
  <si>
    <t>#Dobong007</t>
  </si>
  <si>
    <t>제주서귀포1M</t>
  </si>
  <si>
    <t>DP2502289991</t>
  </si>
  <si>
    <t>MSeogwipo001</t>
  </si>
  <si>
    <t>모아라인 뉴베스트혁신점</t>
  </si>
  <si>
    <t>채유준</t>
  </si>
  <si>
    <t>0106573797</t>
  </si>
  <si>
    <t>dxsf@naver.com</t>
  </si>
  <si>
    <t>경기남양주4B</t>
  </si>
  <si>
    <t>DP2502289883</t>
  </si>
  <si>
    <t>BNamyangju007</t>
  </si>
  <si>
    <t>#Namyangju007</t>
  </si>
  <si>
    <t>평내호평배달대행</t>
  </si>
  <si>
    <t>kdg747474@naver.com</t>
  </si>
  <si>
    <t>충남천안2B</t>
  </si>
  <si>
    <t>DP2502284581</t>
  </si>
  <si>
    <t>BCheonan008</t>
  </si>
  <si>
    <t>#Cheonan008</t>
  </si>
  <si>
    <t>충남논산1M</t>
  </si>
  <si>
    <t>DP2502281632</t>
  </si>
  <si>
    <t>논산시</t>
  </si>
  <si>
    <t>MNonsan001</t>
  </si>
  <si>
    <t>#Nonsan001</t>
  </si>
  <si>
    <t>모아라인 정비소</t>
  </si>
  <si>
    <t>신정민</t>
  </si>
  <si>
    <t>01057541630</t>
  </si>
  <si>
    <t>sinjm5754@naver.com</t>
  </si>
  <si>
    <t>경남사천1D</t>
  </si>
  <si>
    <t>DP2502280765</t>
  </si>
  <si>
    <t>사천시</t>
  </si>
  <si>
    <t>DSacheon001</t>
  </si>
  <si>
    <t>#Sacheon001</t>
  </si>
  <si>
    <t>사천, 삼천포연합퀵</t>
  </si>
  <si>
    <t>김재암</t>
  </si>
  <si>
    <t>01096323393</t>
  </si>
  <si>
    <t>dagguda3393@naver.com</t>
  </si>
  <si>
    <t>왕지현</t>
  </si>
  <si>
    <t>경남사천2D</t>
  </si>
  <si>
    <t>DP2502287414</t>
  </si>
  <si>
    <t>DSacheon002</t>
  </si>
  <si>
    <t>#Sacheon002</t>
  </si>
  <si>
    <t>인천미추홀10B</t>
  </si>
  <si>
    <t>DP2502286959</t>
  </si>
  <si>
    <t>BMichuhol007</t>
  </si>
  <si>
    <t>#Michuhol007</t>
  </si>
  <si>
    <t>바로고(Barogo)</t>
  </si>
  <si>
    <t>장성진</t>
  </si>
  <si>
    <t>01089121346</t>
  </si>
  <si>
    <t>wkdanna@naver.com</t>
  </si>
  <si>
    <t>강원강릉9D</t>
  </si>
  <si>
    <t>DP2502288496</t>
  </si>
  <si>
    <t>DGangneung009</t>
  </si>
  <si>
    <t>#Gangneung009</t>
  </si>
  <si>
    <t>딜버 강릉점</t>
  </si>
  <si>
    <t>김태리</t>
  </si>
  <si>
    <t>01035135882</t>
  </si>
  <si>
    <t>glzhd0213@naver.com</t>
  </si>
  <si>
    <t>강원강릉10D</t>
  </si>
  <si>
    <t>DP2502287272</t>
  </si>
  <si>
    <t>DGangneung010</t>
  </si>
  <si>
    <t>#Gangneung010</t>
  </si>
  <si>
    <t>생각대로 강릉점</t>
  </si>
  <si>
    <t>김윤재</t>
  </si>
  <si>
    <t>01094439689</t>
  </si>
  <si>
    <t>kuzickello@naver.com</t>
  </si>
  <si>
    <t>강원강릉11D</t>
  </si>
  <si>
    <t>DP2502288227</t>
  </si>
  <si>
    <t>DGangneung011</t>
  </si>
  <si>
    <t>#Gangneung011</t>
  </si>
  <si>
    <t>딜버옥천</t>
  </si>
  <si>
    <t>이수비</t>
  </si>
  <si>
    <t>01041331987</t>
  </si>
  <si>
    <t>dha178890@gmail.com</t>
  </si>
  <si>
    <t>충남공주1B</t>
  </si>
  <si>
    <t>DP2502281330</t>
  </si>
  <si>
    <t>공주시</t>
  </si>
  <si>
    <t>Bgongju001</t>
  </si>
  <si>
    <t>#gongju001</t>
  </si>
  <si>
    <t>이용재</t>
  </si>
  <si>
    <t>01040201187</t>
  </si>
  <si>
    <t>z4020ll87@nate.com</t>
  </si>
  <si>
    <t>강원강릉12D</t>
  </si>
  <si>
    <t>DP2502286373</t>
  </si>
  <si>
    <t>DGangneung012</t>
  </si>
  <si>
    <t>#Gangneung012</t>
  </si>
  <si>
    <t>충남천안3B</t>
  </si>
  <si>
    <t>DP2502289278</t>
  </si>
  <si>
    <t>BCheonan009</t>
  </si>
  <si>
    <t>#Cheonan009</t>
  </si>
  <si>
    <t>충남논산2M</t>
  </si>
  <si>
    <t>DP2502283330</t>
  </si>
  <si>
    <t>MNonsan002</t>
  </si>
  <si>
    <t>#Nonsan002</t>
  </si>
  <si>
    <t>충북음성1M</t>
  </si>
  <si>
    <t>DP2502287138</t>
  </si>
  <si>
    <t>음성군</t>
  </si>
  <si>
    <t>MEumseong001</t>
  </si>
  <si>
    <t>#Eumseong001</t>
  </si>
  <si>
    <t>박지용</t>
  </si>
  <si>
    <t>01027871207</t>
  </si>
  <si>
    <t>jiyoug1224@naver.com</t>
  </si>
  <si>
    <t>경기남양주2M</t>
  </si>
  <si>
    <t>DP2502287479</t>
  </si>
  <si>
    <t>MNamyangju003</t>
  </si>
  <si>
    <t>이채민</t>
  </si>
  <si>
    <t>01024419440</t>
  </si>
  <si>
    <t>xuxuxu4@naver.com</t>
  </si>
  <si>
    <t>부산동래5B</t>
  </si>
  <si>
    <t>DP2502281701</t>
  </si>
  <si>
    <t>BDongrae005</t>
  </si>
  <si>
    <t>#Dongrae005</t>
  </si>
  <si>
    <t>대구중구1B</t>
  </si>
  <si>
    <t>DP2502283839</t>
  </si>
  <si>
    <t>BDaegu005</t>
  </si>
  <si>
    <t>#Daegu005</t>
  </si>
  <si>
    <t>비엠(BM)</t>
  </si>
  <si>
    <t>김상준</t>
  </si>
  <si>
    <t>01045846363</t>
  </si>
  <si>
    <t>tkddlf6361@hanmail.net</t>
  </si>
  <si>
    <t>충남홍성1M</t>
  </si>
  <si>
    <t>DP2502289457</t>
  </si>
  <si>
    <t>홍성군</t>
  </si>
  <si>
    <t>MHongseong001</t>
  </si>
  <si>
    <t>#Hongseong001</t>
  </si>
  <si>
    <t>홍성넘버원</t>
  </si>
  <si>
    <t>김민선</t>
  </si>
  <si>
    <t>01062250201</t>
  </si>
  <si>
    <t>rc100478@naver.com</t>
  </si>
  <si>
    <t>광주북구7M</t>
  </si>
  <si>
    <t>DP2503070047</t>
  </si>
  <si>
    <t>MGwangju013</t>
  </si>
  <si>
    <t>#Gwangju013</t>
  </si>
  <si>
    <t>안철우</t>
  </si>
  <si>
    <t>01080313938</t>
  </si>
  <si>
    <t>cjfdnaltnr@naver.com</t>
  </si>
  <si>
    <t>제주서귀포2B</t>
  </si>
  <si>
    <t>DP2503076447</t>
  </si>
  <si>
    <t>BSeogwipo002</t>
  </si>
  <si>
    <t>#Seogwipo002</t>
  </si>
  <si>
    <t>바로고혁신</t>
  </si>
  <si>
    <t>홍남기</t>
  </si>
  <si>
    <t>01045671780</t>
  </si>
  <si>
    <t>0168183063@hanmail.net</t>
  </si>
  <si>
    <t>울산동구2B</t>
  </si>
  <si>
    <t>DP2503070715</t>
  </si>
  <si>
    <t>BUlsan002</t>
  </si>
  <si>
    <t>울산바로고동구전하지사</t>
  </si>
  <si>
    <t>방성식</t>
  </si>
  <si>
    <t>01048956647</t>
  </si>
  <si>
    <t>tjdtlr6647@naver.com</t>
  </si>
  <si>
    <t>대전중구1B</t>
  </si>
  <si>
    <t>DP2503077564</t>
  </si>
  <si>
    <t>BDaejeon016</t>
  </si>
  <si>
    <t>#Daejeon016</t>
  </si>
  <si>
    <t>대전서구7B</t>
  </si>
  <si>
    <t>DP2503079465</t>
  </si>
  <si>
    <t>BDaejeon017</t>
  </si>
  <si>
    <t>#Daejeon017</t>
  </si>
  <si>
    <t>대전동구2B</t>
  </si>
  <si>
    <t>DP2503075319</t>
  </si>
  <si>
    <t>BDaejeon018</t>
  </si>
  <si>
    <t>#Daejeon018</t>
  </si>
  <si>
    <t>대전동구3B</t>
  </si>
  <si>
    <t>DP2503073390</t>
  </si>
  <si>
    <t>BDaejeon019</t>
  </si>
  <si>
    <t>#Daejeon019</t>
  </si>
  <si>
    <t>강원춘천2M</t>
  </si>
  <si>
    <t>DP2503078811</t>
  </si>
  <si>
    <t>MChuncheon002</t>
  </si>
  <si>
    <t>#Chuncheon002</t>
  </si>
  <si>
    <t>정욱라이더스</t>
  </si>
  <si>
    <t>인천서구22E</t>
  </si>
  <si>
    <t>DP2503078859</t>
  </si>
  <si>
    <t>EIncheon023</t>
  </si>
  <si>
    <t>서울동대문11E</t>
    <phoneticPr fontId="4" type="noConversion"/>
  </si>
  <si>
    <t>DP2503077679</t>
  </si>
  <si>
    <t>EDongdaemun008</t>
  </si>
  <si>
    <t>#Dongdaemun008</t>
  </si>
  <si>
    <t>세븐스타</t>
  </si>
  <si>
    <t>배진형</t>
  </si>
  <si>
    <t>01044457935</t>
  </si>
  <si>
    <t>bobo7935@naver.com</t>
  </si>
  <si>
    <t>충북제천1D</t>
  </si>
  <si>
    <t>DP2503070087</t>
  </si>
  <si>
    <t>DJecheon001</t>
  </si>
  <si>
    <t>딜버제천점</t>
  </si>
  <si>
    <t>이재익</t>
  </si>
  <si>
    <t>01053381666</t>
  </si>
  <si>
    <t>dlwodlr999@gmail.com</t>
  </si>
  <si>
    <t>경기오산4B</t>
  </si>
  <si>
    <t>DP2502048860</t>
  </si>
  <si>
    <t>명문 라이더스</t>
  </si>
  <si>
    <t>박진수</t>
  </si>
  <si>
    <t>01034440151</t>
  </si>
  <si>
    <t>01064700110@naver.com</t>
  </si>
  <si>
    <t>인천중구6B</t>
  </si>
  <si>
    <t>DP2503143676</t>
  </si>
  <si>
    <t>BIncheon025</t>
  </si>
  <si>
    <t>#Incheon025</t>
  </si>
  <si>
    <t>충남홍성1B</t>
  </si>
  <si>
    <t>DP2503149950</t>
  </si>
  <si>
    <t>BHongseong001</t>
  </si>
  <si>
    <t>sun7356@naver.com</t>
  </si>
  <si>
    <t>충남홍성2B</t>
  </si>
  <si>
    <t>DP2503148790</t>
  </si>
  <si>
    <t>BHongseong002</t>
  </si>
  <si>
    <t>#Hongseong002</t>
  </si>
  <si>
    <t>바로퀵</t>
  </si>
  <si>
    <t>조성우</t>
  </si>
  <si>
    <t>01094619393</t>
  </si>
  <si>
    <t>haedr@naver.com</t>
  </si>
  <si>
    <t>인천미추홀11B</t>
  </si>
  <si>
    <t>DP2503140300</t>
  </si>
  <si>
    <t>BIncheon026</t>
  </si>
  <si>
    <t>#Incheon026</t>
  </si>
  <si>
    <t>천안서북1M</t>
  </si>
  <si>
    <t>DP2503144694</t>
  </si>
  <si>
    <t>MCheonan003</t>
  </si>
  <si>
    <t>천만대행</t>
  </si>
  <si>
    <t>변말선</t>
  </si>
  <si>
    <t>01066501458</t>
  </si>
  <si>
    <t>qusakftjs0915@naver.com</t>
  </si>
  <si>
    <t>광주광산7M</t>
  </si>
  <si>
    <t>DP2503142473</t>
  </si>
  <si>
    <t>MGwangju014</t>
  </si>
  <si>
    <t>#Gwangju014</t>
  </si>
  <si>
    <t>성남수정1B</t>
  </si>
  <si>
    <t>DP2503143541</t>
  </si>
  <si>
    <t>BSeongnam006</t>
  </si>
  <si>
    <t>부름</t>
  </si>
  <si>
    <t>최기주</t>
  </si>
  <si>
    <t>01039493161</t>
  </si>
  <si>
    <t>Chlrlwn250@naver.com</t>
  </si>
  <si>
    <t>천안서북3B</t>
  </si>
  <si>
    <t>DP2503148533</t>
  </si>
  <si>
    <t>BCheonan010</t>
  </si>
  <si>
    <t>#Cheonan010</t>
  </si>
  <si>
    <t>은솔</t>
  </si>
  <si>
    <t>최필규</t>
  </si>
  <si>
    <t>01049942230</t>
  </si>
  <si>
    <t>choipk_kr@naver.com</t>
  </si>
  <si>
    <t>포항남북1D</t>
  </si>
  <si>
    <t>DP2503141827</t>
  </si>
  <si>
    <t>DPohang010</t>
  </si>
  <si>
    <t>#Pohang010</t>
  </si>
  <si>
    <t>배민커넥&amp;모터</t>
  </si>
  <si>
    <t>문재영</t>
  </si>
  <si>
    <t>01084979082</t>
  </si>
  <si>
    <t>02810137069783</t>
  </si>
  <si>
    <t>상호저축은행</t>
  </si>
  <si>
    <t>answodud0820@naver.com</t>
  </si>
  <si>
    <t>충남당진5M</t>
  </si>
  <si>
    <t>DP2503140462</t>
  </si>
  <si>
    <t>MDangjin004</t>
  </si>
  <si>
    <t>#Dangjin004</t>
  </si>
  <si>
    <t>jonghuyk87@naver.com</t>
  </si>
  <si>
    <t>포항남북2D</t>
  </si>
  <si>
    <t>DP2503144577</t>
  </si>
  <si>
    <t>DPohang011</t>
  </si>
  <si>
    <t>#Pohang011</t>
  </si>
  <si>
    <t>배달투</t>
  </si>
  <si>
    <t>유준선</t>
  </si>
  <si>
    <t>01023519189</t>
  </si>
  <si>
    <t>gnswjd2002@naver.com</t>
  </si>
  <si>
    <t>천안동남1M</t>
  </si>
  <si>
    <t>DP2503140778</t>
  </si>
  <si>
    <t>MCheonan004</t>
  </si>
  <si>
    <t>동남베스트</t>
  </si>
  <si>
    <t>박민중</t>
  </si>
  <si>
    <t>01051908870</t>
  </si>
  <si>
    <t>coolmj1988@kakao.com</t>
  </si>
  <si>
    <t>서울강북10B</t>
  </si>
  <si>
    <t>DP2503148332</t>
  </si>
  <si>
    <t>BGangbuk009</t>
  </si>
  <si>
    <t>#Gangbuk009</t>
  </si>
  <si>
    <t>딜리버리마스터</t>
  </si>
  <si>
    <t>박영기</t>
  </si>
  <si>
    <t>01065586469</t>
  </si>
  <si>
    <t>pykjjang@naver.com</t>
  </si>
  <si>
    <t>서울노원10B</t>
  </si>
  <si>
    <t>DP2503145846</t>
  </si>
  <si>
    <t>BNowon010</t>
  </si>
  <si>
    <t>#Nowon010</t>
  </si>
  <si>
    <t>충남보령1B</t>
  </si>
  <si>
    <t>DP2503147326</t>
  </si>
  <si>
    <t>보령시</t>
  </si>
  <si>
    <t>BBoryeong001</t>
  </si>
  <si>
    <t>#Boryeong001</t>
  </si>
  <si>
    <t>바로고 보령지사</t>
  </si>
  <si>
    <t>이상래</t>
  </si>
  <si>
    <t>01091952042</t>
  </si>
  <si>
    <t>lslsl112@hanmail.net</t>
  </si>
  <si>
    <t>광주북구8M</t>
  </si>
  <si>
    <t>DP2503143473</t>
  </si>
  <si>
    <t>MGwangju015</t>
  </si>
  <si>
    <t>#Gwangju015</t>
  </si>
  <si>
    <t>모아라인 첨단점</t>
  </si>
  <si>
    <t>임다혜</t>
  </si>
  <si>
    <t>01090430616</t>
  </si>
  <si>
    <t>tjdaks0926@naver.com</t>
  </si>
  <si>
    <t>청주서원1B</t>
  </si>
  <si>
    <t>DP2503141375</t>
  </si>
  <si>
    <t>BCheongju001</t>
  </si>
  <si>
    <t>바로고배달대행</t>
  </si>
  <si>
    <t>정정은</t>
  </si>
  <si>
    <t>01099957060</t>
  </si>
  <si>
    <t>jeellgrip@naver.com</t>
  </si>
  <si>
    <t>천안동남1E</t>
  </si>
  <si>
    <t>DP2503149997</t>
  </si>
  <si>
    <t>ECheonan003</t>
  </si>
  <si>
    <t>생각대로(동남구지사)</t>
  </si>
  <si>
    <t>김경민</t>
  </si>
  <si>
    <t>01038785551</t>
  </si>
  <si>
    <t>Tbvj4321@naver.com</t>
  </si>
  <si>
    <t>충북청주8M</t>
  </si>
  <si>
    <t>DP2503147185</t>
  </si>
  <si>
    <t>MCheongju007</t>
  </si>
  <si>
    <t>#Cheongju007</t>
  </si>
  <si>
    <t>땡겨[Danger]</t>
  </si>
  <si>
    <t>김선우</t>
  </si>
  <si>
    <t>01058163580</t>
  </si>
  <si>
    <t>ksw5440@naver.com</t>
  </si>
  <si>
    <t>인천남동26B</t>
  </si>
  <si>
    <t>DP2503140433</t>
  </si>
  <si>
    <t>BIncheon027</t>
  </si>
  <si>
    <t>#Incheon027</t>
  </si>
  <si>
    <t>바로고 십정2허브</t>
  </si>
  <si>
    <t>양진혁</t>
  </si>
  <si>
    <t>01058831307</t>
  </si>
  <si>
    <t>wlsgur1591@naver.com</t>
  </si>
  <si>
    <t>인천연수9B</t>
  </si>
  <si>
    <t>DP2503148115</t>
  </si>
  <si>
    <t>BIncheon028</t>
  </si>
  <si>
    <t>#Incheon028</t>
  </si>
  <si>
    <t>광주북구4B</t>
  </si>
  <si>
    <t>DP2503149488</t>
  </si>
  <si>
    <t>BGwangju018</t>
  </si>
  <si>
    <t>#Gwangju018</t>
  </si>
  <si>
    <t>대전유성11B</t>
  </si>
  <si>
    <t>DP2503147556</t>
  </si>
  <si>
    <t>BDaejeon020</t>
  </si>
  <si>
    <t>#Daejeon020</t>
  </si>
  <si>
    <t>경기의정부2B</t>
  </si>
  <si>
    <t>DP2503147707</t>
  </si>
  <si>
    <t>BUijeongbu001</t>
  </si>
  <si>
    <t>충북청주9M</t>
  </si>
  <si>
    <t>DP2503140214</t>
  </si>
  <si>
    <t>MCheongju008</t>
  </si>
  <si>
    <t>#Cheongju008</t>
  </si>
  <si>
    <t>임건순</t>
  </si>
  <si>
    <t>01085236160</t>
  </si>
  <si>
    <t>tjsl3675@naver.com</t>
  </si>
  <si>
    <t>청주청원1M</t>
  </si>
  <si>
    <t>DP2503212141</t>
  </si>
  <si>
    <t>MCheongju009</t>
  </si>
  <si>
    <t>#Cheongju009</t>
  </si>
  <si>
    <t>청춘콜</t>
  </si>
  <si>
    <t>조보민</t>
  </si>
  <si>
    <t>01075431442</t>
  </si>
  <si>
    <t>bominzzang9@naver.com</t>
  </si>
  <si>
    <t>청주흥덕1M</t>
  </si>
  <si>
    <t>DP2503214726</t>
  </si>
  <si>
    <t>MCheongju010</t>
  </si>
  <si>
    <t>#Cheongju010</t>
  </si>
  <si>
    <t>바른콜</t>
  </si>
  <si>
    <t>손성우</t>
  </si>
  <si>
    <t>01079705932</t>
  </si>
  <si>
    <t>thstjddn35@naver.com</t>
  </si>
  <si>
    <t>청주청원2M</t>
  </si>
  <si>
    <t>DP2503210628</t>
  </si>
  <si>
    <t>MCheongju011</t>
  </si>
  <si>
    <t>#Cheongju011</t>
  </si>
  <si>
    <t>돈미새</t>
  </si>
  <si>
    <t>신승리</t>
  </si>
  <si>
    <t>01022957027</t>
  </si>
  <si>
    <t>shinseungrhee@naver.com</t>
  </si>
  <si>
    <t>경기남양주3M</t>
  </si>
  <si>
    <t>DP2503210271</t>
  </si>
  <si>
    <t>MNamyangju004</t>
  </si>
  <si>
    <t>경북경주2B</t>
  </si>
  <si>
    <t>DP2503211228</t>
  </si>
  <si>
    <t>BGyeongju002</t>
  </si>
  <si>
    <t>#Gyeongju002</t>
  </si>
  <si>
    <t>강원강릉13D</t>
  </si>
  <si>
    <t>DP2503212151</t>
  </si>
  <si>
    <t>DGangneung013</t>
  </si>
  <si>
    <t>#Gangneung013</t>
  </si>
  <si>
    <t>딜버 교동점</t>
  </si>
  <si>
    <t>정현주</t>
  </si>
  <si>
    <t>01048752122</t>
  </si>
  <si>
    <t>ddolddeo@naver.com</t>
  </si>
  <si>
    <t>경북영주1B</t>
  </si>
  <si>
    <t>DP2503211604</t>
  </si>
  <si>
    <t>영주시</t>
  </si>
  <si>
    <t>BYeongju001</t>
  </si>
  <si>
    <t>#Yeongju001</t>
  </si>
  <si>
    <t>준바이크</t>
  </si>
  <si>
    <t>김채연</t>
  </si>
  <si>
    <t>01097502471</t>
  </si>
  <si>
    <t>ghgus0624@gmail.com</t>
  </si>
  <si>
    <t>공훈경</t>
  </si>
  <si>
    <t>부산해운대6B</t>
  </si>
  <si>
    <t>DP2503211794</t>
  </si>
  <si>
    <t>BHaeundae006</t>
  </si>
  <si>
    <t>#Haeundae006</t>
  </si>
  <si>
    <t>인천부평8B</t>
  </si>
  <si>
    <t>DP2503218055</t>
  </si>
  <si>
    <t>BBupyeong007</t>
  </si>
  <si>
    <t>#Bupyeong007</t>
  </si>
  <si>
    <t>바로고 갈산허브</t>
  </si>
  <si>
    <t>배문수</t>
  </si>
  <si>
    <t>01048742883</t>
  </si>
  <si>
    <t>mscharles@naver.com</t>
  </si>
  <si>
    <t>부산북구8B</t>
  </si>
  <si>
    <t>DP2503215500</t>
  </si>
  <si>
    <t>BBusan008</t>
  </si>
  <si>
    <t>#Busan008</t>
  </si>
  <si>
    <t>바로고 구포허브</t>
  </si>
  <si>
    <t>류승룡</t>
  </si>
  <si>
    <t>01022716452</t>
  </si>
  <si>
    <t>ryu9549@naver.com</t>
  </si>
  <si>
    <t>부산기장2B</t>
  </si>
  <si>
    <t>DP2503210686</t>
  </si>
  <si>
    <t>BBusan009</t>
  </si>
  <si>
    <t>#Busan009</t>
  </si>
  <si>
    <t>부산정관 바로고 1허브</t>
  </si>
  <si>
    <t>김주은</t>
  </si>
  <si>
    <t>01029957685</t>
  </si>
  <si>
    <t>jini9770@naver.com</t>
  </si>
  <si>
    <t>경북김천1B</t>
  </si>
  <si>
    <t>DP2503210530</t>
  </si>
  <si>
    <t>김천시</t>
  </si>
  <si>
    <t>BGimcheon001</t>
  </si>
  <si>
    <t>#Gimcheon001</t>
  </si>
  <si>
    <t>달리고</t>
  </si>
  <si>
    <t>오대석</t>
  </si>
  <si>
    <t>01040087666</t>
  </si>
  <si>
    <t>odsods1123@naver.com</t>
  </si>
  <si>
    <t>대전서구8B</t>
  </si>
  <si>
    <t>DP2503210273</t>
  </si>
  <si>
    <t>BDaejeon021</t>
  </si>
  <si>
    <t>#Daejeon021</t>
  </si>
  <si>
    <t>4/30 SLA미관리로 대전광역1B 통합</t>
  </si>
  <si>
    <t>경남사천3D</t>
  </si>
  <si>
    <t>DP2503216588</t>
  </si>
  <si>
    <t>DSacheon003</t>
  </si>
  <si>
    <t>#Sacheon003</t>
  </si>
  <si>
    <t>배달시대</t>
  </si>
  <si>
    <t>박영호</t>
  </si>
  <si>
    <t>01064714217</t>
  </si>
  <si>
    <t>gaya4217@naver.com</t>
  </si>
  <si>
    <t>전북정읍1B</t>
  </si>
  <si>
    <t>DP2503217903</t>
  </si>
  <si>
    <t>정읍시</t>
  </si>
  <si>
    <t>BJeongeup001</t>
  </si>
  <si>
    <t>#Jeongeup001</t>
  </si>
  <si>
    <t>전북정읍2B</t>
  </si>
  <si>
    <t>DP2503214790</t>
  </si>
  <si>
    <t>BJeongeup002</t>
  </si>
  <si>
    <t>#Jeongeup002</t>
  </si>
  <si>
    <t>정읍시 딜리버리 에이전시</t>
  </si>
  <si>
    <t>황상연</t>
  </si>
  <si>
    <t>01095740127</t>
  </si>
  <si>
    <t>discovery_korea@naver.com</t>
  </si>
  <si>
    <t>전북정읍3B</t>
  </si>
  <si>
    <t>DP2503216938</t>
  </si>
  <si>
    <t>BJeongeup003</t>
  </si>
  <si>
    <t>#Jeongeup003</t>
  </si>
  <si>
    <t>오토홀릭</t>
  </si>
  <si>
    <t>정진용</t>
  </si>
  <si>
    <t>01048175160</t>
  </si>
  <si>
    <t>jinyong0516@naver.com</t>
  </si>
  <si>
    <t>대전서구9B</t>
  </si>
  <si>
    <t>DP2503212789</t>
  </si>
  <si>
    <t>BDaejeon022</t>
  </si>
  <si>
    <t>#Daejeon022</t>
  </si>
  <si>
    <t>천안동남2E</t>
  </si>
  <si>
    <t>DP2503218656</t>
  </si>
  <si>
    <t>ECheonan004</t>
  </si>
  <si>
    <t>01068735551</t>
  </si>
  <si>
    <t>천안서북1E</t>
  </si>
  <si>
    <t>DP2503214175</t>
  </si>
  <si>
    <t>ECheonan005</t>
  </si>
  <si>
    <t>부산해운대7B</t>
  </si>
  <si>
    <t>DP2503213952</t>
  </si>
  <si>
    <t>Bbusan010</t>
  </si>
  <si>
    <t>#busan010</t>
  </si>
  <si>
    <t>바로고 센텀점</t>
  </si>
  <si>
    <t>김찬동</t>
  </si>
  <si>
    <t>01023113102</t>
  </si>
  <si>
    <t>gaya0019@naver.com</t>
  </si>
  <si>
    <t>광주북구9M</t>
  </si>
  <si>
    <t>DP2503218354</t>
  </si>
  <si>
    <t>MGwangju016</t>
  </si>
  <si>
    <t>(첨단지사)모아콜</t>
  </si>
  <si>
    <t>수원팔달2B</t>
  </si>
  <si>
    <t>DP2503215218</t>
  </si>
  <si>
    <t>BSuwon008</t>
  </si>
  <si>
    <t>#Suwon008</t>
  </si>
  <si>
    <t>서울서초2E</t>
  </si>
  <si>
    <t>DP2503212856</t>
  </si>
  <si>
    <t>ESeocho001</t>
  </si>
  <si>
    <t>#Seocho001</t>
  </si>
  <si>
    <t>붕붕라이더</t>
  </si>
  <si>
    <t>유수연</t>
  </si>
  <si>
    <t>01048555270</t>
  </si>
  <si>
    <t>서울관악6E</t>
  </si>
  <si>
    <t>DP2503211414</t>
  </si>
  <si>
    <t>EGwanak009</t>
  </si>
  <si>
    <t>#Gwanak009</t>
  </si>
  <si>
    <t>인천남동27B</t>
  </si>
  <si>
    <t>DP2503215137</t>
  </si>
  <si>
    <t>BIncheon029</t>
  </si>
  <si>
    <t>#Incheon029</t>
  </si>
  <si>
    <t>에프엠라이더</t>
  </si>
  <si>
    <t>백준영</t>
  </si>
  <si>
    <t>전북군산11B</t>
  </si>
  <si>
    <t>DP2503213439</t>
  </si>
  <si>
    <t>BGunsan011</t>
  </si>
  <si>
    <t>#Gunsan011</t>
  </si>
  <si>
    <t>전북정읍4B</t>
  </si>
  <si>
    <t>DP2503214803</t>
  </si>
  <si>
    <t>BJeongeup004</t>
  </si>
  <si>
    <t>#Jeongeup004</t>
  </si>
  <si>
    <t>대원배달대행</t>
  </si>
  <si>
    <t>이치권</t>
  </si>
  <si>
    <t>01046556666</t>
  </si>
  <si>
    <t>clrnjsl@nate.com</t>
  </si>
  <si>
    <t>충북청주1B</t>
  </si>
  <si>
    <t>DP2503218890</t>
  </si>
  <si>
    <t>BCheongju002</t>
  </si>
  <si>
    <t>#Cheongju002</t>
  </si>
  <si>
    <t>충북청주10M</t>
  </si>
  <si>
    <t>DP2503215522</t>
  </si>
  <si>
    <t>MCheongju012</t>
  </si>
  <si>
    <t>#Cheongju012</t>
  </si>
  <si>
    <t>유성관</t>
  </si>
  <si>
    <t>01088489896</t>
  </si>
  <si>
    <t>runrun198218@gmail.com</t>
  </si>
  <si>
    <t>창원진해1B</t>
  </si>
  <si>
    <t>DP2503213476</t>
  </si>
  <si>
    <t>Bchangwon003</t>
  </si>
  <si>
    <t>#changwon003</t>
  </si>
  <si>
    <t>제이딜리버리</t>
  </si>
  <si>
    <t>홍주환</t>
  </si>
  <si>
    <t>01040622345</t>
  </si>
  <si>
    <t>jd2587@nate.com</t>
  </si>
  <si>
    <t>부산해운대8B</t>
  </si>
  <si>
    <t>DP2503219204</t>
  </si>
  <si>
    <t>BHaeundae009</t>
  </si>
  <si>
    <t>#Haeundae009</t>
  </si>
  <si>
    <t>생각대로해운대2점</t>
  </si>
  <si>
    <t>주정환</t>
  </si>
  <si>
    <t>01088091801</t>
  </si>
  <si>
    <t>youjjh@naver.com</t>
  </si>
  <si>
    <t>서울강북11B</t>
  </si>
  <si>
    <t>DP2503219388</t>
  </si>
  <si>
    <t>BGangbuk010</t>
  </si>
  <si>
    <t>#Gangbuk010</t>
  </si>
  <si>
    <t>서비스 배달</t>
  </si>
  <si>
    <t>서준범</t>
  </si>
  <si>
    <t>01055345773</t>
  </si>
  <si>
    <t>tjwnsqja4097@naver.com</t>
  </si>
  <si>
    <t>경기의정부3B</t>
  </si>
  <si>
    <t>DP2503211129</t>
  </si>
  <si>
    <t>BUijeongbu002</t>
  </si>
  <si>
    <t>경기의정부4B</t>
  </si>
  <si>
    <t>DP2503211911</t>
  </si>
  <si>
    <t>BUijeongbu003</t>
  </si>
  <si>
    <t>#Uijeongbu003</t>
  </si>
  <si>
    <t>인천미추홀15B</t>
  </si>
  <si>
    <t>DP2503285546</t>
  </si>
  <si>
    <t>인천</t>
    <phoneticPr fontId="4" type="noConversion"/>
  </si>
  <si>
    <t>미추홀구</t>
    <phoneticPr fontId="4" type="noConversion"/>
  </si>
  <si>
    <t>BMichuhol008</t>
  </si>
  <si>
    <t>#Michuhol008</t>
  </si>
  <si>
    <t>01039721119</t>
  </si>
  <si>
    <t>06601214678541</t>
  </si>
  <si>
    <t>청주흥덕2M</t>
  </si>
  <si>
    <t>DP2503284921</t>
  </si>
  <si>
    <t>충북</t>
    <phoneticPr fontId="4" type="noConversion"/>
  </si>
  <si>
    <t>청주시 흥덕구</t>
    <phoneticPr fontId="4" type="noConversion"/>
  </si>
  <si>
    <t>MHeungdeok002</t>
  </si>
  <si>
    <t>#Heungdeok002</t>
  </si>
  <si>
    <t>청주서원1M</t>
  </si>
  <si>
    <t>DP2503289251</t>
  </si>
  <si>
    <t>청주시 서원구</t>
    <phoneticPr fontId="4" type="noConversion"/>
  </si>
  <si>
    <t>MSeowon001</t>
  </si>
  <si>
    <t>#Seowon001</t>
  </si>
  <si>
    <t>포항남구4D</t>
  </si>
  <si>
    <t>DP2503287853</t>
  </si>
  <si>
    <t>경북</t>
    <phoneticPr fontId="4" type="noConversion"/>
  </si>
  <si>
    <t>포항시 남구</t>
    <phoneticPr fontId="4" type="noConversion"/>
  </si>
  <si>
    <t>DPohang012</t>
  </si>
  <si>
    <t>#Pohang012</t>
  </si>
  <si>
    <t>배성훈</t>
  </si>
  <si>
    <t>01087966010</t>
  </si>
  <si>
    <t>like6010a@gmail.com</t>
  </si>
  <si>
    <t>포항남구5D</t>
  </si>
  <si>
    <t>DP2503280803</t>
  </si>
  <si>
    <t>DPohang013</t>
  </si>
  <si>
    <t>#Pohang013</t>
  </si>
  <si>
    <t>경남거제3B</t>
  </si>
  <si>
    <t>DP2503282415</t>
  </si>
  <si>
    <t>경남</t>
    <phoneticPr fontId="4" type="noConversion"/>
  </si>
  <si>
    <t>거제시</t>
    <phoneticPr fontId="4" type="noConversion"/>
  </si>
  <si>
    <t>BGeoje003</t>
  </si>
  <si>
    <t>#Geoje003</t>
  </si>
  <si>
    <t>렛츠고</t>
  </si>
  <si>
    <t>최승형</t>
  </si>
  <si>
    <t>01092982141</t>
  </si>
  <si>
    <t>ourstory2141@gmail.com</t>
  </si>
  <si>
    <t>경기의정부3E</t>
  </si>
  <si>
    <t>DP2503287399</t>
  </si>
  <si>
    <t>경기</t>
    <phoneticPr fontId="4" type="noConversion"/>
  </si>
  <si>
    <t>EUijeongbu003</t>
  </si>
  <si>
    <t>거북이리스 주식회사</t>
  </si>
  <si>
    <t>나종성</t>
  </si>
  <si>
    <t>01077511611</t>
  </si>
  <si>
    <t>Jongsung0611@naver.com</t>
  </si>
  <si>
    <t>광주북구10M</t>
  </si>
  <si>
    <t>DP2503287053</t>
  </si>
  <si>
    <t>광주</t>
    <phoneticPr fontId="4" type="noConversion"/>
  </si>
  <si>
    <t>MGwangju017</t>
  </si>
  <si>
    <t>충남서산1E</t>
  </si>
  <si>
    <t>DP2503284491</t>
  </si>
  <si>
    <t>충남</t>
    <phoneticPr fontId="4" type="noConversion"/>
  </si>
  <si>
    <t>서산시</t>
    <phoneticPr fontId="4" type="noConversion"/>
  </si>
  <si>
    <t>ESeosan001</t>
  </si>
  <si>
    <t>조정훈</t>
  </si>
  <si>
    <t>01062900234</t>
  </si>
  <si>
    <t>whwhdian@naver.com</t>
  </si>
  <si>
    <t>충남서산2E</t>
  </si>
  <si>
    <t>DP2503288910</t>
  </si>
  <si>
    <t>ESeosan002</t>
  </si>
  <si>
    <t>충남당진1E</t>
  </si>
  <si>
    <t>DP2503287534</t>
  </si>
  <si>
    <t>당진시</t>
    <phoneticPr fontId="4" type="noConversion"/>
  </si>
  <si>
    <t>EDangjin001</t>
  </si>
  <si>
    <t>#Dangjin001</t>
  </si>
  <si>
    <t>0106290234</t>
  </si>
  <si>
    <t>대구수성1E</t>
  </si>
  <si>
    <t>DP2503289886</t>
  </si>
  <si>
    <t>대구</t>
    <phoneticPr fontId="4" type="noConversion"/>
  </si>
  <si>
    <t>수성구</t>
    <phoneticPr fontId="4" type="noConversion"/>
  </si>
  <si>
    <t>ESuseong001</t>
  </si>
  <si>
    <t>#Suseong001</t>
  </si>
  <si>
    <t>경남거제4B</t>
  </si>
  <si>
    <t>DP2503286918</t>
  </si>
  <si>
    <t>BGeoje004</t>
  </si>
  <si>
    <t>#Geoje004</t>
  </si>
  <si>
    <t>라이징 퀵</t>
  </si>
  <si>
    <t>손승호</t>
  </si>
  <si>
    <t>01026027820</t>
  </si>
  <si>
    <t>gmpt21@naver.com</t>
  </si>
  <si>
    <t>강원속초3B</t>
  </si>
  <si>
    <t>DP2503285134</t>
  </si>
  <si>
    <t>강원</t>
    <phoneticPr fontId="4" type="noConversion"/>
  </si>
  <si>
    <t>속초시</t>
    <phoneticPr fontId="4" type="noConversion"/>
  </si>
  <si>
    <t>BSokcho003</t>
  </si>
  <si>
    <t>#Sokcho003</t>
  </si>
  <si>
    <t>01084658425</t>
  </si>
  <si>
    <t>09bba@naver.com</t>
  </si>
  <si>
    <t>수원장안1M</t>
  </si>
  <si>
    <t>DP2503281545</t>
  </si>
  <si>
    <t>MJangan007</t>
  </si>
  <si>
    <t>#Jangan007</t>
  </si>
  <si>
    <t>경남사천1B</t>
  </si>
  <si>
    <t>DP2503282910</t>
  </si>
  <si>
    <t>사천시</t>
    <phoneticPr fontId="4" type="noConversion"/>
  </si>
  <si>
    <t>BSacheon001</t>
  </si>
  <si>
    <t>사천퀵서비스</t>
  </si>
  <si>
    <t>박태영</t>
  </si>
  <si>
    <t>01038507966</t>
  </si>
  <si>
    <t>a38507966@gmail.com</t>
  </si>
  <si>
    <t>경북구미5B</t>
  </si>
  <si>
    <t>DP2503287194</t>
  </si>
  <si>
    <t>구미시</t>
    <phoneticPr fontId="4" type="noConversion"/>
  </si>
  <si>
    <t>BGumi007</t>
  </si>
  <si>
    <t>#Gumi007</t>
  </si>
  <si>
    <t>채순임</t>
  </si>
  <si>
    <t>01023152064</t>
  </si>
  <si>
    <t>yby6726@nate.com</t>
  </si>
  <si>
    <t>광주북구11M</t>
  </si>
  <si>
    <t>DP2503283941</t>
  </si>
  <si>
    <t>MGwangju018</t>
  </si>
  <si>
    <t>창원의창1B</t>
  </si>
  <si>
    <t>DP2503280270</t>
  </si>
  <si>
    <t>창원시 의창구</t>
    <phoneticPr fontId="4" type="noConversion"/>
  </si>
  <si>
    <t>Bchangwon004</t>
  </si>
  <si>
    <t>#changwon004</t>
  </si>
  <si>
    <t>경기파주4E</t>
  </si>
  <si>
    <t>DP2503280123</t>
  </si>
  <si>
    <t>EPaju004</t>
  </si>
  <si>
    <t>경남양산3M</t>
  </si>
  <si>
    <t>DP2503283885</t>
  </si>
  <si>
    <t>양산시</t>
    <phoneticPr fontId="4" type="noConversion"/>
  </si>
  <si>
    <t>MYangsan002</t>
  </si>
  <si>
    <t>#Yangsan002</t>
  </si>
  <si>
    <t>모아라인 양산</t>
  </si>
  <si>
    <t>박재원</t>
  </si>
  <si>
    <t>01064430007</t>
  </si>
  <si>
    <t>pparda@hanmail.net</t>
  </si>
  <si>
    <t>경기평택17B</t>
  </si>
  <si>
    <t>DP2503289692</t>
  </si>
  <si>
    <t>평택시</t>
    <phoneticPr fontId="4" type="noConversion"/>
  </si>
  <si>
    <t>BPyeongtaek015</t>
  </si>
  <si>
    <t>#Pyeongtaek015</t>
  </si>
  <si>
    <t>이지훈</t>
  </si>
  <si>
    <t>01083521787</t>
  </si>
  <si>
    <t>tuksido14@naver.com</t>
  </si>
  <si>
    <t>경남양산2M</t>
  </si>
  <si>
    <t>DP2503284693</t>
  </si>
  <si>
    <t>MYangsan003</t>
  </si>
  <si>
    <t>#Yangsan003</t>
  </si>
  <si>
    <t>부산수영3B</t>
  </si>
  <si>
    <t>DP2503280378</t>
  </si>
  <si>
    <t>부산</t>
    <phoneticPr fontId="4" type="noConversion"/>
  </si>
  <si>
    <t>수영구</t>
    <phoneticPr fontId="4" type="noConversion"/>
  </si>
  <si>
    <t>BSuyeong001</t>
  </si>
  <si>
    <t>#Suyeong001</t>
  </si>
  <si>
    <t>전남여수1M</t>
  </si>
  <si>
    <t>DP2503282404</t>
  </si>
  <si>
    <t>전남</t>
    <phoneticPr fontId="4" type="noConversion"/>
  </si>
  <si>
    <t>여수시</t>
    <phoneticPr fontId="4" type="noConversion"/>
  </si>
  <si>
    <t>MYeosu001</t>
  </si>
  <si>
    <t>에스제이 로지스</t>
  </si>
  <si>
    <t>서종진</t>
  </si>
  <si>
    <t>01031474885</t>
  </si>
  <si>
    <t>jongjin4596@daum.net</t>
  </si>
  <si>
    <t>전남여수2M</t>
  </si>
  <si>
    <t>DP2503284125</t>
  </si>
  <si>
    <t>MYeosu002</t>
  </si>
  <si>
    <t>#Yeosu002</t>
  </si>
  <si>
    <t>전남여수3M</t>
  </si>
  <si>
    <t>DP2503281005</t>
  </si>
  <si>
    <t>MYeosu003</t>
  </si>
  <si>
    <t>#Yeosu003</t>
  </si>
  <si>
    <t>인천부평9B</t>
  </si>
  <si>
    <t>DP2503281373</t>
  </si>
  <si>
    <t>부평구</t>
    <phoneticPr fontId="4" type="noConversion"/>
  </si>
  <si>
    <t>BBupyeong008</t>
  </si>
  <si>
    <t>#Bupyeong008</t>
  </si>
  <si>
    <t>바로고 부평역점</t>
  </si>
  <si>
    <t>01068893697</t>
  </si>
  <si>
    <t>dklee6889@naver.com</t>
  </si>
  <si>
    <t>경기의정부4E</t>
  </si>
  <si>
    <t>DP2504017419</t>
  </si>
  <si>
    <t>EUijeongbu004</t>
  </si>
  <si>
    <t>#Uijeongbu004</t>
  </si>
  <si>
    <t>전북군산12B</t>
  </si>
  <si>
    <t>DP2504040901</t>
  </si>
  <si>
    <t>BGunsan012</t>
  </si>
  <si>
    <t>#Gunsan012</t>
  </si>
  <si>
    <t>드림허브점</t>
  </si>
  <si>
    <t>김다솔</t>
  </si>
  <si>
    <t>'01042005362</t>
  </si>
  <si>
    <t>posa9032@gmail.com</t>
  </si>
  <si>
    <t>경북경주3B</t>
  </si>
  <si>
    <t>DP2504048572</t>
  </si>
  <si>
    <t>BGyeongju003</t>
  </si>
  <si>
    <t>#Gyeongju003</t>
  </si>
  <si>
    <t>모음집</t>
  </si>
  <si>
    <t>이혜인</t>
  </si>
  <si>
    <t>01024314417</t>
  </si>
  <si>
    <t>89ssod@naver.com</t>
  </si>
  <si>
    <t>청주서원2B</t>
  </si>
  <si>
    <t>DP2504049636</t>
  </si>
  <si>
    <t>BSeowon002</t>
  </si>
  <si>
    <t>#Seowon002</t>
  </si>
  <si>
    <t>바로고 분평지사</t>
  </si>
  <si>
    <t>김용희</t>
  </si>
  <si>
    <t>01040857834</t>
  </si>
  <si>
    <t>dydgml3423@naver.com</t>
  </si>
  <si>
    <t>부산해운대9B</t>
  </si>
  <si>
    <t>DP2504043977</t>
  </si>
  <si>
    <t>BHaeundae010</t>
  </si>
  <si>
    <t>#Haeundae010</t>
  </si>
  <si>
    <t>수원팔달1M</t>
  </si>
  <si>
    <t>DP2504043470</t>
  </si>
  <si>
    <t>MPaldal001</t>
  </si>
  <si>
    <t>#Paldal001</t>
  </si>
  <si>
    <t>경북김천1E</t>
  </si>
  <si>
    <t>DP2504047083</t>
  </si>
  <si>
    <t>EGimcheon001</t>
  </si>
  <si>
    <t>인천서구23E</t>
  </si>
  <si>
    <t>DP2504041857</t>
  </si>
  <si>
    <t>EIncheon024</t>
  </si>
  <si>
    <t>인천미추홀16B</t>
  </si>
  <si>
    <t>DP2504047553</t>
  </si>
  <si>
    <t>BMichuhol009</t>
  </si>
  <si>
    <t>#Michuhol009</t>
  </si>
  <si>
    <t>mang22222@naver.com</t>
  </si>
  <si>
    <t>서울마포6E</t>
  </si>
  <si>
    <t>DP2504048879</t>
  </si>
  <si>
    <t>EMapo002</t>
  </si>
  <si>
    <t>#Mapo002</t>
  </si>
  <si>
    <t>서울서대문1E</t>
  </si>
  <si>
    <t>DP2504042926</t>
  </si>
  <si>
    <t>ESeodaemun001</t>
  </si>
  <si>
    <t>#Seodaemun001</t>
  </si>
  <si>
    <t>광주북구12M</t>
  </si>
  <si>
    <t>DP2504047595</t>
  </si>
  <si>
    <t>MGwangju019</t>
  </si>
  <si>
    <t>#Gwangju019</t>
  </si>
  <si>
    <t>경남거제5B</t>
  </si>
  <si>
    <t>DP2504042773</t>
  </si>
  <si>
    <t>BGeoje005</t>
  </si>
  <si>
    <t>#Geoje005</t>
  </si>
  <si>
    <t>두바퀴배달세상</t>
  </si>
  <si>
    <t>박상철</t>
  </si>
  <si>
    <t>01044093736</t>
  </si>
  <si>
    <t>safer8275@naver.com</t>
  </si>
  <si>
    <t>부산사하3D</t>
  </si>
  <si>
    <t>DP2504046204</t>
  </si>
  <si>
    <t>DSaha002</t>
  </si>
  <si>
    <t>#Saha002</t>
  </si>
  <si>
    <t>wocks8391@naver.com</t>
  </si>
  <si>
    <t>경기평택18B</t>
  </si>
  <si>
    <t>DP2504042840</t>
  </si>
  <si>
    <t>BPyeongtaek016</t>
  </si>
  <si>
    <t>#Pyeongtaek016</t>
  </si>
  <si>
    <t>경기평택19B</t>
  </si>
  <si>
    <t>DP2504042263</t>
  </si>
  <si>
    <t>BPyeongtaek017</t>
  </si>
  <si>
    <t>#Pyeongtaek017</t>
  </si>
  <si>
    <t>경기평택20B</t>
  </si>
  <si>
    <t>DP2504044943</t>
  </si>
  <si>
    <t>BPyeongtaek018</t>
  </si>
  <si>
    <t>#Pyeongtaek018</t>
  </si>
  <si>
    <t>경기평택21B</t>
  </si>
  <si>
    <t>DP2504041624</t>
  </si>
  <si>
    <t>BPyeongtaek019</t>
  </si>
  <si>
    <t>#Pyeongtaek019</t>
  </si>
  <si>
    <t>gds777@naver.com</t>
  </si>
  <si>
    <t>경기시흥22B</t>
  </si>
  <si>
    <t>DP2504040889</t>
  </si>
  <si>
    <t>BSiheung024</t>
  </si>
  <si>
    <t>#Siheung024</t>
  </si>
  <si>
    <t>경기김포12D</t>
  </si>
  <si>
    <t>DP2504040867</t>
  </si>
  <si>
    <t>DGimpo002</t>
  </si>
  <si>
    <t>인천중구7B</t>
  </si>
  <si>
    <t>DP2504047368</t>
  </si>
  <si>
    <t>BIncheon030</t>
  </si>
  <si>
    <t>#Incheon030</t>
  </si>
  <si>
    <t>전남여수1B</t>
  </si>
  <si>
    <t>DP2504043308</t>
  </si>
  <si>
    <t>BYeosu001</t>
  </si>
  <si>
    <t>바로고 중앙허브</t>
  </si>
  <si>
    <t>강성호</t>
  </si>
  <si>
    <t>01023641400</t>
  </si>
  <si>
    <t>sampo3475@hanmail.net</t>
  </si>
  <si>
    <t>이윤상</t>
  </si>
  <si>
    <t>울산남구1M</t>
  </si>
  <si>
    <t>DP2504046340</t>
  </si>
  <si>
    <t>MUlsan001</t>
  </si>
  <si>
    <t>배달대행 울산대점</t>
  </si>
  <si>
    <t>김태양</t>
  </si>
  <si>
    <t>01024679477</t>
  </si>
  <si>
    <t>007tarzan@naver.com</t>
  </si>
  <si>
    <t>강원원주2M</t>
  </si>
  <si>
    <t>DP2504049242</t>
  </si>
  <si>
    <t>MWonju004</t>
  </si>
  <si>
    <t>#Wonju004</t>
  </si>
  <si>
    <t>광주남구2B</t>
  </si>
  <si>
    <t>DP2504117890</t>
  </si>
  <si>
    <t>BGwangju019</t>
  </si>
  <si>
    <t>김대현</t>
  </si>
  <si>
    <t>광주남구3B</t>
  </si>
  <si>
    <t>DP2504112650</t>
  </si>
  <si>
    <t>BGwangju020</t>
  </si>
  <si>
    <t>#Gwangju020</t>
  </si>
  <si>
    <t xml:space="preserve">뉴바로고 방림총판 </t>
  </si>
  <si>
    <t>양정훈</t>
  </si>
  <si>
    <t>01051098300</t>
  </si>
  <si>
    <t xml:space="preserve">농협은행 </t>
  </si>
  <si>
    <t>hoon7840@naver.com</t>
  </si>
  <si>
    <t>제주제주6B</t>
  </si>
  <si>
    <t>DP2504117858</t>
  </si>
  <si>
    <t>BJeju007</t>
  </si>
  <si>
    <t>#Jeju007</t>
  </si>
  <si>
    <t>현만경</t>
  </si>
  <si>
    <t>01043362662</t>
  </si>
  <si>
    <t>hyunmk88@naver.com</t>
  </si>
  <si>
    <t>충남공주2B</t>
  </si>
  <si>
    <t>DP2504112397</t>
  </si>
  <si>
    <t>BGongju002</t>
  </si>
  <si>
    <t>#Gongju002</t>
  </si>
  <si>
    <t>4/30 SLA미관리로 충남공주1B 통합</t>
  </si>
  <si>
    <t>충남공주3B</t>
  </si>
  <si>
    <t>DP2504111413</t>
  </si>
  <si>
    <t>BGongju003</t>
  </si>
  <si>
    <t>#Gongju003</t>
  </si>
  <si>
    <t>경북구미6B</t>
  </si>
  <si>
    <t>DP2504110678</t>
  </si>
  <si>
    <t>BGumi003</t>
  </si>
  <si>
    <t>#Gumi003</t>
  </si>
  <si>
    <t>경남양산3B</t>
  </si>
  <si>
    <t>DP2504119518</t>
  </si>
  <si>
    <t>BYangsan003</t>
  </si>
  <si>
    <t xml:space="preserve">바로고3허브 </t>
  </si>
  <si>
    <t>명현희</t>
  </si>
  <si>
    <t>01085572305</t>
  </si>
  <si>
    <t>krow4157@gmail.com</t>
  </si>
  <si>
    <t>인천중구8B</t>
  </si>
  <si>
    <t>DP2504116524</t>
  </si>
  <si>
    <t>BIncheon031</t>
  </si>
  <si>
    <t>#Incheon031</t>
  </si>
  <si>
    <t>sechanggls@daum.net</t>
  </si>
  <si>
    <t>인천중구9B</t>
  </si>
  <si>
    <t>DP2504119964</t>
  </si>
  <si>
    <t>BIncheon032</t>
  </si>
  <si>
    <t>#Incheon032</t>
  </si>
  <si>
    <t>창원마산합포1E</t>
  </si>
  <si>
    <t>DP2504116447</t>
  </si>
  <si>
    <t>EChangwon001</t>
  </si>
  <si>
    <t>#Changwon001</t>
  </si>
  <si>
    <t>엔고</t>
  </si>
  <si>
    <t>곽상식</t>
  </si>
  <si>
    <t>01057940008</t>
  </si>
  <si>
    <t>경기평택5E</t>
  </si>
  <si>
    <t>DP2504110343</t>
  </si>
  <si>
    <t>EPyeongtaek004</t>
  </si>
  <si>
    <t>#Pyeongtaek004</t>
  </si>
  <si>
    <t>데일리</t>
  </si>
  <si>
    <t>박성민</t>
  </si>
  <si>
    <t>01043949994</t>
  </si>
  <si>
    <t>pltjdals@naver.com</t>
  </si>
  <si>
    <t>경기광주5E</t>
  </si>
  <si>
    <t>DP2504110680</t>
  </si>
  <si>
    <t>EGwangju008</t>
  </si>
  <si>
    <t>창원마산합포1M</t>
  </si>
  <si>
    <t>DP2504111240</t>
  </si>
  <si>
    <t>MChangwon001</t>
  </si>
  <si>
    <t>미니휴게소</t>
  </si>
  <si>
    <t>박인호</t>
  </si>
  <si>
    <t>01097347788</t>
  </si>
  <si>
    <t>qkrdlsghrnt@naver.com</t>
  </si>
  <si>
    <t>전남광양4B</t>
  </si>
  <si>
    <t>DP2504189087</t>
  </si>
  <si>
    <t>BGwangyang003</t>
  </si>
  <si>
    <t>#Gwangyang003</t>
  </si>
  <si>
    <t>바로고(광양지사)</t>
  </si>
  <si>
    <t>대구수성14E</t>
  </si>
  <si>
    <t>DP2504187235</t>
  </si>
  <si>
    <t>EDaegu014</t>
  </si>
  <si>
    <t>#Daegu014</t>
  </si>
  <si>
    <t>전남순천1E</t>
  </si>
  <si>
    <t>DP2504183512</t>
  </si>
  <si>
    <t>ESuncheon001</t>
  </si>
  <si>
    <t>#Suncheon001</t>
  </si>
  <si>
    <t>세종조치원2M</t>
  </si>
  <si>
    <t>DP2504181579</t>
  </si>
  <si>
    <t>MJochiwon002</t>
  </si>
  <si>
    <t>#Jochiwon002</t>
  </si>
  <si>
    <t>세종조치원모아콜1지점</t>
  </si>
  <si>
    <t>문시현</t>
  </si>
  <si>
    <t>01023256401</t>
  </si>
  <si>
    <t>wjdals1636@naver.com</t>
  </si>
  <si>
    <t>경기동두천2M</t>
  </si>
  <si>
    <t>DP2504186222</t>
  </si>
  <si>
    <t>MDongducheon002</t>
  </si>
  <si>
    <t>#Dongducheon002</t>
  </si>
  <si>
    <t>경기남양주13E</t>
  </si>
  <si>
    <t>DP2504182519</t>
  </si>
  <si>
    <t>ENamyangju013</t>
  </si>
  <si>
    <t>#Namyangju013</t>
  </si>
  <si>
    <t>배달꾼</t>
  </si>
  <si>
    <t>나승일</t>
  </si>
  <si>
    <t>01034406360</t>
  </si>
  <si>
    <t>nakka709@naver.com</t>
  </si>
  <si>
    <t>경기부천2E</t>
  </si>
  <si>
    <t>DP2504184087</t>
  </si>
  <si>
    <t>부천시</t>
  </si>
  <si>
    <t>EBucheon002</t>
  </si>
  <si>
    <t>버터플라이L</t>
  </si>
  <si>
    <t>경기안양동안2B</t>
  </si>
  <si>
    <t>DP2504189464</t>
  </si>
  <si>
    <t>BAnyangdongan002</t>
  </si>
  <si>
    <t>#Anyangdongan002</t>
  </si>
  <si>
    <t>울산울주1E</t>
  </si>
  <si>
    <t>DP2504255235</t>
  </si>
  <si>
    <t>EUlju001</t>
  </si>
  <si>
    <t>울산울주2E</t>
  </si>
  <si>
    <t>DP2504251671</t>
  </si>
  <si>
    <t>EUlju002</t>
  </si>
  <si>
    <t>#Ulju002</t>
  </si>
  <si>
    <t>울산울주3E</t>
  </si>
  <si>
    <t>DP2504256974</t>
  </si>
  <si>
    <t>EUlju003</t>
  </si>
  <si>
    <t>#Ulju003</t>
  </si>
  <si>
    <t>울산울주4E</t>
  </si>
  <si>
    <t>DP2504257426</t>
  </si>
  <si>
    <t>EUlju004</t>
  </si>
  <si>
    <t>#Ulju004</t>
  </si>
  <si>
    <t>울산울주5E</t>
  </si>
  <si>
    <t>DP2504250437</t>
  </si>
  <si>
    <t>EUlju005</t>
  </si>
  <si>
    <t>#Ulju005</t>
  </si>
  <si>
    <t>울산울주6E</t>
  </si>
  <si>
    <t>DP2504251993</t>
  </si>
  <si>
    <t>EUlju006</t>
  </si>
  <si>
    <t>#Ulju006</t>
  </si>
  <si>
    <t>울산남구5E</t>
  </si>
  <si>
    <t>DP2504251609</t>
  </si>
  <si>
    <t>EUlsanNam001</t>
  </si>
  <si>
    <t>#UlsanNam001</t>
  </si>
  <si>
    <t>울산남구6E</t>
  </si>
  <si>
    <t>DP2504259468</t>
  </si>
  <si>
    <t>EUlsanNam002</t>
  </si>
  <si>
    <t>#UlsanNam002</t>
  </si>
  <si>
    <t>울산중구1E</t>
  </si>
  <si>
    <t>DP2504252583</t>
  </si>
  <si>
    <t>EUlsanJung001</t>
  </si>
  <si>
    <t>#UlsanJung001</t>
  </si>
  <si>
    <t>울산중구2E</t>
  </si>
  <si>
    <t>DP2504253717</t>
  </si>
  <si>
    <t>EUlsanJung002</t>
  </si>
  <si>
    <t>#UlsanJung002</t>
  </si>
  <si>
    <t>서울동대문6B</t>
  </si>
  <si>
    <t>DP2504252858</t>
  </si>
  <si>
    <t>BDongdaemun006</t>
  </si>
  <si>
    <t>#Dongdaemun006</t>
  </si>
  <si>
    <t>이우승</t>
  </si>
  <si>
    <t>01088889079</t>
  </si>
  <si>
    <t>diskman7904@hanmail.net</t>
  </si>
  <si>
    <t>부산해운대11B</t>
  </si>
  <si>
    <t>DP2504258909</t>
  </si>
  <si>
    <t>BHaeundae011</t>
  </si>
  <si>
    <t>#Haeundae011</t>
  </si>
  <si>
    <t>인천미추홀5E</t>
  </si>
  <si>
    <t>DP2504250196</t>
  </si>
  <si>
    <t>EMichuhol002</t>
  </si>
  <si>
    <t>#Michuhol002</t>
  </si>
  <si>
    <t>인천남동6E</t>
  </si>
  <si>
    <t>DP2504259069</t>
  </si>
  <si>
    <t>EIncheonNamdong001</t>
  </si>
  <si>
    <t>#IncheonNamdong001</t>
  </si>
  <si>
    <t>인천연수4E</t>
  </si>
  <si>
    <t>DP2504253429</t>
  </si>
  <si>
    <t>EIncheonYeonsu001</t>
  </si>
  <si>
    <t>#IncheonYeonsu001</t>
  </si>
  <si>
    <t>에이치엘</t>
  </si>
  <si>
    <t>인천서구8B</t>
  </si>
  <si>
    <t>DP2504250236</t>
  </si>
  <si>
    <t>BIncheonSeo001</t>
  </si>
  <si>
    <t>#IncheonSeo001</t>
  </si>
  <si>
    <t>주식회사 바로고인천서구센터</t>
  </si>
  <si>
    <t>seogucenterlnc@naver.com</t>
  </si>
  <si>
    <t>서울구로6B</t>
  </si>
  <si>
    <t>DP2505022726</t>
  </si>
  <si>
    <t>BGuro005</t>
  </si>
  <si>
    <t>#Guro005</t>
  </si>
  <si>
    <t xml:space="preserve">신한은행 </t>
  </si>
  <si>
    <t>인천중구10B</t>
  </si>
  <si>
    <t>DP2505023333</t>
  </si>
  <si>
    <t>BIncheonJung001</t>
  </si>
  <si>
    <t>#IncheonJung001</t>
  </si>
  <si>
    <t>경기남양주5B</t>
  </si>
  <si>
    <t>DP2505025525</t>
  </si>
  <si>
    <t>BNamyangju008</t>
  </si>
  <si>
    <t>배달서비스</t>
  </si>
  <si>
    <t>안성훈</t>
  </si>
  <si>
    <t>01094894780</t>
  </si>
  <si>
    <t>soozxcvbnm2@gmail.com</t>
  </si>
  <si>
    <t>충남당진4B</t>
  </si>
  <si>
    <t>DP2505024862</t>
  </si>
  <si>
    <t>BDangjin002</t>
  </si>
  <si>
    <t>안산상록3E</t>
  </si>
  <si>
    <t>DP2505022445</t>
  </si>
  <si>
    <t>EAnsanSangnok001</t>
  </si>
  <si>
    <t>#AnsanSangnok001</t>
  </si>
  <si>
    <t>경기하남4B</t>
  </si>
  <si>
    <t>DP2505023168</t>
  </si>
  <si>
    <t>BHanam004</t>
  </si>
  <si>
    <t>#Hanam004</t>
  </si>
  <si>
    <t>박홍재</t>
  </si>
  <si>
    <t>경기시흥23B</t>
  </si>
  <si>
    <t>DP2505021377</t>
  </si>
  <si>
    <t>BSiheung025</t>
  </si>
  <si>
    <t>#Siheung025</t>
  </si>
  <si>
    <t>제이에스컴퍼니</t>
  </si>
  <si>
    <t>신협</t>
  </si>
  <si>
    <t>경기광주13B</t>
  </si>
  <si>
    <t>DP2505024728</t>
  </si>
  <si>
    <t>BGyeonggiGwangju001</t>
  </si>
  <si>
    <t>#GyeonggiGwangju001</t>
  </si>
  <si>
    <t>경기남양주6B</t>
  </si>
  <si>
    <t>DP2505125179</t>
  </si>
  <si>
    <t>BNamyangju009</t>
  </si>
  <si>
    <t>인천남동28B</t>
  </si>
  <si>
    <t>DP2505095485</t>
  </si>
  <si>
    <t>BIncheonNamdong001</t>
  </si>
  <si>
    <t>경기고양4B</t>
  </si>
  <si>
    <t>DP2505097888</t>
  </si>
  <si>
    <t>BDeogyang002</t>
  </si>
  <si>
    <t>바로고 관산중앙지사</t>
  </si>
  <si>
    <t>서울노원11B</t>
  </si>
  <si>
    <t>DP2505094462</t>
  </si>
  <si>
    <t>BNowon011</t>
  </si>
  <si>
    <t>#Nowon011</t>
  </si>
  <si>
    <t>서울송파7E</t>
  </si>
  <si>
    <t>DP2505095129</t>
  </si>
  <si>
    <t>ESongpa006</t>
  </si>
  <si>
    <t>#Songpa006</t>
  </si>
  <si>
    <t>서울송파8E</t>
  </si>
  <si>
    <t>DP2505096471</t>
  </si>
  <si>
    <t>ESongpa007</t>
  </si>
  <si>
    <t>#Songpa007</t>
  </si>
  <si>
    <t>서울용산3M</t>
  </si>
  <si>
    <t>DP2505093869</t>
  </si>
  <si>
    <t>MYongsan003</t>
  </si>
  <si>
    <t>인천중구11B</t>
  </si>
  <si>
    <t>DP2505121107</t>
  </si>
  <si>
    <t>BIncheonJung002</t>
  </si>
  <si>
    <t>#IncheonJung002</t>
  </si>
  <si>
    <t>강원원주3M</t>
  </si>
  <si>
    <t>DP2505094173</t>
  </si>
  <si>
    <t>MWonju005</t>
  </si>
  <si>
    <t>#Wonju005</t>
  </si>
  <si>
    <t>경기의정부5E</t>
  </si>
  <si>
    <t>DP2505095602</t>
  </si>
  <si>
    <t>EUijeongbu005</t>
  </si>
  <si>
    <t>#Uijeongbu005</t>
  </si>
  <si>
    <t>제주제주12M</t>
  </si>
  <si>
    <t>DP2505099804</t>
  </si>
  <si>
    <t>MJeju012</t>
  </si>
  <si>
    <t>#Jeju012</t>
  </si>
  <si>
    <t>모아콜(한림점)</t>
  </si>
  <si>
    <t>전명희</t>
  </si>
  <si>
    <t>01043934454</t>
  </si>
  <si>
    <t>gkdlwhdk00000@gmail.com</t>
  </si>
  <si>
    <t>인천연수10B</t>
  </si>
  <si>
    <t>DP2505092951</t>
  </si>
  <si>
    <t>BIncheonYeonsu001</t>
  </si>
  <si>
    <t>바로고 송도68공구지사</t>
  </si>
  <si>
    <t>서울강남17E</t>
  </si>
  <si>
    <t>DP2505098982</t>
  </si>
  <si>
    <t>EGangnam015</t>
  </si>
  <si>
    <t>#Gangnam015</t>
  </si>
  <si>
    <t>서울강남18E</t>
  </si>
  <si>
    <t>DP2505093557</t>
  </si>
  <si>
    <t>EGangnam016</t>
  </si>
  <si>
    <t>#Gangnam016</t>
  </si>
  <si>
    <t>광주북구5B</t>
  </si>
  <si>
    <t>DP2505096648</t>
  </si>
  <si>
    <t>BGwangjuBuk004</t>
  </si>
  <si>
    <t>#GwangjuBuk004</t>
  </si>
  <si>
    <t>광주북구6B</t>
  </si>
  <si>
    <t>DP2505120691</t>
  </si>
  <si>
    <t>BGwangjuBuk005</t>
  </si>
  <si>
    <t>#GwangjuBuk005</t>
  </si>
  <si>
    <t>안산상록1B</t>
  </si>
  <si>
    <t>DP2505164647</t>
  </si>
  <si>
    <t>BAnsan003</t>
  </si>
  <si>
    <t>010-4607-2522</t>
  </si>
  <si>
    <t>인천부평10B</t>
  </si>
  <si>
    <t>DP2505164340</t>
  </si>
  <si>
    <t>BBupyeong009</t>
  </si>
  <si>
    <t>#Bupyeong009</t>
  </si>
  <si>
    <t>010-2751-1274</t>
  </si>
  <si>
    <t>울산북구2B</t>
  </si>
  <si>
    <t>DP2505167859</t>
  </si>
  <si>
    <t>BUlsanBuk001</t>
  </si>
  <si>
    <t>#UlsanBuk001</t>
  </si>
  <si>
    <t>010-5005-7311</t>
  </si>
  <si>
    <t>경기동두천3M</t>
  </si>
  <si>
    <t>DP2505168259</t>
  </si>
  <si>
    <t>MDongducheon004</t>
  </si>
  <si>
    <t>#Dongducheon004</t>
  </si>
  <si>
    <t>010-3265-2016</t>
  </si>
  <si>
    <t>성남수정2E</t>
  </si>
  <si>
    <t>DP2505167972</t>
  </si>
  <si>
    <t>ESeongnam007</t>
  </si>
  <si>
    <t>#Seongnam007</t>
  </si>
  <si>
    <t>010-9858-8988</t>
  </si>
  <si>
    <t>서울강서5E</t>
  </si>
  <si>
    <t>DP2505164291</t>
  </si>
  <si>
    <t>ESeoulGangseo001</t>
  </si>
  <si>
    <t>#SeoulGangseo001</t>
  </si>
  <si>
    <t>서울강남19E</t>
  </si>
  <si>
    <t>DP2505160599</t>
  </si>
  <si>
    <t>EGangnam017</t>
  </si>
  <si>
    <t>#Gangnam017</t>
  </si>
  <si>
    <t>울산울주1M</t>
  </si>
  <si>
    <t>DP2505162984</t>
  </si>
  <si>
    <t>MUlju001</t>
  </si>
  <si>
    <t>신종혁</t>
  </si>
  <si>
    <t>010-9909-8874</t>
  </si>
  <si>
    <t>경기부천3E</t>
  </si>
  <si>
    <t>DP2505160393</t>
  </si>
  <si>
    <t>EBucheon003</t>
  </si>
  <si>
    <t>010-5559-1953</t>
  </si>
  <si>
    <t>경기시흥6E</t>
  </si>
  <si>
    <t>DP2505164207</t>
  </si>
  <si>
    <t>ESiheung004</t>
  </si>
  <si>
    <t>#Siheung004</t>
  </si>
  <si>
    <t>경기시흥7E</t>
  </si>
  <si>
    <t>DP2505163622</t>
  </si>
  <si>
    <t>ESiheung005</t>
  </si>
  <si>
    <t>#Siheung005</t>
  </si>
  <si>
    <t>울산동구3B</t>
  </si>
  <si>
    <t>DP2505164101</t>
  </si>
  <si>
    <t>BUlsanDong001</t>
  </si>
  <si>
    <t>#UlsanDong001</t>
  </si>
  <si>
    <t>010-4895-6647</t>
  </si>
  <si>
    <t>경기부천1M</t>
  </si>
  <si>
    <t>DP2505162436</t>
  </si>
  <si>
    <t>MBucheon002</t>
  </si>
  <si>
    <t>강현종</t>
  </si>
  <si>
    <t>010-8709-0157</t>
  </si>
  <si>
    <t>경북구미7B</t>
  </si>
  <si>
    <t>DP2505168013</t>
  </si>
  <si>
    <t>BGumi008</t>
  </si>
  <si>
    <t>박찬욱</t>
  </si>
  <si>
    <t>010-9842-0727</t>
  </si>
  <si>
    <t>인천남동29B</t>
  </si>
  <si>
    <t>DP2505163443</t>
  </si>
  <si>
    <t>BNamdong019</t>
  </si>
  <si>
    <t>#Namdong019</t>
  </si>
  <si>
    <t>010-5576-1087</t>
  </si>
  <si>
    <t>서울강남9B</t>
  </si>
  <si>
    <t>DP2505163416</t>
  </si>
  <si>
    <t>BGangnam010</t>
  </si>
  <si>
    <t>010-4383-2934</t>
  </si>
  <si>
    <t>안산단원1E</t>
  </si>
  <si>
    <t>DP2505165022</t>
  </si>
  <si>
    <t>EAnsan011</t>
  </si>
  <si>
    <t>#Ansan011</t>
  </si>
  <si>
    <t>성남수정1E</t>
  </si>
  <si>
    <t>DP2505168536</t>
  </si>
  <si>
    <t>ESeongnam008</t>
  </si>
  <si>
    <t>#Seongnam008</t>
  </si>
  <si>
    <t>서울영등포4E</t>
  </si>
  <si>
    <t>DP2505162123</t>
  </si>
  <si>
    <t>EYeongdeungpo003</t>
  </si>
  <si>
    <t>#Yeongdeungpo003</t>
  </si>
  <si>
    <t>경남사천4D</t>
  </si>
  <si>
    <t>DP2505161429</t>
  </si>
  <si>
    <t>DSacheon004</t>
  </si>
  <si>
    <t>#Sacheon004</t>
  </si>
  <si>
    <t>010-9632-3393</t>
  </si>
  <si>
    <t>경기김포13D</t>
  </si>
  <si>
    <t>DP2505167388</t>
  </si>
  <si>
    <t>DGimpo003</t>
  </si>
  <si>
    <t>#Gimpo003</t>
  </si>
  <si>
    <t>김용진</t>
  </si>
  <si>
    <t>010-8753-0638</t>
  </si>
  <si>
    <t>경기김포14D</t>
  </si>
  <si>
    <t>DP2505167885</t>
  </si>
  <si>
    <t>DGimpo004</t>
  </si>
  <si>
    <t>#Gimpo004</t>
  </si>
  <si>
    <t>황재욱</t>
  </si>
  <si>
    <t>010-7113-0004</t>
  </si>
  <si>
    <t>경남사천5D</t>
  </si>
  <si>
    <t>DP2505169084</t>
  </si>
  <si>
    <t>DSacheon005</t>
  </si>
  <si>
    <t>#Sacheon005</t>
  </si>
  <si>
    <t>010-6471-4217</t>
  </si>
  <si>
    <t>경기평택22B</t>
  </si>
  <si>
    <t>DP2505165219</t>
  </si>
  <si>
    <t>BPyeongtaek020</t>
  </si>
  <si>
    <t>#Pyeongtaek020</t>
  </si>
  <si>
    <t>010-6347-6398</t>
  </si>
  <si>
    <t>경기평택23B</t>
  </si>
  <si>
    <t>DP2505167591</t>
  </si>
  <si>
    <t>BPyeongtaek21</t>
  </si>
  <si>
    <t>#Pyeongtaek21</t>
  </si>
  <si>
    <t>010-3996-9560</t>
  </si>
  <si>
    <t>성남수정2B</t>
  </si>
  <si>
    <t>DP2505165481</t>
  </si>
  <si>
    <t>BSeongnam007</t>
  </si>
  <si>
    <t>류수만</t>
  </si>
  <si>
    <t>010-5899-3080</t>
  </si>
  <si>
    <t>경남김해5D</t>
  </si>
  <si>
    <t>DP2505167816</t>
  </si>
  <si>
    <t>DGimhae005</t>
  </si>
  <si>
    <t>#Gimhae005</t>
  </si>
  <si>
    <t>010-8440-1420</t>
  </si>
  <si>
    <t>수원장안2E</t>
  </si>
  <si>
    <t>DP2505164135</t>
  </si>
  <si>
    <t>EJangan001</t>
  </si>
  <si>
    <t>010-9011-4426</t>
  </si>
  <si>
    <t>부산해운대12B</t>
  </si>
  <si>
    <t>DP2505165011</t>
  </si>
  <si>
    <t>BHaeundae012</t>
  </si>
  <si>
    <t>#Haeundae012</t>
  </si>
  <si>
    <t>김형주</t>
  </si>
  <si>
    <t>010-4285-5945</t>
  </si>
  <si>
    <t>경기부천2B</t>
  </si>
  <si>
    <t>DP2505163346</t>
  </si>
  <si>
    <t>BBucheon007</t>
  </si>
  <si>
    <t>#Bucheon007</t>
  </si>
  <si>
    <t>010-2469-6819</t>
  </si>
  <si>
    <t>서울강동6B</t>
  </si>
  <si>
    <t>DP2505163768</t>
  </si>
  <si>
    <t>BGangdong006</t>
  </si>
  <si>
    <t>#Gangdong006</t>
  </si>
  <si>
    <t>010-9992-5190</t>
  </si>
  <si>
    <t>부산해운대13B</t>
  </si>
  <si>
    <t>DP2505163008</t>
  </si>
  <si>
    <t>BHaeundae013</t>
  </si>
  <si>
    <t>#Haeundae013</t>
  </si>
  <si>
    <t>010-2311-3102</t>
  </si>
  <si>
    <t>경기파주7M</t>
  </si>
  <si>
    <t>DP2505165682</t>
  </si>
  <si>
    <t>MPaju006</t>
  </si>
  <si>
    <t>조형기</t>
  </si>
  <si>
    <t>010-2202-6357</t>
  </si>
  <si>
    <t>대전동구4B</t>
  </si>
  <si>
    <t>DP2505166467</t>
  </si>
  <si>
    <t>BDaejeonDong001</t>
  </si>
  <si>
    <t>#DaejeonDong001</t>
  </si>
  <si>
    <t>지용익</t>
  </si>
  <si>
    <t>010-4410-2100</t>
  </si>
  <si>
    <t>대전중구2B</t>
  </si>
  <si>
    <t>DP2505165611</t>
  </si>
  <si>
    <t>BDaejeonJung001</t>
  </si>
  <si>
    <t>#DaejeonJung001</t>
  </si>
  <si>
    <t>대전서구10B</t>
  </si>
  <si>
    <t>DP2505168962</t>
  </si>
  <si>
    <t>BDaejeonSeo001</t>
  </si>
  <si>
    <t>#DaejeonSeo001</t>
  </si>
  <si>
    <t>경기광주14B</t>
  </si>
  <si>
    <t>DP2505165605</t>
  </si>
  <si>
    <t>BGyeonggiGwangju002</t>
  </si>
  <si>
    <t>#GyeonggiGwangju002</t>
  </si>
  <si>
    <t>김대훈</t>
  </si>
  <si>
    <t>010-3838-1819</t>
  </si>
  <si>
    <t>서울마포7E</t>
  </si>
  <si>
    <t>DP2505169281</t>
  </si>
  <si>
    <t>EMapo003</t>
  </si>
  <si>
    <t>#Mapo003</t>
  </si>
  <si>
    <t>010-2365-7234</t>
  </si>
  <si>
    <t>제주제주13M</t>
  </si>
  <si>
    <t>DP2505165394</t>
  </si>
  <si>
    <t>MJeju013</t>
  </si>
  <si>
    <t>#Jeju013</t>
  </si>
  <si>
    <t>고창부</t>
  </si>
  <si>
    <t>010-8200-7833</t>
  </si>
  <si>
    <t>용인처인2B</t>
  </si>
  <si>
    <t>DP2505162699</t>
  </si>
  <si>
    <t>BYonginCheoin001</t>
  </si>
  <si>
    <t>#YonginCheoin001</t>
  </si>
  <si>
    <t>010-5280-3872</t>
  </si>
  <si>
    <t>경기용인2B</t>
  </si>
  <si>
    <t>DP2505233703</t>
  </si>
  <si>
    <t>BYongincheoin002</t>
  </si>
  <si>
    <t>#Yongincheoin002</t>
  </si>
  <si>
    <t>010-5587-6322</t>
  </si>
  <si>
    <t>경기고양5B</t>
  </si>
  <si>
    <t>DP2505235660</t>
  </si>
  <si>
    <t>BGoyang005</t>
  </si>
  <si>
    <t>#Goyang005</t>
  </si>
  <si>
    <t>홍지숙</t>
  </si>
  <si>
    <t>010-5734-5116</t>
  </si>
  <si>
    <t>경기의정부5B</t>
  </si>
  <si>
    <t>DP2505239728</t>
  </si>
  <si>
    <t>BUijeongbu004</t>
  </si>
  <si>
    <t>010-6558-6469</t>
  </si>
  <si>
    <t>경기남양주4M</t>
  </si>
  <si>
    <t>DP2505231022</t>
  </si>
  <si>
    <t>MNamyangju005</t>
  </si>
  <si>
    <t>010-3440-6360</t>
  </si>
  <si>
    <t>경기성남3B</t>
  </si>
  <si>
    <t>DP2505236660</t>
  </si>
  <si>
    <t>BSeongnam008</t>
  </si>
  <si>
    <t>이삼기</t>
  </si>
  <si>
    <t>010-8344-6900</t>
  </si>
  <si>
    <t>경기광명1D</t>
  </si>
  <si>
    <t>DP2505238329</t>
  </si>
  <si>
    <t>DGwangmyeong001</t>
  </si>
  <si>
    <t>#Gwangmyeong001</t>
  </si>
  <si>
    <t>010-2594-0785</t>
  </si>
  <si>
    <t>경기군포1D</t>
  </si>
  <si>
    <t>DP2505234652</t>
  </si>
  <si>
    <t>DGunpo001</t>
  </si>
  <si>
    <t>경기부천1D</t>
  </si>
  <si>
    <t>DP2505235439</t>
  </si>
  <si>
    <t>DBucheon001</t>
  </si>
  <si>
    <t>경기성남1D</t>
  </si>
  <si>
    <t>DP2505237471</t>
  </si>
  <si>
    <t>DSeongnam001</t>
  </si>
  <si>
    <t>경기성남2D</t>
  </si>
  <si>
    <t>DP2505236211</t>
  </si>
  <si>
    <t>DSeongnam002</t>
  </si>
  <si>
    <t>경기안성1D</t>
  </si>
  <si>
    <t>DP2505233883</t>
  </si>
  <si>
    <t>DAnseong001</t>
  </si>
  <si>
    <t>경기평택4D</t>
  </si>
  <si>
    <t>DP2505233567</t>
  </si>
  <si>
    <t>DPyeongtaek003</t>
  </si>
  <si>
    <t>경기평택5D</t>
  </si>
  <si>
    <t>DP2505237060</t>
  </si>
  <si>
    <t>DPyeongtaek004</t>
  </si>
  <si>
    <t>경기평택6D</t>
  </si>
  <si>
    <t>DP2505236951</t>
  </si>
  <si>
    <t>DPyeongtaek005</t>
  </si>
  <si>
    <t>#Pyeongtaek005</t>
  </si>
  <si>
    <t>경기김포15D</t>
  </si>
  <si>
    <t>DP2505238332</t>
  </si>
  <si>
    <t>DGimpo015</t>
  </si>
  <si>
    <t>#Gimpo015</t>
  </si>
  <si>
    <t>경기수원1D</t>
  </si>
  <si>
    <t>DP2505235954</t>
  </si>
  <si>
    <t>DSuwonpaldal001</t>
  </si>
  <si>
    <t>#Suwonpaldal001</t>
  </si>
  <si>
    <t>경기안양1D</t>
  </si>
  <si>
    <t>DP2505238372</t>
  </si>
  <si>
    <t>DAnyangdongan001</t>
  </si>
  <si>
    <t>#Anyangdongan001</t>
  </si>
  <si>
    <t>경기의정부2D</t>
  </si>
  <si>
    <t>DP2505233005</t>
  </si>
  <si>
    <t>DUijeongbu002</t>
  </si>
  <si>
    <t>경기성남4B</t>
  </si>
  <si>
    <t>DP2505239439</t>
  </si>
  <si>
    <t>BSeongnam009</t>
  </si>
  <si>
    <t>#Seongnam009</t>
  </si>
  <si>
    <t>010-5575-8272</t>
  </si>
  <si>
    <t>경기평택6E</t>
  </si>
  <si>
    <t>DP2505231715</t>
  </si>
  <si>
    <t>EPyeongtaek005</t>
  </si>
  <si>
    <t>윤중현</t>
  </si>
  <si>
    <t>010-5041-2416</t>
  </si>
  <si>
    <t>경기화성8E</t>
  </si>
  <si>
    <t>준비중</t>
    <phoneticPr fontId="4" type="noConversion"/>
  </si>
  <si>
    <t>EHwaseong009</t>
  </si>
  <si>
    <t>#Hwaseong009</t>
  </si>
  <si>
    <t>경기구리1E</t>
  </si>
  <si>
    <t>DP2505231418</t>
  </si>
  <si>
    <t>EGuri001</t>
  </si>
  <si>
    <t>#Guri001</t>
  </si>
  <si>
    <t>윤동섭</t>
  </si>
  <si>
    <t>010-2929-2970</t>
  </si>
  <si>
    <t>경남김해1E</t>
  </si>
  <si>
    <t>DP2505233992</t>
  </si>
  <si>
    <t>EGimhae001</t>
  </si>
  <si>
    <t>#Gimhae001</t>
  </si>
  <si>
    <t>경남창원3B</t>
  </si>
  <si>
    <t>DP2505231539</t>
  </si>
  <si>
    <t>BChangwon005</t>
  </si>
  <si>
    <t>#Changwon005</t>
  </si>
  <si>
    <t>김현석</t>
  </si>
  <si>
    <t>010-4255-9230</t>
  </si>
  <si>
    <t>광주서구7E</t>
  </si>
  <si>
    <t>DP2505232434</t>
  </si>
  <si>
    <t>EGwangju009</t>
  </si>
  <si>
    <t>임동필</t>
  </si>
  <si>
    <t>010-2523-8590</t>
  </si>
  <si>
    <t>경기평택24B</t>
  </si>
  <si>
    <t>DP2505231898</t>
  </si>
  <si>
    <t>BPyeongtaek021</t>
  </si>
  <si>
    <t>#Pyeongtaek021</t>
  </si>
  <si>
    <t>곽대성</t>
  </si>
  <si>
    <t>010-5363-5125</t>
  </si>
  <si>
    <t>부산해운대10B</t>
  </si>
  <si>
    <t>DP2505230859</t>
  </si>
  <si>
    <t>BHaeundae014</t>
  </si>
  <si>
    <t>#Haeundae014</t>
  </si>
  <si>
    <t>010-2111-6327</t>
  </si>
  <si>
    <t>서울강북1D</t>
  </si>
  <si>
    <t>DP2505238015</t>
  </si>
  <si>
    <t>DGangbuk001</t>
  </si>
  <si>
    <t>#Gangbuk001</t>
  </si>
  <si>
    <t>서울강북2D</t>
  </si>
  <si>
    <t>DP2505235253</t>
  </si>
  <si>
    <t>DGangbuk002</t>
  </si>
  <si>
    <t>서울강서1D</t>
  </si>
  <si>
    <t>DP2505232580</t>
  </si>
  <si>
    <t>DGangseo001</t>
  </si>
  <si>
    <t>서울노원1D</t>
  </si>
  <si>
    <t>DP2505234542</t>
  </si>
  <si>
    <t>DNowon001</t>
  </si>
  <si>
    <t>#Nowon001</t>
  </si>
  <si>
    <t>서울마포2D</t>
  </si>
  <si>
    <t>DP2505234710</t>
  </si>
  <si>
    <t>DMapo002</t>
  </si>
  <si>
    <t>서울서대문1D</t>
  </si>
  <si>
    <t>DP2505233188</t>
  </si>
  <si>
    <t>DSeodaemun001</t>
  </si>
  <si>
    <t>서울송파1D</t>
  </si>
  <si>
    <t>DP2505238633</t>
  </si>
  <si>
    <t>DSongpa001</t>
  </si>
  <si>
    <t>서울양천1D</t>
  </si>
  <si>
    <t>DP2505232042</t>
  </si>
  <si>
    <t>DYangcheon001</t>
  </si>
  <si>
    <t>서울은평1D</t>
  </si>
  <si>
    <t>DP2505237629</t>
  </si>
  <si>
    <t>DEunpyeong002</t>
  </si>
  <si>
    <t>#Eunpyeong002</t>
  </si>
  <si>
    <t>서울은평2D</t>
  </si>
  <si>
    <t>DP2505236013</t>
  </si>
  <si>
    <t>DEunpyeong003</t>
  </si>
  <si>
    <t>#Eunpyeong003</t>
  </si>
  <si>
    <t>인천남동30B</t>
  </si>
  <si>
    <t>DP2505232092</t>
  </si>
  <si>
    <t>BNamdong020</t>
  </si>
  <si>
    <t>#Namdong020</t>
  </si>
  <si>
    <t>010-8931-0758</t>
  </si>
  <si>
    <t>인천남동31B</t>
  </si>
  <si>
    <t>DP2505234022</t>
  </si>
  <si>
    <t>BNamdong021</t>
  </si>
  <si>
    <t>#Namdong021</t>
  </si>
  <si>
    <t>010-6397-1952</t>
  </si>
  <si>
    <t>인천미추홀17B</t>
  </si>
  <si>
    <t>DP2505231833</t>
  </si>
  <si>
    <t>BMichuhol010</t>
  </si>
  <si>
    <t>#Michuhol010</t>
  </si>
  <si>
    <t>010-4444-0312</t>
  </si>
  <si>
    <t>인천계양2D</t>
  </si>
  <si>
    <t>DP2505231243</t>
  </si>
  <si>
    <t>DGyeyang002</t>
  </si>
  <si>
    <t>인천계양3D</t>
  </si>
  <si>
    <t>DP2505234663</t>
  </si>
  <si>
    <t>DGyeyang003</t>
  </si>
  <si>
    <t>인천부평3D</t>
  </si>
  <si>
    <t>DP2505233521</t>
  </si>
  <si>
    <t>DBupyeong003</t>
  </si>
  <si>
    <t>인천남동2D</t>
  </si>
  <si>
    <t>DP2505236744</t>
  </si>
  <si>
    <t>DNamdong002</t>
  </si>
  <si>
    <t>인천남동3D</t>
  </si>
  <si>
    <t>DP2505238335</t>
  </si>
  <si>
    <t>DNamdong003</t>
  </si>
  <si>
    <t>인천미추홀2D</t>
  </si>
  <si>
    <t>DP2505239228</t>
  </si>
  <si>
    <t>DMichuhol002</t>
  </si>
  <si>
    <t>인천서구1D</t>
  </si>
  <si>
    <t>DP2505237688</t>
  </si>
  <si>
    <t>DIncheonseo001</t>
  </si>
  <si>
    <t>#Incheonseo001</t>
  </si>
  <si>
    <t>인천서구2D</t>
  </si>
  <si>
    <t>DP2505231555</t>
  </si>
  <si>
    <t>DIncheonseo002</t>
  </si>
  <si>
    <t>#Incheonseo002</t>
  </si>
  <si>
    <t>인천연수1D</t>
  </si>
  <si>
    <t>DP2505230392</t>
  </si>
  <si>
    <t>DYeonsu001</t>
  </si>
  <si>
    <t>인천연수2D</t>
  </si>
  <si>
    <t>DP2505232250</t>
  </si>
  <si>
    <t>DYeonsu002</t>
  </si>
  <si>
    <t>인천중구1D</t>
  </si>
  <si>
    <t>DP2505230033</t>
  </si>
  <si>
    <t>DIncheonjung001</t>
  </si>
  <si>
    <t>#Incheonjung001</t>
  </si>
  <si>
    <t>인천미추홀18B</t>
  </si>
  <si>
    <t>DP2505233167</t>
  </si>
  <si>
    <t>BMichuhol011</t>
  </si>
  <si>
    <t>#Michuhol011</t>
  </si>
  <si>
    <t>010-8912-1346</t>
  </si>
  <si>
    <t>인천중구12B</t>
  </si>
  <si>
    <t>DP2505230039</t>
  </si>
  <si>
    <t>BIncheonjung003</t>
  </si>
  <si>
    <t>#Incheonjung003</t>
  </si>
  <si>
    <t>전남목포7B</t>
  </si>
  <si>
    <t>DP2505234220</t>
  </si>
  <si>
    <t>BMokpo007</t>
  </si>
  <si>
    <t>#Mokpo007</t>
  </si>
  <si>
    <t>010-6330-3711</t>
  </si>
  <si>
    <t>전남여수4M</t>
  </si>
  <si>
    <t>DP2505232238</t>
  </si>
  <si>
    <t>MYeosu004</t>
  </si>
  <si>
    <t>#Yeosu004</t>
  </si>
  <si>
    <t>010-3147-4885</t>
  </si>
  <si>
    <t>충남공주4B</t>
  </si>
  <si>
    <t>DP2505231048</t>
  </si>
  <si>
    <t>BGongju004</t>
  </si>
  <si>
    <t>#Gongju004</t>
  </si>
  <si>
    <t>010-4020-1187</t>
  </si>
  <si>
    <t>충남공주5B</t>
  </si>
  <si>
    <t>DP2505232758</t>
  </si>
  <si>
    <t>BGongju005</t>
  </si>
  <si>
    <t>#Gongju005</t>
  </si>
  <si>
    <t>충남아산1E</t>
  </si>
  <si>
    <t>DP2505236370</t>
  </si>
  <si>
    <t>EAsan002</t>
  </si>
  <si>
    <t>충남서산3B</t>
  </si>
  <si>
    <t>DP2505237164</t>
  </si>
  <si>
    <t>BSeosan003</t>
  </si>
  <si>
    <t>#Seosan003</t>
  </si>
  <si>
    <t>010-3427-2000</t>
  </si>
  <si>
    <t>충남천안3E</t>
  </si>
  <si>
    <t>DP2505233721</t>
  </si>
  <si>
    <t>ECheonan006</t>
  </si>
  <si>
    <t>양희진</t>
  </si>
  <si>
    <t>010-7245-6321</t>
  </si>
  <si>
    <t>충남천안4E</t>
  </si>
  <si>
    <t>DP2505230815</t>
  </si>
  <si>
    <t>ECheonan007</t>
  </si>
  <si>
    <t>충남천안5E</t>
  </si>
  <si>
    <t>DP2505230865</t>
  </si>
  <si>
    <t>ECheonan008</t>
  </si>
  <si>
    <t>충북청주1E</t>
  </si>
  <si>
    <t>DP2505239222</t>
  </si>
  <si>
    <t>ECheongju002</t>
  </si>
  <si>
    <t>010-8523-6160</t>
  </si>
  <si>
    <t>충북청주4M</t>
  </si>
  <si>
    <t>DP2505230594</t>
  </si>
  <si>
    <t>MCheongju013</t>
  </si>
  <si>
    <t>#Cheongju013</t>
  </si>
  <si>
    <t>010-2295-7027</t>
  </si>
  <si>
    <t>충북제천3B</t>
  </si>
  <si>
    <t>DP2505235807</t>
  </si>
  <si>
    <t>BJecheon003</t>
  </si>
  <si>
    <t>#Jecheon003</t>
  </si>
  <si>
    <t>010-4646-7842</t>
  </si>
  <si>
    <t>충북제천4B</t>
  </si>
  <si>
    <t>DP2505231545</t>
  </si>
  <si>
    <t>BJecheon004</t>
  </si>
  <si>
    <t>#Jecheon004</t>
  </si>
  <si>
    <t>충북청주2E</t>
  </si>
  <si>
    <t>DP2505239050</t>
  </si>
  <si>
    <t>ECheongju003</t>
  </si>
  <si>
    <t>#Cheongju003</t>
  </si>
  <si>
    <t>서울강남10B</t>
  </si>
  <si>
    <t>DP2505230119</t>
  </si>
  <si>
    <t>BGangnam007</t>
  </si>
  <si>
    <t>010-2978-1739</t>
  </si>
  <si>
    <t>서울동대문12E</t>
  </si>
  <si>
    <t>DP2505237508</t>
  </si>
  <si>
    <t>EDongdaemun010</t>
  </si>
  <si>
    <t>#Dongdaemun010</t>
  </si>
  <si>
    <t>황지웅</t>
  </si>
  <si>
    <t>010-4181-5249</t>
  </si>
  <si>
    <t>진행 상황</t>
  </si>
  <si>
    <t xml:space="preserve">변경 협력사명 </t>
  </si>
  <si>
    <t>협력사ID</t>
  </si>
  <si>
    <t>재오픈 날짜</t>
  </si>
  <si>
    <t>기존 협력사명</t>
  </si>
  <si>
    <t>기존협력사 ID</t>
  </si>
  <si>
    <t>이전 대표자</t>
  </si>
  <si>
    <t>변경 대표자</t>
  </si>
  <si>
    <t>동일여부</t>
  </si>
  <si>
    <t>이전협력사오픈여부</t>
  </si>
  <si>
    <t>관리자 등록 여부</t>
  </si>
  <si>
    <t>계약서 전송 여부</t>
  </si>
  <si>
    <t>계약서 작성 여부</t>
  </si>
  <si>
    <t>DB변경여부</t>
  </si>
  <si>
    <t>오픈 완료</t>
  </si>
  <si>
    <t>서울구로2B</t>
  </si>
  <si>
    <t>04월 30일</t>
  </si>
  <si>
    <t>서울구로5B</t>
    <phoneticPr fontId="4" type="noConversion"/>
  </si>
  <si>
    <t>박모세</t>
  </si>
  <si>
    <t>오픈 완료</t>
    <phoneticPr fontId="4" type="noConversion"/>
  </si>
  <si>
    <t>대전서구8b</t>
    <phoneticPr fontId="4" type="noConversion"/>
  </si>
  <si>
    <t>김진국</t>
    <phoneticPr fontId="4" type="noConversion"/>
  </si>
  <si>
    <t>광주광산북구1B</t>
    <phoneticPr fontId="4" type="noConversion"/>
  </si>
  <si>
    <t>오픈 예정</t>
  </si>
  <si>
    <t>경기구리1B</t>
  </si>
  <si>
    <t>경기구리2B</t>
  </si>
  <si>
    <t>대전유성2B</t>
  </si>
  <si>
    <t>대전서구2B</t>
  </si>
  <si>
    <t>대전서구3B</t>
  </si>
  <si>
    <t>중개사명</t>
  </si>
  <si>
    <t>서울중랑1B</t>
  </si>
  <si>
    <t>경기의정부1M</t>
  </si>
  <si>
    <t>서울구로1M</t>
  </si>
  <si>
    <t>서울마포1B</t>
  </si>
  <si>
    <t>서울영등포1B</t>
  </si>
  <si>
    <t>경기파주1B</t>
  </si>
  <si>
    <t>경기남양주진접읍1E</t>
  </si>
  <si>
    <t>서울강서양천1B</t>
  </si>
  <si>
    <t>경기하남1D</t>
  </si>
  <si>
    <t>경기성남수정중원2B</t>
  </si>
  <si>
    <t>경기성남분당2E</t>
  </si>
  <si>
    <t>경기고양일산동구1D</t>
  </si>
  <si>
    <t>광주광역북구1B</t>
  </si>
  <si>
    <t>경기군포1B</t>
  </si>
  <si>
    <t>서울강서양천3B</t>
  </si>
  <si>
    <t>경기안산단원1B</t>
  </si>
  <si>
    <t>경기수원장안2B</t>
  </si>
  <si>
    <t>경기용인수지분당1B</t>
  </si>
  <si>
    <t>서울강서양천6B</t>
  </si>
  <si>
    <t>경기성남수정중원4B</t>
  </si>
  <si>
    <t>서울강남서초3B</t>
  </si>
  <si>
    <t>서울강남1B</t>
  </si>
  <si>
    <t>경기안양동안1B</t>
  </si>
  <si>
    <t>서울강남서초2B</t>
  </si>
  <si>
    <t>경기하남1B</t>
  </si>
  <si>
    <t>경기광주2B</t>
  </si>
  <si>
    <t>경기시흥2B</t>
  </si>
  <si>
    <t>경기성남수정중원3B</t>
  </si>
  <si>
    <t>전남무안1M</t>
  </si>
  <si>
    <t>경기안산단원1D</t>
  </si>
  <si>
    <t>경기과천1B</t>
  </si>
  <si>
    <t>경기안성1B</t>
  </si>
  <si>
    <t>강원원주1B</t>
  </si>
  <si>
    <t>서울은평2B</t>
  </si>
  <si>
    <t>경기성남수정중원1B</t>
  </si>
  <si>
    <t>경기수원장안1B</t>
  </si>
  <si>
    <t>경기남양주오남읍1E</t>
  </si>
  <si>
    <t>충남천안동남1B</t>
  </si>
  <si>
    <t>경기성남분당1E</t>
  </si>
  <si>
    <t>경기동두천1B</t>
  </si>
  <si>
    <t>전남목포2B</t>
  </si>
  <si>
    <t>서울강서양천2B</t>
  </si>
  <si>
    <t>서울강동1B</t>
  </si>
  <si>
    <t>서울강서양천4B</t>
  </si>
  <si>
    <t>경기성남분당3E</t>
  </si>
  <si>
    <t>경기수원팔달1B</t>
  </si>
  <si>
    <t>광주광역북구2B</t>
  </si>
  <si>
    <t>서울강서양천5B</t>
  </si>
  <si>
    <t>서울강서양천7B</t>
  </si>
  <si>
    <t>전남목포1M</t>
  </si>
  <si>
    <t>서울동작영등포1B</t>
  </si>
  <si>
    <t>서울양천영등포1B</t>
  </si>
  <si>
    <t>서울은평1B</t>
  </si>
  <si>
    <t>경기성남분당중원1B</t>
  </si>
  <si>
    <t>로드러너-39-경기화성1B</t>
  </si>
  <si>
    <t>경기안산상록1B</t>
  </si>
  <si>
    <t>서울강남서초1B</t>
  </si>
  <si>
    <t>경기안양만안1D</t>
  </si>
  <si>
    <t>전남목포1B</t>
  </si>
  <si>
    <t>충남천안서북1B</t>
  </si>
  <si>
    <t>경기부천소사1B</t>
  </si>
  <si>
    <t>경기안산단원2D</t>
  </si>
  <si>
    <t>광주광역서구1B</t>
  </si>
  <si>
    <t>서울용산1M</t>
  </si>
  <si>
    <t>경기양주1D</t>
  </si>
  <si>
    <t>경기광주1B</t>
  </si>
  <si>
    <t>경기의정부2M</t>
  </si>
  <si>
    <t>경기성남분당1B</t>
  </si>
  <si>
    <t>경기시흥1B</t>
  </si>
  <si>
    <t>경기안성2B</t>
  </si>
  <si>
    <t>경기양주1M</t>
  </si>
  <si>
    <t>충남아산1M</t>
  </si>
  <si>
    <t>서울강남1E</t>
  </si>
  <si>
    <t>경기고양덕양1B</t>
  </si>
  <si>
    <t>로드러너-40-경기화성2B</t>
  </si>
  <si>
    <t>전남무안1B</t>
  </si>
  <si>
    <t>충남천안서북동남1B</t>
  </si>
  <si>
    <t>바로고부산해운반여2</t>
  </si>
  <si>
    <t>바로고청주시흥덕구</t>
  </si>
  <si>
    <t>바로고부산시사하구</t>
  </si>
  <si>
    <t>바로고부산시진구</t>
  </si>
  <si>
    <t>바로고성남시중원구</t>
  </si>
  <si>
    <t>바로고시흥시정왕동죽율동배곧동1</t>
  </si>
  <si>
    <t>바로고창원시의창구</t>
  </si>
  <si>
    <t>바로고청주시상당구</t>
  </si>
  <si>
    <t>바로고평택시고덕</t>
  </si>
  <si>
    <t>바로고대전시동구대덕</t>
  </si>
  <si>
    <t>바로고광주광역시서구</t>
  </si>
  <si>
    <t>바로고부산시사상구</t>
  </si>
  <si>
    <t>바로고청주시서원구</t>
  </si>
  <si>
    <t>바로고부산시북구</t>
  </si>
  <si>
    <t>바로고대구시달서구2</t>
  </si>
  <si>
    <t>바로고대구시북구</t>
  </si>
  <si>
    <t>바로고시흥시정왕동죽율동배곧동2</t>
  </si>
  <si>
    <t>바로고수원시권선구</t>
  </si>
  <si>
    <t>바로고광주광역남구2</t>
  </si>
  <si>
    <t>바로고광명시</t>
  </si>
  <si>
    <t>바로고광주광역시동구</t>
  </si>
  <si>
    <t>바로고부산해운좌동2</t>
  </si>
  <si>
    <t>바로고시흥시대야신천</t>
  </si>
  <si>
    <t>바로고부산해운좌동1</t>
  </si>
  <si>
    <t>바로고평택시안중청북</t>
  </si>
  <si>
    <t>바로고대구시달서구1</t>
  </si>
  <si>
    <t>바로고부산해운반여1</t>
  </si>
  <si>
    <t>바로고광주광역남구1</t>
  </si>
  <si>
    <t>바로고광주광역시북구</t>
  </si>
  <si>
    <t>바로고대전시중구</t>
  </si>
  <si>
    <t>바로고광주광역시광산</t>
  </si>
  <si>
    <t>바로고수원시영통구</t>
  </si>
  <si>
    <t>바로고중랑구</t>
  </si>
  <si>
    <t>바로고양천구</t>
  </si>
  <si>
    <t>바로고마포구동부</t>
  </si>
  <si>
    <t>바로고동대문구</t>
  </si>
  <si>
    <t>바로고성북구</t>
  </si>
  <si>
    <t>바로고강북구</t>
  </si>
  <si>
    <t>바로고마포구서부</t>
  </si>
  <si>
    <t>바로고노원구</t>
  </si>
  <si>
    <t>바로고강서구</t>
  </si>
  <si>
    <t>바로고광진구</t>
  </si>
  <si>
    <t>바로고안양만안</t>
  </si>
  <si>
    <t>바로고성남수정</t>
  </si>
  <si>
    <t>바로고강남</t>
  </si>
  <si>
    <t>바로고서대문은평마포</t>
  </si>
  <si>
    <t>바로고송파가락위례</t>
  </si>
  <si>
    <t>바로고송파잠실방이</t>
  </si>
  <si>
    <t>경기시흥5B</t>
  </si>
  <si>
    <t>경북포항북구1B</t>
  </si>
  <si>
    <t>경기안산상록1E</t>
  </si>
  <si>
    <t>대구달서3M</t>
  </si>
  <si>
    <t>서울광진1E</t>
  </si>
  <si>
    <t>경기시흥11B</t>
  </si>
  <si>
    <t>서울노원1B</t>
  </si>
  <si>
    <t>울산북구1B</t>
  </si>
  <si>
    <t>경북포항남구1D</t>
  </si>
  <si>
    <t>인천남동2B</t>
  </si>
  <si>
    <t>서울강동하남1E</t>
  </si>
  <si>
    <t>경기시흥10B</t>
  </si>
  <si>
    <t>서울금천광명2B</t>
  </si>
  <si>
    <t>광주광역서구2D</t>
  </si>
  <si>
    <t>인천서구1M</t>
  </si>
  <si>
    <t>경기양주3B</t>
  </si>
  <si>
    <t>부산북구1D</t>
  </si>
  <si>
    <t>충북청주상당2M</t>
  </si>
  <si>
    <t>대구남구1E</t>
  </si>
  <si>
    <t>울산동구1D</t>
  </si>
  <si>
    <t>부산강서2D</t>
  </si>
  <si>
    <t>경기의정부4M</t>
  </si>
  <si>
    <t>부산남구1D</t>
  </si>
  <si>
    <t>전북덕진1B</t>
  </si>
  <si>
    <t>부산강서1D</t>
  </si>
  <si>
    <t>대구달서4M</t>
  </si>
  <si>
    <t>충북제천1B</t>
  </si>
  <si>
    <t>세종조치원1M</t>
  </si>
  <si>
    <t>강원춘천1M</t>
  </si>
  <si>
    <t>부산기장1D</t>
  </si>
  <si>
    <t>경기이천2M</t>
  </si>
  <si>
    <t>경북경주1B</t>
  </si>
  <si>
    <t>서울강서양천8B</t>
  </si>
  <si>
    <t>경기성남1B</t>
  </si>
  <si>
    <t>서울동대문1E</t>
  </si>
  <si>
    <t>경북안동1B</t>
  </si>
  <si>
    <t>전북군산1B</t>
  </si>
  <si>
    <t>경기김포3D</t>
  </si>
  <si>
    <t>서울성북1B</t>
  </si>
  <si>
    <t>경기남양주4E</t>
  </si>
  <si>
    <t>부산연제3D</t>
  </si>
  <si>
    <t>경기남양주5E</t>
  </si>
  <si>
    <t>경기성남중원2E</t>
  </si>
  <si>
    <t>서울은평5B</t>
  </si>
  <si>
    <t>대구남구1M</t>
  </si>
  <si>
    <t>인천부평1B</t>
  </si>
  <si>
    <t>경기성남수정1E</t>
  </si>
  <si>
    <t>광주광역북구3B</t>
  </si>
  <si>
    <t>울산동구3D</t>
  </si>
  <si>
    <t>서울마포3B</t>
  </si>
  <si>
    <t>서울동작1B</t>
  </si>
  <si>
    <t>경기김포4D</t>
  </si>
  <si>
    <t>부산연제2D</t>
  </si>
  <si>
    <t>경기양주4B</t>
  </si>
  <si>
    <t>경기의정부1B</t>
  </si>
  <si>
    <t>부산서구1D</t>
  </si>
  <si>
    <t>경기남양주3E</t>
  </si>
  <si>
    <t>서울마포1D</t>
  </si>
  <si>
    <t>부산영도1D</t>
  </si>
  <si>
    <t>부산중구1D</t>
  </si>
  <si>
    <t>-</t>
  </si>
  <si>
    <t>서울도봉1B</t>
  </si>
  <si>
    <t>서울중랑1E</t>
  </si>
  <si>
    <t>인천부평2D</t>
  </si>
  <si>
    <t>부산진구2D</t>
  </si>
  <si>
    <t>서울강남서초4B</t>
  </si>
  <si>
    <t>경기광주3B</t>
  </si>
  <si>
    <t>경기시흥9B</t>
  </si>
  <si>
    <t>경기김포1D</t>
  </si>
  <si>
    <t>울산남구1D</t>
  </si>
  <si>
    <t>충북충주1M</t>
  </si>
  <si>
    <t>전북군산2B</t>
  </si>
  <si>
    <t>경북포항남구2D</t>
  </si>
  <si>
    <t>서울강남서초1E</t>
  </si>
  <si>
    <t>인천연수1B</t>
  </si>
  <si>
    <t>경기김포6D</t>
  </si>
  <si>
    <t>인천서구1B</t>
  </si>
  <si>
    <t>부산동래1B</t>
  </si>
  <si>
    <t>경기남양주구리2B</t>
  </si>
  <si>
    <t>충남천안1E</t>
  </si>
  <si>
    <t>경기시흥4B</t>
  </si>
  <si>
    <t>인천남동1B</t>
  </si>
  <si>
    <t>강원강릉2B</t>
  </si>
  <si>
    <t>경기남양주2E</t>
  </si>
  <si>
    <t>경기부천원미1B</t>
  </si>
  <si>
    <t>경기남앙주1E</t>
  </si>
  <si>
    <t>충남아산1B</t>
  </si>
  <si>
    <t>부산동래2D</t>
  </si>
  <si>
    <t>서울마포2B</t>
  </si>
  <si>
    <t>경기파주2B</t>
  </si>
  <si>
    <t>경기시흥6B</t>
  </si>
  <si>
    <t>대전서구1B</t>
  </si>
  <si>
    <t>서울중구1B</t>
  </si>
  <si>
    <t>경기시흥3B</t>
  </si>
  <si>
    <t>인천계양1D</t>
  </si>
  <si>
    <t>경기양주1B</t>
  </si>
  <si>
    <t>서울동대문2B</t>
  </si>
  <si>
    <t>전북군산3B</t>
  </si>
  <si>
    <t>경북포항남구1B</t>
  </si>
  <si>
    <t>경기성남수정2E</t>
  </si>
  <si>
    <t>부산수영1D</t>
  </si>
  <si>
    <t>경북포항남구4D</t>
  </si>
  <si>
    <t>서울은평3B</t>
  </si>
  <si>
    <t>경기부천원미1D</t>
  </si>
  <si>
    <t>경기광주4B</t>
  </si>
  <si>
    <t>제주제주1B</t>
  </si>
  <si>
    <t>서울성동2E</t>
  </si>
  <si>
    <t>서울강동하남1B</t>
  </si>
  <si>
    <t>충남서산1B</t>
  </si>
  <si>
    <t>부산금정1B</t>
  </si>
  <si>
    <t>서울강북2B</t>
  </si>
  <si>
    <t>경기부천원미1M</t>
  </si>
  <si>
    <t>부산사하2D</t>
  </si>
  <si>
    <t>경기시흥7B</t>
  </si>
  <si>
    <t>경기김포7D</t>
  </si>
  <si>
    <t>경기의정부3M</t>
  </si>
  <si>
    <t>부산동구1D</t>
  </si>
  <si>
    <t>부산금정2D</t>
  </si>
  <si>
    <t>부산진구3D</t>
  </si>
  <si>
    <t>울산동구2D</t>
  </si>
  <si>
    <t>부산연제1B</t>
  </si>
  <si>
    <t>서울도봉2B</t>
  </si>
  <si>
    <t>부산사상1D</t>
  </si>
  <si>
    <t>서울강북1B</t>
  </si>
  <si>
    <t>부산서중동구1B</t>
  </si>
  <si>
    <t>경기시흥8B</t>
  </si>
  <si>
    <t>서울강동하남2E</t>
  </si>
  <si>
    <t>부산사상2D</t>
  </si>
  <si>
    <t>경기김포10D</t>
  </si>
  <si>
    <t>부산해운대1D</t>
  </si>
  <si>
    <t>인천부평1D</t>
  </si>
  <si>
    <t>충북제천1M</t>
  </si>
  <si>
    <t>경기양주5B</t>
  </si>
  <si>
    <t>경기광주5B</t>
  </si>
  <si>
    <t>서울강북1M</t>
  </si>
  <si>
    <t>서울중랑2B</t>
  </si>
  <si>
    <t>경기의정부1D</t>
  </si>
  <si>
    <t>서울성동1E</t>
  </si>
  <si>
    <t>경북포항북구1D</t>
  </si>
  <si>
    <t>인천남동1D</t>
  </si>
  <si>
    <t>대전중구1M</t>
  </si>
  <si>
    <t>서울금천광명1B</t>
  </si>
  <si>
    <t>인천중구1B</t>
  </si>
  <si>
    <t>서울동대문1B</t>
  </si>
  <si>
    <t>서울은평4B</t>
  </si>
  <si>
    <t>경기김포2D</t>
  </si>
  <si>
    <t>전북완산1B</t>
  </si>
  <si>
    <t>대구달서1M</t>
  </si>
  <si>
    <t>대전유성1B</t>
  </si>
  <si>
    <t>충남천안1M</t>
  </si>
  <si>
    <t>부산사하1D</t>
  </si>
  <si>
    <t>경북포항북구2D</t>
  </si>
  <si>
    <t>경기성남중원1E</t>
  </si>
  <si>
    <t>인천미추홀1D</t>
  </si>
  <si>
    <t>경기남양주1E</t>
  </si>
  <si>
    <t>서울강남서초2E</t>
  </si>
  <si>
    <t>경기김포8D</t>
  </si>
  <si>
    <t>경기남양주구리3B</t>
  </si>
  <si>
    <t>경북포항남구3D</t>
  </si>
  <si>
    <t>대구달서2M</t>
  </si>
  <si>
    <t>경기김포9D</t>
  </si>
  <si>
    <t>경기남양주구리1B</t>
  </si>
  <si>
    <t>서울강남서초5B</t>
  </si>
  <si>
    <t>서울강남서초3E</t>
  </si>
  <si>
    <t>경기김포5D</t>
  </si>
  <si>
    <t>경기부천소사1M</t>
  </si>
  <si>
    <t>강원춘천1B</t>
  </si>
  <si>
    <t>부산진구1B</t>
  </si>
  <si>
    <t>제주제주2B</t>
  </si>
  <si>
    <t>경기고양일산서구동구1B</t>
  </si>
  <si>
    <t>경기고양덕양1E</t>
  </si>
  <si>
    <t>경남창원마산회원1B</t>
  </si>
  <si>
    <t>경기광주1M</t>
  </si>
  <si>
    <t>경남창원진해1B</t>
  </si>
  <si>
    <t>경북구미1E</t>
  </si>
  <si>
    <t>경기남양주구리4B</t>
  </si>
  <si>
    <t>인천남동11B</t>
  </si>
  <si>
    <t>경북구미2E</t>
  </si>
  <si>
    <t>경북구미3E</t>
  </si>
  <si>
    <t>경기부천소사1E</t>
  </si>
  <si>
    <t>인천남동12B</t>
  </si>
  <si>
    <t>경기부천원미1E</t>
  </si>
  <si>
    <t>경북구미4E</t>
  </si>
  <si>
    <t>경기부천원미2B</t>
  </si>
  <si>
    <t>인천남동13B</t>
  </si>
  <si>
    <t>경북포항남구1E</t>
  </si>
  <si>
    <t>경기성남분당2B</t>
  </si>
  <si>
    <t>광주동구1B</t>
  </si>
  <si>
    <t>인천남동14B</t>
  </si>
  <si>
    <t>경기성남분당4E</t>
  </si>
  <si>
    <t>광주북구1B</t>
  </si>
  <si>
    <t>경기성남분당5E</t>
  </si>
  <si>
    <t>광주서구1E</t>
  </si>
  <si>
    <t>인천남동15B</t>
  </si>
  <si>
    <t>경기성남수정3E</t>
  </si>
  <si>
    <t>광주서구2E</t>
  </si>
  <si>
    <t>경기성남중원3E</t>
  </si>
  <si>
    <t>인천남동3B</t>
  </si>
  <si>
    <t>경기수원팔달2B</t>
  </si>
  <si>
    <t>대구수성1D</t>
  </si>
  <si>
    <t>경기안양만안1M</t>
  </si>
  <si>
    <t>경기용인1B</t>
  </si>
  <si>
    <t>인천남동4B</t>
  </si>
  <si>
    <t>경기용인처인2B</t>
  </si>
  <si>
    <t>경기용인처인1B</t>
  </si>
  <si>
    <t>대구중구1E</t>
  </si>
  <si>
    <t>인천남동5B</t>
  </si>
  <si>
    <t>경기용인처인1E</t>
  </si>
  <si>
    <t>대전서구1D</t>
  </si>
  <si>
    <t>경기용인처인2E</t>
  </si>
  <si>
    <t>인천남동6B</t>
  </si>
  <si>
    <t>경기의왕1B</t>
  </si>
  <si>
    <t>경기이천1B</t>
  </si>
  <si>
    <t>인천남동7B</t>
  </si>
  <si>
    <t>대전서구유성1B</t>
  </si>
  <si>
    <t>인천남동8B</t>
  </si>
  <si>
    <t>경기파주1M</t>
  </si>
  <si>
    <t>대전유성1D</t>
  </si>
  <si>
    <t>경기파주2M</t>
  </si>
  <si>
    <t>인천남동9B</t>
  </si>
  <si>
    <t>경기파주3B</t>
  </si>
  <si>
    <t>대전유성1E</t>
  </si>
  <si>
    <t>경기파주3M</t>
  </si>
  <si>
    <t>대전동구중구대덕1B</t>
  </si>
  <si>
    <t>인천미추홀1B</t>
  </si>
  <si>
    <t>경기평택3E</t>
  </si>
  <si>
    <t>대전동구중구대덕2B</t>
  </si>
  <si>
    <t>인천미추홀2B</t>
  </si>
  <si>
    <t>부산해운대1E</t>
  </si>
  <si>
    <t>경기평택2E</t>
  </si>
  <si>
    <t>인천미추홀3B</t>
  </si>
  <si>
    <t>부산해운대2E</t>
  </si>
  <si>
    <t>경기평택1E</t>
  </si>
  <si>
    <t>부산기장2D</t>
  </si>
  <si>
    <t>인천연수2B</t>
  </si>
  <si>
    <t>서울강동1E</t>
  </si>
  <si>
    <t>경기평택2B</t>
  </si>
  <si>
    <t>전남목포3B</t>
  </si>
  <si>
    <t>서울강동2E</t>
  </si>
  <si>
    <t>경기평택1M</t>
  </si>
  <si>
    <t>서울강북3B</t>
  </si>
  <si>
    <t>경기평택1D</t>
  </si>
  <si>
    <t>전북익산1B</t>
  </si>
  <si>
    <t>경기하남1E</t>
  </si>
  <si>
    <t>서울관악1B</t>
  </si>
  <si>
    <t>경기하남2D</t>
  </si>
  <si>
    <t>경기하남2E</t>
  </si>
  <si>
    <t>경기화성3B</t>
  </si>
  <si>
    <t>제주제주2E</t>
  </si>
  <si>
    <t>로드러너-38-경기화성4B</t>
  </si>
  <si>
    <t>경남거제1B</t>
  </si>
  <si>
    <t>충남당진1M</t>
  </si>
  <si>
    <t>경남거제2B</t>
  </si>
  <si>
    <t>충남당진1B</t>
  </si>
  <si>
    <t>경남김해1M</t>
  </si>
  <si>
    <t>서울구로1B</t>
  </si>
  <si>
    <t>경남김해2M</t>
  </si>
  <si>
    <t>충북청주상당1B</t>
  </si>
  <si>
    <t>경남김해1B</t>
  </si>
  <si>
    <t>경남창원마산합포1B</t>
  </si>
  <si>
    <t>서울구로2E</t>
  </si>
  <si>
    <t>충북청주서원1B</t>
  </si>
  <si>
    <t>서울금천1E</t>
  </si>
  <si>
    <t>인천남동10B</t>
  </si>
  <si>
    <t>서울도봉3B</t>
  </si>
  <si>
    <t>인천계양1B</t>
  </si>
  <si>
    <t>서울동작1E</t>
  </si>
  <si>
    <t>울산동구1E</t>
  </si>
  <si>
    <t>울산남구2D</t>
  </si>
  <si>
    <t>서울동작2B</t>
  </si>
  <si>
    <t>세종조치원1B</t>
  </si>
  <si>
    <t>서울중랑4B</t>
  </si>
  <si>
    <t>서울중랑3B</t>
  </si>
  <si>
    <t>서울성북1M</t>
  </si>
  <si>
    <t>서울중랑2E</t>
  </si>
  <si>
    <t>서울양천1B</t>
  </si>
  <si>
    <t>충북청주흥덕2B</t>
  </si>
  <si>
    <t>충북청주청원1B</t>
  </si>
  <si>
    <t>충북청주흥덕1B</t>
  </si>
  <si>
    <t>충북청주청원1M</t>
  </si>
  <si>
    <t>충북청주청원2M</t>
  </si>
  <si>
    <t>경기고양일산동구1M</t>
  </si>
  <si>
    <t>제주제주1E</t>
  </si>
  <si>
    <t>경기평택1B</t>
  </si>
  <si>
    <t>경기수원팔달3B</t>
  </si>
  <si>
    <t>경기수원팔달4B</t>
  </si>
  <si>
    <t>경기용인기흥1B</t>
  </si>
  <si>
    <t>경기수원팔달1D</t>
  </si>
  <si>
    <t>경기용인기흥2B</t>
  </si>
  <si>
    <t>인천미추홀4B</t>
  </si>
  <si>
    <t>인천미추홀5B</t>
  </si>
  <si>
    <t>인천남동16B</t>
  </si>
  <si>
    <t>인천서구2B</t>
  </si>
  <si>
    <t>인천서구3B</t>
  </si>
  <si>
    <t>인천연수3B</t>
  </si>
  <si>
    <t>인천계양2B</t>
  </si>
  <si>
    <t>서울강남구2B</t>
  </si>
  <si>
    <t>서울강동3E</t>
  </si>
  <si>
    <t>서울강동2B</t>
  </si>
  <si>
    <t>서울송파1B</t>
  </si>
  <si>
    <t>서울강동3B</t>
  </si>
  <si>
    <t>서울강동4E</t>
  </si>
  <si>
    <t>서울강동5E</t>
  </si>
  <si>
    <t>대구달서1B</t>
  </si>
  <si>
    <t>대구달서2B</t>
  </si>
  <si>
    <t>경북구미5E</t>
  </si>
  <si>
    <t>부산연제2B</t>
  </si>
  <si>
    <t>부산수영1B</t>
  </si>
  <si>
    <t>경기광명1E</t>
  </si>
  <si>
    <t>경기부천원미3B</t>
  </si>
  <si>
    <t>경기수원권선영통1E</t>
  </si>
  <si>
    <t>경기고양일산동구1E</t>
  </si>
  <si>
    <t>경기광주6B</t>
  </si>
  <si>
    <t>서울강북4B</t>
  </si>
  <si>
    <t>서울도봉4B</t>
  </si>
  <si>
    <t>서울도봉5B</t>
  </si>
  <si>
    <t>서울광진1B</t>
  </si>
  <si>
    <t>서울강북5B</t>
  </si>
  <si>
    <t>서울광진2B</t>
  </si>
  <si>
    <t>서울노원2B</t>
  </si>
  <si>
    <t>서울노원3B</t>
  </si>
  <si>
    <t>경기파주4B</t>
  </si>
  <si>
    <t>서울노원4B</t>
  </si>
  <si>
    <t>경남양산1B</t>
  </si>
  <si>
    <t>경남진주1B</t>
  </si>
  <si>
    <t>경남진주2B</t>
  </si>
  <si>
    <t>대전유성3B</t>
  </si>
  <si>
    <t>대전유성대덕1B</t>
  </si>
  <si>
    <t>대전유성4B</t>
  </si>
  <si>
    <t>부산기장3D</t>
  </si>
  <si>
    <t>울산중구1D</t>
  </si>
  <si>
    <t>울산북구1D</t>
  </si>
  <si>
    <t>전남목포4B</t>
  </si>
  <si>
    <t>충남아산1D</t>
  </si>
  <si>
    <t>로드러너-37-경기화성1E</t>
  </si>
  <si>
    <t>충남천안서북1E</t>
  </si>
  <si>
    <t>충남천안동남1E</t>
  </si>
  <si>
    <t>충남천안동남2E</t>
  </si>
  <si>
    <t>충남천안동남3E</t>
  </si>
  <si>
    <t>충남천안서북2E</t>
  </si>
  <si>
    <t>서울구로2M</t>
  </si>
  <si>
    <t>전북익산1M</t>
  </si>
  <si>
    <t>서울구로3E</t>
  </si>
  <si>
    <t>서울중랑구1E</t>
  </si>
  <si>
    <t>대전서구1M</t>
  </si>
  <si>
    <t>서울광진2E</t>
  </si>
  <si>
    <t>전남목포2M</t>
  </si>
  <si>
    <t>서울동대문2E</t>
  </si>
  <si>
    <t>서울관악2E</t>
  </si>
  <si>
    <t>대전중구동구서구1M</t>
  </si>
  <si>
    <t>서울동대문3E</t>
  </si>
  <si>
    <t>서울동작2E</t>
  </si>
  <si>
    <t>서울서초1B</t>
  </si>
  <si>
    <t>경기용인기흥3B</t>
  </si>
  <si>
    <t>부산기장1E</t>
  </si>
  <si>
    <t>부산동래1E</t>
  </si>
  <si>
    <t>부산진구1E</t>
  </si>
  <si>
    <t>부산중구1E</t>
  </si>
  <si>
    <t>부산중구2E</t>
  </si>
  <si>
    <t>부산영도1E</t>
  </si>
  <si>
    <t>부산시해운대1E</t>
  </si>
  <si>
    <t>세종남부1E</t>
  </si>
  <si>
    <t>세종중부1E</t>
  </si>
  <si>
    <t>로드러너-36-경기화성5B</t>
  </si>
  <si>
    <t>경기화성6B</t>
  </si>
  <si>
    <t>경기화성2E</t>
  </si>
  <si>
    <t>인천동구중구1B</t>
  </si>
  <si>
    <t>인천부평2B</t>
  </si>
  <si>
    <t>서울광진3B</t>
  </si>
  <si>
    <t>인천남동17B</t>
  </si>
  <si>
    <t>인천남동18B</t>
  </si>
  <si>
    <t>경기하남3E</t>
  </si>
  <si>
    <t>경기하남4E</t>
  </si>
  <si>
    <t>경기고양덕양2B</t>
  </si>
  <si>
    <t>광주동구2B</t>
  </si>
  <si>
    <t>제주제주3B</t>
  </si>
  <si>
    <t>제주제주4B</t>
  </si>
  <si>
    <t>경기부천오정1B</t>
  </si>
  <si>
    <t>경기부천원미4B</t>
  </si>
  <si>
    <t>광주서구1D</t>
  </si>
  <si>
    <t>부산기장4D</t>
  </si>
  <si>
    <t>경북구미3B</t>
  </si>
  <si>
    <t>경북구미4B</t>
  </si>
  <si>
    <t>부산금정2B</t>
  </si>
  <si>
    <t>충남천안2E</t>
  </si>
  <si>
    <t>충북청주1M</t>
  </si>
  <si>
    <t>충북청주2M</t>
  </si>
  <si>
    <t>경기화성시3E</t>
  </si>
  <si>
    <t>경기고양일산서구동구2E</t>
  </si>
  <si>
    <t>대구중구2E</t>
  </si>
  <si>
    <t>경기남양주7E</t>
  </si>
  <si>
    <t>경기의정부5M</t>
  </si>
  <si>
    <t>경기성남1E</t>
  </si>
  <si>
    <t>충북충주2M</t>
  </si>
  <si>
    <t>광주북구1M</t>
  </si>
  <si>
    <t>서울동대문4E</t>
  </si>
  <si>
    <t>서울동대문5E</t>
  </si>
  <si>
    <t>광주북구2M</t>
  </si>
  <si>
    <t>충북청주3M</t>
  </si>
  <si>
    <t>경남양산2B</t>
  </si>
  <si>
    <t>충남아산2B</t>
  </si>
  <si>
    <t>충북충주1B</t>
  </si>
  <si>
    <t>인천서구4E</t>
  </si>
  <si>
    <t>인천서구3E</t>
  </si>
  <si>
    <t>인천서구2E</t>
  </si>
  <si>
    <t>인천서구1E</t>
  </si>
  <si>
    <t>세종중부2E</t>
  </si>
  <si>
    <t>서울송파2B</t>
  </si>
  <si>
    <t>경기광주7B</t>
  </si>
  <si>
    <t>경기부천원미2E</t>
  </si>
  <si>
    <t>경기부천소사3E</t>
  </si>
  <si>
    <t>서울송파3B</t>
  </si>
  <si>
    <t>서울금천2E</t>
  </si>
  <si>
    <t>서울강동4B</t>
  </si>
  <si>
    <t>서울관악2B</t>
  </si>
  <si>
    <t>경기수원장안6M</t>
  </si>
  <si>
    <t>경기수원권선영통1B</t>
  </si>
  <si>
    <t>경기수원장안5M</t>
  </si>
  <si>
    <t>서울강남3B</t>
  </si>
  <si>
    <t>경기파주4M</t>
  </si>
  <si>
    <t>서울강남4B</t>
  </si>
  <si>
    <t>경기남양주구리5B</t>
  </si>
  <si>
    <t>전북전주완산1D</t>
  </si>
  <si>
    <t>경기수원팔달권선1E</t>
  </si>
  <si>
    <t>전북전주완산1E</t>
  </si>
  <si>
    <t>서울중랑5B</t>
  </si>
  <si>
    <t>전북군산5B</t>
  </si>
  <si>
    <t>서울강북6B</t>
  </si>
  <si>
    <t>경기부천원미5B</t>
  </si>
  <si>
    <t>서울노원5B</t>
  </si>
  <si>
    <t>경기화성3E</t>
  </si>
  <si>
    <t>전북군산6B</t>
  </si>
  <si>
    <t>경기부천원미6B</t>
  </si>
  <si>
    <t>부산사상3D</t>
  </si>
  <si>
    <t>대구달서3B</t>
  </si>
  <si>
    <t>인천부평3B</t>
  </si>
  <si>
    <t>충북청주청원2B</t>
  </si>
  <si>
    <t>제주제주7M</t>
  </si>
  <si>
    <t>제주제주8M</t>
  </si>
  <si>
    <t>제주제주9M</t>
  </si>
  <si>
    <t>제주제주10M</t>
  </si>
  <si>
    <t>서울은평덕양마포1D</t>
  </si>
  <si>
    <t>서울송파4B</t>
  </si>
  <si>
    <t>서울강남2E</t>
  </si>
  <si>
    <t>경기김포11D</t>
  </si>
  <si>
    <t>경기안산1E</t>
  </si>
  <si>
    <t>경기용인기흥1E</t>
  </si>
  <si>
    <t>전북익산2B</t>
  </si>
  <si>
    <t>서울금천3E</t>
  </si>
  <si>
    <t>경기평택3B</t>
  </si>
  <si>
    <t>경기성남수정중원1E</t>
  </si>
  <si>
    <t>경기파주2E</t>
  </si>
  <si>
    <t>서울용산1E</t>
  </si>
  <si>
    <t>경기성남수정중원5B</t>
  </si>
  <si>
    <t>경기성남수정중원6B</t>
  </si>
  <si>
    <t>인천남동미추1E</t>
  </si>
  <si>
    <t>경기고양덕양2E</t>
  </si>
  <si>
    <t>경기부천원미7B</t>
  </si>
  <si>
    <t>충남천안서북동남2B</t>
  </si>
  <si>
    <t>서울마포4B</t>
  </si>
  <si>
    <t>경기남양주구리6B</t>
  </si>
  <si>
    <t>전남순천1M</t>
  </si>
  <si>
    <t>경기안양만안2M</t>
  </si>
  <si>
    <t>경기파주5M</t>
  </si>
  <si>
    <t>서울서대문1M</t>
  </si>
  <si>
    <t>경남김해2B</t>
  </si>
  <si>
    <t>대구달서4B</t>
  </si>
  <si>
    <t>대구남구1B</t>
  </si>
  <si>
    <t>대구남구2B</t>
  </si>
  <si>
    <t>대구달서5B</t>
  </si>
  <si>
    <t>대구달서6B</t>
  </si>
  <si>
    <t>경북구미6E</t>
  </si>
  <si>
    <t>충남천안서북2B</t>
  </si>
  <si>
    <t>충남천안서북3B</t>
  </si>
  <si>
    <t>부산해운대1B</t>
  </si>
  <si>
    <t>부산해운대2B</t>
  </si>
  <si>
    <t>서울강동6E</t>
  </si>
  <si>
    <t>인천서구5E</t>
  </si>
  <si>
    <t>경기안산단원상록1E</t>
  </si>
  <si>
    <t>경기용인기흥2E</t>
  </si>
  <si>
    <t>경기용인기흥3E</t>
  </si>
  <si>
    <t>서울영등포2B</t>
  </si>
  <si>
    <t>전남여수1D</t>
  </si>
  <si>
    <t>서울광진4B</t>
  </si>
  <si>
    <t>인천부평4B</t>
  </si>
  <si>
    <t>경기성남분당6E</t>
  </si>
  <si>
    <t>경기성남분당7E</t>
  </si>
  <si>
    <t>인천미추홀남동1E</t>
  </si>
  <si>
    <t>경기이천2B</t>
  </si>
  <si>
    <t>인천서구6E</t>
  </si>
  <si>
    <t>강원강릉5D</t>
  </si>
  <si>
    <t>강원속초1B</t>
  </si>
  <si>
    <t>로드러너-35-경기화성1M</t>
  </si>
  <si>
    <t>서울성북동대문1E</t>
  </si>
  <si>
    <t>서울동대문6E</t>
  </si>
  <si>
    <t>경기시흥1E</t>
  </si>
  <si>
    <t>경기화성4E</t>
  </si>
  <si>
    <t>서울동대문7E</t>
  </si>
  <si>
    <t>광주서구3E</t>
  </si>
  <si>
    <t>인천계양1E</t>
  </si>
  <si>
    <t>부산해운대동래1B</t>
  </si>
  <si>
    <t>부산북구1B</t>
  </si>
  <si>
    <t>부산기장1B</t>
  </si>
  <si>
    <t>서울노원6B</t>
  </si>
  <si>
    <t>서울도봉노원강북1B</t>
  </si>
  <si>
    <t>서울노원1E</t>
  </si>
  <si>
    <t>부산수영2B</t>
  </si>
  <si>
    <t>서울영등포3B</t>
  </si>
  <si>
    <t>서울영등포4B</t>
  </si>
  <si>
    <t>서울송파5B</t>
  </si>
  <si>
    <t>서울강서1B</t>
  </si>
  <si>
    <t>전북군산7B</t>
  </si>
  <si>
    <t>대구북구1E</t>
  </si>
  <si>
    <t>경북포항북구2B</t>
  </si>
  <si>
    <t>대구동구1B</t>
  </si>
  <si>
    <t>인천계양3B</t>
  </si>
  <si>
    <t>서울종로중구서대문1E</t>
  </si>
  <si>
    <t>서울강남3E</t>
  </si>
  <si>
    <t>경기안양만안1E</t>
  </si>
  <si>
    <t>경기안양동안1E</t>
  </si>
  <si>
    <t>경기군포1E</t>
  </si>
  <si>
    <t>서울광진5B</t>
  </si>
  <si>
    <t>서울광진6B</t>
  </si>
  <si>
    <t>서울강북도봉1E</t>
  </si>
  <si>
    <t>서울강북도봉1B</t>
  </si>
  <si>
    <t>고양덕양1E</t>
  </si>
  <si>
    <t>경기김포1E</t>
  </si>
  <si>
    <t>경기남양주8E</t>
  </si>
  <si>
    <t>대전중구서구1M</t>
  </si>
  <si>
    <t>경남창원성산1B</t>
  </si>
  <si>
    <t>대구북구2B</t>
  </si>
  <si>
    <t>인천남구남동부평1B</t>
  </si>
  <si>
    <t>대구북구서구1B</t>
  </si>
  <si>
    <t>충남아산당진1E</t>
  </si>
  <si>
    <t>울산남구1E</t>
  </si>
  <si>
    <t>인천연수1E</t>
  </si>
  <si>
    <t>경기김포2E</t>
  </si>
  <si>
    <t>대구서구달서1B</t>
  </si>
  <si>
    <t>경기평택4B</t>
  </si>
  <si>
    <t>부산해운대3B</t>
  </si>
  <si>
    <t>서울중랑3E</t>
  </si>
  <si>
    <t>부산기장2E</t>
  </si>
  <si>
    <t>광주서구4E</t>
  </si>
  <si>
    <t>대전유성5B</t>
  </si>
  <si>
    <t>대전서구유성2B</t>
  </si>
  <si>
    <t>대전동구중구대덕3B</t>
  </si>
  <si>
    <t>인천중구2B</t>
  </si>
  <si>
    <t>경기수원팔달권선1B</t>
  </si>
  <si>
    <t>광주북구동구1B</t>
  </si>
  <si>
    <t>경기안산단원2B</t>
  </si>
  <si>
    <t>경기안양만안1B</t>
  </si>
  <si>
    <t>경기부천원미소사1B</t>
  </si>
  <si>
    <t>부산사상진구1B</t>
  </si>
  <si>
    <t>전북전주완산덕진1D</t>
  </si>
  <si>
    <t>서울금천광명3B</t>
  </si>
  <si>
    <t>서울강남5B</t>
  </si>
  <si>
    <t>서울광진성동1E</t>
  </si>
  <si>
    <t>서울광진3E</t>
  </si>
  <si>
    <t>서울광진7B</t>
  </si>
  <si>
    <t>서울광진동대문성동1E</t>
  </si>
  <si>
    <t>서울성북동대문1B</t>
  </si>
  <si>
    <t>서울성북동대문2B</t>
  </si>
  <si>
    <t>서울성동용산중구동대문1E</t>
  </si>
  <si>
    <t>부산해운대4B</t>
  </si>
  <si>
    <t>경기남양주9E</t>
  </si>
  <si>
    <t>경기남양주10E</t>
  </si>
  <si>
    <t>경기안산단원1M</t>
  </si>
  <si>
    <t>인천중구1E</t>
  </si>
  <si>
    <t>경기평택4E</t>
  </si>
  <si>
    <t>경기안산단원상록2E</t>
  </si>
  <si>
    <t>인천연수4B</t>
  </si>
  <si>
    <t>서울마포동대문영등포1E</t>
  </si>
  <si>
    <t>서울강남강서관악1E</t>
  </si>
  <si>
    <t>경기하남5E</t>
  </si>
  <si>
    <t>경기광주1E</t>
  </si>
  <si>
    <t>대전동구중구서구1B</t>
  </si>
  <si>
    <t>부산북구2B</t>
  </si>
  <si>
    <t>경기부천소사2B</t>
  </si>
  <si>
    <t>대구북구3B</t>
  </si>
  <si>
    <t>경기남양주1B</t>
  </si>
  <si>
    <t>경기김포5E</t>
  </si>
  <si>
    <t>로드러너-34-경기화성2M</t>
  </si>
  <si>
    <t>의정부A경기의정부6M</t>
  </si>
  <si>
    <t>로드러너-32-경기화성3M</t>
  </si>
  <si>
    <t>로드러너-33-경기화성5E</t>
  </si>
  <si>
    <t>대구동구1E</t>
  </si>
  <si>
    <t>로드러너-31-경기화성9B</t>
  </si>
  <si>
    <t>로드러너-30-경기화성7E</t>
  </si>
  <si>
    <t>로드러너-29-경기화성10B</t>
  </si>
  <si>
    <t>로드러너-9-경기오산1B</t>
  </si>
  <si>
    <t>로드러너-10-경기오산2B</t>
  </si>
  <si>
    <t>인천부평1E</t>
  </si>
  <si>
    <t>제주제주4E</t>
  </si>
  <si>
    <t>제주제주1M</t>
  </si>
  <si>
    <t>제주제주3E</t>
  </si>
  <si>
    <t>경북구미1B</t>
  </si>
  <si>
    <t>경북구미2B</t>
  </si>
  <si>
    <t>경기남양주1M</t>
  </si>
  <si>
    <t>제주제주5E</t>
  </si>
  <si>
    <t>제주제주3M</t>
  </si>
  <si>
    <t>제주제주5M</t>
  </si>
  <si>
    <t>제주제주2M</t>
  </si>
  <si>
    <t>제주제주6M</t>
  </si>
  <si>
    <t>서울영등포1E</t>
  </si>
  <si>
    <t>서울강남2B</t>
  </si>
  <si>
    <t>경기수원장안4M</t>
  </si>
  <si>
    <t>서울강남서초6B</t>
  </si>
  <si>
    <t>강원강릉4D</t>
  </si>
  <si>
    <t>강원강릉3D</t>
  </si>
  <si>
    <t>경기수원장안1M</t>
  </si>
  <si>
    <t>경기수원장안3M</t>
  </si>
  <si>
    <t>경기수원장안2M</t>
  </si>
  <si>
    <t>강원강릉1D</t>
  </si>
  <si>
    <t>강원강릉2D</t>
  </si>
  <si>
    <t>충북청주서원1M</t>
  </si>
  <si>
    <t>충북청주상당1M</t>
  </si>
  <si>
    <t>충북청주흥덕1M</t>
  </si>
  <si>
    <t>미사용서울송파2B</t>
  </si>
  <si>
    <t>로드러너-13-경기오산3B</t>
  </si>
  <si>
    <t>로드러너-14-경기오산4B</t>
  </si>
  <si>
    <t>충남당진2M</t>
  </si>
  <si>
    <t>서울동대문11E</t>
  </si>
  <si>
    <t>법정동명</t>
  </si>
  <si>
    <t>검증</t>
    <phoneticPr fontId="4" type="noConversion"/>
  </si>
  <si>
    <t>코드</t>
    <phoneticPr fontId="10" type="noConversion"/>
  </si>
  <si>
    <t>시도</t>
    <phoneticPr fontId="4" type="noConversion"/>
  </si>
  <si>
    <t>시군구</t>
    <phoneticPr fontId="4" type="noConversion"/>
  </si>
  <si>
    <t>읍면동</t>
    <phoneticPr fontId="4" type="noConversion"/>
  </si>
  <si>
    <t>가능여부</t>
    <phoneticPr fontId="4" type="noConversion"/>
  </si>
  <si>
    <t>제출 시도</t>
    <phoneticPr fontId="4" type="noConversion"/>
  </si>
  <si>
    <t>서울 종로구 청운동</t>
  </si>
  <si>
    <t>청운동</t>
  </si>
  <si>
    <t>가능</t>
  </si>
  <si>
    <t>서울특별시</t>
  </si>
  <si>
    <t>서울 종로구 신교동</t>
  </si>
  <si>
    <t>신교동</t>
  </si>
  <si>
    <t>경기도</t>
  </si>
  <si>
    <t>서울 종로구 궁정동</t>
  </si>
  <si>
    <t>궁정동</t>
  </si>
  <si>
    <t>인천광역시</t>
  </si>
  <si>
    <t>서울 종로구 효자동</t>
  </si>
  <si>
    <t>효자동</t>
  </si>
  <si>
    <t>대전광역시</t>
  </si>
  <si>
    <t>서울 종로구 창성동</t>
  </si>
  <si>
    <t>창성동</t>
  </si>
  <si>
    <t>충청북도</t>
  </si>
  <si>
    <t>서울 종로구 통의동</t>
  </si>
  <si>
    <t>통의동</t>
  </si>
  <si>
    <t>충청남도</t>
  </si>
  <si>
    <t>서울 종로구 적선동</t>
  </si>
  <si>
    <t>적선동</t>
  </si>
  <si>
    <t>서울 종로구 통인동</t>
  </si>
  <si>
    <t>통인동</t>
  </si>
  <si>
    <t>광주광역시</t>
  </si>
  <si>
    <t>서울 종로구 누상동</t>
  </si>
  <si>
    <t>누상동</t>
  </si>
  <si>
    <t>전라북도</t>
  </si>
  <si>
    <t>서울 종로구 누하동</t>
  </si>
  <si>
    <t>누하동</t>
  </si>
  <si>
    <t>전라남도</t>
  </si>
  <si>
    <t>서울 종로구 옥인동</t>
  </si>
  <si>
    <t>옥인동</t>
  </si>
  <si>
    <t>경상북도</t>
  </si>
  <si>
    <t>서울 종로구 체부동</t>
  </si>
  <si>
    <t>체부동</t>
  </si>
  <si>
    <t>대구광역시</t>
  </si>
  <si>
    <t>서울 종로구 필운동</t>
  </si>
  <si>
    <t>필운동</t>
  </si>
  <si>
    <t>경상남도</t>
  </si>
  <si>
    <t>서울 종로구 내자동</t>
  </si>
  <si>
    <t>내자동</t>
  </si>
  <si>
    <t>울산광역시</t>
  </si>
  <si>
    <t>서울 종로구 사직동</t>
  </si>
  <si>
    <t>사직동</t>
  </si>
  <si>
    <t>부산광역시</t>
  </si>
  <si>
    <t>서울 종로구 도렴동</t>
  </si>
  <si>
    <t>도렴동</t>
  </si>
  <si>
    <t>강원도</t>
  </si>
  <si>
    <t>서울 종로구 당주동</t>
  </si>
  <si>
    <t>당주동</t>
  </si>
  <si>
    <t>제주특별자치도</t>
  </si>
  <si>
    <t>서울 종로구 내수동</t>
  </si>
  <si>
    <t>내수동</t>
  </si>
  <si>
    <t>서울 종로구 세종로</t>
  </si>
  <si>
    <t>세종로</t>
  </si>
  <si>
    <t>서울 종로구 신문로1가</t>
  </si>
  <si>
    <t>신문로1가</t>
  </si>
  <si>
    <t>서울 종로구 신문로2가</t>
  </si>
  <si>
    <t>신문로2가</t>
  </si>
  <si>
    <t>서울 종로구 청진동</t>
  </si>
  <si>
    <t>청진동</t>
  </si>
  <si>
    <t>서울 종로구 서린동</t>
  </si>
  <si>
    <t>서린동</t>
  </si>
  <si>
    <t>서울 종로구 수송동</t>
  </si>
  <si>
    <t>수송동</t>
  </si>
  <si>
    <t>서울 종로구 중학동</t>
  </si>
  <si>
    <t>중학동</t>
  </si>
  <si>
    <t>서울 종로구 종로1가</t>
  </si>
  <si>
    <t>종로1가</t>
  </si>
  <si>
    <t>서울 종로구 공평동</t>
  </si>
  <si>
    <t>공평동</t>
  </si>
  <si>
    <t>서울 종로구 관훈동</t>
  </si>
  <si>
    <t>관훈동</t>
  </si>
  <si>
    <t>서울 종로구 견지동</t>
  </si>
  <si>
    <t>견지동</t>
  </si>
  <si>
    <t>서울 종로구 와룡동</t>
  </si>
  <si>
    <t>와룡동</t>
  </si>
  <si>
    <t>서울 종로구 권농동</t>
  </si>
  <si>
    <t>권농동</t>
  </si>
  <si>
    <t>서울 종로구 운니동</t>
  </si>
  <si>
    <t>운니동</t>
  </si>
  <si>
    <t>서울 종로구 익선동</t>
  </si>
  <si>
    <t>익선동</t>
  </si>
  <si>
    <t>서울 종로구 경운동</t>
  </si>
  <si>
    <t>경운동</t>
  </si>
  <si>
    <t>서울 종로구 관철동</t>
  </si>
  <si>
    <t>관철동</t>
  </si>
  <si>
    <t>서울 종로구 인사동</t>
  </si>
  <si>
    <t>인사동</t>
  </si>
  <si>
    <t>서울 종로구 낙원동</t>
  </si>
  <si>
    <t>낙원동</t>
  </si>
  <si>
    <t>서울 종로구 종로2가</t>
  </si>
  <si>
    <t>종로2가</t>
  </si>
  <si>
    <t>서울 종로구 팔판동</t>
  </si>
  <si>
    <t>팔판동</t>
  </si>
  <si>
    <t>서울 종로구 삼청동</t>
  </si>
  <si>
    <t>삼청동</t>
  </si>
  <si>
    <t>서울 종로구 안국동</t>
  </si>
  <si>
    <t>안국동</t>
  </si>
  <si>
    <t>서울 종로구 소격동</t>
  </si>
  <si>
    <t>소격동</t>
  </si>
  <si>
    <t>서울 종로구 화동</t>
  </si>
  <si>
    <t>화동</t>
  </si>
  <si>
    <t>서울 종로구 사간동</t>
  </si>
  <si>
    <t>사간동</t>
  </si>
  <si>
    <t>서울 종로구 송현동</t>
  </si>
  <si>
    <t>송현동</t>
  </si>
  <si>
    <t>서울 종로구 가회동</t>
  </si>
  <si>
    <t>가회동</t>
  </si>
  <si>
    <t>서울 종로구 재동</t>
  </si>
  <si>
    <t>재동</t>
  </si>
  <si>
    <t>서울 종로구 계동</t>
  </si>
  <si>
    <t>계동</t>
  </si>
  <si>
    <t>서울 종로구 원서동</t>
  </si>
  <si>
    <t>원서동</t>
  </si>
  <si>
    <t>서울 종로구 훈정동</t>
  </si>
  <si>
    <t>훈정동</t>
  </si>
  <si>
    <t>서울 종로구 묘동</t>
  </si>
  <si>
    <t>묘동</t>
  </si>
  <si>
    <t>서울 종로구 봉익동</t>
  </si>
  <si>
    <t>봉익동</t>
  </si>
  <si>
    <t>서울 종로구 돈의동</t>
  </si>
  <si>
    <t>돈의동</t>
  </si>
  <si>
    <t>서울 종로구 장사동</t>
  </si>
  <si>
    <t>장사동</t>
  </si>
  <si>
    <t>서울 종로구 관수동</t>
  </si>
  <si>
    <t>관수동</t>
  </si>
  <si>
    <t>서울 종로구 종로3가</t>
  </si>
  <si>
    <t>종로3가</t>
  </si>
  <si>
    <t>서울 종로구 인의동</t>
  </si>
  <si>
    <t>인의동</t>
  </si>
  <si>
    <t>서울 종로구 예지동</t>
  </si>
  <si>
    <t>예지동</t>
  </si>
  <si>
    <t>서울 종로구 원남동</t>
  </si>
  <si>
    <t>원남동</t>
  </si>
  <si>
    <t>서울 종로구 연지동</t>
  </si>
  <si>
    <t>연지동</t>
  </si>
  <si>
    <t>서울 종로구 종로4가</t>
  </si>
  <si>
    <t>종로4가</t>
  </si>
  <si>
    <t>서울 종로구 효제동</t>
  </si>
  <si>
    <t>효제동</t>
  </si>
  <si>
    <t>서울 종로구 종로5가</t>
  </si>
  <si>
    <t>종로5가</t>
  </si>
  <si>
    <t>서울 종로구 종로6가</t>
  </si>
  <si>
    <t>종로6가</t>
  </si>
  <si>
    <t>서울 종로구 이화동</t>
  </si>
  <si>
    <t>이화동</t>
  </si>
  <si>
    <t>서울 종로구 연건동</t>
  </si>
  <si>
    <t>연건동</t>
  </si>
  <si>
    <t>서울 종로구 충신동</t>
  </si>
  <si>
    <t>충신동</t>
  </si>
  <si>
    <t>서울 종로구 동숭동</t>
  </si>
  <si>
    <t>동숭동</t>
  </si>
  <si>
    <t>서울 종로구 혜화동</t>
  </si>
  <si>
    <t>혜화동</t>
  </si>
  <si>
    <t>서울 종로구 명륜1가</t>
  </si>
  <si>
    <t>명륜1가</t>
  </si>
  <si>
    <t>서울 종로구 명륜2가</t>
  </si>
  <si>
    <t>명륜2가</t>
  </si>
  <si>
    <t>서울 종로구 명륜4가</t>
  </si>
  <si>
    <t>명륜4가</t>
  </si>
  <si>
    <t>서울 종로구 명륜3가</t>
  </si>
  <si>
    <t>명륜3가</t>
  </si>
  <si>
    <t>서울 종로구 창신동</t>
  </si>
  <si>
    <t>창신동</t>
  </si>
  <si>
    <t>서울 종로구 숭인동</t>
  </si>
  <si>
    <t>숭인동</t>
  </si>
  <si>
    <t>서울 종로구 교남동</t>
  </si>
  <si>
    <t>교남동</t>
  </si>
  <si>
    <t>서울 종로구 평동</t>
  </si>
  <si>
    <t>평동</t>
  </si>
  <si>
    <t>서울 종로구 송월동</t>
  </si>
  <si>
    <t>송월동</t>
  </si>
  <si>
    <t>서울 종로구 홍파동</t>
  </si>
  <si>
    <t>홍파동</t>
  </si>
  <si>
    <t>서울 종로구 교북동</t>
  </si>
  <si>
    <t>교북동</t>
  </si>
  <si>
    <t>서울 종로구 행촌동</t>
  </si>
  <si>
    <t>행촌동</t>
  </si>
  <si>
    <t>서울 종로구 구기동</t>
  </si>
  <si>
    <t>구기동</t>
  </si>
  <si>
    <t>서울 종로구 평창동</t>
  </si>
  <si>
    <t>평창동</t>
  </si>
  <si>
    <t>서울 종로구 부암동</t>
  </si>
  <si>
    <t>부암동</t>
  </si>
  <si>
    <t>서울 종로구 홍지동</t>
  </si>
  <si>
    <t>홍지동</t>
  </si>
  <si>
    <t>서울 종로구 신영동</t>
  </si>
  <si>
    <t>신영동</t>
  </si>
  <si>
    <t>서울 종로구 무악동</t>
  </si>
  <si>
    <t>무악동</t>
  </si>
  <si>
    <t>서울 중구 무교동</t>
  </si>
  <si>
    <t>무교동</t>
  </si>
  <si>
    <t>서울 중구 다동</t>
  </si>
  <si>
    <t>다동</t>
  </si>
  <si>
    <t>서울 중구 태평로1가</t>
  </si>
  <si>
    <t>태평로1가</t>
  </si>
  <si>
    <t>서울 중구 을지로1가</t>
  </si>
  <si>
    <t>을지로1가</t>
  </si>
  <si>
    <t>서울 중구 을지로2가</t>
  </si>
  <si>
    <t>을지로2가</t>
  </si>
  <si>
    <t>서울 중구 남대문로1가</t>
  </si>
  <si>
    <t>남대문로1가</t>
  </si>
  <si>
    <t>서울 중구 삼각동</t>
  </si>
  <si>
    <t>삼각동</t>
  </si>
  <si>
    <t>서울 중구 수하동</t>
  </si>
  <si>
    <t>수하동</t>
  </si>
  <si>
    <t>서울 중구 장교동</t>
  </si>
  <si>
    <t>장교동</t>
  </si>
  <si>
    <t>서울 중구 수표동</t>
  </si>
  <si>
    <t>수표동</t>
  </si>
  <si>
    <t>서울 중구 소공동</t>
  </si>
  <si>
    <t>소공동</t>
  </si>
  <si>
    <t>서울 중구 남창동</t>
  </si>
  <si>
    <t>남창동</t>
  </si>
  <si>
    <t>서울 중구 북창동</t>
  </si>
  <si>
    <t>북창동</t>
  </si>
  <si>
    <t>서울 중구 태평로2가</t>
  </si>
  <si>
    <t>태평로2가</t>
  </si>
  <si>
    <t>서울 중구 남대문로2가</t>
  </si>
  <si>
    <t>남대문로2가</t>
  </si>
  <si>
    <t>서울 중구 남대문로3가</t>
  </si>
  <si>
    <t>남대문로3가</t>
  </si>
  <si>
    <t>서울 중구 남대문로4가</t>
  </si>
  <si>
    <t>남대문로4가</t>
  </si>
  <si>
    <t>서울 중구 남대문로5가</t>
  </si>
  <si>
    <t>남대문로5가</t>
  </si>
  <si>
    <t>서울 중구 봉래동1가</t>
  </si>
  <si>
    <t>봉래동1가</t>
  </si>
  <si>
    <t>서울 중구 봉래동2가</t>
  </si>
  <si>
    <t>봉래동2가</t>
  </si>
  <si>
    <t>서울 중구 회현동1가</t>
  </si>
  <si>
    <t>회현동1가</t>
  </si>
  <si>
    <t>서울 중구 회현동2가</t>
  </si>
  <si>
    <t>회현동2가</t>
  </si>
  <si>
    <t>서울 중구 회현동3가</t>
  </si>
  <si>
    <t>회현동3가</t>
  </si>
  <si>
    <t>서울 중구 충무로1가</t>
  </si>
  <si>
    <t>충무로1가</t>
  </si>
  <si>
    <t>서울 중구 충무로2가</t>
  </si>
  <si>
    <t>충무로2가</t>
  </si>
  <si>
    <t>서울 중구 명동1가</t>
  </si>
  <si>
    <t>명동1가</t>
  </si>
  <si>
    <t>서울 중구 명동2가</t>
  </si>
  <si>
    <t>명동2가</t>
  </si>
  <si>
    <t>서울 중구 남산동1가</t>
  </si>
  <si>
    <t>남산동1가</t>
  </si>
  <si>
    <t>서울 중구 남산동2가</t>
  </si>
  <si>
    <t>남산동2가</t>
  </si>
  <si>
    <t>서울 중구 남산동3가</t>
  </si>
  <si>
    <t>남산동3가</t>
  </si>
  <si>
    <t>서울 중구 저동1가</t>
  </si>
  <si>
    <t>저동1가</t>
  </si>
  <si>
    <t>서울 중구 충무로4가</t>
  </si>
  <si>
    <t>충무로4가</t>
  </si>
  <si>
    <t>서울 중구 충무로5가</t>
  </si>
  <si>
    <t>충무로5가</t>
  </si>
  <si>
    <t>서울 중구 인현동2가</t>
  </si>
  <si>
    <t>인현동2가</t>
  </si>
  <si>
    <t>서울 중구 예관동</t>
  </si>
  <si>
    <t>예관동</t>
  </si>
  <si>
    <t>서울 중구 묵정동</t>
  </si>
  <si>
    <t>묵정동</t>
  </si>
  <si>
    <t>서울 중구 필동1가</t>
  </si>
  <si>
    <t>필동1가</t>
  </si>
  <si>
    <t>서울 중구 필동2가</t>
  </si>
  <si>
    <t>필동2가</t>
  </si>
  <si>
    <t>서울 중구 필동3가</t>
  </si>
  <si>
    <t>필동3가</t>
  </si>
  <si>
    <t>서울 중구 남학동</t>
  </si>
  <si>
    <t>남학동</t>
  </si>
  <si>
    <t>서울 중구 주자동</t>
  </si>
  <si>
    <t>주자동</t>
  </si>
  <si>
    <t>서울 중구 예장동</t>
  </si>
  <si>
    <t>예장동</t>
  </si>
  <si>
    <t>서울 중구 장충동1가</t>
  </si>
  <si>
    <t>장충동1가</t>
  </si>
  <si>
    <t>서울 중구 장충동2가</t>
  </si>
  <si>
    <t>장충동2가</t>
  </si>
  <si>
    <t>서울 중구 광희동1가</t>
  </si>
  <si>
    <t>광희동1가</t>
  </si>
  <si>
    <t>서울 중구 광희동2가</t>
  </si>
  <si>
    <t>광희동2가</t>
  </si>
  <si>
    <t>서울 중구 쌍림동</t>
  </si>
  <si>
    <t>쌍림동</t>
  </si>
  <si>
    <t>서울 중구 을지로6가</t>
  </si>
  <si>
    <t>을지로6가</t>
  </si>
  <si>
    <t>서울 중구 을지로7가</t>
  </si>
  <si>
    <t>을지로7가</t>
  </si>
  <si>
    <t>서울 중구 을지로4가</t>
  </si>
  <si>
    <t>을지로4가</t>
  </si>
  <si>
    <t>서울 중구 을지로5가</t>
  </si>
  <si>
    <t>을지로5가</t>
  </si>
  <si>
    <t>서울 중구 주교동</t>
  </si>
  <si>
    <t>주교동</t>
  </si>
  <si>
    <t>서울 중구 방산동</t>
  </si>
  <si>
    <t>방산동</t>
  </si>
  <si>
    <t>서울 중구 오장동</t>
  </si>
  <si>
    <t>오장동</t>
  </si>
  <si>
    <t>서울 중구 을지로3가</t>
  </si>
  <si>
    <t>을지로3가</t>
  </si>
  <si>
    <t>서울 중구 입정동</t>
  </si>
  <si>
    <t>입정동</t>
  </si>
  <si>
    <t>서울 중구 산림동</t>
  </si>
  <si>
    <t>산림동</t>
  </si>
  <si>
    <t>서울 중구 충무로3가</t>
  </si>
  <si>
    <t>충무로3가</t>
  </si>
  <si>
    <t>서울 중구 초동</t>
  </si>
  <si>
    <t>초동</t>
  </si>
  <si>
    <t>서울 중구 인현동1가</t>
  </si>
  <si>
    <t>인현동1가</t>
  </si>
  <si>
    <t>서울 중구 저동2가</t>
  </si>
  <si>
    <t>저동2가</t>
  </si>
  <si>
    <t>서울 중구 신당동</t>
  </si>
  <si>
    <t>신당동</t>
  </si>
  <si>
    <t>서울 중구 흥인동</t>
  </si>
  <si>
    <t>흥인동</t>
  </si>
  <si>
    <t>서울 중구 무학동</t>
  </si>
  <si>
    <t>무학동</t>
  </si>
  <si>
    <t>서울 중구 황학동</t>
  </si>
  <si>
    <t>황학동</t>
  </si>
  <si>
    <t>서울 중구 서소문동</t>
  </si>
  <si>
    <t>서소문동</t>
  </si>
  <si>
    <t>서울 중구 정동</t>
  </si>
  <si>
    <t>정동</t>
  </si>
  <si>
    <t>서울 중구 순화동</t>
  </si>
  <si>
    <t>순화동</t>
  </si>
  <si>
    <t>서울 중구 의주로1가</t>
  </si>
  <si>
    <t>의주로1가</t>
  </si>
  <si>
    <t>서울 중구 충정로1가</t>
  </si>
  <si>
    <t>충정로1가</t>
  </si>
  <si>
    <t>서울 중구 중림동</t>
  </si>
  <si>
    <t>중림동</t>
  </si>
  <si>
    <t>서울 중구 의주로2가</t>
  </si>
  <si>
    <t>의주로2가</t>
  </si>
  <si>
    <t>서울 중구 만리동1가</t>
  </si>
  <si>
    <t>만리동1가</t>
  </si>
  <si>
    <t>서울 중구 만리동2가</t>
  </si>
  <si>
    <t>만리동2가</t>
  </si>
  <si>
    <t>서울 용산구 후암동</t>
  </si>
  <si>
    <t>후암동</t>
  </si>
  <si>
    <t>서울 용산구 용산동2가</t>
  </si>
  <si>
    <t>용산동2가</t>
  </si>
  <si>
    <t>서울 용산구 용산동4가</t>
  </si>
  <si>
    <t>용산동4가</t>
  </si>
  <si>
    <t>서울 용산구 갈월동</t>
  </si>
  <si>
    <t>갈월동</t>
  </si>
  <si>
    <t>서울 용산구 남영동</t>
  </si>
  <si>
    <t>남영동</t>
  </si>
  <si>
    <t>서울 용산구 용산동1가</t>
  </si>
  <si>
    <t>용산동1가</t>
  </si>
  <si>
    <t>서울 용산구 동자동</t>
  </si>
  <si>
    <t>동자동</t>
  </si>
  <si>
    <t>서울 용산구 서계동</t>
  </si>
  <si>
    <t>서계동</t>
  </si>
  <si>
    <t>서울 용산구 청파동1가</t>
  </si>
  <si>
    <t>청파동1가</t>
  </si>
  <si>
    <t>서울 용산구 청파동2가</t>
  </si>
  <si>
    <t>청파동2가</t>
  </si>
  <si>
    <t>서울 용산구 청파동3가</t>
  </si>
  <si>
    <t>청파동3가</t>
  </si>
  <si>
    <t>서울 용산구 원효로1가</t>
  </si>
  <si>
    <t>원효로1가</t>
  </si>
  <si>
    <t>서울 용산구 원효로2가</t>
  </si>
  <si>
    <t>원효로2가</t>
  </si>
  <si>
    <t>서울 용산구 신창동</t>
  </si>
  <si>
    <t>신창동</t>
  </si>
  <si>
    <t>서울 용산구 산천동</t>
  </si>
  <si>
    <t>산천동</t>
  </si>
  <si>
    <t>서울 용산구 청암동</t>
  </si>
  <si>
    <t>청암동</t>
  </si>
  <si>
    <t>서울 용산구 원효로3가</t>
  </si>
  <si>
    <t>원효로3가</t>
  </si>
  <si>
    <t>서울 용산구 원효로4가</t>
  </si>
  <si>
    <t>원효로4가</t>
  </si>
  <si>
    <t>서울 용산구 효창동</t>
  </si>
  <si>
    <t>효창동</t>
  </si>
  <si>
    <t>서울 용산구 도원동</t>
  </si>
  <si>
    <t>도원동</t>
  </si>
  <si>
    <t>서울 용산구 용문동</t>
  </si>
  <si>
    <t>용문동</t>
  </si>
  <si>
    <t>서울 용산구 문배동</t>
  </si>
  <si>
    <t>문배동</t>
  </si>
  <si>
    <t>서울 용산구 신계동</t>
  </si>
  <si>
    <t>신계동</t>
  </si>
  <si>
    <t>서울 용산구 한강로1가</t>
  </si>
  <si>
    <t>한강로1가</t>
  </si>
  <si>
    <t>서울 용산구 한강로2가</t>
  </si>
  <si>
    <t>한강로2가</t>
  </si>
  <si>
    <t>서울 용산구 용산동3가</t>
  </si>
  <si>
    <t>용산동3가</t>
  </si>
  <si>
    <t>서울 용산구 용산동5가</t>
  </si>
  <si>
    <t>용산동5가</t>
  </si>
  <si>
    <t>서울 용산구 한강로3가</t>
  </si>
  <si>
    <t>한강로3가</t>
  </si>
  <si>
    <t>서울 용산구 이촌동</t>
  </si>
  <si>
    <t>이촌동</t>
  </si>
  <si>
    <t>서울 용산구 이태원동</t>
  </si>
  <si>
    <t>이태원동</t>
  </si>
  <si>
    <t>서울 용산구 한남동</t>
  </si>
  <si>
    <t>한남동</t>
  </si>
  <si>
    <t>서울 용산구 동빙고동</t>
  </si>
  <si>
    <t>동빙고동</t>
  </si>
  <si>
    <t>서울 용산구 서빙고동</t>
  </si>
  <si>
    <t>서빙고동</t>
  </si>
  <si>
    <t>서울 용산구 주성동</t>
  </si>
  <si>
    <t>주성동</t>
  </si>
  <si>
    <t>서울 용산구 용산동6가</t>
  </si>
  <si>
    <t>용산동6가</t>
  </si>
  <si>
    <t>서울 용산구 보광동</t>
  </si>
  <si>
    <t>보광동</t>
  </si>
  <si>
    <t>서울 성동구 상왕십리동</t>
  </si>
  <si>
    <t>상왕십리동</t>
  </si>
  <si>
    <t>서울 성동구 하왕십리동</t>
  </si>
  <si>
    <t>하왕십리동</t>
  </si>
  <si>
    <t>서울 성동구 홍익동</t>
  </si>
  <si>
    <t>홍익동</t>
  </si>
  <si>
    <t>서울 성동구 도선동</t>
  </si>
  <si>
    <t>도선동</t>
  </si>
  <si>
    <t>서울 성동구 마장동</t>
  </si>
  <si>
    <t>마장동</t>
  </si>
  <si>
    <t>서울 성동구 사근동</t>
  </si>
  <si>
    <t>사근동</t>
  </si>
  <si>
    <t>서울 성동구 행당동</t>
  </si>
  <si>
    <t>행당동</t>
  </si>
  <si>
    <t>서울 성동구 응봉동</t>
  </si>
  <si>
    <t>응봉동</t>
  </si>
  <si>
    <t>서울 성동구 금호동1가</t>
  </si>
  <si>
    <t>금호동1가</t>
  </si>
  <si>
    <t>서울 성동구 금호동2가</t>
  </si>
  <si>
    <t>금호동2가</t>
  </si>
  <si>
    <t>서울 성동구 금호동3가</t>
  </si>
  <si>
    <t>금호동3가</t>
  </si>
  <si>
    <t>서울 성동구 금호동4가</t>
  </si>
  <si>
    <t>금호동4가</t>
  </si>
  <si>
    <t>서울 성동구 옥수동</t>
  </si>
  <si>
    <t>옥수동</t>
  </si>
  <si>
    <t>서울 성동구 성수동1가</t>
  </si>
  <si>
    <t>성수동1가</t>
  </si>
  <si>
    <t>서울 성동구 성수동2가</t>
  </si>
  <si>
    <t>성수동2가</t>
  </si>
  <si>
    <t>서울 성동구 송정동</t>
  </si>
  <si>
    <t>송정동</t>
  </si>
  <si>
    <t>서울 성동구 용답동</t>
  </si>
  <si>
    <t>용답동</t>
  </si>
  <si>
    <t>서울 광진구 중곡동</t>
  </si>
  <si>
    <t>중곡동</t>
  </si>
  <si>
    <t>서울 광진구 능동</t>
  </si>
  <si>
    <t>능동</t>
  </si>
  <si>
    <t>서울 광진구 구의동</t>
  </si>
  <si>
    <t>구의동</t>
  </si>
  <si>
    <t>서울 광진구 광장동</t>
  </si>
  <si>
    <t>광장동</t>
  </si>
  <si>
    <t>서울 광진구 자양동</t>
  </si>
  <si>
    <t>자양동</t>
  </si>
  <si>
    <t>서울 광진구 화양동</t>
  </si>
  <si>
    <t>화양동</t>
  </si>
  <si>
    <t>서울 광진구 군자동</t>
  </si>
  <si>
    <t>군자동</t>
  </si>
  <si>
    <t>서울 동대문구 신설동</t>
  </si>
  <si>
    <t>신설동</t>
  </si>
  <si>
    <t>서울 동대문구 용두동</t>
  </si>
  <si>
    <t>용두동</t>
  </si>
  <si>
    <t>서울 동대문구 제기동</t>
  </si>
  <si>
    <t>제기동</t>
  </si>
  <si>
    <t>서울 동대문구 전농동</t>
  </si>
  <si>
    <t>전농동</t>
  </si>
  <si>
    <t>서울 동대문구 답십리동</t>
  </si>
  <si>
    <t>답십리동</t>
  </si>
  <si>
    <t>서울 동대문구 장안동</t>
  </si>
  <si>
    <t>장안동</t>
  </si>
  <si>
    <t>서울 동대문구 청량리동</t>
  </si>
  <si>
    <t>청량리동</t>
  </si>
  <si>
    <t>서울 동대문구 회기동</t>
  </si>
  <si>
    <t>회기동</t>
  </si>
  <si>
    <t>서울 동대문구 휘경동</t>
  </si>
  <si>
    <t>휘경동</t>
  </si>
  <si>
    <t>서울 동대문구 이문동</t>
  </si>
  <si>
    <t>이문동</t>
  </si>
  <si>
    <t>서울 중랑구 면목동</t>
  </si>
  <si>
    <t>면목동</t>
  </si>
  <si>
    <t>서울 중랑구 상봉동</t>
  </si>
  <si>
    <t>상봉동</t>
  </si>
  <si>
    <t>서울 중랑구 중화동</t>
  </si>
  <si>
    <t>중화동</t>
  </si>
  <si>
    <t>서울 중랑구 묵동</t>
  </si>
  <si>
    <t>묵동</t>
  </si>
  <si>
    <t>서울 중랑구 망우동</t>
  </si>
  <si>
    <t>망우동</t>
  </si>
  <si>
    <t>서울 중랑구 신내동</t>
  </si>
  <si>
    <t>신내동</t>
  </si>
  <si>
    <t>서울 성북구 성북동</t>
  </si>
  <si>
    <t>성북동</t>
  </si>
  <si>
    <t>서울 성북구 성북동1가</t>
  </si>
  <si>
    <t>성북동1가</t>
  </si>
  <si>
    <t>서울 성북구 돈암동</t>
  </si>
  <si>
    <t>돈암동</t>
  </si>
  <si>
    <t>서울 성북구 동소문동1가</t>
  </si>
  <si>
    <t>동소문동1가</t>
  </si>
  <si>
    <t>서울 성북구 동소문동2가</t>
  </si>
  <si>
    <t>동소문동2가</t>
  </si>
  <si>
    <t>서울 성북구 동소문동3가</t>
  </si>
  <si>
    <t>동소문동3가</t>
  </si>
  <si>
    <t>서울 성북구 동소문동4가</t>
  </si>
  <si>
    <t>동소문동4가</t>
  </si>
  <si>
    <t>서울 성북구 동소문동5가</t>
  </si>
  <si>
    <t>동소문동5가</t>
  </si>
  <si>
    <t>서울 성북구 동소문동6가</t>
  </si>
  <si>
    <t>동소문동6가</t>
  </si>
  <si>
    <t>서울 성북구 동소문동7가</t>
  </si>
  <si>
    <t>동소문동7가</t>
  </si>
  <si>
    <t>서울 성북구 삼선동1가</t>
  </si>
  <si>
    <t>삼선동1가</t>
  </si>
  <si>
    <t>서울 성북구 삼선동2가</t>
  </si>
  <si>
    <t>삼선동2가</t>
  </si>
  <si>
    <t>서울 성북구 삼선동3가</t>
  </si>
  <si>
    <t>삼선동3가</t>
  </si>
  <si>
    <t>서울 성북구 삼선동4가</t>
  </si>
  <si>
    <t>삼선동4가</t>
  </si>
  <si>
    <t>서울 성북구 삼선동5가</t>
  </si>
  <si>
    <t>삼선동5가</t>
  </si>
  <si>
    <t>서울 성북구 동선동1가</t>
  </si>
  <si>
    <t>동선동1가</t>
  </si>
  <si>
    <t>서울 성북구 동선동2가</t>
  </si>
  <si>
    <t>동선동2가</t>
  </si>
  <si>
    <t>서울 성북구 동선동3가</t>
  </si>
  <si>
    <t>동선동3가</t>
  </si>
  <si>
    <t>서울 성북구 동선동4가</t>
  </si>
  <si>
    <t>동선동4가</t>
  </si>
  <si>
    <t>서울 성북구 동선동5가</t>
  </si>
  <si>
    <t>동선동5가</t>
  </si>
  <si>
    <t>서울 성북구 안암동1가</t>
  </si>
  <si>
    <t>안암동1가</t>
  </si>
  <si>
    <t>서울 성북구 안암동2가</t>
  </si>
  <si>
    <t>안암동2가</t>
  </si>
  <si>
    <t>서울 성북구 안암동3가</t>
  </si>
  <si>
    <t>안암동3가</t>
  </si>
  <si>
    <t>서울 성북구 안암동4가</t>
  </si>
  <si>
    <t>안암동4가</t>
  </si>
  <si>
    <t>서울 성북구 안암동5가</t>
  </si>
  <si>
    <t>안암동5가</t>
  </si>
  <si>
    <t>서울 성북구 보문동4가</t>
  </si>
  <si>
    <t>보문동4가</t>
  </si>
  <si>
    <t>서울 성북구 보문동5가</t>
  </si>
  <si>
    <t>보문동5가</t>
  </si>
  <si>
    <t>서울 성북구 보문동6가</t>
  </si>
  <si>
    <t>보문동6가</t>
  </si>
  <si>
    <t>서울 성북구 보문동7가</t>
  </si>
  <si>
    <t>보문동7가</t>
  </si>
  <si>
    <t>서울 성북구 보문동1가</t>
  </si>
  <si>
    <t>보문동1가</t>
  </si>
  <si>
    <t>서울 성북구 보문동2가</t>
  </si>
  <si>
    <t>보문동2가</t>
  </si>
  <si>
    <t>서울 성북구 보문동3가</t>
  </si>
  <si>
    <t>보문동3가</t>
  </si>
  <si>
    <t>서울 성북구 정릉동</t>
  </si>
  <si>
    <t>정릉동</t>
  </si>
  <si>
    <t>서울 성북구 길음동</t>
  </si>
  <si>
    <t>길음동</t>
  </si>
  <si>
    <t>서울 성북구 종암동</t>
  </si>
  <si>
    <t>종암동</t>
  </si>
  <si>
    <t>서울 성북구 하월곡동</t>
  </si>
  <si>
    <t>하월곡동</t>
  </si>
  <si>
    <t>서울 성북구 상월곡동</t>
  </si>
  <si>
    <t>상월곡동</t>
  </si>
  <si>
    <t>서울 성북구 장위동</t>
  </si>
  <si>
    <t>장위동</t>
  </si>
  <si>
    <t>서울 성북구 석관동</t>
  </si>
  <si>
    <t>석관동</t>
  </si>
  <si>
    <t>서울 강북구 미아동</t>
  </si>
  <si>
    <t>미아동</t>
  </si>
  <si>
    <t>서울 강북구 번동</t>
  </si>
  <si>
    <t>번동</t>
  </si>
  <si>
    <t>서울 강북구 수유동</t>
  </si>
  <si>
    <t>수유동</t>
  </si>
  <si>
    <t>서울 강북구 우이동</t>
  </si>
  <si>
    <t>우이동</t>
  </si>
  <si>
    <t>서울 도봉구 쌍문동</t>
  </si>
  <si>
    <t>쌍문동</t>
  </si>
  <si>
    <t>서울 도봉구 방학동</t>
  </si>
  <si>
    <t>방학동</t>
  </si>
  <si>
    <t>서울 도봉구 창동</t>
  </si>
  <si>
    <t>창동</t>
  </si>
  <si>
    <t>서울 도봉구 도봉동</t>
  </si>
  <si>
    <t>도봉동</t>
  </si>
  <si>
    <t>서울 노원구 월계동</t>
  </si>
  <si>
    <t>월계동</t>
  </si>
  <si>
    <t>서울 노원구 공릉동</t>
  </si>
  <si>
    <t>공릉동</t>
  </si>
  <si>
    <t>서울 노원구 하계동</t>
  </si>
  <si>
    <t>하계동</t>
  </si>
  <si>
    <t>서울 노원구 상계동</t>
  </si>
  <si>
    <t>상계동</t>
  </si>
  <si>
    <t>서울 노원구 중계동</t>
  </si>
  <si>
    <t>중계동</t>
  </si>
  <si>
    <t>서울 은평구 수색동</t>
  </si>
  <si>
    <t>수색동</t>
  </si>
  <si>
    <t>서울 은평구 녹번동</t>
  </si>
  <si>
    <t>녹번동</t>
  </si>
  <si>
    <t>서울 은평구 불광동</t>
  </si>
  <si>
    <t>불광동</t>
  </si>
  <si>
    <t>서울 은평구 갈현동</t>
  </si>
  <si>
    <t>갈현동</t>
  </si>
  <si>
    <t>서울 은평구 구산동</t>
  </si>
  <si>
    <t>구산동</t>
  </si>
  <si>
    <t>서울 은평구 대조동</t>
  </si>
  <si>
    <t>대조동</t>
  </si>
  <si>
    <t>서울 은평구 응암동</t>
  </si>
  <si>
    <t>응암동</t>
  </si>
  <si>
    <t>서울 은평구 역촌동</t>
  </si>
  <si>
    <t>역촌동</t>
  </si>
  <si>
    <t>서울 은평구 신사동</t>
  </si>
  <si>
    <t>신사동</t>
  </si>
  <si>
    <t>서울 은평구 증산동</t>
  </si>
  <si>
    <t>증산동</t>
  </si>
  <si>
    <t>서울 은평구 진관동</t>
  </si>
  <si>
    <t>진관동</t>
  </si>
  <si>
    <t>서울 서대문구 충정로2가</t>
  </si>
  <si>
    <t>충정로2가</t>
  </si>
  <si>
    <t>서울 서대문구 충정로3가</t>
  </si>
  <si>
    <t>충정로3가</t>
  </si>
  <si>
    <t>서울 서대문구 합동</t>
  </si>
  <si>
    <t>합동</t>
  </si>
  <si>
    <t>서울 서대문구 미근동</t>
  </si>
  <si>
    <t>미근동</t>
  </si>
  <si>
    <t>서울 서대문구 냉천동</t>
  </si>
  <si>
    <t>냉천동</t>
  </si>
  <si>
    <t>서울 서대문구 천연동</t>
  </si>
  <si>
    <t>천연동</t>
  </si>
  <si>
    <t>서울 서대문구 옥천동</t>
  </si>
  <si>
    <t>옥천동</t>
  </si>
  <si>
    <t>서울 서대문구 영천동</t>
  </si>
  <si>
    <t>영천동</t>
  </si>
  <si>
    <t>서울 서대문구 현저동</t>
  </si>
  <si>
    <t>현저동</t>
  </si>
  <si>
    <t>서울 서대문구 북아현동</t>
  </si>
  <si>
    <t>북아현동</t>
  </si>
  <si>
    <t>서울 서대문구 홍제동</t>
  </si>
  <si>
    <t>홍제동</t>
  </si>
  <si>
    <t>서울 서대문구 대현동</t>
  </si>
  <si>
    <t>대현동</t>
  </si>
  <si>
    <t>서울 서대문구 대신동</t>
  </si>
  <si>
    <t>대신동</t>
  </si>
  <si>
    <t>서울 서대문구 신촌동</t>
  </si>
  <si>
    <t>신촌동</t>
  </si>
  <si>
    <t>서울 서대문구 봉원동</t>
  </si>
  <si>
    <t>봉원동</t>
  </si>
  <si>
    <t>서울 서대문구 창천동</t>
  </si>
  <si>
    <t>창천동</t>
  </si>
  <si>
    <t>서울 서대문구 연희동</t>
  </si>
  <si>
    <t>연희동</t>
  </si>
  <si>
    <t>서울 서대문구 홍은동</t>
  </si>
  <si>
    <t>홍은동</t>
  </si>
  <si>
    <t>서울 서대문구 북가좌동</t>
  </si>
  <si>
    <t>북가좌동</t>
  </si>
  <si>
    <t>서울 서대문구 남가좌동</t>
  </si>
  <si>
    <t>남가좌동</t>
  </si>
  <si>
    <t>서울 마포구 아현동</t>
  </si>
  <si>
    <t>아현동</t>
  </si>
  <si>
    <t>서울 마포구 공덕동</t>
  </si>
  <si>
    <t>공덕동</t>
  </si>
  <si>
    <t>서울 마포구 신공덕동</t>
  </si>
  <si>
    <t>신공덕동</t>
  </si>
  <si>
    <t>서울 마포구 도화동</t>
  </si>
  <si>
    <t>도화동</t>
  </si>
  <si>
    <t>서울 마포구 용강동</t>
  </si>
  <si>
    <t>용강동</t>
  </si>
  <si>
    <t>서울 마포구 토정동</t>
  </si>
  <si>
    <t>토정동</t>
  </si>
  <si>
    <t>서울 마포구 마포동</t>
  </si>
  <si>
    <t>마포동</t>
  </si>
  <si>
    <t>서울 마포구 대흥동</t>
  </si>
  <si>
    <t>대흥동</t>
  </si>
  <si>
    <t>서울 마포구 염리동</t>
  </si>
  <si>
    <t>염리동</t>
  </si>
  <si>
    <t>서울 마포구 노고산동</t>
  </si>
  <si>
    <t>노고산동</t>
  </si>
  <si>
    <t>서울 마포구 신수동</t>
  </si>
  <si>
    <t>신수동</t>
  </si>
  <si>
    <t>서울 마포구 현석동</t>
  </si>
  <si>
    <t>현석동</t>
  </si>
  <si>
    <t>서울 마포구 구수동</t>
  </si>
  <si>
    <t>구수동</t>
  </si>
  <si>
    <t>서울 마포구 창전동</t>
  </si>
  <si>
    <t>창전동</t>
  </si>
  <si>
    <t>서울 마포구 상수동</t>
  </si>
  <si>
    <t>상수동</t>
  </si>
  <si>
    <t>서울 마포구 하중동</t>
  </si>
  <si>
    <t>하중동</t>
  </si>
  <si>
    <t>서울 마포구 신정동</t>
  </si>
  <si>
    <t>신정동</t>
  </si>
  <si>
    <t>서울 마포구 당인동</t>
  </si>
  <si>
    <t>당인동</t>
  </si>
  <si>
    <t>서울 마포구 서교동</t>
  </si>
  <si>
    <t>서교동</t>
  </si>
  <si>
    <t>서울 마포구 동교동</t>
  </si>
  <si>
    <t>동교동</t>
  </si>
  <si>
    <t>서울 마포구 합정동</t>
  </si>
  <si>
    <t>합정동</t>
  </si>
  <si>
    <t>서울 마포구 망원동</t>
  </si>
  <si>
    <t>망원동</t>
  </si>
  <si>
    <t>서울 마포구 연남동</t>
  </si>
  <si>
    <t>연남동</t>
  </si>
  <si>
    <t>서울 마포구 성산동</t>
  </si>
  <si>
    <t>성산동</t>
  </si>
  <si>
    <t>서울 마포구 중동</t>
  </si>
  <si>
    <t>중동</t>
  </si>
  <si>
    <t>서울 마포구 상암동</t>
  </si>
  <si>
    <t>상암동</t>
  </si>
  <si>
    <t>서울 양천구 신정동</t>
  </si>
  <si>
    <t>서울 양천구 목동</t>
  </si>
  <si>
    <t>목동</t>
  </si>
  <si>
    <t>서울 양천구 신월동</t>
  </si>
  <si>
    <t>신월동</t>
  </si>
  <si>
    <t>서울 강서구 염창동</t>
  </si>
  <si>
    <t>염창동</t>
  </si>
  <si>
    <t>서울 강서구 등촌동</t>
  </si>
  <si>
    <t>등촌동</t>
  </si>
  <si>
    <t>서울 강서구 화곡동</t>
  </si>
  <si>
    <t>화곡동</t>
  </si>
  <si>
    <t>서울 강서구 가양동</t>
  </si>
  <si>
    <t>가양동</t>
  </si>
  <si>
    <t>서울 강서구 마곡동</t>
  </si>
  <si>
    <t>마곡동</t>
  </si>
  <si>
    <t>서울 강서구 내발산동</t>
  </si>
  <si>
    <t>내발산동</t>
  </si>
  <si>
    <t>서울 강서구 외발산동</t>
  </si>
  <si>
    <t>외발산동</t>
  </si>
  <si>
    <t>서울 강서구 공항동</t>
  </si>
  <si>
    <t>공항동</t>
  </si>
  <si>
    <t>서울 강서구 방화동</t>
  </si>
  <si>
    <t>방화동</t>
  </si>
  <si>
    <t>서울 강서구 개화동</t>
  </si>
  <si>
    <t>개화동</t>
  </si>
  <si>
    <t>서울 강서구 과해동</t>
  </si>
  <si>
    <t>과해동</t>
  </si>
  <si>
    <t>서울 강서구 오곡동</t>
  </si>
  <si>
    <t>오곡동</t>
  </si>
  <si>
    <t>서울 강서구 오쇠동</t>
  </si>
  <si>
    <t>오쇠동</t>
  </si>
  <si>
    <t>서울 구로구 신도림동</t>
  </si>
  <si>
    <t>신도림동</t>
  </si>
  <si>
    <t>서울 구로구 구로동</t>
  </si>
  <si>
    <t>구로동</t>
  </si>
  <si>
    <t>서울 구로구 가리봉동</t>
  </si>
  <si>
    <t>가리봉동</t>
  </si>
  <si>
    <t>서울 구로구 고척동</t>
  </si>
  <si>
    <t>고척동</t>
  </si>
  <si>
    <t>서울 구로구 개봉동</t>
  </si>
  <si>
    <t>개봉동</t>
  </si>
  <si>
    <t>서울 구로구 오류동</t>
  </si>
  <si>
    <t>오류동</t>
  </si>
  <si>
    <t>서울 구로구 궁동</t>
  </si>
  <si>
    <t>궁동</t>
  </si>
  <si>
    <t>서울 구로구 온수동</t>
  </si>
  <si>
    <t>온수동</t>
  </si>
  <si>
    <t>서울 구로구 천왕동</t>
  </si>
  <si>
    <t>천왕동</t>
  </si>
  <si>
    <t>서울 구로구 항동</t>
  </si>
  <si>
    <t>항동</t>
  </si>
  <si>
    <t>서울 금천구 가산동</t>
  </si>
  <si>
    <t>가산동</t>
  </si>
  <si>
    <t>서울 금천구 독산동</t>
  </si>
  <si>
    <t>독산동</t>
  </si>
  <si>
    <t>서울 금천구 시흥동</t>
  </si>
  <si>
    <t>시흥동</t>
  </si>
  <si>
    <t>서울 영등포구 영등포동</t>
  </si>
  <si>
    <t>영등포동</t>
  </si>
  <si>
    <t>서울 영등포구 영등포동1가</t>
  </si>
  <si>
    <t>영등포동1가</t>
  </si>
  <si>
    <t>서울 영등포구 영등포동2가</t>
  </si>
  <si>
    <t>영등포동2가</t>
  </si>
  <si>
    <t>서울 영등포구 영등포동3가</t>
  </si>
  <si>
    <t>영등포동3가</t>
  </si>
  <si>
    <t>서울 영등포구 영등포동4가</t>
  </si>
  <si>
    <t>영등포동4가</t>
  </si>
  <si>
    <t>서울 영등포구 영등포동5가</t>
  </si>
  <si>
    <t>영등포동5가</t>
  </si>
  <si>
    <t>서울 영등포구 영등포동6가</t>
  </si>
  <si>
    <t>영등포동6가</t>
  </si>
  <si>
    <t>서울 영등포구 영등포동7가</t>
  </si>
  <si>
    <t>영등포동7가</t>
  </si>
  <si>
    <t>서울 영등포구 영등포동8가</t>
  </si>
  <si>
    <t>영등포동8가</t>
  </si>
  <si>
    <t>서울 영등포구 여의도동</t>
  </si>
  <si>
    <t>여의도동</t>
  </si>
  <si>
    <t>서울 영등포구 당산동1가</t>
  </si>
  <si>
    <t>당산동1가</t>
  </si>
  <si>
    <t>서울 영등포구 당산동2가</t>
  </si>
  <si>
    <t>당산동2가</t>
  </si>
  <si>
    <t>서울 영등포구 당산동3가</t>
  </si>
  <si>
    <t>당산동3가</t>
  </si>
  <si>
    <t>서울 영등포구 당산동4가</t>
  </si>
  <si>
    <t>당산동4가</t>
  </si>
  <si>
    <t>서울 영등포구 당산동5가</t>
  </si>
  <si>
    <t>당산동5가</t>
  </si>
  <si>
    <t>서울 영등포구 당산동6가</t>
  </si>
  <si>
    <t>당산동6가</t>
  </si>
  <si>
    <t>서울 영등포구 당산동</t>
  </si>
  <si>
    <t>당산동</t>
  </si>
  <si>
    <t>서울 영등포구 도림동</t>
  </si>
  <si>
    <t>도림동</t>
  </si>
  <si>
    <t>서울 영등포구 문래동1가</t>
  </si>
  <si>
    <t>문래동1가</t>
  </si>
  <si>
    <t>서울 영등포구 문래동2가</t>
  </si>
  <si>
    <t>문래동2가</t>
  </si>
  <si>
    <t>서울 영등포구 문래동3가</t>
  </si>
  <si>
    <t>문래동3가</t>
  </si>
  <si>
    <t>서울 영등포구 문래동4가</t>
  </si>
  <si>
    <t>문래동4가</t>
  </si>
  <si>
    <t>서울 영등포구 문래동5가</t>
  </si>
  <si>
    <t>문래동5가</t>
  </si>
  <si>
    <t>서울 영등포구 문래동6가</t>
  </si>
  <si>
    <t>문래동6가</t>
  </si>
  <si>
    <t>서울 영등포구 양평동1가</t>
  </si>
  <si>
    <t>양평동1가</t>
  </si>
  <si>
    <t>서울 영등포구 양평동2가</t>
  </si>
  <si>
    <t>양평동2가</t>
  </si>
  <si>
    <t>서울 영등포구 양평동3가</t>
  </si>
  <si>
    <t>양평동3가</t>
  </si>
  <si>
    <t>서울 영등포구 양평동4가</t>
  </si>
  <si>
    <t>양평동4가</t>
  </si>
  <si>
    <t>서울 영등포구 양평동5가</t>
  </si>
  <si>
    <t>양평동5가</t>
  </si>
  <si>
    <t>서울 영등포구 양평동6가</t>
  </si>
  <si>
    <t>양평동6가</t>
  </si>
  <si>
    <t>서울 영등포구 양화동</t>
  </si>
  <si>
    <t>양화동</t>
  </si>
  <si>
    <t>서울 영등포구 신길동</t>
  </si>
  <si>
    <t>신길동</t>
  </si>
  <si>
    <t>서울 영등포구 대림동</t>
  </si>
  <si>
    <t>대림동</t>
  </si>
  <si>
    <t>서울 영등포구 양평동</t>
  </si>
  <si>
    <t>양평동</t>
  </si>
  <si>
    <t>서울 동작구 노량진동</t>
  </si>
  <si>
    <t>노량진동</t>
  </si>
  <si>
    <t>서울 동작구 상도동</t>
  </si>
  <si>
    <t>상도동</t>
  </si>
  <si>
    <t>서울 동작구 상도1동</t>
  </si>
  <si>
    <t>상도1동</t>
  </si>
  <si>
    <t>서울 동작구 본동</t>
  </si>
  <si>
    <t>본동</t>
  </si>
  <si>
    <t>서울 동작구 흑석동</t>
  </si>
  <si>
    <t>흑석동</t>
  </si>
  <si>
    <t>서울 동작구 동작동</t>
  </si>
  <si>
    <t>동작동</t>
  </si>
  <si>
    <t>서울 동작구 사당동</t>
  </si>
  <si>
    <t>사당동</t>
  </si>
  <si>
    <t>서울 동작구 대방동</t>
  </si>
  <si>
    <t>대방동</t>
  </si>
  <si>
    <t>서울 동작구 신대방동</t>
  </si>
  <si>
    <t>신대방동</t>
  </si>
  <si>
    <t>서울 관악구 봉천동</t>
  </si>
  <si>
    <t>봉천동</t>
  </si>
  <si>
    <t>서울 관악구 신림동</t>
  </si>
  <si>
    <t>신림동</t>
  </si>
  <si>
    <t>서울 관악구 남현동</t>
  </si>
  <si>
    <t>남현동</t>
  </si>
  <si>
    <t>서울 서초구 방배동</t>
  </si>
  <si>
    <t>방배동</t>
  </si>
  <si>
    <t>서울 서초구 양재동</t>
  </si>
  <si>
    <t>양재동</t>
  </si>
  <si>
    <t>서울 서초구 우면동</t>
  </si>
  <si>
    <t>우면동</t>
  </si>
  <si>
    <t>서울 서초구 원지동</t>
  </si>
  <si>
    <t>원지동</t>
  </si>
  <si>
    <t>서울 서초구 잠원동</t>
  </si>
  <si>
    <t>잠원동</t>
  </si>
  <si>
    <t>서울 서초구 반포동</t>
  </si>
  <si>
    <t>반포동</t>
  </si>
  <si>
    <t>서울 서초구 서초동</t>
  </si>
  <si>
    <t>서초동</t>
  </si>
  <si>
    <t>서울 서초구 내곡동</t>
  </si>
  <si>
    <t>내곡동</t>
  </si>
  <si>
    <t>서울 서초구 염곡동</t>
  </si>
  <si>
    <t>염곡동</t>
  </si>
  <si>
    <t>서울 서초구 신원동</t>
  </si>
  <si>
    <t>신원동</t>
  </si>
  <si>
    <t>서울 강남구 역삼동</t>
  </si>
  <si>
    <t>역삼동</t>
  </si>
  <si>
    <t>서울 강남구 개포동</t>
  </si>
  <si>
    <t>개포동</t>
  </si>
  <si>
    <t>서울 강남구 청담동</t>
  </si>
  <si>
    <t>청담동</t>
  </si>
  <si>
    <t>서울 강남구 삼성동</t>
  </si>
  <si>
    <t>삼성동</t>
  </si>
  <si>
    <t>서울 강남구 대치동</t>
  </si>
  <si>
    <t>대치동</t>
  </si>
  <si>
    <t>서울 강남구 신사동</t>
  </si>
  <si>
    <t>서울 강남구 논현동</t>
  </si>
  <si>
    <t>논현동</t>
  </si>
  <si>
    <t>서울 강남구 압구정동</t>
  </si>
  <si>
    <t>압구정동</t>
  </si>
  <si>
    <t>서울 강남구 세곡동</t>
  </si>
  <si>
    <t>세곡동</t>
  </si>
  <si>
    <t>서울 강남구 자곡동</t>
  </si>
  <si>
    <t>자곡동</t>
  </si>
  <si>
    <t>서울 강남구 율현동</t>
  </si>
  <si>
    <t>율현동</t>
  </si>
  <si>
    <t>서울 강남구 일원동</t>
  </si>
  <si>
    <t>일원동</t>
  </si>
  <si>
    <t>서울 강남구 수서동</t>
  </si>
  <si>
    <t>수서동</t>
  </si>
  <si>
    <t>서울 강남구 도곡동</t>
  </si>
  <si>
    <t>도곡동</t>
  </si>
  <si>
    <t>서울 송파구 잠실동</t>
  </si>
  <si>
    <t>잠실동</t>
  </si>
  <si>
    <t>서울 송파구 신천동</t>
  </si>
  <si>
    <t>신천동</t>
  </si>
  <si>
    <t>서울 송파구 풍납동</t>
  </si>
  <si>
    <t>풍납동</t>
  </si>
  <si>
    <t>서울 송파구 송파동</t>
  </si>
  <si>
    <t>송파동</t>
  </si>
  <si>
    <t>서울 송파구 석촌동</t>
  </si>
  <si>
    <t>석촌동</t>
  </si>
  <si>
    <t>서울 송파구 삼전동</t>
  </si>
  <si>
    <t>삼전동</t>
  </si>
  <si>
    <t>서울 송파구 가락동</t>
  </si>
  <si>
    <t>가락동</t>
  </si>
  <si>
    <t>서울 송파구 문정동</t>
  </si>
  <si>
    <t>문정동</t>
  </si>
  <si>
    <t>서울 송파구 장지동</t>
  </si>
  <si>
    <t>장지동</t>
  </si>
  <si>
    <t>서울 송파구 방이동</t>
  </si>
  <si>
    <t>방이동</t>
  </si>
  <si>
    <t>서울 송파구 오금동</t>
  </si>
  <si>
    <t>오금동</t>
  </si>
  <si>
    <t>서울 송파구 거여동</t>
  </si>
  <si>
    <t>거여동</t>
  </si>
  <si>
    <t>서울 송파구 마천동</t>
  </si>
  <si>
    <t>마천동</t>
  </si>
  <si>
    <t>서울 강동구 명일동</t>
  </si>
  <si>
    <t>명일동</t>
  </si>
  <si>
    <t>서울 강동구 고덕동</t>
  </si>
  <si>
    <t>고덕동</t>
  </si>
  <si>
    <t>서울 강동구 상일동</t>
  </si>
  <si>
    <t>상일동</t>
  </si>
  <si>
    <t>서울 강동구 길동</t>
  </si>
  <si>
    <t>길동</t>
  </si>
  <si>
    <t>서울 강동구 둔촌동</t>
  </si>
  <si>
    <t>둔촌동</t>
  </si>
  <si>
    <t>서울 강동구 암사동</t>
  </si>
  <si>
    <t>암사동</t>
  </si>
  <si>
    <t>서울 강동구 성내동</t>
  </si>
  <si>
    <t>성내동</t>
  </si>
  <si>
    <t>서울 강동구 천호동</t>
  </si>
  <si>
    <t>천호동</t>
  </si>
  <si>
    <t>서울 강동구 강일동</t>
  </si>
  <si>
    <t>강일동</t>
  </si>
  <si>
    <t>부산 중구 영주동</t>
  </si>
  <si>
    <t>영주동</t>
  </si>
  <si>
    <t>부산 중구 대창동1가</t>
  </si>
  <si>
    <t>대창동1가</t>
  </si>
  <si>
    <t>부산 중구 대창동2가</t>
  </si>
  <si>
    <t>대창동2가</t>
  </si>
  <si>
    <t>부산 중구 중앙동1가</t>
  </si>
  <si>
    <t>중앙동1가</t>
  </si>
  <si>
    <t>부산 중구 중앙동2가</t>
  </si>
  <si>
    <t>중앙동2가</t>
  </si>
  <si>
    <t>부산 중구 중앙동3가</t>
  </si>
  <si>
    <t>중앙동3가</t>
  </si>
  <si>
    <t>부산 중구 중앙동4가</t>
  </si>
  <si>
    <t>중앙동4가</t>
  </si>
  <si>
    <t>부산 중구 중앙동5가</t>
  </si>
  <si>
    <t>중앙동5가</t>
  </si>
  <si>
    <t>부산 중구 중앙동6가</t>
  </si>
  <si>
    <t>중앙동6가</t>
  </si>
  <si>
    <t>부산 중구 중앙동7가</t>
  </si>
  <si>
    <t>중앙동7가</t>
  </si>
  <si>
    <t>부산 중구 동광동1가</t>
  </si>
  <si>
    <t>동광동1가</t>
  </si>
  <si>
    <t>부산 중구 동광동2가</t>
  </si>
  <si>
    <t>동광동2가</t>
  </si>
  <si>
    <t>부산 중구 동광동3가</t>
  </si>
  <si>
    <t>동광동3가</t>
  </si>
  <si>
    <t>부산 중구 동광동4가</t>
  </si>
  <si>
    <t>동광동4가</t>
  </si>
  <si>
    <t>부산 중구 동광동5가</t>
  </si>
  <si>
    <t>동광동5가</t>
  </si>
  <si>
    <t>부산 중구 대청동1가</t>
  </si>
  <si>
    <t>대청동1가</t>
  </si>
  <si>
    <t>부산 중구 대청동2가</t>
  </si>
  <si>
    <t>대청동2가</t>
  </si>
  <si>
    <t>부산 중구 대청동3가</t>
  </si>
  <si>
    <t>대청동3가</t>
  </si>
  <si>
    <t>부산 중구 대청동4가</t>
  </si>
  <si>
    <t>대청동4가</t>
  </si>
  <si>
    <t>부산 중구 보수동1가</t>
  </si>
  <si>
    <t>보수동1가</t>
  </si>
  <si>
    <t>부산 중구 보수동2가</t>
  </si>
  <si>
    <t>보수동2가</t>
  </si>
  <si>
    <t>부산 중구 보수동3가</t>
  </si>
  <si>
    <t>보수동3가</t>
  </si>
  <si>
    <t>부산 중구 부평동1가</t>
  </si>
  <si>
    <t>부평동1가</t>
  </si>
  <si>
    <t>부산 중구 부평동2가</t>
  </si>
  <si>
    <t>부평동2가</t>
  </si>
  <si>
    <t>부산 중구 부평동3가</t>
  </si>
  <si>
    <t>부평동3가</t>
  </si>
  <si>
    <t>부산 중구 부평동4가</t>
  </si>
  <si>
    <t>부평동4가</t>
  </si>
  <si>
    <t>부산 중구 신창동1가</t>
  </si>
  <si>
    <t>신창동1가</t>
  </si>
  <si>
    <t>부산 중구 신창동2가</t>
  </si>
  <si>
    <t>신창동2가</t>
  </si>
  <si>
    <t>부산 중구 신창동3가</t>
  </si>
  <si>
    <t>신창동3가</t>
  </si>
  <si>
    <t>부산 중구 신창동4가</t>
  </si>
  <si>
    <t>신창동4가</t>
  </si>
  <si>
    <t>부산 중구 창선동1가</t>
  </si>
  <si>
    <t>창선동1가</t>
  </si>
  <si>
    <t>부산 중구 창선동2가</t>
  </si>
  <si>
    <t>창선동2가</t>
  </si>
  <si>
    <t>부산 중구 광복동1가</t>
  </si>
  <si>
    <t>광복동1가</t>
  </si>
  <si>
    <t>부산 중구 광복동2가</t>
  </si>
  <si>
    <t>광복동2가</t>
  </si>
  <si>
    <t>부산 중구 광복동3가</t>
  </si>
  <si>
    <t>광복동3가</t>
  </si>
  <si>
    <t>부산 중구 남포동1가</t>
  </si>
  <si>
    <t>남포동1가</t>
  </si>
  <si>
    <t>부산 중구 남포동2가</t>
  </si>
  <si>
    <t>남포동2가</t>
  </si>
  <si>
    <t>부산 중구 남포동3가</t>
  </si>
  <si>
    <t>남포동3가</t>
  </si>
  <si>
    <t>부산 중구 남포동4가</t>
  </si>
  <si>
    <t>남포동4가</t>
  </si>
  <si>
    <t>부산 중구 남포동5가</t>
  </si>
  <si>
    <t>남포동5가</t>
  </si>
  <si>
    <t>부산 중구 남포동6가</t>
  </si>
  <si>
    <t>남포동6가</t>
  </si>
  <si>
    <t>부산 서구 동대신동1가</t>
  </si>
  <si>
    <t>동대신동1가</t>
  </si>
  <si>
    <t>부산 서구 동대신동2가</t>
  </si>
  <si>
    <t>동대신동2가</t>
  </si>
  <si>
    <t>부산 서구 동대신동3가</t>
  </si>
  <si>
    <t>동대신동3가</t>
  </si>
  <si>
    <t>부산 서구 서대신동1가</t>
  </si>
  <si>
    <t>서대신동1가</t>
  </si>
  <si>
    <t>부산 서구 서대신동2가</t>
  </si>
  <si>
    <t>서대신동2가</t>
  </si>
  <si>
    <t>부산 서구 서대신동3가</t>
  </si>
  <si>
    <t>서대신동3가</t>
  </si>
  <si>
    <t>부산 서구 부용동1가</t>
  </si>
  <si>
    <t>부용동1가</t>
  </si>
  <si>
    <t>부산 서구 부용동2가</t>
  </si>
  <si>
    <t>부용동2가</t>
  </si>
  <si>
    <t>부산 서구 부민동1가</t>
  </si>
  <si>
    <t>부민동1가</t>
  </si>
  <si>
    <t>부산 서구 부민동2가</t>
  </si>
  <si>
    <t>부민동2가</t>
  </si>
  <si>
    <t>부산 서구 부민동3가</t>
  </si>
  <si>
    <t>부민동3가</t>
  </si>
  <si>
    <t>부산 서구 토성동1가</t>
  </si>
  <si>
    <t>토성동1가</t>
  </si>
  <si>
    <t>부산 서구 토성동2가</t>
  </si>
  <si>
    <t>토성동2가</t>
  </si>
  <si>
    <t>부산 서구 토성동3가</t>
  </si>
  <si>
    <t>토성동3가</t>
  </si>
  <si>
    <t>부산 서구 아미동1가</t>
  </si>
  <si>
    <t>아미동1가</t>
  </si>
  <si>
    <t>부산 서구 아미동2가</t>
  </si>
  <si>
    <t>아미동2가</t>
  </si>
  <si>
    <t>부산 서구 토성동4가</t>
  </si>
  <si>
    <t>토성동4가</t>
  </si>
  <si>
    <t>부산 서구 토성동5가</t>
  </si>
  <si>
    <t>토성동5가</t>
  </si>
  <si>
    <t>부산 서구 초장동</t>
  </si>
  <si>
    <t>초장동</t>
  </si>
  <si>
    <t>부산 서구 충무동1가</t>
  </si>
  <si>
    <t>충무동1가</t>
  </si>
  <si>
    <t>부산 서구 충무동2가</t>
  </si>
  <si>
    <t>충무동2가</t>
  </si>
  <si>
    <t>부산 서구 충무동3가</t>
  </si>
  <si>
    <t>충무동3가</t>
  </si>
  <si>
    <t>부산 서구 남부민동</t>
  </si>
  <si>
    <t>남부민동</t>
  </si>
  <si>
    <t>부산 서구 암남동</t>
  </si>
  <si>
    <t>암남동</t>
  </si>
  <si>
    <t>부산 동구 초량동</t>
  </si>
  <si>
    <t>초량동</t>
  </si>
  <si>
    <t>부산 동구 수정동</t>
  </si>
  <si>
    <t>수정동</t>
  </si>
  <si>
    <t>부산 동구 좌천동</t>
  </si>
  <si>
    <t>좌천동</t>
  </si>
  <si>
    <t>부산 동구 범일동</t>
  </si>
  <si>
    <t>범일동</t>
  </si>
  <si>
    <t>부산 영도구 대교동1가</t>
  </si>
  <si>
    <t>대교동1가</t>
  </si>
  <si>
    <t>부산 영도구 대교동2가</t>
  </si>
  <si>
    <t>대교동2가</t>
  </si>
  <si>
    <t>부산 영도구 대평동1가</t>
  </si>
  <si>
    <t>대평동1가</t>
  </si>
  <si>
    <t>부산 영도구 대평동2가</t>
  </si>
  <si>
    <t>대평동2가</t>
  </si>
  <si>
    <t>부산 영도구 남항동1가</t>
  </si>
  <si>
    <t>남항동1가</t>
  </si>
  <si>
    <t>부산 영도구 남항동2가</t>
  </si>
  <si>
    <t>남항동2가</t>
  </si>
  <si>
    <t>부산 영도구 남항동3가</t>
  </si>
  <si>
    <t>남항동3가</t>
  </si>
  <si>
    <t>부산 영도구 영선동1가</t>
  </si>
  <si>
    <t>영선동1가</t>
  </si>
  <si>
    <t>부산 영도구 영선동2가</t>
  </si>
  <si>
    <t>영선동2가</t>
  </si>
  <si>
    <t>부산 영도구 영선동3가</t>
  </si>
  <si>
    <t>영선동3가</t>
  </si>
  <si>
    <t>부산 영도구 영선동4가</t>
  </si>
  <si>
    <t>영선동4가</t>
  </si>
  <si>
    <t>부산 영도구 신선동1가</t>
  </si>
  <si>
    <t>신선동1가</t>
  </si>
  <si>
    <t>부산 영도구 신선동2가</t>
  </si>
  <si>
    <t>신선동2가</t>
  </si>
  <si>
    <t>부산 영도구 신선동3가</t>
  </si>
  <si>
    <t>신선동3가</t>
  </si>
  <si>
    <t>부산 영도구 봉래동1가</t>
  </si>
  <si>
    <t>부산 영도구 봉래동2가</t>
  </si>
  <si>
    <t>부산 영도구 봉래동3가</t>
  </si>
  <si>
    <t>봉래동3가</t>
  </si>
  <si>
    <t>부산 영도구 봉래동4가</t>
  </si>
  <si>
    <t>봉래동4가</t>
  </si>
  <si>
    <t>부산 영도구 봉래동5가</t>
  </si>
  <si>
    <t>봉래동5가</t>
  </si>
  <si>
    <t>부산 영도구 청학동</t>
  </si>
  <si>
    <t>청학동</t>
  </si>
  <si>
    <t>부산 영도구 동삼동</t>
  </si>
  <si>
    <t>동삼동</t>
  </si>
  <si>
    <t>부산 부산진구 양정동</t>
  </si>
  <si>
    <t>양정동</t>
  </si>
  <si>
    <t>부산 부산진구 전포동</t>
  </si>
  <si>
    <t>전포동</t>
  </si>
  <si>
    <t>부산 부산진구 부전동</t>
  </si>
  <si>
    <t>부전동</t>
  </si>
  <si>
    <t>부산 부산진구 범천동</t>
  </si>
  <si>
    <t>범천동</t>
  </si>
  <si>
    <t>부산 부산진구 범전동</t>
  </si>
  <si>
    <t>범전동</t>
  </si>
  <si>
    <t>부산 부산진구 연지동</t>
  </si>
  <si>
    <t>부산 부산진구 초읍동</t>
  </si>
  <si>
    <t>초읍동</t>
  </si>
  <si>
    <t>부산 부산진구 부암동</t>
  </si>
  <si>
    <t>부산 부산진구 당감동</t>
  </si>
  <si>
    <t>당감동</t>
  </si>
  <si>
    <t>부산 부산진구 가야동</t>
  </si>
  <si>
    <t>가야동</t>
  </si>
  <si>
    <t>부산 부산진구 개금동</t>
  </si>
  <si>
    <t>개금동</t>
  </si>
  <si>
    <t>부산 동래구 명장동</t>
  </si>
  <si>
    <t>명장동</t>
  </si>
  <si>
    <t>부산 동래구 안락동</t>
  </si>
  <si>
    <t>안락동</t>
  </si>
  <si>
    <t>부산 동래구 칠산동</t>
  </si>
  <si>
    <t>칠산동</t>
  </si>
  <si>
    <t>부산 동래구 낙민동</t>
  </si>
  <si>
    <t>낙민동</t>
  </si>
  <si>
    <t>부산 동래구 복천동</t>
  </si>
  <si>
    <t>복천동</t>
  </si>
  <si>
    <t>부산 동래구 수안동</t>
  </si>
  <si>
    <t>수안동</t>
  </si>
  <si>
    <t>부산 동래구 명륜동</t>
  </si>
  <si>
    <t>명륜동</t>
  </si>
  <si>
    <t>부산 동래구 온천동</t>
  </si>
  <si>
    <t>온천동</t>
  </si>
  <si>
    <t>부산 동래구 사직동</t>
  </si>
  <si>
    <t>부산 남구 대연동</t>
  </si>
  <si>
    <t>대연동</t>
  </si>
  <si>
    <t>부산 남구 용호동</t>
  </si>
  <si>
    <t>용호동</t>
  </si>
  <si>
    <t>부산 남구 용당동</t>
  </si>
  <si>
    <t>용당동</t>
  </si>
  <si>
    <t>부산 남구 문현동</t>
  </si>
  <si>
    <t>문현동</t>
  </si>
  <si>
    <t>부산 남구 우암동</t>
  </si>
  <si>
    <t>우암동</t>
  </si>
  <si>
    <t>부산 남구 감만동</t>
  </si>
  <si>
    <t>감만동</t>
  </si>
  <si>
    <t>부산 북구 금곡동</t>
  </si>
  <si>
    <t>금곡동</t>
  </si>
  <si>
    <t>부산 북구 화명동</t>
  </si>
  <si>
    <t>화명동</t>
  </si>
  <si>
    <t>부산 북구 만덕동</t>
  </si>
  <si>
    <t>만덕동</t>
  </si>
  <si>
    <t>부산 북구 덕천동</t>
  </si>
  <si>
    <t>덕천동</t>
  </si>
  <si>
    <t>부산 북구 구포동</t>
  </si>
  <si>
    <t>구포동</t>
  </si>
  <si>
    <t>부산 해운대구 반송동</t>
  </si>
  <si>
    <t>반송동</t>
  </si>
  <si>
    <t>부산 해운대구 석대동</t>
  </si>
  <si>
    <t>석대동</t>
  </si>
  <si>
    <t>부산 해운대구 반여동</t>
  </si>
  <si>
    <t>반여동</t>
  </si>
  <si>
    <t>부산 해운대구 재송동</t>
  </si>
  <si>
    <t>재송동</t>
  </si>
  <si>
    <t>부산 해운대구 우동</t>
  </si>
  <si>
    <t>우동</t>
  </si>
  <si>
    <t>부산 해운대구 중동</t>
  </si>
  <si>
    <t>부산 해운대구 좌동</t>
  </si>
  <si>
    <t>좌동</t>
  </si>
  <si>
    <t>부산 해운대구 송정동</t>
  </si>
  <si>
    <t>부산 사하구 괴정동</t>
  </si>
  <si>
    <t>괴정동</t>
  </si>
  <si>
    <t>부산 사하구 당리동</t>
  </si>
  <si>
    <t>당리동</t>
  </si>
  <si>
    <t>부산 사하구 하단동</t>
  </si>
  <si>
    <t>하단동</t>
  </si>
  <si>
    <t>부산 사하구 신평동</t>
  </si>
  <si>
    <t>신평동</t>
  </si>
  <si>
    <t>부산 사하구 장림동</t>
  </si>
  <si>
    <t>장림동</t>
  </si>
  <si>
    <t>부산 사하구 다대동</t>
  </si>
  <si>
    <t>다대동</t>
  </si>
  <si>
    <t>부산 사하구 구평동</t>
  </si>
  <si>
    <t>구평동</t>
  </si>
  <si>
    <t>부산 사하구 감천동</t>
  </si>
  <si>
    <t>감천동</t>
  </si>
  <si>
    <t>부산 금정구 두구동</t>
  </si>
  <si>
    <t>두구동</t>
  </si>
  <si>
    <t>부산 금정구 노포동</t>
  </si>
  <si>
    <t>노포동</t>
  </si>
  <si>
    <t>부산 금정구 청룡동</t>
  </si>
  <si>
    <t>청룡동</t>
  </si>
  <si>
    <t>부산 금정구 남산동</t>
  </si>
  <si>
    <t>남산동</t>
  </si>
  <si>
    <t>부산 금정구 선동</t>
  </si>
  <si>
    <t>선동</t>
  </si>
  <si>
    <t>부산 금정구 오륜동</t>
  </si>
  <si>
    <t>오륜동</t>
  </si>
  <si>
    <t>부산 금정구 구서동</t>
  </si>
  <si>
    <t>구서동</t>
  </si>
  <si>
    <t>부산 금정구 장전동</t>
  </si>
  <si>
    <t>장전동</t>
  </si>
  <si>
    <t>부산 금정구 부곡동</t>
  </si>
  <si>
    <t>부곡동</t>
  </si>
  <si>
    <t>부산 금정구 서동</t>
  </si>
  <si>
    <t>서동</t>
  </si>
  <si>
    <t>부산 금정구 금사동</t>
  </si>
  <si>
    <t>금사동</t>
  </si>
  <si>
    <t>부산 금정구 회동동</t>
  </si>
  <si>
    <t>회동동</t>
  </si>
  <si>
    <t>부산 금정구 금성동</t>
  </si>
  <si>
    <t>금성동</t>
  </si>
  <si>
    <t>부산 강서구 대저1동</t>
  </si>
  <si>
    <t>대저1동</t>
  </si>
  <si>
    <t>부산 강서구 대저2동</t>
  </si>
  <si>
    <t>대저2동</t>
  </si>
  <si>
    <t>부산 강서구 강동동</t>
  </si>
  <si>
    <t>강동동</t>
  </si>
  <si>
    <t>부산 강서구 명지동</t>
  </si>
  <si>
    <t>명지동</t>
  </si>
  <si>
    <t>부산 강서구 죽림동</t>
  </si>
  <si>
    <t>죽림동</t>
  </si>
  <si>
    <t>부산 강서구 식만동</t>
  </si>
  <si>
    <t>식만동</t>
  </si>
  <si>
    <t>부산 강서구 죽동동</t>
  </si>
  <si>
    <t>죽동동</t>
  </si>
  <si>
    <t>부산 강서구 봉림동</t>
  </si>
  <si>
    <t>봉림동</t>
  </si>
  <si>
    <t>부산 강서구 송정동</t>
  </si>
  <si>
    <t>부산 강서구 화전동</t>
  </si>
  <si>
    <t>화전동</t>
  </si>
  <si>
    <t>부산 강서구 녹산동</t>
  </si>
  <si>
    <t>녹산동</t>
  </si>
  <si>
    <t>부산 강서구 생곡동</t>
  </si>
  <si>
    <t>생곡동</t>
  </si>
  <si>
    <t>부산 강서구 구랑동</t>
  </si>
  <si>
    <t>구랑동</t>
  </si>
  <si>
    <t>부산 강서구 지사동</t>
  </si>
  <si>
    <t>지사동</t>
  </si>
  <si>
    <t>부산 강서구 미음동</t>
  </si>
  <si>
    <t>미음동</t>
  </si>
  <si>
    <t>부산 강서구 범방동</t>
  </si>
  <si>
    <t>범방동</t>
  </si>
  <si>
    <t>부산 강서구 신호동</t>
  </si>
  <si>
    <t>신호동</t>
  </si>
  <si>
    <t>부산 강서구 동선동</t>
  </si>
  <si>
    <t>동선동</t>
  </si>
  <si>
    <t>부산 강서구 성북동</t>
  </si>
  <si>
    <t>부산 강서구 눌차동</t>
  </si>
  <si>
    <t>눌차동</t>
  </si>
  <si>
    <t>부산 강서구 천성동</t>
  </si>
  <si>
    <t>천성동</t>
  </si>
  <si>
    <t>부산 강서구 대항동</t>
  </si>
  <si>
    <t>대항동</t>
  </si>
  <si>
    <t>부산 연제구 거제동</t>
  </si>
  <si>
    <t>거제동</t>
  </si>
  <si>
    <t>부산 연제구 연산동</t>
  </si>
  <si>
    <t>연산동</t>
  </si>
  <si>
    <t>부산 수영구 망미동</t>
  </si>
  <si>
    <t>망미동</t>
  </si>
  <si>
    <t>부산 수영구 수영동</t>
  </si>
  <si>
    <t>수영동</t>
  </si>
  <si>
    <t>부산 수영구 민락동</t>
  </si>
  <si>
    <t>민락동</t>
  </si>
  <si>
    <t>부산 수영구 광안동</t>
  </si>
  <si>
    <t>광안동</t>
  </si>
  <si>
    <t>부산 수영구 남천동</t>
  </si>
  <si>
    <t>남천동</t>
  </si>
  <si>
    <t>부산 사상구 삼락동</t>
  </si>
  <si>
    <t>삼락동</t>
  </si>
  <si>
    <t>부산 사상구 모라동</t>
  </si>
  <si>
    <t>모라동</t>
  </si>
  <si>
    <t>부산 사상구 덕포동</t>
  </si>
  <si>
    <t>덕포동</t>
  </si>
  <si>
    <t>부산 사상구 괘법동</t>
  </si>
  <si>
    <t>괘법동</t>
  </si>
  <si>
    <t>부산 사상구 감전동</t>
  </si>
  <si>
    <t>감전동</t>
  </si>
  <si>
    <t>부산 사상구 주례동</t>
  </si>
  <si>
    <t>주례동</t>
  </si>
  <si>
    <t>부산 사상구 학장동</t>
  </si>
  <si>
    <t>학장동</t>
  </si>
  <si>
    <t>부산 사상구 엄궁동</t>
  </si>
  <si>
    <t>엄궁동</t>
  </si>
  <si>
    <t>부산 기장군 기장읍</t>
  </si>
  <si>
    <t>기장읍</t>
  </si>
  <si>
    <t>부산 기장군 장안읍</t>
  </si>
  <si>
    <t>장안읍</t>
  </si>
  <si>
    <t>부산 기장군 정관읍</t>
  </si>
  <si>
    <t>정관읍</t>
  </si>
  <si>
    <t>부산 기장군 일광읍</t>
  </si>
  <si>
    <t>일광읍</t>
  </si>
  <si>
    <t>부산 기장군 철마면</t>
  </si>
  <si>
    <t>철마면</t>
  </si>
  <si>
    <t>대구 중구 동인동1가</t>
  </si>
  <si>
    <t>동인동1가</t>
  </si>
  <si>
    <t>대구 중구 동인동2가</t>
  </si>
  <si>
    <t>동인동2가</t>
  </si>
  <si>
    <t>대구 중구 동인동3가</t>
  </si>
  <si>
    <t>동인동3가</t>
  </si>
  <si>
    <t>대구 중구 동인동4가</t>
  </si>
  <si>
    <t>동인동4가</t>
  </si>
  <si>
    <t>대구 중구 삼덕동1가</t>
  </si>
  <si>
    <t>삼덕동1가</t>
  </si>
  <si>
    <t>대구 중구 삼덕동2가</t>
  </si>
  <si>
    <t>삼덕동2가</t>
  </si>
  <si>
    <t>대구 중구 삼덕동3가</t>
  </si>
  <si>
    <t>삼덕동3가</t>
  </si>
  <si>
    <t>대구 중구 봉산동</t>
  </si>
  <si>
    <t>봉산동</t>
  </si>
  <si>
    <t>대구 중구 장관동</t>
  </si>
  <si>
    <t>장관동</t>
  </si>
  <si>
    <t>대구 중구 상서동</t>
  </si>
  <si>
    <t>상서동</t>
  </si>
  <si>
    <t>대구 중구 수동</t>
  </si>
  <si>
    <t>수동</t>
  </si>
  <si>
    <t>대구 중구 덕산동</t>
  </si>
  <si>
    <t>덕산동</t>
  </si>
  <si>
    <t>대구 중구 종로1가</t>
  </si>
  <si>
    <t>대구 중구 종로2가</t>
  </si>
  <si>
    <t>대구 중구 사일동</t>
  </si>
  <si>
    <t>사일동</t>
  </si>
  <si>
    <t>대구 중구 동일동</t>
  </si>
  <si>
    <t>동일동</t>
  </si>
  <si>
    <t>대구 중구 남일동</t>
  </si>
  <si>
    <t>남일동</t>
  </si>
  <si>
    <t>대구 중구 전동</t>
  </si>
  <si>
    <t>전동</t>
  </si>
  <si>
    <t>대구 중구 동성로3가</t>
  </si>
  <si>
    <t>동성로3가</t>
  </si>
  <si>
    <t>대구 중구 동문동</t>
  </si>
  <si>
    <t>동문동</t>
  </si>
  <si>
    <t>대구 중구 문화동</t>
  </si>
  <si>
    <t>문화동</t>
  </si>
  <si>
    <t>대구 중구 공평동</t>
  </si>
  <si>
    <t>대구 중구 동성로2가</t>
  </si>
  <si>
    <t>동성로2가</t>
  </si>
  <si>
    <t>대구 중구 태평로1가</t>
  </si>
  <si>
    <t>대구 중구 교동</t>
  </si>
  <si>
    <t>교동</t>
  </si>
  <si>
    <t>대구 중구 용덕동</t>
  </si>
  <si>
    <t>용덕동</t>
  </si>
  <si>
    <t>대구 중구 상덕동</t>
  </si>
  <si>
    <t>상덕동</t>
  </si>
  <si>
    <t>대구 중구 완전동</t>
  </si>
  <si>
    <t>완전동</t>
  </si>
  <si>
    <t>대구 중구 도원동</t>
  </si>
  <si>
    <t>대구 중구 수창동</t>
  </si>
  <si>
    <t>수창동</t>
  </si>
  <si>
    <t>대구 중구 태평로3가</t>
  </si>
  <si>
    <t>태평로3가</t>
  </si>
  <si>
    <t>대구 중구 인교동</t>
  </si>
  <si>
    <t>인교동</t>
  </si>
  <si>
    <t>대구 중구 서야동</t>
  </si>
  <si>
    <t>서야동</t>
  </si>
  <si>
    <t>대구 중구 서성로1가</t>
  </si>
  <si>
    <t>서성로1가</t>
  </si>
  <si>
    <t>대구 중구 시장북로</t>
  </si>
  <si>
    <t>시장북로</t>
  </si>
  <si>
    <t>대구 중구 하서동</t>
  </si>
  <si>
    <t>하서동</t>
  </si>
  <si>
    <t>대구 중구 남성로</t>
  </si>
  <si>
    <t>남성로</t>
  </si>
  <si>
    <t>대구 중구 계산동1가</t>
  </si>
  <si>
    <t>계산동1가</t>
  </si>
  <si>
    <t>대구 중구 계산동2가</t>
  </si>
  <si>
    <t>계산동2가</t>
  </si>
  <si>
    <t>대구 중구 동산동</t>
  </si>
  <si>
    <t>동산동</t>
  </si>
  <si>
    <t>대구 중구 서문로2가</t>
  </si>
  <si>
    <t>서문로2가</t>
  </si>
  <si>
    <t>대구 중구 서성로2가</t>
  </si>
  <si>
    <t>서성로2가</t>
  </si>
  <si>
    <t>대구 중구 포정동</t>
  </si>
  <si>
    <t>포정동</t>
  </si>
  <si>
    <t>대구 중구 서문로1가</t>
  </si>
  <si>
    <t>서문로1가</t>
  </si>
  <si>
    <t>대구 중구 서내동</t>
  </si>
  <si>
    <t>서내동</t>
  </si>
  <si>
    <t>대구 중구 북성로2가</t>
  </si>
  <si>
    <t>북성로2가</t>
  </si>
  <si>
    <t>대구 중구 대안동</t>
  </si>
  <si>
    <t>대안동</t>
  </si>
  <si>
    <t>대구 중구 동성로1가</t>
  </si>
  <si>
    <t>동성로1가</t>
  </si>
  <si>
    <t>대구 중구 태평로2가</t>
  </si>
  <si>
    <t>대구 중구 북성로1가</t>
  </si>
  <si>
    <t>북성로1가</t>
  </si>
  <si>
    <t>대구 중구 화전동</t>
  </si>
  <si>
    <t>대구 중구 향촌동</t>
  </si>
  <si>
    <t>향촌동</t>
  </si>
  <si>
    <t>대구 중구 북내동</t>
  </si>
  <si>
    <t>북내동</t>
  </si>
  <si>
    <t>대구 중구 대신동</t>
  </si>
  <si>
    <t>대구 중구 달성동</t>
  </si>
  <si>
    <t>달성동</t>
  </si>
  <si>
    <t>대구 중구 남산동</t>
  </si>
  <si>
    <t>대구 중구 대봉동</t>
  </si>
  <si>
    <t>대봉동</t>
  </si>
  <si>
    <t>대구 동구 신암동</t>
  </si>
  <si>
    <t>신암동</t>
  </si>
  <si>
    <t>대구 동구 신천동</t>
  </si>
  <si>
    <t>대구 동구 효목동</t>
  </si>
  <si>
    <t>효목동</t>
  </si>
  <si>
    <t>대구 동구 평광동</t>
  </si>
  <si>
    <t>평광동</t>
  </si>
  <si>
    <t>대구 동구 봉무동</t>
  </si>
  <si>
    <t>봉무동</t>
  </si>
  <si>
    <t>대구 동구 불로동</t>
  </si>
  <si>
    <t>불로동</t>
  </si>
  <si>
    <t>대구 동구 도동</t>
  </si>
  <si>
    <t>도동</t>
  </si>
  <si>
    <t>대구 동구 지저동</t>
  </si>
  <si>
    <t>지저동</t>
  </si>
  <si>
    <t>대구 동구 입석동</t>
  </si>
  <si>
    <t>입석동</t>
  </si>
  <si>
    <t>대구 동구 검사동</t>
  </si>
  <si>
    <t>검사동</t>
  </si>
  <si>
    <t>대구 동구 방촌동</t>
  </si>
  <si>
    <t>방촌동</t>
  </si>
  <si>
    <t>대구 동구 둔산동</t>
  </si>
  <si>
    <t>둔산동</t>
  </si>
  <si>
    <t>대구 동구 부동</t>
  </si>
  <si>
    <t>부동</t>
  </si>
  <si>
    <t>대구 동구 신평동</t>
  </si>
  <si>
    <t>대구 동구 서호동</t>
  </si>
  <si>
    <t>서호동</t>
  </si>
  <si>
    <t>대구 동구 동호동</t>
  </si>
  <si>
    <t>동호동</t>
  </si>
  <si>
    <t>대구 동구 신기동</t>
  </si>
  <si>
    <t>신기동</t>
  </si>
  <si>
    <t>대구 동구 율하동</t>
  </si>
  <si>
    <t>율하동</t>
  </si>
  <si>
    <t>대구 동구 용계동</t>
  </si>
  <si>
    <t>용계동</t>
  </si>
  <si>
    <t>대구 동구 율암동</t>
  </si>
  <si>
    <t>율암동</t>
  </si>
  <si>
    <t>대구 동구 상매동</t>
  </si>
  <si>
    <t>상매동</t>
  </si>
  <si>
    <t>대구 동구 매여동</t>
  </si>
  <si>
    <t>매여동</t>
  </si>
  <si>
    <t>대구 동구 각산동</t>
  </si>
  <si>
    <t>각산동</t>
  </si>
  <si>
    <t>대구 동구 신서동</t>
  </si>
  <si>
    <t>신서동</t>
  </si>
  <si>
    <t>대구 동구 동내동</t>
  </si>
  <si>
    <t>동내동</t>
  </si>
  <si>
    <t>대구 동구 괴전동</t>
  </si>
  <si>
    <t>괴전동</t>
  </si>
  <si>
    <t>대구 동구 금강동</t>
  </si>
  <si>
    <t>금강동</t>
  </si>
  <si>
    <t>대구 동구 대림동</t>
  </si>
  <si>
    <t>대구 동구 사복동</t>
  </si>
  <si>
    <t>사복동</t>
  </si>
  <si>
    <t>대구 동구 숙천동</t>
  </si>
  <si>
    <t>숙천동</t>
  </si>
  <si>
    <t>대구 동구 내곡동</t>
  </si>
  <si>
    <t>대구 동구 능성동</t>
  </si>
  <si>
    <t>능성동</t>
  </si>
  <si>
    <t>대구 동구 진인동</t>
  </si>
  <si>
    <t>진인동</t>
  </si>
  <si>
    <t>대구 동구 도학동</t>
  </si>
  <si>
    <t>도학동</t>
  </si>
  <si>
    <t>대구 동구 백안동</t>
  </si>
  <si>
    <t>백안동</t>
  </si>
  <si>
    <t>대구 동구 미곡동</t>
  </si>
  <si>
    <t>미곡동</t>
  </si>
  <si>
    <t>대구 동구 용수동</t>
  </si>
  <si>
    <t>용수동</t>
  </si>
  <si>
    <t>대구 동구 신무동</t>
  </si>
  <si>
    <t>신무동</t>
  </si>
  <si>
    <t>대구 동구 미대동</t>
  </si>
  <si>
    <t>미대동</t>
  </si>
  <si>
    <t>대구 동구 내동</t>
  </si>
  <si>
    <t>내동</t>
  </si>
  <si>
    <t>대구 동구 신용동</t>
  </si>
  <si>
    <t>신용동</t>
  </si>
  <si>
    <t>대구 동구 중대동</t>
  </si>
  <si>
    <t>중대동</t>
  </si>
  <si>
    <t>대구 동구 송정동</t>
  </si>
  <si>
    <t>대구 동구 덕곡동</t>
  </si>
  <si>
    <t>덕곡동</t>
  </si>
  <si>
    <t>대구 동구 지묘동</t>
  </si>
  <si>
    <t>지묘동</t>
  </si>
  <si>
    <t>대구 서구 내당동</t>
  </si>
  <si>
    <t>내당동</t>
  </si>
  <si>
    <t>대구 서구 비산동</t>
  </si>
  <si>
    <t>비산동</t>
  </si>
  <si>
    <t>대구 서구 평리동</t>
  </si>
  <si>
    <t>평리동</t>
  </si>
  <si>
    <t>대구 서구 상리동</t>
  </si>
  <si>
    <t>상리동</t>
  </si>
  <si>
    <t>대구 서구 중리동</t>
  </si>
  <si>
    <t>중리동</t>
  </si>
  <si>
    <t>대구 서구 이현동</t>
  </si>
  <si>
    <t>이현동</t>
  </si>
  <si>
    <t>대구 서구 원대동1가</t>
  </si>
  <si>
    <t>원대동1가</t>
  </si>
  <si>
    <t>대구 서구 원대동2가</t>
  </si>
  <si>
    <t>원대동2가</t>
  </si>
  <si>
    <t>대구 서구 원대동3가</t>
  </si>
  <si>
    <t>원대동3가</t>
  </si>
  <si>
    <t>대구 남구 이천동</t>
  </si>
  <si>
    <t>이천동</t>
  </si>
  <si>
    <t>대구 남구 봉덕동</t>
  </si>
  <si>
    <t>봉덕동</t>
  </si>
  <si>
    <t>대구 남구 대명동</t>
  </si>
  <si>
    <t>대명동</t>
  </si>
  <si>
    <t>대구 북구 칠성동1가</t>
  </si>
  <si>
    <t>칠성동1가</t>
  </si>
  <si>
    <t>대구 북구 칠성동2가</t>
  </si>
  <si>
    <t>칠성동2가</t>
  </si>
  <si>
    <t>대구 북구 고성동1가</t>
  </si>
  <si>
    <t>고성동1가</t>
  </si>
  <si>
    <t>대구 북구 고성동2가</t>
  </si>
  <si>
    <t>고성동2가</t>
  </si>
  <si>
    <t>대구 북구 고성동3가</t>
  </si>
  <si>
    <t>고성동3가</t>
  </si>
  <si>
    <t>대구 북구 침산동</t>
  </si>
  <si>
    <t>침산동</t>
  </si>
  <si>
    <t>대구 북구 노원동1가</t>
  </si>
  <si>
    <t>노원동1가</t>
  </si>
  <si>
    <t>대구 북구 노원동2가</t>
  </si>
  <si>
    <t>노원동2가</t>
  </si>
  <si>
    <t>대구 북구 노원동3가</t>
  </si>
  <si>
    <t>노원동3가</t>
  </si>
  <si>
    <t>대구 북구 대현동</t>
  </si>
  <si>
    <t>대구 북구 산격동</t>
  </si>
  <si>
    <t>산격동</t>
  </si>
  <si>
    <t>대구 북구 복현동</t>
  </si>
  <si>
    <t>복현동</t>
  </si>
  <si>
    <t>대구 북구 검단동</t>
  </si>
  <si>
    <t>검단동</t>
  </si>
  <si>
    <t>대구 북구 동변동</t>
  </si>
  <si>
    <t>동변동</t>
  </si>
  <si>
    <t>대구 북구 서변동</t>
  </si>
  <si>
    <t>서변동</t>
  </si>
  <si>
    <t>대구 북구 조야동</t>
  </si>
  <si>
    <t>조야동</t>
  </si>
  <si>
    <t>대구 북구 노곡동</t>
  </si>
  <si>
    <t>노곡동</t>
  </si>
  <si>
    <t>대구 북구 읍내동</t>
  </si>
  <si>
    <t>읍내동</t>
  </si>
  <si>
    <t>대구 북구 동호동</t>
  </si>
  <si>
    <t>대구 북구 학정동</t>
  </si>
  <si>
    <t>학정동</t>
  </si>
  <si>
    <t>대구 북구 도남동</t>
  </si>
  <si>
    <t>도남동</t>
  </si>
  <si>
    <t>대구 북구 국우동</t>
  </si>
  <si>
    <t>국우동</t>
  </si>
  <si>
    <t>대구 북구 구암동</t>
  </si>
  <si>
    <t>구암동</t>
  </si>
  <si>
    <t>대구 북구 동천동</t>
  </si>
  <si>
    <t>동천동</t>
  </si>
  <si>
    <t>대구 북구 관음동</t>
  </si>
  <si>
    <t>관음동</t>
  </si>
  <si>
    <t>대구 북구 태전동</t>
  </si>
  <si>
    <t>태전동</t>
  </si>
  <si>
    <t>대구 북구 매천동</t>
  </si>
  <si>
    <t>매천동</t>
  </si>
  <si>
    <t>대구 북구 팔달동</t>
  </si>
  <si>
    <t>팔달동</t>
  </si>
  <si>
    <t>대구 북구 금호동</t>
  </si>
  <si>
    <t>금호동</t>
  </si>
  <si>
    <t>대구 북구 사수동</t>
  </si>
  <si>
    <t>사수동</t>
  </si>
  <si>
    <t>대구 북구 연경동</t>
  </si>
  <si>
    <t>연경동</t>
  </si>
  <si>
    <t>대구 수성구 범어동</t>
  </si>
  <si>
    <t>범어동</t>
  </si>
  <si>
    <t>대구 수성구 만촌동</t>
  </si>
  <si>
    <t>만촌동</t>
  </si>
  <si>
    <t>대구 수성구 수성동1가</t>
  </si>
  <si>
    <t>수성동1가</t>
  </si>
  <si>
    <t>대구 수성구 수성동2가</t>
  </si>
  <si>
    <t>수성동2가</t>
  </si>
  <si>
    <t>대구 수성구 수성동3가</t>
  </si>
  <si>
    <t>수성동3가</t>
  </si>
  <si>
    <t>대구 수성구 수성동4가</t>
  </si>
  <si>
    <t>수성동4가</t>
  </si>
  <si>
    <t>대구 수성구 황금동</t>
  </si>
  <si>
    <t>황금동</t>
  </si>
  <si>
    <t>대구 수성구 중동</t>
  </si>
  <si>
    <t>대구 수성구 상동</t>
  </si>
  <si>
    <t>상동</t>
  </si>
  <si>
    <t>대구 수성구 파동</t>
  </si>
  <si>
    <t>파동</t>
  </si>
  <si>
    <t>대구 수성구 두산동</t>
  </si>
  <si>
    <t>두산동</t>
  </si>
  <si>
    <t>대구 수성구 지산동</t>
  </si>
  <si>
    <t>지산동</t>
  </si>
  <si>
    <t>대구 수성구 범물동</t>
  </si>
  <si>
    <t>범물동</t>
  </si>
  <si>
    <t>대구 수성구 시지동</t>
  </si>
  <si>
    <t>시지동</t>
  </si>
  <si>
    <t>대구 수성구 매호동</t>
  </si>
  <si>
    <t>매호동</t>
  </si>
  <si>
    <t>대구 수성구 성동</t>
  </si>
  <si>
    <t>성동</t>
  </si>
  <si>
    <t>대구 수성구 사월동</t>
  </si>
  <si>
    <t>사월동</t>
  </si>
  <si>
    <t>대구 수성구 신매동</t>
  </si>
  <si>
    <t>신매동</t>
  </si>
  <si>
    <t>대구 수성구 욱수동</t>
  </si>
  <si>
    <t>욱수동</t>
  </si>
  <si>
    <t>대구 수성구 노변동</t>
  </si>
  <si>
    <t>노변동</t>
  </si>
  <si>
    <t>대구 수성구 삼덕동</t>
  </si>
  <si>
    <t>삼덕동</t>
  </si>
  <si>
    <t>대구 수성구 연호동</t>
  </si>
  <si>
    <t>연호동</t>
  </si>
  <si>
    <t>대구 수성구 이천동</t>
  </si>
  <si>
    <t>대구 수성구 고모동</t>
  </si>
  <si>
    <t>고모동</t>
  </si>
  <si>
    <t>대구 수성구 가천동</t>
  </si>
  <si>
    <t>가천동</t>
  </si>
  <si>
    <t>대구 수성구 대흥동</t>
  </si>
  <si>
    <t>대구 달서구 성당동</t>
  </si>
  <si>
    <t>성당동</t>
  </si>
  <si>
    <t>대구 달서구 두류동</t>
  </si>
  <si>
    <t>두류동</t>
  </si>
  <si>
    <t>대구 달서구 파호동</t>
  </si>
  <si>
    <t>파호동</t>
  </si>
  <si>
    <t>대구 달서구 호림동</t>
  </si>
  <si>
    <t>호림동</t>
  </si>
  <si>
    <t>대구 달서구 갈산동</t>
  </si>
  <si>
    <t>갈산동</t>
  </si>
  <si>
    <t>대구 달서구 신당동</t>
  </si>
  <si>
    <t>대구 달서구 이곡동</t>
  </si>
  <si>
    <t>이곡동</t>
  </si>
  <si>
    <t>대구 달서구 장동</t>
  </si>
  <si>
    <t>장동</t>
  </si>
  <si>
    <t>대구 달서구 장기동</t>
  </si>
  <si>
    <t>장기동</t>
  </si>
  <si>
    <t>대구 달서구 용산동</t>
  </si>
  <si>
    <t>용산동</t>
  </si>
  <si>
    <t>대구 달서구 죽전동</t>
  </si>
  <si>
    <t>죽전동</t>
  </si>
  <si>
    <t>대구 달서구 감삼동</t>
  </si>
  <si>
    <t>감삼동</t>
  </si>
  <si>
    <t>대구 달서구 본리동</t>
  </si>
  <si>
    <t>본리동</t>
  </si>
  <si>
    <t>대구 달서구 상인동</t>
  </si>
  <si>
    <t>상인동</t>
  </si>
  <si>
    <t>대구 달서구 도원동</t>
  </si>
  <si>
    <t>대구 달서구 진천동</t>
  </si>
  <si>
    <t>진천동</t>
  </si>
  <si>
    <t>대구 달서구 유천동</t>
  </si>
  <si>
    <t>유천동</t>
  </si>
  <si>
    <t>대구 달서구 대천동</t>
  </si>
  <si>
    <t>대천동</t>
  </si>
  <si>
    <t>대구 달서구 월성동</t>
  </si>
  <si>
    <t>월성동</t>
  </si>
  <si>
    <t>대구 달서구 월암동</t>
  </si>
  <si>
    <t>월암동</t>
  </si>
  <si>
    <t>대구 달서구 송현동</t>
  </si>
  <si>
    <t>대구 달서구 대곡동</t>
  </si>
  <si>
    <t>대곡동</t>
  </si>
  <si>
    <t>대구 달서구 본동</t>
  </si>
  <si>
    <t>대구 달서구 호산동</t>
  </si>
  <si>
    <t>호산동</t>
  </si>
  <si>
    <t>대구 달성군 화원읍</t>
  </si>
  <si>
    <t>화원읍</t>
  </si>
  <si>
    <t>대구 달성군 논공읍</t>
  </si>
  <si>
    <t>논공읍</t>
  </si>
  <si>
    <t>대구 달성군 다사읍</t>
  </si>
  <si>
    <t>다사읍</t>
  </si>
  <si>
    <t>대구 달성군 유가읍</t>
  </si>
  <si>
    <t>유가읍</t>
  </si>
  <si>
    <t>대구 달성군 옥포읍</t>
  </si>
  <si>
    <t>옥포읍</t>
  </si>
  <si>
    <t>대구 달성군 현풍읍</t>
  </si>
  <si>
    <t>현풍읍</t>
  </si>
  <si>
    <t>대구 달성군 가창면</t>
  </si>
  <si>
    <t>가창면</t>
  </si>
  <si>
    <t>대구 달성군 하빈면</t>
  </si>
  <si>
    <t>하빈면</t>
  </si>
  <si>
    <t>대구 달성군 구지면</t>
  </si>
  <si>
    <t>구지면</t>
  </si>
  <si>
    <t>대구 군위군 군위읍</t>
  </si>
  <si>
    <t>군위군</t>
  </si>
  <si>
    <t>군위읍</t>
  </si>
  <si>
    <t>불가능</t>
  </si>
  <si>
    <t>대구 군위군 소보면</t>
  </si>
  <si>
    <t>소보면</t>
  </si>
  <si>
    <t>대구 군위군 효령면</t>
  </si>
  <si>
    <t>효령면</t>
  </si>
  <si>
    <t>대구 군위군 부계면</t>
  </si>
  <si>
    <t>부계면</t>
  </si>
  <si>
    <t>대구 군위군 우보면</t>
  </si>
  <si>
    <t>우보면</t>
  </si>
  <si>
    <t>대구 군위군 의흥면</t>
  </si>
  <si>
    <t>의흥면</t>
  </si>
  <si>
    <t>대구 군위군 산성면</t>
  </si>
  <si>
    <t>산성면</t>
  </si>
  <si>
    <t>대구 군위군 삼국유사면</t>
  </si>
  <si>
    <t>삼국유사면</t>
  </si>
  <si>
    <t>인천 중구 중앙동1가</t>
  </si>
  <si>
    <t>인천 중구 중앙동2가</t>
  </si>
  <si>
    <t>인천 중구 중앙동3가</t>
  </si>
  <si>
    <t>인천 중구 중앙동4가</t>
  </si>
  <si>
    <t>인천 중구 해안동1가</t>
  </si>
  <si>
    <t>해안동1가</t>
  </si>
  <si>
    <t>인천 중구 해안동2가</t>
  </si>
  <si>
    <t>해안동2가</t>
  </si>
  <si>
    <t>인천 중구 해안동3가</t>
  </si>
  <si>
    <t>해안동3가</t>
  </si>
  <si>
    <t>인천 중구 해안동4가</t>
  </si>
  <si>
    <t>해안동4가</t>
  </si>
  <si>
    <t>인천 중구 관동1가</t>
  </si>
  <si>
    <t>관동1가</t>
  </si>
  <si>
    <t>인천 중구 관동2가</t>
  </si>
  <si>
    <t>관동2가</t>
  </si>
  <si>
    <t>인천 중구 관동3가</t>
  </si>
  <si>
    <t>관동3가</t>
  </si>
  <si>
    <t>인천 중구 항동1가</t>
  </si>
  <si>
    <t>항동1가</t>
  </si>
  <si>
    <t>인천 중구 항동2가</t>
  </si>
  <si>
    <t>항동2가</t>
  </si>
  <si>
    <t>인천 중구 항동3가</t>
  </si>
  <si>
    <t>항동3가</t>
  </si>
  <si>
    <t>인천 중구 항동4가</t>
  </si>
  <si>
    <t>항동4가</t>
  </si>
  <si>
    <t>인천 중구 항동5가</t>
  </si>
  <si>
    <t>항동5가</t>
  </si>
  <si>
    <t>인천 중구 항동6가</t>
  </si>
  <si>
    <t>항동6가</t>
  </si>
  <si>
    <t>인천 중구 항동7가</t>
  </si>
  <si>
    <t>항동7가</t>
  </si>
  <si>
    <t>인천 중구 송학동1가</t>
  </si>
  <si>
    <t>송학동1가</t>
  </si>
  <si>
    <t>인천 중구 송학동2가</t>
  </si>
  <si>
    <t>송학동2가</t>
  </si>
  <si>
    <t>인천 중구 송학동3가</t>
  </si>
  <si>
    <t>송학동3가</t>
  </si>
  <si>
    <t>인천 중구 사동</t>
  </si>
  <si>
    <t>사동</t>
  </si>
  <si>
    <t>인천 중구 신생동</t>
  </si>
  <si>
    <t>신생동</t>
  </si>
  <si>
    <t>인천 중구 신포동</t>
  </si>
  <si>
    <t>신포동</t>
  </si>
  <si>
    <t>인천 중구 답동</t>
  </si>
  <si>
    <t>답동</t>
  </si>
  <si>
    <t>인천 중구 신흥동1가</t>
  </si>
  <si>
    <t>신흥동1가</t>
  </si>
  <si>
    <t>인천 중구 신흥동2가</t>
  </si>
  <si>
    <t>신흥동2가</t>
  </si>
  <si>
    <t>인천 중구 신흥동3가</t>
  </si>
  <si>
    <t>신흥동3가</t>
  </si>
  <si>
    <t>인천 중구 선화동</t>
  </si>
  <si>
    <t>선화동</t>
  </si>
  <si>
    <t>인천 중구 유동</t>
  </si>
  <si>
    <t>유동</t>
  </si>
  <si>
    <t>인천 중구 율목동</t>
  </si>
  <si>
    <t>율목동</t>
  </si>
  <si>
    <t>인천 중구 도원동</t>
  </si>
  <si>
    <t>인천 중구 내동</t>
  </si>
  <si>
    <t>인천 중구 경동</t>
  </si>
  <si>
    <t>경동</t>
  </si>
  <si>
    <t>인천 중구 용동</t>
  </si>
  <si>
    <t>용동</t>
  </si>
  <si>
    <t>인천 중구 인현동</t>
  </si>
  <si>
    <t>인현동</t>
  </si>
  <si>
    <t>인천 중구 전동</t>
  </si>
  <si>
    <t>인천 중구 북성동1가</t>
  </si>
  <si>
    <t>북성동1가</t>
  </si>
  <si>
    <t>인천 중구 북성동2가</t>
  </si>
  <si>
    <t>북성동2가</t>
  </si>
  <si>
    <t>인천 중구 북성동3가</t>
  </si>
  <si>
    <t>북성동3가</t>
  </si>
  <si>
    <t>인천 중구 선린동</t>
  </si>
  <si>
    <t>선린동</t>
  </si>
  <si>
    <t>인천 중구 송월동1가</t>
  </si>
  <si>
    <t>송월동1가</t>
  </si>
  <si>
    <t>인천 중구 송월동2가</t>
  </si>
  <si>
    <t>송월동2가</t>
  </si>
  <si>
    <t>인천 중구 송월동3가</t>
  </si>
  <si>
    <t>송월동3가</t>
  </si>
  <si>
    <t>인천 중구 중산동</t>
  </si>
  <si>
    <t>중산동</t>
  </si>
  <si>
    <t>인천 중구 운남동</t>
  </si>
  <si>
    <t>운남동</t>
  </si>
  <si>
    <t>인천 중구 운서동</t>
  </si>
  <si>
    <t>운서동</t>
  </si>
  <si>
    <t>인천 중구 운북동</t>
  </si>
  <si>
    <t>운북동</t>
  </si>
  <si>
    <t>인천 중구 을왕동</t>
  </si>
  <si>
    <t>을왕동</t>
  </si>
  <si>
    <t>인천 중구 남북동</t>
  </si>
  <si>
    <t>남북동</t>
  </si>
  <si>
    <t>인천 중구 덕교동</t>
  </si>
  <si>
    <t>덕교동</t>
  </si>
  <si>
    <t>인천 중구 무의동</t>
  </si>
  <si>
    <t>무의동</t>
  </si>
  <si>
    <t>인천 동구 만석동</t>
  </si>
  <si>
    <t>만석동</t>
  </si>
  <si>
    <t>인천 동구 화수동</t>
  </si>
  <si>
    <t>화수동</t>
  </si>
  <si>
    <t>인천 동구 송현동</t>
  </si>
  <si>
    <t>인천 동구 화평동</t>
  </si>
  <si>
    <t>화평동</t>
  </si>
  <si>
    <t>인천 동구 창영동</t>
  </si>
  <si>
    <t>창영동</t>
  </si>
  <si>
    <t>인천 동구 금곡동</t>
  </si>
  <si>
    <t>인천 동구 송림동</t>
  </si>
  <si>
    <t>송림동</t>
  </si>
  <si>
    <t>인천 미추홀구 숭의동</t>
  </si>
  <si>
    <t>숭의동</t>
  </si>
  <si>
    <t>인천 미추홀구 용현동</t>
  </si>
  <si>
    <t>용현동</t>
  </si>
  <si>
    <t>인천 미추홀구 학익동</t>
  </si>
  <si>
    <t>학익동</t>
  </si>
  <si>
    <t>인천 미추홀구 도화동</t>
  </si>
  <si>
    <t>인천 미추홀구 주안동</t>
  </si>
  <si>
    <t>주안동</t>
  </si>
  <si>
    <t>인천 미추홀구 관교동</t>
  </si>
  <si>
    <t>관교동</t>
  </si>
  <si>
    <t>인천 미추홀구 문학동</t>
  </si>
  <si>
    <t>문학동</t>
  </si>
  <si>
    <t>인천 연수구 옥련동</t>
  </si>
  <si>
    <t>옥련동</t>
  </si>
  <si>
    <t>인천 연수구 선학동</t>
  </si>
  <si>
    <t>선학동</t>
  </si>
  <si>
    <t>인천 연수구 연수동</t>
  </si>
  <si>
    <t>연수동</t>
  </si>
  <si>
    <t>인천 연수구 청학동</t>
  </si>
  <si>
    <t>인천 연수구 동춘동</t>
  </si>
  <si>
    <t>동춘동</t>
  </si>
  <si>
    <t>인천 연수구 송도동</t>
  </si>
  <si>
    <t>송도동</t>
  </si>
  <si>
    <t>인천 남동구 구월동</t>
  </si>
  <si>
    <t>구월동</t>
  </si>
  <si>
    <t>인천 남동구 간석동</t>
  </si>
  <si>
    <t>간석동</t>
  </si>
  <si>
    <t>인천 남동구 만수동</t>
  </si>
  <si>
    <t>만수동</t>
  </si>
  <si>
    <t>인천 남동구 장수동</t>
  </si>
  <si>
    <t>장수동</t>
  </si>
  <si>
    <t>인천 남동구 서창동</t>
  </si>
  <si>
    <t>서창동</t>
  </si>
  <si>
    <t>인천 남동구 운연동</t>
  </si>
  <si>
    <t>운연동</t>
  </si>
  <si>
    <t>인천 남동구 남촌동</t>
  </si>
  <si>
    <t>남촌동</t>
  </si>
  <si>
    <t>인천 남동구 수산동</t>
  </si>
  <si>
    <t>수산동</t>
  </si>
  <si>
    <t>인천 남동구 도림동</t>
  </si>
  <si>
    <t>인천 남동구 논현동</t>
  </si>
  <si>
    <t>인천 남동구 고잔동</t>
  </si>
  <si>
    <t>고잔동</t>
  </si>
  <si>
    <t>인천 부평구 부평동</t>
  </si>
  <si>
    <t>부평동</t>
  </si>
  <si>
    <t>인천 부평구 십정동</t>
  </si>
  <si>
    <t>십정동</t>
  </si>
  <si>
    <t>인천 부평구 산곡동</t>
  </si>
  <si>
    <t>산곡동</t>
  </si>
  <si>
    <t>인천 부평구 청천동</t>
  </si>
  <si>
    <t>청천동</t>
  </si>
  <si>
    <t>인천 부평구 삼산동</t>
  </si>
  <si>
    <t>삼산동</t>
  </si>
  <si>
    <t>인천 부평구 갈산동</t>
  </si>
  <si>
    <t>인천 부평구 부개동</t>
  </si>
  <si>
    <t>부개동</t>
  </si>
  <si>
    <t>인천 부평구 일신동</t>
  </si>
  <si>
    <t>일신동</t>
  </si>
  <si>
    <t>인천 부평구 구산동</t>
  </si>
  <si>
    <t>인천 계양구 효성동</t>
  </si>
  <si>
    <t>효성동</t>
  </si>
  <si>
    <t>인천 계양구 계산동</t>
  </si>
  <si>
    <t>계산동</t>
  </si>
  <si>
    <t>인천 계양구 작전동</t>
  </si>
  <si>
    <t>작전동</t>
  </si>
  <si>
    <t>인천 계양구 서운동</t>
  </si>
  <si>
    <t>서운동</t>
  </si>
  <si>
    <t>인천 계양구 임학동</t>
  </si>
  <si>
    <t>임학동</t>
  </si>
  <si>
    <t>인천 계양구 용종동</t>
  </si>
  <si>
    <t>용종동</t>
  </si>
  <si>
    <t>인천 계양구 병방동</t>
  </si>
  <si>
    <t>병방동</t>
  </si>
  <si>
    <t>인천 계양구 방축동</t>
  </si>
  <si>
    <t>방축동</t>
  </si>
  <si>
    <t>인천 계양구 박촌동</t>
  </si>
  <si>
    <t>박촌동</t>
  </si>
  <si>
    <t>인천 계양구 동양동</t>
  </si>
  <si>
    <t>동양동</t>
  </si>
  <si>
    <t>인천 계양구 귤현동</t>
  </si>
  <si>
    <t>귤현동</t>
  </si>
  <si>
    <t>인천 계양구 상야동</t>
  </si>
  <si>
    <t>상야동</t>
  </si>
  <si>
    <t>인천 계양구 하야동</t>
  </si>
  <si>
    <t>하야동</t>
  </si>
  <si>
    <t>인천 계양구 평동</t>
  </si>
  <si>
    <t>인천 계양구 노오지동</t>
  </si>
  <si>
    <t>노오지동</t>
  </si>
  <si>
    <t>인천 계양구 선주지동</t>
  </si>
  <si>
    <t>선주지동</t>
  </si>
  <si>
    <t>인천 계양구 이화동</t>
  </si>
  <si>
    <t>인천 계양구 오류동</t>
  </si>
  <si>
    <t>인천 계양구 갈현동</t>
  </si>
  <si>
    <t>인천 계양구 둑실동</t>
  </si>
  <si>
    <t>둑실동</t>
  </si>
  <si>
    <t>인천 계양구 목상동</t>
  </si>
  <si>
    <t>목상동</t>
  </si>
  <si>
    <t>인천 계양구 다남동</t>
  </si>
  <si>
    <t>다남동</t>
  </si>
  <si>
    <t>인천 계양구 장기동</t>
  </si>
  <si>
    <t>인천 서구 백석동</t>
  </si>
  <si>
    <t>백석동</t>
  </si>
  <si>
    <t>인천 서구 시천동</t>
  </si>
  <si>
    <t>시천동</t>
  </si>
  <si>
    <t>인천 서구 검암동</t>
  </si>
  <si>
    <t>검암동</t>
  </si>
  <si>
    <t>인천 서구 경서동</t>
  </si>
  <si>
    <t>경서동</t>
  </si>
  <si>
    <t>인천 서구 공촌동</t>
  </si>
  <si>
    <t>공촌동</t>
  </si>
  <si>
    <t>인천 서구 연희동</t>
  </si>
  <si>
    <t>인천 서구 심곡동</t>
  </si>
  <si>
    <t>심곡동</t>
  </si>
  <si>
    <t>인천 서구 가정동</t>
  </si>
  <si>
    <t>가정동</t>
  </si>
  <si>
    <t>인천 서구 신현동</t>
  </si>
  <si>
    <t>신현동</t>
  </si>
  <si>
    <t>인천 서구 석남동</t>
  </si>
  <si>
    <t>석남동</t>
  </si>
  <si>
    <t>인천 서구 원창동</t>
  </si>
  <si>
    <t>원창동</t>
  </si>
  <si>
    <t>인천 서구 가좌동</t>
  </si>
  <si>
    <t>가좌동</t>
  </si>
  <si>
    <t>인천 서구 마전동</t>
  </si>
  <si>
    <t>마전동</t>
  </si>
  <si>
    <t>인천 서구 당하동</t>
  </si>
  <si>
    <t>당하동</t>
  </si>
  <si>
    <t>인천 서구 원당동</t>
  </si>
  <si>
    <t>원당동</t>
  </si>
  <si>
    <t>인천 서구 대곡동</t>
  </si>
  <si>
    <t>인천 서구 금곡동</t>
  </si>
  <si>
    <t>인천 서구 오류동</t>
  </si>
  <si>
    <t>인천 서구 왕길동</t>
  </si>
  <si>
    <t>왕길동</t>
  </si>
  <si>
    <t>인천 서구 불로동</t>
  </si>
  <si>
    <t>인천 서구 청라동</t>
  </si>
  <si>
    <t>청라동</t>
  </si>
  <si>
    <t>인천 강화군 강화읍</t>
  </si>
  <si>
    <t>강화군</t>
  </si>
  <si>
    <t>강화읍</t>
  </si>
  <si>
    <t>인천 강화군 선원면</t>
  </si>
  <si>
    <t>선원면</t>
  </si>
  <si>
    <t>인천 강화군 불은면</t>
  </si>
  <si>
    <t>불은면</t>
  </si>
  <si>
    <t>인천 강화군 길상면</t>
  </si>
  <si>
    <t>길상면</t>
  </si>
  <si>
    <t>인천 강화군 화도면</t>
  </si>
  <si>
    <t>화도면</t>
  </si>
  <si>
    <t>인천 강화군 양도면</t>
  </si>
  <si>
    <t>양도면</t>
  </si>
  <si>
    <t>인천 강화군 내가면</t>
  </si>
  <si>
    <t>내가면</t>
  </si>
  <si>
    <t>인천 강화군 하점면</t>
  </si>
  <si>
    <t>하점면</t>
  </si>
  <si>
    <t>인천 강화군 양사면</t>
  </si>
  <si>
    <t>양사면</t>
  </si>
  <si>
    <t>인천 강화군 송해면</t>
  </si>
  <si>
    <t>송해면</t>
  </si>
  <si>
    <t>인천 강화군 교동면</t>
  </si>
  <si>
    <t>교동면</t>
  </si>
  <si>
    <t>인천 강화군 삼산면</t>
  </si>
  <si>
    <t>삼산면</t>
  </si>
  <si>
    <t>인천 강화군 서도면</t>
  </si>
  <si>
    <t>서도면</t>
  </si>
  <si>
    <t>인천 옹진군 북도면</t>
  </si>
  <si>
    <t>옹진군</t>
  </si>
  <si>
    <t>북도면</t>
  </si>
  <si>
    <t>인천 옹진군 백령면</t>
  </si>
  <si>
    <t>백령면</t>
  </si>
  <si>
    <t>인천 옹진군 대청면</t>
  </si>
  <si>
    <t>대청면</t>
  </si>
  <si>
    <t>인천 옹진군 덕적면</t>
  </si>
  <si>
    <t>덕적면</t>
  </si>
  <si>
    <t>인천 옹진군 영흥면</t>
  </si>
  <si>
    <t>영흥면</t>
  </si>
  <si>
    <t>인천 옹진군 자월면</t>
  </si>
  <si>
    <t>자월면</t>
  </si>
  <si>
    <t>인천 옹진군 연평면</t>
  </si>
  <si>
    <t>연평면</t>
  </si>
  <si>
    <t>광주 동구 대인동</t>
  </si>
  <si>
    <t>대인동</t>
  </si>
  <si>
    <t>광주 동구 금남로5가</t>
  </si>
  <si>
    <t>금남로5가</t>
  </si>
  <si>
    <t>광주 동구 충장로5가</t>
  </si>
  <si>
    <t>충장로5가</t>
  </si>
  <si>
    <t>광주 동구 수기동</t>
  </si>
  <si>
    <t>수기동</t>
  </si>
  <si>
    <t>광주 동구 대의동</t>
  </si>
  <si>
    <t>대의동</t>
  </si>
  <si>
    <t>광주 동구 궁동</t>
  </si>
  <si>
    <t>광주 동구 장동</t>
  </si>
  <si>
    <t>광주 동구 동명동</t>
  </si>
  <si>
    <t>동명동</t>
  </si>
  <si>
    <t>광주 동구 계림동</t>
  </si>
  <si>
    <t>계림동</t>
  </si>
  <si>
    <t>광주 동구 산수동</t>
  </si>
  <si>
    <t>산수동</t>
  </si>
  <si>
    <t>광주 동구 지산동</t>
  </si>
  <si>
    <t>광주 동구 남동</t>
  </si>
  <si>
    <t>남동</t>
  </si>
  <si>
    <t>광주 동구 광산동</t>
  </si>
  <si>
    <t>광산동</t>
  </si>
  <si>
    <t>광주 동구 금동</t>
  </si>
  <si>
    <t>금동</t>
  </si>
  <si>
    <t>광주 동구 호남동</t>
  </si>
  <si>
    <t>호남동</t>
  </si>
  <si>
    <t>광주 동구 불로동</t>
  </si>
  <si>
    <t>광주 동구 황금동</t>
  </si>
  <si>
    <t>광주 동구 서석동</t>
  </si>
  <si>
    <t>서석동</t>
  </si>
  <si>
    <t>광주 동구 소태동</t>
  </si>
  <si>
    <t>소태동</t>
  </si>
  <si>
    <t>광주 동구 용연동</t>
  </si>
  <si>
    <t>용연동</t>
  </si>
  <si>
    <t>광주 동구 운림동</t>
  </si>
  <si>
    <t>운림동</t>
  </si>
  <si>
    <t>광주 동구 학동</t>
  </si>
  <si>
    <t>학동</t>
  </si>
  <si>
    <t>광주 동구 월남동</t>
  </si>
  <si>
    <t>월남동</t>
  </si>
  <si>
    <t>광주 동구 선교동</t>
  </si>
  <si>
    <t>선교동</t>
  </si>
  <si>
    <t>광주 동구 내남동</t>
  </si>
  <si>
    <t>내남동</t>
  </si>
  <si>
    <t>광주 동구 용산동</t>
  </si>
  <si>
    <t>광주 동구 충장로1가</t>
  </si>
  <si>
    <t>충장로1가</t>
  </si>
  <si>
    <t>광주 동구 충장로2가</t>
  </si>
  <si>
    <t>충장로2가</t>
  </si>
  <si>
    <t>광주 동구 충장로3가</t>
  </si>
  <si>
    <t>충장로3가</t>
  </si>
  <si>
    <t>광주 동구 충장로4가</t>
  </si>
  <si>
    <t>충장로4가</t>
  </si>
  <si>
    <t>광주 동구 금남로1가</t>
  </si>
  <si>
    <t>금남로1가</t>
  </si>
  <si>
    <t>광주 동구 금남로2가</t>
  </si>
  <si>
    <t>금남로2가</t>
  </si>
  <si>
    <t>광주 동구 금남로3가</t>
  </si>
  <si>
    <t>금남로3가</t>
  </si>
  <si>
    <t>광주 동구 금남로4가</t>
  </si>
  <si>
    <t>금남로4가</t>
  </si>
  <si>
    <t>광주 서구 양동</t>
  </si>
  <si>
    <t>양동</t>
  </si>
  <si>
    <t>광주 서구 농성동</t>
  </si>
  <si>
    <t>농성동</t>
  </si>
  <si>
    <t>광주 서구 광천동</t>
  </si>
  <si>
    <t>광천동</t>
  </si>
  <si>
    <t>광주 서구 유촌동</t>
  </si>
  <si>
    <t>유촌동</t>
  </si>
  <si>
    <t>광주 서구 덕흥동</t>
  </si>
  <si>
    <t>덕흥동</t>
  </si>
  <si>
    <t>광주 서구 쌍촌동</t>
  </si>
  <si>
    <t>쌍촌동</t>
  </si>
  <si>
    <t>광주 서구 화정동</t>
  </si>
  <si>
    <t>화정동</t>
  </si>
  <si>
    <t>광주 서구 치평동</t>
  </si>
  <si>
    <t>치평동</t>
  </si>
  <si>
    <t>광주 서구 내방동</t>
  </si>
  <si>
    <t>내방동</t>
  </si>
  <si>
    <t>광주 서구 서창동</t>
  </si>
  <si>
    <t>광주 서구 세하동</t>
  </si>
  <si>
    <t>세하동</t>
  </si>
  <si>
    <t>광주 서구 용두동</t>
  </si>
  <si>
    <t>광주 서구 풍암동</t>
  </si>
  <si>
    <t>풍암동</t>
  </si>
  <si>
    <t>광주 서구 벽진동</t>
  </si>
  <si>
    <t>벽진동</t>
  </si>
  <si>
    <t>광주 서구 금호동</t>
  </si>
  <si>
    <t>광주 서구 마륵동</t>
  </si>
  <si>
    <t>마륵동</t>
  </si>
  <si>
    <t>광주 서구 매월동</t>
  </si>
  <si>
    <t>매월동</t>
  </si>
  <si>
    <t>광주 서구 동천동</t>
  </si>
  <si>
    <t>광주 남구 사동</t>
  </si>
  <si>
    <t>광주 남구 구동</t>
  </si>
  <si>
    <t>구동</t>
  </si>
  <si>
    <t>광주 남구 서동</t>
  </si>
  <si>
    <t>광주 남구 월산동</t>
  </si>
  <si>
    <t>월산동</t>
  </si>
  <si>
    <t>광주 남구 백운동</t>
  </si>
  <si>
    <t>백운동</t>
  </si>
  <si>
    <t>광주 남구 주월동</t>
  </si>
  <si>
    <t>주월동</t>
  </si>
  <si>
    <t>광주 남구 노대동</t>
  </si>
  <si>
    <t>노대동</t>
  </si>
  <si>
    <t>광주 남구 진월동</t>
  </si>
  <si>
    <t>진월동</t>
  </si>
  <si>
    <t>광주 남구 덕남동</t>
  </si>
  <si>
    <t>덕남동</t>
  </si>
  <si>
    <t>광주 남구 행암동</t>
  </si>
  <si>
    <t>행암동</t>
  </si>
  <si>
    <t>광주 남구 임암동</t>
  </si>
  <si>
    <t>임암동</t>
  </si>
  <si>
    <t>광주 남구 송하동</t>
  </si>
  <si>
    <t>송하동</t>
  </si>
  <si>
    <t>광주 남구 양림동</t>
  </si>
  <si>
    <t>양림동</t>
  </si>
  <si>
    <t>광주 남구 방림동</t>
  </si>
  <si>
    <t>방림동</t>
  </si>
  <si>
    <t>광주 남구 봉선동</t>
  </si>
  <si>
    <t>봉선동</t>
  </si>
  <si>
    <t>광주 남구 구소동</t>
  </si>
  <si>
    <t>구소동</t>
  </si>
  <si>
    <t>광주 남구 양촌동</t>
  </si>
  <si>
    <t>양촌동</t>
  </si>
  <si>
    <t>광주 남구 도금동</t>
  </si>
  <si>
    <t>도금동</t>
  </si>
  <si>
    <t>광주 남구 승촌동</t>
  </si>
  <si>
    <t>승촌동</t>
  </si>
  <si>
    <t>광주 남구 지석동</t>
  </si>
  <si>
    <t>지석동</t>
  </si>
  <si>
    <t>광주 남구 압촌동</t>
  </si>
  <si>
    <t>압촌동</t>
  </si>
  <si>
    <t>광주 남구 화장동</t>
  </si>
  <si>
    <t>화장동</t>
  </si>
  <si>
    <t>광주 남구 칠석동</t>
  </si>
  <si>
    <t>칠석동</t>
  </si>
  <si>
    <t>광주 남구 석정동</t>
  </si>
  <si>
    <t>석정동</t>
  </si>
  <si>
    <t>광주 남구 신장동</t>
  </si>
  <si>
    <t>신장동</t>
  </si>
  <si>
    <t>광주 남구 양과동</t>
  </si>
  <si>
    <t>양과동</t>
  </si>
  <si>
    <t>광주 남구 이장동</t>
  </si>
  <si>
    <t>이장동</t>
  </si>
  <si>
    <t>광주 남구 대지동</t>
  </si>
  <si>
    <t>대지동</t>
  </si>
  <si>
    <t>광주 남구 원산동</t>
  </si>
  <si>
    <t>원산동</t>
  </si>
  <si>
    <t>광주 남구 월성동</t>
  </si>
  <si>
    <t>광주 북구 중흥동</t>
  </si>
  <si>
    <t>중흥동</t>
  </si>
  <si>
    <t>광주 북구 유동</t>
  </si>
  <si>
    <t>광주 북구 누문동</t>
  </si>
  <si>
    <t>누문동</t>
  </si>
  <si>
    <t>광주 북구 북동</t>
  </si>
  <si>
    <t>북동</t>
  </si>
  <si>
    <t>광주 북구 임동</t>
  </si>
  <si>
    <t>임동</t>
  </si>
  <si>
    <t>광주 북구 신안동</t>
  </si>
  <si>
    <t>신안동</t>
  </si>
  <si>
    <t>광주 북구 용봉동</t>
  </si>
  <si>
    <t>용봉동</t>
  </si>
  <si>
    <t>광주 북구 동림동</t>
  </si>
  <si>
    <t>동림동</t>
  </si>
  <si>
    <t>광주 북구 운암동</t>
  </si>
  <si>
    <t>운암동</t>
  </si>
  <si>
    <t>광주 북구 우산동</t>
  </si>
  <si>
    <t>우산동</t>
  </si>
  <si>
    <t>광주 북구 풍향동</t>
  </si>
  <si>
    <t>풍향동</t>
  </si>
  <si>
    <t>광주 북구 문흥동</t>
  </si>
  <si>
    <t>문흥동</t>
  </si>
  <si>
    <t>광주 북구 각화동</t>
  </si>
  <si>
    <t>각화동</t>
  </si>
  <si>
    <t>광주 북구 두암동</t>
  </si>
  <si>
    <t>두암동</t>
  </si>
  <si>
    <t>광주 북구 오치동</t>
  </si>
  <si>
    <t>오치동</t>
  </si>
  <si>
    <t>광주 북구 삼각동</t>
  </si>
  <si>
    <t>광주 북구 매곡동</t>
  </si>
  <si>
    <t>매곡동</t>
  </si>
  <si>
    <t>광주 북구 충효동</t>
  </si>
  <si>
    <t>충효동</t>
  </si>
  <si>
    <t>광주 북구 덕의동</t>
  </si>
  <si>
    <t>덕의동</t>
  </si>
  <si>
    <t>광주 북구 금곡동</t>
  </si>
  <si>
    <t>광주 북구 망월동</t>
  </si>
  <si>
    <t>망월동</t>
  </si>
  <si>
    <t>광주 북구 청풍동</t>
  </si>
  <si>
    <t>청풍동</t>
  </si>
  <si>
    <t>광주 북구 화암동</t>
  </si>
  <si>
    <t>화암동</t>
  </si>
  <si>
    <t>광주 북구 장등동</t>
  </si>
  <si>
    <t>장등동</t>
  </si>
  <si>
    <t>광주 북구 운정동</t>
  </si>
  <si>
    <t>운정동</t>
  </si>
  <si>
    <t>광주 북구 본촌동</t>
  </si>
  <si>
    <t>본촌동</t>
  </si>
  <si>
    <t>광주 북구 일곡동</t>
  </si>
  <si>
    <t>일곡동</t>
  </si>
  <si>
    <t>광주 북구 양산동</t>
  </si>
  <si>
    <t>양산동</t>
  </si>
  <si>
    <t>광주 북구 연제동</t>
  </si>
  <si>
    <t>연제동</t>
  </si>
  <si>
    <t>광주 북구 신용동</t>
  </si>
  <si>
    <t>광주 북구 용두동</t>
  </si>
  <si>
    <t>광주 북구 지야동</t>
  </si>
  <si>
    <t>지야동</t>
  </si>
  <si>
    <t>광주 북구 태령동</t>
  </si>
  <si>
    <t>태령동</t>
  </si>
  <si>
    <t>광주 북구 수곡동</t>
  </si>
  <si>
    <t>수곡동</t>
  </si>
  <si>
    <t>광주 북구 효령동</t>
  </si>
  <si>
    <t>효령동</t>
  </si>
  <si>
    <t>광주 북구 용전동</t>
  </si>
  <si>
    <t>용전동</t>
  </si>
  <si>
    <t>광주 북구 용강동</t>
  </si>
  <si>
    <t>광주 북구 생용동</t>
  </si>
  <si>
    <t>생용동</t>
  </si>
  <si>
    <t>광주 북구 월출동</t>
  </si>
  <si>
    <t>월출동</t>
  </si>
  <si>
    <t>광주 북구 대촌동</t>
  </si>
  <si>
    <t>대촌동</t>
  </si>
  <si>
    <t>광주 북구 오룡동</t>
  </si>
  <si>
    <t>오룡동</t>
  </si>
  <si>
    <t>광주 광산구 송정동</t>
  </si>
  <si>
    <t>광주 광산구 도산동</t>
  </si>
  <si>
    <t>도산동</t>
  </si>
  <si>
    <t>광주 광산구 도호동</t>
  </si>
  <si>
    <t>도호동</t>
  </si>
  <si>
    <t>광주 광산구 신촌동</t>
  </si>
  <si>
    <t>광주 광산구 서봉동</t>
  </si>
  <si>
    <t>서봉동</t>
  </si>
  <si>
    <t>광주 광산구 운수동</t>
  </si>
  <si>
    <t>운수동</t>
  </si>
  <si>
    <t>광주 광산구 선암동</t>
  </si>
  <si>
    <t>선암동</t>
  </si>
  <si>
    <t>광주 광산구 소촌동</t>
  </si>
  <si>
    <t>소촌동</t>
  </si>
  <si>
    <t>광주 광산구 우산동</t>
  </si>
  <si>
    <t>광주 광산구 황룡동</t>
  </si>
  <si>
    <t>황룡동</t>
  </si>
  <si>
    <t>광주 광산구 박호동</t>
  </si>
  <si>
    <t>박호동</t>
  </si>
  <si>
    <t>광주 광산구 비아동</t>
  </si>
  <si>
    <t>비아동</t>
  </si>
  <si>
    <t>광주 광산구 도천동</t>
  </si>
  <si>
    <t>도천동</t>
  </si>
  <si>
    <t>광주 광산구 수완동</t>
  </si>
  <si>
    <t>수완동</t>
  </si>
  <si>
    <t>광주 광산구 월계동</t>
  </si>
  <si>
    <t>광주 광산구 쌍암동</t>
  </si>
  <si>
    <t>쌍암동</t>
  </si>
  <si>
    <t>광주 광산구 산월동</t>
  </si>
  <si>
    <t>산월동</t>
  </si>
  <si>
    <t>광주 광산구 신창동</t>
  </si>
  <si>
    <t>광주 광산구 신가동</t>
  </si>
  <si>
    <t>신가동</t>
  </si>
  <si>
    <t>광주 광산구 운남동</t>
  </si>
  <si>
    <t>광주 광산구 안청동</t>
  </si>
  <si>
    <t>안청동</t>
  </si>
  <si>
    <t>광주 광산구 진곡동</t>
  </si>
  <si>
    <t>진곡동</t>
  </si>
  <si>
    <t>광주 광산구 장덕동</t>
  </si>
  <si>
    <t>장덕동</t>
  </si>
  <si>
    <t>광주 광산구 흑석동</t>
  </si>
  <si>
    <t>광주 광산구 하남동</t>
  </si>
  <si>
    <t>하남동</t>
  </si>
  <si>
    <t>광주 광산구 장수동</t>
  </si>
  <si>
    <t>광주 광산구 산정동</t>
  </si>
  <si>
    <t>산정동</t>
  </si>
  <si>
    <t>광주 광산구 월곡동</t>
  </si>
  <si>
    <t>월곡동</t>
  </si>
  <si>
    <t>광주 광산구 등임동</t>
  </si>
  <si>
    <t>등임동</t>
  </si>
  <si>
    <t>광주 광산구 산막동</t>
  </si>
  <si>
    <t>산막동</t>
  </si>
  <si>
    <t>광주 광산구 고룡동</t>
  </si>
  <si>
    <t>고룡동</t>
  </si>
  <si>
    <t>광주 광산구 신룡동</t>
  </si>
  <si>
    <t>신룡동</t>
  </si>
  <si>
    <t>광주 광산구 두정동</t>
  </si>
  <si>
    <t>두정동</t>
  </si>
  <si>
    <t>광주 광산구 임곡동</t>
  </si>
  <si>
    <t>임곡동</t>
  </si>
  <si>
    <t>광주 광산구 광산동</t>
  </si>
  <si>
    <t>광주 광산구 오산동</t>
  </si>
  <si>
    <t>오산동</t>
  </si>
  <si>
    <t>광주 광산구 사호동</t>
  </si>
  <si>
    <t>사호동</t>
  </si>
  <si>
    <t>광주 광산구 하산동</t>
  </si>
  <si>
    <t>하산동</t>
  </si>
  <si>
    <t>광주 광산구 유계동</t>
  </si>
  <si>
    <t>유계동</t>
  </si>
  <si>
    <t>광주 광산구 본덕동</t>
  </si>
  <si>
    <t>본덕동</t>
  </si>
  <si>
    <t>광주 광산구 용봉동</t>
  </si>
  <si>
    <t>광주 광산구 요기동</t>
  </si>
  <si>
    <t>요기동</t>
  </si>
  <si>
    <t>광주 광산구 복룡동</t>
  </si>
  <si>
    <t>복룡동</t>
  </si>
  <si>
    <t>광주 광산구 송대동</t>
  </si>
  <si>
    <t>송대동</t>
  </si>
  <si>
    <t>광주 광산구 옥동</t>
  </si>
  <si>
    <t>옥동</t>
  </si>
  <si>
    <t>광주 광산구 월전동</t>
  </si>
  <si>
    <t>월전동</t>
  </si>
  <si>
    <t>광주 광산구 장록동</t>
  </si>
  <si>
    <t>장록동</t>
  </si>
  <si>
    <t>광주 광산구 송촌동</t>
  </si>
  <si>
    <t>송촌동</t>
  </si>
  <si>
    <t>광주 광산구 지죽동</t>
  </si>
  <si>
    <t>지죽동</t>
  </si>
  <si>
    <t>광주 광산구 용동</t>
  </si>
  <si>
    <t>광주 광산구 용곡동</t>
  </si>
  <si>
    <t>용곡동</t>
  </si>
  <si>
    <t>광주 광산구 지정동</t>
  </si>
  <si>
    <t>지정동</t>
  </si>
  <si>
    <t>광주 광산구 명화동</t>
  </si>
  <si>
    <t>명화동</t>
  </si>
  <si>
    <t>광주 광산구 동산동</t>
  </si>
  <si>
    <t>광주 광산구 연산동</t>
  </si>
  <si>
    <t>광주 광산구 도덕동</t>
  </si>
  <si>
    <t>도덕동</t>
  </si>
  <si>
    <t>광주 광산구 송산동</t>
  </si>
  <si>
    <t>송산동</t>
  </si>
  <si>
    <t>광주 광산구 지평동</t>
  </si>
  <si>
    <t>지평동</t>
  </si>
  <si>
    <t>광주 광산구 오운동</t>
  </si>
  <si>
    <t>오운동</t>
  </si>
  <si>
    <t>광주 광산구 삼거동</t>
  </si>
  <si>
    <t>삼거동</t>
  </si>
  <si>
    <t>광주 광산구 양동</t>
  </si>
  <si>
    <t>광주 광산구 내산동</t>
  </si>
  <si>
    <t>내산동</t>
  </si>
  <si>
    <t>광주 광산구 대산동</t>
  </si>
  <si>
    <t>대산동</t>
  </si>
  <si>
    <t>광주 광산구 송학동</t>
  </si>
  <si>
    <t>송학동</t>
  </si>
  <si>
    <t>광주 광산구 신동</t>
  </si>
  <si>
    <t>신동</t>
  </si>
  <si>
    <t>광주 광산구 삼도동</t>
  </si>
  <si>
    <t>삼도동</t>
  </si>
  <si>
    <t>광주 광산구 남산동</t>
  </si>
  <si>
    <t>광주 광산구 송치동</t>
  </si>
  <si>
    <t>송치동</t>
  </si>
  <si>
    <t>광주 광산구 산수동</t>
  </si>
  <si>
    <t>광주 광산구 선동</t>
  </si>
  <si>
    <t>광주 광산구 지산동</t>
  </si>
  <si>
    <t>광주 광산구 왕동</t>
  </si>
  <si>
    <t>왕동</t>
  </si>
  <si>
    <t>광주 광산구 북산동</t>
  </si>
  <si>
    <t>북산동</t>
  </si>
  <si>
    <t>광주 광산구 명도동</t>
  </si>
  <si>
    <t>명도동</t>
  </si>
  <si>
    <t>광주 광산구 동호동</t>
  </si>
  <si>
    <t>광주 광산구 덕림동</t>
  </si>
  <si>
    <t>덕림동</t>
  </si>
  <si>
    <t>광주 광산구 양산동</t>
  </si>
  <si>
    <t>광주 광산구 동림동</t>
  </si>
  <si>
    <t>광주 광산구 오선동</t>
  </si>
  <si>
    <t>오선동</t>
  </si>
  <si>
    <t>대전 동구 원동</t>
  </si>
  <si>
    <t>원동</t>
  </si>
  <si>
    <t>대전 동구 인동</t>
  </si>
  <si>
    <t>인동</t>
  </si>
  <si>
    <t>대전 동구 효동</t>
  </si>
  <si>
    <t>효동</t>
  </si>
  <si>
    <t>대전 동구 천동</t>
  </si>
  <si>
    <t>천동</t>
  </si>
  <si>
    <t>대전 동구 가오동</t>
  </si>
  <si>
    <t>가오동</t>
  </si>
  <si>
    <t>대전 동구 신흥동</t>
  </si>
  <si>
    <t>신흥동</t>
  </si>
  <si>
    <t>대전 동구 판암동</t>
  </si>
  <si>
    <t>판암동</t>
  </si>
  <si>
    <t>대전 동구 삼정동</t>
  </si>
  <si>
    <t>삼정동</t>
  </si>
  <si>
    <t>대전 동구 용운동</t>
  </si>
  <si>
    <t>용운동</t>
  </si>
  <si>
    <t>대전 동구 대동</t>
  </si>
  <si>
    <t>대동</t>
  </si>
  <si>
    <t>대전 동구 자양동</t>
  </si>
  <si>
    <t>대전 동구 신안동</t>
  </si>
  <si>
    <t>대전 동구 소제동</t>
  </si>
  <si>
    <t>소제동</t>
  </si>
  <si>
    <t>대전 동구 가양동</t>
  </si>
  <si>
    <t>대전 동구 용전동</t>
  </si>
  <si>
    <t>대전 동구 성남동</t>
  </si>
  <si>
    <t>성남동</t>
  </si>
  <si>
    <t>대전 동구 홍도동</t>
  </si>
  <si>
    <t>홍도동</t>
  </si>
  <si>
    <t>대전 동구 삼성동</t>
  </si>
  <si>
    <t>대전 동구 정동</t>
  </si>
  <si>
    <t>대전 동구 중동</t>
  </si>
  <si>
    <t>대전 동구 추동</t>
  </si>
  <si>
    <t>추동</t>
  </si>
  <si>
    <t>대전 동구 비룡동</t>
  </si>
  <si>
    <t>비룡동</t>
  </si>
  <si>
    <t>대전 동구 주산동</t>
  </si>
  <si>
    <t>주산동</t>
  </si>
  <si>
    <t>대전 동구 용계동</t>
  </si>
  <si>
    <t>대전 동구 마산동</t>
  </si>
  <si>
    <t>마산동</t>
  </si>
  <si>
    <t>대전 동구 효평동</t>
  </si>
  <si>
    <t>효평동</t>
  </si>
  <si>
    <t>대전 동구 직동</t>
  </si>
  <si>
    <t>직동</t>
  </si>
  <si>
    <t>대전 동구 세천동</t>
  </si>
  <si>
    <t>세천동</t>
  </si>
  <si>
    <t>대전 동구 신상동</t>
  </si>
  <si>
    <t>신상동</t>
  </si>
  <si>
    <t>대전 동구 신하동</t>
  </si>
  <si>
    <t>신하동</t>
  </si>
  <si>
    <t>대전 동구 신촌동</t>
  </si>
  <si>
    <t>대전 동구 사성동</t>
  </si>
  <si>
    <t>사성동</t>
  </si>
  <si>
    <t>대전 동구 내탑동</t>
  </si>
  <si>
    <t>내탑동</t>
  </si>
  <si>
    <t>대전 동구 오동</t>
  </si>
  <si>
    <t>오동</t>
  </si>
  <si>
    <t>대전 동구 주촌동</t>
  </si>
  <si>
    <t>주촌동</t>
  </si>
  <si>
    <t>대전 동구 낭월동</t>
  </si>
  <si>
    <t>낭월동</t>
  </si>
  <si>
    <t>대전 동구 대별동</t>
  </si>
  <si>
    <t>대별동</t>
  </si>
  <si>
    <t>대전 동구 이사동</t>
  </si>
  <si>
    <t>이사동</t>
  </si>
  <si>
    <t>대전 동구 대성동</t>
  </si>
  <si>
    <t>대성동</t>
  </si>
  <si>
    <t>대전 동구 장척동</t>
  </si>
  <si>
    <t>장척동</t>
  </si>
  <si>
    <t>대전 동구 소호동</t>
  </si>
  <si>
    <t>소호동</t>
  </si>
  <si>
    <t>대전 동구 구도동</t>
  </si>
  <si>
    <t>구도동</t>
  </si>
  <si>
    <t>대전 동구 삼괴동</t>
  </si>
  <si>
    <t>삼괴동</t>
  </si>
  <si>
    <t>대전 동구 상소동</t>
  </si>
  <si>
    <t>상소동</t>
  </si>
  <si>
    <t>대전 동구 하소동</t>
  </si>
  <si>
    <t>하소동</t>
  </si>
  <si>
    <t>대전 중구 은행동</t>
  </si>
  <si>
    <t>은행동</t>
  </si>
  <si>
    <t>대전 중구 선화동</t>
  </si>
  <si>
    <t>대전 중구 목동</t>
  </si>
  <si>
    <t>대전 중구 중촌동</t>
  </si>
  <si>
    <t>중촌동</t>
  </si>
  <si>
    <t>대전 중구 대흥동</t>
  </si>
  <si>
    <t>대전 중구 문창동</t>
  </si>
  <si>
    <t>문창동</t>
  </si>
  <si>
    <t>대전 중구 석교동</t>
  </si>
  <si>
    <t>석교동</t>
  </si>
  <si>
    <t>대전 중구 호동</t>
  </si>
  <si>
    <t>호동</t>
  </si>
  <si>
    <t>대전 중구 옥계동</t>
  </si>
  <si>
    <t>옥계동</t>
  </si>
  <si>
    <t>대전 중구 대사동</t>
  </si>
  <si>
    <t>대사동</t>
  </si>
  <si>
    <t>대전 중구 부사동</t>
  </si>
  <si>
    <t>부사동</t>
  </si>
  <si>
    <t>대전 중구 용두동</t>
  </si>
  <si>
    <t>대전 중구 오류동</t>
  </si>
  <si>
    <t>대전 중구 태평동</t>
  </si>
  <si>
    <t>태평동</t>
  </si>
  <si>
    <t>대전 중구 유천동</t>
  </si>
  <si>
    <t>대전 중구 문화동</t>
  </si>
  <si>
    <t>대전 중구 산성동</t>
  </si>
  <si>
    <t>산성동</t>
  </si>
  <si>
    <t>대전 중구 사정동</t>
  </si>
  <si>
    <t>사정동</t>
  </si>
  <si>
    <t>대전 중구 안영동</t>
  </si>
  <si>
    <t>안영동</t>
  </si>
  <si>
    <t>대전 중구 무수동</t>
  </si>
  <si>
    <t>무수동</t>
  </si>
  <si>
    <t>대전 중구 구완동</t>
  </si>
  <si>
    <t>구완동</t>
  </si>
  <si>
    <t>대전 중구 침산동</t>
  </si>
  <si>
    <t>대전 중구 목달동</t>
  </si>
  <si>
    <t>목달동</t>
  </si>
  <si>
    <t>대전 중구 정생동</t>
  </si>
  <si>
    <t>정생동</t>
  </si>
  <si>
    <t>대전 중구 어남동</t>
  </si>
  <si>
    <t>어남동</t>
  </si>
  <si>
    <t>대전 중구 금동</t>
  </si>
  <si>
    <t>대전 서구 복수동</t>
  </si>
  <si>
    <t>복수동</t>
  </si>
  <si>
    <t>대전 서구 변동</t>
  </si>
  <si>
    <t>변동</t>
  </si>
  <si>
    <t>대전 서구 도마동</t>
  </si>
  <si>
    <t>도마동</t>
  </si>
  <si>
    <t>대전 서구 정림동</t>
  </si>
  <si>
    <t>정림동</t>
  </si>
  <si>
    <t>대전 서구 용문동</t>
  </si>
  <si>
    <t>대전 서구 탄방동</t>
  </si>
  <si>
    <t>탄방동</t>
  </si>
  <si>
    <t>대전 서구 괴정동</t>
  </si>
  <si>
    <t>대전 서구 가장동</t>
  </si>
  <si>
    <t>가장동</t>
  </si>
  <si>
    <t>대전 서구 내동</t>
  </si>
  <si>
    <t>대전 서구 갈마동</t>
  </si>
  <si>
    <t>갈마동</t>
  </si>
  <si>
    <t>대전 서구 둔산동</t>
  </si>
  <si>
    <t>대전 서구 월평동</t>
  </si>
  <si>
    <t>월평동</t>
  </si>
  <si>
    <t>대전 서구 가수원동</t>
  </si>
  <si>
    <t>가수원동</t>
  </si>
  <si>
    <t>대전 서구 도안동</t>
  </si>
  <si>
    <t>도안동</t>
  </si>
  <si>
    <t>대전 서구 관저동</t>
  </si>
  <si>
    <t>관저동</t>
  </si>
  <si>
    <t>대전 서구 흑석동</t>
  </si>
  <si>
    <t>대전 서구 매노동</t>
  </si>
  <si>
    <t>매노동</t>
  </si>
  <si>
    <t>대전 서구 산직동</t>
  </si>
  <si>
    <t>산직동</t>
  </si>
  <si>
    <t>대전 서구 장안동</t>
  </si>
  <si>
    <t>대전 서구 평촌동</t>
  </si>
  <si>
    <t>평촌동</t>
  </si>
  <si>
    <t>대전 서구 오동</t>
  </si>
  <si>
    <t>대전 서구 우명동</t>
  </si>
  <si>
    <t>우명동</t>
  </si>
  <si>
    <t>대전 서구 원정동</t>
  </si>
  <si>
    <t>원정동</t>
  </si>
  <si>
    <t>대전 서구 용촌동</t>
  </si>
  <si>
    <t>용촌동</t>
  </si>
  <si>
    <t>대전 서구 봉곡동</t>
  </si>
  <si>
    <t>봉곡동</t>
  </si>
  <si>
    <t>대전 서구 괴곡동</t>
  </si>
  <si>
    <t>괴곡동</t>
  </si>
  <si>
    <t>대전 서구 만년동</t>
  </si>
  <si>
    <t>만년동</t>
  </si>
  <si>
    <t>대전 유성구 원내동</t>
  </si>
  <si>
    <t>원내동</t>
  </si>
  <si>
    <t>대전 유성구 교촌동</t>
  </si>
  <si>
    <t>교촌동</t>
  </si>
  <si>
    <t>대전 유성구 대정동</t>
  </si>
  <si>
    <t>대정동</t>
  </si>
  <si>
    <t>대전 유성구 용계동</t>
  </si>
  <si>
    <t>대전 유성구 학하동</t>
  </si>
  <si>
    <t>학하동</t>
  </si>
  <si>
    <t>대전 유성구 계산동</t>
  </si>
  <si>
    <t>대전 유성구 성북동</t>
  </si>
  <si>
    <t>대전 유성구 세동</t>
  </si>
  <si>
    <t>세동</t>
  </si>
  <si>
    <t>대전 유성구 송정동</t>
  </si>
  <si>
    <t>대전 유성구 방동</t>
  </si>
  <si>
    <t>방동</t>
  </si>
  <si>
    <t>대전 유성구 봉명동</t>
  </si>
  <si>
    <t>봉명동</t>
  </si>
  <si>
    <t>대전 유성구 구암동</t>
  </si>
  <si>
    <t>대전 유성구 덕명동</t>
  </si>
  <si>
    <t>덕명동</t>
  </si>
  <si>
    <t>대전 유성구 원신흥동</t>
  </si>
  <si>
    <t>원신흥동</t>
  </si>
  <si>
    <t>대전 유성구 상대동</t>
  </si>
  <si>
    <t>상대동</t>
  </si>
  <si>
    <t>대전 유성구 복용동</t>
  </si>
  <si>
    <t>복용동</t>
  </si>
  <si>
    <t>대전 유성구 장대동</t>
  </si>
  <si>
    <t>장대동</t>
  </si>
  <si>
    <t>대전 유성구 갑동</t>
  </si>
  <si>
    <t>갑동</t>
  </si>
  <si>
    <t>대전 유성구 노은동</t>
  </si>
  <si>
    <t>노은동</t>
  </si>
  <si>
    <t>대전 유성구 지족동</t>
  </si>
  <si>
    <t>지족동</t>
  </si>
  <si>
    <t>대전 유성구 죽동</t>
  </si>
  <si>
    <t>죽동</t>
  </si>
  <si>
    <t>대전 유성구 궁동</t>
  </si>
  <si>
    <t>대전 유성구 어은동</t>
  </si>
  <si>
    <t>어은동</t>
  </si>
  <si>
    <t>대전 유성구 구성동</t>
  </si>
  <si>
    <t>구성동</t>
  </si>
  <si>
    <t>대전 유성구 신성동</t>
  </si>
  <si>
    <t>신성동</t>
  </si>
  <si>
    <t>대전 유성구 가정동</t>
  </si>
  <si>
    <t>대전 유성구 도룡동</t>
  </si>
  <si>
    <t>도룡동</t>
  </si>
  <si>
    <t>대전 유성구 장동</t>
  </si>
  <si>
    <t>대전 유성구 방현동</t>
  </si>
  <si>
    <t>방현동</t>
  </si>
  <si>
    <t>대전 유성구 화암동</t>
  </si>
  <si>
    <t>대전 유성구 덕진동</t>
  </si>
  <si>
    <t>덕진동</t>
  </si>
  <si>
    <t>대전 유성구 하기동</t>
  </si>
  <si>
    <t>하기동</t>
  </si>
  <si>
    <t>대전 유성구 추목동</t>
  </si>
  <si>
    <t>추목동</t>
  </si>
  <si>
    <t>대전 유성구 자운동</t>
  </si>
  <si>
    <t>자운동</t>
  </si>
  <si>
    <t>대전 유성구 신봉동</t>
  </si>
  <si>
    <t>신봉동</t>
  </si>
  <si>
    <t>대전 유성구 수남동</t>
  </si>
  <si>
    <t>수남동</t>
  </si>
  <si>
    <t>대전 유성구 안산동</t>
  </si>
  <si>
    <t>안산동</t>
  </si>
  <si>
    <t>대전 유성구 외삼동</t>
  </si>
  <si>
    <t>외삼동</t>
  </si>
  <si>
    <t>대전 유성구 반석동</t>
  </si>
  <si>
    <t>반석동</t>
  </si>
  <si>
    <t>대전 유성구 문지동</t>
  </si>
  <si>
    <t>문지동</t>
  </si>
  <si>
    <t>대전 유성구 전민동</t>
  </si>
  <si>
    <t>전민동</t>
  </si>
  <si>
    <t>대전 유성구 원촌동</t>
  </si>
  <si>
    <t>원촌동</t>
  </si>
  <si>
    <t>대전 유성구 탑립동</t>
  </si>
  <si>
    <t>탑립동</t>
  </si>
  <si>
    <t>대전 유성구 용산동</t>
  </si>
  <si>
    <t>대전 유성구 봉산동</t>
  </si>
  <si>
    <t>대전 유성구 관평동</t>
  </si>
  <si>
    <t>관평동</t>
  </si>
  <si>
    <t>대전 유성구 송강동</t>
  </si>
  <si>
    <t>송강동</t>
  </si>
  <si>
    <t>대전 유성구 금고동</t>
  </si>
  <si>
    <t>금고동</t>
  </si>
  <si>
    <t>대전 유성구 대동</t>
  </si>
  <si>
    <t>대전 유성구 금탄동</t>
  </si>
  <si>
    <t>금탄동</t>
  </si>
  <si>
    <t>대전 유성구 신동</t>
  </si>
  <si>
    <t>대전 유성구 둔곡동</t>
  </si>
  <si>
    <t>둔곡동</t>
  </si>
  <si>
    <t>대전 유성구 구룡동</t>
  </si>
  <si>
    <t>구룡동</t>
  </si>
  <si>
    <t>대전 대덕구 오정동</t>
  </si>
  <si>
    <t>오정동</t>
  </si>
  <si>
    <t>대전 대덕구 대화동</t>
  </si>
  <si>
    <t>대화동</t>
  </si>
  <si>
    <t>대전 대덕구 읍내동</t>
  </si>
  <si>
    <t>대전 대덕구 연축동</t>
  </si>
  <si>
    <t>연축동</t>
  </si>
  <si>
    <t>대전 대덕구 신대동</t>
  </si>
  <si>
    <t>신대동</t>
  </si>
  <si>
    <t>대전 대덕구 와동</t>
  </si>
  <si>
    <t>와동</t>
  </si>
  <si>
    <t>대전 대덕구 송촌동</t>
  </si>
  <si>
    <t>대전 대덕구 법동</t>
  </si>
  <si>
    <t>법동</t>
  </si>
  <si>
    <t>대전 대덕구 중리동</t>
  </si>
  <si>
    <t>대전 대덕구 비래동</t>
  </si>
  <si>
    <t>비래동</t>
  </si>
  <si>
    <t>대전 대덕구 석봉동</t>
  </si>
  <si>
    <t>석봉동</t>
  </si>
  <si>
    <t>대전 대덕구 목상동</t>
  </si>
  <si>
    <t>대전 대덕구 문평동</t>
  </si>
  <si>
    <t>문평동</t>
  </si>
  <si>
    <t>대전 대덕구 신일동</t>
  </si>
  <si>
    <t>신일동</t>
  </si>
  <si>
    <t>대전 대덕구 덕암동</t>
  </si>
  <si>
    <t>덕암동</t>
  </si>
  <si>
    <t>대전 대덕구 상서동</t>
  </si>
  <si>
    <t>대전 대덕구 평촌동</t>
  </si>
  <si>
    <t>대전 대덕구 장동</t>
  </si>
  <si>
    <t>대전 대덕구 용호동</t>
  </si>
  <si>
    <t>대전 대덕구 이현동</t>
  </si>
  <si>
    <t>대전 대덕구 갈전동</t>
  </si>
  <si>
    <t>갈전동</t>
  </si>
  <si>
    <t>대전 대덕구 부수동</t>
  </si>
  <si>
    <t>부수동</t>
  </si>
  <si>
    <t>대전 대덕구 황호동</t>
  </si>
  <si>
    <t>황호동</t>
  </si>
  <si>
    <t>대전 대덕구 삼정동</t>
  </si>
  <si>
    <t>대전 대덕구 미호동</t>
  </si>
  <si>
    <t>미호동</t>
  </si>
  <si>
    <t>대전 대덕구 신탄진동</t>
  </si>
  <si>
    <t>신탄진동</t>
  </si>
  <si>
    <t>울산 중구 학성동</t>
  </si>
  <si>
    <t>학성동</t>
  </si>
  <si>
    <t>울산 중구 학산동</t>
  </si>
  <si>
    <t>학산동</t>
  </si>
  <si>
    <t>울산 중구 복산동</t>
  </si>
  <si>
    <t>복산동</t>
  </si>
  <si>
    <t>울산 중구 북정동</t>
  </si>
  <si>
    <t>북정동</t>
  </si>
  <si>
    <t>울산 중구 옥교동</t>
  </si>
  <si>
    <t>옥교동</t>
  </si>
  <si>
    <t>울산 중구 성남동</t>
  </si>
  <si>
    <t>울산 중구 교동</t>
  </si>
  <si>
    <t>울산 중구 우정동</t>
  </si>
  <si>
    <t>우정동</t>
  </si>
  <si>
    <t>울산 중구 성안동</t>
  </si>
  <si>
    <t>성안동</t>
  </si>
  <si>
    <t>울산 중구 유곡동</t>
  </si>
  <si>
    <t>유곡동</t>
  </si>
  <si>
    <t>울산 중구 태화동</t>
  </si>
  <si>
    <t>태화동</t>
  </si>
  <si>
    <t>울산 중구 다운동</t>
  </si>
  <si>
    <t>다운동</t>
  </si>
  <si>
    <t>울산 중구 동동</t>
  </si>
  <si>
    <t>동동</t>
  </si>
  <si>
    <t>울산 중구 서동</t>
  </si>
  <si>
    <t>울산 중구 남외동</t>
  </si>
  <si>
    <t>남외동</t>
  </si>
  <si>
    <t>울산 중구 장현동</t>
  </si>
  <si>
    <t>장현동</t>
  </si>
  <si>
    <t>울산 중구 약사동</t>
  </si>
  <si>
    <t>약사동</t>
  </si>
  <si>
    <t>울산 중구 반구동</t>
  </si>
  <si>
    <t>반구동</t>
  </si>
  <si>
    <t>울산 남구 무거동</t>
  </si>
  <si>
    <t>무거동</t>
  </si>
  <si>
    <t>울산 남구 옥동</t>
  </si>
  <si>
    <t>울산 남구 두왕동</t>
  </si>
  <si>
    <t>두왕동</t>
  </si>
  <si>
    <t>울산 남구 신정동</t>
  </si>
  <si>
    <t>울산 남구 달동</t>
  </si>
  <si>
    <t>달동</t>
  </si>
  <si>
    <t>울산 남구 삼산동</t>
  </si>
  <si>
    <t>울산 남구 여천동</t>
  </si>
  <si>
    <t>여천동</t>
  </si>
  <si>
    <t>울산 남구 야음동</t>
  </si>
  <si>
    <t>야음동</t>
  </si>
  <si>
    <t>울산 남구 선암동</t>
  </si>
  <si>
    <t>울산 남구 상개동</t>
  </si>
  <si>
    <t>상개동</t>
  </si>
  <si>
    <t>울산 남구 부곡동</t>
  </si>
  <si>
    <t>울산 남구 고사동</t>
  </si>
  <si>
    <t>고사동</t>
  </si>
  <si>
    <t>울산 남구 성암동</t>
  </si>
  <si>
    <t>성암동</t>
  </si>
  <si>
    <t>울산 남구 황성동</t>
  </si>
  <si>
    <t>황성동</t>
  </si>
  <si>
    <t>울산 남구 용연동</t>
  </si>
  <si>
    <t>울산 남구 남화동</t>
  </si>
  <si>
    <t>남화동</t>
  </si>
  <si>
    <t>울산 남구 용잠동</t>
  </si>
  <si>
    <t>용잠동</t>
  </si>
  <si>
    <t>울산 남구 장생포동</t>
  </si>
  <si>
    <t>장생포동</t>
  </si>
  <si>
    <t>울산 남구 매암동</t>
  </si>
  <si>
    <t>매암동</t>
  </si>
  <si>
    <t>울산 동구 방어동</t>
  </si>
  <si>
    <t>방어동</t>
  </si>
  <si>
    <t>울산 동구 화정동</t>
  </si>
  <si>
    <t>울산 동구 일산동</t>
  </si>
  <si>
    <t>일산동</t>
  </si>
  <si>
    <t>울산 동구 전하동</t>
  </si>
  <si>
    <t>전하동</t>
  </si>
  <si>
    <t>울산 동구 미포동</t>
  </si>
  <si>
    <t>미포동</t>
  </si>
  <si>
    <t>울산 동구 주전동</t>
  </si>
  <si>
    <t>주전동</t>
  </si>
  <si>
    <t>울산 동구 동부동</t>
  </si>
  <si>
    <t>동부동</t>
  </si>
  <si>
    <t>울산 동구 서부동</t>
  </si>
  <si>
    <t>서부동</t>
  </si>
  <si>
    <t>울산 북구 창평동</t>
  </si>
  <si>
    <t>창평동</t>
  </si>
  <si>
    <t>울산 북구 호계동</t>
  </si>
  <si>
    <t>호계동</t>
  </si>
  <si>
    <t>울산 북구 매곡동</t>
  </si>
  <si>
    <t>울산 북구 가대동</t>
  </si>
  <si>
    <t>가대동</t>
  </si>
  <si>
    <t>울산 북구 신천동</t>
  </si>
  <si>
    <t>울산 북구 중산동</t>
  </si>
  <si>
    <t>울산 북구 상안동</t>
  </si>
  <si>
    <t>상안동</t>
  </si>
  <si>
    <t>울산 북구 천곡동</t>
  </si>
  <si>
    <t>천곡동</t>
  </si>
  <si>
    <t>울산 북구 달천동</t>
  </si>
  <si>
    <t>달천동</t>
  </si>
  <si>
    <t>울산 북구 시례동</t>
  </si>
  <si>
    <t>시례동</t>
  </si>
  <si>
    <t>울산 북구 무룡동</t>
  </si>
  <si>
    <t>무룡동</t>
  </si>
  <si>
    <t>울산 북구 구유동</t>
  </si>
  <si>
    <t>구유동</t>
  </si>
  <si>
    <t>울산 북구 정자동</t>
  </si>
  <si>
    <t>정자동</t>
  </si>
  <si>
    <t>울산 북구 신명동</t>
  </si>
  <si>
    <t>신명동</t>
  </si>
  <si>
    <t>울산 북구 대안동</t>
  </si>
  <si>
    <t>울산 북구 당사동</t>
  </si>
  <si>
    <t>당사동</t>
  </si>
  <si>
    <t>울산 북구 신현동</t>
  </si>
  <si>
    <t>울산 북구 산하동</t>
  </si>
  <si>
    <t>산하동</t>
  </si>
  <si>
    <t>울산 북구 어물동</t>
  </si>
  <si>
    <t>어물동</t>
  </si>
  <si>
    <t>울산 북구 명촌동</t>
  </si>
  <si>
    <t>명촌동</t>
  </si>
  <si>
    <t>울산 북구 진장동</t>
  </si>
  <si>
    <t>진장동</t>
  </si>
  <si>
    <t>울산 북구 연암동</t>
  </si>
  <si>
    <t>연암동</t>
  </si>
  <si>
    <t>울산 북구 효문동</t>
  </si>
  <si>
    <t>효문동</t>
  </si>
  <si>
    <t>울산 북구 양정동</t>
  </si>
  <si>
    <t>울산 북구 화봉동</t>
  </si>
  <si>
    <t>화봉동</t>
  </si>
  <si>
    <t>울산 북구 송정동</t>
  </si>
  <si>
    <t>울산 북구 염포동</t>
  </si>
  <si>
    <t>염포동</t>
  </si>
  <si>
    <t>울산 울주군 온산읍</t>
  </si>
  <si>
    <t>온산읍</t>
  </si>
  <si>
    <t>울산 울주군 언양읍</t>
  </si>
  <si>
    <t>언양읍</t>
  </si>
  <si>
    <t>울산 울주군 온양읍</t>
  </si>
  <si>
    <t>온양읍</t>
  </si>
  <si>
    <t>울산 울주군 범서읍</t>
  </si>
  <si>
    <t>범서읍</t>
  </si>
  <si>
    <t>울산 울주군 청량읍</t>
  </si>
  <si>
    <t>청량읍</t>
  </si>
  <si>
    <t>울산 울주군 삼남읍</t>
  </si>
  <si>
    <t>삼남읍</t>
  </si>
  <si>
    <t>울산 울주군 서생면</t>
  </si>
  <si>
    <t>서생면</t>
  </si>
  <si>
    <t>울산 울주군 웅촌면</t>
  </si>
  <si>
    <t>웅촌면</t>
  </si>
  <si>
    <t>울산 울주군 두동면</t>
  </si>
  <si>
    <t>두동면</t>
  </si>
  <si>
    <t>울산 울주군 두서면</t>
  </si>
  <si>
    <t>두서면</t>
  </si>
  <si>
    <t>울산 울주군 상북면</t>
  </si>
  <si>
    <t>상북면</t>
  </si>
  <si>
    <t>울산 울주군 삼동면</t>
  </si>
  <si>
    <t>삼동면</t>
  </si>
  <si>
    <t>세종 조치원읍 원리</t>
  </si>
  <si>
    <t>조치원읍</t>
  </si>
  <si>
    <t>원리</t>
  </si>
  <si>
    <t>불가능</t>
    <phoneticPr fontId="4" type="noConversion"/>
  </si>
  <si>
    <t>세종 조치원읍 상리</t>
  </si>
  <si>
    <t>상리</t>
  </si>
  <si>
    <t>세종 조치원읍 평리</t>
  </si>
  <si>
    <t>평리</t>
  </si>
  <si>
    <t>세종 조치원읍 교리</t>
  </si>
  <si>
    <t>교리</t>
  </si>
  <si>
    <t>세종 조치원읍 정리</t>
  </si>
  <si>
    <t>정리</t>
  </si>
  <si>
    <t>세종 조치원읍 명리</t>
  </si>
  <si>
    <t>명리</t>
  </si>
  <si>
    <t>세종 조치원읍 남리</t>
  </si>
  <si>
    <t>남리</t>
  </si>
  <si>
    <t>세종 조치원읍 침산리</t>
  </si>
  <si>
    <t>침산리</t>
  </si>
  <si>
    <t>세종 조치원읍 신흥리</t>
  </si>
  <si>
    <t>신흥리</t>
  </si>
  <si>
    <t>세종 조치원읍 죽림리</t>
  </si>
  <si>
    <t>죽림리</t>
  </si>
  <si>
    <t>세종 조치원읍 번암리</t>
  </si>
  <si>
    <t>번암리</t>
  </si>
  <si>
    <t>세종 조치원읍 신안리</t>
  </si>
  <si>
    <t>신안리</t>
  </si>
  <si>
    <t>세종 조치원읍 봉산리</t>
  </si>
  <si>
    <t>봉산리</t>
  </si>
  <si>
    <t>세종 조치원읍 서창리</t>
  </si>
  <si>
    <t>서창리</t>
  </si>
  <si>
    <t>세종 연기면 연기리</t>
  </si>
  <si>
    <t>연기면</t>
  </si>
  <si>
    <t>연기리</t>
  </si>
  <si>
    <t>세종 연기면 보통리</t>
  </si>
  <si>
    <t>보통리</t>
  </si>
  <si>
    <t>세종 연기면 눌왕리</t>
  </si>
  <si>
    <t>눌왕리</t>
  </si>
  <si>
    <t>세종 연기면 수산리</t>
  </si>
  <si>
    <t>수산리</t>
  </si>
  <si>
    <t>세종 연동면 내판리</t>
  </si>
  <si>
    <t>연동면</t>
  </si>
  <si>
    <t>내판리</t>
  </si>
  <si>
    <t>세종 연동면 문주리</t>
  </si>
  <si>
    <t>문주리</t>
  </si>
  <si>
    <t>세종 연동면 명학리</t>
  </si>
  <si>
    <t>명학리</t>
  </si>
  <si>
    <t>세종 연동면 응암리</t>
  </si>
  <si>
    <t>응암리</t>
  </si>
  <si>
    <t>세종 연동면 노송리</t>
  </si>
  <si>
    <t>노송리</t>
  </si>
  <si>
    <t>세종 연동면 예양리</t>
  </si>
  <si>
    <t>예양리</t>
  </si>
  <si>
    <t>세종 연동면 송용리</t>
  </si>
  <si>
    <t>송용리</t>
  </si>
  <si>
    <t>세종 연동면 합강리</t>
  </si>
  <si>
    <t>합강리</t>
  </si>
  <si>
    <t>세종 부강면 부강리</t>
  </si>
  <si>
    <t>부강면</t>
  </si>
  <si>
    <t>부강리</t>
  </si>
  <si>
    <t>세종 부강면 행산리</t>
  </si>
  <si>
    <t>행산리</t>
  </si>
  <si>
    <t>세종 부강면 산수리</t>
  </si>
  <si>
    <t>산수리</t>
  </si>
  <si>
    <t>세종 부강면 갈산리</t>
  </si>
  <si>
    <t>갈산리</t>
  </si>
  <si>
    <t>세종 부강면 문곡리</t>
  </si>
  <si>
    <t>문곡리</t>
  </si>
  <si>
    <t>세종 부강면 등곡리</t>
  </si>
  <si>
    <t>등곡리</t>
  </si>
  <si>
    <t>세종 부강면 노호리</t>
  </si>
  <si>
    <t>노호리</t>
  </si>
  <si>
    <t>세종 부강면 금호리</t>
  </si>
  <si>
    <t>금호리</t>
  </si>
  <si>
    <t>세종 금남면 용포리</t>
  </si>
  <si>
    <t>금남면</t>
  </si>
  <si>
    <t>용포리</t>
  </si>
  <si>
    <t>세종 금남면 발산리</t>
  </si>
  <si>
    <t>발산리</t>
  </si>
  <si>
    <t>세종 금남면 감성리</t>
  </si>
  <si>
    <t>감성리</t>
  </si>
  <si>
    <t>세종 금남면 두만리</t>
  </si>
  <si>
    <t>두만리</t>
  </si>
  <si>
    <t>세종 금남면 용담리</t>
  </si>
  <si>
    <t>용담리</t>
  </si>
  <si>
    <t>세종 금남면 축산리</t>
  </si>
  <si>
    <t>축산리</t>
  </si>
  <si>
    <t>세종 금남면 금천리</t>
  </si>
  <si>
    <t>금천리</t>
  </si>
  <si>
    <t>세종 금남면 영치리</t>
  </si>
  <si>
    <t>영치리</t>
  </si>
  <si>
    <t>세종 금남면 남곡리</t>
  </si>
  <si>
    <t>남곡리</t>
  </si>
  <si>
    <t>세종 금남면 황용리</t>
  </si>
  <si>
    <t>황용리</t>
  </si>
  <si>
    <t>세종 금남면 영대리</t>
  </si>
  <si>
    <t>영대리</t>
  </si>
  <si>
    <t>세종 금남면 달전리</t>
  </si>
  <si>
    <t>달전리</t>
  </si>
  <si>
    <t>세종 금남면 박산리</t>
  </si>
  <si>
    <t>박산리</t>
  </si>
  <si>
    <t>세종 금남면 대박리</t>
  </si>
  <si>
    <t>대박리</t>
  </si>
  <si>
    <t>세종 금남면 부용리</t>
  </si>
  <si>
    <t>부용리</t>
  </si>
  <si>
    <t>세종 금남면 장재리</t>
  </si>
  <si>
    <t>장재리</t>
  </si>
  <si>
    <t>세종 금남면 호탄리</t>
  </si>
  <si>
    <t>호탄리</t>
  </si>
  <si>
    <t>세종 금남면 신촌리</t>
  </si>
  <si>
    <t>신촌리</t>
  </si>
  <si>
    <t>세종 금남면 도암리</t>
  </si>
  <si>
    <t>도암리</t>
  </si>
  <si>
    <t>세종 금남면 성덕리</t>
  </si>
  <si>
    <t>성덕리</t>
  </si>
  <si>
    <t>세종 금남면 영곡리</t>
  </si>
  <si>
    <t>영곡리</t>
  </si>
  <si>
    <t>세종 금남면 성강리</t>
  </si>
  <si>
    <t>성강리</t>
  </si>
  <si>
    <t>세종 금남면 봉암리</t>
  </si>
  <si>
    <t>봉암리</t>
  </si>
  <si>
    <t>세종 금남면 국곡리</t>
  </si>
  <si>
    <t>국곡리</t>
  </si>
  <si>
    <t>세종 금남면 원봉리</t>
  </si>
  <si>
    <t>원봉리</t>
  </si>
  <si>
    <t>세종 금남면 도남리</t>
  </si>
  <si>
    <t>도남리</t>
  </si>
  <si>
    <t>세종 장군면 도계리</t>
  </si>
  <si>
    <t>장군면</t>
  </si>
  <si>
    <t>도계리</t>
  </si>
  <si>
    <t>세종 장군면 평기리</t>
  </si>
  <si>
    <t>평기리</t>
  </si>
  <si>
    <t>세종 장군면 대교리</t>
  </si>
  <si>
    <t>대교리</t>
  </si>
  <si>
    <t>세종 장군면 봉안리</t>
  </si>
  <si>
    <t>봉안리</t>
  </si>
  <si>
    <t>세종 장군면 금암리</t>
  </si>
  <si>
    <t>금암리</t>
  </si>
  <si>
    <t>세종 장군면 하봉리</t>
  </si>
  <si>
    <t>하봉리</t>
  </si>
  <si>
    <t>세종 장군면 은용리</t>
  </si>
  <si>
    <t>은용리</t>
  </si>
  <si>
    <t>세종 장군면 산학리</t>
  </si>
  <si>
    <t>산학리</t>
  </si>
  <si>
    <t>세종 장군면 송문리</t>
  </si>
  <si>
    <t>송문리</t>
  </si>
  <si>
    <t>세종 장군면 송정리</t>
  </si>
  <si>
    <t>송정리</t>
  </si>
  <si>
    <t>세종 장군면 송학리</t>
  </si>
  <si>
    <t>송학리</t>
  </si>
  <si>
    <t>세종 장군면 용현리</t>
  </si>
  <si>
    <t>용현리</t>
  </si>
  <si>
    <t>세종 장군면 용암리</t>
  </si>
  <si>
    <t>용암리</t>
  </si>
  <si>
    <t>세종 장군면 태산리</t>
  </si>
  <si>
    <t>태산리</t>
  </si>
  <si>
    <t>세종 연서면 월하리</t>
  </si>
  <si>
    <t>연서면</t>
  </si>
  <si>
    <t>월하리</t>
  </si>
  <si>
    <t>세종 연서면 쌍전리</t>
  </si>
  <si>
    <t>쌍전리</t>
  </si>
  <si>
    <t>세종 연서면 성제리</t>
  </si>
  <si>
    <t>성제리</t>
  </si>
  <si>
    <t>세종 연서면 고복리</t>
  </si>
  <si>
    <t>고복리</t>
  </si>
  <si>
    <t>세종 연서면 용암리</t>
  </si>
  <si>
    <t>세종 연서면 쌍류리</t>
  </si>
  <si>
    <t>쌍류리</t>
  </si>
  <si>
    <t>세종 연서면 청라리</t>
  </si>
  <si>
    <t>청라리</t>
  </si>
  <si>
    <t>세종 연서면 기룡리</t>
  </si>
  <si>
    <t>기룡리</t>
  </si>
  <si>
    <t>세종 연서면 신대리</t>
  </si>
  <si>
    <t>신대리</t>
  </si>
  <si>
    <t>세종 연서면 국촌리</t>
  </si>
  <si>
    <t>국촌리</t>
  </si>
  <si>
    <t>세종 연서면 와촌리</t>
  </si>
  <si>
    <t>와촌리</t>
  </si>
  <si>
    <t>세종 연서면 부동리</t>
  </si>
  <si>
    <t>부동리</t>
  </si>
  <si>
    <t>세종 연서면 봉암리</t>
  </si>
  <si>
    <t>세종 전의면 읍내리</t>
  </si>
  <si>
    <t>전의면</t>
  </si>
  <si>
    <t>읍내리</t>
  </si>
  <si>
    <t>세종 전의면 동교리</t>
  </si>
  <si>
    <t>동교리</t>
  </si>
  <si>
    <t>세종 전의면 서정리</t>
  </si>
  <si>
    <t>서정리</t>
  </si>
  <si>
    <t>세종 전의면 원성리</t>
  </si>
  <si>
    <t>원성리</t>
  </si>
  <si>
    <t>세종 전의면 신흥리</t>
  </si>
  <si>
    <t>세종 전의면 유천리</t>
  </si>
  <si>
    <t>유천리</t>
  </si>
  <si>
    <t>세종 전의면 관정리</t>
  </si>
  <si>
    <t>관정리</t>
  </si>
  <si>
    <t>세종 전의면 신정리</t>
  </si>
  <si>
    <t>신정리</t>
  </si>
  <si>
    <t>세종 전의면 노곡리</t>
  </si>
  <si>
    <t>노곡리</t>
  </si>
  <si>
    <t>세종 전의면 신방리</t>
  </si>
  <si>
    <t>신방리</t>
  </si>
  <si>
    <t>세종 전의면 영당리</t>
  </si>
  <si>
    <t>영당리</t>
  </si>
  <si>
    <t>세종 전의면 양곡리</t>
  </si>
  <si>
    <t>양곡리</t>
  </si>
  <si>
    <t>세종 전의면 달전리</t>
  </si>
  <si>
    <t>세종 전의면 금사리</t>
  </si>
  <si>
    <t>금사리</t>
  </si>
  <si>
    <t>세종 전의면 다방리</t>
  </si>
  <si>
    <t>다방리</t>
  </si>
  <si>
    <t>세종 전동면 노장리</t>
  </si>
  <si>
    <t>전동면</t>
  </si>
  <si>
    <t>노장리</t>
  </si>
  <si>
    <t>세종 전동면 봉대리</t>
  </si>
  <si>
    <t>봉대리</t>
  </si>
  <si>
    <t>세종 전동면 청송리</t>
  </si>
  <si>
    <t>청송리</t>
  </si>
  <si>
    <t>세종 전동면 석곡리</t>
  </si>
  <si>
    <t>석곡리</t>
  </si>
  <si>
    <t>세종 전동면 보덕리</t>
  </si>
  <si>
    <t>보덕리</t>
  </si>
  <si>
    <t>세종 전동면 송곡리</t>
  </si>
  <si>
    <t>송곡리</t>
  </si>
  <si>
    <t>세종 전동면 송정리</t>
  </si>
  <si>
    <t>세종 전동면 청람리</t>
  </si>
  <si>
    <t>청람리</t>
  </si>
  <si>
    <t>세종 전동면 미곡리</t>
  </si>
  <si>
    <t>미곡리</t>
  </si>
  <si>
    <t>세종 전동면 송성리</t>
  </si>
  <si>
    <t>송성리</t>
  </si>
  <si>
    <t>세종 전동면 심중리</t>
  </si>
  <si>
    <t>심중리</t>
  </si>
  <si>
    <t>세종 소정면 소정리</t>
  </si>
  <si>
    <t>소정면</t>
  </si>
  <si>
    <t>소정리</t>
  </si>
  <si>
    <t>세종 소정면 운당리</t>
  </si>
  <si>
    <t>운당리</t>
  </si>
  <si>
    <t>세종 소정면 대곡리</t>
  </si>
  <si>
    <t>대곡리</t>
  </si>
  <si>
    <t>세종 소정면 고등리</t>
  </si>
  <si>
    <t>고등리</t>
  </si>
  <si>
    <t>경기 수원시 장안구 파장동</t>
  </si>
  <si>
    <t>파장동</t>
  </si>
  <si>
    <t>경기 수원시 장안구 정자동</t>
  </si>
  <si>
    <t>경기 수원시 장안구 이목동</t>
  </si>
  <si>
    <t>이목동</t>
  </si>
  <si>
    <t>경기 수원시 장안구 율전동</t>
  </si>
  <si>
    <t>율전동</t>
  </si>
  <si>
    <t>경기 수원시 장안구 천천동</t>
  </si>
  <si>
    <t>천천동</t>
  </si>
  <si>
    <t>경기 수원시 장안구 영화동</t>
  </si>
  <si>
    <t>영화동</t>
  </si>
  <si>
    <t>경기 수원시 장안구 송죽동</t>
  </si>
  <si>
    <t>송죽동</t>
  </si>
  <si>
    <t>경기 수원시 장안구 조원동</t>
  </si>
  <si>
    <t>조원동</t>
  </si>
  <si>
    <t>경기 수원시 장안구 연무동</t>
  </si>
  <si>
    <t>연무동</t>
  </si>
  <si>
    <t>경기 수원시 장안구 상광교동</t>
  </si>
  <si>
    <t>상광교동</t>
  </si>
  <si>
    <t>경기 수원시 장안구 하광교동</t>
  </si>
  <si>
    <t>하광교동</t>
  </si>
  <si>
    <t>경기 수원시 권선구 세류동</t>
  </si>
  <si>
    <t>세류동</t>
  </si>
  <si>
    <t>경기 수원시 권선구 평동</t>
  </si>
  <si>
    <t>경기 수원시 권선구 고색동</t>
  </si>
  <si>
    <t>고색동</t>
  </si>
  <si>
    <t>경기 수원시 권선구 오목천동</t>
  </si>
  <si>
    <t>오목천동</t>
  </si>
  <si>
    <t>경기 수원시 권선구 평리동</t>
  </si>
  <si>
    <t>경기 수원시 권선구 서둔동</t>
  </si>
  <si>
    <t>서둔동</t>
  </si>
  <si>
    <t>경기 수원시 권선구 구운동</t>
  </si>
  <si>
    <t>구운동</t>
  </si>
  <si>
    <t>경기 수원시 권선구 탑동</t>
  </si>
  <si>
    <t>탑동</t>
  </si>
  <si>
    <t>경기 수원시 권선구 금곡동</t>
  </si>
  <si>
    <t>경기 수원시 권선구 호매실동</t>
  </si>
  <si>
    <t>호매실동</t>
  </si>
  <si>
    <t>경기 수원시 권선구 곡반정동</t>
  </si>
  <si>
    <t>곡반정동</t>
  </si>
  <si>
    <t>경기 수원시 권선구 권선동</t>
  </si>
  <si>
    <t>권선동</t>
  </si>
  <si>
    <t>경기 수원시 권선구 장지동</t>
  </si>
  <si>
    <t>경기 수원시 권선구 대황교동</t>
  </si>
  <si>
    <t>대황교동</t>
  </si>
  <si>
    <t>경기 수원시 권선구 입북동</t>
  </si>
  <si>
    <t>입북동</t>
  </si>
  <si>
    <t>경기 수원시 권선구 당수동</t>
  </si>
  <si>
    <t>당수동</t>
  </si>
  <si>
    <t>경기 수원시 팔달구 팔달로1가</t>
  </si>
  <si>
    <t>팔달로1가</t>
  </si>
  <si>
    <t>경기 수원시 팔달구 팔달로2가</t>
  </si>
  <si>
    <t>팔달로2가</t>
  </si>
  <si>
    <t>경기 수원시 팔달구 팔달로3가</t>
  </si>
  <si>
    <t>팔달로3가</t>
  </si>
  <si>
    <t>경기 수원시 팔달구 남창동</t>
  </si>
  <si>
    <t>경기 수원시 팔달구 영동</t>
  </si>
  <si>
    <t>영동</t>
  </si>
  <si>
    <t>경기 수원시 팔달구 중동</t>
  </si>
  <si>
    <t>경기 수원시 팔달구 구천동</t>
  </si>
  <si>
    <t>구천동</t>
  </si>
  <si>
    <t>경기 수원시 팔달구 남수동</t>
  </si>
  <si>
    <t>남수동</t>
  </si>
  <si>
    <t>경기 수원시 팔달구 매향동</t>
  </si>
  <si>
    <t>매향동</t>
  </si>
  <si>
    <t>경기 수원시 팔달구 북수동</t>
  </si>
  <si>
    <t>북수동</t>
  </si>
  <si>
    <t>경기 수원시 팔달구 신풍동</t>
  </si>
  <si>
    <t>신풍동</t>
  </si>
  <si>
    <t>경기 수원시 팔달구 장안동</t>
  </si>
  <si>
    <t>경기 수원시 팔달구 교동</t>
  </si>
  <si>
    <t>경기 수원시 팔달구 매교동</t>
  </si>
  <si>
    <t>매교동</t>
  </si>
  <si>
    <t>경기 수원시 팔달구 매산로1가</t>
  </si>
  <si>
    <t>매산로1가</t>
  </si>
  <si>
    <t>경기 수원시 팔달구 매산로2가</t>
  </si>
  <si>
    <t>매산로2가</t>
  </si>
  <si>
    <t>경기 수원시 팔달구 매산로3가</t>
  </si>
  <si>
    <t>매산로3가</t>
  </si>
  <si>
    <t>경기 수원시 팔달구 고등동</t>
  </si>
  <si>
    <t>고등동</t>
  </si>
  <si>
    <t>경기 수원시 팔달구 화서동</t>
  </si>
  <si>
    <t>화서동</t>
  </si>
  <si>
    <t>경기 수원시 팔달구 지동</t>
  </si>
  <si>
    <t>지동</t>
  </si>
  <si>
    <t>경기 수원시 팔달구 우만동</t>
  </si>
  <si>
    <t>우만동</t>
  </si>
  <si>
    <t>경기 수원시 팔달구 인계동</t>
  </si>
  <si>
    <t>인계동</t>
  </si>
  <si>
    <t>경기 수원시 영통구 매탄동</t>
  </si>
  <si>
    <t>매탄동</t>
  </si>
  <si>
    <t>경기 수원시 영통구 원천동</t>
  </si>
  <si>
    <t>원천동</t>
  </si>
  <si>
    <t>경기 수원시 영통구 이의동</t>
  </si>
  <si>
    <t>이의동</t>
  </si>
  <si>
    <t>경기 수원시 영통구 하동</t>
  </si>
  <si>
    <t>하동</t>
  </si>
  <si>
    <t>경기 수원시 영통구 영통동</t>
  </si>
  <si>
    <t>영통동</t>
  </si>
  <si>
    <t>경기 수원시 영통구 신동</t>
  </si>
  <si>
    <t>경기 수원시 영통구 망포동</t>
  </si>
  <si>
    <t>망포동</t>
  </si>
  <si>
    <t>경기 성남시 수정구 신흥동</t>
  </si>
  <si>
    <t>경기 성남시 수정구 태평동</t>
  </si>
  <si>
    <t>경기 성남시 수정구 수진동</t>
  </si>
  <si>
    <t>수진동</t>
  </si>
  <si>
    <t>경기 성남시 수정구 단대동</t>
  </si>
  <si>
    <t>단대동</t>
  </si>
  <si>
    <t>경기 성남시 수정구 산성동</t>
  </si>
  <si>
    <t>경기 성남시 수정구 양지동</t>
  </si>
  <si>
    <t>양지동</t>
  </si>
  <si>
    <t>경기 성남시 수정구 복정동</t>
  </si>
  <si>
    <t>복정동</t>
  </si>
  <si>
    <t>경기 성남시 수정구 창곡동</t>
  </si>
  <si>
    <t>창곡동</t>
  </si>
  <si>
    <t>경기 성남시 수정구 신촌동</t>
  </si>
  <si>
    <t>경기 성남시 수정구 오야동</t>
  </si>
  <si>
    <t>오야동</t>
  </si>
  <si>
    <t>경기 성남시 수정구 심곡동</t>
  </si>
  <si>
    <t>경기 성남시 수정구 고등동</t>
  </si>
  <si>
    <t>경기 성남시 수정구 상적동</t>
  </si>
  <si>
    <t>상적동</t>
  </si>
  <si>
    <t>경기 성남시 수정구 둔전동</t>
  </si>
  <si>
    <t>둔전동</t>
  </si>
  <si>
    <t>경기 성남시 수정구 시흥동</t>
  </si>
  <si>
    <t>경기 성남시 수정구 금토동</t>
  </si>
  <si>
    <t>금토동</t>
  </si>
  <si>
    <t>경기 성남시 수정구 사송동</t>
  </si>
  <si>
    <t>사송동</t>
  </si>
  <si>
    <t>경기 성남시 중원구 성남동</t>
  </si>
  <si>
    <t>경기 성남시 중원구 금광동</t>
  </si>
  <si>
    <t>금광동</t>
  </si>
  <si>
    <t>경기 성남시 중원구 은행동</t>
  </si>
  <si>
    <t>경기 성남시 중원구 상대원동</t>
  </si>
  <si>
    <t>상대원동</t>
  </si>
  <si>
    <t>경기 성남시 중원구 여수동</t>
  </si>
  <si>
    <t>여수동</t>
  </si>
  <si>
    <t>경기 성남시 중원구 도촌동</t>
  </si>
  <si>
    <t>도촌동</t>
  </si>
  <si>
    <t>경기 성남시 중원구 갈현동</t>
  </si>
  <si>
    <t>경기 성남시 중원구 하대원동</t>
  </si>
  <si>
    <t>하대원동</t>
  </si>
  <si>
    <t>경기 성남시 중원구 중앙동</t>
  </si>
  <si>
    <t>중앙동</t>
  </si>
  <si>
    <t>경기 성남시 분당구 분당동</t>
  </si>
  <si>
    <t>분당동</t>
  </si>
  <si>
    <t>경기 성남시 분당구 수내동</t>
  </si>
  <si>
    <t>수내동</t>
  </si>
  <si>
    <t>경기 성남시 분당구 정자동</t>
  </si>
  <si>
    <t>경기 성남시 분당구 율동</t>
  </si>
  <si>
    <t>율동</t>
  </si>
  <si>
    <t>경기 성남시 분당구 서현동</t>
  </si>
  <si>
    <t>서현동</t>
  </si>
  <si>
    <t>경기 성남시 분당구 이매동</t>
  </si>
  <si>
    <t>이매동</t>
  </si>
  <si>
    <t>경기 성남시 분당구 야탑동</t>
  </si>
  <si>
    <t>야탑동</t>
  </si>
  <si>
    <t>경기 성남시 분당구 판교동</t>
  </si>
  <si>
    <t>판교동</t>
  </si>
  <si>
    <t>경기 성남시 분당구 삼평동</t>
  </si>
  <si>
    <t>삼평동</t>
  </si>
  <si>
    <t>경기 성남시 분당구 백현동</t>
  </si>
  <si>
    <t>백현동</t>
  </si>
  <si>
    <t>경기 성남시 분당구 금곡동</t>
  </si>
  <si>
    <t>경기 성남시 분당구 궁내동</t>
  </si>
  <si>
    <t>궁내동</t>
  </si>
  <si>
    <t>경기 성남시 분당구 동원동</t>
  </si>
  <si>
    <t>동원동</t>
  </si>
  <si>
    <t>경기 성남시 분당구 구미동</t>
  </si>
  <si>
    <t>구미동</t>
  </si>
  <si>
    <t>경기 성남시 분당구 운중동</t>
  </si>
  <si>
    <t>운중동</t>
  </si>
  <si>
    <t>경기 성남시 분당구 대장동</t>
  </si>
  <si>
    <t>대장동</t>
  </si>
  <si>
    <t>경기 성남시 분당구 석운동</t>
  </si>
  <si>
    <t>석운동</t>
  </si>
  <si>
    <t>경기 성남시 분당구 하산운동</t>
  </si>
  <si>
    <t>하산운동</t>
  </si>
  <si>
    <t>경기 의정부시 의정부동</t>
  </si>
  <si>
    <t>의정부동</t>
  </si>
  <si>
    <t>경기 의정부시 호원동</t>
  </si>
  <si>
    <t>호원동</t>
  </si>
  <si>
    <t>경기 의정부시 장암동</t>
  </si>
  <si>
    <t>장암동</t>
  </si>
  <si>
    <t>경기 의정부시 신곡동</t>
  </si>
  <si>
    <t>신곡동</t>
  </si>
  <si>
    <t>경기 의정부시 용현동</t>
  </si>
  <si>
    <t>경기 의정부시 민락동</t>
  </si>
  <si>
    <t>경기 의정부시 낙양동</t>
  </si>
  <si>
    <t>낙양동</t>
  </si>
  <si>
    <t>경기 의정부시 자일동</t>
  </si>
  <si>
    <t>자일동</t>
  </si>
  <si>
    <t>경기 의정부시 금오동</t>
  </si>
  <si>
    <t>금오동</t>
  </si>
  <si>
    <t>경기 의정부시 가능동</t>
  </si>
  <si>
    <t>가능동</t>
  </si>
  <si>
    <t>경기 의정부시 녹양동</t>
  </si>
  <si>
    <t>녹양동</t>
  </si>
  <si>
    <t>경기 의정부시 고산동</t>
  </si>
  <si>
    <t>고산동</t>
  </si>
  <si>
    <t>경기 의정부시 산곡동</t>
  </si>
  <si>
    <t>경기 안양시 만안구 안양동</t>
  </si>
  <si>
    <t>안양동</t>
  </si>
  <si>
    <t>경기 안양시 만안구 석수동</t>
  </si>
  <si>
    <t>석수동</t>
  </si>
  <si>
    <t>경기 안양시 만안구 박달동</t>
  </si>
  <si>
    <t>박달동</t>
  </si>
  <si>
    <t>경기 안양시 동안구 비산동</t>
  </si>
  <si>
    <t>경기 안양시 동안구 관양동</t>
  </si>
  <si>
    <t>관양동</t>
  </si>
  <si>
    <t>경기 안양시 동안구 평촌동</t>
  </si>
  <si>
    <t>경기 안양시 동안구 호계동</t>
  </si>
  <si>
    <t>경기 부천시 원미구 원미동</t>
  </si>
  <si>
    <t>원미동</t>
  </si>
  <si>
    <t>가능</t>
    <phoneticPr fontId="4" type="noConversion"/>
  </si>
  <si>
    <t>경기 부천시 원미구 심곡동</t>
  </si>
  <si>
    <t>경기 부천시 원미구 춘의동</t>
  </si>
  <si>
    <t>춘의동</t>
  </si>
  <si>
    <t>경기 부천시 원미구 도당동</t>
  </si>
  <si>
    <t>도당동</t>
  </si>
  <si>
    <t>경기 부천시 원미구 약대동</t>
  </si>
  <si>
    <t>약대동</t>
  </si>
  <si>
    <t>경기 부천시 원미구 소사동</t>
  </si>
  <si>
    <t>소사동</t>
  </si>
  <si>
    <t>경기 부천시 원미구 역곡동</t>
  </si>
  <si>
    <t>역곡동</t>
  </si>
  <si>
    <t>경기 부천시 원미구 중동</t>
  </si>
  <si>
    <t>경기 부천시 원미구 상동</t>
  </si>
  <si>
    <t>경기 부천시 소사구 소사본동</t>
  </si>
  <si>
    <t>소사본동</t>
  </si>
  <si>
    <t>경기 부천시 소사구 심곡본동</t>
  </si>
  <si>
    <t>심곡본동</t>
  </si>
  <si>
    <t>경기 부천시 소사구 범박동</t>
  </si>
  <si>
    <t>범박동</t>
  </si>
  <si>
    <t>경기 부천시 소사구 괴안동</t>
  </si>
  <si>
    <t>괴안동</t>
  </si>
  <si>
    <t>경기 부천시 소사구 송내동</t>
  </si>
  <si>
    <t>송내동</t>
  </si>
  <si>
    <t>경기 부천시 소사구 옥길동</t>
  </si>
  <si>
    <t>옥길동</t>
  </si>
  <si>
    <t>경기 부천시 소사구 계수동</t>
  </si>
  <si>
    <t>계수동</t>
  </si>
  <si>
    <t>경기 부천시 오정구 오정동</t>
  </si>
  <si>
    <t>경기 부천시 오정구 여월동</t>
  </si>
  <si>
    <t>여월동</t>
  </si>
  <si>
    <t>경기 부천시 오정구 작동</t>
  </si>
  <si>
    <t>작동</t>
  </si>
  <si>
    <t>경기 부천시 오정구 원종동</t>
  </si>
  <si>
    <t>원종동</t>
  </si>
  <si>
    <t>경기 부천시 오정구 고강동</t>
  </si>
  <si>
    <t>고강동</t>
  </si>
  <si>
    <t>경기 부천시 오정구 대장동</t>
  </si>
  <si>
    <t>경기 부천시 오정구 삼정동</t>
  </si>
  <si>
    <t>경기 부천시 오정구 내동</t>
  </si>
  <si>
    <t>경기 광명시 광명동</t>
  </si>
  <si>
    <t>광명동</t>
  </si>
  <si>
    <t>경기 광명시 철산동</t>
  </si>
  <si>
    <t>철산동</t>
  </si>
  <si>
    <t>경기 광명시 하안동</t>
  </si>
  <si>
    <t>하안동</t>
  </si>
  <si>
    <t>경기 광명시 소하동</t>
  </si>
  <si>
    <t>소하동</t>
  </si>
  <si>
    <t>경기 광명시 노온사동</t>
  </si>
  <si>
    <t>노온사동</t>
  </si>
  <si>
    <t>경기 광명시 일직동</t>
  </si>
  <si>
    <t>일직동</t>
  </si>
  <si>
    <t>경기 광명시 가학동</t>
  </si>
  <si>
    <t>가학동</t>
  </si>
  <si>
    <t>경기 광명시 옥길동</t>
  </si>
  <si>
    <t>경기 평택시 서정동</t>
  </si>
  <si>
    <t>서정동</t>
  </si>
  <si>
    <t>경기 평택시 장당동</t>
  </si>
  <si>
    <t>장당동</t>
  </si>
  <si>
    <t>경기 평택시 모곡동</t>
  </si>
  <si>
    <t>모곡동</t>
  </si>
  <si>
    <t>경기 평택시 칠괴동</t>
  </si>
  <si>
    <t>칠괴동</t>
  </si>
  <si>
    <t>경기 평택시 칠원동</t>
  </si>
  <si>
    <t>칠원동</t>
  </si>
  <si>
    <t>경기 평택시 도일동</t>
  </si>
  <si>
    <t>도일동</t>
  </si>
  <si>
    <t>경기 평택시 가재동</t>
  </si>
  <si>
    <t>가재동</t>
  </si>
  <si>
    <t>경기 평택시 장안동</t>
  </si>
  <si>
    <t>경기 평택시 이충동</t>
  </si>
  <si>
    <t>이충동</t>
  </si>
  <si>
    <t>경기 평택시 지산동</t>
  </si>
  <si>
    <t>경기 평택시 독곡동</t>
  </si>
  <si>
    <t>독곡동</t>
  </si>
  <si>
    <t>경기 평택시 신장동</t>
  </si>
  <si>
    <t>경기 평택시 평택동</t>
  </si>
  <si>
    <t>평택동</t>
  </si>
  <si>
    <t>경기 평택시 통복동</t>
  </si>
  <si>
    <t>통복동</t>
  </si>
  <si>
    <t>경기 평택시 군문동</t>
  </si>
  <si>
    <t>군문동</t>
  </si>
  <si>
    <t>경기 평택시 유천동</t>
  </si>
  <si>
    <t>경기 평택시 합정동</t>
  </si>
  <si>
    <t>경기 평택시 비전동</t>
  </si>
  <si>
    <t>비전동</t>
  </si>
  <si>
    <t>경기 평택시 동삭동</t>
  </si>
  <si>
    <t>동삭동</t>
  </si>
  <si>
    <t>경기 평택시 세교동</t>
  </si>
  <si>
    <t>세교동</t>
  </si>
  <si>
    <t>경기 평택시 지제동</t>
  </si>
  <si>
    <t>지제동</t>
  </si>
  <si>
    <t>경기 평택시 신대동</t>
  </si>
  <si>
    <t>경기 평택시 소사동</t>
  </si>
  <si>
    <t>경기 평택시 용이동</t>
  </si>
  <si>
    <t>용이동</t>
  </si>
  <si>
    <t>경기 평택시 월곡동</t>
  </si>
  <si>
    <t>경기 평택시 청룡동</t>
  </si>
  <si>
    <t>경기 평택시 죽백동</t>
  </si>
  <si>
    <t>죽백동</t>
  </si>
  <si>
    <t>경기 평택시 고덕동</t>
  </si>
  <si>
    <t>경기 평택시 팽성읍</t>
  </si>
  <si>
    <t>팽성읍</t>
  </si>
  <si>
    <t>경기 평택시 안중읍</t>
  </si>
  <si>
    <t>안중읍</t>
  </si>
  <si>
    <t>경기 평택시 포승읍</t>
  </si>
  <si>
    <t>포승읍</t>
  </si>
  <si>
    <t>경기 평택시 청북읍</t>
  </si>
  <si>
    <t>청북읍</t>
  </si>
  <si>
    <t>경기 평택시 진위면</t>
  </si>
  <si>
    <t>진위면</t>
  </si>
  <si>
    <t>경기 평택시 서탄면</t>
  </si>
  <si>
    <t>서탄면</t>
  </si>
  <si>
    <t>경기 평택시 고덕면</t>
  </si>
  <si>
    <t>고덕면</t>
  </si>
  <si>
    <t>경기 평택시 오성면</t>
  </si>
  <si>
    <t>오성면</t>
  </si>
  <si>
    <t>경기 평택시 현덕면</t>
  </si>
  <si>
    <t>현덕면</t>
  </si>
  <si>
    <t>경기 동두천시 송내동</t>
  </si>
  <si>
    <t>경기 동두천시 지행동</t>
  </si>
  <si>
    <t>지행동</t>
  </si>
  <si>
    <t>경기 동두천시 생연동</t>
  </si>
  <si>
    <t>생연동</t>
  </si>
  <si>
    <t>경기 동두천시 광암동</t>
  </si>
  <si>
    <t>광암동</t>
  </si>
  <si>
    <t>경기 동두천시 걸산동</t>
  </si>
  <si>
    <t>걸산동</t>
  </si>
  <si>
    <t>경기 동두천시 보산동</t>
  </si>
  <si>
    <t>보산동</t>
  </si>
  <si>
    <t>경기 동두천시 동두천동</t>
  </si>
  <si>
    <t>동두천동</t>
  </si>
  <si>
    <t>경기 동두천시 안흥동</t>
  </si>
  <si>
    <t>안흥동</t>
  </si>
  <si>
    <t>경기 동두천시 상봉암동</t>
  </si>
  <si>
    <t>상봉암동</t>
  </si>
  <si>
    <t>경기 동두천시 하봉암동</t>
  </si>
  <si>
    <t>하봉암동</t>
  </si>
  <si>
    <t>경기 동두천시 탑동동</t>
  </si>
  <si>
    <t>탑동동</t>
  </si>
  <si>
    <t>경기 동두천시 상패동</t>
  </si>
  <si>
    <t>상패동</t>
  </si>
  <si>
    <t>경기 안산시 상록구 일동</t>
  </si>
  <si>
    <t>일동</t>
  </si>
  <si>
    <t>경기 안산시 상록구 이동</t>
  </si>
  <si>
    <t>이동</t>
  </si>
  <si>
    <t>경기 안산시 상록구 사동</t>
  </si>
  <si>
    <t>경기 안산시 상록구 본오동</t>
  </si>
  <si>
    <t>본오동</t>
  </si>
  <si>
    <t>경기 안산시 상록구 팔곡이동</t>
  </si>
  <si>
    <t>팔곡이동</t>
  </si>
  <si>
    <t>경기 안산시 상록구 양상동</t>
  </si>
  <si>
    <t>양상동</t>
  </si>
  <si>
    <t>경기 안산시 상록구 부곡동</t>
  </si>
  <si>
    <t>경기 안산시 상록구 성포동</t>
  </si>
  <si>
    <t>성포동</t>
  </si>
  <si>
    <t>경기 안산시 상록구 월피동</t>
  </si>
  <si>
    <t>월피동</t>
  </si>
  <si>
    <t>경기 안산시 상록구 팔곡일동</t>
  </si>
  <si>
    <t>팔곡일동</t>
  </si>
  <si>
    <t>경기 안산시 상록구 건건동</t>
  </si>
  <si>
    <t>건건동</t>
  </si>
  <si>
    <t>경기 안산시 상록구 사사동</t>
  </si>
  <si>
    <t>사사동</t>
  </si>
  <si>
    <t>경기 안산시 상록구 수암동</t>
  </si>
  <si>
    <t>수암동</t>
  </si>
  <si>
    <t>경기 안산시 상록구 장상동</t>
  </si>
  <si>
    <t>장상동</t>
  </si>
  <si>
    <t>경기 안산시 상록구 장하동</t>
  </si>
  <si>
    <t>장하동</t>
  </si>
  <si>
    <t>경기 안산시 단원구 고잔동</t>
  </si>
  <si>
    <t>경기 안산시 단원구 와동</t>
  </si>
  <si>
    <t>경기 안산시 단원구 신길동</t>
  </si>
  <si>
    <t>경기 안산시 단원구 성곡동</t>
  </si>
  <si>
    <t>성곡동</t>
  </si>
  <si>
    <t>경기 안산시 단원구 원시동</t>
  </si>
  <si>
    <t>원시동</t>
  </si>
  <si>
    <t>경기 안산시 단원구 목내동</t>
  </si>
  <si>
    <t>목내동</t>
  </si>
  <si>
    <t>경기 안산시 단원구 초지동</t>
  </si>
  <si>
    <t>초지동</t>
  </si>
  <si>
    <t>경기 안산시 단원구 원곡동</t>
  </si>
  <si>
    <t>원곡동</t>
  </si>
  <si>
    <t>경기 안산시 단원구 선부동</t>
  </si>
  <si>
    <t>선부동</t>
  </si>
  <si>
    <t>경기 안산시 단원구 대부동동</t>
  </si>
  <si>
    <t>대부동동</t>
  </si>
  <si>
    <t>경기 안산시 단원구 대부북동</t>
  </si>
  <si>
    <t>대부북동</t>
  </si>
  <si>
    <t>경기 안산시 단원구 대부남동</t>
  </si>
  <si>
    <t>대부남동</t>
  </si>
  <si>
    <t>경기 안산시 단원구 선감동</t>
  </si>
  <si>
    <t>선감동</t>
  </si>
  <si>
    <t>경기 안산시 단원구 풍도동</t>
  </si>
  <si>
    <t>풍도동</t>
  </si>
  <si>
    <t>경기 안산시 단원구 화정동</t>
  </si>
  <si>
    <t>경기 고양시 덕양구 주교동</t>
  </si>
  <si>
    <t>경기 고양시 덕양구 원당동</t>
  </si>
  <si>
    <t>경기 고양시 덕양구 신원동</t>
  </si>
  <si>
    <t>경기 고양시 덕양구 원흥동</t>
  </si>
  <si>
    <t>원흥동</t>
  </si>
  <si>
    <t>경기 고양시 덕양구 도내동</t>
  </si>
  <si>
    <t>도내동</t>
  </si>
  <si>
    <t>경기 고양시 덕양구 성사동</t>
  </si>
  <si>
    <t>성사동</t>
  </si>
  <si>
    <t>경기 고양시 덕양구 북한동</t>
  </si>
  <si>
    <t>북한동</t>
  </si>
  <si>
    <t>경기 고양시 덕양구 효자동</t>
  </si>
  <si>
    <t>경기 고양시 덕양구 지축동</t>
  </si>
  <si>
    <t>지축동</t>
  </si>
  <si>
    <t>경기 고양시 덕양구 오금동</t>
  </si>
  <si>
    <t>경기 고양시 덕양구 삼송동</t>
  </si>
  <si>
    <t>삼송동</t>
  </si>
  <si>
    <t>경기 고양시 덕양구 동산동</t>
  </si>
  <si>
    <t>경기 고양시 덕양구 용두동</t>
  </si>
  <si>
    <t>경기 고양시 덕양구 벽제동</t>
  </si>
  <si>
    <t>벽제동</t>
  </si>
  <si>
    <t>경기 고양시 덕양구 선유동</t>
  </si>
  <si>
    <t>선유동</t>
  </si>
  <si>
    <t>경기 고양시 덕양구 고양동</t>
  </si>
  <si>
    <t>고양동</t>
  </si>
  <si>
    <t>경기 고양시 덕양구 대자동</t>
  </si>
  <si>
    <t>대자동</t>
  </si>
  <si>
    <t>경기 고양시 덕양구 관산동</t>
  </si>
  <si>
    <t>관산동</t>
  </si>
  <si>
    <t>경기 고양시 덕양구 내유동</t>
  </si>
  <si>
    <t>내유동</t>
  </si>
  <si>
    <t>경기 고양시 덕양구 토당동</t>
  </si>
  <si>
    <t>토당동</t>
  </si>
  <si>
    <t>경기 고양시 덕양구 내곡동</t>
  </si>
  <si>
    <t>경기 고양시 덕양구 대장동</t>
  </si>
  <si>
    <t>경기 고양시 덕양구 화정동</t>
  </si>
  <si>
    <t>경기 고양시 덕양구 강매동</t>
  </si>
  <si>
    <t>강매동</t>
  </si>
  <si>
    <t>경기 고양시 덕양구 행주내동</t>
  </si>
  <si>
    <t>행주내동</t>
  </si>
  <si>
    <t>경기 고양시 덕양구 행주외동</t>
  </si>
  <si>
    <t>행주외동</t>
  </si>
  <si>
    <t>경기 고양시 덕양구 신평동</t>
  </si>
  <si>
    <t>경기 고양시 덕양구 행신동</t>
  </si>
  <si>
    <t>행신동</t>
  </si>
  <si>
    <t>경기 고양시 덕양구 화전동</t>
  </si>
  <si>
    <t>경기 고양시 덕양구 현천동</t>
  </si>
  <si>
    <t>현천동</t>
  </si>
  <si>
    <t>경기 고양시 덕양구 덕은동</t>
  </si>
  <si>
    <t>덕은동</t>
  </si>
  <si>
    <t>경기 고양시 덕양구 향동동</t>
  </si>
  <si>
    <t>향동동</t>
  </si>
  <si>
    <t>경기 고양시 일산동구 식사동</t>
  </si>
  <si>
    <t>식사동</t>
  </si>
  <si>
    <t>경기 고양시 일산동구 중산동</t>
  </si>
  <si>
    <t>경기 고양시 일산동구 정발산동</t>
  </si>
  <si>
    <t>정발산동</t>
  </si>
  <si>
    <t>경기 고양시 일산동구 장항동</t>
  </si>
  <si>
    <t>장항동</t>
  </si>
  <si>
    <t>경기 고양시 일산동구 마두동</t>
  </si>
  <si>
    <t>마두동</t>
  </si>
  <si>
    <t>경기 고양시 일산동구 백석동</t>
  </si>
  <si>
    <t>경기 고양시 일산동구 풍동</t>
  </si>
  <si>
    <t>풍동</t>
  </si>
  <si>
    <t>경기 고양시 일산동구 산황동</t>
  </si>
  <si>
    <t>산황동</t>
  </si>
  <si>
    <t>경기 고양시 일산동구 사리현동</t>
  </si>
  <si>
    <t>사리현동</t>
  </si>
  <si>
    <t>경기 고양시 일산동구 지영동</t>
  </si>
  <si>
    <t>지영동</t>
  </si>
  <si>
    <t>경기 고양시 일산동구 설문동</t>
  </si>
  <si>
    <t>설문동</t>
  </si>
  <si>
    <t>경기 고양시 일산동구 문봉동</t>
  </si>
  <si>
    <t>문봉동</t>
  </si>
  <si>
    <t>경기 고양시 일산동구 성석동</t>
  </si>
  <si>
    <t>성석동</t>
  </si>
  <si>
    <t>경기 고양시 일산서구 일산동</t>
  </si>
  <si>
    <t>경기 고양시 일산서구 주엽동</t>
  </si>
  <si>
    <t>주엽동</t>
  </si>
  <si>
    <t>경기 고양시 일산서구 탄현동</t>
  </si>
  <si>
    <t>탄현동</t>
  </si>
  <si>
    <t>경기 고양시 일산서구 대화동</t>
  </si>
  <si>
    <t>경기 고양시 일산서구 덕이동</t>
  </si>
  <si>
    <t>덕이동</t>
  </si>
  <si>
    <t>경기 고양시 일산서구 가좌동</t>
  </si>
  <si>
    <t>경기 고양시 일산서구 구산동</t>
  </si>
  <si>
    <t>경기 고양시 일산서구 법곳동</t>
  </si>
  <si>
    <t>법곳동</t>
  </si>
  <si>
    <t>경기 과천시 관문동</t>
  </si>
  <si>
    <t>관문동</t>
  </si>
  <si>
    <t>경기 과천시 문원동</t>
  </si>
  <si>
    <t>문원동</t>
  </si>
  <si>
    <t>경기 과천시 갈현동</t>
  </si>
  <si>
    <t>경기 과천시 막계동</t>
  </si>
  <si>
    <t>막계동</t>
  </si>
  <si>
    <t>경기 과천시 과천동</t>
  </si>
  <si>
    <t>과천동</t>
  </si>
  <si>
    <t>경기 과천시 주암동</t>
  </si>
  <si>
    <t>주암동</t>
  </si>
  <si>
    <t>경기 과천시 중앙동</t>
  </si>
  <si>
    <t>경기 과천시 원문동</t>
  </si>
  <si>
    <t>원문동</t>
  </si>
  <si>
    <t>경기 과천시 별양동</t>
  </si>
  <si>
    <t>별양동</t>
  </si>
  <si>
    <t>경기 과천시 부림동</t>
  </si>
  <si>
    <t>부림동</t>
  </si>
  <si>
    <t>경기 구리시 갈매동</t>
  </si>
  <si>
    <t>갈매동</t>
  </si>
  <si>
    <t>경기 구리시 사노동</t>
  </si>
  <si>
    <t>사노동</t>
  </si>
  <si>
    <t>경기 구리시 인창동</t>
  </si>
  <si>
    <t>인창동</t>
  </si>
  <si>
    <t>경기 구리시 교문동</t>
  </si>
  <si>
    <t>교문동</t>
  </si>
  <si>
    <t>경기 구리시 수택동</t>
  </si>
  <si>
    <t>수택동</t>
  </si>
  <si>
    <t>경기 구리시 아천동</t>
  </si>
  <si>
    <t>아천동</t>
  </si>
  <si>
    <t>경기 구리시 토평동</t>
  </si>
  <si>
    <t>토평동</t>
  </si>
  <si>
    <t>경기 남양주시 호평동</t>
  </si>
  <si>
    <t>호평동</t>
  </si>
  <si>
    <t>경기 남양주시 평내동</t>
  </si>
  <si>
    <t>평내동</t>
  </si>
  <si>
    <t>경기 남양주시 금곡동</t>
  </si>
  <si>
    <t>경기 남양주시 일패동</t>
  </si>
  <si>
    <t>일패동</t>
  </si>
  <si>
    <t>경기 남양주시 이패동</t>
  </si>
  <si>
    <t>이패동</t>
  </si>
  <si>
    <t>경기 남양주시 삼패동</t>
  </si>
  <si>
    <t>삼패동</t>
  </si>
  <si>
    <t>경기 남양주시 수석동</t>
  </si>
  <si>
    <t>수석동</t>
  </si>
  <si>
    <t>경기 남양주시 지금동</t>
  </si>
  <si>
    <t>지금동</t>
  </si>
  <si>
    <t>경기 남양주시 도농동</t>
  </si>
  <si>
    <t>도농동</t>
  </si>
  <si>
    <t>경기 남양주시 별내동</t>
  </si>
  <si>
    <t>별내동</t>
  </si>
  <si>
    <t>경기 남양주시 다산동</t>
  </si>
  <si>
    <t>다산동</t>
  </si>
  <si>
    <t>경기 남양주시 와부읍</t>
  </si>
  <si>
    <t>와부읍</t>
  </si>
  <si>
    <t>경기 남양주시 진접읍</t>
  </si>
  <si>
    <t>진접읍</t>
  </si>
  <si>
    <t>경기 남양주시 화도읍</t>
  </si>
  <si>
    <t>화도읍</t>
  </si>
  <si>
    <t>경기 남양주시 진건읍</t>
  </si>
  <si>
    <t>진건읍</t>
  </si>
  <si>
    <t>경기 남양주시 오남읍</t>
  </si>
  <si>
    <t>오남읍</t>
  </si>
  <si>
    <t>경기 남양주시 퇴계원읍</t>
  </si>
  <si>
    <t>퇴계원읍</t>
  </si>
  <si>
    <t>경기 남양주시 별내면</t>
  </si>
  <si>
    <t>별내면</t>
  </si>
  <si>
    <t>경기 남양주시 수동면</t>
  </si>
  <si>
    <t>수동면</t>
  </si>
  <si>
    <t>경기 남양주시 조안면</t>
  </si>
  <si>
    <t>조안면</t>
  </si>
  <si>
    <t>경기 오산시 오산동</t>
  </si>
  <si>
    <t>경기 오산시 부산동</t>
  </si>
  <si>
    <t>부산동</t>
  </si>
  <si>
    <t>경기 오산시 원동</t>
  </si>
  <si>
    <t>경기 오산시 궐동</t>
  </si>
  <si>
    <t>궐동</t>
  </si>
  <si>
    <t>경기 오산시 청학동</t>
  </si>
  <si>
    <t>경기 오산시 가장동</t>
  </si>
  <si>
    <t>경기 오산시 금암동</t>
  </si>
  <si>
    <t>금암동</t>
  </si>
  <si>
    <t>경기 오산시 수청동</t>
  </si>
  <si>
    <t>수청동</t>
  </si>
  <si>
    <t>경기 오산시 은계동</t>
  </si>
  <si>
    <t>은계동</t>
  </si>
  <si>
    <t>경기 오산시 내삼미동</t>
  </si>
  <si>
    <t>내삼미동</t>
  </si>
  <si>
    <t>경기 오산시 외삼미동</t>
  </si>
  <si>
    <t>외삼미동</t>
  </si>
  <si>
    <t>경기 오산시 양산동</t>
  </si>
  <si>
    <t>경기 오산시 세교동</t>
  </si>
  <si>
    <t>경기 오산시 지곶동</t>
  </si>
  <si>
    <t>지곶동</t>
  </si>
  <si>
    <t>경기 오산시 서랑동</t>
  </si>
  <si>
    <t>서랑동</t>
  </si>
  <si>
    <t>경기 오산시 서동</t>
  </si>
  <si>
    <t>경기 오산시 벌음동</t>
  </si>
  <si>
    <t>벌음동</t>
  </si>
  <si>
    <t>경기 오산시 두곡동</t>
  </si>
  <si>
    <t>두곡동</t>
  </si>
  <si>
    <t>경기 오산시 탑동</t>
  </si>
  <si>
    <t>경기 오산시 누읍동</t>
  </si>
  <si>
    <t>누읍동</t>
  </si>
  <si>
    <t>경기 오산시 가수동</t>
  </si>
  <si>
    <t>가수동</t>
  </si>
  <si>
    <t>경기 오산시 고현동</t>
  </si>
  <si>
    <t>고현동</t>
  </si>
  <si>
    <t>경기 오산시 청호동</t>
  </si>
  <si>
    <t>청호동</t>
  </si>
  <si>
    <t>경기 오산시 갈곶동</t>
  </si>
  <si>
    <t>갈곶동</t>
  </si>
  <si>
    <t>경기 시흥시 대야동</t>
  </si>
  <si>
    <t>대야동</t>
  </si>
  <si>
    <t>경기 시흥시 신천동</t>
  </si>
  <si>
    <t>경기 시흥시 방산동</t>
  </si>
  <si>
    <t>경기 시흥시 포동</t>
  </si>
  <si>
    <t>포동</t>
  </si>
  <si>
    <t>경기 시흥시 미산동</t>
  </si>
  <si>
    <t>미산동</t>
  </si>
  <si>
    <t>경기 시흥시 은행동</t>
  </si>
  <si>
    <t>경기 시흥시 안현동</t>
  </si>
  <si>
    <t>안현동</t>
  </si>
  <si>
    <t>경기 시흥시 매화동</t>
  </si>
  <si>
    <t>매화동</t>
  </si>
  <si>
    <t>경기 시흥시 도창동</t>
  </si>
  <si>
    <t>도창동</t>
  </si>
  <si>
    <t>경기 시흥시 금이동</t>
  </si>
  <si>
    <t>금이동</t>
  </si>
  <si>
    <t>경기 시흥시 과림동</t>
  </si>
  <si>
    <t>과림동</t>
  </si>
  <si>
    <t>경기 시흥시 계수동</t>
  </si>
  <si>
    <t>경기 시흥시 화정동</t>
  </si>
  <si>
    <t>경기 시흥시 능곡동</t>
  </si>
  <si>
    <t>능곡동</t>
  </si>
  <si>
    <t>경기 시흥시 하중동</t>
  </si>
  <si>
    <t>경기 시흥시 하상동</t>
  </si>
  <si>
    <t>하상동</t>
  </si>
  <si>
    <t>경기 시흥시 광석동</t>
  </si>
  <si>
    <t>광석동</t>
  </si>
  <si>
    <t>경기 시흥시 물왕동</t>
  </si>
  <si>
    <t>물왕동</t>
  </si>
  <si>
    <t>경기 시흥시 산현동</t>
  </si>
  <si>
    <t>산현동</t>
  </si>
  <si>
    <t>경기 시흥시 조남동</t>
  </si>
  <si>
    <t>조남동</t>
  </si>
  <si>
    <t>경기 시흥시 논곡동</t>
  </si>
  <si>
    <t>논곡동</t>
  </si>
  <si>
    <t>경기 시흥시 목감동</t>
  </si>
  <si>
    <t>목감동</t>
  </si>
  <si>
    <t>경기 시흥시 거모동</t>
  </si>
  <si>
    <t>거모동</t>
  </si>
  <si>
    <t>경기 시흥시 군자동</t>
  </si>
  <si>
    <t>경기 시흥시 장현동</t>
  </si>
  <si>
    <t>경기 시흥시 장곡동</t>
  </si>
  <si>
    <t>장곡동</t>
  </si>
  <si>
    <t>경기 시흥시 월곶동</t>
  </si>
  <si>
    <t>월곶동</t>
  </si>
  <si>
    <t>경기 시흥시 정왕동</t>
  </si>
  <si>
    <t>정왕동</t>
  </si>
  <si>
    <t>경기 시흥시 죽율동</t>
  </si>
  <si>
    <t>죽율동</t>
  </si>
  <si>
    <t>경기 시흥시 무지내동</t>
  </si>
  <si>
    <t>무지내동</t>
  </si>
  <si>
    <t>경기 시흥시 배곧동</t>
  </si>
  <si>
    <t>배곧동</t>
  </si>
  <si>
    <t>경기 군포시 당동</t>
  </si>
  <si>
    <t>당동</t>
  </si>
  <si>
    <t>경기 군포시 당정동</t>
  </si>
  <si>
    <t>당정동</t>
  </si>
  <si>
    <t>경기 군포시 부곡동</t>
  </si>
  <si>
    <t>경기 군포시 산본동</t>
  </si>
  <si>
    <t>산본동</t>
  </si>
  <si>
    <t>경기 군포시 금정동</t>
  </si>
  <si>
    <t>금정동</t>
  </si>
  <si>
    <t>경기 군포시 둔대동</t>
  </si>
  <si>
    <t>둔대동</t>
  </si>
  <si>
    <t>경기 군포시 속달동</t>
  </si>
  <si>
    <t>속달동</t>
  </si>
  <si>
    <t>경기 군포시 대야미동</t>
  </si>
  <si>
    <t>대야미동</t>
  </si>
  <si>
    <t>경기 군포시 도마교동</t>
  </si>
  <si>
    <t>도마교동</t>
  </si>
  <si>
    <t>경기 의왕시 고천동</t>
  </si>
  <si>
    <t>고천동</t>
  </si>
  <si>
    <t>경기 의왕시 이동</t>
  </si>
  <si>
    <t>경기 의왕시 삼동</t>
  </si>
  <si>
    <t>삼동</t>
  </si>
  <si>
    <t>경기 의왕시 왕곡동</t>
  </si>
  <si>
    <t>왕곡동</t>
  </si>
  <si>
    <t>경기 의왕시 오전동</t>
  </si>
  <si>
    <t>오전동</t>
  </si>
  <si>
    <t>경기 의왕시 학의동</t>
  </si>
  <si>
    <t>학의동</t>
  </si>
  <si>
    <t>경기 의왕시 내손동</t>
  </si>
  <si>
    <t>내손동</t>
  </si>
  <si>
    <t>경기 의왕시 청계동</t>
  </si>
  <si>
    <t>청계동</t>
  </si>
  <si>
    <t>경기 의왕시 포일동</t>
  </si>
  <si>
    <t>포일동</t>
  </si>
  <si>
    <t>경기 의왕시 월암동</t>
  </si>
  <si>
    <t>경기 의왕시 초평동</t>
  </si>
  <si>
    <t>초평동</t>
  </si>
  <si>
    <t>경기 하남시 천현동</t>
  </si>
  <si>
    <t>천현동</t>
  </si>
  <si>
    <t>경기 하남시 하산곡동</t>
  </si>
  <si>
    <t>하산곡동</t>
  </si>
  <si>
    <t>경기 하남시 창우동</t>
  </si>
  <si>
    <t>창우동</t>
  </si>
  <si>
    <t>경기 하남시 배알미동</t>
  </si>
  <si>
    <t>배알미동</t>
  </si>
  <si>
    <t>경기 하남시 상산곡동</t>
  </si>
  <si>
    <t>상산곡동</t>
  </si>
  <si>
    <t>경기 하남시 신장동</t>
  </si>
  <si>
    <t>경기 하남시 당정동</t>
  </si>
  <si>
    <t>경기 하남시 덕풍동</t>
  </si>
  <si>
    <t>덕풍동</t>
  </si>
  <si>
    <t>경기 하남시 망월동</t>
  </si>
  <si>
    <t>경기 하남시 풍산동</t>
  </si>
  <si>
    <t>풍산동</t>
  </si>
  <si>
    <t>경기 하남시 미사동</t>
  </si>
  <si>
    <t>미사동</t>
  </si>
  <si>
    <t>경기 하남시 선동</t>
  </si>
  <si>
    <t>경기 하남시 감북동</t>
  </si>
  <si>
    <t>감북동</t>
  </si>
  <si>
    <t>경기 하남시 감일동</t>
  </si>
  <si>
    <t>감일동</t>
  </si>
  <si>
    <t>경기 하남시 감이동</t>
  </si>
  <si>
    <t>감이동</t>
  </si>
  <si>
    <t>경기 하남시 학암동</t>
  </si>
  <si>
    <t>학암동</t>
  </si>
  <si>
    <t>경기 하남시 교산동</t>
  </si>
  <si>
    <t>교산동</t>
  </si>
  <si>
    <t>경기 하남시 춘궁동</t>
  </si>
  <si>
    <t>춘궁동</t>
  </si>
  <si>
    <t>경기 하남시 하사창동</t>
  </si>
  <si>
    <t>하사창동</t>
  </si>
  <si>
    <t>경기 하남시 상사창동</t>
  </si>
  <si>
    <t>상사창동</t>
  </si>
  <si>
    <t>경기 하남시 항동</t>
  </si>
  <si>
    <t>경기 하남시 초일동</t>
  </si>
  <si>
    <t>초일동</t>
  </si>
  <si>
    <t>경기 하남시 초이동</t>
  </si>
  <si>
    <t>초이동</t>
  </si>
  <si>
    <t>경기 하남시 광암동</t>
  </si>
  <si>
    <t>경기 용인시 처인구 김량장동</t>
  </si>
  <si>
    <t>김량장동</t>
  </si>
  <si>
    <t>경기 용인시 처인구 역북동</t>
  </si>
  <si>
    <t>역북동</t>
  </si>
  <si>
    <t>경기 용인시 처인구 삼가동</t>
  </si>
  <si>
    <t>삼가동</t>
  </si>
  <si>
    <t>경기 용인시 처인구 남동</t>
  </si>
  <si>
    <t>경기 용인시 처인구 유방동</t>
  </si>
  <si>
    <t>유방동</t>
  </si>
  <si>
    <t>경기 용인시 처인구 고림동</t>
  </si>
  <si>
    <t>고림동</t>
  </si>
  <si>
    <t>경기 용인시 처인구 마평동</t>
  </si>
  <si>
    <t>마평동</t>
  </si>
  <si>
    <t>경기 용인시 처인구 운학동</t>
  </si>
  <si>
    <t>운학동</t>
  </si>
  <si>
    <t>경기 용인시 처인구 호동</t>
  </si>
  <si>
    <t>경기 용인시 처인구 해곡동</t>
  </si>
  <si>
    <t>해곡동</t>
  </si>
  <si>
    <t>경기 용인시 처인구 포곡읍</t>
  </si>
  <si>
    <t>포곡읍</t>
  </si>
  <si>
    <t>경기 용인시 처인구 모현읍</t>
  </si>
  <si>
    <t>모현읍</t>
  </si>
  <si>
    <t>경기 용인시 처인구 이동읍</t>
  </si>
  <si>
    <t>이동읍</t>
  </si>
  <si>
    <t>경기 용인시 처인구 남사읍</t>
  </si>
  <si>
    <t>남사읍</t>
  </si>
  <si>
    <t>경기 용인시 처인구 원삼면</t>
  </si>
  <si>
    <t>원삼면</t>
  </si>
  <si>
    <t>경기 용인시 처인구 백암면</t>
  </si>
  <si>
    <t>백암면</t>
  </si>
  <si>
    <t>경기 용인시 처인구 양지면</t>
  </si>
  <si>
    <t>양지면</t>
  </si>
  <si>
    <t>경기 용인시 기흥구 신갈동</t>
  </si>
  <si>
    <t>신갈동</t>
  </si>
  <si>
    <t>경기 용인시 기흥구 구갈동</t>
  </si>
  <si>
    <t>구갈동</t>
  </si>
  <si>
    <t>경기 용인시 기흥구 상갈동</t>
  </si>
  <si>
    <t>상갈동</t>
  </si>
  <si>
    <t>경기 용인시 기흥구 하갈동</t>
  </si>
  <si>
    <t>하갈동</t>
  </si>
  <si>
    <t>경기 용인시 기흥구 보라동</t>
  </si>
  <si>
    <t>보라동</t>
  </si>
  <si>
    <t>경기 용인시 기흥구 지곡동</t>
  </si>
  <si>
    <t>지곡동</t>
  </si>
  <si>
    <t>경기 용인시 기흥구 공세동</t>
  </si>
  <si>
    <t>공세동</t>
  </si>
  <si>
    <t>경기 용인시 기흥구 고매동</t>
  </si>
  <si>
    <t>고매동</t>
  </si>
  <si>
    <t>경기 용인시 기흥구 농서동</t>
  </si>
  <si>
    <t>농서동</t>
  </si>
  <si>
    <t>경기 용인시 기흥구 서천동</t>
  </si>
  <si>
    <t>서천동</t>
  </si>
  <si>
    <t>경기 용인시 기흥구 영덕동</t>
  </si>
  <si>
    <t>영덕동</t>
  </si>
  <si>
    <t>경기 용인시 기흥구 언남동</t>
  </si>
  <si>
    <t>언남동</t>
  </si>
  <si>
    <t>경기 용인시 기흥구 마북동</t>
  </si>
  <si>
    <t>마북동</t>
  </si>
  <si>
    <t>경기 용인시 기흥구 청덕동</t>
  </si>
  <si>
    <t>청덕동</t>
  </si>
  <si>
    <t>경기 용인시 기흥구 동백동</t>
  </si>
  <si>
    <t>동백동</t>
  </si>
  <si>
    <t>경기 용인시 기흥구 중동</t>
  </si>
  <si>
    <t>경기 용인시 기흥구 상하동</t>
  </si>
  <si>
    <t>상하동</t>
  </si>
  <si>
    <t>경기 용인시 기흥구 보정동</t>
  </si>
  <si>
    <t>보정동</t>
  </si>
  <si>
    <t>경기 용인시 수지구 풍덕천동</t>
  </si>
  <si>
    <t>풍덕천동</t>
  </si>
  <si>
    <t>경기 용인시 수지구 죽전동</t>
  </si>
  <si>
    <t>경기 용인시 수지구 동천동</t>
  </si>
  <si>
    <t>경기 용인시 수지구 고기동</t>
  </si>
  <si>
    <t>고기동</t>
  </si>
  <si>
    <t>경기 용인시 수지구 신봉동</t>
  </si>
  <si>
    <t>경기 용인시 수지구 성복동</t>
  </si>
  <si>
    <t>성복동</t>
  </si>
  <si>
    <t>경기 용인시 수지구 상현동</t>
  </si>
  <si>
    <t>상현동</t>
  </si>
  <si>
    <t>경기 파주시 금촌동</t>
  </si>
  <si>
    <t>금촌동</t>
  </si>
  <si>
    <t>경기 파주시 아동동</t>
  </si>
  <si>
    <t>아동동</t>
  </si>
  <si>
    <t>경기 파주시 야동동</t>
  </si>
  <si>
    <t>야동동</t>
  </si>
  <si>
    <t>경기 파주시 검산동</t>
  </si>
  <si>
    <t>검산동</t>
  </si>
  <si>
    <t>경기 파주시 맥금동</t>
  </si>
  <si>
    <t>맥금동</t>
  </si>
  <si>
    <t>경기 파주시 교하동</t>
  </si>
  <si>
    <t>교하동</t>
  </si>
  <si>
    <t>경기 파주시 야당동</t>
  </si>
  <si>
    <t>야당동</t>
  </si>
  <si>
    <t>경기 파주시 다율동</t>
  </si>
  <si>
    <t>다율동</t>
  </si>
  <si>
    <t>경기 파주시 오도동</t>
  </si>
  <si>
    <t>오도동</t>
  </si>
  <si>
    <t>경기 파주시 상지석동</t>
  </si>
  <si>
    <t>상지석동</t>
  </si>
  <si>
    <t>경기 파주시 산남동</t>
  </si>
  <si>
    <t>산남동</t>
  </si>
  <si>
    <t>경기 파주시 동패동</t>
  </si>
  <si>
    <t>동패동</t>
  </si>
  <si>
    <t>경기 파주시 당하동</t>
  </si>
  <si>
    <t>경기 파주시 문발동</t>
  </si>
  <si>
    <t>문발동</t>
  </si>
  <si>
    <t>경기 파주시 송촌동</t>
  </si>
  <si>
    <t>경기 파주시 목동동</t>
  </si>
  <si>
    <t>목동동</t>
  </si>
  <si>
    <t>경기 파주시 하지석동</t>
  </si>
  <si>
    <t>하지석동</t>
  </si>
  <si>
    <t>경기 파주시 서패동</t>
  </si>
  <si>
    <t>서패동</t>
  </si>
  <si>
    <t>경기 파주시 신촌동</t>
  </si>
  <si>
    <t>경기 파주시 연다산동</t>
  </si>
  <si>
    <t>연다산동</t>
  </si>
  <si>
    <t>경기 파주시 와동동</t>
  </si>
  <si>
    <t>와동동</t>
  </si>
  <si>
    <t>경기 파주시 금릉동</t>
  </si>
  <si>
    <t>금릉동</t>
  </si>
  <si>
    <t>경기 파주시 문산읍</t>
  </si>
  <si>
    <t>문산읍</t>
  </si>
  <si>
    <t>경기 파주시 파주읍</t>
  </si>
  <si>
    <t>파주읍</t>
  </si>
  <si>
    <t>경기 파주시 법원읍</t>
  </si>
  <si>
    <t>법원읍</t>
  </si>
  <si>
    <t>경기 파주시 조리읍</t>
  </si>
  <si>
    <t>조리읍</t>
  </si>
  <si>
    <t>경기 파주시 월롱면</t>
  </si>
  <si>
    <t>월롱면</t>
  </si>
  <si>
    <t>경기 파주시 탄현면</t>
  </si>
  <si>
    <t>탄현면</t>
  </si>
  <si>
    <t>경기 파주시 광탄면</t>
  </si>
  <si>
    <t>광탄면</t>
  </si>
  <si>
    <t>경기 파주시 파평면</t>
  </si>
  <si>
    <t>파평면</t>
  </si>
  <si>
    <t>경기 파주시 적성면</t>
  </si>
  <si>
    <t>적성면</t>
  </si>
  <si>
    <t>경기 파주시 군내면</t>
  </si>
  <si>
    <t>군내면</t>
  </si>
  <si>
    <t>경기 파주시 장단면</t>
  </si>
  <si>
    <t>장단면</t>
  </si>
  <si>
    <t>경기 파주시 진동면</t>
  </si>
  <si>
    <t>진동면</t>
  </si>
  <si>
    <t>경기 파주시 진서면</t>
  </si>
  <si>
    <t>진서면</t>
  </si>
  <si>
    <t>경기 이천시 창전동</t>
  </si>
  <si>
    <t>경기 이천시 관고동</t>
  </si>
  <si>
    <t>관고동</t>
  </si>
  <si>
    <t>경기 이천시 중리동</t>
  </si>
  <si>
    <t>경기 이천시 증일동</t>
  </si>
  <si>
    <t>증일동</t>
  </si>
  <si>
    <t>경기 이천시 율현동</t>
  </si>
  <si>
    <t>경기 이천시 진리동</t>
  </si>
  <si>
    <t>진리동</t>
  </si>
  <si>
    <t>경기 이천시 안흥동</t>
  </si>
  <si>
    <t>경기 이천시 갈산동</t>
  </si>
  <si>
    <t>경기 이천시 증포동</t>
  </si>
  <si>
    <t>증포동</t>
  </si>
  <si>
    <t>경기 이천시 송정동</t>
  </si>
  <si>
    <t>경기 이천시 사음동</t>
  </si>
  <si>
    <t>사음동</t>
  </si>
  <si>
    <t>경기 이천시 단월동</t>
  </si>
  <si>
    <t>단월동</t>
  </si>
  <si>
    <t>경기 이천시 대포동</t>
  </si>
  <si>
    <t>대포동</t>
  </si>
  <si>
    <t>경기 이천시 고담동</t>
  </si>
  <si>
    <t>고담동</t>
  </si>
  <si>
    <t>경기 이천시 장록동</t>
  </si>
  <si>
    <t>경기 이천시 장호원읍</t>
  </si>
  <si>
    <t>장호원읍</t>
  </si>
  <si>
    <t>경기 이천시 부발읍</t>
  </si>
  <si>
    <t>부발읍</t>
  </si>
  <si>
    <t>경기 이천시 신둔면</t>
  </si>
  <si>
    <t>신둔면</t>
  </si>
  <si>
    <t>경기 이천시 백사면</t>
  </si>
  <si>
    <t>백사면</t>
  </si>
  <si>
    <t>경기 이천시 호법면</t>
  </si>
  <si>
    <t>호법면</t>
  </si>
  <si>
    <t>경기 이천시 마장면</t>
  </si>
  <si>
    <t>마장면</t>
  </si>
  <si>
    <t>경기 이천시 대월면</t>
  </si>
  <si>
    <t>대월면</t>
  </si>
  <si>
    <t>경기 이천시 모가면</t>
  </si>
  <si>
    <t>모가면</t>
  </si>
  <si>
    <t>경기 이천시 설성면</t>
  </si>
  <si>
    <t>설성면</t>
  </si>
  <si>
    <t>경기 이천시 율면</t>
  </si>
  <si>
    <t>율면</t>
  </si>
  <si>
    <t>경기 안성시 봉산동</t>
  </si>
  <si>
    <t>경기 안성시 숭인동</t>
  </si>
  <si>
    <t>경기 안성시 영동</t>
  </si>
  <si>
    <t>경기 안성시 봉남동</t>
  </si>
  <si>
    <t>봉남동</t>
  </si>
  <si>
    <t>경기 안성시 구포동</t>
  </si>
  <si>
    <t>경기 안성시 동본동</t>
  </si>
  <si>
    <t>동본동</t>
  </si>
  <si>
    <t>경기 안성시 명륜동</t>
  </si>
  <si>
    <t>경기 안성시 옥천동</t>
  </si>
  <si>
    <t>경기 안성시 낙원동</t>
  </si>
  <si>
    <t>경기 안성시 창전동</t>
  </si>
  <si>
    <t>경기 안성시 성남동</t>
  </si>
  <si>
    <t>경기 안성시 신흥동</t>
  </si>
  <si>
    <t>경기 안성시 인지동</t>
  </si>
  <si>
    <t>인지동</t>
  </si>
  <si>
    <t>경기 안성시 금산동</t>
  </si>
  <si>
    <t>금산동</t>
  </si>
  <si>
    <t>경기 안성시 연지동</t>
  </si>
  <si>
    <t>경기 안성시 대천동</t>
  </si>
  <si>
    <t>경기 안성시 서인동</t>
  </si>
  <si>
    <t>서인동</t>
  </si>
  <si>
    <t>경기 안성시 석정동</t>
  </si>
  <si>
    <t>경기 안성시 아양동</t>
  </si>
  <si>
    <t>아양동</t>
  </si>
  <si>
    <t>경기 안성시 금석동</t>
  </si>
  <si>
    <t>금석동</t>
  </si>
  <si>
    <t>경기 안성시 계동</t>
  </si>
  <si>
    <t>경기 안성시 옥산동</t>
  </si>
  <si>
    <t>옥산동</t>
  </si>
  <si>
    <t>경기 안성시 사곡동</t>
  </si>
  <si>
    <t>사곡동</t>
  </si>
  <si>
    <t>경기 안성시 도기동</t>
  </si>
  <si>
    <t>도기동</t>
  </si>
  <si>
    <t>경기 안성시 당왕동</t>
  </si>
  <si>
    <t>당왕동</t>
  </si>
  <si>
    <t>경기 안성시 가사동</t>
  </si>
  <si>
    <t>가사동</t>
  </si>
  <si>
    <t>경기 안성시 가현동</t>
  </si>
  <si>
    <t>가현동</t>
  </si>
  <si>
    <t>경기 안성시 신건지동</t>
  </si>
  <si>
    <t>신건지동</t>
  </si>
  <si>
    <t>경기 안성시 신소현동</t>
  </si>
  <si>
    <t>신소현동</t>
  </si>
  <si>
    <t>경기 안성시 신모산동</t>
  </si>
  <si>
    <t>신모산동</t>
  </si>
  <si>
    <t>경기 안성시 현수동</t>
  </si>
  <si>
    <t>현수동</t>
  </si>
  <si>
    <t>경기 안성시 발화동</t>
  </si>
  <si>
    <t>발화동</t>
  </si>
  <si>
    <t>경기 안성시 중리동</t>
  </si>
  <si>
    <t>경기 안성시 공도읍</t>
  </si>
  <si>
    <t>공도읍</t>
  </si>
  <si>
    <t>경기 안성시 보개면</t>
  </si>
  <si>
    <t>보개면</t>
  </si>
  <si>
    <t>경기 안성시 금광면</t>
  </si>
  <si>
    <t>금광면</t>
  </si>
  <si>
    <t>경기 안성시 서운면</t>
  </si>
  <si>
    <t>서운면</t>
  </si>
  <si>
    <t>경기 안성시 미양면</t>
  </si>
  <si>
    <t>미양면</t>
  </si>
  <si>
    <t>경기 안성시 대덕면</t>
  </si>
  <si>
    <t>대덕면</t>
  </si>
  <si>
    <t>경기 안성시 양성면</t>
  </si>
  <si>
    <t>양성면</t>
  </si>
  <si>
    <t>경기 안성시 원곡면</t>
  </si>
  <si>
    <t>원곡면</t>
  </si>
  <si>
    <t>경기 안성시 일죽면</t>
  </si>
  <si>
    <t>일죽면</t>
  </si>
  <si>
    <t>경기 안성시 죽산면</t>
  </si>
  <si>
    <t>죽산면</t>
  </si>
  <si>
    <t>경기 안성시 삼죽면</t>
  </si>
  <si>
    <t>삼죽면</t>
  </si>
  <si>
    <t>경기 안성시 고삼면</t>
  </si>
  <si>
    <t>고삼면</t>
  </si>
  <si>
    <t>경기 김포시 북변동</t>
  </si>
  <si>
    <t>북변동</t>
  </si>
  <si>
    <t>경기 김포시 걸포동</t>
  </si>
  <si>
    <t>걸포동</t>
  </si>
  <si>
    <t>경기 김포시 운양동</t>
  </si>
  <si>
    <t>운양동</t>
  </si>
  <si>
    <t>경기 김포시 장기동</t>
  </si>
  <si>
    <t>경기 김포시 감정동</t>
  </si>
  <si>
    <t>감정동</t>
  </si>
  <si>
    <t>경기 김포시 사우동</t>
  </si>
  <si>
    <t>사우동</t>
  </si>
  <si>
    <t>경기 김포시 풍무동</t>
  </si>
  <si>
    <t>풍무동</t>
  </si>
  <si>
    <t>경기 김포시 마산동</t>
  </si>
  <si>
    <t>경기 김포시 구래동</t>
  </si>
  <si>
    <t>구래동</t>
  </si>
  <si>
    <t>경기 김포시 통진읍</t>
  </si>
  <si>
    <t>통진읍</t>
  </si>
  <si>
    <t>경기 김포시 고촌읍</t>
  </si>
  <si>
    <t>고촌읍</t>
  </si>
  <si>
    <t>경기 김포시 양촌읍</t>
  </si>
  <si>
    <t>양촌읍</t>
  </si>
  <si>
    <t>경기 김포시 대곶면</t>
  </si>
  <si>
    <t>대곶면</t>
  </si>
  <si>
    <t>경기 김포시 월곶면</t>
  </si>
  <si>
    <t>월곶면</t>
  </si>
  <si>
    <t>경기 김포시 하성면</t>
  </si>
  <si>
    <t>하성면</t>
  </si>
  <si>
    <t>경기 화성시 진안동</t>
  </si>
  <si>
    <t>진안동</t>
  </si>
  <si>
    <t>경기 화성시 병점동</t>
  </si>
  <si>
    <t>병점동</t>
  </si>
  <si>
    <t>경기 화성시 능동</t>
  </si>
  <si>
    <t>경기 화성시 기산동</t>
  </si>
  <si>
    <t>기산동</t>
  </si>
  <si>
    <t>경기 화성시 반월동</t>
  </si>
  <si>
    <t>반월동</t>
  </si>
  <si>
    <t>경기 화성시 반정동</t>
  </si>
  <si>
    <t>반정동</t>
  </si>
  <si>
    <t>경기 화성시 황계동</t>
  </si>
  <si>
    <t>황계동</t>
  </si>
  <si>
    <t>경기 화성시 배양동</t>
  </si>
  <si>
    <t>배양동</t>
  </si>
  <si>
    <t>경기 화성시 기안동</t>
  </si>
  <si>
    <t>기안동</t>
  </si>
  <si>
    <t>경기 화성시 송산동</t>
  </si>
  <si>
    <t>경기 화성시 안녕동</t>
  </si>
  <si>
    <t>안녕동</t>
  </si>
  <si>
    <t>경기 화성시 반송동</t>
  </si>
  <si>
    <t>경기 화성시 석우동</t>
  </si>
  <si>
    <t>석우동</t>
  </si>
  <si>
    <t>경기 화성시 오산동</t>
  </si>
  <si>
    <t>경기 화성시 청계동</t>
  </si>
  <si>
    <t>경기 화성시 영천동</t>
  </si>
  <si>
    <t>경기 화성시 중동</t>
  </si>
  <si>
    <t>경기 화성시 신동</t>
  </si>
  <si>
    <t>경기 화성시 목동</t>
  </si>
  <si>
    <t>경기 화성시 산척동</t>
  </si>
  <si>
    <t>산척동</t>
  </si>
  <si>
    <t>경기 화성시 장지동</t>
  </si>
  <si>
    <t>경기 화성시 송동</t>
  </si>
  <si>
    <t>송동</t>
  </si>
  <si>
    <t>경기 화성시 방교동</t>
  </si>
  <si>
    <t>방교동</t>
  </si>
  <si>
    <t>경기 화성시 금곡동</t>
  </si>
  <si>
    <t>경기 화성시 새솔동</t>
  </si>
  <si>
    <t>새솔동</t>
  </si>
  <si>
    <t>경기 화성시 봉담읍</t>
  </si>
  <si>
    <t>봉담읍</t>
  </si>
  <si>
    <t>경기 화성시 우정읍</t>
  </si>
  <si>
    <t>우정읍</t>
  </si>
  <si>
    <t>경기 화성시 향남읍</t>
  </si>
  <si>
    <t>향남읍</t>
  </si>
  <si>
    <t>경기 화성시 남양읍</t>
  </si>
  <si>
    <t>남양읍</t>
  </si>
  <si>
    <t>경기 화성시 매송면</t>
  </si>
  <si>
    <t>매송면</t>
  </si>
  <si>
    <t>경기 화성시 비봉면</t>
  </si>
  <si>
    <t>비봉면</t>
  </si>
  <si>
    <t>경기 화성시 마도면</t>
  </si>
  <si>
    <t>마도면</t>
  </si>
  <si>
    <t>경기 화성시 송산면</t>
  </si>
  <si>
    <t>송산면</t>
  </si>
  <si>
    <t>경기 화성시 서신면</t>
  </si>
  <si>
    <t>서신면</t>
  </si>
  <si>
    <t>경기 화성시 팔탄면</t>
  </si>
  <si>
    <t>팔탄면</t>
  </si>
  <si>
    <t>경기 화성시 장안면</t>
  </si>
  <si>
    <t>장안면</t>
  </si>
  <si>
    <t>경기 화성시 양감면</t>
  </si>
  <si>
    <t>양감면</t>
  </si>
  <si>
    <t>경기 화성시 정남면</t>
  </si>
  <si>
    <t>정남면</t>
  </si>
  <si>
    <t>경기 광주시 경안동</t>
  </si>
  <si>
    <t>경안동</t>
  </si>
  <si>
    <t>경기 광주시 쌍령동</t>
  </si>
  <si>
    <t>쌍령동</t>
  </si>
  <si>
    <t>경기 광주시 송정동</t>
  </si>
  <si>
    <t>경기 광주시 회덕동</t>
  </si>
  <si>
    <t>회덕동</t>
  </si>
  <si>
    <t>경기 광주시 탄벌동</t>
  </si>
  <si>
    <t>탄벌동</t>
  </si>
  <si>
    <t>경기 광주시 목현동</t>
  </si>
  <si>
    <t>목현동</t>
  </si>
  <si>
    <t>경기 광주시 삼동</t>
  </si>
  <si>
    <t>경기 광주시 중대동</t>
  </si>
  <si>
    <t>경기 광주시 직동</t>
  </si>
  <si>
    <t>경기 광주시 태전동</t>
  </si>
  <si>
    <t>경기 광주시 장지동</t>
  </si>
  <si>
    <t>경기 광주시 역동</t>
  </si>
  <si>
    <t>역동</t>
  </si>
  <si>
    <t>경기 광주시 목동</t>
  </si>
  <si>
    <t>경기 광주시 고산동</t>
  </si>
  <si>
    <t>경기 광주시 신현동</t>
  </si>
  <si>
    <t>경기 광주시 능평동</t>
  </si>
  <si>
    <t>능평동</t>
  </si>
  <si>
    <t>경기 광주시 문형동</t>
  </si>
  <si>
    <t>문형동</t>
  </si>
  <si>
    <t>경기 광주시 추자동</t>
  </si>
  <si>
    <t>추자동</t>
  </si>
  <si>
    <t>경기 광주시 매산동</t>
  </si>
  <si>
    <t>매산동</t>
  </si>
  <si>
    <t>경기 광주시 양벌동</t>
  </si>
  <si>
    <t>양벌동</t>
  </si>
  <si>
    <t>경기 광주시 초월읍</t>
  </si>
  <si>
    <t>초월읍</t>
  </si>
  <si>
    <t>경기 광주시 곤지암읍</t>
  </si>
  <si>
    <t>곤지암읍</t>
  </si>
  <si>
    <t>경기 광주시 도척면</t>
  </si>
  <si>
    <t>도척면</t>
  </si>
  <si>
    <t>경기 광주시 퇴촌면</t>
  </si>
  <si>
    <t>퇴촌면</t>
  </si>
  <si>
    <t>경기 광주시 남종면</t>
  </si>
  <si>
    <t>남종면</t>
  </si>
  <si>
    <t>경기 광주시 남한산성면</t>
  </si>
  <si>
    <t>남한산성면</t>
  </si>
  <si>
    <t>경기 양주시 유양동</t>
  </si>
  <si>
    <t>유양동</t>
  </si>
  <si>
    <t>경기 양주시 어둔동</t>
  </si>
  <si>
    <t>어둔동</t>
  </si>
  <si>
    <t>경기 양주시 남방동</t>
  </si>
  <si>
    <t>남방동</t>
  </si>
  <si>
    <t>경기 양주시 마전동</t>
  </si>
  <si>
    <t>경기 양주시 산북동</t>
  </si>
  <si>
    <t>산북동</t>
  </si>
  <si>
    <t>경기 양주시 광사동</t>
  </si>
  <si>
    <t>광사동</t>
  </si>
  <si>
    <t>경기 양주시 만송동</t>
  </si>
  <si>
    <t>만송동</t>
  </si>
  <si>
    <t>경기 양주시 삼숭동</t>
  </si>
  <si>
    <t>삼숭동</t>
  </si>
  <si>
    <t>경기 양주시 고읍동</t>
  </si>
  <si>
    <t>고읍동</t>
  </si>
  <si>
    <t>경기 양주시 덕정동</t>
  </si>
  <si>
    <t>덕정동</t>
  </si>
  <si>
    <t>경기 양주시 봉양동</t>
  </si>
  <si>
    <t>봉양동</t>
  </si>
  <si>
    <t>경기 양주시 회암동</t>
  </si>
  <si>
    <t>회암동</t>
  </si>
  <si>
    <t>경기 양주시 율정동</t>
  </si>
  <si>
    <t>율정동</t>
  </si>
  <si>
    <t>경기 양주시 옥정동</t>
  </si>
  <si>
    <t>옥정동</t>
  </si>
  <si>
    <t>경기 양주시 고암동</t>
  </si>
  <si>
    <t>고암동</t>
  </si>
  <si>
    <t>경기 양주시 덕계동</t>
  </si>
  <si>
    <t>덕계동</t>
  </si>
  <si>
    <t>경기 양주시 회정동</t>
  </si>
  <si>
    <t>회정동</t>
  </si>
  <si>
    <t>경기 양주시 백석읍</t>
  </si>
  <si>
    <t>백석읍</t>
  </si>
  <si>
    <t>경기 양주시 은현면</t>
  </si>
  <si>
    <t>은현면</t>
  </si>
  <si>
    <t>경기 양주시 남면</t>
  </si>
  <si>
    <t>남면</t>
  </si>
  <si>
    <t>경기 양주시 광적면</t>
  </si>
  <si>
    <t>광적면</t>
  </si>
  <si>
    <t>경기 양주시 장흥면</t>
  </si>
  <si>
    <t>장흥면</t>
  </si>
  <si>
    <t>경기 포천시 신읍동</t>
  </si>
  <si>
    <t>포천시</t>
  </si>
  <si>
    <t>신읍동</t>
  </si>
  <si>
    <t>경기 포천시 어룡동</t>
  </si>
  <si>
    <t>어룡동</t>
  </si>
  <si>
    <t>경기 포천시 자작동</t>
  </si>
  <si>
    <t>자작동</t>
  </si>
  <si>
    <t>경기 포천시 선단동</t>
  </si>
  <si>
    <t>선단동</t>
  </si>
  <si>
    <t>경기 포천시 설운동</t>
  </si>
  <si>
    <t>설운동</t>
  </si>
  <si>
    <t>경기 포천시 동교동</t>
  </si>
  <si>
    <t>경기 포천시 소흘읍</t>
  </si>
  <si>
    <t>소흘읍</t>
  </si>
  <si>
    <t>경기 포천시 군내면</t>
  </si>
  <si>
    <t>경기 포천시 내촌면</t>
  </si>
  <si>
    <t>내촌면</t>
  </si>
  <si>
    <t>경기 포천시 가산면</t>
  </si>
  <si>
    <t>가산면</t>
  </si>
  <si>
    <t>경기 포천시 신북면</t>
  </si>
  <si>
    <t>신북면</t>
  </si>
  <si>
    <t>경기 포천시 창수면</t>
  </si>
  <si>
    <t>창수면</t>
  </si>
  <si>
    <t>경기 포천시 영중면</t>
  </si>
  <si>
    <t>영중면</t>
  </si>
  <si>
    <t>경기 포천시 일동면</t>
  </si>
  <si>
    <t>일동면</t>
  </si>
  <si>
    <t>경기 포천시 이동면</t>
  </si>
  <si>
    <t>이동면</t>
  </si>
  <si>
    <t>경기 포천시 영북면</t>
  </si>
  <si>
    <t>영북면</t>
  </si>
  <si>
    <t>경기 포천시 관인면</t>
  </si>
  <si>
    <t>관인면</t>
  </si>
  <si>
    <t>경기 포천시 화현면</t>
  </si>
  <si>
    <t>화현면</t>
  </si>
  <si>
    <t>경기 여주시 상동</t>
  </si>
  <si>
    <t>여주시</t>
  </si>
  <si>
    <t>경기 여주시 홍문동</t>
  </si>
  <si>
    <t>홍문동</t>
  </si>
  <si>
    <t>경기 여주시 창동</t>
  </si>
  <si>
    <t>경기 여주시 우만동</t>
  </si>
  <si>
    <t>경기 여주시 단현동</t>
  </si>
  <si>
    <t>단현동</t>
  </si>
  <si>
    <t>경기 여주시 신진동</t>
  </si>
  <si>
    <t>신진동</t>
  </si>
  <si>
    <t>경기 여주시 하동</t>
  </si>
  <si>
    <t>경기 여주시 교동</t>
  </si>
  <si>
    <t>경기 여주시 월송동</t>
  </si>
  <si>
    <t>월송동</t>
  </si>
  <si>
    <t>경기 여주시 가업동</t>
  </si>
  <si>
    <t>가업동</t>
  </si>
  <si>
    <t>경기 여주시 연라동</t>
  </si>
  <si>
    <t>연라동</t>
  </si>
  <si>
    <t>경기 여주시 상거동</t>
  </si>
  <si>
    <t>상거동</t>
  </si>
  <si>
    <t>경기 여주시 하거동</t>
  </si>
  <si>
    <t>하거동</t>
  </si>
  <si>
    <t>경기 여주시 삼교동</t>
  </si>
  <si>
    <t>삼교동</t>
  </si>
  <si>
    <t>경기 여주시 점봉동</t>
  </si>
  <si>
    <t>점봉동</t>
  </si>
  <si>
    <t>경기 여주시 능현동</t>
  </si>
  <si>
    <t>능현동</t>
  </si>
  <si>
    <t>경기 여주시 멱곡동</t>
  </si>
  <si>
    <t>멱곡동</t>
  </si>
  <si>
    <t>경기 여주시 연양동</t>
  </si>
  <si>
    <t>연양동</t>
  </si>
  <si>
    <t>경기 여주시 매룡동</t>
  </si>
  <si>
    <t>매룡동</t>
  </si>
  <si>
    <t>경기 여주시 천송동</t>
  </si>
  <si>
    <t>천송동</t>
  </si>
  <si>
    <t>경기 여주시 오학동</t>
  </si>
  <si>
    <t>오학동</t>
  </si>
  <si>
    <t>경기 여주시 현암동</t>
  </si>
  <si>
    <t>현암동</t>
  </si>
  <si>
    <t>경기 여주시 오금동</t>
  </si>
  <si>
    <t>경기 여주시 가남읍</t>
  </si>
  <si>
    <t>가남읍</t>
  </si>
  <si>
    <t>경기 여주시 점동면</t>
  </si>
  <si>
    <t>점동면</t>
  </si>
  <si>
    <t>경기 여주시 흥천면</t>
  </si>
  <si>
    <t>흥천면</t>
  </si>
  <si>
    <t>경기 여주시 금사면</t>
  </si>
  <si>
    <t>금사면</t>
  </si>
  <si>
    <t>경기 여주시 세종대왕면</t>
  </si>
  <si>
    <t>세종대왕면</t>
  </si>
  <si>
    <t xml:space="preserve">경기 여주시 대신면 </t>
  </si>
  <si>
    <t>대신면</t>
  </si>
  <si>
    <t>경기 여주시 북내면</t>
  </si>
  <si>
    <t>북내면</t>
  </si>
  <si>
    <t>경기 여주시 강천면</t>
  </si>
  <si>
    <t>강천면</t>
  </si>
  <si>
    <t>경기 여주시 산북면</t>
  </si>
  <si>
    <t>산북면</t>
  </si>
  <si>
    <t>경기 연천군 연천읍</t>
  </si>
  <si>
    <t>연천군</t>
  </si>
  <si>
    <t>연천읍</t>
  </si>
  <si>
    <t>경기 연천군 전곡읍</t>
  </si>
  <si>
    <t>전곡읍</t>
  </si>
  <si>
    <t>경기 연천군 군남면</t>
  </si>
  <si>
    <t>군남면</t>
  </si>
  <si>
    <t>경기 연천군 청산면</t>
  </si>
  <si>
    <t>청산면</t>
  </si>
  <si>
    <t>경기 연천군 백학면</t>
  </si>
  <si>
    <t>백학면</t>
  </si>
  <si>
    <t>경기 연천군 미산면</t>
  </si>
  <si>
    <t>미산면</t>
  </si>
  <si>
    <t>경기 연천군 왕징면</t>
  </si>
  <si>
    <t>왕징면</t>
  </si>
  <si>
    <t>경기 연천군 신서면</t>
  </si>
  <si>
    <t>신서면</t>
  </si>
  <si>
    <t>경기 연천군 중면</t>
  </si>
  <si>
    <t>중면</t>
  </si>
  <si>
    <t>경기 연천군 장남면</t>
  </si>
  <si>
    <t>장남면</t>
  </si>
  <si>
    <t>경기 가평군 가평읍</t>
  </si>
  <si>
    <t>가평군</t>
  </si>
  <si>
    <t>가평읍</t>
  </si>
  <si>
    <t>경기 가평군 설악면</t>
  </si>
  <si>
    <t>설악면</t>
  </si>
  <si>
    <t>경기 가평군 청평면</t>
  </si>
  <si>
    <t>청평면</t>
  </si>
  <si>
    <t>경기 가평군 상면</t>
  </si>
  <si>
    <t>상면</t>
  </si>
  <si>
    <t>경기 가평군 조종면</t>
  </si>
  <si>
    <t>조종면</t>
  </si>
  <si>
    <t>경기 가평군 북면</t>
  </si>
  <si>
    <t>북면</t>
  </si>
  <si>
    <t>경기 양평군 양평읍</t>
  </si>
  <si>
    <t>양평군</t>
  </si>
  <si>
    <t>양평읍</t>
  </si>
  <si>
    <t>경기 양평군 강상면</t>
  </si>
  <si>
    <t>강상면</t>
  </si>
  <si>
    <t>경기 양평군 강하면</t>
  </si>
  <si>
    <t>강하면</t>
  </si>
  <si>
    <t>경기 양평군 양서면</t>
  </si>
  <si>
    <t>양서면</t>
  </si>
  <si>
    <t>경기 양평군 옥천면</t>
  </si>
  <si>
    <t>옥천면</t>
  </si>
  <si>
    <t>경기 양평군 서종면</t>
  </si>
  <si>
    <t>서종면</t>
  </si>
  <si>
    <t>경기 양평군 단월면</t>
  </si>
  <si>
    <t>단월면</t>
  </si>
  <si>
    <t>경기 양평군 청운면</t>
  </si>
  <si>
    <t>청운면</t>
  </si>
  <si>
    <t>경기 양평군 양동면</t>
  </si>
  <si>
    <t>양동면</t>
  </si>
  <si>
    <t>경기 양평군 지평면</t>
  </si>
  <si>
    <t>지평면</t>
  </si>
  <si>
    <t>경기 양평군 용문면</t>
  </si>
  <si>
    <t>용문면</t>
  </si>
  <si>
    <t>경기 양평군 개군면</t>
  </si>
  <si>
    <t>개군면</t>
  </si>
  <si>
    <t>충북 청주시 상당구 영동</t>
  </si>
  <si>
    <t>충북 청주시 상당구 북문로1가</t>
  </si>
  <si>
    <t>북문로1가</t>
  </si>
  <si>
    <t>충북 청주시 상당구 북문로2가</t>
  </si>
  <si>
    <t>북문로2가</t>
  </si>
  <si>
    <t>충북 청주시 상당구 북문로3가</t>
  </si>
  <si>
    <t>북문로3가</t>
  </si>
  <si>
    <t>충북 청주시 상당구 남문로1가</t>
  </si>
  <si>
    <t>남문로1가</t>
  </si>
  <si>
    <t>충북 청주시 상당구 남문로2가</t>
  </si>
  <si>
    <t>남문로2가</t>
  </si>
  <si>
    <t>충북 청주시 상당구 문화동</t>
  </si>
  <si>
    <t>충북 청주시 상당구 서운동</t>
  </si>
  <si>
    <t>충북 청주시 상당구 서문동</t>
  </si>
  <si>
    <t>서문동</t>
  </si>
  <si>
    <t>충북 청주시 상당구 남주동</t>
  </si>
  <si>
    <t>남주동</t>
  </si>
  <si>
    <t>충북 청주시 상당구 석교동</t>
  </si>
  <si>
    <t>충북 청주시 상당구 수동</t>
  </si>
  <si>
    <t>충북 청주시 상당구 탑동</t>
  </si>
  <si>
    <t>충북 청주시 상당구 대성동</t>
  </si>
  <si>
    <t>충북 청주시 상당구 영운동</t>
  </si>
  <si>
    <t>영운동</t>
  </si>
  <si>
    <t>충북 청주시 상당구 금천동</t>
  </si>
  <si>
    <t>금천동</t>
  </si>
  <si>
    <t>충북 청주시 상당구 용담동</t>
  </si>
  <si>
    <t>용담동</t>
  </si>
  <si>
    <t>충북 청주시 상당구 명암동</t>
  </si>
  <si>
    <t>명암동</t>
  </si>
  <si>
    <t>충북 청주시 상당구 산성동</t>
  </si>
  <si>
    <t>충북 청주시 상당구 용암동</t>
  </si>
  <si>
    <t>용암동</t>
  </si>
  <si>
    <t>충북 청주시 상당구 용정동</t>
  </si>
  <si>
    <t>용정동</t>
  </si>
  <si>
    <t>충북 청주시 상당구 방서동</t>
  </si>
  <si>
    <t>방서동</t>
  </si>
  <si>
    <t>충북 청주시 상당구 평촌동</t>
  </si>
  <si>
    <t>충북 청주시 상당구 지북동</t>
  </si>
  <si>
    <t>지북동</t>
  </si>
  <si>
    <t>충북 청주시 상당구 운동동</t>
  </si>
  <si>
    <t>운동동</t>
  </si>
  <si>
    <t>충북 청주시 상당구 월오동</t>
  </si>
  <si>
    <t>월오동</t>
  </si>
  <si>
    <t>충북 청주시 상당구 낭성면</t>
  </si>
  <si>
    <t>낭성면</t>
  </si>
  <si>
    <t>충북 청주시 상당구 미원면</t>
  </si>
  <si>
    <t>미원면</t>
  </si>
  <si>
    <t>충북 청주시 상당구 가덕면</t>
  </si>
  <si>
    <t>가덕면</t>
  </si>
  <si>
    <t>충북 청주시 상당구 남일면</t>
  </si>
  <si>
    <t>남일면</t>
  </si>
  <si>
    <t>충북 청주시 상당구 문의면</t>
  </si>
  <si>
    <t>문의면</t>
  </si>
  <si>
    <t>충북 청주시 서원구 사직동</t>
  </si>
  <si>
    <t>충북 청주시 서원구 사창동</t>
  </si>
  <si>
    <t>사창동</t>
  </si>
  <si>
    <t>충북 청주시 서원구 모충동</t>
  </si>
  <si>
    <t>모충동</t>
  </si>
  <si>
    <t>충북 청주시 서원구 산남동</t>
  </si>
  <si>
    <t>충북 청주시 서원구 미평동</t>
  </si>
  <si>
    <t>미평동</t>
  </si>
  <si>
    <t>충북 청주시 서원구 분평동</t>
  </si>
  <si>
    <t>분평동</t>
  </si>
  <si>
    <t>충북 청주시 서원구 수곡동</t>
  </si>
  <si>
    <t>충북 청주시 서원구 성화동</t>
  </si>
  <si>
    <t>성화동</t>
  </si>
  <si>
    <t>충북 청주시 서원구 개신동</t>
  </si>
  <si>
    <t>개신동</t>
  </si>
  <si>
    <t>충북 청주시 서원구 죽림동</t>
  </si>
  <si>
    <t>충북 청주시 서원구 장성동</t>
  </si>
  <si>
    <t>장성동</t>
  </si>
  <si>
    <t>충북 청주시 서원구 장암동</t>
  </si>
  <si>
    <t>충북 청주시 서원구 남이면</t>
  </si>
  <si>
    <t>남이면</t>
  </si>
  <si>
    <t>충북 청주시 서원구 현도면</t>
  </si>
  <si>
    <t>현도면</t>
  </si>
  <si>
    <t>충북 청주시 흥덕구 운천동</t>
  </si>
  <si>
    <t>운천동</t>
  </si>
  <si>
    <t>충북 청주시 흥덕구 신봉동</t>
  </si>
  <si>
    <t>충북 청주시 흥덕구 가경동</t>
  </si>
  <si>
    <t>가경동</t>
  </si>
  <si>
    <t>충북 청주시 흥덕구 복대동</t>
  </si>
  <si>
    <t>복대동</t>
  </si>
  <si>
    <t>충북 청주시 흥덕구 봉명동</t>
  </si>
  <si>
    <t>충북 청주시 흥덕구 송정동</t>
  </si>
  <si>
    <t>충북 청주시 흥덕구 강서동</t>
  </si>
  <si>
    <t>강서동</t>
  </si>
  <si>
    <t>충북 청주시 흥덕구 석곡동</t>
  </si>
  <si>
    <t>석곡동</t>
  </si>
  <si>
    <t>충북 청주시 흥덕구 휴암동</t>
  </si>
  <si>
    <t>휴암동</t>
  </si>
  <si>
    <t>충북 청주시 흥덕구 신전동</t>
  </si>
  <si>
    <t>신전동</t>
  </si>
  <si>
    <t>충북 청주시 흥덕구 현암동</t>
  </si>
  <si>
    <t>충북 청주시 흥덕구 동막동</t>
  </si>
  <si>
    <t>동막동</t>
  </si>
  <si>
    <t>충북 청주시 흥덕구 수의동</t>
  </si>
  <si>
    <t>수의동</t>
  </si>
  <si>
    <t>충북 청주시 흥덕구 지동동</t>
  </si>
  <si>
    <t>지동동</t>
  </si>
  <si>
    <t>충북 청주시 흥덕구 서촌동</t>
  </si>
  <si>
    <t>서촌동</t>
  </si>
  <si>
    <t>충북 청주시 흥덕구 신성동</t>
  </si>
  <si>
    <t>충북 청주시 흥덕구 평동</t>
  </si>
  <si>
    <t>충북 청주시 흥덕구 신대동</t>
  </si>
  <si>
    <t>충북 청주시 흥덕구 남촌동</t>
  </si>
  <si>
    <t>충북 청주시 흥덕구 내곡동</t>
  </si>
  <si>
    <t>충북 청주시 흥덕구 상신동</t>
  </si>
  <si>
    <t>상신동</t>
  </si>
  <si>
    <t>충북 청주시 흥덕구 원평동</t>
  </si>
  <si>
    <t>원평동</t>
  </si>
  <si>
    <t>충북 청주시 흥덕구 문암동</t>
  </si>
  <si>
    <t>문암동</t>
  </si>
  <si>
    <t>충북 청주시 흥덕구 송절동</t>
  </si>
  <si>
    <t>송절동</t>
  </si>
  <si>
    <t>충북 청주시 흥덕구 화계동</t>
  </si>
  <si>
    <t>화계동</t>
  </si>
  <si>
    <t>충북 청주시 흥덕구 외북동</t>
  </si>
  <si>
    <t>외북동</t>
  </si>
  <si>
    <t>충북 청주시 흥덕구 향정동</t>
  </si>
  <si>
    <t>향정동</t>
  </si>
  <si>
    <t>충북 청주시 흥덕구 비하동</t>
  </si>
  <si>
    <t>비하동</t>
  </si>
  <si>
    <t>충북 청주시 흥덕구 석소동</t>
  </si>
  <si>
    <t>석소동</t>
  </si>
  <si>
    <t>충북 청주시 흥덕구 정봉동</t>
  </si>
  <si>
    <t>정봉동</t>
  </si>
  <si>
    <t>충북 청주시 흥덕구 신촌동</t>
  </si>
  <si>
    <t>충북 청주시 흥덕구 오송읍</t>
  </si>
  <si>
    <t>오송읍</t>
  </si>
  <si>
    <t>충북 청주시 흥덕구 강내면</t>
  </si>
  <si>
    <t>강내면</t>
  </si>
  <si>
    <t>충북 청주시 흥덕구 옥산면</t>
  </si>
  <si>
    <t>옥산면</t>
  </si>
  <si>
    <t>충북 청주시 청원구 우암동</t>
  </si>
  <si>
    <t>충북 청주시 청원구 내덕동</t>
  </si>
  <si>
    <t>내덕동</t>
  </si>
  <si>
    <t>충북 청주시 청원구 율량동</t>
  </si>
  <si>
    <t>율량동</t>
  </si>
  <si>
    <t>충북 청주시 청원구 사천동</t>
  </si>
  <si>
    <t>사천동</t>
  </si>
  <si>
    <t>충북 청주시 청원구 주성동</t>
  </si>
  <si>
    <t>충북 청주시 청원구 주중동</t>
  </si>
  <si>
    <t>주중동</t>
  </si>
  <si>
    <t>충북 청주시 청원구 정상동</t>
  </si>
  <si>
    <t>정상동</t>
  </si>
  <si>
    <t>충북 청주시 청원구 정하동</t>
  </si>
  <si>
    <t>정하동</t>
  </si>
  <si>
    <t>충북 청주시 청원구 정북동</t>
  </si>
  <si>
    <t>정북동</t>
  </si>
  <si>
    <t>충북 청주시 청원구 오동동</t>
  </si>
  <si>
    <t>오동동</t>
  </si>
  <si>
    <t>충북 청주시 청원구 외남동</t>
  </si>
  <si>
    <t>외남동</t>
  </si>
  <si>
    <t>충북 청주시 청원구 외평동</t>
  </si>
  <si>
    <t>외평동</t>
  </si>
  <si>
    <t>충북 청주시 청원구 외하동</t>
  </si>
  <si>
    <t>외하동</t>
  </si>
  <si>
    <t>충북 청주시 청원구 내수읍</t>
  </si>
  <si>
    <t>내수읍</t>
  </si>
  <si>
    <t>충북 청주시 청원구 오창읍</t>
  </si>
  <si>
    <t>오창읍</t>
  </si>
  <si>
    <t>충북 청주시 청원구 북이면</t>
  </si>
  <si>
    <t>북이면</t>
  </si>
  <si>
    <t>충북 충주시 성내동</t>
  </si>
  <si>
    <t>충북 충주시 성남동</t>
  </si>
  <si>
    <t>충북 충주시 성서동</t>
  </si>
  <si>
    <t>성서동</t>
  </si>
  <si>
    <t>충북 충주시 충인동</t>
  </si>
  <si>
    <t>충인동</t>
  </si>
  <si>
    <t>충북 충주시 교현동</t>
  </si>
  <si>
    <t>교현동</t>
  </si>
  <si>
    <t>충북 충주시 용산동</t>
  </si>
  <si>
    <t>충북 충주시 호암동</t>
  </si>
  <si>
    <t>호암동</t>
  </si>
  <si>
    <t>충북 충주시 직동</t>
  </si>
  <si>
    <t>충북 충주시 단월동</t>
  </si>
  <si>
    <t>충북 충주시 풍동</t>
  </si>
  <si>
    <t>충북 충주시 가주동</t>
  </si>
  <si>
    <t>가주동</t>
  </si>
  <si>
    <t>충북 충주시 용관동</t>
  </si>
  <si>
    <t>용관동</t>
  </si>
  <si>
    <t>충북 충주시 용두동</t>
  </si>
  <si>
    <t>충북 충주시 달천동</t>
  </si>
  <si>
    <t>충북 충주시 봉방동</t>
  </si>
  <si>
    <t>봉방동</t>
  </si>
  <si>
    <t>충북 충주시 칠금동</t>
  </si>
  <si>
    <t>칠금동</t>
  </si>
  <si>
    <t>충북 충주시 연수동</t>
  </si>
  <si>
    <t>충북 충주시 목행동</t>
  </si>
  <si>
    <t>목행동</t>
  </si>
  <si>
    <t>충북 충주시 용탄동</t>
  </si>
  <si>
    <t>용탄동</t>
  </si>
  <si>
    <t>충북 충주시 종민동</t>
  </si>
  <si>
    <t>종민동</t>
  </si>
  <si>
    <t>충북 충주시 안림동</t>
  </si>
  <si>
    <t>안림동</t>
  </si>
  <si>
    <t>충북 충주시 목벌동</t>
  </si>
  <si>
    <t>목벌동</t>
  </si>
  <si>
    <t>충북 충주시 충의동</t>
  </si>
  <si>
    <t>충의동</t>
  </si>
  <si>
    <t>충북 충주시 지현동</t>
  </si>
  <si>
    <t>지현동</t>
  </si>
  <si>
    <t>충북 충주시 문화동</t>
  </si>
  <si>
    <t>충북 충주시 금릉동</t>
  </si>
  <si>
    <t>충북 충주시 주덕읍</t>
  </si>
  <si>
    <t>주덕읍</t>
  </si>
  <si>
    <t>충북 충주시 살미면</t>
  </si>
  <si>
    <t>살미면</t>
  </si>
  <si>
    <t>충북 충주시 수안보면</t>
  </si>
  <si>
    <t>수안보면</t>
  </si>
  <si>
    <t>충북 충주시 대소원면</t>
  </si>
  <si>
    <t>대소원면</t>
  </si>
  <si>
    <t>충북 충주시 신니면</t>
  </si>
  <si>
    <t>신니면</t>
  </si>
  <si>
    <t>충북 충주시 노은면</t>
  </si>
  <si>
    <t>노은면</t>
  </si>
  <si>
    <t>충북 충주시 앙성면</t>
  </si>
  <si>
    <t>앙성면</t>
  </si>
  <si>
    <t>충북 충주시 중앙탑면</t>
  </si>
  <si>
    <t>중앙탑면</t>
  </si>
  <si>
    <t>충북 충주시 금가면</t>
  </si>
  <si>
    <t>금가면</t>
  </si>
  <si>
    <t>충북 충주시 동량면</t>
  </si>
  <si>
    <t>동량면</t>
  </si>
  <si>
    <t>충북 충주시 산척면</t>
  </si>
  <si>
    <t>산척면</t>
  </si>
  <si>
    <t>충북 충주시 엄정면</t>
  </si>
  <si>
    <t>엄정면</t>
  </si>
  <si>
    <t>충북 충주시 소태면</t>
  </si>
  <si>
    <t>소태면</t>
  </si>
  <si>
    <t>충북 제천시 의림동</t>
  </si>
  <si>
    <t>의림동</t>
  </si>
  <si>
    <t>충북 제천시 서부동</t>
  </si>
  <si>
    <t>충북 제천시 동현동</t>
  </si>
  <si>
    <t>동현동</t>
  </si>
  <si>
    <t>충북 제천시 남천동</t>
  </si>
  <si>
    <t>충북 제천시 교동</t>
  </si>
  <si>
    <t>충북 제천시 중앙로1가</t>
  </si>
  <si>
    <t>중앙로1가</t>
  </si>
  <si>
    <t>충북 제천시 중앙로2가</t>
  </si>
  <si>
    <t>중앙로2가</t>
  </si>
  <si>
    <t>충북 제천시 명동</t>
  </si>
  <si>
    <t>명동</t>
  </si>
  <si>
    <t>충북 제천시 화산동</t>
  </si>
  <si>
    <t>화산동</t>
  </si>
  <si>
    <t>충북 제천시 영천동</t>
  </si>
  <si>
    <t>충북 제천시 하소동</t>
  </si>
  <si>
    <t>충북 제천시 신월동</t>
  </si>
  <si>
    <t>충북 제천시 청전동</t>
  </si>
  <si>
    <t>청전동</t>
  </si>
  <si>
    <t>충북 제천시 모산동</t>
  </si>
  <si>
    <t>모산동</t>
  </si>
  <si>
    <t>충북 제천시 고암동</t>
  </si>
  <si>
    <t>충북 제천시 장락동</t>
  </si>
  <si>
    <t>장락동</t>
  </si>
  <si>
    <t>충북 제천시 흑석동</t>
  </si>
  <si>
    <t>충북 제천시 두학동</t>
  </si>
  <si>
    <t>두학동</t>
  </si>
  <si>
    <t>충북 제천시 고명동</t>
  </si>
  <si>
    <t>고명동</t>
  </si>
  <si>
    <t>충북 제천시 신백동</t>
  </si>
  <si>
    <t>신백동</t>
  </si>
  <si>
    <t>충북 제천시 강제동</t>
  </si>
  <si>
    <t>강제동</t>
  </si>
  <si>
    <t>충북 제천시 명지동</t>
  </si>
  <si>
    <t>충북 제천시 산곡동</t>
  </si>
  <si>
    <t>충북 제천시 왕암동</t>
  </si>
  <si>
    <t>왕암동</t>
  </si>
  <si>
    <t>충북 제천시 천남동</t>
  </si>
  <si>
    <t>천남동</t>
  </si>
  <si>
    <t>충북 제천시 신동</t>
  </si>
  <si>
    <t>충북 제천시 자작동</t>
  </si>
  <si>
    <t>충북 제천시 대랑동</t>
  </si>
  <si>
    <t>대랑동</t>
  </si>
  <si>
    <t>충북 제천시 봉양읍</t>
  </si>
  <si>
    <t>봉양읍</t>
  </si>
  <si>
    <t>충북 제천시 금성면</t>
  </si>
  <si>
    <t>금성면</t>
  </si>
  <si>
    <t>충북 제천시 청풍면</t>
  </si>
  <si>
    <t>청풍면</t>
  </si>
  <si>
    <t>충북 제천시 수산면</t>
  </si>
  <si>
    <t>수산면</t>
  </si>
  <si>
    <t>충북 제천시 덕산면</t>
  </si>
  <si>
    <t>덕산면</t>
  </si>
  <si>
    <t>충북 제천시 한수면</t>
  </si>
  <si>
    <t>한수면</t>
  </si>
  <si>
    <t>충북 제천시 백운면</t>
  </si>
  <si>
    <t>백운면</t>
  </si>
  <si>
    <t>충북 제천시 송학면</t>
  </si>
  <si>
    <t>송학면</t>
  </si>
  <si>
    <t>충북 보은군 보은읍</t>
  </si>
  <si>
    <t>보은군</t>
  </si>
  <si>
    <t>보은읍</t>
  </si>
  <si>
    <t>충북 보은군 속리산면</t>
  </si>
  <si>
    <t>속리산면</t>
  </si>
  <si>
    <t>충북 보은군 장안면</t>
  </si>
  <si>
    <t>충북 보은군 마로면</t>
  </si>
  <si>
    <t>마로면</t>
  </si>
  <si>
    <t>충북 보은군 탄부면</t>
  </si>
  <si>
    <t>탄부면</t>
  </si>
  <si>
    <t>충북 보은군 삼승면</t>
  </si>
  <si>
    <t>삼승면</t>
  </si>
  <si>
    <t>충북 보은군 수한면</t>
  </si>
  <si>
    <t>수한면</t>
  </si>
  <si>
    <t>충북 보은군 회남면</t>
  </si>
  <si>
    <t>회남면</t>
  </si>
  <si>
    <t>충북 보은군 회인면</t>
  </si>
  <si>
    <t>회인면</t>
  </si>
  <si>
    <t>충북 보은군 내북면</t>
  </si>
  <si>
    <t>내북면</t>
  </si>
  <si>
    <t>충북 보은군 산외면</t>
  </si>
  <si>
    <t>산외면</t>
  </si>
  <si>
    <t>충북 옥천군 옥천읍</t>
  </si>
  <si>
    <t>옥천군</t>
  </si>
  <si>
    <t>옥천읍</t>
  </si>
  <si>
    <t>충북 옥천군 동이면</t>
  </si>
  <si>
    <t>동이면</t>
  </si>
  <si>
    <t>충북 옥천군 안남면</t>
  </si>
  <si>
    <t>안남면</t>
  </si>
  <si>
    <t>충북 옥천군 안내면</t>
  </si>
  <si>
    <t>안내면</t>
  </si>
  <si>
    <t>충북 옥천군 청성면</t>
  </si>
  <si>
    <t>청성면</t>
  </si>
  <si>
    <t>충북 옥천군 청산면</t>
  </si>
  <si>
    <t>충북 옥천군 이원면</t>
  </si>
  <si>
    <t>이원면</t>
  </si>
  <si>
    <t>충북 옥천군 군서면</t>
  </si>
  <si>
    <t>군서면</t>
  </si>
  <si>
    <t>충북 옥천군 군북면</t>
  </si>
  <si>
    <t>군북면</t>
  </si>
  <si>
    <t>충북 영동군 영동읍</t>
  </si>
  <si>
    <t>영동군</t>
  </si>
  <si>
    <t>영동읍</t>
  </si>
  <si>
    <t>충북 영동군 용산면</t>
  </si>
  <si>
    <t>용산면</t>
  </si>
  <si>
    <t>충북 영동군 황간면</t>
  </si>
  <si>
    <t>황간면</t>
  </si>
  <si>
    <t>충북 영동군 추풍령면</t>
  </si>
  <si>
    <t>추풍령면</t>
  </si>
  <si>
    <t>충북 영동군 매곡면</t>
  </si>
  <si>
    <t>매곡면</t>
  </si>
  <si>
    <t>충북 영동군 상촌면</t>
  </si>
  <si>
    <t>상촌면</t>
  </si>
  <si>
    <t>충북 영동군 양강면</t>
  </si>
  <si>
    <t>양강면</t>
  </si>
  <si>
    <t>충북 영동군 용화면</t>
  </si>
  <si>
    <t>용화면</t>
  </si>
  <si>
    <t>충북 영동군 학산면</t>
  </si>
  <si>
    <t>학산면</t>
  </si>
  <si>
    <t>충북 영동군 양산면</t>
  </si>
  <si>
    <t>양산면</t>
  </si>
  <si>
    <t>충북 영동군 심천면</t>
  </si>
  <si>
    <t>심천면</t>
  </si>
  <si>
    <t>충북 증평군 증평읍</t>
  </si>
  <si>
    <t>증평군</t>
  </si>
  <si>
    <t>증평읍</t>
  </si>
  <si>
    <t>충북 증평군 도안면</t>
  </si>
  <si>
    <t>도안면</t>
  </si>
  <si>
    <t>충북 진천군 진천읍</t>
  </si>
  <si>
    <t>진천군</t>
  </si>
  <si>
    <t>진천읍</t>
  </si>
  <si>
    <t>충북 진천군 덕산읍</t>
  </si>
  <si>
    <t>덕산읍</t>
  </si>
  <si>
    <t>충북 진천군 초평면</t>
  </si>
  <si>
    <t>초평면</t>
  </si>
  <si>
    <t>충북 진천군 문백면</t>
  </si>
  <si>
    <t>문백면</t>
  </si>
  <si>
    <t>충북 진천군 백곡면</t>
  </si>
  <si>
    <t>백곡면</t>
  </si>
  <si>
    <t>충북 진천군 이월면</t>
  </si>
  <si>
    <t>이월면</t>
  </si>
  <si>
    <t>충북 진천군 광혜원면</t>
  </si>
  <si>
    <t>광혜원면</t>
  </si>
  <si>
    <t>충북 괴산군 괴산읍</t>
  </si>
  <si>
    <t>괴산군</t>
  </si>
  <si>
    <t>괴산읍</t>
  </si>
  <si>
    <t>충북 괴산군 감물면</t>
  </si>
  <si>
    <t>감물면</t>
  </si>
  <si>
    <t>충북 괴산군 장연면</t>
  </si>
  <si>
    <t>장연면</t>
  </si>
  <si>
    <t>충북 괴산군 연풍면</t>
  </si>
  <si>
    <t>연풍면</t>
  </si>
  <si>
    <t>충북 괴산군 칠성면</t>
  </si>
  <si>
    <t>칠성면</t>
  </si>
  <si>
    <t>충북 괴산군 문광면</t>
  </si>
  <si>
    <t>문광면</t>
  </si>
  <si>
    <t>충북 괴산군 청천면</t>
  </si>
  <si>
    <t>청천면</t>
  </si>
  <si>
    <t>충북 괴산군 청안면</t>
  </si>
  <si>
    <t>청안면</t>
  </si>
  <si>
    <t>충북 괴산군 사리면</t>
  </si>
  <si>
    <t>사리면</t>
  </si>
  <si>
    <t>충북 괴산군 소수면</t>
  </si>
  <si>
    <t>소수면</t>
  </si>
  <si>
    <t>충북 괴산군 불정면</t>
  </si>
  <si>
    <t>불정면</t>
  </si>
  <si>
    <t>충북 음성군 음성읍</t>
  </si>
  <si>
    <t>음성읍</t>
  </si>
  <si>
    <t>충북 음성군 금왕읍</t>
  </si>
  <si>
    <t>금왕읍</t>
  </si>
  <si>
    <t>충북 음성군 소이면</t>
  </si>
  <si>
    <t>소이면</t>
  </si>
  <si>
    <t>충북 음성군 원남면</t>
  </si>
  <si>
    <t>원남면</t>
  </si>
  <si>
    <t>충북 음성군 맹동면</t>
  </si>
  <si>
    <t>맹동면</t>
  </si>
  <si>
    <t>충북 음성군 대소면</t>
  </si>
  <si>
    <t>대소면</t>
  </si>
  <si>
    <t>충북 음성군 삼성면</t>
  </si>
  <si>
    <t>삼성면</t>
  </si>
  <si>
    <t>충북 음성군 생극면</t>
  </si>
  <si>
    <t>생극면</t>
  </si>
  <si>
    <t>충북 음성군 감곡면</t>
  </si>
  <si>
    <t>감곡면</t>
  </si>
  <si>
    <t>충북 단양군 단양읍</t>
  </si>
  <si>
    <t>단양군</t>
  </si>
  <si>
    <t>단양읍</t>
  </si>
  <si>
    <t>충북 단양군 매포읍</t>
  </si>
  <si>
    <t>매포읍</t>
  </si>
  <si>
    <t>충북 단양군 대강면</t>
  </si>
  <si>
    <t>대강면</t>
  </si>
  <si>
    <t>충북 단양군 가곡면</t>
  </si>
  <si>
    <t>가곡면</t>
  </si>
  <si>
    <t>충북 단양군 영춘면</t>
  </si>
  <si>
    <t>영춘면</t>
  </si>
  <si>
    <t>충북 단양군 어상천면</t>
  </si>
  <si>
    <t>어상천면</t>
  </si>
  <si>
    <t>충북 단양군 적성면</t>
  </si>
  <si>
    <t>충북 단양군 단성면</t>
  </si>
  <si>
    <t>단성면</t>
  </si>
  <si>
    <t>충남 천안시 동남구 대흥동</t>
  </si>
  <si>
    <t>충남 천안시 동남구 성황동</t>
  </si>
  <si>
    <t>성황동</t>
  </si>
  <si>
    <t>충남 천안시 동남구 문화동</t>
  </si>
  <si>
    <t>충남 천안시 동남구 사직동</t>
  </si>
  <si>
    <t>충남 천안시 동남구 영성동</t>
  </si>
  <si>
    <t>영성동</t>
  </si>
  <si>
    <t>충남 천안시 동남구 오룡동</t>
  </si>
  <si>
    <t>충남 천안시 동남구 원성동</t>
  </si>
  <si>
    <t>원성동</t>
  </si>
  <si>
    <t>충남 천안시 동남구 구성동</t>
  </si>
  <si>
    <t>충남 천안시 동남구 청수동</t>
  </si>
  <si>
    <t>청수동</t>
  </si>
  <si>
    <t>충남 천안시 동남구 삼룡동</t>
  </si>
  <si>
    <t>삼룡동</t>
  </si>
  <si>
    <t>충남 천안시 동남구 청당동</t>
  </si>
  <si>
    <t>청당동</t>
  </si>
  <si>
    <t>충남 천안시 동남구 유량동</t>
  </si>
  <si>
    <t>유량동</t>
  </si>
  <si>
    <t>충남 천안시 동남구 봉명동</t>
  </si>
  <si>
    <t>충남 천안시 동남구 다가동</t>
  </si>
  <si>
    <t>다가동</t>
  </si>
  <si>
    <t>충남 천안시 동남구 용곡동</t>
  </si>
  <si>
    <t>충남 천안시 동남구 신방동</t>
  </si>
  <si>
    <t>신방동</t>
  </si>
  <si>
    <t>충남 천안시 동남구 쌍용동</t>
  </si>
  <si>
    <t>쌍용동</t>
  </si>
  <si>
    <t>충남 천안시 동남구 신부동</t>
  </si>
  <si>
    <t>신부동</t>
  </si>
  <si>
    <t>충남 천안시 동남구 안서동</t>
  </si>
  <si>
    <t>안서동</t>
  </si>
  <si>
    <t>충남 천안시 동남구 구룡동</t>
  </si>
  <si>
    <t>충남 천안시 동남구 목천읍</t>
  </si>
  <si>
    <t>목천읍</t>
  </si>
  <si>
    <t>충남 천안시 동남구 풍세면</t>
  </si>
  <si>
    <t>풍세면</t>
  </si>
  <si>
    <t>충남 천안시 동남구 광덕면</t>
  </si>
  <si>
    <t>광덕면</t>
  </si>
  <si>
    <t>충남 천안시 동남구 북면</t>
  </si>
  <si>
    <t>충남 천안시 동남구 성남면</t>
  </si>
  <si>
    <t>성남면</t>
  </si>
  <si>
    <t>충남 천안시 동남구 수신면</t>
  </si>
  <si>
    <t>수신면</t>
  </si>
  <si>
    <t>충남 천안시 동남구 병천면</t>
  </si>
  <si>
    <t>병천면</t>
  </si>
  <si>
    <t>충남 천안시 동남구 동면</t>
  </si>
  <si>
    <t>동면</t>
  </si>
  <si>
    <t>충남 천안시 서북구 와촌동</t>
  </si>
  <si>
    <t>와촌동</t>
  </si>
  <si>
    <t>충남 천안시 서북구 성정동</t>
  </si>
  <si>
    <t>성정동</t>
  </si>
  <si>
    <t>충남 천안시 서북구 백석동</t>
  </si>
  <si>
    <t>충남 천안시 서북구 두정동</t>
  </si>
  <si>
    <t>충남 천안시 서북구 성성동</t>
  </si>
  <si>
    <t>성성동</t>
  </si>
  <si>
    <t>충남 천안시 서북구 차암동</t>
  </si>
  <si>
    <t>차암동</t>
  </si>
  <si>
    <t>충남 천안시 서북구 쌍용동</t>
  </si>
  <si>
    <t>충남 천안시 서북구 불당동</t>
  </si>
  <si>
    <t>불당동</t>
  </si>
  <si>
    <t>충남 천안시 서북구 업성동</t>
  </si>
  <si>
    <t>업성동</t>
  </si>
  <si>
    <t>충남 천안시 서북구 신당동</t>
  </si>
  <si>
    <t>충남 천안시 서북구 부대동</t>
  </si>
  <si>
    <t>부대동</t>
  </si>
  <si>
    <t>충남 천안시 서북구 성환읍</t>
  </si>
  <si>
    <t>성환읍</t>
  </si>
  <si>
    <t>충남 천안시 서북구 성거읍</t>
  </si>
  <si>
    <t>성거읍</t>
  </si>
  <si>
    <t>충남 천안시 서북구 직산읍</t>
  </si>
  <si>
    <t>직산읍</t>
  </si>
  <si>
    <t>충남 천안시 서북구 입장면</t>
  </si>
  <si>
    <t>입장면</t>
  </si>
  <si>
    <t>충남 공주시 반죽동</t>
  </si>
  <si>
    <t>반죽동</t>
  </si>
  <si>
    <t>충남 공주시 봉황동</t>
  </si>
  <si>
    <t>봉황동</t>
  </si>
  <si>
    <t>충남 공주시 중학동</t>
  </si>
  <si>
    <t>충남 공주시 중동</t>
  </si>
  <si>
    <t>충남 공주시 산성동</t>
  </si>
  <si>
    <t>충남 공주시 교동</t>
  </si>
  <si>
    <t>충남 공주시 웅진동</t>
  </si>
  <si>
    <t>웅진동</t>
  </si>
  <si>
    <t>충남 공주시 금성동</t>
  </si>
  <si>
    <t>충남 공주시 옥룡동</t>
  </si>
  <si>
    <t>옥룡동</t>
  </si>
  <si>
    <t>충남 공주시 금학동</t>
  </si>
  <si>
    <t>금학동</t>
  </si>
  <si>
    <t>충남 공주시 봉정동</t>
  </si>
  <si>
    <t>봉정동</t>
  </si>
  <si>
    <t>충남 공주시 주미동</t>
  </si>
  <si>
    <t>주미동</t>
  </si>
  <si>
    <t>충남 공주시 태봉동</t>
  </si>
  <si>
    <t>태봉동</t>
  </si>
  <si>
    <t>충남 공주시 오곡동</t>
  </si>
  <si>
    <t>충남 공주시 신기동</t>
  </si>
  <si>
    <t>충남 공주시 소학동</t>
  </si>
  <si>
    <t>소학동</t>
  </si>
  <si>
    <t>충남 공주시 상왕동</t>
  </si>
  <si>
    <t>상왕동</t>
  </si>
  <si>
    <t>충남 공주시 무릉동</t>
  </si>
  <si>
    <t>무릉동</t>
  </si>
  <si>
    <t>충남 공주시 월송동</t>
  </si>
  <si>
    <t>충남 공주시 신관동</t>
  </si>
  <si>
    <t>신관동</t>
  </si>
  <si>
    <t>충남 공주시 금흥동</t>
  </si>
  <si>
    <t>금흥동</t>
  </si>
  <si>
    <t>충남 공주시 쌍신동</t>
  </si>
  <si>
    <t>쌍신동</t>
  </si>
  <si>
    <t>충남 공주시 월미동</t>
  </si>
  <si>
    <t>월미동</t>
  </si>
  <si>
    <t>충남 공주시 검상동</t>
  </si>
  <si>
    <t>검상동</t>
  </si>
  <si>
    <t>충남 공주시 석장리동</t>
  </si>
  <si>
    <t>석장리동</t>
  </si>
  <si>
    <t>충남 공주시 송선동</t>
  </si>
  <si>
    <t>송선동</t>
  </si>
  <si>
    <t>충남 공주시 동현동</t>
  </si>
  <si>
    <t>충남 공주시 유구읍</t>
  </si>
  <si>
    <t>유구읍</t>
  </si>
  <si>
    <t>충남 공주시 이인면</t>
  </si>
  <si>
    <t>이인면</t>
  </si>
  <si>
    <t>충남 공주시 탄천면</t>
  </si>
  <si>
    <t>탄천면</t>
  </si>
  <si>
    <t>충남 공주시 계룡면</t>
  </si>
  <si>
    <t>계룡면</t>
  </si>
  <si>
    <t>충남 공주시 반포면</t>
  </si>
  <si>
    <t>반포면</t>
  </si>
  <si>
    <t>충남 공주시 의당면</t>
  </si>
  <si>
    <t>의당면</t>
  </si>
  <si>
    <t>충남 공주시 정안면</t>
  </si>
  <si>
    <t>정안면</t>
  </si>
  <si>
    <t>충남 공주시 우성면</t>
  </si>
  <si>
    <t>우성면</t>
  </si>
  <si>
    <t>충남 공주시 사곡면</t>
  </si>
  <si>
    <t>사곡면</t>
  </si>
  <si>
    <t>충남 공주시 신풍면</t>
  </si>
  <si>
    <t>신풍면</t>
  </si>
  <si>
    <t>충남 보령시 대천동</t>
  </si>
  <si>
    <t>충남 보령시 죽정동</t>
  </si>
  <si>
    <t>죽정동</t>
  </si>
  <si>
    <t>충남 보령시 화산동</t>
  </si>
  <si>
    <t>충남 보령시 동대동</t>
  </si>
  <si>
    <t>동대동</t>
  </si>
  <si>
    <t>충남 보령시 명천동</t>
  </si>
  <si>
    <t>명천동</t>
  </si>
  <si>
    <t>충남 보령시 궁촌동</t>
  </si>
  <si>
    <t>궁촌동</t>
  </si>
  <si>
    <t>충남 보령시 내항동</t>
  </si>
  <si>
    <t>내항동</t>
  </si>
  <si>
    <t>충남 보령시 남곡동</t>
  </si>
  <si>
    <t>남곡동</t>
  </si>
  <si>
    <t>충남 보령시 요암동</t>
  </si>
  <si>
    <t>요암동</t>
  </si>
  <si>
    <t>충남 보령시 신흑동</t>
  </si>
  <si>
    <t>신흑동</t>
  </si>
  <si>
    <t>충남 보령시 웅천읍</t>
  </si>
  <si>
    <t>웅천읍</t>
  </si>
  <si>
    <t>충남 보령시 주포면</t>
  </si>
  <si>
    <t>주포면</t>
  </si>
  <si>
    <t>충남 보령시 오천면</t>
  </si>
  <si>
    <t>오천면</t>
  </si>
  <si>
    <t>충남 보령시 천북면</t>
  </si>
  <si>
    <t>천북면</t>
  </si>
  <si>
    <t>충남 보령시 청소면</t>
  </si>
  <si>
    <t>청소면</t>
  </si>
  <si>
    <t>충남 보령시 청라면</t>
  </si>
  <si>
    <t>청라면</t>
  </si>
  <si>
    <t>충남 보령시 남포면</t>
  </si>
  <si>
    <t>남포면</t>
  </si>
  <si>
    <t>충남 보령시 주산면</t>
  </si>
  <si>
    <t>주산면</t>
  </si>
  <si>
    <t>충남 보령시 미산면</t>
  </si>
  <si>
    <t>충남 보령시 성주면</t>
  </si>
  <si>
    <t>성주면</t>
  </si>
  <si>
    <t>충남 보령시 주교면</t>
  </si>
  <si>
    <t>주교면</t>
  </si>
  <si>
    <t>충남 아산시 온천동</t>
  </si>
  <si>
    <t>충남 아산시 실옥동</t>
  </si>
  <si>
    <t>실옥동</t>
  </si>
  <si>
    <t>충남 아산시 방축동</t>
  </si>
  <si>
    <t>충남 아산시 기산동</t>
  </si>
  <si>
    <t>충남 아산시 초사동</t>
  </si>
  <si>
    <t>초사동</t>
  </si>
  <si>
    <t>충남 아산시 신인동</t>
  </si>
  <si>
    <t>신인동</t>
  </si>
  <si>
    <t>충남 아산시 법곡동</t>
  </si>
  <si>
    <t>법곡동</t>
  </si>
  <si>
    <t>충남 아산시 장존동</t>
  </si>
  <si>
    <t>장존동</t>
  </si>
  <si>
    <t>충남 아산시 좌부동</t>
  </si>
  <si>
    <t>좌부동</t>
  </si>
  <si>
    <t>충남 아산시 읍내동</t>
  </si>
  <si>
    <t>충남 아산시 풍기동</t>
  </si>
  <si>
    <t>풍기동</t>
  </si>
  <si>
    <t>충남 아산시 용화동</t>
  </si>
  <si>
    <t>용화동</t>
  </si>
  <si>
    <t>충남 아산시 모종동</t>
  </si>
  <si>
    <t>모종동</t>
  </si>
  <si>
    <t>충남 아산시 권곡동</t>
  </si>
  <si>
    <t>권곡동</t>
  </si>
  <si>
    <t>충남 아산시 배미동</t>
  </si>
  <si>
    <t>배미동</t>
  </si>
  <si>
    <t>충남 아산시 득산동</t>
  </si>
  <si>
    <t>득산동</t>
  </si>
  <si>
    <t>충남 아산시 점양동</t>
  </si>
  <si>
    <t>점양동</t>
  </si>
  <si>
    <t>충남 아산시 신동</t>
  </si>
  <si>
    <t>충남 아산시 남동</t>
  </si>
  <si>
    <t>충남 아산시 염치읍</t>
  </si>
  <si>
    <t>염치읍</t>
  </si>
  <si>
    <t>충남 아산시 배방읍</t>
  </si>
  <si>
    <t>배방읍</t>
  </si>
  <si>
    <t>충남 아산시 송악면</t>
  </si>
  <si>
    <t>송악면</t>
  </si>
  <si>
    <t>충남 아산시 탕정면</t>
  </si>
  <si>
    <t>탕정면</t>
  </si>
  <si>
    <t>충남 아산시 음봉면</t>
  </si>
  <si>
    <t>음봉면</t>
  </si>
  <si>
    <t>충남 아산시 둔포면</t>
  </si>
  <si>
    <t>둔포면</t>
  </si>
  <si>
    <t>충남 아산시 영인면</t>
  </si>
  <si>
    <t>영인면</t>
  </si>
  <si>
    <t>충남 아산시 인주면</t>
  </si>
  <si>
    <t>인주면</t>
  </si>
  <si>
    <t>충남 아산시 선장면</t>
  </si>
  <si>
    <t>선장면</t>
  </si>
  <si>
    <t>충남 아산시 도고면</t>
  </si>
  <si>
    <t>도고면</t>
  </si>
  <si>
    <t>충남 아산시 신창면</t>
  </si>
  <si>
    <t>신창면</t>
  </si>
  <si>
    <t>충남 서산시 읍내동</t>
  </si>
  <si>
    <t>충남 서산시 동문동</t>
  </si>
  <si>
    <t>충남 서산시 갈산동</t>
  </si>
  <si>
    <t>충남 서산시 온석동</t>
  </si>
  <si>
    <t>온석동</t>
  </si>
  <si>
    <t>충남 서산시 잠홍동</t>
  </si>
  <si>
    <t>잠홍동</t>
  </si>
  <si>
    <t>충남 서산시 수석동</t>
  </si>
  <si>
    <t>충남 서산시 석림동</t>
  </si>
  <si>
    <t>석림동</t>
  </si>
  <si>
    <t>충남 서산시 석남동</t>
  </si>
  <si>
    <t>충남 서산시 예천동</t>
  </si>
  <si>
    <t>예천동</t>
  </si>
  <si>
    <t>충남 서산시 죽성동</t>
  </si>
  <si>
    <t>죽성동</t>
  </si>
  <si>
    <t>충남 서산시 양대동</t>
  </si>
  <si>
    <t>양대동</t>
  </si>
  <si>
    <t>충남 서산시 오남동</t>
  </si>
  <si>
    <t>오남동</t>
  </si>
  <si>
    <t>충남 서산시 장동</t>
  </si>
  <si>
    <t>충남 서산시 덕지천동</t>
  </si>
  <si>
    <t>덕지천동</t>
  </si>
  <si>
    <t>충남 서산시 대산읍</t>
  </si>
  <si>
    <t>대산읍</t>
  </si>
  <si>
    <t>충남 서산시 인지면</t>
  </si>
  <si>
    <t>인지면</t>
  </si>
  <si>
    <t>충남 서산시 부석면</t>
  </si>
  <si>
    <t>부석면</t>
  </si>
  <si>
    <t>충남 서산시 팔봉면</t>
  </si>
  <si>
    <t>팔봉면</t>
  </si>
  <si>
    <t>충남 서산시 지곡면</t>
  </si>
  <si>
    <t>지곡면</t>
  </si>
  <si>
    <t>충남 서산시 성연면</t>
  </si>
  <si>
    <t>성연면</t>
  </si>
  <si>
    <t>충남 서산시 음암면</t>
  </si>
  <si>
    <t>음암면</t>
  </si>
  <si>
    <t>충남 서산시 운산면</t>
  </si>
  <si>
    <t>운산면</t>
  </si>
  <si>
    <t>충남 서산시 해미면</t>
  </si>
  <si>
    <t>해미면</t>
  </si>
  <si>
    <t>충남 서산시 고북면</t>
  </si>
  <si>
    <t>고북면</t>
  </si>
  <si>
    <t>충남 논산시 화지동</t>
  </si>
  <si>
    <t>화지동</t>
  </si>
  <si>
    <t>충남 논산시 반월동</t>
  </si>
  <si>
    <t>충남 논산시 대교동</t>
  </si>
  <si>
    <t>대교동</t>
  </si>
  <si>
    <t>충남 논산시 부창동</t>
  </si>
  <si>
    <t>부창동</t>
  </si>
  <si>
    <t>충남 논산시 취암동</t>
  </si>
  <si>
    <t>취암동</t>
  </si>
  <si>
    <t>충남 논산시 등화동</t>
  </si>
  <si>
    <t>등화동</t>
  </si>
  <si>
    <t>충남 논산시 지산동</t>
  </si>
  <si>
    <t>충남 논산시 덕지동</t>
  </si>
  <si>
    <t>덕지동</t>
  </si>
  <si>
    <t>충남 논산시 내동</t>
  </si>
  <si>
    <t>충남 논산시 강산동</t>
  </si>
  <si>
    <t>강산동</t>
  </si>
  <si>
    <t>충남 논산시 관촉동</t>
  </si>
  <si>
    <t>관촉동</t>
  </si>
  <si>
    <t>충남 논산시 강경읍</t>
  </si>
  <si>
    <t>강경읍</t>
  </si>
  <si>
    <t>충남 논산시 연무읍</t>
  </si>
  <si>
    <t>연무읍</t>
  </si>
  <si>
    <t>충남 논산시 성동면</t>
  </si>
  <si>
    <t>성동면</t>
  </si>
  <si>
    <t>충남 논산시 광석면</t>
  </si>
  <si>
    <t>광석면</t>
  </si>
  <si>
    <t>충남 논산시 노성면</t>
  </si>
  <si>
    <t>노성면</t>
  </si>
  <si>
    <t>충남 논산시 상월면</t>
  </si>
  <si>
    <t>상월면</t>
  </si>
  <si>
    <t>충남 논산시 부적면</t>
  </si>
  <si>
    <t>부적면</t>
  </si>
  <si>
    <t>충남 논산시 연산면</t>
  </si>
  <si>
    <t>연산면</t>
  </si>
  <si>
    <t>충남 논산시 벌곡면</t>
  </si>
  <si>
    <t>벌곡면</t>
  </si>
  <si>
    <t>충남 논산시 양촌면</t>
  </si>
  <si>
    <t>양촌면</t>
  </si>
  <si>
    <t>충남 논산시 가야곡면</t>
  </si>
  <si>
    <t>가야곡면</t>
  </si>
  <si>
    <t>충남 논산시 은진면</t>
  </si>
  <si>
    <t>은진면</t>
  </si>
  <si>
    <t>충남 논산시 채운면</t>
  </si>
  <si>
    <t>채운면</t>
  </si>
  <si>
    <t>충남 계룡시 금암동</t>
  </si>
  <si>
    <t>계룡시</t>
  </si>
  <si>
    <t>충남 계룡시 두마면</t>
  </si>
  <si>
    <t>두마면</t>
  </si>
  <si>
    <t>충남 계룡시 엄사면</t>
  </si>
  <si>
    <t>엄사면</t>
  </si>
  <si>
    <t>충남 계룡시 신도안면</t>
  </si>
  <si>
    <t>신도안면</t>
  </si>
  <si>
    <t>충남 당진시 읍내동</t>
  </si>
  <si>
    <t>충남 당진시 채운동</t>
  </si>
  <si>
    <t>채운동</t>
  </si>
  <si>
    <t>충남 당진시 우두동</t>
  </si>
  <si>
    <t>우두동</t>
  </si>
  <si>
    <t>충남 당진시 원당동</t>
  </si>
  <si>
    <t>충남 당진시 시곡동</t>
  </si>
  <si>
    <t>시곡동</t>
  </si>
  <si>
    <t>충남 당진시 수청동</t>
  </si>
  <si>
    <t>충남 당진시 대덕동</t>
  </si>
  <si>
    <t>대덕동</t>
  </si>
  <si>
    <t>충남 당진시 행정동</t>
  </si>
  <si>
    <t>행정동</t>
  </si>
  <si>
    <t>충남 당진시 용연동</t>
  </si>
  <si>
    <t>충남 당진시 사기소동</t>
  </si>
  <si>
    <t>사기소동</t>
  </si>
  <si>
    <t>충남 당진시 구룡동</t>
  </si>
  <si>
    <t>충남 당진시 합덕읍</t>
  </si>
  <si>
    <t>합덕읍</t>
  </si>
  <si>
    <t>충남 당진시 송악읍</t>
  </si>
  <si>
    <t>송악읍</t>
  </si>
  <si>
    <t>충남 당진시 고대면</t>
  </si>
  <si>
    <t>고대면</t>
  </si>
  <si>
    <t>충남 당진시 석문면</t>
  </si>
  <si>
    <t>석문면</t>
  </si>
  <si>
    <t>충남 당진시 대호지면</t>
  </si>
  <si>
    <t>대호지면</t>
  </si>
  <si>
    <t>충남 당진시 정미면</t>
  </si>
  <si>
    <t>정미면</t>
  </si>
  <si>
    <t>충남 당진시 면천면</t>
  </si>
  <si>
    <t>면천면</t>
  </si>
  <si>
    <t>충남 당진시 순성면</t>
  </si>
  <si>
    <t>순성면</t>
  </si>
  <si>
    <t>충남 당진시 우강면</t>
  </si>
  <si>
    <t>우강면</t>
  </si>
  <si>
    <t>충남 당진시 신평면</t>
  </si>
  <si>
    <t>신평면</t>
  </si>
  <si>
    <t>충남 당진시 송산면</t>
  </si>
  <si>
    <t>충남 금산군 금산읍</t>
  </si>
  <si>
    <t>금산군</t>
  </si>
  <si>
    <t>금산읍</t>
  </si>
  <si>
    <t>충남 금산군 금성면</t>
  </si>
  <si>
    <t>충남 금산군 제원면</t>
  </si>
  <si>
    <t>제원면</t>
  </si>
  <si>
    <t>충남 금산군 부리면</t>
  </si>
  <si>
    <t>부리면</t>
  </si>
  <si>
    <t>충남 금산군 군북면</t>
  </si>
  <si>
    <t>충남 금산군 남일면</t>
  </si>
  <si>
    <t>충남 금산군 남이면</t>
  </si>
  <si>
    <t>충남 금산군 진산면</t>
  </si>
  <si>
    <t>진산면</t>
  </si>
  <si>
    <t>충남 금산군 복수면</t>
  </si>
  <si>
    <t>복수면</t>
  </si>
  <si>
    <t>충남 금산군 추부면</t>
  </si>
  <si>
    <t>추부면</t>
  </si>
  <si>
    <t>충남 부여군 부여읍</t>
  </si>
  <si>
    <t>부여군</t>
  </si>
  <si>
    <t>부여읍</t>
  </si>
  <si>
    <t>충남 부여군 규암면</t>
  </si>
  <si>
    <t>규암면</t>
  </si>
  <si>
    <t>충남 부여군 은산면</t>
  </si>
  <si>
    <t>은산면</t>
  </si>
  <si>
    <t>충남 부여군 외산면</t>
  </si>
  <si>
    <t>외산면</t>
  </si>
  <si>
    <t>충남 부여군 내산면</t>
  </si>
  <si>
    <t>내산면</t>
  </si>
  <si>
    <t>충남 부여군 구룡면</t>
  </si>
  <si>
    <t>구룡면</t>
  </si>
  <si>
    <t>충남 부여군 홍산면</t>
  </si>
  <si>
    <t>홍산면</t>
  </si>
  <si>
    <t>충남 부여군 옥산면</t>
  </si>
  <si>
    <t>충남 부여군 남면</t>
  </si>
  <si>
    <t>충남 부여군 충화면</t>
  </si>
  <si>
    <t>충화면</t>
  </si>
  <si>
    <t>충남 부여군 양화면</t>
  </si>
  <si>
    <t>양화면</t>
  </si>
  <si>
    <t>충남 부여군 임천면</t>
  </si>
  <si>
    <t>임천면</t>
  </si>
  <si>
    <t>충남 부여군 장암면</t>
  </si>
  <si>
    <t>장암면</t>
  </si>
  <si>
    <t>충남 부여군 세도면</t>
  </si>
  <si>
    <t>세도면</t>
  </si>
  <si>
    <t>충남 부여군 석성면</t>
  </si>
  <si>
    <t>석성면</t>
  </si>
  <si>
    <t>충남 부여군 초촌면</t>
  </si>
  <si>
    <t>초촌면</t>
  </si>
  <si>
    <t>충남 서천군 장항읍</t>
  </si>
  <si>
    <t>서천군</t>
  </si>
  <si>
    <t>장항읍</t>
  </si>
  <si>
    <t>충남 서천군 서천읍</t>
  </si>
  <si>
    <t>서천읍</t>
  </si>
  <si>
    <t>충남 서천군 마서면</t>
  </si>
  <si>
    <t>마서면</t>
  </si>
  <si>
    <t>충남 서천군 화양면</t>
  </si>
  <si>
    <t>화양면</t>
  </si>
  <si>
    <t>충남 서천군 기산면</t>
  </si>
  <si>
    <t>기산면</t>
  </si>
  <si>
    <t>충남 서천군 한산면</t>
  </si>
  <si>
    <t>한산면</t>
  </si>
  <si>
    <t>충남 서천군 마산면</t>
  </si>
  <si>
    <t>마산면</t>
  </si>
  <si>
    <t>충남 서천군 시초면</t>
  </si>
  <si>
    <t>시초면</t>
  </si>
  <si>
    <t>충남 서천군 문산면</t>
  </si>
  <si>
    <t>문산면</t>
  </si>
  <si>
    <t>충남 서천군 판교면</t>
  </si>
  <si>
    <t>판교면</t>
  </si>
  <si>
    <t>충남 서천군 종천면</t>
  </si>
  <si>
    <t>종천면</t>
  </si>
  <si>
    <t>충남 서천군 비인면</t>
  </si>
  <si>
    <t>비인면</t>
  </si>
  <si>
    <t>충남 서천군 서면</t>
  </si>
  <si>
    <t>서면</t>
  </si>
  <si>
    <t>충남 청양군 청양읍</t>
  </si>
  <si>
    <t>청양군</t>
  </si>
  <si>
    <t>청양읍</t>
  </si>
  <si>
    <t>충남 청양군 운곡면</t>
  </si>
  <si>
    <t>운곡면</t>
  </si>
  <si>
    <t>충남 청양군 대치면</t>
  </si>
  <si>
    <t>대치면</t>
  </si>
  <si>
    <t>충남 청양군 정산면</t>
  </si>
  <si>
    <t>정산면</t>
  </si>
  <si>
    <t>충남 청양군 목면</t>
  </si>
  <si>
    <t>목면</t>
  </si>
  <si>
    <t>충남 청양군 청남면</t>
  </si>
  <si>
    <t>청남면</t>
  </si>
  <si>
    <t>충남 청양군 장평면</t>
  </si>
  <si>
    <t>장평면</t>
  </si>
  <si>
    <t>충남 청양군 남양면</t>
  </si>
  <si>
    <t>남양면</t>
  </si>
  <si>
    <t>충남 청양군 화성면</t>
  </si>
  <si>
    <t>화성면</t>
  </si>
  <si>
    <t>충남 청양군 비봉면</t>
  </si>
  <si>
    <t>충남 홍성군 홍성읍</t>
  </si>
  <si>
    <t>홍성읍</t>
  </si>
  <si>
    <t>충남 홍성군 광천읍</t>
  </si>
  <si>
    <t>광천읍</t>
  </si>
  <si>
    <t>충남 홍성군 홍북읍</t>
  </si>
  <si>
    <t>홍북읍</t>
  </si>
  <si>
    <t>충남 홍성군 금마면</t>
  </si>
  <si>
    <t>금마면</t>
  </si>
  <si>
    <t>충남 홍성군 홍동면</t>
  </si>
  <si>
    <t>홍동면</t>
  </si>
  <si>
    <t>충남 홍성군 장곡면</t>
  </si>
  <si>
    <t>장곡면</t>
  </si>
  <si>
    <t>충남 홍성군 은하면</t>
  </si>
  <si>
    <t>은하면</t>
  </si>
  <si>
    <t>충남 홍성군 결성면</t>
  </si>
  <si>
    <t>결성면</t>
  </si>
  <si>
    <t>충남 홍성군 서부면</t>
  </si>
  <si>
    <t>서부면</t>
  </si>
  <si>
    <t>충남 홍성군 갈산면</t>
  </si>
  <si>
    <t>갈산면</t>
  </si>
  <si>
    <t>충남 홍성군 구항면</t>
  </si>
  <si>
    <t>구항면</t>
  </si>
  <si>
    <t>충남 예산군 예산읍</t>
  </si>
  <si>
    <t>예산군</t>
  </si>
  <si>
    <t>예산읍</t>
  </si>
  <si>
    <t>충남 예산군 삽교읍</t>
  </si>
  <si>
    <t>삽교읍</t>
  </si>
  <si>
    <t>충남 예산군 대술면</t>
  </si>
  <si>
    <t>대술면</t>
  </si>
  <si>
    <t>충남 예산군 신양면</t>
  </si>
  <si>
    <t>신양면</t>
  </si>
  <si>
    <t>충남 예산군 광시면</t>
  </si>
  <si>
    <t>광시면</t>
  </si>
  <si>
    <t>충남 예산군 대흥면</t>
  </si>
  <si>
    <t>대흥면</t>
  </si>
  <si>
    <t>충남 예산군 응봉면</t>
  </si>
  <si>
    <t>응봉면</t>
  </si>
  <si>
    <t>충남 예산군 덕산면</t>
  </si>
  <si>
    <t>충남 예산군 봉산면</t>
  </si>
  <si>
    <t>봉산면</t>
  </si>
  <si>
    <t>충남 예산군 고덕면</t>
  </si>
  <si>
    <t>충남 예산군 신암면</t>
  </si>
  <si>
    <t>신암면</t>
  </si>
  <si>
    <t>충남 예산군 오가면</t>
  </si>
  <si>
    <t>오가면</t>
  </si>
  <si>
    <t>충남 태안군 태안읍</t>
  </si>
  <si>
    <t>태안군</t>
  </si>
  <si>
    <t>태안읍</t>
  </si>
  <si>
    <t>충남 태안군 안면읍</t>
  </si>
  <si>
    <t>안면읍</t>
  </si>
  <si>
    <t>충남 태안군 고남면</t>
  </si>
  <si>
    <t>고남면</t>
  </si>
  <si>
    <t>충남 태안군 남면</t>
  </si>
  <si>
    <t>충남 태안군 근흥면</t>
  </si>
  <si>
    <t>근흥면</t>
  </si>
  <si>
    <t>충남 태안군 소원면</t>
  </si>
  <si>
    <t>소원면</t>
  </si>
  <si>
    <t>충남 태안군 원북면</t>
  </si>
  <si>
    <t>원북면</t>
  </si>
  <si>
    <t>충남 태안군 이원면</t>
  </si>
  <si>
    <t>전남 목포시 용당동</t>
  </si>
  <si>
    <t>전남 목포시 산정동</t>
  </si>
  <si>
    <t>전남 목포시 연산동</t>
  </si>
  <si>
    <t>전남 목포시 대성동</t>
  </si>
  <si>
    <t>전남 목포시 양동</t>
  </si>
  <si>
    <t>전남 목포시 북교동</t>
  </si>
  <si>
    <t>북교동</t>
  </si>
  <si>
    <t>전남 목포시 남교동</t>
  </si>
  <si>
    <t>남교동</t>
  </si>
  <si>
    <t>전남 목포시 호남동</t>
  </si>
  <si>
    <t>전남 목포시 대안동</t>
  </si>
  <si>
    <t>전남 목포시 창평동</t>
  </si>
  <si>
    <t>전남 목포시 명륜동</t>
  </si>
  <si>
    <t>전남 목포시 죽동</t>
  </si>
  <si>
    <t>전남 목포시 무안동</t>
  </si>
  <si>
    <t>무안동</t>
  </si>
  <si>
    <t>전남 목포시 측후동</t>
  </si>
  <si>
    <t>측후동</t>
  </si>
  <si>
    <t>전남 목포시 상락동1가</t>
  </si>
  <si>
    <t>상락동1가</t>
  </si>
  <si>
    <t>전남 목포시 상락동2가</t>
  </si>
  <si>
    <t>상락동2가</t>
  </si>
  <si>
    <t>전남 목포시 복만동</t>
  </si>
  <si>
    <t>복만동</t>
  </si>
  <si>
    <t>전남 목포시 동명동</t>
  </si>
  <si>
    <t>전남 목포시 광동1가</t>
  </si>
  <si>
    <t>광동1가</t>
  </si>
  <si>
    <t>전남 목포시 광동2가</t>
  </si>
  <si>
    <t>광동2가</t>
  </si>
  <si>
    <t>전남 목포시 광동3가</t>
  </si>
  <si>
    <t>광동3가</t>
  </si>
  <si>
    <t>전남 목포시 영해동1가</t>
  </si>
  <si>
    <t>영해동1가</t>
  </si>
  <si>
    <t>전남 목포시 영해동2가</t>
  </si>
  <si>
    <t>영해동2가</t>
  </si>
  <si>
    <t>전남 목포시 행복동1가</t>
  </si>
  <si>
    <t>행복동1가</t>
  </si>
  <si>
    <t>전남 목포시 행복동2가</t>
  </si>
  <si>
    <t>행복동2가</t>
  </si>
  <si>
    <t>전남 목포시 축복동1가</t>
  </si>
  <si>
    <t>축복동1가</t>
  </si>
  <si>
    <t>전남 목포시 축복동2가</t>
  </si>
  <si>
    <t>축복동2가</t>
  </si>
  <si>
    <t>전남 목포시 축복동3가</t>
  </si>
  <si>
    <t>축복동3가</t>
  </si>
  <si>
    <t>전남 목포시 보광동1가</t>
  </si>
  <si>
    <t>보광동1가</t>
  </si>
  <si>
    <t>전남 목포시 보광동2가</t>
  </si>
  <si>
    <t>보광동2가</t>
  </si>
  <si>
    <t>전남 목포시 보광동3가</t>
  </si>
  <si>
    <t>보광동3가</t>
  </si>
  <si>
    <t>전남 목포시 유달동</t>
  </si>
  <si>
    <t>유달동</t>
  </si>
  <si>
    <t>전남 목포시 대의동1가</t>
  </si>
  <si>
    <t>대의동1가</t>
  </si>
  <si>
    <t>전남 목포시 대의동2가</t>
  </si>
  <si>
    <t>대의동2가</t>
  </si>
  <si>
    <t>전남 목포시 대의동3가</t>
  </si>
  <si>
    <t>대의동3가</t>
  </si>
  <si>
    <t>전남 목포시 중앙동1가</t>
  </si>
  <si>
    <t>전남 목포시 중앙동2가</t>
  </si>
  <si>
    <t>전남 목포시 중앙동3가</t>
  </si>
  <si>
    <t>전남 목포시 만호동</t>
  </si>
  <si>
    <t>만호동</t>
  </si>
  <si>
    <t>전남 목포시 수강동1가</t>
  </si>
  <si>
    <t>수강동1가</t>
  </si>
  <si>
    <t>전남 목포시 수강동2가</t>
  </si>
  <si>
    <t>수강동2가</t>
  </si>
  <si>
    <t>전남 목포시 해안동1가</t>
  </si>
  <si>
    <t>전남 목포시 해안동2가</t>
  </si>
  <si>
    <t>전남 목포시 해안동3가</t>
  </si>
  <si>
    <t>전남 목포시 해안동4가</t>
  </si>
  <si>
    <t>전남 목포시 항동</t>
  </si>
  <si>
    <t>전남 목포시 중동1가</t>
  </si>
  <si>
    <t>중동1가</t>
  </si>
  <si>
    <t>전남 목포시 중동2가</t>
  </si>
  <si>
    <t>중동2가</t>
  </si>
  <si>
    <t>전남 목포시 유동</t>
  </si>
  <si>
    <t>전남 목포시 금동1가</t>
  </si>
  <si>
    <t>금동1가</t>
  </si>
  <si>
    <t>전남 목포시 금동2가</t>
  </si>
  <si>
    <t>금동2가</t>
  </si>
  <si>
    <t>전남 목포시 경동1가</t>
  </si>
  <si>
    <t>경동1가</t>
  </si>
  <si>
    <t>전남 목포시 경동2가</t>
  </si>
  <si>
    <t>경동2가</t>
  </si>
  <si>
    <t>전남 목포시 서산동</t>
  </si>
  <si>
    <t>서산동</t>
  </si>
  <si>
    <t>전남 목포시 금화동</t>
  </si>
  <si>
    <t>금화동</t>
  </si>
  <si>
    <t>전남 목포시 온금동</t>
  </si>
  <si>
    <t>온금동</t>
  </si>
  <si>
    <t>전남 목포시 죽교동</t>
  </si>
  <si>
    <t>죽교동</t>
  </si>
  <si>
    <t>전남 목포시 상동</t>
  </si>
  <si>
    <t>전남 목포시 용해동</t>
  </si>
  <si>
    <t>용해동</t>
  </si>
  <si>
    <t>전남 목포시 석현동</t>
  </si>
  <si>
    <t>석현동</t>
  </si>
  <si>
    <t>전남 목포시 달동</t>
  </si>
  <si>
    <t>전남 목포시 율도동</t>
  </si>
  <si>
    <t>율도동</t>
  </si>
  <si>
    <t>전남 목포시 대양동</t>
  </si>
  <si>
    <t>대양동</t>
  </si>
  <si>
    <t>전남 목포시 옥암동</t>
  </si>
  <si>
    <t>옥암동</t>
  </si>
  <si>
    <t>전남 여수시 종화동</t>
  </si>
  <si>
    <t>종화동</t>
  </si>
  <si>
    <t>전남 여수시 수정동</t>
  </si>
  <si>
    <t>전남 여수시 공화동</t>
  </si>
  <si>
    <t>공화동</t>
  </si>
  <si>
    <t>전남 여수시 관문동</t>
  </si>
  <si>
    <t>전남 여수시 고소동</t>
  </si>
  <si>
    <t>고소동</t>
  </si>
  <si>
    <t>전남 여수시 동산동</t>
  </si>
  <si>
    <t>전남 여수시 중앙동</t>
  </si>
  <si>
    <t>전남 여수시 교동</t>
  </si>
  <si>
    <t>전남 여수시 군자동</t>
  </si>
  <si>
    <t>전남 여수시 충무동</t>
  </si>
  <si>
    <t>충무동</t>
  </si>
  <si>
    <t>전남 여수시 연등동</t>
  </si>
  <si>
    <t>연등동</t>
  </si>
  <si>
    <t>전남 여수시 광무동</t>
  </si>
  <si>
    <t>광무동</t>
  </si>
  <si>
    <t>전남 여수시 서교동</t>
  </si>
  <si>
    <t>전남 여수시 봉강동</t>
  </si>
  <si>
    <t>봉강동</t>
  </si>
  <si>
    <t>전남 여수시 봉산동</t>
  </si>
  <si>
    <t>전남 여수시 남산동</t>
  </si>
  <si>
    <t>전남 여수시 국동</t>
  </si>
  <si>
    <t>국동</t>
  </si>
  <si>
    <t>전남 여수시 신월동</t>
  </si>
  <si>
    <t>전남 여수시 여서동</t>
  </si>
  <si>
    <t>여서동</t>
  </si>
  <si>
    <t>전남 여수시 문수동</t>
  </si>
  <si>
    <t>문수동</t>
  </si>
  <si>
    <t>전남 여수시 오림동</t>
  </si>
  <si>
    <t>오림동</t>
  </si>
  <si>
    <t>전남 여수시 미평동</t>
  </si>
  <si>
    <t>전남 여수시 둔덕동</t>
  </si>
  <si>
    <t>둔덕동</t>
  </si>
  <si>
    <t>전남 여수시 오천동</t>
  </si>
  <si>
    <t>오천동</t>
  </si>
  <si>
    <t>전남 여수시 만흥동</t>
  </si>
  <si>
    <t>만흥동</t>
  </si>
  <si>
    <t>전남 여수시 덕충동</t>
  </si>
  <si>
    <t>덕충동</t>
  </si>
  <si>
    <t>전남 여수시 경호동</t>
  </si>
  <si>
    <t>경호동</t>
  </si>
  <si>
    <t>전남 여수시 학동</t>
  </si>
  <si>
    <t>전남 여수시 학용동</t>
  </si>
  <si>
    <t>학용동</t>
  </si>
  <si>
    <t>전남 여수시 안산동</t>
  </si>
  <si>
    <t>전남 여수시 소호동</t>
  </si>
  <si>
    <t>전남 여수시 시전동</t>
  </si>
  <si>
    <t>시전동</t>
  </si>
  <si>
    <t>전남 여수시 신기동</t>
  </si>
  <si>
    <t>전남 여수시 웅천동</t>
  </si>
  <si>
    <t>웅천동</t>
  </si>
  <si>
    <t>전남 여수시 선원동</t>
  </si>
  <si>
    <t>선원동</t>
  </si>
  <si>
    <t>전남 여수시 여천동</t>
  </si>
  <si>
    <t>전남 여수시 화장동</t>
  </si>
  <si>
    <t>전남 여수시 주삼동</t>
  </si>
  <si>
    <t>주삼동</t>
  </si>
  <si>
    <t>전남 여수시 봉계동</t>
  </si>
  <si>
    <t>봉계동</t>
  </si>
  <si>
    <t>전남 여수시 해산동</t>
  </si>
  <si>
    <t>해산동</t>
  </si>
  <si>
    <t>전남 여수시 화치동</t>
  </si>
  <si>
    <t>화치동</t>
  </si>
  <si>
    <t>전남 여수시 월하동</t>
  </si>
  <si>
    <t>월하동</t>
  </si>
  <si>
    <t>전남 여수시 평여동</t>
  </si>
  <si>
    <t>평여동</t>
  </si>
  <si>
    <t>전남 여수시 중흥동</t>
  </si>
  <si>
    <t>전남 여수시 적량동</t>
  </si>
  <si>
    <t>적량동</t>
  </si>
  <si>
    <t>전남 여수시 월내동</t>
  </si>
  <si>
    <t>월내동</t>
  </si>
  <si>
    <t>전남 여수시 묘도동</t>
  </si>
  <si>
    <t>묘도동</t>
  </si>
  <si>
    <t>전남 여수시 낙포동</t>
  </si>
  <si>
    <t>낙포동</t>
  </si>
  <si>
    <t>전남 여수시 신덕동</t>
  </si>
  <si>
    <t>신덕동</t>
  </si>
  <si>
    <t>전남 여수시 상암동</t>
  </si>
  <si>
    <t>전남 여수시 호명동</t>
  </si>
  <si>
    <t>호명동</t>
  </si>
  <si>
    <t>전남 여수시 돌산읍</t>
  </si>
  <si>
    <t>돌산읍</t>
  </si>
  <si>
    <t>전남 여수시 소라면</t>
  </si>
  <si>
    <t>소라면</t>
  </si>
  <si>
    <t>전남 여수시 율촌면</t>
  </si>
  <si>
    <t>율촌면</t>
  </si>
  <si>
    <t>전남 여수시 화양면</t>
  </si>
  <si>
    <t>전남 여수시 남면</t>
  </si>
  <si>
    <t>전남 여수시 화정면</t>
  </si>
  <si>
    <t>화정면</t>
  </si>
  <si>
    <t>전남 여수시 삼산면</t>
  </si>
  <si>
    <t>전남 순천시 삼거동</t>
  </si>
  <si>
    <t>전남 순천시 와룡동</t>
  </si>
  <si>
    <t>전남 순천시 영동</t>
  </si>
  <si>
    <t>전남 순천시 옥천동</t>
  </si>
  <si>
    <t>전남 순천시 행동</t>
  </si>
  <si>
    <t>행동</t>
  </si>
  <si>
    <t>전남 순천시 금곡동</t>
  </si>
  <si>
    <t>전남 순천시 매곡동</t>
  </si>
  <si>
    <t>전남 순천시 석현동</t>
  </si>
  <si>
    <t>전남 순천시 가곡동</t>
  </si>
  <si>
    <t>가곡동</t>
  </si>
  <si>
    <t>전남 순천시 용당동</t>
  </si>
  <si>
    <t>전남 순천시 조곡동</t>
  </si>
  <si>
    <t>조곡동</t>
  </si>
  <si>
    <t>전남 순천시 생목동</t>
  </si>
  <si>
    <t>생목동</t>
  </si>
  <si>
    <t>전남 순천시 덕암동</t>
  </si>
  <si>
    <t>전남 순천시 연향동</t>
  </si>
  <si>
    <t>연향동</t>
  </si>
  <si>
    <t>전남 순천시 풍덕동</t>
  </si>
  <si>
    <t>풍덕동</t>
  </si>
  <si>
    <t>전남 순천시 남정동</t>
  </si>
  <si>
    <t>남정동</t>
  </si>
  <si>
    <t>전남 순천시 인제동</t>
  </si>
  <si>
    <t>인제동</t>
  </si>
  <si>
    <t>전남 순천시 저전동</t>
  </si>
  <si>
    <t>저전동</t>
  </si>
  <si>
    <t>전남 순천시 장천동</t>
  </si>
  <si>
    <t>장천동</t>
  </si>
  <si>
    <t>전남 순천시 남내동</t>
  </si>
  <si>
    <t>남내동</t>
  </si>
  <si>
    <t>전남 순천시 중앙동</t>
  </si>
  <si>
    <t>전남 순천시 동외동</t>
  </si>
  <si>
    <t>동외동</t>
  </si>
  <si>
    <t>전남 순천시 교량동</t>
  </si>
  <si>
    <t>교량동</t>
  </si>
  <si>
    <t>전남 순천시 대룡동</t>
  </si>
  <si>
    <t>대룡동</t>
  </si>
  <si>
    <t>전남 순천시 홍내동</t>
  </si>
  <si>
    <t>홍내동</t>
  </si>
  <si>
    <t>전남 순천시 오천동</t>
  </si>
  <si>
    <t>전남 순천시 덕월동</t>
  </si>
  <si>
    <t>덕월동</t>
  </si>
  <si>
    <t>전남 순천시 야흥동</t>
  </si>
  <si>
    <t>야흥동</t>
  </si>
  <si>
    <t>전남 순천시 인월동</t>
  </si>
  <si>
    <t>인월동</t>
  </si>
  <si>
    <t>전남 순천시 안풍동</t>
  </si>
  <si>
    <t>안풍동</t>
  </si>
  <si>
    <t>전남 순천시 대대동</t>
  </si>
  <si>
    <t>대대동</t>
  </si>
  <si>
    <t>전남 순천시 왕지동</t>
  </si>
  <si>
    <t>왕지동</t>
  </si>
  <si>
    <t>전남 순천시 조례동</t>
  </si>
  <si>
    <t>조례동</t>
  </si>
  <si>
    <t>전남 순천시 승주읍</t>
  </si>
  <si>
    <t>승주읍</t>
  </si>
  <si>
    <t>전남 순천시 해룡면</t>
  </si>
  <si>
    <t>해룡면</t>
  </si>
  <si>
    <t>전남 순천시 서면</t>
  </si>
  <si>
    <t>전남 순천시 황전면</t>
  </si>
  <si>
    <t>황전면</t>
  </si>
  <si>
    <t>전남 순천시 월등면</t>
  </si>
  <si>
    <t>월등면</t>
  </si>
  <si>
    <t>전남 순천시 주암면</t>
  </si>
  <si>
    <t>주암면</t>
  </si>
  <si>
    <t>전남 순천시 송광면</t>
  </si>
  <si>
    <t>송광면</t>
  </si>
  <si>
    <t>전남 순천시 외서면</t>
  </si>
  <si>
    <t>외서면</t>
  </si>
  <si>
    <t>전남 순천시 낙안면</t>
  </si>
  <si>
    <t>낙안면</t>
  </si>
  <si>
    <t>전남 순천시 별량면</t>
  </si>
  <si>
    <t>별량면</t>
  </si>
  <si>
    <t>전남 순천시 상사면</t>
  </si>
  <si>
    <t>상사면</t>
  </si>
  <si>
    <t>전남 나주시 토계동</t>
  </si>
  <si>
    <t>나주시</t>
  </si>
  <si>
    <t>토계동</t>
  </si>
  <si>
    <t>전남 나주시 송월동</t>
  </si>
  <si>
    <t>전남 나주시 안창동</t>
  </si>
  <si>
    <t>안창동</t>
  </si>
  <si>
    <t>전남 나주시 삼영동</t>
  </si>
  <si>
    <t>삼영동</t>
  </si>
  <si>
    <t>전남 나주시 교동</t>
  </si>
  <si>
    <t>전남 나주시 서내동</t>
  </si>
  <si>
    <t>전남 나주시 산정동</t>
  </si>
  <si>
    <t>전남 나주시 경현동</t>
  </si>
  <si>
    <t>경현동</t>
  </si>
  <si>
    <t>전남 나주시 보산동</t>
  </si>
  <si>
    <t>전남 나주시 금계동</t>
  </si>
  <si>
    <t>금계동</t>
  </si>
  <si>
    <t>전남 나주시 금성동</t>
  </si>
  <si>
    <t>전남 나주시 남내동</t>
  </si>
  <si>
    <t>전남 나주시 과원동</t>
  </si>
  <si>
    <t>과원동</t>
  </si>
  <si>
    <t>전남 나주시 성북동</t>
  </si>
  <si>
    <t>전남 나주시 중앙동</t>
  </si>
  <si>
    <t>전남 나주시 대호동</t>
  </si>
  <si>
    <t>대호동</t>
  </si>
  <si>
    <t>전남 나주시 송촌동</t>
  </si>
  <si>
    <t>전남 나주시 석현동</t>
  </si>
  <si>
    <t>전남 나주시 청동</t>
  </si>
  <si>
    <t>청동</t>
  </si>
  <si>
    <t>전남 나주시 남외동</t>
  </si>
  <si>
    <t>전남 나주시 죽림동</t>
  </si>
  <si>
    <t>전남 나주시 삼도동</t>
  </si>
  <si>
    <t>전남 나주시 영산동</t>
  </si>
  <si>
    <t>영산동</t>
  </si>
  <si>
    <t>전남 나주시 용산동</t>
  </si>
  <si>
    <t>전남 나주시 관정동</t>
  </si>
  <si>
    <t>관정동</t>
  </si>
  <si>
    <t>전남 나주시 평산동</t>
  </si>
  <si>
    <t>평산동</t>
  </si>
  <si>
    <t>전남 나주시 부덕동</t>
  </si>
  <si>
    <t>부덕동</t>
  </si>
  <si>
    <t>전남 나주시 이창동</t>
  </si>
  <si>
    <t>이창동</t>
  </si>
  <si>
    <t>전남 나주시 대기동</t>
  </si>
  <si>
    <t>대기동</t>
  </si>
  <si>
    <t>전남 나주시 운곡동</t>
  </si>
  <si>
    <t>운곡동</t>
  </si>
  <si>
    <t>전남 나주시 동수동</t>
  </si>
  <si>
    <t>동수동</t>
  </si>
  <si>
    <t>전남 나주시 오량동</t>
  </si>
  <si>
    <t>오량동</t>
  </si>
  <si>
    <t>전남 나주시 진포동</t>
  </si>
  <si>
    <t>진포동</t>
  </si>
  <si>
    <t>전남 나주시 빛가람동</t>
  </si>
  <si>
    <t>빛가람동</t>
  </si>
  <si>
    <t>전남 나주시 남평읍</t>
  </si>
  <si>
    <t>남평읍</t>
  </si>
  <si>
    <t>전남 나주시 세지면</t>
  </si>
  <si>
    <t>세지면</t>
  </si>
  <si>
    <t>전남 나주시 왕곡면</t>
  </si>
  <si>
    <t>왕곡면</t>
  </si>
  <si>
    <t>전남 나주시 반남면</t>
  </si>
  <si>
    <t>반남면</t>
  </si>
  <si>
    <t>전남 나주시 공산면</t>
  </si>
  <si>
    <t>공산면</t>
  </si>
  <si>
    <t>전남 나주시 동강면</t>
  </si>
  <si>
    <t>동강면</t>
  </si>
  <si>
    <t>전남 나주시 다시면</t>
  </si>
  <si>
    <t>다시면</t>
  </si>
  <si>
    <t>전남 나주시 문평면</t>
  </si>
  <si>
    <t>문평면</t>
  </si>
  <si>
    <t>전남 나주시 노안면</t>
  </si>
  <si>
    <t>노안면</t>
  </si>
  <si>
    <t>전남 나주시 금천면</t>
  </si>
  <si>
    <t>금천면</t>
  </si>
  <si>
    <t>전남 나주시 산포면</t>
  </si>
  <si>
    <t>산포면</t>
  </si>
  <si>
    <t>전남 나주시 다도면</t>
  </si>
  <si>
    <t>다도면</t>
  </si>
  <si>
    <t>전남 나주시 봉황면</t>
  </si>
  <si>
    <t>봉황면</t>
  </si>
  <si>
    <t>전남 광양시 황금동</t>
  </si>
  <si>
    <t>전남 광양시 황길동</t>
  </si>
  <si>
    <t>황길동</t>
  </si>
  <si>
    <t>전남 광양시 도이동</t>
  </si>
  <si>
    <t>도이동</t>
  </si>
  <si>
    <t>전남 광양시 성황동</t>
  </si>
  <si>
    <t>전남 광양시 중군동</t>
  </si>
  <si>
    <t>중군동</t>
  </si>
  <si>
    <t>전남 광양시 중동</t>
  </si>
  <si>
    <t>전남 광양시 마동</t>
  </si>
  <si>
    <t>마동</t>
  </si>
  <si>
    <t>전남 광양시 광영동</t>
  </si>
  <si>
    <t>광영동</t>
  </si>
  <si>
    <t>전남 광양시 태인동</t>
  </si>
  <si>
    <t>태인동</t>
  </si>
  <si>
    <t>전남 광양시 금호동</t>
  </si>
  <si>
    <t>전남 광양시 광양읍</t>
  </si>
  <si>
    <t>광양읍</t>
  </si>
  <si>
    <t>전남 광양시 봉강면</t>
  </si>
  <si>
    <t>봉강면</t>
  </si>
  <si>
    <t>전남 광양시 옥룡면</t>
  </si>
  <si>
    <t>옥룡면</t>
  </si>
  <si>
    <t>전남 광양시 옥곡면</t>
  </si>
  <si>
    <t>옥곡면</t>
  </si>
  <si>
    <t>전남 광양시 진상면</t>
  </si>
  <si>
    <t>진상면</t>
  </si>
  <si>
    <t>전남 광양시 진월면</t>
  </si>
  <si>
    <t>진월면</t>
  </si>
  <si>
    <t>전남 광양시 다압면</t>
  </si>
  <si>
    <t>다압면</t>
  </si>
  <si>
    <t>전남 담양군 담양읍</t>
  </si>
  <si>
    <t>담양군</t>
  </si>
  <si>
    <t>담양읍</t>
  </si>
  <si>
    <t>전남 담양군 봉산면</t>
  </si>
  <si>
    <t>전남 담양군 고서면</t>
  </si>
  <si>
    <t>고서면</t>
  </si>
  <si>
    <t>전남 담양군 가사문학면</t>
  </si>
  <si>
    <t>가사문학면</t>
  </si>
  <si>
    <t>전남 담양군 창평면</t>
  </si>
  <si>
    <t>창평면</t>
  </si>
  <si>
    <t>전남 담양군 대덕면</t>
  </si>
  <si>
    <t>전남 담양군 무정면</t>
  </si>
  <si>
    <t>무정면</t>
  </si>
  <si>
    <t>전남 담양군 금성면</t>
  </si>
  <si>
    <t>전남 담양군 용면</t>
  </si>
  <si>
    <t>용면</t>
  </si>
  <si>
    <t>전남 담양군 월산면</t>
  </si>
  <si>
    <t>월산면</t>
  </si>
  <si>
    <t>전남 담양군 수북면</t>
  </si>
  <si>
    <t>수북면</t>
  </si>
  <si>
    <t>전남 담양군 대전면</t>
  </si>
  <si>
    <t>대전면</t>
  </si>
  <si>
    <t>전남 곡성군 곡성읍</t>
  </si>
  <si>
    <t>곡성군</t>
  </si>
  <si>
    <t>곡성읍</t>
  </si>
  <si>
    <t>전남 곡성군 오곡면</t>
  </si>
  <si>
    <t>오곡면</t>
  </si>
  <si>
    <t>전남 곡성군 삼기면</t>
  </si>
  <si>
    <t>삼기면</t>
  </si>
  <si>
    <t>전남 곡성군 석곡면</t>
  </si>
  <si>
    <t>석곡면</t>
  </si>
  <si>
    <t>전남 곡성군 목사동면</t>
  </si>
  <si>
    <t>목사동면</t>
  </si>
  <si>
    <t>전남 곡성군 죽곡면</t>
  </si>
  <si>
    <t>죽곡면</t>
  </si>
  <si>
    <t>전남 곡성군 고달면</t>
  </si>
  <si>
    <t>고달면</t>
  </si>
  <si>
    <t>전남 곡성군 옥과면</t>
  </si>
  <si>
    <t>옥과면</t>
  </si>
  <si>
    <t>전남 곡성군 입면</t>
  </si>
  <si>
    <t>입면</t>
  </si>
  <si>
    <t>전남 곡성군 겸면</t>
  </si>
  <si>
    <t>겸면</t>
  </si>
  <si>
    <t>전남 곡성군 오산면</t>
  </si>
  <si>
    <t>오산면</t>
  </si>
  <si>
    <t>전남 구례군 구례읍</t>
  </si>
  <si>
    <t>구례군</t>
  </si>
  <si>
    <t>구례읍</t>
  </si>
  <si>
    <t>전남 구례군 문척면</t>
  </si>
  <si>
    <t>문척면</t>
  </si>
  <si>
    <t>전남 구례군 간전면</t>
  </si>
  <si>
    <t>간전면</t>
  </si>
  <si>
    <t>전남 구례군 토지면</t>
  </si>
  <si>
    <t>토지면</t>
  </si>
  <si>
    <t>전남 구례군 마산면</t>
  </si>
  <si>
    <t>전남 구례군 광의면</t>
  </si>
  <si>
    <t>광의면</t>
  </si>
  <si>
    <t>전남 구례군 용방면</t>
  </si>
  <si>
    <t>용방면</t>
  </si>
  <si>
    <t>전남 구례군 산동면</t>
  </si>
  <si>
    <t>산동면</t>
  </si>
  <si>
    <t>전남 고흥군 고흥읍</t>
  </si>
  <si>
    <t>고흥군</t>
  </si>
  <si>
    <t>고흥읍</t>
  </si>
  <si>
    <t>전남 고흥군 도양읍</t>
  </si>
  <si>
    <t>도양읍</t>
  </si>
  <si>
    <t>전남 고흥군 풍양면</t>
  </si>
  <si>
    <t>풍양면</t>
  </si>
  <si>
    <t>전남 고흥군 도덕면</t>
  </si>
  <si>
    <t>도덕면</t>
  </si>
  <si>
    <t>전남 고흥군 금산면</t>
  </si>
  <si>
    <t>금산면</t>
  </si>
  <si>
    <t>전남 고흥군 도화면</t>
  </si>
  <si>
    <t>도화면</t>
  </si>
  <si>
    <t>전남 고흥군 포두면</t>
  </si>
  <si>
    <t>포두면</t>
  </si>
  <si>
    <t>전남 고흥군 봉래면</t>
  </si>
  <si>
    <t>봉래면</t>
  </si>
  <si>
    <t>전남 고흥군 점암면</t>
  </si>
  <si>
    <t>점암면</t>
  </si>
  <si>
    <t>전남 고흥군 과역면</t>
  </si>
  <si>
    <t>과역면</t>
  </si>
  <si>
    <t>전남 고흥군 남양면</t>
  </si>
  <si>
    <t>전남 고흥군 동강면</t>
  </si>
  <si>
    <t>전남 고흥군 대서면</t>
  </si>
  <si>
    <t>대서면</t>
  </si>
  <si>
    <t>전남 고흥군 두원면</t>
  </si>
  <si>
    <t>두원면</t>
  </si>
  <si>
    <t>전남 고흥군 영남면</t>
  </si>
  <si>
    <t>영남면</t>
  </si>
  <si>
    <t>전남 고흥군 동일면</t>
  </si>
  <si>
    <t>동일면</t>
  </si>
  <si>
    <t>전남 보성군 보성읍</t>
  </si>
  <si>
    <t>보성군</t>
  </si>
  <si>
    <t>보성읍</t>
  </si>
  <si>
    <t>전남 보성군 벌교읍</t>
  </si>
  <si>
    <t>벌교읍</t>
  </si>
  <si>
    <t>전남 보성군 노동면</t>
  </si>
  <si>
    <t>노동면</t>
  </si>
  <si>
    <t>전남 보성군 미력면</t>
  </si>
  <si>
    <t>미력면</t>
  </si>
  <si>
    <t>전남 보성군 겸백면</t>
  </si>
  <si>
    <t>겸백면</t>
  </si>
  <si>
    <t>전남 보성군 율어면</t>
  </si>
  <si>
    <t>율어면</t>
  </si>
  <si>
    <t>전남 보성군 복내면</t>
  </si>
  <si>
    <t>복내면</t>
  </si>
  <si>
    <t>전남 보성군 문덕면</t>
  </si>
  <si>
    <t>문덕면</t>
  </si>
  <si>
    <t>전남 보성군 조성면</t>
  </si>
  <si>
    <t>조성면</t>
  </si>
  <si>
    <t>전남 보성군 득량면</t>
  </si>
  <si>
    <t>득량면</t>
  </si>
  <si>
    <t>전남 보성군 회천면</t>
  </si>
  <si>
    <t>회천면</t>
  </si>
  <si>
    <t>전남 보성군 웅치면</t>
  </si>
  <si>
    <t>웅치면</t>
  </si>
  <si>
    <t>전남 화순군 화순읍</t>
  </si>
  <si>
    <t>화순군</t>
  </si>
  <si>
    <t>화순읍</t>
  </si>
  <si>
    <t>전남 화순군 한천면</t>
  </si>
  <si>
    <t>한천면</t>
  </si>
  <si>
    <t>전남 화순군 춘양면</t>
  </si>
  <si>
    <t>춘양면</t>
  </si>
  <si>
    <t>전남 화순군 청풍면</t>
  </si>
  <si>
    <t>전남 화순군 이양면</t>
  </si>
  <si>
    <t>이양면</t>
  </si>
  <si>
    <t>전남 화순군 능주면</t>
  </si>
  <si>
    <t>능주면</t>
  </si>
  <si>
    <t>전남 화순군 도곡면</t>
  </si>
  <si>
    <t>도곡면</t>
  </si>
  <si>
    <t>전남 화순군 도암면</t>
  </si>
  <si>
    <t>도암면</t>
  </si>
  <si>
    <t>전남 화순군 이서면</t>
  </si>
  <si>
    <t>이서면</t>
  </si>
  <si>
    <t>전남 화순군 백아면</t>
  </si>
  <si>
    <t>백아면</t>
  </si>
  <si>
    <t>전남 화순군 동복면</t>
  </si>
  <si>
    <t>동복면</t>
  </si>
  <si>
    <t>전남 화순군 사평면</t>
  </si>
  <si>
    <t>사평면</t>
  </si>
  <si>
    <t>전남 화순군 동면</t>
  </si>
  <si>
    <t>전남 장흥군 장흥읍</t>
  </si>
  <si>
    <t>장흥군</t>
  </si>
  <si>
    <t>장흥읍</t>
  </si>
  <si>
    <t>전남 장흥군 관산읍</t>
  </si>
  <si>
    <t>관산읍</t>
  </si>
  <si>
    <t>전남 장흥군 대덕읍</t>
  </si>
  <si>
    <t>대덕읍</t>
  </si>
  <si>
    <t>전남 장흥군 용산면</t>
  </si>
  <si>
    <t>전남 장흥군 안양면</t>
  </si>
  <si>
    <t>안양면</t>
  </si>
  <si>
    <t>전남 장흥군 장동면</t>
  </si>
  <si>
    <t>장동면</t>
  </si>
  <si>
    <t>전남 장흥군 장평면</t>
  </si>
  <si>
    <t>전남 장흥군 유치면</t>
  </si>
  <si>
    <t>유치면</t>
  </si>
  <si>
    <t>전남 장흥군 부산면</t>
  </si>
  <si>
    <t>부산면</t>
  </si>
  <si>
    <t>전남 장흥군 회진면</t>
  </si>
  <si>
    <t>회진면</t>
  </si>
  <si>
    <t>전남 강진군 강진읍</t>
  </si>
  <si>
    <t>강진군</t>
  </si>
  <si>
    <t>강진읍</t>
  </si>
  <si>
    <t>전남 강진군 군동면</t>
  </si>
  <si>
    <t>군동면</t>
  </si>
  <si>
    <t>전남 강진군 칠량면</t>
  </si>
  <si>
    <t>칠량면</t>
  </si>
  <si>
    <t>전남 강진군 대구면</t>
  </si>
  <si>
    <t>대구면</t>
  </si>
  <si>
    <t>전남 강진군 도암면</t>
  </si>
  <si>
    <t>전남 강진군 신전면</t>
  </si>
  <si>
    <t>신전면</t>
  </si>
  <si>
    <t>전남 강진군 성전면</t>
  </si>
  <si>
    <t>성전면</t>
  </si>
  <si>
    <t>전남 강진군 작천면</t>
  </si>
  <si>
    <t>작천면</t>
  </si>
  <si>
    <t>전남 강진군 병영면</t>
  </si>
  <si>
    <t>병영면</t>
  </si>
  <si>
    <t>전남 강진군 옴천면</t>
  </si>
  <si>
    <t>옴천면</t>
  </si>
  <si>
    <t>전남 강진군 마량면</t>
  </si>
  <si>
    <t>마량면</t>
  </si>
  <si>
    <t>전남 해남군 해남읍</t>
  </si>
  <si>
    <t>해남군</t>
  </si>
  <si>
    <t>해남읍</t>
  </si>
  <si>
    <t>전남 해남군 삼산면</t>
  </si>
  <si>
    <t>전남 해남군 화산면</t>
  </si>
  <si>
    <t>화산면</t>
  </si>
  <si>
    <t>전남 해남군 현산면</t>
  </si>
  <si>
    <t>현산면</t>
  </si>
  <si>
    <t>전남 해남군 송지면</t>
  </si>
  <si>
    <t>송지면</t>
  </si>
  <si>
    <t>전남 해남군 북평면</t>
  </si>
  <si>
    <t>북평면</t>
  </si>
  <si>
    <t>전남 해남군 북일면</t>
  </si>
  <si>
    <t>북일면</t>
  </si>
  <si>
    <t>전남 해남군 옥천면</t>
  </si>
  <si>
    <t>전남 해남군 계곡면</t>
  </si>
  <si>
    <t>계곡면</t>
  </si>
  <si>
    <t>전남 해남군 마산면</t>
  </si>
  <si>
    <t>전남 해남군 황산면</t>
  </si>
  <si>
    <t>황산면</t>
  </si>
  <si>
    <t>전남 해남군 산이면</t>
  </si>
  <si>
    <t>산이면</t>
  </si>
  <si>
    <t>전남 해남군 문내면</t>
  </si>
  <si>
    <t>문내면</t>
  </si>
  <si>
    <t>전남 해남군 화원면</t>
  </si>
  <si>
    <t>화원면</t>
  </si>
  <si>
    <t>전남 영암군 영암읍</t>
  </si>
  <si>
    <t>영암군</t>
  </si>
  <si>
    <t>영암읍</t>
  </si>
  <si>
    <t>전남 영암군 삼호읍</t>
  </si>
  <si>
    <t>삼호읍</t>
  </si>
  <si>
    <t>전남 영암군 덕진면</t>
  </si>
  <si>
    <t>덕진면</t>
  </si>
  <si>
    <t>전남 영암군 금정면</t>
  </si>
  <si>
    <t>금정면</t>
  </si>
  <si>
    <t>전남 영암군 신북면</t>
  </si>
  <si>
    <t>전남 영암군 시종면</t>
  </si>
  <si>
    <t>시종면</t>
  </si>
  <si>
    <t>전남 영암군 도포면</t>
  </si>
  <si>
    <t>도포면</t>
  </si>
  <si>
    <t>전남 영암군 군서면</t>
  </si>
  <si>
    <t>전남 영암군 서호면</t>
  </si>
  <si>
    <t>서호면</t>
  </si>
  <si>
    <t>전남 영암군 학산면</t>
  </si>
  <si>
    <t>전남 영암군 미암면</t>
  </si>
  <si>
    <t>미암면</t>
  </si>
  <si>
    <t>전남 무안군 무안읍</t>
  </si>
  <si>
    <t>무안읍</t>
  </si>
  <si>
    <t>전남 무안군 일로읍</t>
  </si>
  <si>
    <t>일로읍</t>
  </si>
  <si>
    <t>전남 무안군 삼향읍</t>
  </si>
  <si>
    <t>삼향읍</t>
  </si>
  <si>
    <t>전남 무안군 몽탄면</t>
  </si>
  <si>
    <t>몽탄면</t>
  </si>
  <si>
    <t>전남 무안군 청계면</t>
  </si>
  <si>
    <t>청계면</t>
  </si>
  <si>
    <t>전남 무안군 현경면</t>
  </si>
  <si>
    <t>현경면</t>
  </si>
  <si>
    <t>전남 무안군 망운면</t>
  </si>
  <si>
    <t>망운면</t>
  </si>
  <si>
    <t>전남 무안군 해제면</t>
  </si>
  <si>
    <t>해제면</t>
  </si>
  <si>
    <t>전남 무안군 운남면</t>
  </si>
  <si>
    <t>운남면</t>
  </si>
  <si>
    <t>전남 함평군 함평읍</t>
  </si>
  <si>
    <t>함평군</t>
  </si>
  <si>
    <t>함평읍</t>
  </si>
  <si>
    <t>전남 함평군 손불면</t>
  </si>
  <si>
    <t>손불면</t>
  </si>
  <si>
    <t>전남 함평군 신광면</t>
  </si>
  <si>
    <t>신광면</t>
  </si>
  <si>
    <t>전남 함평군 학교면</t>
  </si>
  <si>
    <t>학교면</t>
  </si>
  <si>
    <t>전남 함평군 엄다면</t>
  </si>
  <si>
    <t>엄다면</t>
  </si>
  <si>
    <t>전남 함평군 대동면</t>
  </si>
  <si>
    <t>대동면</t>
  </si>
  <si>
    <t>전남 함평군 나산면</t>
  </si>
  <si>
    <t>나산면</t>
  </si>
  <si>
    <t>전남 함평군 해보면</t>
  </si>
  <si>
    <t>해보면</t>
  </si>
  <si>
    <t>전남 함평군 월야면</t>
  </si>
  <si>
    <t>월야면</t>
  </si>
  <si>
    <t>전남 영광군 영광읍</t>
  </si>
  <si>
    <t>영광군</t>
  </si>
  <si>
    <t>영광읍</t>
  </si>
  <si>
    <t>전남 영광군 백수읍</t>
  </si>
  <si>
    <t>백수읍</t>
  </si>
  <si>
    <t>전남 영광군 홍농읍</t>
  </si>
  <si>
    <t>홍농읍</t>
  </si>
  <si>
    <t>전남 영광군 대마면</t>
  </si>
  <si>
    <t>대마면</t>
  </si>
  <si>
    <t>전남 영광군 묘량면</t>
  </si>
  <si>
    <t>묘량면</t>
  </si>
  <si>
    <t>전남 영광군 불갑면</t>
  </si>
  <si>
    <t>불갑면</t>
  </si>
  <si>
    <t>전남 영광군 군서면</t>
  </si>
  <si>
    <t>전남 영광군 군남면</t>
  </si>
  <si>
    <t>전남 영광군 염산면</t>
  </si>
  <si>
    <t>염산면</t>
  </si>
  <si>
    <t>전남 영광군 법성면</t>
  </si>
  <si>
    <t>법성면</t>
  </si>
  <si>
    <t>전남 영광군 낙월면</t>
  </si>
  <si>
    <t>낙월면</t>
  </si>
  <si>
    <t>전남 장성군 장성읍</t>
  </si>
  <si>
    <t>장성군</t>
  </si>
  <si>
    <t>장성읍</t>
  </si>
  <si>
    <t>전남 장성군 진원면</t>
  </si>
  <si>
    <t>진원면</t>
  </si>
  <si>
    <t>전남 장성군 남면</t>
  </si>
  <si>
    <t>전남 장성군 동화면</t>
  </si>
  <si>
    <t>동화면</t>
  </si>
  <si>
    <t>전남 장성군 삼서면</t>
  </si>
  <si>
    <t>삼서면</t>
  </si>
  <si>
    <t>전남 장성군 삼계면</t>
  </si>
  <si>
    <t>삼계면</t>
  </si>
  <si>
    <t>전남 장성군 황룡면</t>
  </si>
  <si>
    <t>황룡면</t>
  </si>
  <si>
    <t>전남 장성군 서삼면</t>
  </si>
  <si>
    <t>서삼면</t>
  </si>
  <si>
    <t>전남 장성군 북일면</t>
  </si>
  <si>
    <t>전남 장성군 북이면</t>
  </si>
  <si>
    <t>전남 장성군 북하면</t>
  </si>
  <si>
    <t>북하면</t>
  </si>
  <si>
    <t>전남 완도군 완도읍</t>
  </si>
  <si>
    <t>완도군</t>
  </si>
  <si>
    <t>완도읍</t>
  </si>
  <si>
    <t>전남 완도군 금일읍</t>
  </si>
  <si>
    <t>금일읍</t>
  </si>
  <si>
    <t>전남 완도군 노화읍</t>
  </si>
  <si>
    <t>노화읍</t>
  </si>
  <si>
    <t>전남 완도군 군외면</t>
  </si>
  <si>
    <t>군외면</t>
  </si>
  <si>
    <t>전남 완도군 신지면</t>
  </si>
  <si>
    <t>신지면</t>
  </si>
  <si>
    <t>전남 완도군 고금면</t>
  </si>
  <si>
    <t>고금면</t>
  </si>
  <si>
    <t>전남 완도군 약산면</t>
  </si>
  <si>
    <t>약산면</t>
  </si>
  <si>
    <t>전남 완도군 청산면</t>
  </si>
  <si>
    <t>전남 완도군 소안면</t>
  </si>
  <si>
    <t>소안면</t>
  </si>
  <si>
    <t>전남 완도군 금당면</t>
  </si>
  <si>
    <t>금당면</t>
  </si>
  <si>
    <t>전남 완도군 보길면</t>
  </si>
  <si>
    <t>보길면</t>
  </si>
  <si>
    <t>전남 완도군 생일면</t>
  </si>
  <si>
    <t>생일면</t>
  </si>
  <si>
    <t>전남 진도군 진도읍</t>
  </si>
  <si>
    <t>진도군</t>
  </si>
  <si>
    <t>진도읍</t>
  </si>
  <si>
    <t>전남 진도군 군내면</t>
  </si>
  <si>
    <t>전남 진도군 고군면</t>
  </si>
  <si>
    <t>고군면</t>
  </si>
  <si>
    <t>전남 진도군 의신면</t>
  </si>
  <si>
    <t>의신면</t>
  </si>
  <si>
    <t>전남 진도군 임회면</t>
  </si>
  <si>
    <t>임회면</t>
  </si>
  <si>
    <t>전남 진도군 지산면</t>
  </si>
  <si>
    <t>지산면</t>
  </si>
  <si>
    <t>전남 진도군 조도면</t>
  </si>
  <si>
    <t>조도면</t>
  </si>
  <si>
    <t>전남 신안군 지도읍</t>
  </si>
  <si>
    <t>신안군</t>
  </si>
  <si>
    <t>지도읍</t>
  </si>
  <si>
    <t>전남 신안군 압해읍</t>
  </si>
  <si>
    <t>압해읍</t>
  </si>
  <si>
    <t>전남 신안군 증도면</t>
  </si>
  <si>
    <t>증도면</t>
  </si>
  <si>
    <t>전남 신안군 임자면</t>
  </si>
  <si>
    <t>임자면</t>
  </si>
  <si>
    <t>전남 신안군 자은면</t>
  </si>
  <si>
    <t>자은면</t>
  </si>
  <si>
    <t>전남 신안군 비금면</t>
  </si>
  <si>
    <t>비금면</t>
  </si>
  <si>
    <t>전남 신안군 도초면</t>
  </si>
  <si>
    <t>도초면</t>
  </si>
  <si>
    <t>전남 신안군 흑산면</t>
  </si>
  <si>
    <t>흑산면</t>
  </si>
  <si>
    <t>전남 신안군 하의면</t>
  </si>
  <si>
    <t>하의면</t>
  </si>
  <si>
    <t>전남 신안군 신의면</t>
  </si>
  <si>
    <t>신의면</t>
  </si>
  <si>
    <t>전남 신안군 장산면</t>
  </si>
  <si>
    <t>장산면</t>
  </si>
  <si>
    <t>전남 신안군 안좌면</t>
  </si>
  <si>
    <t>안좌면</t>
  </si>
  <si>
    <t>전남 신안군 팔금면</t>
  </si>
  <si>
    <t>팔금면</t>
  </si>
  <si>
    <t>전남 신안군 암태면</t>
  </si>
  <si>
    <t>암태면</t>
  </si>
  <si>
    <t>경북 포항시 남구 상도동</t>
  </si>
  <si>
    <t>경북 포항시 남구 대도동</t>
  </si>
  <si>
    <t>대도동</t>
  </si>
  <si>
    <t>경북 포항시 남구 해도동</t>
  </si>
  <si>
    <t>해도동</t>
  </si>
  <si>
    <t>경북 포항시 남구 송도동</t>
  </si>
  <si>
    <t>경북 포항시 남구 청림동</t>
  </si>
  <si>
    <t>청림동</t>
  </si>
  <si>
    <t>경북 포항시 남구 일월동</t>
  </si>
  <si>
    <t>일월동</t>
  </si>
  <si>
    <t>경북 포항시 남구 송정동</t>
  </si>
  <si>
    <t>경북 포항시 남구 송내동</t>
  </si>
  <si>
    <t>경북 포항시 남구 괴동동</t>
  </si>
  <si>
    <t>괴동동</t>
  </si>
  <si>
    <t>경북 포항시 남구 동촌동</t>
  </si>
  <si>
    <t>동촌동</t>
  </si>
  <si>
    <t>경북 포항시 남구 장흥동</t>
  </si>
  <si>
    <t>장흥동</t>
  </si>
  <si>
    <t>경북 포항시 남구 인덕동</t>
  </si>
  <si>
    <t>인덕동</t>
  </si>
  <si>
    <t>경북 포항시 남구 호동</t>
  </si>
  <si>
    <t>경북 포항시 남구 효자동</t>
  </si>
  <si>
    <t>경북 포항시 남구 지곡동</t>
  </si>
  <si>
    <t>경북 포항시 남구 대잠동</t>
  </si>
  <si>
    <t>대잠동</t>
  </si>
  <si>
    <t>경북 포항시 남구 이동</t>
  </si>
  <si>
    <t>경북 포항시 남구 구룡포읍</t>
  </si>
  <si>
    <t>구룡포읍</t>
  </si>
  <si>
    <t>경북 포항시 남구 연일읍</t>
  </si>
  <si>
    <t>연일읍</t>
  </si>
  <si>
    <t>경북 포항시 남구 오천읍</t>
  </si>
  <si>
    <t>오천읍</t>
  </si>
  <si>
    <t>경북 포항시 남구 대송면</t>
  </si>
  <si>
    <t>대송면</t>
  </si>
  <si>
    <t>경북 포항시 남구 동해면</t>
  </si>
  <si>
    <t>동해면</t>
  </si>
  <si>
    <t>경북 포항시 남구 장기면</t>
  </si>
  <si>
    <t>장기면</t>
  </si>
  <si>
    <t>경북 포항시 남구 호미곶면</t>
  </si>
  <si>
    <t>호미곶면</t>
  </si>
  <si>
    <t>경북 포항시 북구 대흥동</t>
  </si>
  <si>
    <t>경북 포항시 북구 신흥동</t>
  </si>
  <si>
    <t>경북 포항시 북구 남빈동</t>
  </si>
  <si>
    <t>남빈동</t>
  </si>
  <si>
    <t>경북 포항시 북구 상원동</t>
  </si>
  <si>
    <t>상원동</t>
  </si>
  <si>
    <t>경북 포항시 북구 여천동</t>
  </si>
  <si>
    <t>경북 포항시 북구 중앙동</t>
  </si>
  <si>
    <t>경북 포항시 북구 덕산동</t>
  </si>
  <si>
    <t>경북 포항시 북구 덕수동</t>
  </si>
  <si>
    <t>덕수동</t>
  </si>
  <si>
    <t>경북 포항시 북구 대신동</t>
  </si>
  <si>
    <t>경북 포항시 북구 동빈1가</t>
  </si>
  <si>
    <t>동빈1가</t>
  </si>
  <si>
    <t>경북 포항시 북구 동빈2가</t>
  </si>
  <si>
    <t>동빈2가</t>
  </si>
  <si>
    <t>경북 포항시 북구 학산동</t>
  </si>
  <si>
    <t>경북 포항시 북구 항구동</t>
  </si>
  <si>
    <t>항구동</t>
  </si>
  <si>
    <t>경북 포항시 북구 득량동</t>
  </si>
  <si>
    <t>득량동</t>
  </si>
  <si>
    <t>경북 포항시 북구 학잠동</t>
  </si>
  <si>
    <t>학잠동</t>
  </si>
  <si>
    <t>경북 포항시 북구 죽도동</t>
  </si>
  <si>
    <t>죽도동</t>
  </si>
  <si>
    <t>경북 포항시 북구 용흥동</t>
  </si>
  <si>
    <t>용흥동</t>
  </si>
  <si>
    <t>경북 포항시 북구 우현동</t>
  </si>
  <si>
    <t>우현동</t>
  </si>
  <si>
    <t>경북 포항시 북구 창포동</t>
  </si>
  <si>
    <t>창포동</t>
  </si>
  <si>
    <t>경북 포항시 북구 두호동</t>
  </si>
  <si>
    <t>두호동</t>
  </si>
  <si>
    <t>경북 포항시 북구 장성동</t>
  </si>
  <si>
    <t>경북 포항시 북구 양덕동</t>
  </si>
  <si>
    <t>양덕동</t>
  </si>
  <si>
    <t>경북 포항시 북구 환호동</t>
  </si>
  <si>
    <t>환호동</t>
  </si>
  <si>
    <t>경북 포항시 북구 여남동</t>
  </si>
  <si>
    <t>여남동</t>
  </si>
  <si>
    <t>경북 포항시 북구 흥해읍</t>
  </si>
  <si>
    <t>흥해읍</t>
  </si>
  <si>
    <t>경북 포항시 북구 신광면</t>
  </si>
  <si>
    <t>경북 포항시 북구 청하면</t>
  </si>
  <si>
    <t>청하면</t>
  </si>
  <si>
    <t>경북 포항시 북구 송라면</t>
  </si>
  <si>
    <t>송라면</t>
  </si>
  <si>
    <t>경북 포항시 북구 기계면</t>
  </si>
  <si>
    <t>기계면</t>
  </si>
  <si>
    <t>경북 포항시 북구 죽장면</t>
  </si>
  <si>
    <t>죽장면</t>
  </si>
  <si>
    <t>경북 포항시 북구 기북면</t>
  </si>
  <si>
    <t>기북면</t>
  </si>
  <si>
    <t>경북 경주시 동부동</t>
  </si>
  <si>
    <t>경북 경주시 서부동</t>
  </si>
  <si>
    <t>경북 경주시 북부동</t>
  </si>
  <si>
    <t>북부동</t>
  </si>
  <si>
    <t>경북 경주시 성동동</t>
  </si>
  <si>
    <t>성동동</t>
  </si>
  <si>
    <t>경북 경주시 황오동</t>
  </si>
  <si>
    <t>황오동</t>
  </si>
  <si>
    <t>경북 경주시 노동동</t>
  </si>
  <si>
    <t>노동동</t>
  </si>
  <si>
    <t>경북 경주시 노서동</t>
  </si>
  <si>
    <t>노서동</t>
  </si>
  <si>
    <t>경북 경주시 성건동</t>
  </si>
  <si>
    <t>성건동</t>
  </si>
  <si>
    <t>경북 경주시 사정동</t>
  </si>
  <si>
    <t>경북 경주시 황남동</t>
  </si>
  <si>
    <t>황남동</t>
  </si>
  <si>
    <t>경북 경주시 교동</t>
  </si>
  <si>
    <t>경북 경주시 인왕동</t>
  </si>
  <si>
    <t>인왕동</t>
  </si>
  <si>
    <t>경북 경주시 탑동</t>
  </si>
  <si>
    <t>경북 경주시 충효동</t>
  </si>
  <si>
    <t>경북 경주시 서악동</t>
  </si>
  <si>
    <t>서악동</t>
  </si>
  <si>
    <t>경북 경주시 효현동</t>
  </si>
  <si>
    <t>효현동</t>
  </si>
  <si>
    <t>경북 경주시 광명동</t>
  </si>
  <si>
    <t>경북 경주시 동방동</t>
  </si>
  <si>
    <t>동방동</t>
  </si>
  <si>
    <t>경북 경주시 도지동</t>
  </si>
  <si>
    <t>도지동</t>
  </si>
  <si>
    <t>경북 경주시 남산동</t>
  </si>
  <si>
    <t>경북 경주시 배반동</t>
  </si>
  <si>
    <t>배반동</t>
  </si>
  <si>
    <t>경북 경주시 구황동</t>
  </si>
  <si>
    <t>구황동</t>
  </si>
  <si>
    <t>경북 경주시 보문동</t>
  </si>
  <si>
    <t>보문동</t>
  </si>
  <si>
    <t>경북 경주시 황성동</t>
  </si>
  <si>
    <t>경북 경주시 용강동</t>
  </si>
  <si>
    <t>경북 경주시 동천동</t>
  </si>
  <si>
    <t>경북 경주시 평동</t>
  </si>
  <si>
    <t>경북 경주시 조양동</t>
  </si>
  <si>
    <t>조양동</t>
  </si>
  <si>
    <t>경북 경주시 시동</t>
  </si>
  <si>
    <t>시동</t>
  </si>
  <si>
    <t>경북 경주시 시래동</t>
  </si>
  <si>
    <t>시래동</t>
  </si>
  <si>
    <t>경북 경주시 구정동</t>
  </si>
  <si>
    <t>구정동</t>
  </si>
  <si>
    <t>경북 경주시 마동</t>
  </si>
  <si>
    <t>경북 경주시 하동</t>
  </si>
  <si>
    <t>경북 경주시 진현동</t>
  </si>
  <si>
    <t>진현동</t>
  </si>
  <si>
    <t>경북 경주시 천군동</t>
  </si>
  <si>
    <t>천군동</t>
  </si>
  <si>
    <t>경북 경주시 신평동</t>
  </si>
  <si>
    <t>경북 경주시 덕동</t>
  </si>
  <si>
    <t>덕동</t>
  </si>
  <si>
    <t>경북 경주시 암곡동</t>
  </si>
  <si>
    <t>암곡동</t>
  </si>
  <si>
    <t>경북 경주시 황용동</t>
  </si>
  <si>
    <t>황용동</t>
  </si>
  <si>
    <t>경북 경주시 북군동</t>
  </si>
  <si>
    <t>북군동</t>
  </si>
  <si>
    <t>경북 경주시 손곡동</t>
  </si>
  <si>
    <t>손곡동</t>
  </si>
  <si>
    <t>경북 경주시 율동</t>
  </si>
  <si>
    <t>경북 경주시 배동</t>
  </si>
  <si>
    <t>배동</t>
  </si>
  <si>
    <t>경북 경주시 석장동</t>
  </si>
  <si>
    <t>석장동</t>
  </si>
  <si>
    <t>경북 경주시 감포읍</t>
  </si>
  <si>
    <t>감포읍</t>
  </si>
  <si>
    <t>경북 경주시 안강읍</t>
  </si>
  <si>
    <t>안강읍</t>
  </si>
  <si>
    <t>경북 경주시 건천읍</t>
  </si>
  <si>
    <t>건천읍</t>
  </si>
  <si>
    <t>경북 경주시 외동읍</t>
  </si>
  <si>
    <t>외동읍</t>
  </si>
  <si>
    <t>경북 경주시 문무대왕면</t>
  </si>
  <si>
    <t>문무대왕면</t>
  </si>
  <si>
    <t>경북 경주시 양남면</t>
  </si>
  <si>
    <t>양남면</t>
  </si>
  <si>
    <t>경북 경주시 내남면</t>
  </si>
  <si>
    <t>내남면</t>
  </si>
  <si>
    <t>경북 경주시 산내면</t>
  </si>
  <si>
    <t>산내면</t>
  </si>
  <si>
    <t>경북 경주시 서면</t>
  </si>
  <si>
    <t>경북 경주시 현곡면</t>
  </si>
  <si>
    <t>현곡면</t>
  </si>
  <si>
    <t>경북 경주시 강동면</t>
  </si>
  <si>
    <t>강동면</t>
  </si>
  <si>
    <t>경북 경주시 천북면</t>
  </si>
  <si>
    <t>경북 김천시 감호동</t>
  </si>
  <si>
    <t>감호동</t>
  </si>
  <si>
    <t>경북 김천시 용두동</t>
  </si>
  <si>
    <t>경북 김천시 모암동</t>
  </si>
  <si>
    <t>모암동</t>
  </si>
  <si>
    <t>경북 김천시 성내동</t>
  </si>
  <si>
    <t>경북 김천시 평화동</t>
  </si>
  <si>
    <t>평화동</t>
  </si>
  <si>
    <t>경북 김천시 남산동</t>
  </si>
  <si>
    <t>경북 김천시 황금동</t>
  </si>
  <si>
    <t>경북 김천시 신음동</t>
  </si>
  <si>
    <t>신음동</t>
  </si>
  <si>
    <t>경북 김천시 교동</t>
  </si>
  <si>
    <t>경북 김천시 삼락동</t>
  </si>
  <si>
    <t>경북 김천시 문당동</t>
  </si>
  <si>
    <t>문당동</t>
  </si>
  <si>
    <t>경북 김천시 다수동</t>
  </si>
  <si>
    <t>다수동</t>
  </si>
  <si>
    <t>경북 김천시 백옥동</t>
  </si>
  <si>
    <t>백옥동</t>
  </si>
  <si>
    <t>경북 김천시 부곡동</t>
  </si>
  <si>
    <t>경북 김천시 지좌동</t>
  </si>
  <si>
    <t>지좌동</t>
  </si>
  <si>
    <t>경북 김천시 덕곡동</t>
  </si>
  <si>
    <t>경북 김천시 대광동</t>
  </si>
  <si>
    <t>대광동</t>
  </si>
  <si>
    <t>경북 김천시 응명동</t>
  </si>
  <si>
    <t>응명동</t>
  </si>
  <si>
    <t>경북 김천시 양천동</t>
  </si>
  <si>
    <t>양천동</t>
  </si>
  <si>
    <t>경북 김천시 율곡동</t>
  </si>
  <si>
    <t>율곡동</t>
  </si>
  <si>
    <t>경북 김천시 아포읍</t>
  </si>
  <si>
    <t>아포읍</t>
  </si>
  <si>
    <t>경북 김천시 농소면</t>
  </si>
  <si>
    <t>농소면</t>
  </si>
  <si>
    <t>경북 김천시 남면</t>
  </si>
  <si>
    <t>경북 김천시 개령면</t>
  </si>
  <si>
    <t>개령면</t>
  </si>
  <si>
    <t>경북 김천시 감문면</t>
  </si>
  <si>
    <t>감문면</t>
  </si>
  <si>
    <t>경북 김천시 어모면</t>
  </si>
  <si>
    <t>어모면</t>
  </si>
  <si>
    <t>경북 김천시 봉산면</t>
  </si>
  <si>
    <t>경북 김천시 대항면</t>
  </si>
  <si>
    <t>대항면</t>
  </si>
  <si>
    <t>경북 김천시 감천면</t>
  </si>
  <si>
    <t>감천면</t>
  </si>
  <si>
    <t>경북 김천시 조마면</t>
  </si>
  <si>
    <t>조마면</t>
  </si>
  <si>
    <t>경북 김천시 구성면</t>
  </si>
  <si>
    <t>구성면</t>
  </si>
  <si>
    <t>경북 김천시 지례면</t>
  </si>
  <si>
    <t>지례면</t>
  </si>
  <si>
    <t>경북 김천시 부항면</t>
  </si>
  <si>
    <t>부항면</t>
  </si>
  <si>
    <t>경북 김천시 대덕면</t>
  </si>
  <si>
    <t>경북 김천시 증산면</t>
  </si>
  <si>
    <t>증산면</t>
  </si>
  <si>
    <t>경북 안동시 삼산동</t>
  </si>
  <si>
    <t>경북 안동시 서부동</t>
  </si>
  <si>
    <t>경북 안동시 북문동</t>
  </si>
  <si>
    <t>북문동</t>
  </si>
  <si>
    <t>경북 안동시 명륜동</t>
  </si>
  <si>
    <t>경북 안동시 신안동</t>
  </si>
  <si>
    <t>경북 안동시 율세동</t>
  </si>
  <si>
    <t>율세동</t>
  </si>
  <si>
    <t>경북 안동시 옥정동</t>
  </si>
  <si>
    <t>경북 안동시 신세동</t>
  </si>
  <si>
    <t>신세동</t>
  </si>
  <si>
    <t>경북 안동시 법흥동</t>
  </si>
  <si>
    <t>법흥동</t>
  </si>
  <si>
    <t>경북 안동시 용상동</t>
  </si>
  <si>
    <t>용상동</t>
  </si>
  <si>
    <t>경북 안동시 동문동</t>
  </si>
  <si>
    <t>경북 안동시 동부동</t>
  </si>
  <si>
    <t>경북 안동시 운흥동</t>
  </si>
  <si>
    <t>운흥동</t>
  </si>
  <si>
    <t>경북 안동시 천리동</t>
  </si>
  <si>
    <t>천리동</t>
  </si>
  <si>
    <t>경북 안동시 남부동</t>
  </si>
  <si>
    <t>남부동</t>
  </si>
  <si>
    <t>경북 안동시 남문동</t>
  </si>
  <si>
    <t>남문동</t>
  </si>
  <si>
    <t>경북 안동시 안흥동</t>
  </si>
  <si>
    <t>경북 안동시 대석동</t>
  </si>
  <si>
    <t>대석동</t>
  </si>
  <si>
    <t>경북 안동시 옥야동</t>
  </si>
  <si>
    <t>옥야동</t>
  </si>
  <si>
    <t>경북 안동시 광석동</t>
  </si>
  <si>
    <t>경북 안동시 당북동</t>
  </si>
  <si>
    <t>당북동</t>
  </si>
  <si>
    <t>경북 안동시 태화동</t>
  </si>
  <si>
    <t>경북 안동시 화성동</t>
  </si>
  <si>
    <t>화성동</t>
  </si>
  <si>
    <t>경북 안동시 목성동</t>
  </si>
  <si>
    <t>목성동</t>
  </si>
  <si>
    <t>경북 안동시 법상동</t>
  </si>
  <si>
    <t>법상동</t>
  </si>
  <si>
    <t>경북 안동시 금곡동</t>
  </si>
  <si>
    <t>경북 안동시 평화동</t>
  </si>
  <si>
    <t>경북 안동시 안기동</t>
  </si>
  <si>
    <t>안기동</t>
  </si>
  <si>
    <t>경북 안동시 운안동</t>
  </si>
  <si>
    <t>운안동</t>
  </si>
  <si>
    <t>경북 안동시 성곡동</t>
  </si>
  <si>
    <t>경북 안동시 상아동</t>
  </si>
  <si>
    <t>상아동</t>
  </si>
  <si>
    <t>경북 안동시 안막동</t>
  </si>
  <si>
    <t>안막동</t>
  </si>
  <si>
    <t>경북 안동시 옥동</t>
  </si>
  <si>
    <t>경북 안동시 이천동</t>
  </si>
  <si>
    <t>경북 안동시 노하동</t>
  </si>
  <si>
    <t>노하동</t>
  </si>
  <si>
    <t>경북 안동시 송현동</t>
  </si>
  <si>
    <t>경북 안동시 송천동</t>
  </si>
  <si>
    <t>송천동</t>
  </si>
  <si>
    <t>경북 안동시 석동동</t>
  </si>
  <si>
    <t>석동동</t>
  </si>
  <si>
    <t>경북 안동시 정상동</t>
  </si>
  <si>
    <t>경북 안동시 정하동</t>
  </si>
  <si>
    <t>경북 안동시 수상동</t>
  </si>
  <si>
    <t>수상동</t>
  </si>
  <si>
    <t>경북 안동시 수하동</t>
  </si>
  <si>
    <t>경북 안동시 풍산읍</t>
  </si>
  <si>
    <t>풍산읍</t>
  </si>
  <si>
    <t>경북 안동시 와룡면</t>
  </si>
  <si>
    <t>와룡면</t>
  </si>
  <si>
    <t>경북 안동시 북후면</t>
  </si>
  <si>
    <t>북후면</t>
  </si>
  <si>
    <t>경북 안동시 서후면</t>
  </si>
  <si>
    <t>서후면</t>
  </si>
  <si>
    <t>경북 안동시 풍천면</t>
  </si>
  <si>
    <t>풍천면</t>
  </si>
  <si>
    <t>경북 안동시 일직면</t>
  </si>
  <si>
    <t>일직면</t>
  </si>
  <si>
    <t>경북 안동시 남후면</t>
  </si>
  <si>
    <t>남후면</t>
  </si>
  <si>
    <t>경북 안동시 남선면</t>
  </si>
  <si>
    <t>남선면</t>
  </si>
  <si>
    <t>경북 안동시 임하면</t>
  </si>
  <si>
    <t>임하면</t>
  </si>
  <si>
    <t>경북 안동시 길안면</t>
  </si>
  <si>
    <t>길안면</t>
  </si>
  <si>
    <t>경북 안동시 임동면</t>
  </si>
  <si>
    <t>임동면</t>
  </si>
  <si>
    <t>경북 안동시 예안면</t>
  </si>
  <si>
    <t>예안면</t>
  </si>
  <si>
    <t>경북 안동시 도산면</t>
  </si>
  <si>
    <t>도산면</t>
  </si>
  <si>
    <t>경북 안동시 녹전면</t>
  </si>
  <si>
    <t>녹전면</t>
  </si>
  <si>
    <t>경북 구미시 원평동</t>
  </si>
  <si>
    <t>경북 구미시 지산동</t>
  </si>
  <si>
    <t>경북 구미시 도량동</t>
  </si>
  <si>
    <t>도량동</t>
  </si>
  <si>
    <t>경북 구미시 봉곡동</t>
  </si>
  <si>
    <t>경북 구미시 부곡동</t>
  </si>
  <si>
    <t>경북 구미시 선기동</t>
  </si>
  <si>
    <t>선기동</t>
  </si>
  <si>
    <t>경북 구미시 수점동</t>
  </si>
  <si>
    <t>수점동</t>
  </si>
  <si>
    <t>경북 구미시 남통동</t>
  </si>
  <si>
    <t>남통동</t>
  </si>
  <si>
    <t>경북 구미시 형곡동</t>
  </si>
  <si>
    <t>형곡동</t>
  </si>
  <si>
    <t>경북 구미시 송정동</t>
  </si>
  <si>
    <t>경북 구미시 신평동</t>
  </si>
  <si>
    <t>경북 구미시 비산동</t>
  </si>
  <si>
    <t>경북 구미시 공단동</t>
  </si>
  <si>
    <t>공단동</t>
  </si>
  <si>
    <t>경북 구미시 광평동</t>
  </si>
  <si>
    <t>광평동</t>
  </si>
  <si>
    <t>경북 구미시 사곡동</t>
  </si>
  <si>
    <t>경북 구미시 상모동</t>
  </si>
  <si>
    <t>상모동</t>
  </si>
  <si>
    <t>경북 구미시 임은동</t>
  </si>
  <si>
    <t>임은동</t>
  </si>
  <si>
    <t>경북 구미시 오태동</t>
  </si>
  <si>
    <t>오태동</t>
  </si>
  <si>
    <t>경북 구미시 신동</t>
  </si>
  <si>
    <t>경북 구미시 구평동</t>
  </si>
  <si>
    <t>경북 구미시 황상동</t>
  </si>
  <si>
    <t>황상동</t>
  </si>
  <si>
    <t>경북 구미시 인의동</t>
  </si>
  <si>
    <t>경북 구미시 진평동</t>
  </si>
  <si>
    <t>진평동</t>
  </si>
  <si>
    <t>경북 구미시 시미동</t>
  </si>
  <si>
    <t>시미동</t>
  </si>
  <si>
    <t>경북 구미시 임수동</t>
  </si>
  <si>
    <t>임수동</t>
  </si>
  <si>
    <t>경북 구미시 양호동</t>
  </si>
  <si>
    <t>양호동</t>
  </si>
  <si>
    <t>경북 구미시 거의동</t>
  </si>
  <si>
    <t>거의동</t>
  </si>
  <si>
    <t>경북 구미시 옥계동</t>
  </si>
  <si>
    <t>경북 구미시 구포동</t>
  </si>
  <si>
    <t>경북 구미시 금전동</t>
  </si>
  <si>
    <t>금전동</t>
  </si>
  <si>
    <t>경북 구미시 선산읍</t>
  </si>
  <si>
    <t>선산읍</t>
  </si>
  <si>
    <t>경북 구미시 고아읍</t>
  </si>
  <si>
    <t>고아읍</t>
  </si>
  <si>
    <t>경북 구미시 산동읍</t>
  </si>
  <si>
    <t>산동읍</t>
  </si>
  <si>
    <t>경북 구미시 무을면</t>
  </si>
  <si>
    <t>무을면</t>
  </si>
  <si>
    <t>경북 구미시 옥성면</t>
  </si>
  <si>
    <t>옥성면</t>
  </si>
  <si>
    <t>경북 구미시 도개면</t>
  </si>
  <si>
    <t>도개면</t>
  </si>
  <si>
    <t>경북 구미시 해평면</t>
  </si>
  <si>
    <t>해평면</t>
  </si>
  <si>
    <t>경북 구미시 장천면</t>
  </si>
  <si>
    <t>장천면</t>
  </si>
  <si>
    <t>경북 영주시 영주동</t>
  </si>
  <si>
    <t>경북 영주시 상망동</t>
  </si>
  <si>
    <t>상망동</t>
  </si>
  <si>
    <t>경북 영주시 하망동</t>
  </si>
  <si>
    <t>하망동</t>
  </si>
  <si>
    <t>경북 영주시 휴천동</t>
  </si>
  <si>
    <t>휴천동</t>
  </si>
  <si>
    <t>경북 영주시 가흥동</t>
  </si>
  <si>
    <t>가흥동</t>
  </si>
  <si>
    <t>경북 영주시 문정동</t>
  </si>
  <si>
    <t>경북 영주시 고현동</t>
  </si>
  <si>
    <t>경북 영주시 창진동</t>
  </si>
  <si>
    <t>창진동</t>
  </si>
  <si>
    <t>경북 영주시 상줄동</t>
  </si>
  <si>
    <t>상줄동</t>
  </si>
  <si>
    <t>경북 영주시 조와동</t>
  </si>
  <si>
    <t>조와동</t>
  </si>
  <si>
    <t>경북 영주시 조암동</t>
  </si>
  <si>
    <t>조암동</t>
  </si>
  <si>
    <t>경북 영주시 적서동</t>
  </si>
  <si>
    <t>적서동</t>
  </si>
  <si>
    <t>경북 영주시 아지동</t>
  </si>
  <si>
    <t>아지동</t>
  </si>
  <si>
    <t>경북 영주시 풍기읍</t>
  </si>
  <si>
    <t>풍기읍</t>
  </si>
  <si>
    <t>경북 영주시 이산면</t>
  </si>
  <si>
    <t>이산면</t>
  </si>
  <si>
    <t>경북 영주시 평은면</t>
  </si>
  <si>
    <t>평은면</t>
  </si>
  <si>
    <t>경북 영주시 문수면</t>
  </si>
  <si>
    <t>문수면</t>
  </si>
  <si>
    <t>경북 영주시 장수면</t>
  </si>
  <si>
    <t>장수면</t>
  </si>
  <si>
    <t>경북 영주시 안정면</t>
  </si>
  <si>
    <t>안정면</t>
  </si>
  <si>
    <t>경북 영주시 봉현면</t>
  </si>
  <si>
    <t>봉현면</t>
  </si>
  <si>
    <t>경북 영주시 순흥면</t>
  </si>
  <si>
    <t>순흥면</t>
  </si>
  <si>
    <t>경북 영주시 단산면</t>
  </si>
  <si>
    <t>단산면</t>
  </si>
  <si>
    <t>경북 영주시 부석면</t>
  </si>
  <si>
    <t>경북 영천시 조교동</t>
  </si>
  <si>
    <t>영천시</t>
  </si>
  <si>
    <t>조교동</t>
  </si>
  <si>
    <t>경북 영천시 망정동</t>
  </si>
  <si>
    <t>망정동</t>
  </si>
  <si>
    <t>경북 영천시 야사동</t>
  </si>
  <si>
    <t>야사동</t>
  </si>
  <si>
    <t>경북 영천시 문내동</t>
  </si>
  <si>
    <t>문내동</t>
  </si>
  <si>
    <t>경북 영천시 문외동</t>
  </si>
  <si>
    <t>문외동</t>
  </si>
  <si>
    <t>경북 영천시 창구동</t>
  </si>
  <si>
    <t>창구동</t>
  </si>
  <si>
    <t>경북 영천시 교촌동</t>
  </si>
  <si>
    <t>경북 영천시 과전동</t>
  </si>
  <si>
    <t>과전동</t>
  </si>
  <si>
    <t>경북 영천시 성내동</t>
  </si>
  <si>
    <t>경북 영천시 화룡동</t>
  </si>
  <si>
    <t>화룡동</t>
  </si>
  <si>
    <t>경북 영천시 도동</t>
  </si>
  <si>
    <t>경북 영천시 금노동</t>
  </si>
  <si>
    <t>금노동</t>
  </si>
  <si>
    <t>경북 영천시 완산동</t>
  </si>
  <si>
    <t>완산동</t>
  </si>
  <si>
    <t>경북 영천시 범어동</t>
  </si>
  <si>
    <t>경북 영천시 작산동</t>
  </si>
  <si>
    <t>작산동</t>
  </si>
  <si>
    <t>경북 영천시 봉동</t>
  </si>
  <si>
    <t>봉동</t>
  </si>
  <si>
    <t>경북 영천시 본촌동</t>
  </si>
  <si>
    <t>경북 영천시 채신동</t>
  </si>
  <si>
    <t>채신동</t>
  </si>
  <si>
    <t>경북 영천시 괴연동</t>
  </si>
  <si>
    <t>괴연동</t>
  </si>
  <si>
    <t>경북 영천시 대전동</t>
  </si>
  <si>
    <t>대전동</t>
  </si>
  <si>
    <t>경북 영천시 녹전동</t>
  </si>
  <si>
    <t>녹전동</t>
  </si>
  <si>
    <t>경북 영천시 도림동</t>
  </si>
  <si>
    <t>경북 영천시 오미동</t>
  </si>
  <si>
    <t>오미동</t>
  </si>
  <si>
    <t>경북 영천시 오수동</t>
  </si>
  <si>
    <t>오수동</t>
  </si>
  <si>
    <t>경북 영천시 쌍계동</t>
  </si>
  <si>
    <t>쌍계동</t>
  </si>
  <si>
    <t>경북 영천시 도남동</t>
  </si>
  <si>
    <t>경북 영천시 매산동</t>
  </si>
  <si>
    <t>경북 영천시 언하동</t>
  </si>
  <si>
    <t>언하동</t>
  </si>
  <si>
    <t>경북 영천시 신기동</t>
  </si>
  <si>
    <t>경북 영천시 서산동</t>
  </si>
  <si>
    <t>경북 영천시 금호읍</t>
  </si>
  <si>
    <t>금호읍</t>
  </si>
  <si>
    <t>경북 영천시 청통면</t>
  </si>
  <si>
    <t>청통면</t>
  </si>
  <si>
    <t>경북 영천시 신녕면</t>
  </si>
  <si>
    <t>신녕면</t>
  </si>
  <si>
    <t>경북 영천시 화산면</t>
  </si>
  <si>
    <t>경북 영천시 화북면</t>
  </si>
  <si>
    <t>화북면</t>
  </si>
  <si>
    <t>경북 영천시 화남면</t>
  </si>
  <si>
    <t>화남면</t>
  </si>
  <si>
    <t>경북 영천시 자양면</t>
  </si>
  <si>
    <t>자양면</t>
  </si>
  <si>
    <t>경북 영천시 임고면</t>
  </si>
  <si>
    <t>임고면</t>
  </si>
  <si>
    <t>경북 영천시 고경면</t>
  </si>
  <si>
    <t>고경면</t>
  </si>
  <si>
    <t>경북 영천시 북안면</t>
  </si>
  <si>
    <t>북안면</t>
  </si>
  <si>
    <t>경북 영천시 대창면</t>
  </si>
  <si>
    <t>대창면</t>
  </si>
  <si>
    <t>경북 상주시 성하동</t>
  </si>
  <si>
    <t>상주시</t>
  </si>
  <si>
    <t>성하동</t>
  </si>
  <si>
    <t>경북 상주시 성동동</t>
  </si>
  <si>
    <t>경북 상주시 인봉동</t>
  </si>
  <si>
    <t>인봉동</t>
  </si>
  <si>
    <t>경북 상주시 복룡동</t>
  </si>
  <si>
    <t>경북 상주시 냉림동</t>
  </si>
  <si>
    <t>냉림동</t>
  </si>
  <si>
    <t>경북 상주시 서성동</t>
  </si>
  <si>
    <t>서성동</t>
  </si>
  <si>
    <t>경북 상주시 남성동</t>
  </si>
  <si>
    <t>남성동</t>
  </si>
  <si>
    <t>경북 상주시 서문동</t>
  </si>
  <si>
    <t>경북 상주시 무양동</t>
  </si>
  <si>
    <t>무양동</t>
  </si>
  <si>
    <t>경북 상주시 낙양동</t>
  </si>
  <si>
    <t>경북 상주시 개운동</t>
  </si>
  <si>
    <t>개운동</t>
  </si>
  <si>
    <t>경북 상주시 신봉동</t>
  </si>
  <si>
    <t>경북 상주시 가장동</t>
  </si>
  <si>
    <t>경북 상주시 양촌동</t>
  </si>
  <si>
    <t>경북 상주시 지천동</t>
  </si>
  <si>
    <t>지천동</t>
  </si>
  <si>
    <t>경북 상주시 오대동</t>
  </si>
  <si>
    <t>오대동</t>
  </si>
  <si>
    <t>경북 상주시 흥각동</t>
  </si>
  <si>
    <t>흥각동</t>
  </si>
  <si>
    <t>경북 상주시 거동동</t>
  </si>
  <si>
    <t>거동동</t>
  </si>
  <si>
    <t>경북 상주시 인평동</t>
  </si>
  <si>
    <t>인평동</t>
  </si>
  <si>
    <t>경북 상주시 서곡동</t>
  </si>
  <si>
    <t>서곡동</t>
  </si>
  <si>
    <t>경북 상주시 화개동</t>
  </si>
  <si>
    <t>화개동</t>
  </si>
  <si>
    <t>경북 상주시 외답동</t>
  </si>
  <si>
    <t>외답동</t>
  </si>
  <si>
    <t>경북 상주시 헌신동</t>
  </si>
  <si>
    <t>헌신동</t>
  </si>
  <si>
    <t>경북 상주시 병성동</t>
  </si>
  <si>
    <t>병성동</t>
  </si>
  <si>
    <t>경북 상주시 도남동</t>
  </si>
  <si>
    <t>경북 상주시 낙상동</t>
  </si>
  <si>
    <t>낙상동</t>
  </si>
  <si>
    <t>경북 상주시 중덕동</t>
  </si>
  <si>
    <t>중덕동</t>
  </si>
  <si>
    <t>경북 상주시 초산동</t>
  </si>
  <si>
    <t>초산동</t>
  </si>
  <si>
    <t>경북 상주시 화산동</t>
  </si>
  <si>
    <t>경북 상주시 계산동</t>
  </si>
  <si>
    <t>경북 상주시 부원동</t>
  </si>
  <si>
    <t>부원동</t>
  </si>
  <si>
    <t>경북 상주시 죽전동</t>
  </si>
  <si>
    <t>경북 상주시 만산동</t>
  </si>
  <si>
    <t>만산동</t>
  </si>
  <si>
    <t>경북 상주시 연원동</t>
  </si>
  <si>
    <t>연원동</t>
  </si>
  <si>
    <t>경북 상주시 남장동</t>
  </si>
  <si>
    <t>남장동</t>
  </si>
  <si>
    <t>경북 상주시 남적동</t>
  </si>
  <si>
    <t>남적동</t>
  </si>
  <si>
    <t>경북 상주시 함창읍</t>
  </si>
  <si>
    <t>함창읍</t>
  </si>
  <si>
    <t>경북 상주시 중동면</t>
  </si>
  <si>
    <t>중동면</t>
  </si>
  <si>
    <t>경북 상주시 사벌국면</t>
  </si>
  <si>
    <t>사벌국면</t>
  </si>
  <si>
    <t>경북 상주시 낙동면</t>
  </si>
  <si>
    <t>낙동면</t>
  </si>
  <si>
    <t>경북 상주시 청리면</t>
  </si>
  <si>
    <t>청리면</t>
  </si>
  <si>
    <t>경북 상주시 공성면</t>
  </si>
  <si>
    <t>공성면</t>
  </si>
  <si>
    <t>경북 상주시 외남면</t>
  </si>
  <si>
    <t>외남면</t>
  </si>
  <si>
    <t>경북 상주시 내서면</t>
  </si>
  <si>
    <t>내서면</t>
  </si>
  <si>
    <t>경북 상주시 모동면</t>
  </si>
  <si>
    <t>모동면</t>
  </si>
  <si>
    <t>경북 상주시 모서면</t>
  </si>
  <si>
    <t>모서면</t>
  </si>
  <si>
    <t>경북 상주시 화동면</t>
  </si>
  <si>
    <t>화동면</t>
  </si>
  <si>
    <t>경북 상주시 화서면</t>
  </si>
  <si>
    <t>화서면</t>
  </si>
  <si>
    <t>경북 상주시 화북면</t>
  </si>
  <si>
    <t>경북 상주시 외서면</t>
  </si>
  <si>
    <t>경북 상주시 은척면</t>
  </si>
  <si>
    <t>은척면</t>
  </si>
  <si>
    <t>경북 상주시 공검면</t>
  </si>
  <si>
    <t>공검면</t>
  </si>
  <si>
    <t>경북 상주시 이안면</t>
  </si>
  <si>
    <t>이안면</t>
  </si>
  <si>
    <t>경북 상주시 화남면</t>
  </si>
  <si>
    <t>경북 문경시 점촌동</t>
  </si>
  <si>
    <t>문경시</t>
  </si>
  <si>
    <t>점촌동</t>
  </si>
  <si>
    <t>경북 문경시 영신동</t>
  </si>
  <si>
    <t>영신동</t>
  </si>
  <si>
    <t>경북 문경시 흥덕동</t>
  </si>
  <si>
    <t>흥덕동</t>
  </si>
  <si>
    <t>경북 문경시 우지동</t>
  </si>
  <si>
    <t>우지동</t>
  </si>
  <si>
    <t>경북 문경시 창동</t>
  </si>
  <si>
    <t>경북 문경시 신기동</t>
  </si>
  <si>
    <t>경북 문경시 불정동</t>
  </si>
  <si>
    <t>불정동</t>
  </si>
  <si>
    <t>경북 문경시 유곡동</t>
  </si>
  <si>
    <t>경북 문경시 공평동</t>
  </si>
  <si>
    <t>경북 문경시 모전동</t>
  </si>
  <si>
    <t>모전동</t>
  </si>
  <si>
    <t>경북 문경시 윤직동</t>
  </si>
  <si>
    <t>윤직동</t>
  </si>
  <si>
    <t>경북 문경시 문경읍</t>
  </si>
  <si>
    <t>문경읍</t>
  </si>
  <si>
    <t>경북 문경시 가은읍</t>
  </si>
  <si>
    <t>가은읍</t>
  </si>
  <si>
    <t>경북 문경시 영순면</t>
  </si>
  <si>
    <t>영순면</t>
  </si>
  <si>
    <t>경북 문경시 산양면</t>
  </si>
  <si>
    <t>산양면</t>
  </si>
  <si>
    <t>경북 문경시 호계면</t>
  </si>
  <si>
    <t>호계면</t>
  </si>
  <si>
    <t>경북 문경시 산북면</t>
  </si>
  <si>
    <t>경북 문경시 동로면</t>
  </si>
  <si>
    <t>동로면</t>
  </si>
  <si>
    <t>경북 문경시 마성면</t>
  </si>
  <si>
    <t>마성면</t>
  </si>
  <si>
    <t>경북 문경시 농암면</t>
  </si>
  <si>
    <t>농암면</t>
  </si>
  <si>
    <t>경북 경산시 삼남동</t>
  </si>
  <si>
    <t>삼남동</t>
  </si>
  <si>
    <t>경북 경산시 삼북동</t>
  </si>
  <si>
    <t>삼북동</t>
  </si>
  <si>
    <t>경북 경산시 서상동</t>
  </si>
  <si>
    <t>서상동</t>
  </si>
  <si>
    <t>경북 경산시 신교동</t>
  </si>
  <si>
    <t>경북 경산시 상방동</t>
  </si>
  <si>
    <t>상방동</t>
  </si>
  <si>
    <t>경북 경산시 백천동</t>
  </si>
  <si>
    <t>백천동</t>
  </si>
  <si>
    <t>경북 경산시 옥곡동</t>
  </si>
  <si>
    <t>옥곡동</t>
  </si>
  <si>
    <t>경북 경산시 사정동</t>
  </si>
  <si>
    <t>경북 경산시 옥산동</t>
  </si>
  <si>
    <t>경북 경산시 중산동</t>
  </si>
  <si>
    <t>경북 경산시 정평동</t>
  </si>
  <si>
    <t>정평동</t>
  </si>
  <si>
    <t>경북 경산시 대평동</t>
  </si>
  <si>
    <t>대평동</t>
  </si>
  <si>
    <t>경북 경산시 대정동</t>
  </si>
  <si>
    <t>경북 경산시 임당동</t>
  </si>
  <si>
    <t>임당동</t>
  </si>
  <si>
    <t>경북 경산시 대동</t>
  </si>
  <si>
    <t>경북 경산시 계양동</t>
  </si>
  <si>
    <t>계양동</t>
  </si>
  <si>
    <t>경북 경산시 중방동</t>
  </si>
  <si>
    <t>중방동</t>
  </si>
  <si>
    <t>경북 경산시 조영동</t>
  </si>
  <si>
    <t>조영동</t>
  </si>
  <si>
    <t>경북 경산시 남방동</t>
  </si>
  <si>
    <t>경북 경산시 내동</t>
  </si>
  <si>
    <t>경북 경산시 여천동</t>
  </si>
  <si>
    <t>경북 경산시 유곡동</t>
  </si>
  <si>
    <t>경북 경산시 신천동</t>
  </si>
  <si>
    <t>경북 경산시 점촌동</t>
  </si>
  <si>
    <t>경북 경산시 평산동</t>
  </si>
  <si>
    <t>경북 경산시 사동</t>
  </si>
  <si>
    <t>경북 경산시 삼풍동</t>
  </si>
  <si>
    <t>삼풍동</t>
  </si>
  <si>
    <t>경북 경산시 갑제동</t>
  </si>
  <si>
    <t>갑제동</t>
  </si>
  <si>
    <t>경북 경산시 하양읍</t>
  </si>
  <si>
    <t>하양읍</t>
  </si>
  <si>
    <t>경북 경산시 진량읍</t>
  </si>
  <si>
    <t>진량읍</t>
  </si>
  <si>
    <t>경북 경산시 압량읍</t>
  </si>
  <si>
    <t>압량읍</t>
  </si>
  <si>
    <t>경북 경산시 와촌면</t>
  </si>
  <si>
    <t>와촌면</t>
  </si>
  <si>
    <t>경북 경산시 자인면</t>
  </si>
  <si>
    <t>자인면</t>
  </si>
  <si>
    <t>경북 경산시 용성면</t>
  </si>
  <si>
    <t>용성면</t>
  </si>
  <si>
    <t>경북 경산시 남산면</t>
  </si>
  <si>
    <t>남산면</t>
  </si>
  <si>
    <t>경북 경산시 남천면</t>
  </si>
  <si>
    <t>남천면</t>
  </si>
  <si>
    <t>경북 의성군 의성읍</t>
  </si>
  <si>
    <t>의성군</t>
  </si>
  <si>
    <t>의성읍</t>
  </si>
  <si>
    <t>경북 의성군 단촌면</t>
  </si>
  <si>
    <t>단촌면</t>
  </si>
  <si>
    <t>경북 의성군 점곡면</t>
  </si>
  <si>
    <t>점곡면</t>
  </si>
  <si>
    <t>경북 의성군 옥산면</t>
  </si>
  <si>
    <t>경북 의성군 사곡면</t>
  </si>
  <si>
    <t>경북 의성군 춘산면</t>
  </si>
  <si>
    <t>춘산면</t>
  </si>
  <si>
    <t>경북 의성군 가음면</t>
  </si>
  <si>
    <t>가음면</t>
  </si>
  <si>
    <t>경북 의성군 금성면</t>
  </si>
  <si>
    <t>경북 의성군 봉양면</t>
  </si>
  <si>
    <t>봉양면</t>
  </si>
  <si>
    <t>경북 의성군 비안면</t>
  </si>
  <si>
    <t>비안면</t>
  </si>
  <si>
    <t>경북 의성군 구천면</t>
  </si>
  <si>
    <t>구천면</t>
  </si>
  <si>
    <t>경북 의성군 단밀면</t>
  </si>
  <si>
    <t>단밀면</t>
  </si>
  <si>
    <t>경북 의성군 단북면</t>
  </si>
  <si>
    <t>단북면</t>
  </si>
  <si>
    <t>경북 의성군 안계면</t>
  </si>
  <si>
    <t>안계면</t>
  </si>
  <si>
    <t>경북 의성군 다인면</t>
  </si>
  <si>
    <t>다인면</t>
  </si>
  <si>
    <t>경북 의성군 신평면</t>
  </si>
  <si>
    <t>경북 의성군 안평면</t>
  </si>
  <si>
    <t>안평면</t>
  </si>
  <si>
    <t>경북 의성군 안사면</t>
  </si>
  <si>
    <t>안사면</t>
  </si>
  <si>
    <t>경북 청송군 청송읍</t>
  </si>
  <si>
    <t>청송군</t>
  </si>
  <si>
    <t>청송읍</t>
  </si>
  <si>
    <t>경북 청송군 주왕산면</t>
  </si>
  <si>
    <t>주왕산면</t>
  </si>
  <si>
    <t>경북 청송군 부남면</t>
  </si>
  <si>
    <t>부남면</t>
  </si>
  <si>
    <t>경북 청송군 현동면</t>
  </si>
  <si>
    <t>현동면</t>
  </si>
  <si>
    <t>경북 청송군 현서면</t>
  </si>
  <si>
    <t>현서면</t>
  </si>
  <si>
    <t>경북 청송군 안덕면</t>
  </si>
  <si>
    <t>안덕면</t>
  </si>
  <si>
    <t>경북 청송군 파천면</t>
  </si>
  <si>
    <t>파천면</t>
  </si>
  <si>
    <t>경북 청송군 진보면</t>
  </si>
  <si>
    <t>진보면</t>
  </si>
  <si>
    <t>경북 영양군 영양읍</t>
  </si>
  <si>
    <t>영양군</t>
  </si>
  <si>
    <t>영양읍</t>
  </si>
  <si>
    <t>경북 영양군 입암면</t>
  </si>
  <si>
    <t>입암면</t>
  </si>
  <si>
    <t>경북 영양군 청기면</t>
  </si>
  <si>
    <t>청기면</t>
  </si>
  <si>
    <t>경북 영양군 일월면</t>
  </si>
  <si>
    <t>일월면</t>
  </si>
  <si>
    <t>경북 영양군 수비면</t>
  </si>
  <si>
    <t>수비면</t>
  </si>
  <si>
    <t>경북 영양군 석보면</t>
  </si>
  <si>
    <t>석보면</t>
  </si>
  <si>
    <t>경북 영덕군 영덕읍</t>
  </si>
  <si>
    <t>영덕군</t>
  </si>
  <si>
    <t>영덕읍</t>
  </si>
  <si>
    <t>경북 영덕군 강구면</t>
  </si>
  <si>
    <t>강구면</t>
  </si>
  <si>
    <t>경북 영덕군 남정면</t>
  </si>
  <si>
    <t>남정면</t>
  </si>
  <si>
    <t>경북 영덕군 달산면</t>
  </si>
  <si>
    <t>달산면</t>
  </si>
  <si>
    <t>경북 영덕군 지품면</t>
  </si>
  <si>
    <t>지품면</t>
  </si>
  <si>
    <t>경북 영덕군 축산면</t>
  </si>
  <si>
    <t>축산면</t>
  </si>
  <si>
    <t>경북 영덕군 영해면</t>
  </si>
  <si>
    <t>영해면</t>
  </si>
  <si>
    <t>경북 영덕군 병곡면</t>
  </si>
  <si>
    <t>병곡면</t>
  </si>
  <si>
    <t>경북 영덕군 창수면</t>
  </si>
  <si>
    <t>경북 청도군 화양읍</t>
  </si>
  <si>
    <t>청도군</t>
  </si>
  <si>
    <t>화양읍</t>
  </si>
  <si>
    <t>경북 청도군 청도읍</t>
  </si>
  <si>
    <t>청도읍</t>
  </si>
  <si>
    <t>경북 청도군 각남면</t>
  </si>
  <si>
    <t>각남면</t>
  </si>
  <si>
    <t>경북 청도군 풍각면</t>
  </si>
  <si>
    <t>풍각면</t>
  </si>
  <si>
    <t>경북 청도군 각북면</t>
  </si>
  <si>
    <t>각북면</t>
  </si>
  <si>
    <t>경북 청도군 이서면</t>
  </si>
  <si>
    <t>경북 청도군 운문면</t>
  </si>
  <si>
    <t>운문면</t>
  </si>
  <si>
    <t>경북 청도군 금천면</t>
  </si>
  <si>
    <t>경북 청도군 매전면</t>
  </si>
  <si>
    <t>매전면</t>
  </si>
  <si>
    <t>경북 고령군 대가야읍</t>
  </si>
  <si>
    <t>고령군</t>
  </si>
  <si>
    <t>대가야읍</t>
  </si>
  <si>
    <t>경북 고령군 덕곡면</t>
  </si>
  <si>
    <t>덕곡면</t>
  </si>
  <si>
    <t>경북 고령군 운수면</t>
  </si>
  <si>
    <t>운수면</t>
  </si>
  <si>
    <t>경북 고령군 성산면</t>
  </si>
  <si>
    <t>성산면</t>
  </si>
  <si>
    <t>경북 고령군 다산면</t>
  </si>
  <si>
    <t>다산면</t>
  </si>
  <si>
    <t>경북 고령군 개진면</t>
  </si>
  <si>
    <t>개진면</t>
  </si>
  <si>
    <t>경북 고령군 우곡면</t>
  </si>
  <si>
    <t>우곡면</t>
  </si>
  <si>
    <t>경북 고령군 쌍림면</t>
  </si>
  <si>
    <t>쌍림면</t>
  </si>
  <si>
    <t>경북 성주군 성주읍</t>
  </si>
  <si>
    <t>성주군</t>
  </si>
  <si>
    <t>성주읍</t>
  </si>
  <si>
    <t>경북 성주군 선남면</t>
  </si>
  <si>
    <t>선남면</t>
  </si>
  <si>
    <t>경북 성주군 용암면</t>
  </si>
  <si>
    <t>용암면</t>
  </si>
  <si>
    <t>경북 성주군 수륜면</t>
  </si>
  <si>
    <t>수륜면</t>
  </si>
  <si>
    <t>경북 성주군 가천면</t>
  </si>
  <si>
    <t>가천면</t>
  </si>
  <si>
    <t>경북 성주군 금수면</t>
  </si>
  <si>
    <t>금수면</t>
  </si>
  <si>
    <t>경북 성주군 대가면</t>
  </si>
  <si>
    <t>대가면</t>
  </si>
  <si>
    <t>경북 성주군 벽진면</t>
  </si>
  <si>
    <t>벽진면</t>
  </si>
  <si>
    <t>경북 성주군 초전면</t>
  </si>
  <si>
    <t>초전면</t>
  </si>
  <si>
    <t>경북 성주군 월항면</t>
  </si>
  <si>
    <t>월항면</t>
  </si>
  <si>
    <t>경북 칠곡군 왜관읍</t>
  </si>
  <si>
    <t>칠곡군</t>
  </si>
  <si>
    <t>왜관읍</t>
  </si>
  <si>
    <t>경북 칠곡군 북삼읍</t>
  </si>
  <si>
    <t>북삼읍</t>
  </si>
  <si>
    <t>경북 칠곡군 석적읍</t>
  </si>
  <si>
    <t>석적읍</t>
  </si>
  <si>
    <t>경북 칠곡군 지천면</t>
  </si>
  <si>
    <t>지천면</t>
  </si>
  <si>
    <t>경북 칠곡군 동명면</t>
  </si>
  <si>
    <t>동명면</t>
  </si>
  <si>
    <t>경북 칠곡군 가산면</t>
  </si>
  <si>
    <t>경북 칠곡군 약목면</t>
  </si>
  <si>
    <t>약목면</t>
  </si>
  <si>
    <t>경북 칠곡군 기산면</t>
  </si>
  <si>
    <t>경북 예천군 예천읍</t>
  </si>
  <si>
    <t>예천군</t>
  </si>
  <si>
    <t>예천읍</t>
  </si>
  <si>
    <t>경북 예천군 용문면</t>
  </si>
  <si>
    <t>경북 예천군 감천면</t>
  </si>
  <si>
    <t>경북 예천군 보문면</t>
  </si>
  <si>
    <t>보문면</t>
  </si>
  <si>
    <t>경북 예천군 유천면</t>
  </si>
  <si>
    <t>유천면</t>
  </si>
  <si>
    <t>경북 예천군 용궁면</t>
  </si>
  <si>
    <t>용궁면</t>
  </si>
  <si>
    <t>경북 예천군 개포면</t>
  </si>
  <si>
    <t>개포면</t>
  </si>
  <si>
    <t>경북 예천군 지보면</t>
  </si>
  <si>
    <t>지보면</t>
  </si>
  <si>
    <t>경북 예천군 풍양면</t>
  </si>
  <si>
    <t>경북 예천군 효자면</t>
  </si>
  <si>
    <t>효자면</t>
  </si>
  <si>
    <t>경북 예천군 은풍면</t>
  </si>
  <si>
    <t>은풍면</t>
  </si>
  <si>
    <t>경북 봉화군 봉화읍</t>
  </si>
  <si>
    <t>봉화군</t>
  </si>
  <si>
    <t>봉화읍</t>
  </si>
  <si>
    <t>경북 봉화군 물야면</t>
  </si>
  <si>
    <t>물야면</t>
  </si>
  <si>
    <t>경북 봉화군 봉성면</t>
  </si>
  <si>
    <t>봉성면</t>
  </si>
  <si>
    <t>경북 봉화군 법전면</t>
  </si>
  <si>
    <t>법전면</t>
  </si>
  <si>
    <t>경북 봉화군 춘양면</t>
  </si>
  <si>
    <t>경북 봉화군 소천면</t>
  </si>
  <si>
    <t>소천면</t>
  </si>
  <si>
    <t>경북 봉화군 재산면</t>
  </si>
  <si>
    <t>재산면</t>
  </si>
  <si>
    <t>경북 봉화군 명호면</t>
  </si>
  <si>
    <t>명호면</t>
  </si>
  <si>
    <t>경북 봉화군 상운면</t>
  </si>
  <si>
    <t>상운면</t>
  </si>
  <si>
    <t>경북 봉화군 석포면</t>
  </si>
  <si>
    <t>석포면</t>
  </si>
  <si>
    <t>경북 울진군 울진읍</t>
  </si>
  <si>
    <t>울진군</t>
  </si>
  <si>
    <t>울진읍</t>
  </si>
  <si>
    <t>경북 울진군 평해읍</t>
  </si>
  <si>
    <t>평해읍</t>
  </si>
  <si>
    <t>경북 울진군 북면</t>
  </si>
  <si>
    <t>경북 울진군 근남면</t>
  </si>
  <si>
    <t>근남면</t>
  </si>
  <si>
    <t>경북 울진군 기성면</t>
  </si>
  <si>
    <t>기성면</t>
  </si>
  <si>
    <t>경북 울진군 온정면</t>
  </si>
  <si>
    <t>온정면</t>
  </si>
  <si>
    <t>경북 울진군 죽변면</t>
  </si>
  <si>
    <t>죽변면</t>
  </si>
  <si>
    <t>경북 울진군 후포면</t>
  </si>
  <si>
    <t>후포면</t>
  </si>
  <si>
    <t>경북 울진군 금강송면</t>
  </si>
  <si>
    <t>금강송면</t>
  </si>
  <si>
    <t>경북 울진군 매화면</t>
  </si>
  <si>
    <t>매화면</t>
  </si>
  <si>
    <t>경북 울릉군 울릉읍</t>
  </si>
  <si>
    <t>울릉군</t>
  </si>
  <si>
    <t>울릉읍</t>
  </si>
  <si>
    <t>경북 울릉군 서면</t>
  </si>
  <si>
    <t>경북 울릉군 북면</t>
  </si>
  <si>
    <t>경남 창원시 의창구 북동</t>
  </si>
  <si>
    <t>경남 창원시 의창구 중동</t>
  </si>
  <si>
    <t>경남 창원시 의창구 서상동</t>
  </si>
  <si>
    <t>경남 창원시 의창구 소답동</t>
  </si>
  <si>
    <t>소답동</t>
  </si>
  <si>
    <t>경남 창원시 의창구 도계동</t>
  </si>
  <si>
    <t>도계동</t>
  </si>
  <si>
    <t>경남 창원시 의창구 동정동</t>
  </si>
  <si>
    <t>동정동</t>
  </si>
  <si>
    <t>경남 창원시 의창구 소계동</t>
  </si>
  <si>
    <t>소계동</t>
  </si>
  <si>
    <t>경남 창원시 의창구 용동</t>
  </si>
  <si>
    <t>경남 창원시 의창구 덕정동</t>
  </si>
  <si>
    <t>경남 창원시 의창구 지귀동</t>
  </si>
  <si>
    <t>지귀동</t>
  </si>
  <si>
    <t>경남 창원시 의창구 서곡동</t>
  </si>
  <si>
    <t>경남 창원시 의창구 봉림동</t>
  </si>
  <si>
    <t>경남 창원시 의창구 퇴촌동</t>
  </si>
  <si>
    <t>퇴촌동</t>
  </si>
  <si>
    <t>경남 창원시 의창구 명곡동</t>
  </si>
  <si>
    <t>명곡동</t>
  </si>
  <si>
    <t>경남 창원시 의창구 반계동</t>
  </si>
  <si>
    <t>반계동</t>
  </si>
  <si>
    <t>경남 창원시 의창구 사화동</t>
  </si>
  <si>
    <t>사화동</t>
  </si>
  <si>
    <t>경남 창원시 의창구 차용동</t>
  </si>
  <si>
    <t>차용동</t>
  </si>
  <si>
    <t>경남 창원시 의창구 내리동</t>
  </si>
  <si>
    <t>내리동</t>
  </si>
  <si>
    <t>경남 창원시 의창구 명서동</t>
  </si>
  <si>
    <t>명서동</t>
  </si>
  <si>
    <t>경남 창원시 의창구 사림동</t>
  </si>
  <si>
    <t>사림동</t>
  </si>
  <si>
    <t>경남 창원시 의창구 봉곡동</t>
  </si>
  <si>
    <t>경남 창원시 의창구 팔용동</t>
  </si>
  <si>
    <t>팔용동</t>
  </si>
  <si>
    <t>경남 창원시 의창구 동읍</t>
  </si>
  <si>
    <t>동읍</t>
  </si>
  <si>
    <t>경남 창원시 의창구 북면</t>
  </si>
  <si>
    <t>경남 창원시 의창구 대산면</t>
  </si>
  <si>
    <t>대산면</t>
  </si>
  <si>
    <t>경남 창원시 성산구 토월동</t>
  </si>
  <si>
    <t>토월동</t>
  </si>
  <si>
    <t>경남 창원시 성산구 사파정동</t>
  </si>
  <si>
    <t>사파정동</t>
  </si>
  <si>
    <t>경남 창원시 성산구 가음정동</t>
  </si>
  <si>
    <t>가음정동</t>
  </si>
  <si>
    <t>경남 창원시 성산구 외동</t>
  </si>
  <si>
    <t>외동</t>
  </si>
  <si>
    <t>경남 창원시 성산구 대방동</t>
  </si>
  <si>
    <t>경남 창원시 성산구 남산동</t>
  </si>
  <si>
    <t>경남 창원시 성산구 삼정자동</t>
  </si>
  <si>
    <t>삼정자동</t>
  </si>
  <si>
    <t>경남 창원시 성산구 천선동</t>
  </si>
  <si>
    <t>천선동</t>
  </si>
  <si>
    <t>경남 창원시 성산구 불모산동</t>
  </si>
  <si>
    <t>불모산동</t>
  </si>
  <si>
    <t>경남 창원시 성산구 안민동</t>
  </si>
  <si>
    <t>안민동</t>
  </si>
  <si>
    <t>경남 창원시 성산구 내동</t>
  </si>
  <si>
    <t>경남 창원시 성산구 남지동</t>
  </si>
  <si>
    <t>남지동</t>
  </si>
  <si>
    <t>경남 창원시 성산구 상복동</t>
  </si>
  <si>
    <t>상복동</t>
  </si>
  <si>
    <t>경남 창원시 성산구 완암동</t>
  </si>
  <si>
    <t>완암동</t>
  </si>
  <si>
    <t>경남 창원시 성산구 창곡동</t>
  </si>
  <si>
    <t>경남 창원시 성산구 월림동</t>
  </si>
  <si>
    <t>월림동</t>
  </si>
  <si>
    <t>경남 창원시 성산구 적현동</t>
  </si>
  <si>
    <t>적현동</t>
  </si>
  <si>
    <t>경남 창원시 성산구 양곡동</t>
  </si>
  <si>
    <t>양곡동</t>
  </si>
  <si>
    <t>경남 창원시 성산구 반송동</t>
  </si>
  <si>
    <t>경남 창원시 성산구 귀산동</t>
  </si>
  <si>
    <t>귀산동</t>
  </si>
  <si>
    <t>경남 창원시 성산구 귀곡동</t>
  </si>
  <si>
    <t>귀곡동</t>
  </si>
  <si>
    <t>경남 창원시 성산구 귀현동</t>
  </si>
  <si>
    <t>귀현동</t>
  </si>
  <si>
    <t>경남 창원시 성산구 신촌동</t>
  </si>
  <si>
    <t>경남 창원시 성산구 반지동</t>
  </si>
  <si>
    <t>반지동</t>
  </si>
  <si>
    <t>경남 창원시 성산구 중앙동</t>
  </si>
  <si>
    <t>경남 창원시 성산구 반림동</t>
  </si>
  <si>
    <t>반림동</t>
  </si>
  <si>
    <t>경남 창원시 성산구 상남동</t>
  </si>
  <si>
    <t>상남동</t>
  </si>
  <si>
    <t>경남 창원시 성산구 성주동</t>
  </si>
  <si>
    <t>성주동</t>
  </si>
  <si>
    <t>경남 창원시 성산구 웅남동</t>
  </si>
  <si>
    <t>웅남동</t>
  </si>
  <si>
    <t>경남 창원시 성산구 사파동</t>
  </si>
  <si>
    <t>사파동</t>
  </si>
  <si>
    <t>경남 창원시 성산구 가음동</t>
  </si>
  <si>
    <t>가음동</t>
  </si>
  <si>
    <t>경남 창원시 성산구 성산동</t>
  </si>
  <si>
    <t>경남 창원시 성산구 남양동</t>
  </si>
  <si>
    <t>남양동</t>
  </si>
  <si>
    <t>경남 창원시 성산구 용지동</t>
  </si>
  <si>
    <t>용지동</t>
  </si>
  <si>
    <t>경남 창원시 성산구 용호동</t>
  </si>
  <si>
    <t>경남 창원시 성산구 신월동</t>
  </si>
  <si>
    <t>경남 창원시 성산구 대원동</t>
  </si>
  <si>
    <t>대원동</t>
  </si>
  <si>
    <t>경남 창원시 성산구 두대동</t>
  </si>
  <si>
    <t>두대동</t>
  </si>
  <si>
    <t>경남 창원시 성산구 삼동동</t>
  </si>
  <si>
    <t>삼동동</t>
  </si>
  <si>
    <t>경남 창원시 성산구 덕정동</t>
  </si>
  <si>
    <t>경남 창원시 성산구 퇴촌동</t>
  </si>
  <si>
    <t>경남 창원시 마산합포구 가포동</t>
  </si>
  <si>
    <t>가포동</t>
  </si>
  <si>
    <t>경남 창원시 마산합포구 교방동</t>
  </si>
  <si>
    <t>교방동</t>
  </si>
  <si>
    <t>경남 창원시 마산합포구 교원동</t>
  </si>
  <si>
    <t>교원동</t>
  </si>
  <si>
    <t>경남 창원시 마산합포구 남성동</t>
  </si>
  <si>
    <t>경남 창원시 마산합포구 대내동</t>
  </si>
  <si>
    <t>대내동</t>
  </si>
  <si>
    <t>경남 창원시 마산합포구 대성동1가</t>
  </si>
  <si>
    <t>대성동1가</t>
  </si>
  <si>
    <t>경남 창원시 마산합포구 대성동2가</t>
  </si>
  <si>
    <t>대성동2가</t>
  </si>
  <si>
    <t>경남 창원시 마산합포구 대외동</t>
  </si>
  <si>
    <t>대외동</t>
  </si>
  <si>
    <t>경남 창원시 마산합포구 대창동</t>
  </si>
  <si>
    <t>대창동</t>
  </si>
  <si>
    <t>경남 창원시 마산합포구 덕동동</t>
  </si>
  <si>
    <t>덕동동</t>
  </si>
  <si>
    <t>경남 창원시 마산합포구 동성동</t>
  </si>
  <si>
    <t>동성동</t>
  </si>
  <si>
    <t>경남 창원시 마산합포구 두월동1가</t>
  </si>
  <si>
    <t>두월동1가</t>
  </si>
  <si>
    <t>경남 창원시 마산합포구 두월동2가</t>
  </si>
  <si>
    <t>두월동2가</t>
  </si>
  <si>
    <t>경남 창원시 마산합포구 두월동3가</t>
  </si>
  <si>
    <t>두월동3가</t>
  </si>
  <si>
    <t>경남 창원시 마산합포구 문화동</t>
  </si>
  <si>
    <t>경남 창원시 마산합포구 반월동</t>
  </si>
  <si>
    <t>경남 창원시 마산합포구 부림동</t>
  </si>
  <si>
    <t>경남 창원시 마산합포구 산호동</t>
  </si>
  <si>
    <t>산호동</t>
  </si>
  <si>
    <t>경남 창원시 마산합포구 상남동</t>
  </si>
  <si>
    <t>경남 창원시 마산합포구 서성동</t>
  </si>
  <si>
    <t>경남 창원시 마산합포구 성호동</t>
  </si>
  <si>
    <t>성호동</t>
  </si>
  <si>
    <t>경남 창원시 마산합포구 수성동</t>
  </si>
  <si>
    <t>수성동</t>
  </si>
  <si>
    <t>경남 창원시 마산합포구 신월동</t>
  </si>
  <si>
    <t>경남 창원시 마산합포구 신창동</t>
  </si>
  <si>
    <t>경남 창원시 마산합포구 신포동1가</t>
  </si>
  <si>
    <t>신포동1가</t>
  </si>
  <si>
    <t>경남 창원시 마산합포구 신포동2가</t>
  </si>
  <si>
    <t>신포동2가</t>
  </si>
  <si>
    <t>경남 창원시 마산합포구 신흥동</t>
  </si>
  <si>
    <t>경남 창원시 마산합포구 완월동</t>
  </si>
  <si>
    <t>완월동</t>
  </si>
  <si>
    <t>경남 창원시 마산합포구 월남동1가</t>
  </si>
  <si>
    <t>월남동1가</t>
  </si>
  <si>
    <t>경남 창원시 마산합포구 월남동2가</t>
  </si>
  <si>
    <t>월남동2가</t>
  </si>
  <si>
    <t>경남 창원시 마산합포구 월남동3가</t>
  </si>
  <si>
    <t>월남동3가</t>
  </si>
  <si>
    <t>경남 창원시 마산합포구 월남동4가</t>
  </si>
  <si>
    <t>월남동4가</t>
  </si>
  <si>
    <t>경남 창원시 마산합포구 월남동5가</t>
  </si>
  <si>
    <t>월남동5가</t>
  </si>
  <si>
    <t>경남 창원시 마산합포구 월영동</t>
  </si>
  <si>
    <t>월영동</t>
  </si>
  <si>
    <t>경남 창원시 마산합포구 월포동</t>
  </si>
  <si>
    <t>월포동</t>
  </si>
  <si>
    <t>경남 창원시 마산합포구 예곡동</t>
  </si>
  <si>
    <t>예곡동</t>
  </si>
  <si>
    <t>경남 창원시 마산합포구 오동동</t>
  </si>
  <si>
    <t>경남 창원시 마산합포구 우산동</t>
  </si>
  <si>
    <t>경남 창원시 마산합포구 유록동</t>
  </si>
  <si>
    <t>유록동</t>
  </si>
  <si>
    <t>경남 창원시 마산합포구 자산동</t>
  </si>
  <si>
    <t>자산동</t>
  </si>
  <si>
    <t>경남 창원시 마산합포구 장군동1가</t>
  </si>
  <si>
    <t>장군동1가</t>
  </si>
  <si>
    <t>경남 창원시 마산합포구 장군동2가</t>
  </si>
  <si>
    <t>장군동2가</t>
  </si>
  <si>
    <t>경남 창원시 마산합포구 장군동3가</t>
  </si>
  <si>
    <t>장군동3가</t>
  </si>
  <si>
    <t>경남 창원시 마산합포구 장군동4가</t>
  </si>
  <si>
    <t>장군동4가</t>
  </si>
  <si>
    <t>경남 창원시 마산합포구 장군동5가</t>
  </si>
  <si>
    <t>장군동5가</t>
  </si>
  <si>
    <t>경남 창원시 마산합포구 중성동</t>
  </si>
  <si>
    <t>중성동</t>
  </si>
  <si>
    <t>경남 창원시 마산합포구 중앙동1가</t>
  </si>
  <si>
    <t>경남 창원시 마산합포구 중앙동2가</t>
  </si>
  <si>
    <t>경남 창원시 마산합포구 중앙동3가</t>
  </si>
  <si>
    <t>경남 창원시 마산합포구 창동</t>
  </si>
  <si>
    <t>경남 창원시 마산합포구 창포동1가</t>
  </si>
  <si>
    <t>창포동1가</t>
  </si>
  <si>
    <t>경남 창원시 마산합포구 창포동2가</t>
  </si>
  <si>
    <t>창포동2가</t>
  </si>
  <si>
    <t>경남 창원시 마산합포구 창포동3가</t>
  </si>
  <si>
    <t>창포동3가</t>
  </si>
  <si>
    <t>경남 창원시 마산합포구 청계동</t>
  </si>
  <si>
    <t>경남 창원시 마산합포구 추산동</t>
  </si>
  <si>
    <t>추산동</t>
  </si>
  <si>
    <t>경남 창원시 마산합포구 평화동</t>
  </si>
  <si>
    <t>경남 창원시 마산합포구 화영동</t>
  </si>
  <si>
    <t>화영동</t>
  </si>
  <si>
    <t>경남 창원시 마산합포구 해운동</t>
  </si>
  <si>
    <t>해운동</t>
  </si>
  <si>
    <t>경남 창원시 마산합포구 현동</t>
  </si>
  <si>
    <t>현동</t>
  </si>
  <si>
    <t>경남 창원시 마산합포구 홍문동</t>
  </si>
  <si>
    <t>경남 창원시 마산합포구 구산면</t>
  </si>
  <si>
    <t>구산면</t>
  </si>
  <si>
    <t>경남 창원시 마산합포구 진동면</t>
  </si>
  <si>
    <t>경남 창원시 마산합포구 진북면</t>
  </si>
  <si>
    <t>진북면</t>
  </si>
  <si>
    <t>경남 창원시 마산합포구 진전면</t>
  </si>
  <si>
    <t>진전면</t>
  </si>
  <si>
    <t>경남 창원시 마산회원구 구암동</t>
  </si>
  <si>
    <t>경남 창원시 마산회원구 두척동</t>
  </si>
  <si>
    <t>두척동</t>
  </si>
  <si>
    <t>경남 창원시 마산회원구 봉암동</t>
  </si>
  <si>
    <t>봉암동</t>
  </si>
  <si>
    <t>경남 창원시 마산회원구 석전동</t>
  </si>
  <si>
    <t>석전동</t>
  </si>
  <si>
    <t>경남 창원시 마산회원구 양덕동</t>
  </si>
  <si>
    <t>경남 창원시 마산회원구 합성동</t>
  </si>
  <si>
    <t>합성동</t>
  </si>
  <si>
    <t>경남 창원시 마산회원구 회성동</t>
  </si>
  <si>
    <t>회성동</t>
  </si>
  <si>
    <t>경남 창원시 마산회원구 회원동</t>
  </si>
  <si>
    <t>회원동</t>
  </si>
  <si>
    <t>경남 창원시 마산회원구 내서읍</t>
  </si>
  <si>
    <t>내서읍</t>
  </si>
  <si>
    <t>경남 창원시 진해구 동상동</t>
  </si>
  <si>
    <t>동상동</t>
  </si>
  <si>
    <t>경남 창원시 진해구 도천동</t>
  </si>
  <si>
    <t>경남 창원시 진해구 도만동</t>
  </si>
  <si>
    <t>도만동</t>
  </si>
  <si>
    <t>경남 창원시 진해구 신흥동</t>
  </si>
  <si>
    <t>경남 창원시 진해구 현동</t>
  </si>
  <si>
    <t>경남 창원시 진해구 비봉동</t>
  </si>
  <si>
    <t>비봉동</t>
  </si>
  <si>
    <t>경남 창원시 진해구 태평동</t>
  </si>
  <si>
    <t>경남 창원시 진해구 충의동</t>
  </si>
  <si>
    <t>경남 창원시 진해구 무송동</t>
  </si>
  <si>
    <t>무송동</t>
  </si>
  <si>
    <t>경남 창원시 진해구 인의동</t>
  </si>
  <si>
    <t>경남 창원시 진해구 숭인동</t>
  </si>
  <si>
    <t>경남 창원시 진해구 대영동</t>
  </si>
  <si>
    <t>대영동</t>
  </si>
  <si>
    <t>경남 창원시 진해구 남빈동</t>
  </si>
  <si>
    <t>경남 창원시 진해구 앵곡동</t>
  </si>
  <si>
    <t>앵곡동</t>
  </si>
  <si>
    <t>경남 창원시 진해구 제황산동</t>
  </si>
  <si>
    <t>제황산동</t>
  </si>
  <si>
    <t>경남 창원시 진해구 속천동</t>
  </si>
  <si>
    <t>속천동</t>
  </si>
  <si>
    <t>경남 창원시 진해구 대죽동</t>
  </si>
  <si>
    <t>대죽동</t>
  </si>
  <si>
    <t>경남 창원시 진해구 안곡동</t>
  </si>
  <si>
    <t>안곡동</t>
  </si>
  <si>
    <t>경남 창원시 진해구 수송동</t>
  </si>
  <si>
    <t>경남 창원시 진해구 회현동</t>
  </si>
  <si>
    <t>회현동</t>
  </si>
  <si>
    <t>경남 창원시 진해구 익선동</t>
  </si>
  <si>
    <t>경남 창원시 진해구 창선동</t>
  </si>
  <si>
    <t>창선동</t>
  </si>
  <si>
    <t>경남 창원시 진해구 대천동</t>
  </si>
  <si>
    <t>경남 창원시 진해구 광화동</t>
  </si>
  <si>
    <t>광화동</t>
  </si>
  <si>
    <t>경남 창원시 진해구 통신동</t>
  </si>
  <si>
    <t>통신동</t>
  </si>
  <si>
    <t>경남 창원시 진해구 중앙동</t>
  </si>
  <si>
    <t>경남 창원시 진해구 부흥동</t>
  </si>
  <si>
    <t>부흥동</t>
  </si>
  <si>
    <t>경남 창원시 진해구 중평동</t>
  </si>
  <si>
    <t>중평동</t>
  </si>
  <si>
    <t>경남 창원시 진해구 근화동</t>
  </si>
  <si>
    <t>근화동</t>
  </si>
  <si>
    <t>경남 창원시 진해구 송죽동</t>
  </si>
  <si>
    <t>경남 창원시 진해구 화천동</t>
  </si>
  <si>
    <t>화천동</t>
  </si>
  <si>
    <t>경남 창원시 진해구 송학동</t>
  </si>
  <si>
    <t>경남 창원시 진해구 대흥동</t>
  </si>
  <si>
    <t>경남 창원시 진해구 평안동</t>
  </si>
  <si>
    <t>평안동</t>
  </si>
  <si>
    <t>경남 창원시 진해구 충무동</t>
  </si>
  <si>
    <t>경남 창원시 진해구 인사동</t>
  </si>
  <si>
    <t>경남 창원시 진해구 여좌동</t>
  </si>
  <si>
    <t>여좌동</t>
  </si>
  <si>
    <t>경남 창원시 진해구 태백동</t>
  </si>
  <si>
    <t>태백동</t>
  </si>
  <si>
    <t>경남 창원시 진해구 경화동</t>
  </si>
  <si>
    <t>경화동</t>
  </si>
  <si>
    <t>경남 창원시 진해구 석동</t>
  </si>
  <si>
    <t>석동</t>
  </si>
  <si>
    <t>경남 창원시 진해구 이동</t>
  </si>
  <si>
    <t>경남 창원시 진해구 자은동</t>
  </si>
  <si>
    <t>자은동</t>
  </si>
  <si>
    <t>경남 창원시 진해구 덕산동</t>
  </si>
  <si>
    <t>경남 창원시 진해구 풍호동</t>
  </si>
  <si>
    <t>풍호동</t>
  </si>
  <si>
    <t>경남 창원시 진해구 장천동</t>
  </si>
  <si>
    <t>경남 창원시 진해구 행암동</t>
  </si>
  <si>
    <t>경남 창원시 진해구 북부동</t>
  </si>
  <si>
    <t>경남 창원시 진해구 성내동</t>
  </si>
  <si>
    <t>경남 창원시 진해구 서중동</t>
  </si>
  <si>
    <t>서중동</t>
  </si>
  <si>
    <t>경남 창원시 진해구 남문동</t>
  </si>
  <si>
    <t>경남 창원시 진해구 제덕동</t>
  </si>
  <si>
    <t>제덕동</t>
  </si>
  <si>
    <t>경남 창원시 진해구 수도동</t>
  </si>
  <si>
    <t>수도동</t>
  </si>
  <si>
    <t>경남 창원시 진해구 연도동</t>
  </si>
  <si>
    <t>연도동</t>
  </si>
  <si>
    <t>경남 창원시 진해구 명동</t>
  </si>
  <si>
    <t>경남 창원시 진해구 죽곡동</t>
  </si>
  <si>
    <t>죽곡동</t>
  </si>
  <si>
    <t>경남 창원시 진해구 원포동</t>
  </si>
  <si>
    <t>원포동</t>
  </si>
  <si>
    <t>경남 창원시 진해구 남양동</t>
  </si>
  <si>
    <t>경남 창원시 진해구 마천동</t>
  </si>
  <si>
    <t>경남 창원시 진해구 소사동</t>
  </si>
  <si>
    <t>경남 창원시 진해구 대장동</t>
  </si>
  <si>
    <t>경남 창원시 진해구 두동</t>
  </si>
  <si>
    <t>두동</t>
  </si>
  <si>
    <t>경남 창원시 진해구 청안동</t>
  </si>
  <si>
    <t>청안동</t>
  </si>
  <si>
    <t>경남 창원시 진해구 안골동</t>
  </si>
  <si>
    <t>안골동</t>
  </si>
  <si>
    <t>경남 창원시 진해구 용원동</t>
  </si>
  <si>
    <t>용원동</t>
  </si>
  <si>
    <t>경남 창원시 진해구 가주동</t>
  </si>
  <si>
    <t>경남 진주시 망경동</t>
  </si>
  <si>
    <t>망경동</t>
  </si>
  <si>
    <t>경남 진주시 주약동</t>
  </si>
  <si>
    <t>주약동</t>
  </si>
  <si>
    <t>경남 진주시 강남동</t>
  </si>
  <si>
    <t>강남동</t>
  </si>
  <si>
    <t>경남 진주시 칠암동</t>
  </si>
  <si>
    <t>칠암동</t>
  </si>
  <si>
    <t>경남 진주시 본성동</t>
  </si>
  <si>
    <t>본성동</t>
  </si>
  <si>
    <t>경남 진주시 동성동</t>
  </si>
  <si>
    <t>경남 진주시 남성동</t>
  </si>
  <si>
    <t>경남 진주시 인사동</t>
  </si>
  <si>
    <t>경남 진주시 대안동</t>
  </si>
  <si>
    <t>경남 진주시 평안동</t>
  </si>
  <si>
    <t>경남 진주시 중안동</t>
  </si>
  <si>
    <t>중안동</t>
  </si>
  <si>
    <t>경남 진주시 계동</t>
  </si>
  <si>
    <t>경남 진주시 봉곡동</t>
  </si>
  <si>
    <t>경남 진주시 상봉동</t>
  </si>
  <si>
    <t>경남 진주시 봉래동</t>
  </si>
  <si>
    <t>봉래동</t>
  </si>
  <si>
    <t>경남 진주시 수정동</t>
  </si>
  <si>
    <t>경남 진주시 장대동</t>
  </si>
  <si>
    <t>경남 진주시 옥봉동</t>
  </si>
  <si>
    <t>옥봉동</t>
  </si>
  <si>
    <t>경남 진주시 상대동</t>
  </si>
  <si>
    <t>경남 진주시 하대동</t>
  </si>
  <si>
    <t>하대동</t>
  </si>
  <si>
    <t>경남 진주시 상평동</t>
  </si>
  <si>
    <t>상평동</t>
  </si>
  <si>
    <t>경남 진주시 초전동</t>
  </si>
  <si>
    <t>초전동</t>
  </si>
  <si>
    <t>경남 진주시 장재동</t>
  </si>
  <si>
    <t>장재동</t>
  </si>
  <si>
    <t>경남 진주시 하촌동</t>
  </si>
  <si>
    <t>하촌동</t>
  </si>
  <si>
    <t>경남 진주시 신안동</t>
  </si>
  <si>
    <t>경남 진주시 평거동</t>
  </si>
  <si>
    <t>평거동</t>
  </si>
  <si>
    <t>경남 진주시 이현동</t>
  </si>
  <si>
    <t>경남 진주시 유곡동</t>
  </si>
  <si>
    <t>경남 진주시 판문동</t>
  </si>
  <si>
    <t>판문동</t>
  </si>
  <si>
    <t>경남 진주시 귀곡동</t>
  </si>
  <si>
    <t>경남 진주시 가좌동</t>
  </si>
  <si>
    <t>경남 진주시 호탄동</t>
  </si>
  <si>
    <t>호탄동</t>
  </si>
  <si>
    <t>경남 진주시 충무공동</t>
  </si>
  <si>
    <t>충무공동</t>
  </si>
  <si>
    <t>경남 진주시 문산읍</t>
  </si>
  <si>
    <t>경남 진주시 내동면</t>
  </si>
  <si>
    <t>내동면</t>
  </si>
  <si>
    <t>경남 진주시 정촌면</t>
  </si>
  <si>
    <t>정촌면</t>
  </si>
  <si>
    <t>경남 진주시 금곡면</t>
  </si>
  <si>
    <t>금곡면</t>
  </si>
  <si>
    <t>경남 진주시 진성면</t>
  </si>
  <si>
    <t>진성면</t>
  </si>
  <si>
    <t>경남 진주시 일반성면</t>
  </si>
  <si>
    <t>일반성면</t>
  </si>
  <si>
    <t>경남 진주시 이반성면</t>
  </si>
  <si>
    <t>이반성면</t>
  </si>
  <si>
    <t>경남 진주시 사봉면</t>
  </si>
  <si>
    <t>사봉면</t>
  </si>
  <si>
    <t>경남 진주시 지수면</t>
  </si>
  <si>
    <t>지수면</t>
  </si>
  <si>
    <t>경남 진주시 대곡면</t>
  </si>
  <si>
    <t>대곡면</t>
  </si>
  <si>
    <t>경남 진주시 금산면</t>
  </si>
  <si>
    <t>경남 진주시 집현면</t>
  </si>
  <si>
    <t>집현면</t>
  </si>
  <si>
    <t>경남 진주시 미천면</t>
  </si>
  <si>
    <t>미천면</t>
  </si>
  <si>
    <t>경남 진주시 명석면</t>
  </si>
  <si>
    <t>명석면</t>
  </si>
  <si>
    <t>경남 진주시 대평면</t>
  </si>
  <si>
    <t>대평면</t>
  </si>
  <si>
    <t>경남 진주시 수곡면</t>
  </si>
  <si>
    <t>수곡면</t>
  </si>
  <si>
    <t>경남 통영시 도천동</t>
  </si>
  <si>
    <t>통영시</t>
  </si>
  <si>
    <t>경남 통영시 서호동</t>
  </si>
  <si>
    <t>경남 통영시 명정동</t>
  </si>
  <si>
    <t>명정동</t>
  </si>
  <si>
    <t>경남 통영시 항남동</t>
  </si>
  <si>
    <t>항남동</t>
  </si>
  <si>
    <t>경남 통영시 중앙동</t>
  </si>
  <si>
    <t>경남 통영시 문화동</t>
  </si>
  <si>
    <t>경남 통영시 태평동</t>
  </si>
  <si>
    <t>경남 통영시 동호동</t>
  </si>
  <si>
    <t>경남 통영시 정량동</t>
  </si>
  <si>
    <t>정량동</t>
  </si>
  <si>
    <t>경남 통영시 북신동</t>
  </si>
  <si>
    <t>북신동</t>
  </si>
  <si>
    <t>경남 통영시 무전동</t>
  </si>
  <si>
    <t>무전동</t>
  </si>
  <si>
    <t>경남 통영시 평림동</t>
  </si>
  <si>
    <t>평림동</t>
  </si>
  <si>
    <t>경남 통영시 인평동</t>
  </si>
  <si>
    <t>경남 통영시 당동</t>
  </si>
  <si>
    <t>경남 통영시 미수동</t>
  </si>
  <si>
    <t>미수동</t>
  </si>
  <si>
    <t>경남 통영시 봉평동</t>
  </si>
  <si>
    <t>봉평동</t>
  </si>
  <si>
    <t>경남 통영시 도남동</t>
  </si>
  <si>
    <t>경남 통영시 산양읍</t>
  </si>
  <si>
    <t>산양읍</t>
  </si>
  <si>
    <t>경남 통영시 용남면</t>
  </si>
  <si>
    <t>용남면</t>
  </si>
  <si>
    <t>경남 통영시 도산면</t>
  </si>
  <si>
    <t>경남 통영시 광도면</t>
  </si>
  <si>
    <t>광도면</t>
  </si>
  <si>
    <t>경남 통영시 욕지면</t>
  </si>
  <si>
    <t>욕지면</t>
  </si>
  <si>
    <t>경남 통영시 한산면</t>
  </si>
  <si>
    <t>경남 통영시 사량면</t>
  </si>
  <si>
    <t>사량면</t>
  </si>
  <si>
    <t>경남 사천시 동동</t>
  </si>
  <si>
    <t>경남 사천시 서동</t>
  </si>
  <si>
    <t>경남 사천시 선구동</t>
  </si>
  <si>
    <t>선구동</t>
  </si>
  <si>
    <t>경남 사천시 동금동</t>
  </si>
  <si>
    <t>동금동</t>
  </si>
  <si>
    <t>경남 사천시 서금동</t>
  </si>
  <si>
    <t>서금동</t>
  </si>
  <si>
    <t>경남 사천시 동림동</t>
  </si>
  <si>
    <t>경남 사천시 좌룡동</t>
  </si>
  <si>
    <t>좌룡동</t>
  </si>
  <si>
    <t>경남 사천시 벌리동</t>
  </si>
  <si>
    <t>벌리동</t>
  </si>
  <si>
    <t>경남 사천시 용강동</t>
  </si>
  <si>
    <t>경남 사천시 와룡동</t>
  </si>
  <si>
    <t>경남 사천시 봉남동</t>
  </si>
  <si>
    <t>경남 사천시 이금동</t>
  </si>
  <si>
    <t>이금동</t>
  </si>
  <si>
    <t>경남 사천시 이홀동</t>
  </si>
  <si>
    <t>이홀동</t>
  </si>
  <si>
    <t>경남 사천시 궁지동</t>
  </si>
  <si>
    <t>궁지동</t>
  </si>
  <si>
    <t>경남 사천시 사등동</t>
  </si>
  <si>
    <t>사등동</t>
  </si>
  <si>
    <t>경남 사천시 향촌동</t>
  </si>
  <si>
    <t>경남 사천시 대방동</t>
  </si>
  <si>
    <t>경남 사천시 실안동</t>
  </si>
  <si>
    <t>실안동</t>
  </si>
  <si>
    <t>경남 사천시 마도동</t>
  </si>
  <si>
    <t>마도동</t>
  </si>
  <si>
    <t>경남 사천시 늑도동</t>
  </si>
  <si>
    <t>늑도동</t>
  </si>
  <si>
    <t>경남 사천시 신수동</t>
  </si>
  <si>
    <t>경남 사천시 백천동</t>
  </si>
  <si>
    <t>경남 사천시 신벽동</t>
  </si>
  <si>
    <t>신벽동</t>
  </si>
  <si>
    <t>경남 사천시 노룡동</t>
  </si>
  <si>
    <t>노룡동</t>
  </si>
  <si>
    <t>경남 사천시 대포동</t>
  </si>
  <si>
    <t>경남 사천시 송포동</t>
  </si>
  <si>
    <t>송포동</t>
  </si>
  <si>
    <t>경남 사천시 죽림동</t>
  </si>
  <si>
    <t>경남 사천시 사천읍</t>
  </si>
  <si>
    <t>사천읍</t>
  </si>
  <si>
    <t>경남 사천시 정동면</t>
  </si>
  <si>
    <t>정동면</t>
  </si>
  <si>
    <t>경남 사천시 사남면</t>
  </si>
  <si>
    <t>사남면</t>
  </si>
  <si>
    <t>경남 사천시 용현면</t>
  </si>
  <si>
    <t>용현면</t>
  </si>
  <si>
    <t>경남 사천시 축동면</t>
  </si>
  <si>
    <t>축동면</t>
  </si>
  <si>
    <t>경남 사천시 곤양면</t>
  </si>
  <si>
    <t>곤양면</t>
  </si>
  <si>
    <t>경남 사천시 곤명면</t>
  </si>
  <si>
    <t>곤명면</t>
  </si>
  <si>
    <t>경남 사천시 서포면</t>
  </si>
  <si>
    <t>서포면</t>
  </si>
  <si>
    <t>경남 김해시 동상동</t>
  </si>
  <si>
    <t>경남 김해시 서상동</t>
  </si>
  <si>
    <t>경남 김해시 부원동</t>
  </si>
  <si>
    <t>경남 김해시 봉황동</t>
  </si>
  <si>
    <t>경남 김해시 대성동</t>
  </si>
  <si>
    <t>경남 김해시 구산동</t>
  </si>
  <si>
    <t>경남 김해시 삼계동</t>
  </si>
  <si>
    <t>삼계동</t>
  </si>
  <si>
    <t>경남 김해시 내동</t>
  </si>
  <si>
    <t>경남 김해시 외동</t>
  </si>
  <si>
    <t>경남 김해시 흥동</t>
  </si>
  <si>
    <t>흥동</t>
  </si>
  <si>
    <t>경남 김해시 풍유동</t>
  </si>
  <si>
    <t>풍유동</t>
  </si>
  <si>
    <t>경남 김해시 명법동</t>
  </si>
  <si>
    <t>명법동</t>
  </si>
  <si>
    <t>경남 김해시 이동</t>
  </si>
  <si>
    <t>경남 김해시 화목동</t>
  </si>
  <si>
    <t>화목동</t>
  </si>
  <si>
    <t>경남 김해시 전하동</t>
  </si>
  <si>
    <t>경남 김해시 강동</t>
  </si>
  <si>
    <t>강동</t>
  </si>
  <si>
    <t>경남 김해시 삼정동</t>
  </si>
  <si>
    <t>경남 김해시 어방동</t>
  </si>
  <si>
    <t>어방동</t>
  </si>
  <si>
    <t>경남 김해시 삼방동</t>
  </si>
  <si>
    <t>삼방동</t>
  </si>
  <si>
    <t>경남 김해시 안동</t>
  </si>
  <si>
    <t>안동</t>
  </si>
  <si>
    <t>경남 김해시 지내동</t>
  </si>
  <si>
    <t>지내동</t>
  </si>
  <si>
    <t>경남 김해시 불암동</t>
  </si>
  <si>
    <t>불암동</t>
  </si>
  <si>
    <t>경남 김해시 유하동</t>
  </si>
  <si>
    <t>유하동</t>
  </si>
  <si>
    <t>경남 김해시 내덕동</t>
  </si>
  <si>
    <t>경남 김해시 부곡동</t>
  </si>
  <si>
    <t>경남 김해시 무계동</t>
  </si>
  <si>
    <t>무계동</t>
  </si>
  <si>
    <t>경남 김해시 신문동</t>
  </si>
  <si>
    <t>신문동</t>
  </si>
  <si>
    <t>경남 김해시 삼문동</t>
  </si>
  <si>
    <t>삼문동</t>
  </si>
  <si>
    <t>경남 김해시 대청동</t>
  </si>
  <si>
    <t>대청동</t>
  </si>
  <si>
    <t>경남 김해시 관동동</t>
  </si>
  <si>
    <t>관동동</t>
  </si>
  <si>
    <t>경남 김해시 율하동</t>
  </si>
  <si>
    <t>경남 김해시 장유동</t>
  </si>
  <si>
    <t>장유동</t>
  </si>
  <si>
    <t>경남 김해시 응달동</t>
  </si>
  <si>
    <t>응달동</t>
  </si>
  <si>
    <t>경남 김해시 수가동</t>
  </si>
  <si>
    <t>수가동</t>
  </si>
  <si>
    <t>경남 김해시 진영읍</t>
  </si>
  <si>
    <t>진영읍</t>
  </si>
  <si>
    <t>경남 김해시 주촌면</t>
  </si>
  <si>
    <t>주촌면</t>
  </si>
  <si>
    <t>경남 김해시 진례면</t>
  </si>
  <si>
    <t>진례면</t>
  </si>
  <si>
    <t>경남 김해시 한림면</t>
  </si>
  <si>
    <t>한림면</t>
  </si>
  <si>
    <t>경남 김해시 생림면</t>
  </si>
  <si>
    <t>생림면</t>
  </si>
  <si>
    <t>경남 김해시 상동면</t>
  </si>
  <si>
    <t>상동면</t>
  </si>
  <si>
    <t>경남 김해시 대동면</t>
  </si>
  <si>
    <t>경남 밀양시 내일동</t>
  </si>
  <si>
    <t>밀양시</t>
  </si>
  <si>
    <t>내일동</t>
  </si>
  <si>
    <t>경남 밀양시 내이동</t>
  </si>
  <si>
    <t>내이동</t>
  </si>
  <si>
    <t>경남 밀양시 교동</t>
  </si>
  <si>
    <t>경남 밀양시 삼문동</t>
  </si>
  <si>
    <t>경남 밀양시 남포동</t>
  </si>
  <si>
    <t>남포동</t>
  </si>
  <si>
    <t>경남 밀양시 용평동</t>
  </si>
  <si>
    <t>용평동</t>
  </si>
  <si>
    <t>경남 밀양시 활성동</t>
  </si>
  <si>
    <t>활성동</t>
  </si>
  <si>
    <t>경남 밀양시 가곡동</t>
  </si>
  <si>
    <t>경남 밀양시 삼랑진읍</t>
  </si>
  <si>
    <t>삼랑진읍</t>
  </si>
  <si>
    <t>경남 밀양시 하남읍</t>
  </si>
  <si>
    <t>하남읍</t>
  </si>
  <si>
    <t>경남 밀양시 부북면</t>
  </si>
  <si>
    <t>부북면</t>
  </si>
  <si>
    <t>경남 밀양시 상동면</t>
  </si>
  <si>
    <t>경남 밀양시 산외면</t>
  </si>
  <si>
    <t>경남 밀양시 산내면</t>
  </si>
  <si>
    <t>경남 밀양시 단장면</t>
  </si>
  <si>
    <t>단장면</t>
  </si>
  <si>
    <t>경남 밀양시 상남면</t>
  </si>
  <si>
    <t>상남면</t>
  </si>
  <si>
    <t>경남 밀양시 초동면</t>
  </si>
  <si>
    <t>초동면</t>
  </si>
  <si>
    <t>경남 밀양시 무안면</t>
  </si>
  <si>
    <t>무안면</t>
  </si>
  <si>
    <t>경남 밀양시 청도면</t>
  </si>
  <si>
    <t>청도면</t>
  </si>
  <si>
    <t>경남 거제시 능포동</t>
  </si>
  <si>
    <t>능포동</t>
  </si>
  <si>
    <t>경남 거제시 장승포동</t>
  </si>
  <si>
    <t>장승포동</t>
  </si>
  <si>
    <t>경남 거제시 두모동</t>
  </si>
  <si>
    <t>두모동</t>
  </si>
  <si>
    <t>경남 거제시 아양동</t>
  </si>
  <si>
    <t>경남 거제시 아주동</t>
  </si>
  <si>
    <t>아주동</t>
  </si>
  <si>
    <t>경남 거제시 옥포동</t>
  </si>
  <si>
    <t>옥포동</t>
  </si>
  <si>
    <t>경남 거제시 덕포동</t>
  </si>
  <si>
    <t>경남 거제시 장평동</t>
  </si>
  <si>
    <t>장평동</t>
  </si>
  <si>
    <t>경남 거제시 고현동</t>
  </si>
  <si>
    <t>경남 거제시 상동동</t>
  </si>
  <si>
    <t>상동동</t>
  </si>
  <si>
    <t>경남 거제시 문동동</t>
  </si>
  <si>
    <t>문동동</t>
  </si>
  <si>
    <t>경남 거제시 삼거동</t>
  </si>
  <si>
    <t>경남 거제시 양정동</t>
  </si>
  <si>
    <t>경남 거제시 수월동</t>
  </si>
  <si>
    <t>수월동</t>
  </si>
  <si>
    <t>경남 거제시 일운면</t>
  </si>
  <si>
    <t>일운면</t>
  </si>
  <si>
    <t>경남 거제시 동부면</t>
  </si>
  <si>
    <t>동부면</t>
  </si>
  <si>
    <t>경남 거제시 남부면</t>
  </si>
  <si>
    <t>남부면</t>
  </si>
  <si>
    <t>경남 거제시 거제면</t>
  </si>
  <si>
    <t>거제면</t>
  </si>
  <si>
    <t>경남 거제시 둔덕면</t>
  </si>
  <si>
    <t>둔덕면</t>
  </si>
  <si>
    <t>경남 거제시 사등면</t>
  </si>
  <si>
    <t>사등면</t>
  </si>
  <si>
    <t>경남 거제시 연초면</t>
  </si>
  <si>
    <t>연초면</t>
  </si>
  <si>
    <t>경남 거제시 하청면</t>
  </si>
  <si>
    <t>하청면</t>
  </si>
  <si>
    <t>경남 거제시 장목면</t>
  </si>
  <si>
    <t>장목면</t>
  </si>
  <si>
    <t>경남 양산시 서창동</t>
    <phoneticPr fontId="4" type="noConversion"/>
  </si>
  <si>
    <t>서창동</t>
    <phoneticPr fontId="4" type="noConversion"/>
  </si>
  <si>
    <t>경남 양산시 다방동</t>
  </si>
  <si>
    <t>다방동</t>
  </si>
  <si>
    <t>경남 양산시 남부동</t>
  </si>
  <si>
    <t>경남 양산시 중부동</t>
  </si>
  <si>
    <t>중부동</t>
  </si>
  <si>
    <t>경남 양산시 북부동</t>
  </si>
  <si>
    <t>경남 양산시 명곡동</t>
  </si>
  <si>
    <t>경남 양산시 신기동</t>
  </si>
  <si>
    <t>경남 양산시 북정동</t>
  </si>
  <si>
    <t>경남 양산시 산막동</t>
  </si>
  <si>
    <t>경남 양산시 호계동</t>
  </si>
  <si>
    <t>경남 양산시 교동</t>
  </si>
  <si>
    <t>경남 양산시 유산동</t>
  </si>
  <si>
    <t>유산동</t>
  </si>
  <si>
    <t>경남 양산시 어곡동</t>
  </si>
  <si>
    <t>어곡동</t>
  </si>
  <si>
    <t>경남 양산시 용당동</t>
  </si>
  <si>
    <t>경남 양산시 삼호동</t>
  </si>
  <si>
    <t>삼호동</t>
  </si>
  <si>
    <t>경남 양산시 명동</t>
  </si>
  <si>
    <t>경남 양산시 주남동</t>
  </si>
  <si>
    <t>주남동</t>
  </si>
  <si>
    <t>경남 양산시 소주동</t>
  </si>
  <si>
    <t>소주동</t>
  </si>
  <si>
    <t>경남 양산시 주진동</t>
  </si>
  <si>
    <t>주진동</t>
  </si>
  <si>
    <t>경남 양산시 평산동</t>
  </si>
  <si>
    <t>경남 양산시 덕계동</t>
  </si>
  <si>
    <t>경남 양산시 매곡동</t>
  </si>
  <si>
    <t>경남 양산시 물금읍</t>
  </si>
  <si>
    <t>물금읍</t>
  </si>
  <si>
    <t>경남 양산시 동면</t>
  </si>
  <si>
    <t>경남 양산시 원동면</t>
  </si>
  <si>
    <t>원동면</t>
  </si>
  <si>
    <t>경남 양산시 상북면</t>
  </si>
  <si>
    <t>경남 양산시 하북면</t>
  </si>
  <si>
    <t>하북면</t>
  </si>
  <si>
    <t>경남 의령군 의령읍</t>
  </si>
  <si>
    <t>의령군</t>
  </si>
  <si>
    <t>의령읍</t>
  </si>
  <si>
    <t>경남 의령군 가례면</t>
  </si>
  <si>
    <t>가례면</t>
  </si>
  <si>
    <t>경남 의령군 칠곡면</t>
  </si>
  <si>
    <t>칠곡면</t>
  </si>
  <si>
    <t>경남 의령군 대의면</t>
  </si>
  <si>
    <t>대의면</t>
  </si>
  <si>
    <t>경남 의령군 화정면</t>
  </si>
  <si>
    <t>경남 의령군 용덕면</t>
  </si>
  <si>
    <t>용덕면</t>
  </si>
  <si>
    <t>경남 의령군 정곡면</t>
  </si>
  <si>
    <t>정곡면</t>
  </si>
  <si>
    <t>경남 의령군 지정면</t>
  </si>
  <si>
    <t>지정면</t>
  </si>
  <si>
    <t>경남 의령군 낙서면</t>
  </si>
  <si>
    <t>낙서면</t>
  </si>
  <si>
    <t>경남 의령군 부림면</t>
  </si>
  <si>
    <t>부림면</t>
  </si>
  <si>
    <t>경남 의령군 봉수면</t>
  </si>
  <si>
    <t>봉수면</t>
  </si>
  <si>
    <t>경남 의령군 궁류면</t>
  </si>
  <si>
    <t>궁류면</t>
  </si>
  <si>
    <t>경남 의령군 유곡면</t>
  </si>
  <si>
    <t>유곡면</t>
  </si>
  <si>
    <t>경남 함안군 가야읍</t>
  </si>
  <si>
    <t>함안군</t>
  </si>
  <si>
    <t>가야읍</t>
  </si>
  <si>
    <t>경남 함안군 칠원읍</t>
  </si>
  <si>
    <t>칠원읍</t>
  </si>
  <si>
    <t>경남 함안군 함안면</t>
  </si>
  <si>
    <t>함안면</t>
  </si>
  <si>
    <t>경남 함안군 군북면</t>
  </si>
  <si>
    <t>경남 함안군 법수면</t>
  </si>
  <si>
    <t>법수면</t>
  </si>
  <si>
    <t>경남 함안군 대산면</t>
  </si>
  <si>
    <t>경남 함안군 칠서면</t>
  </si>
  <si>
    <t>칠서면</t>
  </si>
  <si>
    <t>경남 함안군 칠북면</t>
  </si>
  <si>
    <t>칠북면</t>
  </si>
  <si>
    <t>경남 함안군 산인면</t>
  </si>
  <si>
    <t>산인면</t>
  </si>
  <si>
    <t>경남 함안군 여항면</t>
  </si>
  <si>
    <t>여항면</t>
  </si>
  <si>
    <t>경남 창녕군 창녕읍</t>
  </si>
  <si>
    <t>창녕군</t>
  </si>
  <si>
    <t>창녕읍</t>
  </si>
  <si>
    <t>경남 창녕군 남지읍</t>
  </si>
  <si>
    <t>남지읍</t>
  </si>
  <si>
    <t>경남 창녕군 고암면</t>
  </si>
  <si>
    <t>고암면</t>
  </si>
  <si>
    <t>경남 창녕군 성산면</t>
  </si>
  <si>
    <t>경남 창녕군 대합면</t>
  </si>
  <si>
    <t>대합면</t>
  </si>
  <si>
    <t>경남 창녕군 이방면</t>
  </si>
  <si>
    <t>이방면</t>
  </si>
  <si>
    <t>경남 창녕군 유어면</t>
  </si>
  <si>
    <t>유어면</t>
  </si>
  <si>
    <t>경남 창녕군 대지면</t>
  </si>
  <si>
    <t>대지면</t>
  </si>
  <si>
    <t>경남 창녕군 계성면</t>
  </si>
  <si>
    <t>계성면</t>
  </si>
  <si>
    <t>경남 창녕군 영산면</t>
  </si>
  <si>
    <t>영산면</t>
  </si>
  <si>
    <t>경남 창녕군 장마면</t>
  </si>
  <si>
    <t>장마면</t>
  </si>
  <si>
    <t>경남 창녕군 도천면</t>
  </si>
  <si>
    <t>도천면</t>
  </si>
  <si>
    <t>경남 창녕군 길곡면</t>
  </si>
  <si>
    <t>길곡면</t>
  </si>
  <si>
    <t>경남 창녕군 부곡면</t>
  </si>
  <si>
    <t>부곡면</t>
  </si>
  <si>
    <t>경남 고성군 고성읍</t>
  </si>
  <si>
    <t>고성군</t>
  </si>
  <si>
    <t>고성읍</t>
  </si>
  <si>
    <t>경남 고성군 삼산면</t>
  </si>
  <si>
    <t>경남 고성군 하일면</t>
  </si>
  <si>
    <t>하일면</t>
  </si>
  <si>
    <t>경남 고성군 하이면</t>
  </si>
  <si>
    <t>하이면</t>
  </si>
  <si>
    <t>경남 고성군 상리면</t>
  </si>
  <si>
    <t>상리면</t>
  </si>
  <si>
    <t>경남 고성군 대가면</t>
  </si>
  <si>
    <t>경남 고성군 영현면</t>
  </si>
  <si>
    <t>영현면</t>
  </si>
  <si>
    <t>경남 고성군 영오면</t>
  </si>
  <si>
    <t>영오면</t>
  </si>
  <si>
    <t>경남 고성군 개천면</t>
  </si>
  <si>
    <t>개천면</t>
  </si>
  <si>
    <t>경남 고성군 구만면</t>
  </si>
  <si>
    <t>구만면</t>
  </si>
  <si>
    <t>경남 고성군 회화면</t>
  </si>
  <si>
    <t>회화면</t>
  </si>
  <si>
    <t>경남 고성군 마암면</t>
  </si>
  <si>
    <t>마암면</t>
  </si>
  <si>
    <t>경남 고성군 동해면</t>
  </si>
  <si>
    <t>경남 고성군 거류면</t>
  </si>
  <si>
    <t>거류면</t>
  </si>
  <si>
    <t>경남 남해군 남해읍</t>
  </si>
  <si>
    <t>남해군</t>
  </si>
  <si>
    <t>남해읍</t>
  </si>
  <si>
    <t>경남 남해군 이동면</t>
  </si>
  <si>
    <t>경남 남해군 상주면</t>
  </si>
  <si>
    <t>상주면</t>
  </si>
  <si>
    <t>경남 남해군 삼동면</t>
  </si>
  <si>
    <t>경남 남해군 미조면</t>
  </si>
  <si>
    <t>미조면</t>
  </si>
  <si>
    <t>경남 남해군 남면</t>
  </si>
  <si>
    <t>경남 남해군 서면</t>
  </si>
  <si>
    <t>경남 남해군 고현면</t>
  </si>
  <si>
    <t>고현면</t>
  </si>
  <si>
    <t>경남 남해군 설천면</t>
  </si>
  <si>
    <t>설천면</t>
  </si>
  <si>
    <t>경남 남해군 창선면</t>
  </si>
  <si>
    <t>창선면</t>
  </si>
  <si>
    <t>경남 하동군 하동읍</t>
  </si>
  <si>
    <t>하동군</t>
  </si>
  <si>
    <t>하동읍</t>
  </si>
  <si>
    <t>경남 하동군 화개면</t>
  </si>
  <si>
    <t>화개면</t>
  </si>
  <si>
    <t>경남 하동군 악양면</t>
  </si>
  <si>
    <t>악양면</t>
  </si>
  <si>
    <t>경남 하동군 적량면</t>
  </si>
  <si>
    <t>적량면</t>
  </si>
  <si>
    <t>경남 하동군 횡천면</t>
  </si>
  <si>
    <t>횡천면</t>
  </si>
  <si>
    <t>경남 하동군 고전면</t>
  </si>
  <si>
    <t>고전면</t>
  </si>
  <si>
    <t>경남 하동군 금남면</t>
  </si>
  <si>
    <t>경남 하동군 진교면</t>
  </si>
  <si>
    <t>진교면</t>
  </si>
  <si>
    <t>경남 하동군 양보면</t>
  </si>
  <si>
    <t>양보면</t>
  </si>
  <si>
    <t>경남 하동군 북천면</t>
  </si>
  <si>
    <t>북천면</t>
  </si>
  <si>
    <t>경남 하동군 청암면</t>
  </si>
  <si>
    <t>청암면</t>
  </si>
  <si>
    <t>경남 하동군 옥종면</t>
  </si>
  <si>
    <t>옥종면</t>
  </si>
  <si>
    <t>경남 하동군 금성면</t>
  </si>
  <si>
    <t>경남 산청군 산청읍</t>
  </si>
  <si>
    <t>산청군</t>
  </si>
  <si>
    <t>산청읍</t>
  </si>
  <si>
    <t>경남 산청군 차황면</t>
  </si>
  <si>
    <t>차황면</t>
  </si>
  <si>
    <t>경남 산청군 오부면</t>
  </si>
  <si>
    <t>오부면</t>
  </si>
  <si>
    <t>경남 산청군 생초면</t>
  </si>
  <si>
    <t>생초면</t>
  </si>
  <si>
    <t>경남 산청군 금서면</t>
  </si>
  <si>
    <t>금서면</t>
  </si>
  <si>
    <t>경남 산청군 삼장면</t>
  </si>
  <si>
    <t>삼장면</t>
  </si>
  <si>
    <t>경남 산청군 시천면</t>
  </si>
  <si>
    <t>시천면</t>
  </si>
  <si>
    <t>경남 산청군 단성면</t>
  </si>
  <si>
    <t>경남 산청군 신안면</t>
  </si>
  <si>
    <t>신안면</t>
  </si>
  <si>
    <t>경남 산청군 생비량면</t>
  </si>
  <si>
    <t>생비량면</t>
  </si>
  <si>
    <t>경남 산청군 신등면</t>
  </si>
  <si>
    <t>신등면</t>
  </si>
  <si>
    <t>경남 함양군 함양읍</t>
  </si>
  <si>
    <t>함양군</t>
  </si>
  <si>
    <t>함양읍</t>
  </si>
  <si>
    <t>경남 함양군 마천면</t>
  </si>
  <si>
    <t>마천면</t>
  </si>
  <si>
    <t>경남 함양군 휴천면</t>
  </si>
  <si>
    <t>휴천면</t>
  </si>
  <si>
    <t>경남 함양군 유림면</t>
  </si>
  <si>
    <t>유림면</t>
  </si>
  <si>
    <t>경남 함양군 수동면</t>
  </si>
  <si>
    <t>경남 함양군 지곡면</t>
  </si>
  <si>
    <t>경남 함양군 안의면</t>
  </si>
  <si>
    <t>안의면</t>
  </si>
  <si>
    <t>경남 함양군 서하면</t>
  </si>
  <si>
    <t>서하면</t>
  </si>
  <si>
    <t>경남 함양군 서상면</t>
  </si>
  <si>
    <t>서상면</t>
  </si>
  <si>
    <t>경남 함양군 백전면</t>
  </si>
  <si>
    <t>백전면</t>
  </si>
  <si>
    <t>경남 함양군 병곡면</t>
  </si>
  <si>
    <t>경남 거창군 거창읍</t>
  </si>
  <si>
    <t>거창군</t>
  </si>
  <si>
    <t>거창읍</t>
  </si>
  <si>
    <t>경남 거창군 주상면</t>
  </si>
  <si>
    <t>주상면</t>
  </si>
  <si>
    <t>경남 거창군 웅양면</t>
  </si>
  <si>
    <t>웅양면</t>
  </si>
  <si>
    <t>경남 거창군 고제면</t>
  </si>
  <si>
    <t>고제면</t>
  </si>
  <si>
    <t>경남 거창군 북상면</t>
  </si>
  <si>
    <t>북상면</t>
  </si>
  <si>
    <t>경남 거창군 위천면</t>
  </si>
  <si>
    <t>위천면</t>
  </si>
  <si>
    <t>경남 거창군 마리면</t>
  </si>
  <si>
    <t>마리면</t>
  </si>
  <si>
    <t>경남 거창군 남상면</t>
  </si>
  <si>
    <t>남상면</t>
  </si>
  <si>
    <t>경남 거창군 남하면</t>
  </si>
  <si>
    <t>남하면</t>
  </si>
  <si>
    <t>경남 거창군 신원면</t>
  </si>
  <si>
    <t>신원면</t>
  </si>
  <si>
    <t>경남 거창군 가조면</t>
  </si>
  <si>
    <t>가조면</t>
  </si>
  <si>
    <t>경남 거창군 가북면</t>
  </si>
  <si>
    <t>가북면</t>
  </si>
  <si>
    <t>경남 합천군 합천읍</t>
  </si>
  <si>
    <t>합천군</t>
  </si>
  <si>
    <t>합천읍</t>
  </si>
  <si>
    <t>경남 합천군 봉산면</t>
  </si>
  <si>
    <t>경남 합천군 묘산면</t>
  </si>
  <si>
    <t>묘산면</t>
  </si>
  <si>
    <t>경남 합천군 가야면</t>
  </si>
  <si>
    <t>가야면</t>
  </si>
  <si>
    <t>경남 합천군 야로면</t>
  </si>
  <si>
    <t>야로면</t>
  </si>
  <si>
    <t>경남 합천군 율곡면</t>
  </si>
  <si>
    <t>율곡면</t>
  </si>
  <si>
    <t>경남 합천군 초계면</t>
  </si>
  <si>
    <t>초계면</t>
  </si>
  <si>
    <t>경남 합천군 쌍책면</t>
  </si>
  <si>
    <t>쌍책면</t>
  </si>
  <si>
    <t>경남 합천군 덕곡면</t>
  </si>
  <si>
    <t>경남 합천군 청덕면</t>
  </si>
  <si>
    <t>청덕면</t>
  </si>
  <si>
    <t>경남 합천군 적중면</t>
  </si>
  <si>
    <t>적중면</t>
  </si>
  <si>
    <t>경남 합천군 대양면</t>
  </si>
  <si>
    <t>대양면</t>
  </si>
  <si>
    <t>경남 합천군 쌍백면</t>
  </si>
  <si>
    <t>쌍백면</t>
  </si>
  <si>
    <t>경남 합천군 삼가면</t>
  </si>
  <si>
    <t>삼가면</t>
  </si>
  <si>
    <t>경남 합천군 가회면</t>
  </si>
  <si>
    <t>가회면</t>
  </si>
  <si>
    <t>경남 합천군 대병면</t>
  </si>
  <si>
    <t>대병면</t>
  </si>
  <si>
    <t>경남 합천군 용주면</t>
  </si>
  <si>
    <t>용주면</t>
  </si>
  <si>
    <t>제주 제주시 일도일동</t>
  </si>
  <si>
    <t>일도일동</t>
  </si>
  <si>
    <t>제주 제주시 일도이동</t>
  </si>
  <si>
    <t>일도이동</t>
  </si>
  <si>
    <t>제주 제주시 이도일동</t>
  </si>
  <si>
    <t>이도일동</t>
  </si>
  <si>
    <t>제주 제주시 이도이동</t>
  </si>
  <si>
    <t>이도이동</t>
  </si>
  <si>
    <t>제주 제주시 삼도일동</t>
  </si>
  <si>
    <t>삼도일동</t>
  </si>
  <si>
    <t>제주 제주시 삼도이동</t>
  </si>
  <si>
    <t>삼도이동</t>
  </si>
  <si>
    <t>제주 제주시 건입동</t>
  </si>
  <si>
    <t>건입동</t>
  </si>
  <si>
    <t>제주 제주시 용담일동</t>
  </si>
  <si>
    <t>용담일동</t>
  </si>
  <si>
    <t>제주 제주시 용담이동</t>
  </si>
  <si>
    <t>용담이동</t>
  </si>
  <si>
    <t>제주 제주시 용담삼동</t>
  </si>
  <si>
    <t>용담삼동</t>
  </si>
  <si>
    <t>제주 제주시 화북일동</t>
  </si>
  <si>
    <t>화북일동</t>
  </si>
  <si>
    <t>제주 제주시 화북이동</t>
  </si>
  <si>
    <t>화북이동</t>
  </si>
  <si>
    <t>제주 제주시 삼양일동</t>
  </si>
  <si>
    <t>삼양일동</t>
  </si>
  <si>
    <t>제주 제주시 삼양이동</t>
  </si>
  <si>
    <t>삼양이동</t>
  </si>
  <si>
    <t>제주 제주시 삼양삼동</t>
  </si>
  <si>
    <t>삼양삼동</t>
  </si>
  <si>
    <t>제주 제주시 봉개동</t>
  </si>
  <si>
    <t>봉개동</t>
  </si>
  <si>
    <t>제주 제주시 아라일동</t>
  </si>
  <si>
    <t>아라일동</t>
  </si>
  <si>
    <t>제주 제주시 아라이동</t>
  </si>
  <si>
    <t>아라이동</t>
  </si>
  <si>
    <t>제주 제주시 오라일동</t>
  </si>
  <si>
    <t>오라일동</t>
  </si>
  <si>
    <t>제주 제주시 오라이동</t>
  </si>
  <si>
    <t>오라이동</t>
  </si>
  <si>
    <t>제주 제주시 오라삼동</t>
  </si>
  <si>
    <t>오라삼동</t>
  </si>
  <si>
    <t>제주 제주시 노형동</t>
  </si>
  <si>
    <t>노형동</t>
  </si>
  <si>
    <t>제주 제주시 외도일동</t>
  </si>
  <si>
    <t>외도일동</t>
  </si>
  <si>
    <t>제주 제주시 외도이동</t>
  </si>
  <si>
    <t>외도이동</t>
  </si>
  <si>
    <t>제주 제주시 이호일동</t>
  </si>
  <si>
    <t>이호일동</t>
  </si>
  <si>
    <t>제주 제주시 이호이동</t>
  </si>
  <si>
    <t>이호이동</t>
  </si>
  <si>
    <t>제주 제주시 도두일동</t>
  </si>
  <si>
    <t>도두일동</t>
  </si>
  <si>
    <t>제주 제주시 도두이동</t>
  </si>
  <si>
    <t>도두이동</t>
  </si>
  <si>
    <t>제주 제주시 도남동</t>
  </si>
  <si>
    <t>제주 제주시 도련일동</t>
  </si>
  <si>
    <t>도련일동</t>
  </si>
  <si>
    <t>제주 제주시 도련이동</t>
  </si>
  <si>
    <t>도련이동</t>
  </si>
  <si>
    <t>제주 제주시 용강동</t>
  </si>
  <si>
    <t>제주 제주시 회천동</t>
  </si>
  <si>
    <t>회천동</t>
  </si>
  <si>
    <t>제주 제주시 오등동</t>
  </si>
  <si>
    <t>오등동</t>
  </si>
  <si>
    <t>제주 제주시 월평동</t>
  </si>
  <si>
    <t>제주 제주시 영평동</t>
  </si>
  <si>
    <t>영평동</t>
  </si>
  <si>
    <t>제주 제주시 연동</t>
  </si>
  <si>
    <t>연동</t>
  </si>
  <si>
    <t>제주 제주시 도평동</t>
  </si>
  <si>
    <t>도평동</t>
  </si>
  <si>
    <t>제주 제주시 해안동</t>
  </si>
  <si>
    <t>해안동</t>
  </si>
  <si>
    <t>제주 제주시 내도동</t>
  </si>
  <si>
    <t>내도동</t>
  </si>
  <si>
    <t>제주 제주시 한림읍</t>
  </si>
  <si>
    <t>한림읍</t>
  </si>
  <si>
    <t>제주 제주시 애월읍</t>
  </si>
  <si>
    <t>애월읍</t>
  </si>
  <si>
    <t>제주 제주시 구좌읍</t>
  </si>
  <si>
    <t>구좌읍</t>
  </si>
  <si>
    <t>제주 제주시 조천읍</t>
  </si>
  <si>
    <t>조천읍</t>
  </si>
  <si>
    <t>제주 제주시 한경면</t>
  </si>
  <si>
    <t>한경면</t>
  </si>
  <si>
    <t>제주 제주시 추자면</t>
  </si>
  <si>
    <t>추자면</t>
  </si>
  <si>
    <t>제주 제주시 우도면</t>
  </si>
  <si>
    <t>우도면</t>
  </si>
  <si>
    <t>제주 서귀포시 서귀동</t>
  </si>
  <si>
    <t>서귀동</t>
  </si>
  <si>
    <t>제주 서귀포시 법환동</t>
  </si>
  <si>
    <t>법환동</t>
  </si>
  <si>
    <t>제주 서귀포시 서호동</t>
  </si>
  <si>
    <t>제주 서귀포시 호근동</t>
  </si>
  <si>
    <t>호근동</t>
  </si>
  <si>
    <t>제주 서귀포시 동홍동</t>
  </si>
  <si>
    <t>동홍동</t>
  </si>
  <si>
    <t>제주 서귀포시 서홍동</t>
  </si>
  <si>
    <t>서홍동</t>
  </si>
  <si>
    <t>제주 서귀포시 상효동</t>
  </si>
  <si>
    <t>상효동</t>
  </si>
  <si>
    <t>제주 서귀포시 하효동</t>
  </si>
  <si>
    <t>하효동</t>
  </si>
  <si>
    <t>제주 서귀포시 신효동</t>
  </si>
  <si>
    <t>신효동</t>
  </si>
  <si>
    <t>제주 서귀포시 보목동</t>
  </si>
  <si>
    <t>보목동</t>
  </si>
  <si>
    <t>제주 서귀포시 토평동</t>
  </si>
  <si>
    <t>제주 서귀포시 중문동</t>
  </si>
  <si>
    <t>중문동</t>
  </si>
  <si>
    <t>제주 서귀포시 회수동</t>
  </si>
  <si>
    <t>회수동</t>
  </si>
  <si>
    <t>제주 서귀포시 대포동</t>
  </si>
  <si>
    <t>제주 서귀포시 월평동</t>
  </si>
  <si>
    <t>제주 서귀포시 강정동</t>
  </si>
  <si>
    <t>강정동</t>
  </si>
  <si>
    <t>제주 서귀포시 도순동</t>
  </si>
  <si>
    <t>도순동</t>
  </si>
  <si>
    <t>제주 서귀포시 하원동</t>
  </si>
  <si>
    <t>하원동</t>
  </si>
  <si>
    <t>제주 서귀포시 색달동</t>
  </si>
  <si>
    <t>색달동</t>
  </si>
  <si>
    <t>제주 서귀포시 상예동</t>
  </si>
  <si>
    <t>상예동</t>
  </si>
  <si>
    <t>제주 서귀포시 하예동</t>
  </si>
  <si>
    <t>하예동</t>
  </si>
  <si>
    <t>제주 서귀포시 영남동</t>
  </si>
  <si>
    <t>영남동</t>
  </si>
  <si>
    <t>제주 서귀포시 대정읍</t>
  </si>
  <si>
    <t>대정읍</t>
  </si>
  <si>
    <t>제주 서귀포시 남원읍</t>
  </si>
  <si>
    <t>남원읍</t>
  </si>
  <si>
    <t>제주 서귀포시 성산읍</t>
  </si>
  <si>
    <t>성산읍</t>
  </si>
  <si>
    <t>제주 서귀포시 안덕면</t>
  </si>
  <si>
    <t>제주 서귀포시 표선면</t>
  </si>
  <si>
    <t>표선면</t>
  </si>
  <si>
    <t>강원 춘천시 봉의동</t>
  </si>
  <si>
    <t>봉의동</t>
  </si>
  <si>
    <t>강원 춘천시 요선동</t>
  </si>
  <si>
    <t>요선동</t>
  </si>
  <si>
    <t>강원 춘천시 낙원동</t>
  </si>
  <si>
    <t>강원 춘천시 중앙로1가</t>
  </si>
  <si>
    <t>강원 춘천시 중앙로2가</t>
  </si>
  <si>
    <t>강원 춘천시 중앙로3가</t>
  </si>
  <si>
    <t>중앙로3가</t>
  </si>
  <si>
    <t>강원 춘천시 옥천동</t>
  </si>
  <si>
    <t>강원 춘천시 조양동</t>
  </si>
  <si>
    <t>강원 춘천시 죽림동</t>
  </si>
  <si>
    <t>강원 춘천시 운교동</t>
  </si>
  <si>
    <t>운교동</t>
  </si>
  <si>
    <t>강원 춘천시 약사동</t>
  </si>
  <si>
    <t>강원 춘천시 효자동</t>
  </si>
  <si>
    <t>강원 춘천시 소양로1가</t>
  </si>
  <si>
    <t>소양로1가</t>
  </si>
  <si>
    <t>강원 춘천시 소양로2가</t>
  </si>
  <si>
    <t>소양로2가</t>
  </si>
  <si>
    <t>강원 춘천시 소양로3가</t>
  </si>
  <si>
    <t>소양로3가</t>
  </si>
  <si>
    <t>강원 춘천시 소양로4가</t>
  </si>
  <si>
    <t>소양로4가</t>
  </si>
  <si>
    <t>강원 춘천시 근화동</t>
  </si>
  <si>
    <t>강원 춘천시 우두동</t>
  </si>
  <si>
    <t>강원 춘천시 사농동</t>
  </si>
  <si>
    <t>사농동</t>
  </si>
  <si>
    <t>강원 춘천시 후평동</t>
  </si>
  <si>
    <t>후평동</t>
  </si>
  <si>
    <t>강원 춘천시 온의동</t>
  </si>
  <si>
    <t>온의동</t>
  </si>
  <si>
    <t>강원 춘천시 교동</t>
  </si>
  <si>
    <t>강원 춘천시 퇴계동</t>
  </si>
  <si>
    <t>퇴계동</t>
  </si>
  <si>
    <t>강원 춘천시 석사동</t>
  </si>
  <si>
    <t>석사동</t>
  </si>
  <si>
    <t>강원 춘천시 삼천동</t>
  </si>
  <si>
    <t>삼천동</t>
  </si>
  <si>
    <t>강원 춘천시 칠전동</t>
  </si>
  <si>
    <t>칠전동</t>
  </si>
  <si>
    <t>강원 춘천시 송암동</t>
  </si>
  <si>
    <t>송암동</t>
  </si>
  <si>
    <t>강원 춘천시 신동</t>
  </si>
  <si>
    <t>강원 춘천시 중도동</t>
  </si>
  <si>
    <t>중도동</t>
  </si>
  <si>
    <t>강원 춘천시 신북읍</t>
  </si>
  <si>
    <t>신북읍</t>
  </si>
  <si>
    <t>강원 춘천시 동면</t>
  </si>
  <si>
    <t>강원 춘천시 동산면</t>
  </si>
  <si>
    <t>동산면</t>
  </si>
  <si>
    <t>강원 춘천시 신동면</t>
  </si>
  <si>
    <t>신동면</t>
  </si>
  <si>
    <t>강원 춘천시 남면</t>
  </si>
  <si>
    <t>강원 춘천시 서면</t>
  </si>
  <si>
    <t>강원 춘천시 사북면</t>
  </si>
  <si>
    <t>사북면</t>
  </si>
  <si>
    <t>강원 춘천시 북산면</t>
  </si>
  <si>
    <t>북산면</t>
  </si>
  <si>
    <t>강원 춘천시 동내면</t>
  </si>
  <si>
    <t>동내면</t>
  </si>
  <si>
    <t>강원 춘천시 남산면</t>
  </si>
  <si>
    <t>강원 원주시 중앙동</t>
  </si>
  <si>
    <t>강원 원주시 평원동</t>
  </si>
  <si>
    <t>평원동</t>
  </si>
  <si>
    <t>강원 원주시 원동</t>
  </si>
  <si>
    <t>강원 원주시 인동</t>
  </si>
  <si>
    <t>강원 원주시 개운동</t>
  </si>
  <si>
    <t>강원 원주시 명륜동</t>
  </si>
  <si>
    <t>강원 원주시 단구동</t>
  </si>
  <si>
    <t>단구동</t>
  </si>
  <si>
    <t>강원 원주시 일산동</t>
  </si>
  <si>
    <t>강원 원주시 학성동</t>
  </si>
  <si>
    <t>강원 원주시 단계동</t>
  </si>
  <si>
    <t>단계동</t>
  </si>
  <si>
    <t>강원 원주시 우산동</t>
  </si>
  <si>
    <t>강원 원주시 태장동</t>
  </si>
  <si>
    <t>태장동</t>
  </si>
  <si>
    <t>강원 원주시 봉산동</t>
  </si>
  <si>
    <t>강원 원주시 행구동</t>
  </si>
  <si>
    <t>행구동</t>
  </si>
  <si>
    <t>강원 원주시 무실동</t>
  </si>
  <si>
    <t>무실동</t>
  </si>
  <si>
    <t>강원 원주시 관설동</t>
  </si>
  <si>
    <t>관설동</t>
  </si>
  <si>
    <t>강원 원주시 반곡동</t>
  </si>
  <si>
    <t>반곡동</t>
  </si>
  <si>
    <t>강원 원주시 가현동</t>
  </si>
  <si>
    <t>강원 원주시 문막읍</t>
  </si>
  <si>
    <t>문막읍</t>
  </si>
  <si>
    <t>강원 원주시 소초면</t>
  </si>
  <si>
    <t>소초면</t>
  </si>
  <si>
    <t>강원 원주시 호저면</t>
  </si>
  <si>
    <t>호저면</t>
  </si>
  <si>
    <t>강원 원주시 지정면</t>
  </si>
  <si>
    <t>강원 원주시 부론면</t>
  </si>
  <si>
    <t>부론면</t>
  </si>
  <si>
    <t>강원 원주시 귀래면</t>
  </si>
  <si>
    <t>귀래면</t>
  </si>
  <si>
    <t>강원 원주시 흥업면</t>
  </si>
  <si>
    <t>흥업면</t>
  </si>
  <si>
    <t>강원 원주시 판부면</t>
  </si>
  <si>
    <t>판부면</t>
  </si>
  <si>
    <t>강원 원주시 신림면</t>
  </si>
  <si>
    <t>신림면</t>
  </si>
  <si>
    <t>강원 강릉시 홍제동</t>
  </si>
  <si>
    <t>강원 강릉시 남문동</t>
  </si>
  <si>
    <t>강원 강릉시 명주동</t>
  </si>
  <si>
    <t>명주동</t>
  </si>
  <si>
    <t>강원 강릉시 성내동</t>
  </si>
  <si>
    <t>강원 강릉시 임당동</t>
  </si>
  <si>
    <t>강원 강릉시 금학동</t>
  </si>
  <si>
    <t>강원 강릉시 용강동</t>
  </si>
  <si>
    <t>강원 강릉시 성남동</t>
  </si>
  <si>
    <t>강원 강릉시 옥천동</t>
  </si>
  <si>
    <t>강원 강릉시 교동</t>
  </si>
  <si>
    <t>강원 강릉시 포남동</t>
  </si>
  <si>
    <t>포남동</t>
  </si>
  <si>
    <t>강원 강릉시 초당동</t>
  </si>
  <si>
    <t>초당동</t>
  </si>
  <si>
    <t>강원 강릉시 강문동</t>
  </si>
  <si>
    <t>강문동</t>
  </si>
  <si>
    <t>강원 강릉시 송정동</t>
  </si>
  <si>
    <t>강원 강릉시 견소동</t>
  </si>
  <si>
    <t>견소동</t>
  </si>
  <si>
    <t>강원 강릉시 내곡동</t>
  </si>
  <si>
    <t>강원 강릉시 회산동</t>
  </si>
  <si>
    <t>회산동</t>
  </si>
  <si>
    <t>강원 강릉시 장현동</t>
  </si>
  <si>
    <t>강원 강릉시 박월동</t>
  </si>
  <si>
    <t>박월동</t>
  </si>
  <si>
    <t>강원 강릉시 담산동</t>
  </si>
  <si>
    <t>담산동</t>
  </si>
  <si>
    <t>강원 강릉시 노암동</t>
  </si>
  <si>
    <t>노암동</t>
  </si>
  <si>
    <t>강원 강릉시 유산동</t>
  </si>
  <si>
    <t>강원 강릉시 월호평동</t>
  </si>
  <si>
    <t>월호평동</t>
  </si>
  <si>
    <t>강원 강릉시 신석동</t>
  </si>
  <si>
    <t>신석동</t>
  </si>
  <si>
    <t>강원 강릉시 입암동</t>
  </si>
  <si>
    <t>입암동</t>
  </si>
  <si>
    <t>강원 강릉시 청량동</t>
  </si>
  <si>
    <t>청량동</t>
  </si>
  <si>
    <t>강원 강릉시 두산동</t>
  </si>
  <si>
    <t>강원 강릉시 학동</t>
  </si>
  <si>
    <t>강원 강릉시 병산동</t>
  </si>
  <si>
    <t>병산동</t>
  </si>
  <si>
    <t>강원 강릉시 남항진동</t>
  </si>
  <si>
    <t>남항진동</t>
  </si>
  <si>
    <t>강원 강릉시 유천동</t>
  </si>
  <si>
    <t>강원 강릉시 지변동</t>
  </si>
  <si>
    <t>지변동</t>
  </si>
  <si>
    <t>강원 강릉시 죽헌동</t>
  </si>
  <si>
    <t>죽헌동</t>
  </si>
  <si>
    <t>강원 강릉시 대전동</t>
  </si>
  <si>
    <t>강원 강릉시 운정동</t>
  </si>
  <si>
    <t>강원 강릉시 난곡동</t>
  </si>
  <si>
    <t>난곡동</t>
  </si>
  <si>
    <t>강원 강릉시 저동</t>
  </si>
  <si>
    <t>저동</t>
  </si>
  <si>
    <t>강원 강릉시 안현동</t>
  </si>
  <si>
    <t>강원 강릉시 운산동</t>
  </si>
  <si>
    <t>운산동</t>
  </si>
  <si>
    <t>강원 강릉시 주문진읍</t>
  </si>
  <si>
    <t>주문진읍</t>
  </si>
  <si>
    <t>강원 강릉시 성산면</t>
  </si>
  <si>
    <t>강원 강릉시 왕산면</t>
  </si>
  <si>
    <t>왕산면</t>
  </si>
  <si>
    <t>강원 강릉시 구정면</t>
  </si>
  <si>
    <t>구정면</t>
  </si>
  <si>
    <t>강원 강릉시 강동면</t>
  </si>
  <si>
    <t>강원 강릉시 옥계면</t>
  </si>
  <si>
    <t>옥계면</t>
  </si>
  <si>
    <t>강원 강릉시 사천면</t>
  </si>
  <si>
    <t>사천면</t>
  </si>
  <si>
    <t>강원 강릉시 연곡면</t>
  </si>
  <si>
    <t>연곡면</t>
  </si>
  <si>
    <t>강원 동해시 천곡동</t>
  </si>
  <si>
    <t>강원 동해시 평릉동</t>
  </si>
  <si>
    <t>평릉동</t>
  </si>
  <si>
    <t>강원 동해시 송정동</t>
  </si>
  <si>
    <t>강원 동해시 용정동</t>
  </si>
  <si>
    <t>강원 동해시 지흥동</t>
  </si>
  <si>
    <t>지흥동</t>
  </si>
  <si>
    <t>강원 동해시 효가동</t>
  </si>
  <si>
    <t>효가동</t>
  </si>
  <si>
    <t>강원 동해시 동회동</t>
  </si>
  <si>
    <t>동회동</t>
  </si>
  <si>
    <t>강원 동해시 나안동</t>
  </si>
  <si>
    <t>나안동</t>
  </si>
  <si>
    <t>강원 동해시 쇄운동</t>
  </si>
  <si>
    <t>쇄운동</t>
  </si>
  <si>
    <t>강원 동해시 부곡동</t>
  </si>
  <si>
    <t>강원 동해시 발한동</t>
  </si>
  <si>
    <t>발한동</t>
  </si>
  <si>
    <t>강원 동해시 북평동</t>
  </si>
  <si>
    <t>북평동</t>
  </si>
  <si>
    <t>강원 동해시 구미동</t>
  </si>
  <si>
    <t>강원 동해시 추암동</t>
  </si>
  <si>
    <t>추암동</t>
  </si>
  <si>
    <t>강원 동해시 구호동</t>
  </si>
  <si>
    <t>구호동</t>
  </si>
  <si>
    <t>강원 동해시 단봉동</t>
  </si>
  <si>
    <t>단봉동</t>
  </si>
  <si>
    <t>강원 동해시 지가동</t>
  </si>
  <si>
    <t>지가동</t>
  </si>
  <si>
    <t>강원 동해시 이도동</t>
  </si>
  <si>
    <t>이도동</t>
  </si>
  <si>
    <t>강원 동해시 귀운동</t>
  </si>
  <si>
    <t>귀운동</t>
  </si>
  <si>
    <t>강원 동해시 대구동</t>
  </si>
  <si>
    <t>대구동</t>
  </si>
  <si>
    <t>강원 동해시 호현동</t>
  </si>
  <si>
    <t>호현동</t>
  </si>
  <si>
    <t>강원 동해시 내동</t>
  </si>
  <si>
    <t>강원 동해시 묵호진동</t>
  </si>
  <si>
    <t>묵호진동</t>
  </si>
  <si>
    <t>강원 동해시 삼화동</t>
  </si>
  <si>
    <t>삼화동</t>
  </si>
  <si>
    <t>강원 동해시 이기동</t>
  </si>
  <si>
    <t>이기동</t>
  </si>
  <si>
    <t>강원 동해시 이로동</t>
  </si>
  <si>
    <t>이로동</t>
  </si>
  <si>
    <t>강원 동해시 어달동</t>
  </si>
  <si>
    <t>어달동</t>
  </si>
  <si>
    <t>강원 동해시 대진동</t>
  </si>
  <si>
    <t>대진동</t>
  </si>
  <si>
    <t>강원 동해시 망상동</t>
  </si>
  <si>
    <t>망상동</t>
  </si>
  <si>
    <t>강원 동해시 심곡동</t>
  </si>
  <si>
    <t>강원 동해시 초구동</t>
  </si>
  <si>
    <t>초구동</t>
  </si>
  <si>
    <t>강원 동해시 괴란동</t>
  </si>
  <si>
    <t>괴란동</t>
  </si>
  <si>
    <t>강원 동해시 만우동</t>
  </si>
  <si>
    <t>만우동</t>
  </si>
  <si>
    <t>강원 동해시 신흥동</t>
  </si>
  <si>
    <t>강원 동해시 비천동</t>
  </si>
  <si>
    <t>비천동</t>
  </si>
  <si>
    <t>강원 동해시 달방동</t>
  </si>
  <si>
    <t>달방동</t>
  </si>
  <si>
    <t>강원 태백시 황지동</t>
  </si>
  <si>
    <t>태백시</t>
  </si>
  <si>
    <t>황지동</t>
  </si>
  <si>
    <t>강원 태백시 장성동</t>
  </si>
  <si>
    <t>강원 태백시 금천동</t>
  </si>
  <si>
    <t>강원 태백시 철암동</t>
  </si>
  <si>
    <t>철암동</t>
  </si>
  <si>
    <t>강원 태백시 문곡동</t>
  </si>
  <si>
    <t>문곡동</t>
  </si>
  <si>
    <t>강원 태백시 동점동</t>
  </si>
  <si>
    <t>동점동</t>
  </si>
  <si>
    <t>강원 태백시 소도동</t>
  </si>
  <si>
    <t>소도동</t>
  </si>
  <si>
    <t>강원 태백시 혈동</t>
  </si>
  <si>
    <t>혈동</t>
  </si>
  <si>
    <t>강원 태백시 화전동</t>
  </si>
  <si>
    <t>강원 태백시 적각동</t>
  </si>
  <si>
    <t>적각동</t>
  </si>
  <si>
    <t>강원 태백시 창죽동</t>
  </si>
  <si>
    <t>창죽동</t>
  </si>
  <si>
    <t>강원 태백시 통동</t>
  </si>
  <si>
    <t>통동</t>
  </si>
  <si>
    <t>강원 태백시 백산동</t>
  </si>
  <si>
    <t>백산동</t>
  </si>
  <si>
    <t>강원 태백시 원동</t>
  </si>
  <si>
    <t>강원 태백시 상사미동</t>
  </si>
  <si>
    <t>상사미동</t>
  </si>
  <si>
    <t>강원 태백시 하사미동</t>
  </si>
  <si>
    <t>하사미동</t>
  </si>
  <si>
    <t>강원 태백시 조탄동</t>
  </si>
  <si>
    <t>조탄동</t>
  </si>
  <si>
    <t>강원 속초시 영랑동</t>
  </si>
  <si>
    <t>영랑동</t>
  </si>
  <si>
    <t>강원 속초시 동명동</t>
  </si>
  <si>
    <t>강원 속초시 중앙동</t>
  </si>
  <si>
    <t>강원 속초시 금호동</t>
  </si>
  <si>
    <t>강원 속초시 청학동</t>
  </si>
  <si>
    <t>강원 속초시 교동</t>
  </si>
  <si>
    <t>강원 속초시 노학동</t>
  </si>
  <si>
    <t>노학동</t>
  </si>
  <si>
    <t>강원 속초시 조양동</t>
  </si>
  <si>
    <t>강원 속초시 청호동</t>
  </si>
  <si>
    <t>강원 속초시 대포동</t>
  </si>
  <si>
    <t>강원 속초시 도문동</t>
  </si>
  <si>
    <t>도문동</t>
  </si>
  <si>
    <t>강원 속초시 설악동</t>
  </si>
  <si>
    <t>설악동</t>
  </si>
  <si>
    <t>강원 속초시 장사동</t>
  </si>
  <si>
    <t>강원 삼척시 성내동</t>
  </si>
  <si>
    <t>삼척시</t>
  </si>
  <si>
    <t>강원 삼척시 성북동</t>
  </si>
  <si>
    <t>강원 삼척시 읍상동</t>
  </si>
  <si>
    <t>읍상동</t>
  </si>
  <si>
    <t>강원 삼척시 읍중동</t>
  </si>
  <si>
    <t>읍중동</t>
  </si>
  <si>
    <t>강원 삼척시 당저동</t>
  </si>
  <si>
    <t>당저동</t>
  </si>
  <si>
    <t>강원 삼척시 교동</t>
  </si>
  <si>
    <t>강원 삼척시 갈천동</t>
  </si>
  <si>
    <t>갈천동</t>
  </si>
  <si>
    <t>강원 삼척시 증산동</t>
  </si>
  <si>
    <t>강원 삼척시 우지동</t>
  </si>
  <si>
    <t>강원 삼척시 마달동</t>
  </si>
  <si>
    <t>마달동</t>
  </si>
  <si>
    <t>강원 삼척시 자원동</t>
  </si>
  <si>
    <t>자원동</t>
  </si>
  <si>
    <t>강원 삼척시 평전동</t>
  </si>
  <si>
    <t>평전동</t>
  </si>
  <si>
    <t>강원 삼척시 등봉동</t>
  </si>
  <si>
    <t>등봉동</t>
  </si>
  <si>
    <t>강원 삼척시 도경동</t>
  </si>
  <si>
    <t>도경동</t>
  </si>
  <si>
    <t>강원 삼척시 마평동</t>
  </si>
  <si>
    <t>강원 삼척시 오사동</t>
  </si>
  <si>
    <t>오사동</t>
  </si>
  <si>
    <t>강원 삼척시 건지동</t>
  </si>
  <si>
    <t>건지동</t>
  </si>
  <si>
    <t>강원 삼척시 원당동</t>
  </si>
  <si>
    <t>강원 삼척시 성남동</t>
  </si>
  <si>
    <t>강원 삼척시 남양동</t>
  </si>
  <si>
    <t>강원 삼척시 사직동</t>
  </si>
  <si>
    <t>강원 삼척시 오분동</t>
  </si>
  <si>
    <t>오분동</t>
  </si>
  <si>
    <t>강원 삼척시 적노동</t>
  </si>
  <si>
    <t>적노동</t>
  </si>
  <si>
    <t>강원 삼척시 조비동</t>
  </si>
  <si>
    <t>조비동</t>
  </si>
  <si>
    <t>강원 삼척시 정상동</t>
  </si>
  <si>
    <t>강원 삼척시 정하동</t>
  </si>
  <si>
    <t>강원 삼척시 근산동</t>
  </si>
  <si>
    <t>근산동</t>
  </si>
  <si>
    <t>강원 삼척시 도계읍</t>
  </si>
  <si>
    <t>도계읍</t>
  </si>
  <si>
    <t>강원 삼척시 원덕읍</t>
  </si>
  <si>
    <t>원덕읍</t>
  </si>
  <si>
    <t>강원 삼척시 근덕면</t>
  </si>
  <si>
    <t>근덕면</t>
  </si>
  <si>
    <t>강원 삼척시 하장면</t>
  </si>
  <si>
    <t>하장면</t>
  </si>
  <si>
    <t>강원 삼척시 노곡면</t>
  </si>
  <si>
    <t>노곡면</t>
  </si>
  <si>
    <t>강원 삼척시 미로면</t>
  </si>
  <si>
    <t>미로면</t>
  </si>
  <si>
    <t>강원 삼척시 가곡면</t>
  </si>
  <si>
    <t>강원 삼척시 신기면</t>
  </si>
  <si>
    <t>신기면</t>
  </si>
  <si>
    <t>강원 홍천군 홍천읍</t>
  </si>
  <si>
    <t>홍천군</t>
  </si>
  <si>
    <t>홍천읍</t>
  </si>
  <si>
    <t>강원 홍천군 화촌면</t>
  </si>
  <si>
    <t>화촌면</t>
  </si>
  <si>
    <t>강원 홍천군 두촌면</t>
  </si>
  <si>
    <t>두촌면</t>
  </si>
  <si>
    <t>강원 홍천군 내촌면</t>
  </si>
  <si>
    <t>강원 홍천군 서석면</t>
  </si>
  <si>
    <t>서석면</t>
  </si>
  <si>
    <t>강원 홍천군 영귀미면</t>
  </si>
  <si>
    <t>영귀미면</t>
  </si>
  <si>
    <t>강원 홍천군 남면</t>
  </si>
  <si>
    <t>강원 홍천군 서면</t>
  </si>
  <si>
    <t>강원 홍천군 북방면</t>
  </si>
  <si>
    <t>북방면</t>
  </si>
  <si>
    <t>강원 홍천군 내면</t>
  </si>
  <si>
    <t>내면</t>
  </si>
  <si>
    <t>강원 횡성군 횡성읍</t>
  </si>
  <si>
    <t>횡성군</t>
  </si>
  <si>
    <t>횡성읍</t>
  </si>
  <si>
    <t>강원 횡성군 우천면</t>
  </si>
  <si>
    <t>우천면</t>
  </si>
  <si>
    <t>강원 횡성군 안흥면</t>
  </si>
  <si>
    <t>안흥면</t>
  </si>
  <si>
    <t>강원 횡성군 둔내면</t>
  </si>
  <si>
    <t>둔내면</t>
  </si>
  <si>
    <t>강원 횡성군 갑천면</t>
  </si>
  <si>
    <t>갑천면</t>
  </si>
  <si>
    <t>강원 횡성군 청일면</t>
  </si>
  <si>
    <t>청일면</t>
  </si>
  <si>
    <t>강원 횡성군 공근면</t>
  </si>
  <si>
    <t>공근면</t>
  </si>
  <si>
    <t>강원 횡성군 서원면</t>
  </si>
  <si>
    <t>서원면</t>
  </si>
  <si>
    <t>강원 횡성군 강림면</t>
  </si>
  <si>
    <t>강림면</t>
  </si>
  <si>
    <t>강원 영월군 영월읍</t>
  </si>
  <si>
    <t>영월군</t>
  </si>
  <si>
    <t>영월읍</t>
  </si>
  <si>
    <t>강원 영월군 상동읍</t>
  </si>
  <si>
    <t>상동읍</t>
  </si>
  <si>
    <t>강원 영월군 산솔면</t>
  </si>
  <si>
    <t>산솔면</t>
  </si>
  <si>
    <t>강원 영월군 김삿갓면</t>
  </si>
  <si>
    <t>김삿갓면</t>
  </si>
  <si>
    <t>강원 영월군 북면</t>
  </si>
  <si>
    <t>강원 영월군 남면</t>
  </si>
  <si>
    <t>강원 영월군 한반도면</t>
  </si>
  <si>
    <t>한반도면</t>
  </si>
  <si>
    <t>강원 영월군 주천면</t>
  </si>
  <si>
    <t>주천면</t>
  </si>
  <si>
    <t>강원 영월군 무릉도원면</t>
  </si>
  <si>
    <t>무릉도원면</t>
  </si>
  <si>
    <t>강원 평창군 평창읍</t>
  </si>
  <si>
    <t>평창군</t>
  </si>
  <si>
    <t>평창읍</t>
  </si>
  <si>
    <t>강원 평창군 미탄면</t>
  </si>
  <si>
    <t>미탄면</t>
  </si>
  <si>
    <t>강원 평창군 방림면</t>
  </si>
  <si>
    <t>방림면</t>
  </si>
  <si>
    <t>강원 평창군 대화면</t>
  </si>
  <si>
    <t>대화면</t>
  </si>
  <si>
    <t>강원 평창군 봉평면</t>
  </si>
  <si>
    <t>봉평면</t>
  </si>
  <si>
    <t>강원 평창군 용평면</t>
  </si>
  <si>
    <t>용평면</t>
  </si>
  <si>
    <t>강원 평창군 진부면</t>
  </si>
  <si>
    <t>진부면</t>
  </si>
  <si>
    <t>강원 평창군 대관령면</t>
  </si>
  <si>
    <t>대관령면</t>
  </si>
  <si>
    <t>강원 정선군 정선읍</t>
  </si>
  <si>
    <t>정선군</t>
  </si>
  <si>
    <t>정선읍</t>
  </si>
  <si>
    <t>강원 정선군 고한읍</t>
  </si>
  <si>
    <t>고한읍</t>
  </si>
  <si>
    <t>강원 정선군 사북읍</t>
  </si>
  <si>
    <t>사북읍</t>
  </si>
  <si>
    <t>강원 정선군 신동읍</t>
  </si>
  <si>
    <t>신동읍</t>
  </si>
  <si>
    <t>강원 정선군 남면</t>
  </si>
  <si>
    <t>강원 정선군 북평면</t>
  </si>
  <si>
    <t>강원 정선군 임계면</t>
  </si>
  <si>
    <t>임계면</t>
  </si>
  <si>
    <t>강원 정선군 화암면</t>
  </si>
  <si>
    <t>화암면</t>
  </si>
  <si>
    <t>강원 정선군 여량면</t>
  </si>
  <si>
    <t>여량면</t>
  </si>
  <si>
    <t>강원 철원군 철원읍</t>
  </si>
  <si>
    <t>철원군</t>
  </si>
  <si>
    <t>철원읍</t>
  </si>
  <si>
    <t>강원 철원군 김화읍</t>
  </si>
  <si>
    <t>김화읍</t>
  </si>
  <si>
    <t>강원 철원군 갈말읍</t>
  </si>
  <si>
    <t>갈말읍</t>
  </si>
  <si>
    <t>강원 철원군 동송읍</t>
  </si>
  <si>
    <t>동송읍</t>
  </si>
  <si>
    <t>강원 철원군 서면</t>
  </si>
  <si>
    <t>강원 철원군 근남면</t>
  </si>
  <si>
    <t>강원 철원군 근북면</t>
  </si>
  <si>
    <t>근북면</t>
  </si>
  <si>
    <t>강원 철원군 근동면</t>
  </si>
  <si>
    <t>근동면</t>
  </si>
  <si>
    <t>강원 철원군 원동면</t>
  </si>
  <si>
    <t>강원 철원군 원남면</t>
  </si>
  <si>
    <t>강원 철원군 임남면</t>
  </si>
  <si>
    <t>임남면</t>
  </si>
  <si>
    <t>강원 화천군 화천읍</t>
  </si>
  <si>
    <t>화천군</t>
  </si>
  <si>
    <t>화천읍</t>
  </si>
  <si>
    <t>강원 화천군 간동면</t>
  </si>
  <si>
    <t>간동면</t>
  </si>
  <si>
    <t>강원 화천군 하남면</t>
  </si>
  <si>
    <t>하남면</t>
  </si>
  <si>
    <t>강원 화천군 상서면</t>
  </si>
  <si>
    <t>상서면</t>
  </si>
  <si>
    <t>강원 화천군 사내면</t>
  </si>
  <si>
    <t>사내면</t>
  </si>
  <si>
    <t>강원 양구군 양구읍</t>
  </si>
  <si>
    <t>양구군</t>
  </si>
  <si>
    <t>양구읍</t>
  </si>
  <si>
    <t>강원 양구군 국토정중앙면</t>
  </si>
  <si>
    <t>국토정중앙면</t>
  </si>
  <si>
    <t>강원 양구군 동면</t>
  </si>
  <si>
    <t>강원 양구군 방산면</t>
  </si>
  <si>
    <t>방산면</t>
  </si>
  <si>
    <t>강원 양구군 해안면</t>
  </si>
  <si>
    <t>해안면</t>
  </si>
  <si>
    <t>강원 인제군 인제읍</t>
  </si>
  <si>
    <t>인제군</t>
  </si>
  <si>
    <t>인제읍</t>
  </si>
  <si>
    <t>강원 인제군 남면</t>
  </si>
  <si>
    <t>강원 인제군 북면</t>
  </si>
  <si>
    <t>강원 인제군 기린면</t>
  </si>
  <si>
    <t>기린면</t>
  </si>
  <si>
    <t>강원 인제군 서화면</t>
  </si>
  <si>
    <t>서화면</t>
  </si>
  <si>
    <t>강원 인제군 상남면</t>
  </si>
  <si>
    <t>강원 고성군 간성읍</t>
  </si>
  <si>
    <t>간성읍</t>
  </si>
  <si>
    <t>강원 고성군 거진읍</t>
  </si>
  <si>
    <t>거진읍</t>
  </si>
  <si>
    <t>강원 고성군 현내면</t>
  </si>
  <si>
    <t>현내면</t>
  </si>
  <si>
    <t>강원 고성군 죽왕면</t>
  </si>
  <si>
    <t>죽왕면</t>
  </si>
  <si>
    <t>강원 고성군 토성면</t>
  </si>
  <si>
    <t>토성면</t>
  </si>
  <si>
    <t>강원 고성군 수동면</t>
  </si>
  <si>
    <t>강원 양양군 양양읍</t>
  </si>
  <si>
    <t>양양군</t>
  </si>
  <si>
    <t>양양읍</t>
  </si>
  <si>
    <t>강원 양양군 서면</t>
  </si>
  <si>
    <t>강원 양양군 손양면</t>
  </si>
  <si>
    <t>손양면</t>
  </si>
  <si>
    <t>강원 양양군 현북면</t>
  </si>
  <si>
    <t>현북면</t>
  </si>
  <si>
    <t>강원 양양군 현남면</t>
  </si>
  <si>
    <t>현남면</t>
  </si>
  <si>
    <t>강원 양양군 강현면</t>
  </si>
  <si>
    <t>강현면</t>
  </si>
  <si>
    <t>전북 전주시 완산구 중앙동1가</t>
  </si>
  <si>
    <t>전북 전주시 완산구 중앙동2가</t>
  </si>
  <si>
    <t>전북 전주시 완산구 중앙동3가</t>
  </si>
  <si>
    <t>전북 전주시 완산구 중앙동4가</t>
  </si>
  <si>
    <t>전북 전주시 완산구 경원동1가</t>
  </si>
  <si>
    <t>경원동1가</t>
  </si>
  <si>
    <t>전북 전주시 완산구 경원동2가</t>
  </si>
  <si>
    <t>경원동2가</t>
  </si>
  <si>
    <t>전북 전주시 완산구 경원동3가</t>
  </si>
  <si>
    <t>경원동3가</t>
  </si>
  <si>
    <t>전북 전주시 완산구 풍남동1가</t>
  </si>
  <si>
    <t>풍남동1가</t>
  </si>
  <si>
    <t>전북 전주시 완산구 풍남동2가</t>
  </si>
  <si>
    <t>풍남동2가</t>
  </si>
  <si>
    <t>전북 전주시 완산구 풍남동3가</t>
  </si>
  <si>
    <t>풍남동3가</t>
  </si>
  <si>
    <t>전북 전주시 완산구 전동</t>
  </si>
  <si>
    <t>전북 전주시 완산구 전동3가</t>
  </si>
  <si>
    <t>전동3가</t>
  </si>
  <si>
    <t>전북 전주시 완산구 다가동1가</t>
  </si>
  <si>
    <t>다가동1가</t>
  </si>
  <si>
    <t>전북 전주시 완산구 다가동2가</t>
  </si>
  <si>
    <t>다가동2가</t>
  </si>
  <si>
    <t>전북 전주시 완산구 다가동3가</t>
  </si>
  <si>
    <t>다가동3가</t>
  </si>
  <si>
    <t>전북 전주시 완산구 다가동4가</t>
  </si>
  <si>
    <t>다가동4가</t>
  </si>
  <si>
    <t>전북 전주시 완산구 고사동</t>
  </si>
  <si>
    <t>전북 전주시 완산구 교동</t>
  </si>
  <si>
    <t>전북 전주시 완산구 태평동</t>
  </si>
  <si>
    <t>전북 전주시 완산구 중노송동</t>
  </si>
  <si>
    <t>중노송동</t>
  </si>
  <si>
    <t>전북 전주시 완산구 남노송동</t>
  </si>
  <si>
    <t>남노송동</t>
  </si>
  <si>
    <t>전북 전주시 완산구 동완산동</t>
  </si>
  <si>
    <t>동완산동</t>
  </si>
  <si>
    <t>전북 전주시 완산구 서완산동1가</t>
  </si>
  <si>
    <t>서완산동1가</t>
  </si>
  <si>
    <t>전북 전주시 완산구 서완산동2가</t>
  </si>
  <si>
    <t>서완산동2가</t>
  </si>
  <si>
    <t>전북 전주시 완산구 동서학동</t>
  </si>
  <si>
    <t>동서학동</t>
  </si>
  <si>
    <t>전북 전주시 완산구 서서학동</t>
  </si>
  <si>
    <t>서서학동</t>
  </si>
  <si>
    <t>전북 전주시 완산구 중화산동1가</t>
  </si>
  <si>
    <t>중화산동1가</t>
  </si>
  <si>
    <t>전북 전주시 완산구 중화산동2가</t>
  </si>
  <si>
    <t>중화산동2가</t>
  </si>
  <si>
    <t>전북 전주시 완산구 서신동</t>
  </si>
  <si>
    <t>서신동</t>
  </si>
  <si>
    <t>전북 전주시 완산구 석구동</t>
  </si>
  <si>
    <t>석구동</t>
  </si>
  <si>
    <t>전북 전주시 완산구 원당동</t>
  </si>
  <si>
    <t>전북 전주시 완산구 평화동1가</t>
  </si>
  <si>
    <t>평화동1가</t>
  </si>
  <si>
    <t>전북 전주시 완산구 평화동2가</t>
  </si>
  <si>
    <t>평화동2가</t>
  </si>
  <si>
    <t>전북 전주시 완산구 평화동3가</t>
  </si>
  <si>
    <t>평화동3가</t>
  </si>
  <si>
    <t>전북 전주시 완산구 중인동</t>
  </si>
  <si>
    <t>중인동</t>
  </si>
  <si>
    <t>전북 전주시 완산구 용복동</t>
  </si>
  <si>
    <t>용복동</t>
  </si>
  <si>
    <t>전북 전주시 완산구 삼천동1가</t>
  </si>
  <si>
    <t>삼천동1가</t>
  </si>
  <si>
    <t>전북 전주시 완산구 삼천동2가</t>
  </si>
  <si>
    <t>삼천동2가</t>
  </si>
  <si>
    <t>전북 전주시 완산구 삼천동3가</t>
  </si>
  <si>
    <t>삼천동3가</t>
  </si>
  <si>
    <t>전북 전주시 완산구 효자동1가</t>
  </si>
  <si>
    <t>효자동1가</t>
  </si>
  <si>
    <t>전북 전주시 완산구 효자동2가</t>
  </si>
  <si>
    <t>효자동2가</t>
  </si>
  <si>
    <t>전북 전주시 완산구 효자동3가</t>
  </si>
  <si>
    <t>효자동3가</t>
  </si>
  <si>
    <t>전북 전주시 완산구 대성동</t>
  </si>
  <si>
    <t>전북 전주시 완산구 색장동</t>
  </si>
  <si>
    <t>색장동</t>
  </si>
  <si>
    <t>전북 전주시 완산구 상림동</t>
  </si>
  <si>
    <t>상림동</t>
  </si>
  <si>
    <t>전북 전주시 완산구 서노송동</t>
  </si>
  <si>
    <t>서노송동</t>
  </si>
  <si>
    <t>전북 전주시 덕진구 진북동</t>
  </si>
  <si>
    <t>진북동</t>
  </si>
  <si>
    <t>전북 전주시 덕진구 인후동1가</t>
  </si>
  <si>
    <t>인후동1가</t>
  </si>
  <si>
    <t>전북 전주시 덕진구 인후동2가</t>
  </si>
  <si>
    <t>인후동2가</t>
  </si>
  <si>
    <t>전북 전주시 덕진구 덕진동1가</t>
  </si>
  <si>
    <t>덕진동1가</t>
  </si>
  <si>
    <t>전북 전주시 덕진구 덕진동2가</t>
  </si>
  <si>
    <t>덕진동2가</t>
  </si>
  <si>
    <t>전북 전주시 덕진구 금암동</t>
  </si>
  <si>
    <t>전북 전주시 덕진구 팔복동1가</t>
  </si>
  <si>
    <t>팔복동1가</t>
  </si>
  <si>
    <t>전북 전주시 덕진구 팔복동2가</t>
  </si>
  <si>
    <t>팔복동2가</t>
  </si>
  <si>
    <t>전북 전주시 덕진구 팔복동3가</t>
  </si>
  <si>
    <t>팔복동3가</t>
  </si>
  <si>
    <t>전북 전주시 덕진구 산정동</t>
  </si>
  <si>
    <t>전북 전주시 덕진구 금상동</t>
  </si>
  <si>
    <t>금상동</t>
  </si>
  <si>
    <t>전북 전주시 덕진구 우아동1가</t>
  </si>
  <si>
    <t>우아동1가</t>
  </si>
  <si>
    <t>전북 전주시 덕진구 우아동2가</t>
  </si>
  <si>
    <t>우아동2가</t>
  </si>
  <si>
    <t>전북 전주시 덕진구 우아동3가</t>
  </si>
  <si>
    <t>우아동3가</t>
  </si>
  <si>
    <t>전북 전주시 덕진구 호성동1가</t>
  </si>
  <si>
    <t>호성동1가</t>
  </si>
  <si>
    <t>전북 전주시 덕진구 호성동2가</t>
  </si>
  <si>
    <t>호성동2가</t>
  </si>
  <si>
    <t>전북 전주시 덕진구 호성동3가</t>
  </si>
  <si>
    <t>호성동3가</t>
  </si>
  <si>
    <t>전북 전주시 덕진구 전미동1가</t>
  </si>
  <si>
    <t>전미동1가</t>
  </si>
  <si>
    <t>전북 전주시 덕진구 전미동2가</t>
  </si>
  <si>
    <t>전미동2가</t>
  </si>
  <si>
    <t>전북 전주시 덕진구 송천동1가</t>
  </si>
  <si>
    <t>송천동1가</t>
  </si>
  <si>
    <t>전북 전주시 덕진구 송천동2가</t>
  </si>
  <si>
    <t>송천동2가</t>
  </si>
  <si>
    <t>전북 전주시 덕진구 반월동</t>
  </si>
  <si>
    <t>전북 전주시 덕진구 화전동</t>
  </si>
  <si>
    <t>전북 전주시 덕진구 용정동</t>
  </si>
  <si>
    <t>전북 전주시 덕진구 성덕동</t>
  </si>
  <si>
    <t>성덕동</t>
  </si>
  <si>
    <t>전북 전주시 덕진구 원동</t>
  </si>
  <si>
    <t>전북 전주시 덕진구 고랑동</t>
  </si>
  <si>
    <t>고랑동</t>
  </si>
  <si>
    <t>전북 전주시 덕진구 여의동</t>
  </si>
  <si>
    <t>여의동</t>
  </si>
  <si>
    <t>전북 전주시 덕진구 만성동</t>
  </si>
  <si>
    <t>만성동</t>
  </si>
  <si>
    <t>전북 전주시 덕진구 장동</t>
  </si>
  <si>
    <t>전북 전주시 덕진구 팔복동4가</t>
  </si>
  <si>
    <t>팔복동4가</t>
  </si>
  <si>
    <t>전북 전주시 덕진구 도도동</t>
  </si>
  <si>
    <t>도도동</t>
  </si>
  <si>
    <t>전북 전주시 덕진구 강흥동</t>
  </si>
  <si>
    <t>강흥동</t>
  </si>
  <si>
    <t>전북 전주시 덕진구 도덕동</t>
  </si>
  <si>
    <t>전북 전주시 덕진구 남정동</t>
  </si>
  <si>
    <t>전북 전주시 덕진구 중동</t>
  </si>
  <si>
    <t>전북 전주시 덕진구 여의동2가</t>
  </si>
  <si>
    <t>여의동2가</t>
  </si>
  <si>
    <t>전북 군산시 해망동</t>
  </si>
  <si>
    <t>해망동</t>
  </si>
  <si>
    <t>전북 군산시 신흥동</t>
  </si>
  <si>
    <t>전북 군산시 금동</t>
  </si>
  <si>
    <t>전북 군산시 월명동</t>
  </si>
  <si>
    <t>월명동</t>
  </si>
  <si>
    <t>전북 군산시 신창동</t>
  </si>
  <si>
    <t>전북 군산시 오룡동</t>
  </si>
  <si>
    <t>전북 군산시 금광동</t>
  </si>
  <si>
    <t>전북 군산시 신풍동</t>
  </si>
  <si>
    <t>전북 군산시 송풍동</t>
  </si>
  <si>
    <t>송풍동</t>
  </si>
  <si>
    <t>전북 군산시 문화동</t>
  </si>
  <si>
    <t>전북 군산시 삼학동</t>
  </si>
  <si>
    <t>삼학동</t>
  </si>
  <si>
    <t>전북 군산시 선양동</t>
  </si>
  <si>
    <t>선양동</t>
  </si>
  <si>
    <t>전북 군산시 둔율동</t>
  </si>
  <si>
    <t>둔율동</t>
  </si>
  <si>
    <t>전북 군산시 창성동</t>
  </si>
  <si>
    <t>전북 군산시 명산동</t>
  </si>
  <si>
    <t>명산동</t>
  </si>
  <si>
    <t>전북 군산시 송창동</t>
  </si>
  <si>
    <t>송창동</t>
  </si>
  <si>
    <t>전북 군산시 개복동</t>
  </si>
  <si>
    <t>개복동</t>
  </si>
  <si>
    <t>전북 군산시 중앙로1가</t>
  </si>
  <si>
    <t>전북 군산시 영화동</t>
  </si>
  <si>
    <t>전북 군산시 장미동</t>
  </si>
  <si>
    <t>장미동</t>
  </si>
  <si>
    <t>전북 군산시 중앙로2가</t>
  </si>
  <si>
    <t>전북 군산시 영동</t>
  </si>
  <si>
    <t>전북 군산시 신영동</t>
  </si>
  <si>
    <t>전북 군산시 죽성동</t>
  </si>
  <si>
    <t>전북 군산시 평화동</t>
  </si>
  <si>
    <t>전북 군산시 중앙로3가</t>
  </si>
  <si>
    <t>전북 군산시 대명동</t>
  </si>
  <si>
    <t>전북 군산시 장재동</t>
  </si>
  <si>
    <t>전북 군산시 미원동</t>
  </si>
  <si>
    <t>미원동</t>
  </si>
  <si>
    <t>전북 군산시 중동</t>
  </si>
  <si>
    <t>전북 군산시 금암동</t>
  </si>
  <si>
    <t>전북 군산시 동흥남동</t>
  </si>
  <si>
    <t>동흥남동</t>
  </si>
  <si>
    <t>전북 군산시 서흥남동</t>
  </si>
  <si>
    <t>서흥남동</t>
  </si>
  <si>
    <t>전북 군산시 조촌동</t>
  </si>
  <si>
    <t>조촌동</t>
  </si>
  <si>
    <t>전북 군산시 경장동</t>
  </si>
  <si>
    <t>경장동</t>
  </si>
  <si>
    <t>전북 군산시 경암동</t>
  </si>
  <si>
    <t>경암동</t>
  </si>
  <si>
    <t>전북 군산시 구암동</t>
  </si>
  <si>
    <t>전북 군산시 내흥동</t>
  </si>
  <si>
    <t>내흥동</t>
  </si>
  <si>
    <t>전북 군산시 개정동</t>
  </si>
  <si>
    <t>개정동</t>
  </si>
  <si>
    <t>전북 군산시 사정동</t>
  </si>
  <si>
    <t>전북 군산시 수송동</t>
  </si>
  <si>
    <t>전북 군산시 미장동</t>
  </si>
  <si>
    <t>미장동</t>
  </si>
  <si>
    <t>전북 군산시 지곡동</t>
  </si>
  <si>
    <t>전북 군산시 나운동</t>
  </si>
  <si>
    <t>나운동</t>
  </si>
  <si>
    <t>전북 군산시 미룡동</t>
  </si>
  <si>
    <t>미룡동</t>
  </si>
  <si>
    <t>전북 군산시 소룡동</t>
  </si>
  <si>
    <t>소룡동</t>
  </si>
  <si>
    <t>전북 군산시 오식도동</t>
  </si>
  <si>
    <t>오식도동</t>
  </si>
  <si>
    <t>전북 군산시 비응도동</t>
  </si>
  <si>
    <t>비응도동</t>
  </si>
  <si>
    <t>전북 군산시 신관동</t>
  </si>
  <si>
    <t>전북 군산시 개사동</t>
  </si>
  <si>
    <t>개사동</t>
  </si>
  <si>
    <t>전북 군산시 산북동</t>
  </si>
  <si>
    <t>전북 군산시 내초동</t>
  </si>
  <si>
    <t>내초동</t>
  </si>
  <si>
    <t>전북 군산시 옥구읍</t>
  </si>
  <si>
    <t>옥구읍</t>
  </si>
  <si>
    <t>전북 군산시 옥산면</t>
  </si>
  <si>
    <t>전북 군산시 회현면</t>
  </si>
  <si>
    <t>회현면</t>
  </si>
  <si>
    <t>전북 군산시 임피면</t>
  </si>
  <si>
    <t>임피면</t>
  </si>
  <si>
    <t>전북 군산시 서수면</t>
  </si>
  <si>
    <t>서수면</t>
  </si>
  <si>
    <t>전북 군산시 대야면</t>
  </si>
  <si>
    <t>대야면</t>
  </si>
  <si>
    <t>전북 군산시 개정면</t>
  </si>
  <si>
    <t>개정면</t>
  </si>
  <si>
    <t>전북 군산시 성산면</t>
  </si>
  <si>
    <t>전북 군산시 나포면</t>
  </si>
  <si>
    <t>나포면</t>
  </si>
  <si>
    <t>전북 군산시 옥도면</t>
  </si>
  <si>
    <t>옥도면</t>
  </si>
  <si>
    <t>전북 군산시 옥서면</t>
  </si>
  <si>
    <t>옥서면</t>
  </si>
  <si>
    <t>전북 익산시 창인동1가</t>
  </si>
  <si>
    <t>창인동1가</t>
  </si>
  <si>
    <t>전북 익산시 창인동2가</t>
  </si>
  <si>
    <t>창인동2가</t>
  </si>
  <si>
    <t>전북 익산시 중앙동1가</t>
  </si>
  <si>
    <t>전북 익산시 중앙동2가</t>
  </si>
  <si>
    <t>전북 익산시 중앙동3가</t>
  </si>
  <si>
    <t>전북 익산시 평화동</t>
  </si>
  <si>
    <t>전북 익산시 갈산동</t>
  </si>
  <si>
    <t>전북 익산시 주현동</t>
  </si>
  <si>
    <t>주현동</t>
  </si>
  <si>
    <t>전북 익산시 인화동1가</t>
  </si>
  <si>
    <t>인화동1가</t>
  </si>
  <si>
    <t>전북 익산시 인화동2가</t>
  </si>
  <si>
    <t>인화동2가</t>
  </si>
  <si>
    <t>전북 익산시 동산동</t>
  </si>
  <si>
    <t>전북 익산시 마동</t>
  </si>
  <si>
    <t>전북 익산시 남중동</t>
  </si>
  <si>
    <t>남중동</t>
  </si>
  <si>
    <t>전북 익산시 모현동1가</t>
  </si>
  <si>
    <t>모현동1가</t>
  </si>
  <si>
    <t>전북 익산시 모현동2가</t>
  </si>
  <si>
    <t>모현동2가</t>
  </si>
  <si>
    <t>전북 익산시 송학동</t>
  </si>
  <si>
    <t>전북 익산시 목천동</t>
  </si>
  <si>
    <t>목천동</t>
  </si>
  <si>
    <t>전북 익산시 만석동</t>
  </si>
  <si>
    <t>전북 익산시 현영동</t>
  </si>
  <si>
    <t>현영동</t>
  </si>
  <si>
    <t>전북 익산시 신용동</t>
  </si>
  <si>
    <t>전북 익산시 신동</t>
  </si>
  <si>
    <t>전북 익산시 영등동</t>
  </si>
  <si>
    <t>영등동</t>
  </si>
  <si>
    <t>전북 익산시 어양동</t>
  </si>
  <si>
    <t>어양동</t>
  </si>
  <si>
    <t>전북 익산시 신흥동</t>
  </si>
  <si>
    <t>전북 익산시 금강동</t>
  </si>
  <si>
    <t>전북 익산시 석탄동</t>
  </si>
  <si>
    <t>석탄동</t>
  </si>
  <si>
    <t>전북 익산시 팔봉동</t>
  </si>
  <si>
    <t>팔봉동</t>
  </si>
  <si>
    <t>전북 익산시 덕기동</t>
  </si>
  <si>
    <t>덕기동</t>
  </si>
  <si>
    <t>전북 익산시 석왕동</t>
  </si>
  <si>
    <t>석왕동</t>
  </si>
  <si>
    <t>전북 익산시 은기동</t>
  </si>
  <si>
    <t>은기동</t>
  </si>
  <si>
    <t>전북 익산시 정족동</t>
  </si>
  <si>
    <t>정족동</t>
  </si>
  <si>
    <t>전북 익산시 임상동</t>
  </si>
  <si>
    <t>임상동</t>
  </si>
  <si>
    <t>전북 익산시 월성동</t>
  </si>
  <si>
    <t>전북 익산시 부송동</t>
  </si>
  <si>
    <t>부송동</t>
  </si>
  <si>
    <t>전북 익산시 용제동</t>
  </si>
  <si>
    <t>용제동</t>
  </si>
  <si>
    <t>전북 익산시 석암동</t>
  </si>
  <si>
    <t>석암동</t>
  </si>
  <si>
    <t>전북 익산시 함열읍</t>
  </si>
  <si>
    <t>함열읍</t>
  </si>
  <si>
    <t>전북 익산시 오산면</t>
  </si>
  <si>
    <t>전북 익산시 황등면</t>
  </si>
  <si>
    <t>황등면</t>
  </si>
  <si>
    <t>전북 익산시 함라면</t>
  </si>
  <si>
    <t>함라면</t>
  </si>
  <si>
    <t>전북 익산시 웅포면</t>
  </si>
  <si>
    <t>웅포면</t>
  </si>
  <si>
    <t>전북 익산시 성당면</t>
  </si>
  <si>
    <t>성당면</t>
  </si>
  <si>
    <t>전북 익산시 용안면</t>
  </si>
  <si>
    <t>용안면</t>
  </si>
  <si>
    <t>전북 익산시 낭산면</t>
  </si>
  <si>
    <t>낭산면</t>
  </si>
  <si>
    <t>전북 익산시 망성면</t>
  </si>
  <si>
    <t>망성면</t>
  </si>
  <si>
    <t>전북 익산시 여산면</t>
  </si>
  <si>
    <t>여산면</t>
  </si>
  <si>
    <t>전북 익산시 금마면</t>
  </si>
  <si>
    <t>전북 익산시 왕궁면</t>
  </si>
  <si>
    <t>왕궁면</t>
  </si>
  <si>
    <t>전북 익산시 춘포면</t>
  </si>
  <si>
    <t>춘포면</t>
  </si>
  <si>
    <t>전북 익산시 삼기면</t>
  </si>
  <si>
    <t>전북 익산시 용동면</t>
  </si>
  <si>
    <t>용동면</t>
  </si>
  <si>
    <t>전북 정읍시 수성동</t>
  </si>
  <si>
    <t>전북 정읍시 장명동</t>
  </si>
  <si>
    <t>장명동</t>
  </si>
  <si>
    <t>전북 정읍시 상동</t>
  </si>
  <si>
    <t>전북 정읍시 시기동</t>
  </si>
  <si>
    <t>시기동</t>
  </si>
  <si>
    <t>전북 정읍시 연지동</t>
  </si>
  <si>
    <t>전북 정읍시 농소동</t>
  </si>
  <si>
    <t>농소동</t>
  </si>
  <si>
    <t>전북 정읍시 하모동</t>
  </si>
  <si>
    <t>하모동</t>
  </si>
  <si>
    <t>전북 정읍시 상평동</t>
  </si>
  <si>
    <t>전북 정읍시 과교동</t>
  </si>
  <si>
    <t>과교동</t>
  </si>
  <si>
    <t>전북 정읍시 삼산동</t>
  </si>
  <si>
    <t>전북 정읍시 진산동</t>
  </si>
  <si>
    <t>진산동</t>
  </si>
  <si>
    <t>전북 정읍시 금붕동</t>
  </si>
  <si>
    <t>금붕동</t>
  </si>
  <si>
    <t>전북 정읍시 송산동</t>
  </si>
  <si>
    <t>전북 정읍시 신월동</t>
  </si>
  <si>
    <t>전북 정읍시 용산동</t>
  </si>
  <si>
    <t>전북 정읍시 교암동</t>
  </si>
  <si>
    <t>교암동</t>
  </si>
  <si>
    <t>전북 정읍시 부전동</t>
  </si>
  <si>
    <t>전북 정읍시 쌍암동</t>
  </si>
  <si>
    <t>전북 정읍시 내장동</t>
  </si>
  <si>
    <t>내장동</t>
  </si>
  <si>
    <t>전북 정읍시 영파동</t>
  </si>
  <si>
    <t>영파동</t>
  </si>
  <si>
    <t>전북 정읍시 하북동</t>
  </si>
  <si>
    <t>하북동</t>
  </si>
  <si>
    <t>전북 정읍시 구룡동</t>
  </si>
  <si>
    <t>전북 정읍시 흑암동</t>
  </si>
  <si>
    <t>흑암동</t>
  </si>
  <si>
    <t>전북 정읍시 용계동</t>
  </si>
  <si>
    <t>전북 정읍시 공평동</t>
  </si>
  <si>
    <t>전북 정읍시 망제동</t>
  </si>
  <si>
    <t>망제동</t>
  </si>
  <si>
    <t>전북 정읍시 신정동</t>
  </si>
  <si>
    <t>전북 정읍시 신태인읍</t>
  </si>
  <si>
    <t>신태인읍</t>
  </si>
  <si>
    <t>전북 정읍시 북면</t>
  </si>
  <si>
    <t>전북 정읍시 입암면</t>
  </si>
  <si>
    <t>전북 정읍시 소성면</t>
  </si>
  <si>
    <t>소성면</t>
  </si>
  <si>
    <t>전북 정읍시 고부면</t>
  </si>
  <si>
    <t>고부면</t>
  </si>
  <si>
    <t>전북 정읍시 영원면</t>
  </si>
  <si>
    <t>영원면</t>
  </si>
  <si>
    <t>전북 정읍시 덕천면</t>
  </si>
  <si>
    <t>덕천면</t>
  </si>
  <si>
    <t>전북 정읍시 이평면</t>
  </si>
  <si>
    <t>이평면</t>
  </si>
  <si>
    <t>전북 정읍시 정우면</t>
  </si>
  <si>
    <t>정우면</t>
  </si>
  <si>
    <t>전북 정읍시 태인면</t>
  </si>
  <si>
    <t>태인면</t>
  </si>
  <si>
    <t>전북 정읍시 감곡면</t>
  </si>
  <si>
    <t>전북 정읍시 옹동면</t>
  </si>
  <si>
    <t>옹동면</t>
  </si>
  <si>
    <t>전북 정읍시 칠보면</t>
  </si>
  <si>
    <t>칠보면</t>
  </si>
  <si>
    <t>전북 정읍시 산내면</t>
  </si>
  <si>
    <t>전북 정읍시 산외면</t>
  </si>
  <si>
    <t>전북 남원시 동충동</t>
  </si>
  <si>
    <t>남원시</t>
  </si>
  <si>
    <t>동충동</t>
  </si>
  <si>
    <t>전북 남원시 하정동</t>
  </si>
  <si>
    <t>하정동</t>
  </si>
  <si>
    <t>전북 남원시 죽항동</t>
  </si>
  <si>
    <t>죽항동</t>
  </si>
  <si>
    <t>전북 남원시 쌍교동</t>
  </si>
  <si>
    <t>쌍교동</t>
  </si>
  <si>
    <t>전북 남원시 천거동</t>
  </si>
  <si>
    <t>천거동</t>
  </si>
  <si>
    <t>전북 남원시 금동</t>
  </si>
  <si>
    <t>전북 남원시 조산동</t>
  </si>
  <si>
    <t>조산동</t>
  </si>
  <si>
    <t>전북 남원시 왕정동</t>
  </si>
  <si>
    <t>왕정동</t>
  </si>
  <si>
    <t>전북 남원시 신정동</t>
  </si>
  <si>
    <t>전북 남원시 화정동</t>
  </si>
  <si>
    <t>전북 남원시 향교동</t>
  </si>
  <si>
    <t>향교동</t>
  </si>
  <si>
    <t>전북 남원시 용정동</t>
  </si>
  <si>
    <t>전북 남원시 광치동</t>
  </si>
  <si>
    <t>광치동</t>
  </si>
  <si>
    <t>전북 남원시 내척동</t>
  </si>
  <si>
    <t>내척동</t>
  </si>
  <si>
    <t>전북 남원시 산곡동</t>
  </si>
  <si>
    <t>전북 남원시 도통동</t>
  </si>
  <si>
    <t>도통동</t>
  </si>
  <si>
    <t>전북 남원시 월락동</t>
  </si>
  <si>
    <t>월락동</t>
  </si>
  <si>
    <t>전북 남원시 고죽동</t>
  </si>
  <si>
    <t>고죽동</t>
  </si>
  <si>
    <t>전북 남원시 식정동</t>
  </si>
  <si>
    <t>식정동</t>
  </si>
  <si>
    <t>전북 남원시 갈치동</t>
  </si>
  <si>
    <t>갈치동</t>
  </si>
  <si>
    <t>전북 남원시 노암동</t>
  </si>
  <si>
    <t>전북 남원시 어현동</t>
  </si>
  <si>
    <t>어현동</t>
  </si>
  <si>
    <t>전북 남원시 신촌동</t>
  </si>
  <si>
    <t>전북 남원시 운봉읍</t>
  </si>
  <si>
    <t>운봉읍</t>
  </si>
  <si>
    <t>전북 남원시 주천면</t>
  </si>
  <si>
    <t>전북 남원시 수지면</t>
  </si>
  <si>
    <t>수지면</t>
  </si>
  <si>
    <t>전북 남원시 송동면</t>
  </si>
  <si>
    <t>송동면</t>
  </si>
  <si>
    <t>전북 남원시 주생면</t>
  </si>
  <si>
    <t>주생면</t>
  </si>
  <si>
    <t>전북 남원시 금지면</t>
  </si>
  <si>
    <t>금지면</t>
  </si>
  <si>
    <t>전북 남원시 대강면</t>
  </si>
  <si>
    <t>전북 남원시 대산면</t>
  </si>
  <si>
    <t>전북 남원시 사매면</t>
  </si>
  <si>
    <t>사매면</t>
  </si>
  <si>
    <t>전북 남원시 덕과면</t>
  </si>
  <si>
    <t>덕과면</t>
  </si>
  <si>
    <t>전북 남원시 보절면</t>
  </si>
  <si>
    <t>보절면</t>
  </si>
  <si>
    <t>전북 남원시 산동면</t>
  </si>
  <si>
    <t>전북 남원시 이백면</t>
  </si>
  <si>
    <t>이백면</t>
  </si>
  <si>
    <t>전북 남원시 아영면</t>
  </si>
  <si>
    <t>아영면</t>
  </si>
  <si>
    <t>전북 남원시 산내면</t>
  </si>
  <si>
    <t>전북 남원시 인월면</t>
  </si>
  <si>
    <t>인월면</t>
  </si>
  <si>
    <t>전북 김제시 요촌동</t>
  </si>
  <si>
    <t>김제시</t>
  </si>
  <si>
    <t>요촌동</t>
  </si>
  <si>
    <t>전북 김제시 신풍동</t>
  </si>
  <si>
    <t>전북 김제시 용동</t>
  </si>
  <si>
    <t>전북 김제시 검산동</t>
  </si>
  <si>
    <t>전북 김제시 순동</t>
  </si>
  <si>
    <t>순동</t>
  </si>
  <si>
    <t>전북 김제시 백학동</t>
  </si>
  <si>
    <t>백학동</t>
  </si>
  <si>
    <t>전북 김제시 서암동</t>
  </si>
  <si>
    <t>서암동</t>
  </si>
  <si>
    <t>전북 김제시 신곡동</t>
  </si>
  <si>
    <t>전북 김제시 교동</t>
  </si>
  <si>
    <t>전북 김제시 옥산동</t>
  </si>
  <si>
    <t>전북 김제시 갈공동</t>
  </si>
  <si>
    <t>갈공동</t>
  </si>
  <si>
    <t>전북 김제시 하동</t>
  </si>
  <si>
    <t>전북 김제시 흥사동</t>
  </si>
  <si>
    <t>흥사동</t>
  </si>
  <si>
    <t>전북 김제시 상동동</t>
  </si>
  <si>
    <t>전북 김제시 월성동</t>
  </si>
  <si>
    <t>전북 김제시 황산동</t>
  </si>
  <si>
    <t>황산동</t>
  </si>
  <si>
    <t>전북 김제시 난봉동</t>
  </si>
  <si>
    <t>난봉동</t>
  </si>
  <si>
    <t>전북 김제시 오정동</t>
  </si>
  <si>
    <t>전북 김제시 복죽동</t>
  </si>
  <si>
    <t>복죽동</t>
  </si>
  <si>
    <t>전북 김제시 입석동</t>
  </si>
  <si>
    <t>전북 김제시 장화동</t>
  </si>
  <si>
    <t>장화동</t>
  </si>
  <si>
    <t>전북 김제시 신덕동</t>
  </si>
  <si>
    <t>전북 김제시 월봉동</t>
  </si>
  <si>
    <t>월봉동</t>
  </si>
  <si>
    <t>전북 김제시 신월동</t>
  </si>
  <si>
    <t>전북 김제시 연정동</t>
  </si>
  <si>
    <t>연정동</t>
  </si>
  <si>
    <t>전북 김제시 명덕동</t>
  </si>
  <si>
    <t>명덕동</t>
  </si>
  <si>
    <t>전북 김제시 제월동</t>
  </si>
  <si>
    <t>제월동</t>
  </si>
  <si>
    <t>전북 김제시 도장동</t>
  </si>
  <si>
    <t>도장동</t>
  </si>
  <si>
    <t>전북 김제시 서정동</t>
  </si>
  <si>
    <t>전북 김제시 양전동</t>
  </si>
  <si>
    <t>양전동</t>
  </si>
  <si>
    <t>전북 김제시 만경읍</t>
  </si>
  <si>
    <t>만경읍</t>
  </si>
  <si>
    <t>전북 김제시 죽산면</t>
  </si>
  <si>
    <t>전북 김제시 백산면</t>
  </si>
  <si>
    <t>백산면</t>
  </si>
  <si>
    <t>전북 김제시 용지면</t>
  </si>
  <si>
    <t>용지면</t>
  </si>
  <si>
    <t>전북 김제시 백구면</t>
  </si>
  <si>
    <t>백구면</t>
  </si>
  <si>
    <t>전북 김제시 부량면</t>
  </si>
  <si>
    <t>부량면</t>
  </si>
  <si>
    <t>전북 김제시 공덕면</t>
  </si>
  <si>
    <t>공덕면</t>
  </si>
  <si>
    <t>전북 김제시 청하면</t>
  </si>
  <si>
    <t>전북 김제시 성덕면</t>
  </si>
  <si>
    <t>성덕면</t>
  </si>
  <si>
    <t>전북 김제시 진봉면</t>
  </si>
  <si>
    <t>진봉면</t>
  </si>
  <si>
    <t>전북 김제시 금구면</t>
  </si>
  <si>
    <t>금구면</t>
  </si>
  <si>
    <t>전북 김제시 봉남면</t>
  </si>
  <si>
    <t>봉남면</t>
  </si>
  <si>
    <t>전북 김제시 황산면</t>
  </si>
  <si>
    <t>전북 김제시 금산면</t>
  </si>
  <si>
    <t>전북 김제시 광활면</t>
  </si>
  <si>
    <t>광활면</t>
  </si>
  <si>
    <t>전북 완주군 삼례읍</t>
  </si>
  <si>
    <t>완주군</t>
  </si>
  <si>
    <t>삼례읍</t>
  </si>
  <si>
    <t>전북 완주군 봉동읍</t>
  </si>
  <si>
    <t>봉동읍</t>
  </si>
  <si>
    <t>전북 완주군 용진읍</t>
  </si>
  <si>
    <t>용진읍</t>
  </si>
  <si>
    <t>전북 완주군 상관면</t>
  </si>
  <si>
    <t>상관면</t>
  </si>
  <si>
    <t>전북 완주군 이서면</t>
  </si>
  <si>
    <t>전북 완주군 소양면</t>
  </si>
  <si>
    <t>소양면</t>
  </si>
  <si>
    <t>전북 완주군 구이면</t>
  </si>
  <si>
    <t>구이면</t>
  </si>
  <si>
    <t>전북 완주군 고산면</t>
  </si>
  <si>
    <t>고산면</t>
  </si>
  <si>
    <t>전북 완주군 비봉면</t>
  </si>
  <si>
    <t>전북 완주군 운주면</t>
  </si>
  <si>
    <t>운주면</t>
  </si>
  <si>
    <t>전북 완주군 화산면</t>
  </si>
  <si>
    <t>전북 완주군 동상면</t>
  </si>
  <si>
    <t>동상면</t>
  </si>
  <si>
    <t>전북 완주군 경천면</t>
  </si>
  <si>
    <t>경천면</t>
  </si>
  <si>
    <t>전북 진안군 진안읍</t>
  </si>
  <si>
    <t>진안군</t>
  </si>
  <si>
    <t>진안읍</t>
  </si>
  <si>
    <t>전북 진안군 용담면</t>
  </si>
  <si>
    <t>용담면</t>
  </si>
  <si>
    <t>전북 진안군 안천면</t>
  </si>
  <si>
    <t>안천면</t>
  </si>
  <si>
    <t>전북 진안군 동향면</t>
  </si>
  <si>
    <t>동향면</t>
  </si>
  <si>
    <t>전북 진안군 상전면</t>
  </si>
  <si>
    <t>상전면</t>
  </si>
  <si>
    <t>전북 진안군 백운면</t>
  </si>
  <si>
    <t>전북 진안군 성수면</t>
  </si>
  <si>
    <t>성수면</t>
  </si>
  <si>
    <t>전북 진안군 마령면</t>
  </si>
  <si>
    <t>마령면</t>
  </si>
  <si>
    <t>전북 진안군 부귀면</t>
  </si>
  <si>
    <t>부귀면</t>
  </si>
  <si>
    <t>전북 진안군 정천면</t>
  </si>
  <si>
    <t>정천면</t>
  </si>
  <si>
    <t>전북 진안군 주천면</t>
  </si>
  <si>
    <t>전북 무주군 무주읍</t>
  </si>
  <si>
    <t>무주군</t>
  </si>
  <si>
    <t>무주읍</t>
  </si>
  <si>
    <t>전북 무주군 무풍면</t>
  </si>
  <si>
    <t>무풍면</t>
  </si>
  <si>
    <t>전북 무주군 설천면</t>
  </si>
  <si>
    <t>전북 무주군 적상면</t>
  </si>
  <si>
    <t>적상면</t>
  </si>
  <si>
    <t>전북 무주군 안성면</t>
  </si>
  <si>
    <t>안성면</t>
  </si>
  <si>
    <t>전북 무주군 부남면</t>
  </si>
  <si>
    <t>전북 장수군 장수읍</t>
  </si>
  <si>
    <t>장수군</t>
  </si>
  <si>
    <t>장수읍</t>
  </si>
  <si>
    <t>전북 장수군 산서면</t>
  </si>
  <si>
    <t>산서면</t>
  </si>
  <si>
    <t>전북 장수군 번암면</t>
  </si>
  <si>
    <t>번암면</t>
  </si>
  <si>
    <t>전북 장수군 장계면</t>
  </si>
  <si>
    <t>장계면</t>
  </si>
  <si>
    <t>전북 장수군 천천면</t>
  </si>
  <si>
    <t>천천면</t>
  </si>
  <si>
    <t>전북 장수군 계남면</t>
  </si>
  <si>
    <t>계남면</t>
  </si>
  <si>
    <t>전북 장수군 계북면</t>
  </si>
  <si>
    <t>계북면</t>
  </si>
  <si>
    <t>전북 임실군 임실읍</t>
  </si>
  <si>
    <t>임실군</t>
  </si>
  <si>
    <t>임실읍</t>
  </si>
  <si>
    <t>전북 임실군 청웅면</t>
  </si>
  <si>
    <t>청웅면</t>
  </si>
  <si>
    <t>전북 임실군 운암면</t>
  </si>
  <si>
    <t>운암면</t>
  </si>
  <si>
    <t>전북 임실군 신평면</t>
  </si>
  <si>
    <t>전북 임실군 성수면</t>
  </si>
  <si>
    <t>전북 임실군 오수면</t>
  </si>
  <si>
    <t>오수면</t>
  </si>
  <si>
    <t>전북 임실군 신덕면</t>
  </si>
  <si>
    <t>신덕면</t>
  </si>
  <si>
    <t>전북 임실군 삼계면</t>
  </si>
  <si>
    <t>전북 임실군 관촌면</t>
  </si>
  <si>
    <t>관촌면</t>
  </si>
  <si>
    <t>전북 임실군 강진면</t>
  </si>
  <si>
    <t>강진면</t>
  </si>
  <si>
    <t>전북 임실군 덕치면</t>
  </si>
  <si>
    <t>덕치면</t>
  </si>
  <si>
    <t>전북 임실군 지사면</t>
  </si>
  <si>
    <t>지사면</t>
  </si>
  <si>
    <t>전북 순창군 순창읍</t>
  </si>
  <si>
    <t>순창군</t>
  </si>
  <si>
    <t>순창읍</t>
  </si>
  <si>
    <t>전북 순창군 인계면</t>
  </si>
  <si>
    <t>인계면</t>
  </si>
  <si>
    <t>전북 순창군 동계면</t>
  </si>
  <si>
    <t>동계면</t>
  </si>
  <si>
    <t>전북 순창군 풍산면</t>
  </si>
  <si>
    <t>풍산면</t>
  </si>
  <si>
    <t>전북 순창군 금과면</t>
  </si>
  <si>
    <t>금과면</t>
  </si>
  <si>
    <t>전북 순창군 팔덕면</t>
  </si>
  <si>
    <t>팔덕면</t>
  </si>
  <si>
    <t>전북 순창군 쌍치면</t>
  </si>
  <si>
    <t>쌍치면</t>
  </si>
  <si>
    <t>전북 순창군 복흥면</t>
  </si>
  <si>
    <t>복흥면</t>
  </si>
  <si>
    <t>전북 순창군 적성면</t>
  </si>
  <si>
    <t>전북 순창군 유등면</t>
  </si>
  <si>
    <t>유등면</t>
  </si>
  <si>
    <t>전북 순창군 구림면</t>
  </si>
  <si>
    <t>구림면</t>
  </si>
  <si>
    <t>전북 고창군 고창읍</t>
  </si>
  <si>
    <t>고창군</t>
  </si>
  <si>
    <t>고창읍</t>
  </si>
  <si>
    <t>전북 고창군 고수면</t>
  </si>
  <si>
    <t>고수면</t>
  </si>
  <si>
    <t>전북 고창군 아산면</t>
  </si>
  <si>
    <t>아산면</t>
  </si>
  <si>
    <t>전북 고창군 무장면</t>
  </si>
  <si>
    <t>무장면</t>
  </si>
  <si>
    <t>전북 고창군 공음면</t>
  </si>
  <si>
    <t>공음면</t>
  </si>
  <si>
    <t>전북 고창군 상하면</t>
  </si>
  <si>
    <t>상하면</t>
  </si>
  <si>
    <t>전북 고창군 해리면</t>
  </si>
  <si>
    <t>해리면</t>
  </si>
  <si>
    <t>전북 고창군 성송면</t>
  </si>
  <si>
    <t>성송면</t>
  </si>
  <si>
    <t>전북 고창군 대산면</t>
  </si>
  <si>
    <t>전북 고창군 심원면</t>
  </si>
  <si>
    <t>심원면</t>
  </si>
  <si>
    <t>전북 고창군 흥덕면</t>
  </si>
  <si>
    <t>흥덕면</t>
  </si>
  <si>
    <t>전북 고창군 성내면</t>
  </si>
  <si>
    <t>성내면</t>
  </si>
  <si>
    <t>전북 고창군 신림면</t>
  </si>
  <si>
    <t>전북 고창군 부안면</t>
  </si>
  <si>
    <t>부안면</t>
  </si>
  <si>
    <t>전북 부안군 부안읍</t>
  </si>
  <si>
    <t>부안군</t>
  </si>
  <si>
    <t>부안읍</t>
  </si>
  <si>
    <t>전북 부안군 주산면</t>
  </si>
  <si>
    <t>전북 부안군 동진면</t>
  </si>
  <si>
    <t>동진면</t>
  </si>
  <si>
    <t>전북 부안군 행안면</t>
  </si>
  <si>
    <t>행안면</t>
  </si>
  <si>
    <t>전북 부안군 계화면</t>
  </si>
  <si>
    <t>계화면</t>
  </si>
  <si>
    <t>전북 부안군 보안면</t>
  </si>
  <si>
    <t>보안면</t>
  </si>
  <si>
    <t>전북 부안군 변산면</t>
  </si>
  <si>
    <t>변산면</t>
  </si>
  <si>
    <t>전북 부안군 진서면</t>
  </si>
  <si>
    <t>전북 부안군 백산면</t>
  </si>
  <si>
    <t>전북 부안군 상서면</t>
  </si>
  <si>
    <t>전북 부안군 하서면</t>
  </si>
  <si>
    <t>하서면</t>
  </si>
  <si>
    <t>전북 부안군 줄포면</t>
  </si>
  <si>
    <t>줄포면</t>
  </si>
  <si>
    <t>전북 부안군 위도면</t>
  </si>
  <si>
    <t>위도면</t>
  </si>
  <si>
    <t>인원</t>
    <phoneticPr fontId="10" type="noConversion"/>
  </si>
  <si>
    <t>브랜드명</t>
    <phoneticPr fontId="4" type="noConversion"/>
  </si>
  <si>
    <t>팀구분</t>
    <phoneticPr fontId="10" type="noConversion"/>
  </si>
  <si>
    <t>비고</t>
    <phoneticPr fontId="10" type="noConversion"/>
  </si>
  <si>
    <t>팀장</t>
    <phoneticPr fontId="4" type="noConversion"/>
  </si>
  <si>
    <t>바로고</t>
    <phoneticPr fontId="4" type="noConversion"/>
  </si>
  <si>
    <t>현장사업부</t>
    <phoneticPr fontId="4" type="noConversion"/>
  </si>
  <si>
    <t>현장사업부장</t>
    <phoneticPr fontId="4" type="noConversion"/>
  </si>
  <si>
    <t>백승애</t>
  </si>
  <si>
    <t>전략사업부</t>
  </si>
  <si>
    <t>커넥트사업팀 팀장</t>
    <phoneticPr fontId="4" type="noConversion"/>
  </si>
  <si>
    <t>김기찬</t>
    <phoneticPr fontId="4" type="noConversion"/>
  </si>
  <si>
    <t>1팀</t>
  </si>
  <si>
    <t>1팀 팀장</t>
    <phoneticPr fontId="4" type="noConversion"/>
  </si>
  <si>
    <t>평정현</t>
    <phoneticPr fontId="4" type="noConversion"/>
  </si>
  <si>
    <t>강원 – 전체 / 경기북부 – 가평군 / 충남 – 계룡시, 공주시, 금산군, 논산시, 당진시, 보령시, 부여군, 서산시, 서천군, 예산군, 청양군, 태안군, 홍성군 / 충북 – 괴산군, 보은군, 영동군, 옥천군, 음성군, 제천시, 진천군, 충주시</t>
  </si>
  <si>
    <t>서울 - 전체 / 경기북부 – 고양시(덕양구)</t>
  </si>
  <si>
    <t>강인선</t>
  </si>
  <si>
    <t>육아휴직</t>
  </si>
  <si>
    <t>김상원</t>
  </si>
  <si>
    <t>경기남부 – 과천시, 군포시, 부천시, 시흥시, 안산시, 안양시, 의왕시 / 인천 – 계양구, 부평구</t>
  </si>
  <si>
    <t>경기남부 – 광명시, 광주시, 성남시, 안성시, 여주시, 이천시, 평택시, 하남시 / 충남 – 아산시, 천안시 / 충북 – 청주시 / 세종 – 전체</t>
  </si>
  <si>
    <t>경기남부 – 김포시 / 경기북부 – 고양시(일산동구, 일산서구), 구리시, 남양주시, 동두천시, 양주시, 양평군, 연천군, 의정부시, 파주시, 포천시 / 인천 – 강화군, 남동구, 동구, 미추홀구, 서구, 연수구, 중구</t>
  </si>
  <si>
    <t>박요한</t>
  </si>
  <si>
    <t>경기남부 – 수원시, 오산시, 용인시, 화성시</t>
  </si>
  <si>
    <t>2팀</t>
  </si>
  <si>
    <t>2팀 팀장</t>
    <phoneticPr fontId="4" type="noConversion"/>
  </si>
  <si>
    <t>최융희</t>
    <phoneticPr fontId="4" type="noConversion"/>
  </si>
  <si>
    <t>세일즈팀</t>
  </si>
  <si>
    <t>세일즈TF</t>
    <phoneticPr fontId="4" type="noConversion"/>
  </si>
  <si>
    <t>4팀</t>
  </si>
  <si>
    <t>인프라확장실</t>
    <phoneticPr fontId="4" type="noConversion"/>
  </si>
  <si>
    <t>실장</t>
    <phoneticPr fontId="4" type="noConversion"/>
  </si>
  <si>
    <t>인프라확장_2팀</t>
    <phoneticPr fontId="4" type="noConversion"/>
  </si>
  <si>
    <t>인프라확장_3팀</t>
    <phoneticPr fontId="4" type="noConversion"/>
  </si>
  <si>
    <t>23팀 팀장</t>
    <phoneticPr fontId="4" type="noConversion"/>
  </si>
  <si>
    <t>고영웅</t>
  </si>
  <si>
    <t>*지역별 팀장 추가 등록</t>
    <phoneticPr fontId="10" type="noConversion"/>
  </si>
  <si>
    <t>CLO</t>
    <phoneticPr fontId="10" type="noConversion"/>
  </si>
  <si>
    <t>hgcho</t>
    <phoneticPr fontId="4" type="noConversion"/>
  </si>
  <si>
    <t>01034425509</t>
    <phoneticPr fontId="10" type="noConversion"/>
  </si>
  <si>
    <t>Staff</t>
    <phoneticPr fontId="10" type="noConversion"/>
  </si>
  <si>
    <t>hnkim79</t>
    <phoneticPr fontId="4" type="noConversion"/>
  </si>
  <si>
    <t>01099403962</t>
    <phoneticPr fontId="10" type="noConversion"/>
  </si>
  <si>
    <t>mkcho</t>
    <phoneticPr fontId="10" type="noConversion"/>
  </si>
  <si>
    <t>01073328303</t>
    <phoneticPr fontId="10" type="noConversion"/>
  </si>
  <si>
    <t>이지민</t>
    <phoneticPr fontId="4" type="noConversion"/>
  </si>
  <si>
    <t>onjimin</t>
    <phoneticPr fontId="4" type="noConversion"/>
  </si>
  <si>
    <t>01041253706</t>
    <phoneticPr fontId="4" type="noConversion"/>
  </si>
  <si>
    <t>barogo2022</t>
    <phoneticPr fontId="4" type="noConversion"/>
  </si>
  <si>
    <t>01097638590</t>
    <phoneticPr fontId="4" type="noConversion"/>
  </si>
  <si>
    <t>(법인폰)</t>
    <phoneticPr fontId="10" type="noConversion"/>
  </si>
  <si>
    <t>김강우</t>
    <phoneticPr fontId="10" type="noConversion"/>
  </si>
  <si>
    <t>ksh3242</t>
    <phoneticPr fontId="10" type="noConversion"/>
  </si>
  <si>
    <t>01091863242</t>
    <phoneticPr fontId="4" type="noConversion"/>
  </si>
  <si>
    <t>lkmlovesky</t>
    <phoneticPr fontId="10" type="noConversion"/>
  </si>
  <si>
    <t>01091005296</t>
  </si>
  <si>
    <t>김기찬</t>
    <phoneticPr fontId="10" type="noConversion"/>
  </si>
  <si>
    <t>커넥트팀 팀장</t>
    <phoneticPr fontId="10" type="noConversion"/>
  </si>
  <si>
    <t>kckim</t>
  </si>
  <si>
    <t>01023652356</t>
    <phoneticPr fontId="10" type="noConversion"/>
  </si>
  <si>
    <t>현장사업부장</t>
    <phoneticPr fontId="10" type="noConversion"/>
  </si>
  <si>
    <t>hcshin</t>
    <phoneticPr fontId="4" type="noConversion"/>
  </si>
  <si>
    <t>010-7471-2041</t>
  </si>
  <si>
    <t>hcshin@barogo.com</t>
  </si>
  <si>
    <t>1팀 팀장</t>
    <phoneticPr fontId="10" type="noConversion"/>
  </si>
  <si>
    <t>jhpyeong</t>
  </si>
  <si>
    <t>010-4660-7292</t>
  </si>
  <si>
    <t>jhpyeong@barogo.com</t>
  </si>
  <si>
    <t>kobukikaka</t>
  </si>
  <si>
    <t>010-4135-2094</t>
  </si>
  <si>
    <t>khjung@barogo.com</t>
  </si>
  <si>
    <t>tkdan159</t>
  </si>
  <si>
    <t>010-9052-0911</t>
  </si>
  <si>
    <t>tkdan159@barogo.com</t>
  </si>
  <si>
    <t>realoneq</t>
  </si>
  <si>
    <t>010-5096-8443</t>
  </si>
  <si>
    <t>realoneq@barogo.com</t>
  </si>
  <si>
    <t>hmlryo</t>
  </si>
  <si>
    <t>010-6421-6989</t>
  </si>
  <si>
    <t>hmlryo@barogo.com</t>
  </si>
  <si>
    <t>swyoo</t>
  </si>
  <si>
    <t xml:space="preserve"> 010-5714-1605</t>
  </si>
  <si>
    <t>swyoo@barogo.com</t>
  </si>
  <si>
    <t>kwpark</t>
  </si>
  <si>
    <t>010-9098-6748</t>
  </si>
  <si>
    <t>kwpark@barogo.com</t>
  </si>
  <si>
    <t>yong1217</t>
  </si>
  <si>
    <t xml:space="preserve"> 010-9876-9387</t>
  </si>
  <si>
    <t>hyunyong1217@barogo.com</t>
  </si>
  <si>
    <t>zzxxzz00</t>
  </si>
  <si>
    <t xml:space="preserve"> 010-4545-6120</t>
  </si>
  <si>
    <t>zzxxzz00@barogo.com</t>
  </si>
  <si>
    <t>2팀 팀장</t>
    <phoneticPr fontId="10" type="noConversion"/>
  </si>
  <si>
    <t>yhchoi62</t>
  </si>
  <si>
    <t xml:space="preserve"> 010-2336-6262</t>
  </si>
  <si>
    <t>yhchoi@barogo.com</t>
  </si>
  <si>
    <t>mskim1</t>
  </si>
  <si>
    <t>010-4659-7909</t>
  </si>
  <si>
    <t>mskim@barogo.com</t>
  </si>
  <si>
    <t>hbshim</t>
  </si>
  <si>
    <t xml:space="preserve"> 010-8940-9029</t>
  </si>
  <si>
    <t>hbshim@barogo.com</t>
  </si>
  <si>
    <t>yckim</t>
  </si>
  <si>
    <t>010-9995-3121</t>
  </si>
  <si>
    <t>kyc@barogo.com</t>
  </si>
  <si>
    <t>realjay133</t>
  </si>
  <si>
    <t>010-5830-1592</t>
  </si>
  <si>
    <t>realjay133@barogo.com</t>
  </si>
  <si>
    <t>jacal1120</t>
  </si>
  <si>
    <t xml:space="preserve"> 010-9072-3442</t>
  </si>
  <si>
    <t>djjang_bu@barogo.com</t>
  </si>
  <si>
    <t>gong91</t>
  </si>
  <si>
    <t>010-3386-2974</t>
  </si>
  <si>
    <t>gong91@barogo.com</t>
  </si>
  <si>
    <t>way0406</t>
  </si>
  <si>
    <t>010-4756-0406</t>
  </si>
  <si>
    <t>way@barogo.com</t>
  </si>
  <si>
    <t>leeys0627</t>
  </si>
  <si>
    <t>010-6379-6584</t>
  </si>
  <si>
    <t>yslee@barogo.com</t>
  </si>
  <si>
    <t>tmdrl1539</t>
  </si>
  <si>
    <t>010-4629-1734</t>
  </si>
  <si>
    <t>tmdrl1539@barogo.com</t>
  </si>
  <si>
    <t>김완욱</t>
    <phoneticPr fontId="10" type="noConversion"/>
  </si>
  <si>
    <t>모아라인</t>
    <phoneticPr fontId="10" type="noConversion"/>
  </si>
  <si>
    <t>jpmook12</t>
  </si>
  <si>
    <t>010-9904-2857</t>
  </si>
  <si>
    <t>aquarios@barogo.com</t>
  </si>
  <si>
    <t>실장</t>
    <phoneticPr fontId="10" type="noConversion"/>
  </si>
  <si>
    <t>김정교</t>
    <phoneticPr fontId="10" type="noConversion"/>
  </si>
  <si>
    <t>Dkssudgody</t>
  </si>
  <si>
    <t>010-9737-2777</t>
  </si>
  <si>
    <t>inbiz_manege22@barogo.com</t>
  </si>
  <si>
    <t>김영선</t>
    <phoneticPr fontId="4" type="noConversion"/>
  </si>
  <si>
    <t>samsami7777777</t>
  </si>
  <si>
    <t>010-5212-8218</t>
  </si>
  <si>
    <t>inbiz_samsami77@barogo.com</t>
  </si>
  <si>
    <t>임승만</t>
    <phoneticPr fontId="4" type="noConversion"/>
  </si>
  <si>
    <t>smfai1</t>
    <phoneticPr fontId="4" type="noConversion"/>
  </si>
  <si>
    <t>010-4696-9776</t>
  </si>
  <si>
    <t>seungman_im@barogo.com</t>
  </si>
  <si>
    <t>한장현</t>
    <phoneticPr fontId="4" type="noConversion"/>
  </si>
  <si>
    <t>모아라인</t>
    <phoneticPr fontId="4" type="noConversion"/>
  </si>
  <si>
    <t>janghyun101</t>
  </si>
  <si>
    <t>010-5582-2961</t>
  </si>
  <si>
    <t>모아라인 담당자분은 전부 등록</t>
  </si>
  <si>
    <t>고영웅</t>
    <phoneticPr fontId="10" type="noConversion"/>
  </si>
  <si>
    <t>딜버</t>
    <phoneticPr fontId="10" type="noConversion"/>
  </si>
  <si>
    <t>dydgh14</t>
  </si>
  <si>
    <t>010-2467-1326</t>
  </si>
  <si>
    <t>dv_kyw@dealver.co.kr</t>
  </si>
  <si>
    <t>zzzzzzzzzz10</t>
  </si>
  <si>
    <t>010-8556-4954</t>
  </si>
  <si>
    <t>dv_ldh@barogo.com </t>
  </si>
  <si>
    <t>박병준</t>
    <phoneticPr fontId="10" type="noConversion"/>
  </si>
  <si>
    <t>bjpark01</t>
    <phoneticPr fontId="4" type="noConversion"/>
  </si>
  <si>
    <t>010-4200-8805</t>
  </si>
  <si>
    <t>dv_pbj@dealver.co.kr</t>
  </si>
  <si>
    <t>김승용</t>
    <phoneticPr fontId="10" type="noConversion"/>
  </si>
  <si>
    <t>ksy1596</t>
    <phoneticPr fontId="4" type="noConversion"/>
  </si>
  <si>
    <t>010-4337-1596</t>
  </si>
  <si>
    <t>dv_ksy@dealver.co.kr</t>
  </si>
  <si>
    <t>왕지현</t>
    <phoneticPr fontId="10" type="noConversion"/>
  </si>
  <si>
    <t>010-2599-3731</t>
  </si>
  <si>
    <t>dv_wang93@barogo.com</t>
  </si>
  <si>
    <t>시도 시군구</t>
    <phoneticPr fontId="10" type="noConversion"/>
  </si>
  <si>
    <t>시도 시군구2</t>
    <phoneticPr fontId="10" type="noConversion"/>
  </si>
  <si>
    <t>협력사 오픈</t>
  </si>
  <si>
    <t>10/19 버전</t>
    <phoneticPr fontId="4" type="noConversion"/>
  </si>
  <si>
    <t>지방</t>
  </si>
  <si>
    <t>강원도 강릉시</t>
  </si>
  <si>
    <t>강원 강릉시</t>
  </si>
  <si>
    <t>지방A</t>
  </si>
  <si>
    <t>강원도 동해시</t>
  </si>
  <si>
    <t>강원 동해시</t>
  </si>
  <si>
    <t>불가</t>
  </si>
  <si>
    <t>강원도 속초시</t>
  </si>
  <si>
    <t>강원 속초시</t>
  </si>
  <si>
    <t>강원도 원주시</t>
  </si>
  <si>
    <t>강원 원주시</t>
  </si>
  <si>
    <t>강원도 춘천시</t>
  </si>
  <si>
    <t>강원 춘천시</t>
  </si>
  <si>
    <t>수도권</t>
  </si>
  <si>
    <t>경기도 고양시 덕양구</t>
  </si>
  <si>
    <t>경기 고양시 덕양구</t>
  </si>
  <si>
    <t>경인A</t>
  </si>
  <si>
    <t>경기도 고양시 일산동구</t>
  </si>
  <si>
    <t>경기 고양시 일산동구</t>
  </si>
  <si>
    <t>경기도 고양시 일산서구</t>
  </si>
  <si>
    <t>경기 고양시 일산서구</t>
  </si>
  <si>
    <t>경기 고양시</t>
    <phoneticPr fontId="10" type="noConversion"/>
  </si>
  <si>
    <t>경기도 과천시</t>
  </si>
  <si>
    <t>경기 과천시</t>
  </si>
  <si>
    <t>경인B</t>
  </si>
  <si>
    <t>경기도 광명시</t>
  </si>
  <si>
    <t>경기 광명시</t>
  </si>
  <si>
    <t>경기도 광주시</t>
  </si>
  <si>
    <t>경기 광주시</t>
  </si>
  <si>
    <t>경인C</t>
  </si>
  <si>
    <t>경기도 구리시</t>
  </si>
  <si>
    <t>경기 구리시</t>
  </si>
  <si>
    <t>경기도 군포시</t>
  </si>
  <si>
    <t>경기 군포시</t>
  </si>
  <si>
    <t>경기도 김포시</t>
  </si>
  <si>
    <t>경기 김포시</t>
  </si>
  <si>
    <t>경기도 남양주시</t>
  </si>
  <si>
    <t>경기 남양주시</t>
  </si>
  <si>
    <t>경인D</t>
  </si>
  <si>
    <t>경기도 동두천시</t>
  </si>
  <si>
    <t>경기 동두천시</t>
  </si>
  <si>
    <t>경기도 부천시</t>
  </si>
  <si>
    <t>경기 부천시</t>
  </si>
  <si>
    <t>경기 부천시 오정구</t>
    <phoneticPr fontId="10" type="noConversion"/>
  </si>
  <si>
    <t>경기 부천시 원미구</t>
    <phoneticPr fontId="10" type="noConversion"/>
  </si>
  <si>
    <t>경기 부천시 소사구</t>
    <phoneticPr fontId="10" type="noConversion"/>
  </si>
  <si>
    <t>경기도 성남시 분당구</t>
  </si>
  <si>
    <t>경기 성남시 분당구</t>
  </si>
  <si>
    <t>경인E</t>
  </si>
  <si>
    <t>경기도 성남시 수정구</t>
  </si>
  <si>
    <t>경기 성남시 수정구</t>
  </si>
  <si>
    <t>경인F</t>
  </si>
  <si>
    <t>경기도 성남시 중원구</t>
  </si>
  <si>
    <t>경기 성남시 중원구</t>
  </si>
  <si>
    <t>경인G</t>
  </si>
  <si>
    <t>경기 성남시</t>
    <phoneticPr fontId="10" type="noConversion"/>
  </si>
  <si>
    <t>경기도 수원시 권선구</t>
  </si>
  <si>
    <t>경기 수원시 권선구</t>
  </si>
  <si>
    <t>경기도 수원시 영통구</t>
  </si>
  <si>
    <t>경기 수원시 영통구</t>
  </si>
  <si>
    <t>경인H</t>
  </si>
  <si>
    <t>경기도 수원시 장안구</t>
  </si>
  <si>
    <t>경기 수원시 장안구</t>
  </si>
  <si>
    <t>경기도 수원시 팔달구</t>
  </si>
  <si>
    <t>경기 수원시 팔달구</t>
  </si>
  <si>
    <t>경인I</t>
  </si>
  <si>
    <t>경기 수원시</t>
    <phoneticPr fontId="10" type="noConversion"/>
  </si>
  <si>
    <t>경기도 시흥시</t>
  </si>
  <si>
    <t>경기 시흥시</t>
  </si>
  <si>
    <t>경기도 안산시 단원구</t>
  </si>
  <si>
    <t>경기 안산시 단원구</t>
  </si>
  <si>
    <t>경기도 안산시 상록구</t>
  </si>
  <si>
    <t>경기 안산시 상록구</t>
  </si>
  <si>
    <t>경기 안산시</t>
    <phoneticPr fontId="10" type="noConversion"/>
  </si>
  <si>
    <t>경기도 안성시</t>
  </si>
  <si>
    <t>경기 안성시</t>
  </si>
  <si>
    <t>경기도 안양시 동안구</t>
  </si>
  <si>
    <t>경기 안양시 동안구</t>
  </si>
  <si>
    <t>경기도 안양시 만안구</t>
  </si>
  <si>
    <t>경기 안양시 만안구</t>
  </si>
  <si>
    <t>경기도 양주시</t>
  </si>
  <si>
    <t>경기 양주시</t>
  </si>
  <si>
    <t>경기도 용인시 기흥구</t>
  </si>
  <si>
    <t>경기 용인시 기흥구</t>
  </si>
  <si>
    <t>경기도 용인시 수지구</t>
  </si>
  <si>
    <t>경기 용인시 수지구</t>
  </si>
  <si>
    <t>경기도 용인시 처인구</t>
  </si>
  <si>
    <t>경기 용인시 처인구</t>
  </si>
  <si>
    <t>경기도 의왕시</t>
  </si>
  <si>
    <t>경기 의왕시</t>
  </si>
  <si>
    <t>경기도 의정부시</t>
  </si>
  <si>
    <t>경기 의정부시</t>
  </si>
  <si>
    <t>경기도 이천시</t>
  </si>
  <si>
    <t>경기 이천시</t>
  </si>
  <si>
    <t>경기도 파주시</t>
  </si>
  <si>
    <t>경기 파주시</t>
  </si>
  <si>
    <t>경인J</t>
  </si>
  <si>
    <t>경기도 평택시</t>
  </si>
  <si>
    <t>경기 평택시</t>
  </si>
  <si>
    <t>경기도 하남시</t>
  </si>
  <si>
    <t>경기 하남시</t>
  </si>
  <si>
    <t>경기도 화성시(동탄 외)</t>
  </si>
  <si>
    <t>경기 화성시</t>
    <phoneticPr fontId="10" type="noConversion"/>
  </si>
  <si>
    <t>경기도 화성시(동탄)</t>
  </si>
  <si>
    <t>경상남도 거제시</t>
  </si>
  <si>
    <t>경남 거제시</t>
  </si>
  <si>
    <t>경상남도 김해시</t>
  </si>
  <si>
    <t>경남 김해시</t>
  </si>
  <si>
    <t>경상남도 사천시</t>
  </si>
  <si>
    <t>경남 사천시</t>
  </si>
  <si>
    <t>경상남도 양산시</t>
  </si>
  <si>
    <t>경남 양산시</t>
  </si>
  <si>
    <t>경상남도 진주시</t>
  </si>
  <si>
    <t>경남 진주시</t>
  </si>
  <si>
    <t>경상남도 창원시 마산합포구</t>
  </si>
  <si>
    <t>경남 창원시 마산합포구</t>
  </si>
  <si>
    <t>경상남도 창원시 마산회원구</t>
  </si>
  <si>
    <t>경남 창원시 마산회원구</t>
  </si>
  <si>
    <t>경상남도 창원시 성산구</t>
  </si>
  <si>
    <t>경남 창원시 성산구</t>
  </si>
  <si>
    <t>경상남도 창원시 의창구</t>
  </si>
  <si>
    <t>경남 창원시 의창구</t>
  </si>
  <si>
    <t>경상남도 창원시 진해구</t>
  </si>
  <si>
    <t>경남 창원시 진해구</t>
  </si>
  <si>
    <t>경남 창원시</t>
    <phoneticPr fontId="10" type="noConversion"/>
  </si>
  <si>
    <t>경상남도 통영시</t>
  </si>
  <si>
    <t>경남 통영시</t>
  </si>
  <si>
    <t>경상북도 경산시</t>
  </si>
  <si>
    <t>경북 경산시</t>
  </si>
  <si>
    <t>경상북도 경주시</t>
  </si>
  <si>
    <t>경북 경주시</t>
  </si>
  <si>
    <t>경상북도 구미시</t>
  </si>
  <si>
    <t>경북 구미시</t>
  </si>
  <si>
    <t>경상북도 김천시</t>
  </si>
  <si>
    <t>경북 김천시</t>
  </si>
  <si>
    <t>경상북도 안동시</t>
  </si>
  <si>
    <t>경북 안동시</t>
  </si>
  <si>
    <t>경상북도 영주시</t>
  </si>
  <si>
    <t>경북 영주시</t>
  </si>
  <si>
    <t>경상북도 칠곡군</t>
  </si>
  <si>
    <t>경북 칠곡군</t>
  </si>
  <si>
    <t>경상북도 포항시 남구</t>
  </si>
  <si>
    <t>경북 포항시 남구</t>
  </si>
  <si>
    <t>경상북도 포항시 북구</t>
  </si>
  <si>
    <t>경북 포항시 북구</t>
  </si>
  <si>
    <t>경북 포항시</t>
    <phoneticPr fontId="10" type="noConversion"/>
  </si>
  <si>
    <t>광주광역시 광산구</t>
  </si>
  <si>
    <t>광주 광산구</t>
  </si>
  <si>
    <t>광주광역시 남구</t>
  </si>
  <si>
    <t>광주 남구</t>
  </si>
  <si>
    <t>광주광역시 동구</t>
  </si>
  <si>
    <t>광주 동구</t>
  </si>
  <si>
    <t>광주광역시 북구</t>
  </si>
  <si>
    <t>광주 북구</t>
  </si>
  <si>
    <t>광주광역시 서구</t>
  </si>
  <si>
    <t>광주 서구</t>
  </si>
  <si>
    <t>대구광역시 남구</t>
  </si>
  <si>
    <t>대구 남구</t>
  </si>
  <si>
    <t>지방B</t>
  </si>
  <si>
    <t>대구광역시 달서구</t>
  </si>
  <si>
    <t>대구 달서구</t>
  </si>
  <si>
    <t>대구광역시 달성군</t>
  </si>
  <si>
    <t>대구 달성군</t>
  </si>
  <si>
    <t>대구광역시 동구</t>
  </si>
  <si>
    <t>대구 동구</t>
  </si>
  <si>
    <t>대구광역시 북구</t>
  </si>
  <si>
    <t>대구 북구</t>
  </si>
  <si>
    <t>대구광역시 서구</t>
  </si>
  <si>
    <t>대구 서구</t>
  </si>
  <si>
    <t>대구광역시 수성구</t>
  </si>
  <si>
    <t>대구 수성구</t>
  </si>
  <si>
    <t>대구광역시 중구</t>
  </si>
  <si>
    <t>대구 중구</t>
  </si>
  <si>
    <t>대전광역시 대덕구</t>
  </si>
  <si>
    <t>대전 대덕구</t>
  </si>
  <si>
    <t>지방C</t>
  </si>
  <si>
    <t>대전광역시 동구</t>
  </si>
  <si>
    <t>대전 동구</t>
  </si>
  <si>
    <t>대전광역시 서구</t>
  </si>
  <si>
    <t>대전 서구</t>
  </si>
  <si>
    <t>대전광역시 유성구</t>
  </si>
  <si>
    <t>대전 유성구</t>
  </si>
  <si>
    <t>대전광역시 중구</t>
  </si>
  <si>
    <t>대전 중구</t>
  </si>
  <si>
    <t>부산광역시 강서구</t>
  </si>
  <si>
    <t>부산 강서구</t>
  </si>
  <si>
    <t>지방D</t>
  </si>
  <si>
    <t>부산광역시 금정구</t>
  </si>
  <si>
    <t>부산 금정구</t>
  </si>
  <si>
    <t>부산광역시 기장군</t>
  </si>
  <si>
    <t>부산 기장군</t>
  </si>
  <si>
    <t>부산광역시 남구</t>
  </si>
  <si>
    <t>부산 남구</t>
  </si>
  <si>
    <t>부산광역시 동구</t>
  </si>
  <si>
    <t>부산 동구</t>
  </si>
  <si>
    <t>부산광역시 동래구</t>
  </si>
  <si>
    <t>부산 동래구</t>
  </si>
  <si>
    <t>부산광역시 부산진구</t>
  </si>
  <si>
    <t>부산 부산진구</t>
  </si>
  <si>
    <t>부산광역시 북구</t>
  </si>
  <si>
    <t>부산 북구</t>
  </si>
  <si>
    <t>부산광역시 사상구</t>
  </si>
  <si>
    <t>부산 사상구</t>
  </si>
  <si>
    <t>부산광역시 사하구</t>
  </si>
  <si>
    <t>부산 사하구</t>
  </si>
  <si>
    <t>부산광역시 서구</t>
  </si>
  <si>
    <t>부산 서구</t>
  </si>
  <si>
    <t>부산광역시 수영구</t>
  </si>
  <si>
    <t>부산 수영구</t>
  </si>
  <si>
    <t>부산광역시 연제구</t>
  </si>
  <si>
    <t>부산 연제구</t>
  </si>
  <si>
    <t>부산광역시 영도구</t>
  </si>
  <si>
    <t>부산 영도구</t>
  </si>
  <si>
    <t>부산광역시 중구</t>
  </si>
  <si>
    <t>부산 중구</t>
  </si>
  <si>
    <t>부산광역시 해운대구</t>
  </si>
  <si>
    <t>부산 해운대구</t>
  </si>
  <si>
    <t>서울시 강남구</t>
  </si>
  <si>
    <t>서울 강남구</t>
  </si>
  <si>
    <t>서울A</t>
  </si>
  <si>
    <t>서울시 강동구</t>
  </si>
  <si>
    <t>서울 강동구</t>
  </si>
  <si>
    <t>서울B</t>
  </si>
  <si>
    <t>서울시 강북구</t>
  </si>
  <si>
    <t>서울 강북구</t>
  </si>
  <si>
    <t>서울시 강서구</t>
  </si>
  <si>
    <t>서울 강서구</t>
  </si>
  <si>
    <t>서울시 관악구</t>
  </si>
  <si>
    <t>서울 관악구</t>
  </si>
  <si>
    <t>서울시 광진구</t>
  </si>
  <si>
    <t>서울 광진구</t>
  </si>
  <si>
    <t>서울시 구로구</t>
  </si>
  <si>
    <t>서울 구로구</t>
  </si>
  <si>
    <t>서울C</t>
  </si>
  <si>
    <t>서울시 금천구</t>
  </si>
  <si>
    <t>서울 금천구</t>
  </si>
  <si>
    <t>서울시 노원구</t>
  </si>
  <si>
    <t>서울 노원구</t>
  </si>
  <si>
    <t>서울시 도봉구</t>
  </si>
  <si>
    <t>서울 도봉구</t>
  </si>
  <si>
    <t>서울시 동대문구</t>
  </si>
  <si>
    <t>서울 동대문구</t>
  </si>
  <si>
    <t>서울시 동작구</t>
  </si>
  <si>
    <t>서울 동작구</t>
  </si>
  <si>
    <t>서울시 마포구</t>
  </si>
  <si>
    <t>서울 마포구</t>
  </si>
  <si>
    <t>서울D</t>
  </si>
  <si>
    <t>서울시 서대문구</t>
  </si>
  <si>
    <t>서울 서대문구</t>
  </si>
  <si>
    <t>서울E</t>
  </si>
  <si>
    <t>서울시 서초구</t>
  </si>
  <si>
    <t>서울 서초구</t>
  </si>
  <si>
    <t>서울F</t>
  </si>
  <si>
    <t>서울시 성동구</t>
  </si>
  <si>
    <t>서울 성동구</t>
  </si>
  <si>
    <t>서울시 성북구</t>
  </si>
  <si>
    <t>서울 성북구</t>
  </si>
  <si>
    <t>서울시 송파구</t>
  </si>
  <si>
    <t>서울 송파구</t>
  </si>
  <si>
    <t>서울G</t>
  </si>
  <si>
    <t>서울시 양천구</t>
  </si>
  <si>
    <t>서울 양천구</t>
  </si>
  <si>
    <t>서울시 영등포구</t>
  </si>
  <si>
    <t>서울 영등포구</t>
  </si>
  <si>
    <t>서울시 용산구</t>
  </si>
  <si>
    <t>서울 용산구</t>
  </si>
  <si>
    <t>서울H</t>
  </si>
  <si>
    <t>서울시 은평구</t>
  </si>
  <si>
    <t>서울 은평구</t>
  </si>
  <si>
    <t>서울시 종로구</t>
  </si>
  <si>
    <t>서울 종로구</t>
  </si>
  <si>
    <t>서울I</t>
  </si>
  <si>
    <t>서울시 중구</t>
  </si>
  <si>
    <t>서울 중구</t>
  </si>
  <si>
    <t>서울시 중랑구</t>
  </si>
  <si>
    <t>서울 중랑구</t>
  </si>
  <si>
    <t>세종특별자치시 세종특별자치시</t>
  </si>
  <si>
    <t>세종 세종시</t>
    <phoneticPr fontId="10" type="noConversion"/>
  </si>
  <si>
    <t>울산광역시 남구</t>
  </si>
  <si>
    <t>울산 남구</t>
  </si>
  <si>
    <t>울산광역시 동구</t>
  </si>
  <si>
    <t>울산 동구</t>
  </si>
  <si>
    <t>울산광역시 북구</t>
  </si>
  <si>
    <t>울산 북구</t>
  </si>
  <si>
    <t>울산광역시 울주군</t>
  </si>
  <si>
    <t>울산 울주군</t>
  </si>
  <si>
    <t>울산광역시 중구</t>
  </si>
  <si>
    <t>울산 중구</t>
  </si>
  <si>
    <t>인천광역시 계양구</t>
  </si>
  <si>
    <t>인천 계양구</t>
  </si>
  <si>
    <t>인천광역시 남동구</t>
  </si>
  <si>
    <t>인천 남동구</t>
  </si>
  <si>
    <t>인천광역시 동구</t>
  </si>
  <si>
    <t>인천 동구</t>
  </si>
  <si>
    <t>인천광역시 미추홀구</t>
  </si>
  <si>
    <t>인천 미추홀구</t>
  </si>
  <si>
    <t>인천 남구</t>
    <phoneticPr fontId="10" type="noConversion"/>
  </si>
  <si>
    <t>인천광역시 부평구</t>
  </si>
  <si>
    <t>인천 부평구</t>
  </si>
  <si>
    <t>인천광역시 서구</t>
  </si>
  <si>
    <t>인천 서구</t>
  </si>
  <si>
    <t>인천광역시 연수구</t>
  </si>
  <si>
    <t>인천 연수구</t>
  </si>
  <si>
    <t>인천광역시 중구</t>
  </si>
  <si>
    <t>인천 중구</t>
  </si>
  <si>
    <t>전라남도 광양시</t>
  </si>
  <si>
    <t>전남 광양시</t>
  </si>
  <si>
    <t>전라남도 나주시</t>
  </si>
  <si>
    <t>전남 나주시</t>
  </si>
  <si>
    <t>전라남도 목포시</t>
  </si>
  <si>
    <t>전남 목포시</t>
  </si>
  <si>
    <t>전라남도 무안군</t>
  </si>
  <si>
    <t>전남 무안군</t>
  </si>
  <si>
    <t>전라남도 순천시</t>
  </si>
  <si>
    <t>전남 순천시</t>
  </si>
  <si>
    <t>전라남도 여수시</t>
  </si>
  <si>
    <t>전남 여수시</t>
  </si>
  <si>
    <t>전라북도 군산시</t>
  </si>
  <si>
    <t>전북 군산시</t>
  </si>
  <si>
    <t>전라북도 완주군</t>
  </si>
  <si>
    <t>전북 완주군</t>
  </si>
  <si>
    <t>전라북도 익산시</t>
  </si>
  <si>
    <t>전북 익산시</t>
  </si>
  <si>
    <t>전라북도 전주시 덕진구</t>
  </si>
  <si>
    <t>전북 전주시 덕진구</t>
  </si>
  <si>
    <t>전라북도 전주시 완산구</t>
  </si>
  <si>
    <t>전북 전주시 완산구</t>
  </si>
  <si>
    <t>전북 전주시</t>
    <phoneticPr fontId="10" type="noConversion"/>
  </si>
  <si>
    <t>전라북도 정읍시</t>
  </si>
  <si>
    <t>전북 정읍시</t>
  </si>
  <si>
    <t>제주특별자치도 서귀포시</t>
  </si>
  <si>
    <t>제주 서귀포시</t>
  </si>
  <si>
    <t>제주특별자치도 제주시</t>
  </si>
  <si>
    <t>제주 제주시</t>
  </si>
  <si>
    <t>충청남도 공주시</t>
  </si>
  <si>
    <t>충남 공주시</t>
  </si>
  <si>
    <t>충청남도 논산시</t>
  </si>
  <si>
    <t>충남 논산시</t>
  </si>
  <si>
    <t>충청남도 당진시</t>
  </si>
  <si>
    <t>충남 당진시</t>
  </si>
  <si>
    <t>충청남도 보령시</t>
  </si>
  <si>
    <t>충남 보령시</t>
  </si>
  <si>
    <t>충청남도 서산시</t>
  </si>
  <si>
    <t>충남 서산시</t>
  </si>
  <si>
    <t>충청남도 아산시</t>
  </si>
  <si>
    <t>충남 아산시</t>
  </si>
  <si>
    <t>충청남도 천안시 동남구</t>
  </si>
  <si>
    <t>충남 천안시 동남구</t>
  </si>
  <si>
    <t>충청남도 천안시 서북구</t>
  </si>
  <si>
    <t>충남 천안시 서북구</t>
  </si>
  <si>
    <t>충남 천안시</t>
    <phoneticPr fontId="10" type="noConversion"/>
  </si>
  <si>
    <t>충청남도 홍성군</t>
  </si>
  <si>
    <t>충남 홍성군</t>
  </si>
  <si>
    <t>충청북도 음성군</t>
  </si>
  <si>
    <t>충북 음성군</t>
  </si>
  <si>
    <t>충청북도 제천시</t>
  </si>
  <si>
    <t>충북 제천시</t>
  </si>
  <si>
    <t>충청북도 청주시 상당구</t>
  </si>
  <si>
    <t>충북 청주시 상당구</t>
  </si>
  <si>
    <t>충청북도 청주시 서원구</t>
  </si>
  <si>
    <t>충북 청주시 서원구</t>
  </si>
  <si>
    <t>충청북도 청주시 청원구</t>
  </si>
  <si>
    <t>충북 청주시 청원구</t>
  </si>
  <si>
    <t>충청북도 청주시 흥덕구</t>
  </si>
  <si>
    <t>충북 청주시 흥덕구</t>
  </si>
  <si>
    <t>충북 청주시</t>
    <phoneticPr fontId="10" type="noConversion"/>
  </si>
  <si>
    <t>충청북도 충주시</t>
  </si>
  <si>
    <t>충북 충주시</t>
  </si>
  <si>
    <t>rgn12</t>
  </si>
  <si>
    <t>요금제_1019</t>
  </si>
  <si>
    <t>요금제_12/18</t>
  </si>
  <si>
    <t>지방E</t>
  </si>
  <si>
    <t>경인M</t>
  </si>
  <si>
    <t>경인R</t>
  </si>
  <si>
    <t>경인O</t>
  </si>
  <si>
    <t>경인T</t>
  </si>
  <si>
    <t>경인S</t>
  </si>
  <si>
    <t>경기 부천시 소사구</t>
    <phoneticPr fontId="4" type="noConversion"/>
  </si>
  <si>
    <t>경인N</t>
  </si>
  <si>
    <t>경인K</t>
  </si>
  <si>
    <t>경인P</t>
  </si>
  <si>
    <t>경기도 안산시</t>
    <phoneticPr fontId="4" type="noConversion"/>
  </si>
  <si>
    <t>경기 안산시</t>
    <phoneticPr fontId="4" type="noConversion"/>
  </si>
  <si>
    <t>경인Q</t>
  </si>
  <si>
    <t>경인L</t>
  </si>
  <si>
    <t>경기 화성시</t>
  </si>
  <si>
    <t>지방</t>
    <phoneticPr fontId="4" type="noConversion"/>
  </si>
  <si>
    <r>
      <rPr>
        <sz val="10"/>
        <color theme="1"/>
        <rFont val="맑은 고딕"/>
        <family val="3"/>
        <charset val="129"/>
      </rPr>
      <t>경상남도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창원시</t>
    </r>
    <phoneticPr fontId="4" type="noConversion"/>
  </si>
  <si>
    <t>경남 창원시</t>
    <phoneticPr fontId="4" type="noConversion"/>
  </si>
  <si>
    <r>
      <rPr>
        <sz val="10"/>
        <color theme="1"/>
        <rFont val="맑은 고딕"/>
        <family val="3"/>
        <charset val="129"/>
      </rPr>
      <t>경상북도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포항시</t>
    </r>
    <phoneticPr fontId="4" type="noConversion"/>
  </si>
  <si>
    <r>
      <rPr>
        <sz val="10"/>
        <color theme="1"/>
        <rFont val="맑은 고딕"/>
        <family val="3"/>
        <charset val="129"/>
      </rPr>
      <t>경북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포항시</t>
    </r>
    <phoneticPr fontId="4" type="noConversion"/>
  </si>
  <si>
    <t>지방I</t>
  </si>
  <si>
    <t>지방G</t>
  </si>
  <si>
    <t>지방F</t>
  </si>
  <si>
    <t>지방J</t>
  </si>
  <si>
    <t>서울N</t>
  </si>
  <si>
    <t>서울L</t>
  </si>
  <si>
    <t>서울M</t>
  </si>
  <si>
    <t>서울J</t>
  </si>
  <si>
    <t>서울K</t>
  </si>
  <si>
    <t>세종 세종시</t>
  </si>
  <si>
    <t>지방H</t>
  </si>
  <si>
    <t>지방K</t>
  </si>
  <si>
    <r>
      <rPr>
        <sz val="10"/>
        <color theme="1"/>
        <rFont val="맑은 고딕"/>
        <family val="3"/>
        <charset val="129"/>
      </rPr>
      <t>충청남도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천안시</t>
    </r>
    <phoneticPr fontId="4" type="noConversion"/>
  </si>
  <si>
    <t>충남 천안시</t>
    <phoneticPr fontId="4" type="noConversion"/>
  </si>
  <si>
    <r>
      <rPr>
        <sz val="10"/>
        <color theme="1"/>
        <rFont val="맑은 고딕"/>
        <family val="3"/>
        <charset val="129"/>
      </rPr>
      <t>충청북도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청주시</t>
    </r>
    <phoneticPr fontId="4" type="noConversion"/>
  </si>
  <si>
    <t>충북 청주시</t>
    <phoneticPr fontId="4" type="noConversion"/>
  </si>
  <si>
    <t>타 협력사 전환 영업 건 (2024.10.13~)</t>
  </si>
  <si>
    <t>주차</t>
  </si>
  <si>
    <t>세트수</t>
    <phoneticPr fontId="4" type="noConversion"/>
  </si>
  <si>
    <t>브랜드</t>
  </si>
  <si>
    <t>(구) 코드</t>
  </si>
  <si>
    <t>인센지급</t>
  </si>
  <si>
    <t>24주차</t>
  </si>
  <si>
    <t>직계약</t>
  </si>
  <si>
    <t>인천광역시남동구데미안모터스</t>
  </si>
  <si>
    <t>DP2406243623</t>
  </si>
  <si>
    <t xml:space="preserve"> </t>
  </si>
  <si>
    <t>25주차</t>
  </si>
  <si>
    <t>상고대</t>
  </si>
  <si>
    <t>부평상고대10</t>
  </si>
  <si>
    <t>DP2410189504</t>
  </si>
  <si>
    <t>딜리온</t>
  </si>
  <si>
    <t>서울시강북구딜리온강북</t>
  </si>
  <si>
    <t>DP2407018620</t>
  </si>
  <si>
    <t>DP2410211806</t>
  </si>
  <si>
    <t>26주차</t>
  </si>
  <si>
    <t>인천광역시미추홀구산차이나</t>
  </si>
  <si>
    <t>DP2408162348</t>
  </si>
  <si>
    <t>지역그룹</t>
  </si>
  <si>
    <t>요금제(24-12)</t>
  </si>
  <si>
    <t>요금제(25-02)</t>
  </si>
  <si>
    <t>오픈가능</t>
    <phoneticPr fontId="10" type="noConversion"/>
  </si>
  <si>
    <t>오픈불가능</t>
    <phoneticPr fontId="10" type="noConversion"/>
  </si>
  <si>
    <t>고양시</t>
  </si>
  <si>
    <t>과천/군포/안양/의왕</t>
  </si>
  <si>
    <t>광명/부천</t>
  </si>
  <si>
    <t>광주/이천/안성</t>
  </si>
  <si>
    <t>경인U</t>
  </si>
  <si>
    <t>경인W</t>
  </si>
  <si>
    <t>동두천/양주</t>
  </si>
  <si>
    <r>
      <rPr>
        <sz val="10"/>
        <color theme="1"/>
        <rFont val="맑은 고딕"/>
        <family val="3"/>
        <charset val="129"/>
      </rPr>
      <t>경기도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부천시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Arial Unicode MS"/>
        <family val="2"/>
        <charset val="129"/>
      </rPr>
      <t>소사구</t>
    </r>
    <phoneticPr fontId="4" type="noConversion"/>
  </si>
  <si>
    <t>경기 부천시 소사구</t>
  </si>
  <si>
    <r>
      <rPr>
        <sz val="10"/>
        <color theme="1"/>
        <rFont val="맑은 고딕"/>
        <family val="3"/>
        <charset val="129"/>
      </rPr>
      <t>경기도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부천시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Arial Unicode MS"/>
        <family val="2"/>
        <charset val="129"/>
      </rPr>
      <t>오정구</t>
    </r>
    <phoneticPr fontId="4" type="noConversion"/>
  </si>
  <si>
    <t>경기 부천시 오정구</t>
  </si>
  <si>
    <r>
      <rPr>
        <sz val="10"/>
        <color theme="1"/>
        <rFont val="맑은 고딕"/>
        <family val="3"/>
        <charset val="129"/>
      </rPr>
      <t>경기도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부천시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Arial Unicode MS"/>
        <family val="2"/>
        <charset val="129"/>
      </rPr>
      <t>원미구</t>
    </r>
    <phoneticPr fontId="4" type="noConversion"/>
  </si>
  <si>
    <t>경기 부천시 원미구</t>
  </si>
  <si>
    <t>경인V</t>
  </si>
  <si>
    <r>
      <rPr>
        <sz val="10"/>
        <color theme="1"/>
        <rFont val="맑은 고딕"/>
        <family val="3"/>
        <charset val="129"/>
      </rPr>
      <t>경기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화성시</t>
    </r>
    <phoneticPr fontId="4" type="noConversion"/>
  </si>
  <si>
    <t>광주A</t>
  </si>
  <si>
    <t>광주B</t>
  </si>
  <si>
    <t>대구C</t>
  </si>
  <si>
    <t>지방L</t>
  </si>
  <si>
    <t>대구A</t>
  </si>
  <si>
    <t>대구B</t>
  </si>
  <si>
    <t>대전B</t>
  </si>
  <si>
    <t>대전A</t>
  </si>
  <si>
    <t>부산D</t>
  </si>
  <si>
    <t>지방M</t>
  </si>
  <si>
    <t>부산A</t>
  </si>
  <si>
    <t>부산B</t>
  </si>
  <si>
    <t>부산C</t>
  </si>
  <si>
    <t>서울Q</t>
  </si>
  <si>
    <t>서울O</t>
  </si>
  <si>
    <t>서울S</t>
  </si>
  <si>
    <t>서울R</t>
  </si>
  <si>
    <t>서울P</t>
  </si>
  <si>
    <t>종로구/중구</t>
  </si>
  <si>
    <t>세종특별자치시</t>
  </si>
  <si>
    <t>인천A</t>
  </si>
  <si>
    <t>인천B</t>
  </si>
  <si>
    <t>지방N</t>
  </si>
  <si>
    <r>
      <rPr>
        <b/>
        <sz val="10"/>
        <color theme="1"/>
        <rFont val="맑은 고딕"/>
        <family val="3"/>
        <charset val="129"/>
      </rPr>
      <t>요금제</t>
    </r>
    <r>
      <rPr>
        <b/>
        <sz val="10"/>
        <color theme="1"/>
        <rFont val="Arial"/>
        <family val="2"/>
      </rPr>
      <t>(25-04)</t>
    </r>
    <phoneticPr fontId="4" type="noConversion"/>
  </si>
  <si>
    <t>서울B&amp;경인A</t>
  </si>
  <si>
    <r>
      <rPr>
        <sz val="10"/>
        <color theme="1"/>
        <rFont val="맑은 고딕"/>
        <family val="3"/>
        <charset val="129"/>
      </rPr>
      <t>경기도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부천시</t>
    </r>
    <phoneticPr fontId="4" type="noConversion"/>
  </si>
  <si>
    <t>로드러너 요금제</t>
  </si>
  <si>
    <t>날짜입력</t>
    <phoneticPr fontId="4" type="noConversion"/>
  </si>
  <si>
    <t>영업 협력사 수</t>
  </si>
  <si>
    <t xml:space="preserve">오픈협력사수 </t>
    <phoneticPr fontId="4" type="noConversion"/>
  </si>
  <si>
    <t>운영 협력사 대비 계약율</t>
  </si>
  <si>
    <t>오픈 협력사 대비 계약율</t>
  </si>
  <si>
    <t>계약협력사수(운영중/누적)</t>
    <phoneticPr fontId="4" type="noConversion"/>
  </si>
  <si>
    <t>협력사수(운영중/누적)</t>
    <phoneticPr fontId="4" type="noConversion"/>
  </si>
  <si>
    <t>계약 협력사 수 (오픈)</t>
  </si>
  <si>
    <t>운영 협력사 대비 UP 비율</t>
  </si>
  <si>
    <t>오픈 협력사 대비 UP 비율</t>
  </si>
  <si>
    <t>UP 협력사 수 (운영중/누적)</t>
  </si>
  <si>
    <t>협력사 수(운영중/누적)</t>
  </si>
  <si>
    <t>UP 협력사 수 (오픈)</t>
  </si>
  <si>
    <t>운영 세트 수</t>
  </si>
  <si>
    <t>세트업 수</t>
  </si>
  <si>
    <t>세트다운 수</t>
  </si>
  <si>
    <t>업/다운 마진</t>
  </si>
  <si>
    <t>협력사명</t>
    <phoneticPr fontId="4" type="noConversion"/>
  </si>
  <si>
    <t>협력사id</t>
    <phoneticPr fontId="4" type="noConversion"/>
  </si>
  <si>
    <t>경기화성1B</t>
  </si>
  <si>
    <t>경기화성2B</t>
  </si>
  <si>
    <t>경기화성4B</t>
  </si>
  <si>
    <t>경기화성1E</t>
  </si>
  <si>
    <t>경기화성5B</t>
  </si>
  <si>
    <t>경기화성1M(미사용)</t>
  </si>
  <si>
    <t>경기화성1M</t>
  </si>
  <si>
    <t>운영중지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</si>
</sst>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_(* #,##0_);_(* \(#,##0\);_(* &quot;-&quot;_);_(@_)"/>
    <numFmt numFmtId="177" formatCode="m/d/yyyy"/>
    <numFmt numFmtId="178" formatCode="0_);[Red]\(0\)"/>
    <numFmt numFmtId="179" formatCode="mm&quot;월&quot;\ dd&quot;일&quot;"/>
  </numFmts>
  <fonts count="40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rgb="FF1D1C1D"/>
      <name val="맑은 고딕"/>
      <family val="3"/>
      <charset val="129"/>
    </font>
    <font>
      <sz val="9"/>
      <color rgb="FF1D1C1D"/>
      <name val="Arial"/>
      <family val="2"/>
    </font>
    <font>
      <sz val="9"/>
      <color rgb="FF1D1C1D"/>
      <name val="Arial"/>
      <family val="3"/>
    </font>
    <font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u/>
      <sz val="11"/>
      <color theme="10"/>
      <name val="맑은 고딕"/>
      <family val="2"/>
      <scheme val="minor"/>
    </font>
    <font>
      <sz val="9"/>
      <color rgb="FF000000"/>
      <name val="맑은 고딕"/>
      <family val="3"/>
      <charset val="129"/>
    </font>
    <font>
      <sz val="9"/>
      <color rgb="FF000000"/>
      <name val="맑은 고딕"/>
      <family val="2"/>
      <scheme val="minor"/>
    </font>
    <font>
      <sz val="9"/>
      <color rgb="FF000000"/>
      <name val="맑은 고딕"/>
      <family val="3"/>
      <charset val="129"/>
      <scheme val="minor"/>
    </font>
    <font>
      <sz val="11"/>
      <color rgb="FF242424"/>
      <name val="Aptos Narrow"/>
      <family val="2"/>
    </font>
    <font>
      <sz val="9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b/>
      <sz val="9"/>
      <color theme="1"/>
      <name val="Google Sans Mono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 Unicode MS"/>
      <family val="2"/>
      <charset val="129"/>
    </font>
    <font>
      <sz val="10"/>
      <color theme="1"/>
      <name val="굴림"/>
      <family val="2"/>
      <charset val="129"/>
    </font>
    <font>
      <sz val="10"/>
      <color theme="1"/>
      <name val="맑은 고딕"/>
      <family val="3"/>
      <charset val="129"/>
    </font>
    <font>
      <sz val="10"/>
      <color theme="1"/>
      <name val="Arial"/>
      <family val="3"/>
      <charset val="129"/>
    </font>
    <font>
      <b/>
      <sz val="10"/>
      <color theme="1"/>
      <name val="맑은 고딕"/>
      <family val="3"/>
      <charset val="129"/>
    </font>
    <font>
      <b/>
      <sz val="9"/>
      <color theme="1"/>
      <name val="Google Sans Mono"/>
    </font>
    <font>
      <b/>
      <sz val="10"/>
      <color theme="1"/>
      <name val="Arial"/>
      <family val="3"/>
      <charset val="129"/>
    </font>
    <font>
      <sz val="11"/>
      <color rgb="FF000000"/>
      <name val="맑은 고딕"/>
      <family val="3"/>
      <charset val="129"/>
      <scheme val="minor"/>
    </font>
    <font>
      <b/>
      <sz val="10"/>
      <color rgb="FFFFFFFF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3D85C6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rgb="FF4285F4"/>
        <bgColor indexed="64"/>
      </patternFill>
    </fill>
  </fills>
  <borders count="26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/>
      <right style="thin">
        <color rgb="FFA6A6A6"/>
      </right>
      <top style="thin">
        <color rgb="FFA6A6A6"/>
      </top>
      <bottom style="thin">
        <color rgb="FFA6A6A6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9">
    <xf numFmtId="0" fontId="0" fillId="0" borderId="0"/>
    <xf numFmtId="176" fontId="9" fillId="0" borderId="0" applyFont="0" applyFill="0" applyBorder="0" applyAlignment="0" applyProtection="0">
      <alignment vertical="center"/>
    </xf>
    <xf numFmtId="0" fontId="9" fillId="0" borderId="0"/>
    <xf numFmtId="0" fontId="12" fillId="0" borderId="0"/>
    <xf numFmtId="0" fontId="14" fillId="0" borderId="0">
      <alignment vertical="center"/>
    </xf>
    <xf numFmtId="0" fontId="12" fillId="0" borderId="0"/>
    <xf numFmtId="0" fontId="20" fillId="0" borderId="0" applyNumberFormat="0" applyFill="0" applyBorder="0" applyAlignment="0" applyProtection="0"/>
    <xf numFmtId="0" fontId="2" fillId="0" borderId="0">
      <alignment vertical="center"/>
    </xf>
    <xf numFmtId="0" fontId="1" fillId="0" borderId="0">
      <alignment vertical="center"/>
    </xf>
  </cellStyleXfs>
  <cellXfs count="192">
    <xf numFmtId="0" fontId="0" fillId="0" borderId="0" xfId="0"/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176" fontId="3" fillId="0" borderId="0" xfId="1" applyFont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6" borderId="1" xfId="0" applyFill="1" applyBorder="1" applyAlignment="1">
      <alignment vertical="center"/>
    </xf>
    <xf numFmtId="14" fontId="5" fillId="2" borderId="3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76" fontId="3" fillId="0" borderId="1" xfId="1" applyFont="1" applyBorder="1" applyAlignment="1">
      <alignment horizontal="center" vertical="center"/>
    </xf>
    <xf numFmtId="14" fontId="3" fillId="0" borderId="1" xfId="0" applyNumberFormat="1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176" fontId="3" fillId="0" borderId="6" xfId="1" applyFont="1" applyBorder="1" applyAlignment="1">
      <alignment horizontal="center" vertical="center"/>
    </xf>
    <xf numFmtId="0" fontId="13" fillId="0" borderId="0" xfId="2" applyFont="1" applyAlignment="1">
      <alignment vertical="center"/>
    </xf>
    <xf numFmtId="0" fontId="13" fillId="0" borderId="0" xfId="0" applyFont="1"/>
    <xf numFmtId="14" fontId="5" fillId="2" borderId="2" xfId="0" applyNumberFormat="1" applyFont="1" applyFill="1" applyBorder="1" applyAlignment="1">
      <alignment horizontal="center" vertical="center"/>
    </xf>
    <xf numFmtId="0" fontId="5" fillId="10" borderId="1" xfId="0" applyFont="1" applyFill="1" applyBorder="1" applyAlignment="1">
      <alignment horizontal="center" vertical="center"/>
    </xf>
    <xf numFmtId="0" fontId="5" fillId="10" borderId="1" xfId="2" applyFont="1" applyFill="1" applyBorder="1" applyAlignment="1">
      <alignment horizontal="center" vertical="center"/>
    </xf>
    <xf numFmtId="14" fontId="5" fillId="10" borderId="1" xfId="0" applyNumberFormat="1" applyFont="1" applyFill="1" applyBorder="1" applyAlignment="1">
      <alignment horizontal="center" vertical="center"/>
    </xf>
    <xf numFmtId="176" fontId="5" fillId="9" borderId="1" xfId="1" applyFont="1" applyFill="1" applyBorder="1" applyAlignment="1">
      <alignment horizontal="center" vertical="center"/>
    </xf>
    <xf numFmtId="14" fontId="5" fillId="9" borderId="1" xfId="0" applyNumberFormat="1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center" vertical="center"/>
    </xf>
    <xf numFmtId="14" fontId="5" fillId="8" borderId="1" xfId="0" applyNumberFormat="1" applyFont="1" applyFill="1" applyBorder="1" applyAlignment="1">
      <alignment horizontal="center" vertical="center"/>
    </xf>
    <xf numFmtId="14" fontId="5" fillId="3" borderId="1" xfId="0" applyNumberFormat="1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Continuous" vertical="center"/>
    </xf>
    <xf numFmtId="0" fontId="3" fillId="0" borderId="6" xfId="0" applyFont="1" applyBorder="1" applyAlignment="1">
      <alignment vertical="center"/>
    </xf>
    <xf numFmtId="0" fontId="15" fillId="0" borderId="0" xfId="4" applyFont="1">
      <alignment vertical="center"/>
    </xf>
    <xf numFmtId="0" fontId="15" fillId="0" borderId="0" xfId="4" applyFont="1" applyAlignment="1">
      <alignment horizontal="left" vertical="center"/>
    </xf>
    <xf numFmtId="0" fontId="16" fillId="0" borderId="0" xfId="5" applyFont="1" applyAlignment="1">
      <alignment horizontal="center"/>
    </xf>
    <xf numFmtId="0" fontId="15" fillId="0" borderId="0" xfId="4" applyFont="1" applyAlignment="1">
      <alignment horizontal="center" vertical="center"/>
    </xf>
    <xf numFmtId="0" fontId="15" fillId="11" borderId="0" xfId="4" applyFont="1" applyFill="1">
      <alignment vertical="center"/>
    </xf>
    <xf numFmtId="0" fontId="15" fillId="12" borderId="0" xfId="4" applyFont="1" applyFill="1">
      <alignment vertical="center"/>
    </xf>
    <xf numFmtId="177" fontId="3" fillId="0" borderId="1" xfId="0" applyNumberFormat="1" applyFont="1" applyBorder="1" applyAlignment="1">
      <alignment horizontal="center" vertical="center"/>
    </xf>
    <xf numFmtId="177" fontId="3" fillId="0" borderId="1" xfId="1" applyNumberFormat="1" applyFont="1" applyBorder="1" applyAlignment="1">
      <alignment vertical="center"/>
    </xf>
    <xf numFmtId="177" fontId="3" fillId="0" borderId="6" xfId="0" applyNumberFormat="1" applyFont="1" applyBorder="1" applyAlignment="1">
      <alignment horizontal="center" vertical="center"/>
    </xf>
    <xf numFmtId="0" fontId="11" fillId="9" borderId="1" xfId="0" applyFont="1" applyFill="1" applyBorder="1" applyAlignment="1">
      <alignment horizontal="centerContinuous" vertical="center"/>
    </xf>
    <xf numFmtId="0" fontId="11" fillId="8" borderId="1" xfId="0" applyFont="1" applyFill="1" applyBorder="1" applyAlignment="1">
      <alignment horizontal="centerContinuous" vertical="center"/>
    </xf>
    <xf numFmtId="0" fontId="3" fillId="13" borderId="4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3" fillId="0" borderId="1" xfId="0" applyFont="1" applyBorder="1" applyAlignment="1">
      <alignment horizontal="center" wrapText="1"/>
    </xf>
    <xf numFmtId="0" fontId="11" fillId="10" borderId="1" xfId="0" applyFont="1" applyFill="1" applyBorder="1" applyAlignment="1">
      <alignment horizontal="centerContinuous"/>
    </xf>
    <xf numFmtId="0" fontId="23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center"/>
    </xf>
    <xf numFmtId="0" fontId="3" fillId="0" borderId="0" xfId="0" applyFont="1"/>
    <xf numFmtId="14" fontId="5" fillId="5" borderId="1" xfId="0" applyNumberFormat="1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Continuous" vertical="center" wrapText="1"/>
    </xf>
    <xf numFmtId="0" fontId="3" fillId="0" borderId="1" xfId="0" applyFont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left" vertical="center"/>
    </xf>
    <xf numFmtId="0" fontId="3" fillId="0" borderId="10" xfId="0" applyFont="1" applyBorder="1" applyAlignment="1">
      <alignment horizontal="center" vertical="center"/>
    </xf>
    <xf numFmtId="176" fontId="3" fillId="0" borderId="1" xfId="1" applyFont="1" applyBorder="1" applyAlignment="1">
      <alignment vertical="center"/>
    </xf>
    <xf numFmtId="0" fontId="24" fillId="14" borderId="0" xfId="0" applyFont="1" applyFill="1"/>
    <xf numFmtId="0" fontId="25" fillId="0" borderId="1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5" fillId="10" borderId="6" xfId="0" applyFont="1" applyFill="1" applyBorder="1" applyAlignment="1">
      <alignment horizontal="center" vertical="center"/>
    </xf>
    <xf numFmtId="0" fontId="5" fillId="10" borderId="6" xfId="2" applyFont="1" applyFill="1" applyBorder="1" applyAlignment="1">
      <alignment horizontal="center" vertical="center"/>
    </xf>
    <xf numFmtId="14" fontId="5" fillId="10" borderId="6" xfId="0" applyNumberFormat="1" applyFont="1" applyFill="1" applyBorder="1" applyAlignment="1">
      <alignment horizontal="center" vertical="center"/>
    </xf>
    <xf numFmtId="0" fontId="3" fillId="13" borderId="14" xfId="0" applyFont="1" applyFill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14" fontId="3" fillId="0" borderId="14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177" fontId="3" fillId="0" borderId="14" xfId="0" applyNumberFormat="1" applyFont="1" applyBorder="1" applyAlignment="1">
      <alignment horizontal="center" vertical="center"/>
    </xf>
    <xf numFmtId="0" fontId="0" fillId="0" borderId="14" xfId="0" applyBorder="1"/>
    <xf numFmtId="0" fontId="5" fillId="0" borderId="14" xfId="0" applyFont="1" applyBorder="1" applyAlignment="1">
      <alignment horizontal="center" vertical="center"/>
    </xf>
    <xf numFmtId="178" fontId="3" fillId="0" borderId="0" xfId="0" applyNumberFormat="1" applyFont="1" applyAlignment="1">
      <alignment vertical="center"/>
    </xf>
    <xf numFmtId="178" fontId="11" fillId="8" borderId="1" xfId="0" applyNumberFormat="1" applyFont="1" applyFill="1" applyBorder="1" applyAlignment="1">
      <alignment horizontal="centerContinuous" vertical="center"/>
    </xf>
    <xf numFmtId="178" fontId="5" fillId="8" borderId="1" xfId="0" applyNumberFormat="1" applyFont="1" applyFill="1" applyBorder="1" applyAlignment="1">
      <alignment horizontal="center" vertical="center"/>
    </xf>
    <xf numFmtId="0" fontId="0" fillId="5" borderId="1" xfId="0" applyFill="1" applyBorder="1" applyAlignment="1">
      <alignment vertical="center"/>
    </xf>
    <xf numFmtId="0" fontId="2" fillId="0" borderId="9" xfId="7" applyBorder="1">
      <alignment vertical="center"/>
    </xf>
    <xf numFmtId="0" fontId="2" fillId="0" borderId="0" xfId="7">
      <alignment vertical="center"/>
    </xf>
    <xf numFmtId="179" fontId="2" fillId="0" borderId="9" xfId="7" applyNumberFormat="1" applyBorder="1">
      <alignment vertical="center"/>
    </xf>
    <xf numFmtId="14" fontId="3" fillId="0" borderId="6" xfId="0" applyNumberFormat="1" applyFont="1" applyBorder="1" applyAlignment="1">
      <alignment horizontal="center" vertical="center"/>
    </xf>
    <xf numFmtId="0" fontId="0" fillId="13" borderId="1" xfId="0" applyFill="1" applyBorder="1" applyAlignment="1">
      <alignment vertical="center"/>
    </xf>
    <xf numFmtId="14" fontId="26" fillId="0" borderId="0" xfId="0" applyNumberFormat="1" applyFont="1" applyAlignment="1">
      <alignment horizontal="center"/>
    </xf>
    <xf numFmtId="0" fontId="0" fillId="0" borderId="0" xfId="0" quotePrefix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13" borderId="1" xfId="0" quotePrefix="1" applyFill="1" applyBorder="1" applyAlignment="1">
      <alignment horizontal="center" vertical="center"/>
    </xf>
    <xf numFmtId="0" fontId="0" fillId="5" borderId="1" xfId="0" quotePrefix="1" applyFill="1" applyBorder="1" applyAlignment="1">
      <alignment horizontal="center" vertical="center"/>
    </xf>
    <xf numFmtId="0" fontId="0" fillId="4" borderId="1" xfId="0" quotePrefix="1" applyFill="1" applyBorder="1" applyAlignment="1">
      <alignment horizontal="center" vertical="center"/>
    </xf>
    <xf numFmtId="0" fontId="0" fillId="3" borderId="1" xfId="0" quotePrefix="1" applyFill="1" applyBorder="1" applyAlignment="1">
      <alignment horizontal="center" vertical="center"/>
    </xf>
    <xf numFmtId="0" fontId="0" fillId="6" borderId="1" xfId="0" quotePrefix="1" applyFill="1" applyBorder="1" applyAlignment="1">
      <alignment horizontal="center" vertical="center"/>
    </xf>
    <xf numFmtId="0" fontId="13" fillId="4" borderId="0" xfId="2" applyFont="1" applyFill="1" applyAlignment="1">
      <alignment vertical="center"/>
    </xf>
    <xf numFmtId="0" fontId="0" fillId="4" borderId="0" xfId="2" applyFont="1" applyFill="1" applyAlignment="1">
      <alignment vertical="center"/>
    </xf>
    <xf numFmtId="0" fontId="13" fillId="4" borderId="0" xfId="0" applyFont="1" applyFill="1"/>
    <xf numFmtId="0" fontId="0" fillId="7" borderId="15" xfId="0" applyFill="1" applyBorder="1" applyAlignment="1">
      <alignment vertical="center"/>
    </xf>
    <xf numFmtId="0" fontId="13" fillId="3" borderId="0" xfId="2" applyFont="1" applyFill="1" applyAlignment="1">
      <alignment vertical="center"/>
    </xf>
    <xf numFmtId="0" fontId="13" fillId="3" borderId="0" xfId="2" applyFont="1" applyFill="1"/>
    <xf numFmtId="0" fontId="13" fillId="3" borderId="0" xfId="0" applyFont="1" applyFill="1"/>
    <xf numFmtId="0" fontId="0" fillId="3" borderId="0" xfId="2" applyFont="1" applyFill="1" applyAlignment="1">
      <alignment vertical="center"/>
    </xf>
    <xf numFmtId="0" fontId="0" fillId="4" borderId="1" xfId="0" quotePrefix="1" applyFill="1" applyBorder="1" applyAlignment="1">
      <alignment vertical="center"/>
    </xf>
    <xf numFmtId="0" fontId="13" fillId="6" borderId="0" xfId="2" applyFont="1" applyFill="1" applyAlignment="1">
      <alignment vertical="center"/>
    </xf>
    <xf numFmtId="0" fontId="13" fillId="6" borderId="0" xfId="2" applyFont="1" applyFill="1"/>
    <xf numFmtId="0" fontId="13" fillId="6" borderId="0" xfId="0" applyFont="1" applyFill="1"/>
    <xf numFmtId="0" fontId="13" fillId="13" borderId="0" xfId="2" applyFont="1" applyFill="1" applyAlignment="1">
      <alignment vertical="center"/>
    </xf>
    <xf numFmtId="0" fontId="0" fillId="13" borderId="0" xfId="2" applyFont="1" applyFill="1" applyAlignment="1">
      <alignment vertical="center"/>
    </xf>
    <xf numFmtId="0" fontId="27" fillId="0" borderId="0" xfId="0" applyFont="1"/>
    <xf numFmtId="0" fontId="3" fillId="0" borderId="16" xfId="0" applyFont="1" applyBorder="1" applyAlignment="1">
      <alignment horizontal="center" vertical="center"/>
    </xf>
    <xf numFmtId="0" fontId="0" fillId="15" borderId="1" xfId="0" applyFill="1" applyBorder="1" applyAlignment="1">
      <alignment vertical="center"/>
    </xf>
    <xf numFmtId="0" fontId="0" fillId="15" borderId="1" xfId="0" quotePrefix="1" applyFill="1" applyBorder="1" applyAlignment="1">
      <alignment horizontal="center" vertical="center"/>
    </xf>
    <xf numFmtId="0" fontId="0" fillId="16" borderId="1" xfId="0" applyFill="1" applyBorder="1" applyAlignment="1">
      <alignment vertical="center"/>
    </xf>
    <xf numFmtId="0" fontId="0" fillId="16" borderId="1" xfId="0" quotePrefix="1" applyFill="1" applyBorder="1" applyAlignment="1">
      <alignment horizontal="center" vertical="center"/>
    </xf>
    <xf numFmtId="176" fontId="3" fillId="0" borderId="4" xfId="1" applyFont="1" applyBorder="1" applyAlignment="1">
      <alignment horizontal="center" vertical="center"/>
    </xf>
    <xf numFmtId="176" fontId="3" fillId="0" borderId="6" xfId="1" applyFont="1" applyBorder="1" applyAlignment="1">
      <alignment vertical="center"/>
    </xf>
    <xf numFmtId="176" fontId="3" fillId="0" borderId="3" xfId="1" applyFont="1" applyBorder="1" applyAlignment="1">
      <alignment vertical="center"/>
    </xf>
    <xf numFmtId="0" fontId="28" fillId="17" borderId="17" xfId="8" applyFont="1" applyFill="1" applyBorder="1" applyAlignment="1">
      <alignment horizontal="center" wrapText="1"/>
    </xf>
    <xf numFmtId="0" fontId="29" fillId="17" borderId="18" xfId="8" applyFont="1" applyFill="1" applyBorder="1" applyAlignment="1">
      <alignment horizontal="center" wrapText="1"/>
    </xf>
    <xf numFmtId="0" fontId="1" fillId="0" borderId="0" xfId="8">
      <alignment vertical="center"/>
    </xf>
    <xf numFmtId="0" fontId="30" fillId="0" borderId="19" xfId="8" applyFont="1" applyBorder="1" applyAlignment="1">
      <alignment horizontal="center" wrapText="1"/>
    </xf>
    <xf numFmtId="0" fontId="30" fillId="0" borderId="20" xfId="8" applyFont="1" applyBorder="1" applyAlignment="1">
      <alignment horizontal="center" wrapText="1"/>
    </xf>
    <xf numFmtId="0" fontId="30" fillId="18" borderId="20" xfId="8" applyFont="1" applyFill="1" applyBorder="1" applyAlignment="1">
      <alignment horizontal="center" wrapText="1"/>
    </xf>
    <xf numFmtId="0" fontId="30" fillId="19" borderId="20" xfId="8" applyFont="1" applyFill="1" applyBorder="1" applyAlignment="1">
      <alignment horizontal="center" wrapText="1"/>
    </xf>
    <xf numFmtId="0" fontId="31" fillId="0" borderId="20" xfId="8" applyFont="1" applyBorder="1" applyAlignment="1">
      <alignment horizontal="center" wrapText="1"/>
    </xf>
    <xf numFmtId="0" fontId="32" fillId="0" borderId="20" xfId="8" applyFont="1" applyBorder="1" applyAlignment="1">
      <alignment horizontal="center" wrapText="1"/>
    </xf>
    <xf numFmtId="0" fontId="33" fillId="0" borderId="19" xfId="8" applyFont="1" applyBorder="1" applyAlignment="1">
      <alignment horizontal="center" wrapText="1"/>
    </xf>
    <xf numFmtId="0" fontId="34" fillId="0" borderId="20" xfId="8" applyFont="1" applyBorder="1" applyAlignment="1">
      <alignment horizontal="center" wrapText="1"/>
    </xf>
    <xf numFmtId="0" fontId="0" fillId="0" borderId="0" xfId="0" quotePrefix="1"/>
    <xf numFmtId="0" fontId="0" fillId="6" borderId="0" xfId="2" applyFont="1" applyFill="1" applyAlignment="1">
      <alignment vertical="center"/>
    </xf>
    <xf numFmtId="0" fontId="0" fillId="6" borderId="0" xfId="2" applyFont="1" applyFill="1"/>
    <xf numFmtId="0" fontId="0" fillId="6" borderId="0" xfId="0" applyFill="1"/>
    <xf numFmtId="178" fontId="3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28" fillId="17" borderId="17" xfId="2" applyFont="1" applyFill="1" applyBorder="1" applyAlignment="1">
      <alignment horizontal="center"/>
    </xf>
    <xf numFmtId="0" fontId="29" fillId="17" borderId="18" xfId="2" applyFont="1" applyFill="1" applyBorder="1" applyAlignment="1">
      <alignment horizontal="center"/>
    </xf>
    <xf numFmtId="0" fontId="30" fillId="0" borderId="19" xfId="2" applyFont="1" applyBorder="1" applyAlignment="1">
      <alignment horizontal="center"/>
    </xf>
    <xf numFmtId="0" fontId="30" fillId="0" borderId="20" xfId="2" applyFont="1" applyBorder="1" applyAlignment="1">
      <alignment horizontal="center"/>
    </xf>
    <xf numFmtId="0" fontId="30" fillId="18" borderId="20" xfId="2" applyFont="1" applyFill="1" applyBorder="1" applyAlignment="1">
      <alignment horizontal="center"/>
    </xf>
    <xf numFmtId="0" fontId="30" fillId="19" borderId="20" xfId="2" applyFont="1" applyFill="1" applyBorder="1" applyAlignment="1">
      <alignment horizontal="center"/>
    </xf>
    <xf numFmtId="0" fontId="34" fillId="0" borderId="20" xfId="2" applyFont="1" applyBorder="1" applyAlignment="1">
      <alignment horizontal="center"/>
    </xf>
    <xf numFmtId="0" fontId="35" fillId="18" borderId="21" xfId="2" applyFont="1" applyFill="1" applyBorder="1" applyAlignment="1">
      <alignment horizontal="center"/>
    </xf>
    <xf numFmtId="0" fontId="35" fillId="19" borderId="22" xfId="2" applyFont="1" applyFill="1" applyBorder="1" applyAlignment="1">
      <alignment horizontal="center"/>
    </xf>
    <xf numFmtId="177" fontId="5" fillId="2" borderId="3" xfId="0" applyNumberFormat="1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wrapText="1"/>
    </xf>
    <xf numFmtId="0" fontId="0" fillId="6" borderId="10" xfId="0" applyFill="1" applyBorder="1" applyAlignment="1">
      <alignment vertical="center"/>
    </xf>
    <xf numFmtId="0" fontId="36" fillId="17" borderId="17" xfId="2" applyFont="1" applyFill="1" applyBorder="1" applyAlignment="1">
      <alignment horizontal="center"/>
    </xf>
    <xf numFmtId="0" fontId="37" fillId="17" borderId="18" xfId="2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29" fillId="17" borderId="18" xfId="2" applyFont="1" applyFill="1" applyBorder="1" applyAlignment="1">
      <alignment horizontal="center" vertical="center"/>
    </xf>
    <xf numFmtId="0" fontId="29" fillId="0" borderId="0" xfId="2" applyFont="1" applyAlignment="1">
      <alignment horizontal="center"/>
    </xf>
    <xf numFmtId="0" fontId="30" fillId="0" borderId="20" xfId="2" applyFont="1" applyBorder="1" applyAlignment="1">
      <alignment horizontal="center" vertical="center"/>
    </xf>
    <xf numFmtId="179" fontId="0" fillId="0" borderId="23" xfId="0" applyNumberFormat="1" applyBorder="1"/>
    <xf numFmtId="0" fontId="38" fillId="20" borderId="24" xfId="0" applyFont="1" applyFill="1" applyBorder="1" applyAlignment="1">
      <alignment horizontal="left" vertical="center"/>
    </xf>
    <xf numFmtId="0" fontId="38" fillId="20" borderId="24" xfId="0" applyFont="1" applyFill="1" applyBorder="1" applyAlignment="1">
      <alignment vertical="center"/>
    </xf>
    <xf numFmtId="0" fontId="38" fillId="21" borderId="0" xfId="0" applyFont="1" applyFill="1" applyAlignment="1">
      <alignment horizontal="left" vertical="center"/>
    </xf>
    <xf numFmtId="0" fontId="11" fillId="0" borderId="0" xfId="0" applyFont="1"/>
    <xf numFmtId="0" fontId="3" fillId="13" borderId="6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24" fillId="0" borderId="0" xfId="0" applyFont="1"/>
    <xf numFmtId="177" fontId="3" fillId="0" borderId="6" xfId="1" applyNumberFormat="1" applyFont="1" applyBorder="1" applyAlignment="1">
      <alignment vertical="center"/>
    </xf>
    <xf numFmtId="14" fontId="3" fillId="0" borderId="5" xfId="0" applyNumberFormat="1" applyFont="1" applyBorder="1" applyAlignment="1">
      <alignment vertical="center"/>
    </xf>
    <xf numFmtId="49" fontId="3" fillId="0" borderId="6" xfId="0" applyNumberFormat="1" applyFont="1" applyBorder="1" applyAlignment="1">
      <alignment horizontal="center" vertical="center"/>
    </xf>
    <xf numFmtId="178" fontId="3" fillId="0" borderId="6" xfId="0" applyNumberFormat="1" applyFont="1" applyBorder="1" applyAlignment="1">
      <alignment horizontal="center" vertical="center"/>
    </xf>
    <xf numFmtId="0" fontId="3" fillId="5" borderId="6" xfId="0" applyFont="1" applyFill="1" applyBorder="1" applyAlignment="1">
      <alignment horizontal="center" vertical="center"/>
    </xf>
    <xf numFmtId="0" fontId="13" fillId="0" borderId="8" xfId="0" applyFont="1" applyBorder="1" applyAlignment="1">
      <alignment vertical="center" wrapText="1"/>
    </xf>
    <xf numFmtId="176" fontId="13" fillId="0" borderId="9" xfId="1" applyFont="1" applyBorder="1">
      <alignment vertical="center"/>
    </xf>
    <xf numFmtId="176" fontId="0" fillId="0" borderId="9" xfId="1" applyFont="1" applyBorder="1" applyAlignment="1">
      <alignment vertical="center" wrapText="1"/>
    </xf>
    <xf numFmtId="176" fontId="0" fillId="0" borderId="9" xfId="1" applyFont="1" applyBorder="1" applyAlignment="1">
      <alignment vertical="center"/>
    </xf>
    <xf numFmtId="176" fontId="3" fillId="0" borderId="9" xfId="1" applyFont="1" applyBorder="1" applyAlignment="1">
      <alignment vertical="center"/>
    </xf>
    <xf numFmtId="176" fontId="3" fillId="0" borderId="9" xfId="1" applyFont="1" applyBorder="1" applyAlignment="1">
      <alignment vertical="center" wrapText="1"/>
    </xf>
    <xf numFmtId="177" fontId="3" fillId="0" borderId="10" xfId="0" applyNumberFormat="1" applyFont="1" applyBorder="1" applyAlignment="1">
      <alignment horizontal="center" vertical="center"/>
    </xf>
    <xf numFmtId="179" fontId="0" fillId="0" borderId="0" xfId="0" applyNumberFormat="1"/>
    <xf numFmtId="0" fontId="0" fillId="4" borderId="0" xfId="0" applyFill="1"/>
    <xf numFmtId="0" fontId="3" fillId="0" borderId="0" xfId="0" applyFont="1" applyAlignment="1">
      <alignment horizontal="center" vertical="center" wrapText="1"/>
    </xf>
    <xf numFmtId="179" fontId="3" fillId="0" borderId="0" xfId="0" applyNumberFormat="1" applyFont="1" applyAlignment="1">
      <alignment horizontal="center" vertical="center" wrapText="1"/>
    </xf>
    <xf numFmtId="177" fontId="5" fillId="12" borderId="3" xfId="0" applyNumberFormat="1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179" fontId="16" fillId="0" borderId="0" xfId="0" applyNumberFormat="1" applyFont="1" applyAlignment="1">
      <alignment horizontal="center"/>
    </xf>
    <xf numFmtId="179" fontId="0" fillId="0" borderId="0" xfId="0" applyNumberFormat="1" applyAlignment="1">
      <alignment horizontal="center"/>
    </xf>
    <xf numFmtId="0" fontId="16" fillId="5" borderId="0" xfId="0" applyFont="1" applyFill="1"/>
    <xf numFmtId="0" fontId="16" fillId="5" borderId="0" xfId="0" applyFont="1" applyFill="1" applyAlignment="1">
      <alignment horizontal="center"/>
    </xf>
    <xf numFmtId="0" fontId="39" fillId="22" borderId="25" xfId="0" applyFont="1" applyFill="1" applyBorder="1" applyAlignment="1">
      <alignment horizontal="center" wrapText="1"/>
    </xf>
    <xf numFmtId="179" fontId="39" fillId="22" borderId="25" xfId="0" applyNumberFormat="1" applyFont="1" applyFill="1" applyBorder="1" applyAlignment="1">
      <alignment horizontal="center" wrapText="1"/>
    </xf>
    <xf numFmtId="0" fontId="30" fillId="0" borderId="25" xfId="0" applyFont="1" applyBorder="1" applyAlignment="1">
      <alignment horizontal="center" wrapText="1"/>
    </xf>
    <xf numFmtId="0" fontId="30" fillId="0" borderId="25" xfId="0" applyFont="1" applyBorder="1" applyAlignment="1">
      <alignment wrapText="1"/>
    </xf>
    <xf numFmtId="0" fontId="25" fillId="0" borderId="6" xfId="0" applyFont="1" applyBorder="1" applyAlignment="1">
      <alignment horizontal="center" vertical="center"/>
    </xf>
    <xf numFmtId="14" fontId="5" fillId="4" borderId="3" xfId="0" applyNumberFormat="1" applyFont="1" applyFill="1" applyBorder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3" fillId="0" borderId="1" xfId="0" quotePrefix="1" applyFont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10" borderId="12" xfId="0" applyFont="1" applyFill="1" applyBorder="1" applyAlignment="1">
      <alignment horizontal="center" vertical="center" wrapText="1"/>
    </xf>
    <xf numFmtId="0" fontId="11" fillId="10" borderId="13" xfId="0" applyFont="1" applyFill="1" applyBorder="1" applyAlignment="1">
      <alignment horizontal="center" vertical="center" wrapText="1"/>
    </xf>
  </cellXfs>
  <cellStyles count="9">
    <cellStyle name="Hyperlink" xfId="6" xr:uid="{AE249A44-B083-4F21-819A-C42F06D21B90}"/>
    <cellStyle name="쉼표 [0]" xfId="1" builtinId="6"/>
    <cellStyle name="표준" xfId="0" builtinId="0"/>
    <cellStyle name="표준 2" xfId="2" xr:uid="{C0B964A1-FAA7-4662-97AB-669DE2478AF4}"/>
    <cellStyle name="표준 3" xfId="3" xr:uid="{D6F97196-5D75-4315-90C0-4416AB70D111}"/>
    <cellStyle name="표준 3 2" xfId="4" xr:uid="{E7FF85F1-42A5-4592-BC91-D829B0C319AC}"/>
    <cellStyle name="표준 4" xfId="5" xr:uid="{C008FA3B-99D2-4E70-A0CC-621CB9E2C47B}"/>
    <cellStyle name="표준 5" xfId="7" xr:uid="{52B34045-7C9D-47F5-88B4-B9E4ECC2D56D}"/>
    <cellStyle name="표준 6" xfId="8" xr:uid="{80AE77F6-7846-45CE-9E2B-E7DDB89A2C70}"/>
  </cellStyles>
  <dxfs count="1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9999"/>
        </patternFill>
      </fill>
    </dxf>
    <dxf>
      <fill>
        <patternFill>
          <bgColor theme="0" tint="-0.34998626667073579"/>
        </patternFill>
      </fill>
    </dxf>
    <dxf>
      <fill>
        <patternFill>
          <bgColor rgb="FFFFFF99"/>
        </patternFill>
      </fill>
    </dxf>
    <dxf>
      <fill>
        <patternFill>
          <bgColor rgb="FFFF9999"/>
        </patternFill>
      </fill>
    </dxf>
    <dxf>
      <fill>
        <patternFill>
          <bgColor theme="0" tint="-0.34998626667073579"/>
        </patternFill>
      </fill>
    </dxf>
    <dxf>
      <fill>
        <patternFill>
          <bgColor rgb="FFFFFF99"/>
        </patternFill>
      </fill>
    </dxf>
    <dxf>
      <fill>
        <patternFill>
          <bgColor rgb="FFFF9999"/>
        </patternFill>
      </fill>
    </dxf>
    <dxf>
      <fill>
        <patternFill>
          <bgColor theme="0" tint="-0.34998626667073579"/>
        </patternFill>
      </fill>
    </dxf>
    <dxf>
      <fill>
        <patternFill>
          <bgColor rgb="FFFFFF99"/>
        </patternFill>
      </fill>
    </dxf>
    <dxf>
      <fill>
        <patternFill>
          <bgColor rgb="FFFF9999"/>
        </patternFill>
      </fill>
    </dxf>
    <dxf>
      <fill>
        <patternFill>
          <bgColor theme="0" tint="-0.34998626667073579"/>
        </patternFill>
      </fill>
    </dxf>
    <dxf>
      <fill>
        <patternFill>
          <bgColor rgb="FFFFFF99"/>
        </patternFill>
      </fill>
    </dxf>
    <dxf>
      <fill>
        <patternFill>
          <bgColor theme="0" tint="-0.34998626667073579"/>
        </patternFill>
      </fill>
    </dxf>
    <dxf>
      <fill>
        <patternFill>
          <bgColor rgb="FFFF999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theme="0" tint="-0.3499862666707357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theme="0" tint="-0.34998626667073579"/>
        </patternFill>
      </fill>
    </dxf>
    <dxf>
      <fill>
        <patternFill>
          <bgColor rgb="FFFFFF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99"/>
        </patternFill>
      </fill>
    </dxf>
    <dxf>
      <fill>
        <patternFill patternType="solid">
          <bgColor rgb="FFFF9999"/>
        </patternFill>
      </fill>
    </dxf>
    <dxf>
      <fill>
        <patternFill patternType="solid">
          <bgColor rgb="FFFF9999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9999"/>
        </patternFill>
      </fill>
    </dxf>
    <dxf>
      <fill>
        <patternFill>
          <bgColor theme="0" tint="-0.34998626667073579"/>
        </patternFill>
      </fill>
    </dxf>
    <dxf>
      <fill>
        <patternFill>
          <bgColor rgb="FFFFFF99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맑은 고딕"/>
        <family val="3"/>
        <charset val="129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맑은 고딕"/>
        <family val="3"/>
        <charset val="129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맑은 고딕"/>
        <family val="3"/>
        <charset val="129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맑은 고딕"/>
        <family val="3"/>
        <charset val="129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맑은 고딕"/>
        <family val="3"/>
        <charset val="129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맑은 고딕"/>
        <family val="3"/>
        <charset val="129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맑은 고딕"/>
        <family val="3"/>
        <charset val="129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맑은 고딕"/>
        <family val="3"/>
        <charset val="129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맑은 고딕"/>
        <family val="3"/>
        <charset val="129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맑은 고딕"/>
        <family val="3"/>
        <charset val="129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맑은 고딕"/>
        <family val="3"/>
        <charset val="129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맑은 고딕"/>
        <family val="3"/>
        <charset val="129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맑은 고딕"/>
        <family val="3"/>
        <charset val="129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맑은 고딕"/>
        <family val="3"/>
        <charset val="129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맑은 고딕"/>
        <family val="3"/>
        <charset val="129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맑은 고딕"/>
        <family val="3"/>
        <charset val="129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맑은 고딕"/>
        <family val="3"/>
        <charset val="129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/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77" formatCode="m/d/yyyy"/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9" formatCode="yyyy/mm/dd"/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77" formatCode="m/d/yyyy"/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77" formatCode="m/d/yyyy"/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77" formatCode="m/d/yyyy"/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77" formatCode="m/d/yyyy"/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 style="thin">
          <color theme="0" tint="-0.24994659260841701"/>
        </vertical>
        <horizontal style="thin">
          <color theme="0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77" formatCode="m/d/yyyy"/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77" formatCode="m/d/yyyy"/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 style="thin">
          <color theme="0" tint="-0.24994659260841701"/>
        </vertical>
        <horizontal style="thin">
          <color theme="0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 style="thin">
          <color theme="0" tint="-0.24994659260841701"/>
        </vertical>
        <horizontal style="thin">
          <color theme="0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 style="thin">
          <color theme="0" tint="-0.24994659260841701"/>
        </vertical>
        <horizontal style="thin">
          <color theme="0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78" formatCode="0_);[Red]\(0\)"/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77" formatCode="m/d/yyyy"/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77" formatCode="m/d/yyyy"/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76" formatCode="_(* #,##0_);_(* \(#,##0\);_(* &quot;-&quot;_);_(@_)"/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77" formatCode="m/d/yyyy"/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77" formatCode="m/d/yyyy"/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77" formatCode="m/d/yyyy"/>
      <alignment horizontal="general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77" formatCode="m/d/yyyy"/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 style="thin">
          <color theme="0" tint="-0.24994659260841701"/>
        </vertical>
        <horizontal style="thin">
          <color theme="0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77" formatCode="m/d/yyyy"/>
      <alignment horizontal="general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77" formatCode="m/d/yyyy"/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 style="thin">
          <color theme="0" tint="-0.24994659260841701"/>
        </vertical>
        <horizontal style="thin">
          <color theme="0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77" formatCode="m/d/yyyy"/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9" formatCode="yyyy/mm/dd"/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77" formatCode="m/d/yyyy"/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77" formatCode="m/d/yyyy"/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77" formatCode="m/d/yyyy"/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77" formatCode="m/d/yyyy"/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77" formatCode="m/d/yyyy"/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0" tint="-0.24994659260841701"/>
        </right>
        <top style="thin">
          <color theme="0" tint="-0.2499465926084170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border>
        <top style="thin">
          <color theme="0" tint="-0.24994659260841701"/>
        </top>
      </border>
    </dxf>
    <dxf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border>
        <bottom style="thin">
          <color theme="0" tint="-0.2499465926084170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77" formatCode="m/d/yyyy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/>
        <bottom/>
        <vertical style="thin">
          <color theme="0" tint="-0.24994659260841701"/>
        </vertical>
        <horizontal style="thin">
          <color theme="0" tint="-0.24994659260841701"/>
        </horizontal>
      </border>
    </dxf>
  </dxfs>
  <tableStyles count="0" defaultTableStyle="TableStyleMedium2" defaultPivotStyle="PivotStyleLight16"/>
  <colors>
    <mruColors>
      <color rgb="FFFF9999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22/11/relationships/FeaturePropertyBag" Target="featurePropertyBag/featurePropertyBag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3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persons/person.xml><?xml version="1.0" encoding="utf-8"?>
<personList xmlns="http://schemas.microsoft.com/office/spreadsheetml/2018/threadedcomments" xmlns:x="http://schemas.openxmlformats.org/spreadsheetml/2006/main">
  <person displayName="이정윤" id="{299C67CE-EE0B-41C5-9AEB-326D0172DFFA}" userId="S::jylee@barogo.com::c634afb0-50af-4f7d-8e59-30c23b318ad0" providerId="AD"/>
  <person displayName="조명기" id="{8E48D28E-F9CD-42B9-BEAF-85D3AAB5C7F6}" userId="S::mkcho@barogo.com::6eb1adef-fb26-491b-834f-59aaf965706a" providerId="AD"/>
  <person displayName="김강우" id="{579A5A8A-96F5-47D0-9601-9F6A4B53DCE0}" userId="S::kkw3242@barogo.com::00db68f5-c7c1-4ffb-877a-4de8df0d345f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7C65C3-FDE8-4141-A093-432F8B6200C2}" name="표1" displayName="표1" ref="A2:AU1548" totalsRowShown="0" headerRowDxfId="152" dataDxfId="150" headerRowBorderDxfId="151" tableBorderDxfId="149" totalsRowBorderDxfId="148">
  <autoFilter ref="A2:AU1548" xr:uid="{037C65C3-FDE8-4141-A093-432F8B6200C2}"/>
  <tableColumns count="47">
    <tableColumn id="1" xr3:uid="{C7A370B4-28C9-4CDC-9FD5-553224BE36D1}" name="NO" dataDxfId="147" totalsRowDxfId="146"/>
    <tableColumn id="2" xr3:uid="{C73AC363-54D5-4A2E-82A8-041BF51593F1}" name="지역" dataDxfId="145" totalsRowDxfId="144"/>
    <tableColumn id="3" xr3:uid="{A8C74F4B-4DEF-4B7B-A65E-76AF3F34EE73}" name="협력사명" dataDxfId="143" totalsRowDxfId="142"/>
    <tableColumn id="4" xr3:uid="{E172D068-E418-4505-ADF1-A2860BC4BDDD}" name="협력사아이디" dataDxfId="141" totalsRowDxfId="140"/>
    <tableColumn id="37" xr3:uid="{44949DD4-35B0-40DA-A204-5B0034F2FD54}" name="상태" dataDxfId="0" totalsRowDxfId="139"/>
    <tableColumn id="5" xr3:uid="{16BB9080-4FFB-4C35-A017-76B797BE0783}" name="시도" dataDxfId="138" totalsRowDxfId="137"/>
    <tableColumn id="38" xr3:uid="{01F40AB0-570F-4201-B07A-092811FAEAED}" name="시군구" dataDxfId="136" totalsRowDxfId="135"/>
    <tableColumn id="31" xr3:uid="{46CB7C73-255B-4838-8AAB-73D9B3AB9A3E}" name="세트 수" dataDxfId="134"/>
    <tableColumn id="35" xr3:uid="{359F26A6-46BF-44F0-8E77-093AE874B707}" name="세트수 변경이력" dataDxfId="133" totalsRowDxfId="132"/>
    <tableColumn id="7" xr3:uid="{62BFA5B6-BE4B-446C-8B02-B980E3178425}" name="ID" dataDxfId="131" totalsRowDxfId="130"/>
    <tableColumn id="8" xr3:uid="{64E61CF2-E518-4C41-A361-7168BD26EECD}" name="PW" dataDxfId="129" totalsRowDxfId="128"/>
    <tableColumn id="9" xr3:uid="{3C066422-6817-414F-9DF5-1AE06604F011}" name="이름" dataDxfId="127" totalsRowDxfId="126"/>
    <tableColumn id="12" xr3:uid="{BD62A865-B380-49DE-B8BD-E7B50D2361BA}" name="계정신청일" dataDxfId="125" totalsRowDxfId="124"/>
    <tableColumn id="13" xr3:uid="{E582629E-1EEA-4A45-9708-ABBAFAFA936F}" name="오픈일자" dataDxfId="123" totalsRowDxfId="122"/>
    <tableColumn id="14" xr3:uid="{FA9040FD-6F49-48A4-AF4A-8928CB105689}" name="요금제" dataDxfId="121" totalsRowDxfId="120">
      <calculatedColumnFormula>IFERROR(_xlfn.XLOOKUP(표1[[#This Row],[시도]]&amp;" "&amp;표1[[#This Row],[시군구]],요금제0402!C:C,요금제0402!G:G),"-")</calculatedColumnFormula>
    </tableColumn>
    <tableColumn id="18" xr3:uid="{67A64A04-6173-4ABC-B33A-42D601E13190}" name="수행권역" dataDxfId="119" totalsRowDxfId="118"/>
    <tableColumn id="36" xr3:uid="{D6C06169-6369-4448-B1F0-4604C4A6C79E}" name="라이더수수료" dataDxfId="117" totalsRowDxfId="116"/>
    <tableColumn id="16" xr3:uid="{6D1F30AE-9B68-4593-BE28-B387D8461F25}" name="정산수수료" dataDxfId="115" totalsRowDxfId="114" dataCellStyle="쉼표 [0]"/>
    <tableColumn id="17" xr3:uid="{EB6D5EBE-29C7-4535-B1A1-190F10817B7F}" name="관리수수료" dataDxfId="113" totalsRowDxfId="112" dataCellStyle="쉼표 [0]"/>
    <tableColumn id="19" xr3:uid="{C49CA039-C713-47FD-B1C6-BCE09DA3D574}" name="관리비정책" dataDxfId="111" totalsRowDxfId="110"/>
    <tableColumn id="20" xr3:uid="{E04D052D-570E-4C9E-90E0-ED7449312C65}" name="협력사 계약서 _x000a_작성 여부" dataDxfId="109"/>
    <tableColumn id="21" xr3:uid="{5C10032B-B974-4510-B87E-B703C028CF81}" name="사업자번호" dataDxfId="108"/>
    <tableColumn id="22" xr3:uid="{D0F94765-2402-448A-85A2-223F8B6D29CB}" name="사업장명" dataDxfId="107"/>
    <tableColumn id="23" xr3:uid="{26CC239C-42FD-4508-8490-1217A157ABE5}" name="대표자명" dataDxfId="106"/>
    <tableColumn id="24" xr3:uid="{82079DEE-EA67-4F46-8BC2-C7443270DE51}" name="핸드폰번호" dataDxfId="105"/>
    <tableColumn id="6" xr3:uid="{B1F4105E-F829-4375-96E6-E3536001BE0E}" name="입금계좌번호" dataDxfId="104"/>
    <tableColumn id="30" xr3:uid="{263C3FF6-F04E-4618-AA3F-48C1B16D53B5}" name="은행명" dataDxfId="103"/>
    <tableColumn id="34" xr3:uid="{9110CD0F-CAF4-4D98-93FE-CD99226F830E}" name="이메일" dataDxfId="102"/>
    <tableColumn id="27" xr3:uid="{1CE0D606-5D35-4111-99C6-0CB9A076AAE1}" name="오픈 " dataDxfId="101" totalsRowDxfId="100"/>
    <tableColumn id="28" xr3:uid="{82E5E943-42EB-40A5-8595-5B54FC40F9EA}" name="코드회수" dataDxfId="99" totalsRowDxfId="98"/>
    <tableColumn id="11" xr3:uid="{31FE84ED-25B3-457D-ABD6-22C3F1B1C894}" name="기타" dataDxfId="97" totalsRowDxfId="96"/>
    <tableColumn id="41" xr3:uid="{551AF784-627A-4923-97DB-AA27D1896666}" name="기존" dataDxfId="95" totalsRowDxfId="94"/>
    <tableColumn id="32" xr3:uid="{5684C8BA-39DD-4D7C-9A48-AE3DD8E6108C}" name="브랜드명" dataDxfId="93" totalsRowDxfId="92">
      <calculatedColumnFormula>IFERROR(VLOOKUP(표1[[#This Row],[담당자]],'담당자 정보'!$B:$D,2,0),"")</calculatedColumnFormula>
    </tableColumn>
    <tableColumn id="33" xr3:uid="{2FD3EA0B-1B08-46AA-904B-B5F4CD3599A1}" name="팀명" dataDxfId="91" totalsRowDxfId="90">
      <calculatedColumnFormula>IFERROR(VLOOKUP(표1[[#This Row],[담당자]],'담당자 정보'!$B:$E,4,0),"")</calculatedColumnFormula>
    </tableColumn>
    <tableColumn id="29" xr3:uid="{13A3740B-C2F4-4708-A70C-F37BAE37E291}" name="담당자" dataDxfId="89" totalsRowDxfId="88"/>
    <tableColumn id="39" xr3:uid="{90B38EC4-6174-4004-ACCD-109141AC37E5}" name="담당자ID" dataDxfId="87" totalsRowDxfId="86">
      <calculatedColumnFormula>IFERROR(VLOOKUP(표1[[#This Row],[담당자]],배민비즈계정!$B:$E,3,0),"")</calculatedColumnFormula>
    </tableColumn>
    <tableColumn id="40" xr3:uid="{F03C5003-E091-4830-A97B-9E13E3B348DD}" name="연락처" dataDxfId="85" totalsRowDxfId="84">
      <calculatedColumnFormula>IFERROR(VLOOKUP(표1[[#This Row],[담당자]],배민비즈계정!$B:$E,4,0),"")</calculatedColumnFormula>
    </tableColumn>
    <tableColumn id="45" xr3:uid="{0F2BA9EF-ED94-48BF-B6BD-5E4F0ED14C8D}" name="구분" dataDxfId="83" totalsRowDxfId="82">
      <calculatedColumnFormula>VLOOKUP(표1[[#This Row],[담당자]],배민비즈계정!$B:$E,2,0)</calculatedColumnFormula>
    </tableColumn>
    <tableColumn id="42" xr3:uid="{4F4AD67E-22C0-4DC1-B13D-E8C403E8B83E}" name="팀장" dataDxfId="81" totalsRowDxfId="80">
      <calculatedColumnFormula>VLOOKUP(표1[[#This Row],[담당자]],'담당자 정보'!B:G,6,FALSE)</calculatedColumnFormula>
    </tableColumn>
    <tableColumn id="43" xr3:uid="{67E0497E-0628-4800-AAA7-7922B857F3D1}" name="팀장ID" dataDxfId="79" totalsRowDxfId="78">
      <calculatedColumnFormula>VLOOKUP(표1[[#This Row],[팀장]],배민비즈계정!$B:$E,3,FALSE)</calculatedColumnFormula>
    </tableColumn>
    <tableColumn id="44" xr3:uid="{1CB8B2C4-C988-4C97-BCC2-7D3C5FBA3C47}" name="팀장연락처2" dataDxfId="77" totalsRowDxfId="76">
      <calculatedColumnFormula>VLOOKUP(표1[[#This Row],[팀장]],배민비즈계정!$B:$E,4,FALSE)</calculatedColumnFormula>
    </tableColumn>
    <tableColumn id="10" xr3:uid="{76B9B023-2C91-4F79-B9E8-A1031892C460}" name="시도2" dataDxfId="75"/>
    <tableColumn id="15" xr3:uid="{ECA0B839-2510-4E0A-95C9-8C0184CE8F78}" name="시군구2" dataDxfId="74"/>
    <tableColumn id="25" xr3:uid="{92272279-D3B8-4B57-9295-FB5E3B650DE8}" name="시군구3" dataDxfId="73">
      <calculatedColumnFormula>_xlfn.XLOOKUP(표1[[#This Row],[시도2]]&amp;" "&amp;표1[[#This Row],[시군구2]],요금제0402!C:C,요금제0402!G:G)</calculatedColumnFormula>
    </tableColumn>
    <tableColumn id="26" xr3:uid="{65875E06-C46C-4EC7-8A2C-50B01EC16FD0}" name="비고" dataDxfId="72"/>
    <tableColumn id="46" xr3:uid="{3294B8BA-2218-45DD-9C09-C16BE610A388}" name="로드러너아이디" dataDxfId="71"/>
    <tableColumn id="47" xr3:uid="{65EB66C2-A6C3-406B-B380-8EA88356FFF3}" name="일정산" dataDxfId="7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0D1B0F8-FE72-4CCD-8661-07EEF316241A}" name="표2" displayName="표2" ref="A1:O15" totalsRowShown="0" headerRowDxfId="69" dataDxfId="68">
  <autoFilter ref="A1:O15" xr:uid="{40D1B0F8-FE72-4CCD-8661-07EEF316241A}"/>
  <tableColumns count="15">
    <tableColumn id="1" xr3:uid="{4E76B3FF-3C32-4ACD-81DF-A6A4A78A8A55}" name="NO" dataDxfId="67">
      <calculatedColumnFormula>ROW() - ROW(표2[[#Headers],[NO]])</calculatedColumnFormula>
    </tableColumn>
    <tableColumn id="2" xr3:uid="{1440CDC0-6AAA-42CB-A6E4-7C151E2BA6A7}" name="진행 상황" dataDxfId="66"/>
    <tableColumn id="3" xr3:uid="{1CC3C438-07A4-4936-BE67-B3A7616753F5}" name="변경 협력사명 " dataDxfId="65"/>
    <tableColumn id="4" xr3:uid="{7366E4E1-D4E2-404E-B895-121D10B7A251}" name="협력사ID" dataDxfId="64">
      <calculatedColumnFormula>_xlfn.XLOOKUP(C2,'협력사 DB'!$C:$C,'협력사 DB'!$D:$D)</calculatedColumnFormula>
    </tableColumn>
    <tableColumn id="5" xr3:uid="{BC762054-F9F0-452D-A39D-2B3D3C7D208F}" name="재오픈 날짜" dataDxfId="63"/>
    <tableColumn id="6" xr3:uid="{B4DE36E5-9315-4DAC-A30E-2490B0F4470E}" name="기존 협력사명" dataDxfId="62"/>
    <tableColumn id="7" xr3:uid="{1563A8AD-D6F5-4961-8548-AE58620D2E99}" name="기존협력사 ID" dataDxfId="61">
      <calculatedColumnFormula>_xlfn.XLOOKUP(표2[[#This Row],[기존 협력사명]],'협력사 DB'!C:C,'협력사 DB'!D:D)</calculatedColumnFormula>
    </tableColumn>
    <tableColumn id="8" xr3:uid="{E91F938D-3458-477E-BEF9-61C5EE7DF310}" name="이전 대표자" dataDxfId="60"/>
    <tableColumn id="9" xr3:uid="{55CF94A8-1907-4DB3-AB28-01F8077C5808}" name="변경 대표자" dataDxfId="59">
      <calculatedColumnFormula>_xlfn.XLOOKUP(표2[[#This Row],[기존 협력사명]],'협력사 DB'!C:C,'협력사 DB'!X:X)</calculatedColumnFormula>
    </tableColumn>
    <tableColumn id="13" xr3:uid="{3ABD2A52-59FC-4135-AE2E-0C5120EAE173}" name="동일여부" dataDxfId="58">
      <calculatedColumnFormula>IF(표2[[#This Row],[변경 대표자]]=표2[[#This Row],[이전 대표자]],"동일","다름")</calculatedColumnFormula>
    </tableColumn>
    <tableColumn id="16" xr3:uid="{DAA90945-6A60-4B5E-ADB5-51CF228AD487}" name="이전협력사오픈여부" dataDxfId="57"/>
    <tableColumn id="10" xr3:uid="{8B46A6B5-71AE-44D2-ACB4-4FED990AECF1}" name="관리자 등록 여부" dataDxfId="56"/>
    <tableColumn id="11" xr3:uid="{C1326E02-EEBC-4A74-A994-995710A194A3}" name="계약서 전송 여부" dataDxfId="55"/>
    <tableColumn id="12" xr3:uid="{FCB73A3C-1C14-46EA-9FF3-5141ED7B899D}" name="계약서 작성 여부" dataDxfId="54"/>
    <tableColumn id="14" xr3:uid="{52A0BCA6-0A9D-4AA5-A282-81273D346416}" name="DB변경여부" dataDxfId="5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T2" dT="2024-07-03T11:27:18.66" personId="{8E48D28E-F9CD-42B9-BEAF-85D3AAB5C7F6}" id="{5F67D2C4-A24E-44A4-9175-2CA34FC9E916}">
    <text xml:space="preserve">UP(본사귀속O)
관리비 100원 / 부가세 제외 / 원천세 3.3 % 수취 /관리비에 대해서만 세금계산서 역발행
BASIC(본사귀속X)
관리비 0원 / 부가세 지급 / 원천세 3.3% 지급 / 관리비 + 배달료 모두 세금계산서 역발행
</text>
  </threadedComment>
  <threadedComment ref="T235" dT="2024-09-06T03:06:05.36" personId="{579A5A8A-96F5-47D0-9601-9F6A4B53DCE0}" id="{1CBAB463-2995-4E87-AA28-55A83A6B29F2}">
    <text xml:space="preserve">0906 박병준님 요청으로 변경
</text>
  </threadedComment>
  <threadedComment ref="C585" dT="2024-12-26T05:53:13.52" personId="{299C67CE-EE0B-41C5-9AEB-326D0172DFFA}" id="{DFCBE099-BDD1-4E55-B0D3-D1583A0239CA}">
    <text>경기부천소사2E -&gt; 경기시흥5E 20241226 변경</text>
  </threadedComment>
  <threadedComment ref="C862" dT="2024-08-28T01:55:03.71" personId="{579A5A8A-96F5-47D0-9601-9F6A4B53DCE0}" id="{C3CE8AC6-AD68-4CEE-8397-812C2201CC1E}">
    <text xml:space="preserve">코드회수 요청
</text>
  </threadedComment>
  <threadedComment ref="C958" dT="2024-09-24T08:06:56.49" personId="{579A5A8A-96F5-47D0-9601-9F6A4B53DCE0}" id="{D343A0A5-EB39-4FB5-84B2-A0865C62E6D4}">
    <text xml:space="preserve">*0924 사업자 변경 /계약서 재발송
</text>
  </threadedComment>
  <threadedComment ref="C978" dT="2024-10-16T01:39:34.17" personId="{579A5A8A-96F5-47D0-9601-9F6A4B53DCE0}" id="{C4297503-EC1E-4822-9FF7-61D1BF06063F}">
    <text>이름변경 경기광주5E-&gt;</text>
  </threadedComment>
  <threadedComment ref="C978" dT="2024-10-16T02:00:55.30" personId="{579A5A8A-96F5-47D0-9601-9F6A4B53DCE0}" id="{DCA31E25-5036-4B03-9E5C-5B996DC06A0D}" parentId="{C4297503-EC1E-4822-9FF7-61D1BF06063F}">
    <text xml:space="preserve">경기광주5E (DP2410111062) -&gt; 광주북구1E  로 이름 변경
</text>
  </threadedComment>
</ThreadedComments>
</file>

<file path=xl/worksheets/_rels/sheet1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.xml"/><Relationship Id="rId3" Type="http://schemas.openxmlformats.org/officeDocument/2006/relationships/hyperlink" Target="mailto:09bba@naver.com" TargetMode="External"/><Relationship Id="rId7" Type="http://schemas.openxmlformats.org/officeDocument/2006/relationships/comments" Target="../comments1.xml"/><Relationship Id="rId2" Type="http://schemas.openxmlformats.org/officeDocument/2006/relationships/hyperlink" Target="mailto:parkckrud@gmail.com" TargetMode="External"/><Relationship Id="rId1" Type="http://schemas.openxmlformats.org/officeDocument/2006/relationships/hyperlink" Target="mailto:sechanggls@daum.net" TargetMode="External"/><Relationship Id="rId6" Type="http://schemas.openxmlformats.org/officeDocument/2006/relationships/table" Target="../tables/table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mailto:tmdrl1539@barogo.com" TargetMode="External"/><Relationship Id="rId1" Type="http://schemas.openxmlformats.org/officeDocument/2006/relationships/hyperlink" Target="mailto:yslee@barogo.co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FD7FA-7CD9-4BA7-BFAB-EFF3A00E493D}">
  <sheetPr codeName="Sheet1">
    <tabColor rgb="FFFFC000"/>
  </sheetPr>
  <dimension ref="A1:AU1548"/>
  <sheetViews>
    <sheetView showGridLines="0" tabSelected="1" topLeftCell="A1524" zoomScale="85" zoomScaleNormal="85" workbookViewId="0">
      <pane xSplit="5" topLeftCell="F1" activePane="topRight" state="frozen"/>
      <selection pane="topRight" activeCell="H3" sqref="H3:H1548"/>
    </sheetView>
  </sheetViews>
  <sheetFormatPr defaultColWidth="9" defaultRowHeight="16.5" customHeight="1" outlineLevelCol="1"/>
  <cols>
    <col min="1" max="1" width="6" style="1" bestFit="1" customWidth="1"/>
    <col min="2" max="2" width="10.19921875" style="1" hidden="1" customWidth="1"/>
    <col min="3" max="3" width="26.5" style="1" bestFit="1" customWidth="1"/>
    <col min="4" max="4" width="17" style="1" customWidth="1"/>
    <col min="5" max="6" width="9" style="1" customWidth="1"/>
    <col min="7" max="7" width="14.69921875" style="1" bestFit="1" customWidth="1"/>
    <col min="8" max="8" width="9" style="1" customWidth="1"/>
    <col min="9" max="9" width="23.3984375" style="51" customWidth="1" outlineLevel="1"/>
    <col min="10" max="11" width="18.3984375" style="1" customWidth="1" outlineLevel="1"/>
    <col min="12" max="12" width="9.3984375" style="1" customWidth="1" outlineLevel="1"/>
    <col min="13" max="13" width="12.59765625" style="1" customWidth="1" outlineLevel="1" collapsed="1"/>
    <col min="14" max="14" width="12.59765625" style="1" customWidth="1"/>
    <col min="15" max="15" width="10.8984375" style="1" customWidth="1" outlineLevel="1"/>
    <col min="16" max="16" width="10.69921875" style="3" customWidth="1" outlineLevel="1" collapsed="1"/>
    <col min="17" max="17" width="13.69921875" style="3" customWidth="1"/>
    <col min="18" max="20" width="9" style="1" customWidth="1"/>
    <col min="21" max="21" width="16.8984375" style="1" bestFit="1" customWidth="1"/>
    <col min="22" max="22" width="13" style="1" customWidth="1"/>
    <col min="23" max="23" width="24.8984375" style="1" customWidth="1"/>
    <col min="24" max="24" width="9" style="1" customWidth="1"/>
    <col min="25" max="25" width="18" style="1" customWidth="1"/>
    <col min="26" max="26" width="23" style="71" customWidth="1"/>
    <col min="27" max="27" width="9" style="1" customWidth="1"/>
    <col min="28" max="28" width="26.5" style="1" bestFit="1" customWidth="1"/>
    <col min="29" max="32" width="11" style="1" hidden="1" customWidth="1" outlineLevel="1"/>
    <col min="33" max="33" width="9" style="1" customWidth="1" collapsed="1"/>
    <col min="34" max="34" width="13.8984375" style="1" bestFit="1" customWidth="1"/>
    <col min="35" max="35" width="10.69921875" style="1" bestFit="1" customWidth="1"/>
    <col min="36" max="36" width="13.3984375" style="1" bestFit="1" customWidth="1"/>
    <col min="37" max="37" width="11" style="1" bestFit="1" customWidth="1"/>
    <col min="38" max="38" width="10" style="1" bestFit="1" customWidth="1"/>
    <col min="39" max="39" width="9.19921875" style="1" bestFit="1" customWidth="1"/>
    <col min="40" max="40" width="13.3984375" style="1" bestFit="1" customWidth="1"/>
    <col min="41" max="41" width="14.69921875" style="1" bestFit="1" customWidth="1"/>
    <col min="42" max="42" width="9" style="1" customWidth="1"/>
    <col min="43" max="43" width="12.59765625" style="1" customWidth="1"/>
    <col min="44" max="44" width="9" style="1" customWidth="1"/>
    <col min="45" max="45" width="7.8984375" style="1" customWidth="1"/>
    <col min="46" max="46" width="12.69921875" style="1" customWidth="1"/>
    <col min="47" max="16384" width="9" style="1"/>
  </cols>
  <sheetData>
    <row r="1" spans="1:47" ht="16.5" customHeight="1">
      <c r="A1" s="53" t="s">
        <v>0</v>
      </c>
      <c r="B1" s="31"/>
      <c r="C1" s="31"/>
      <c r="D1" s="31"/>
      <c r="E1" s="31"/>
      <c r="F1" s="31"/>
      <c r="G1" s="31"/>
      <c r="H1" s="31"/>
      <c r="I1" s="48"/>
      <c r="J1" s="31"/>
      <c r="K1" s="31"/>
      <c r="L1" s="31"/>
      <c r="M1" s="31"/>
      <c r="N1" s="31"/>
      <c r="Q1" s="42" t="s">
        <v>1</v>
      </c>
      <c r="R1" s="42"/>
      <c r="S1" s="42"/>
      <c r="T1" s="42"/>
      <c r="U1" s="43" t="s">
        <v>2</v>
      </c>
      <c r="V1" s="43"/>
      <c r="W1" s="43"/>
      <c r="X1" s="43"/>
      <c r="Y1" s="43"/>
      <c r="Z1" s="72"/>
      <c r="AA1" s="43"/>
      <c r="AB1" s="43"/>
      <c r="AC1" s="188" t="s">
        <v>3</v>
      </c>
      <c r="AD1" s="189"/>
      <c r="AE1" s="189"/>
      <c r="AF1" s="189"/>
      <c r="AG1" s="184"/>
      <c r="AH1" s="184"/>
      <c r="AI1" s="184" t="s">
        <v>4</v>
      </c>
      <c r="AJ1" s="184"/>
      <c r="AK1" s="184"/>
      <c r="AL1" s="186" t="s">
        <v>5</v>
      </c>
      <c r="AM1" s="187"/>
      <c r="AN1" s="187"/>
      <c r="AO1" s="187"/>
    </row>
    <row r="2" spans="1:47" s="2" customFormat="1" ht="26.4">
      <c r="A2" s="22" t="s">
        <v>6</v>
      </c>
      <c r="B2" s="22" t="s">
        <v>7</v>
      </c>
      <c r="C2" s="23" t="s">
        <v>8</v>
      </c>
      <c r="D2" s="23" t="s">
        <v>9</v>
      </c>
      <c r="E2" s="23" t="s">
        <v>10</v>
      </c>
      <c r="F2" s="23" t="s">
        <v>11</v>
      </c>
      <c r="G2" s="23" t="s">
        <v>12</v>
      </c>
      <c r="H2" s="24" t="s">
        <v>13</v>
      </c>
      <c r="I2" s="22" t="s">
        <v>14</v>
      </c>
      <c r="J2" s="22" t="s">
        <v>15</v>
      </c>
      <c r="K2" s="22" t="s">
        <v>16</v>
      </c>
      <c r="L2" s="22" t="s">
        <v>17</v>
      </c>
      <c r="M2" s="22" t="s">
        <v>18</v>
      </c>
      <c r="N2" s="24" t="s">
        <v>19</v>
      </c>
      <c r="O2" s="21" t="s">
        <v>20</v>
      </c>
      <c r="P2" s="9" t="s">
        <v>21</v>
      </c>
      <c r="Q2" s="25" t="s">
        <v>22</v>
      </c>
      <c r="R2" s="25" t="s">
        <v>23</v>
      </c>
      <c r="S2" s="25" t="s">
        <v>24</v>
      </c>
      <c r="T2" s="26" t="s">
        <v>25</v>
      </c>
      <c r="U2" s="27" t="s">
        <v>26</v>
      </c>
      <c r="V2" s="28" t="s">
        <v>27</v>
      </c>
      <c r="W2" s="29" t="s">
        <v>28</v>
      </c>
      <c r="X2" s="29" t="s">
        <v>29</v>
      </c>
      <c r="Y2" s="29" t="s">
        <v>30</v>
      </c>
      <c r="Z2" s="73" t="s">
        <v>31</v>
      </c>
      <c r="AA2" s="29" t="s">
        <v>32</v>
      </c>
      <c r="AB2" s="29" t="s">
        <v>33</v>
      </c>
      <c r="AC2" s="52" t="s">
        <v>34</v>
      </c>
      <c r="AD2" s="52" t="s">
        <v>35</v>
      </c>
      <c r="AE2" s="52" t="s">
        <v>36</v>
      </c>
      <c r="AF2" s="52" t="s">
        <v>37</v>
      </c>
      <c r="AG2" s="183" t="s">
        <v>38</v>
      </c>
      <c r="AH2" s="183" t="s">
        <v>39</v>
      </c>
      <c r="AI2" s="183" t="s">
        <v>40</v>
      </c>
      <c r="AJ2" s="183" t="s">
        <v>41</v>
      </c>
      <c r="AK2" s="183" t="s">
        <v>42</v>
      </c>
      <c r="AL2" s="30" t="s">
        <v>43</v>
      </c>
      <c r="AM2" s="30" t="s">
        <v>44</v>
      </c>
      <c r="AN2" s="30" t="s">
        <v>45</v>
      </c>
      <c r="AO2" s="30" t="s">
        <v>46</v>
      </c>
      <c r="AP2" s="138" t="s">
        <v>47</v>
      </c>
      <c r="AQ2" s="138" t="s">
        <v>48</v>
      </c>
      <c r="AR2" s="138" t="s">
        <v>49</v>
      </c>
      <c r="AS2" s="138" t="s">
        <v>50</v>
      </c>
      <c r="AT2" s="172" t="s">
        <v>51</v>
      </c>
      <c r="AU2" s="172" t="s">
        <v>52</v>
      </c>
    </row>
    <row r="3" spans="1:47" ht="16.5" customHeight="1">
      <c r="A3" s="10">
        <v>1</v>
      </c>
      <c r="B3" s="11" t="s">
        <v>53</v>
      </c>
      <c r="C3" s="59" t="s">
        <v>54</v>
      </c>
      <c r="D3" s="11" t="s">
        <v>55</v>
      </c>
      <c r="E3" s="11" t="s">
        <v>56</v>
      </c>
      <c r="F3" s="11" t="s">
        <v>57</v>
      </c>
      <c r="G3" s="11" t="s">
        <v>58</v>
      </c>
      <c r="H3" s="11">
        <v>0</v>
      </c>
      <c r="I3" s="47" t="s">
        <v>59</v>
      </c>
      <c r="J3" s="11" t="s">
        <v>60</v>
      </c>
      <c r="K3" s="11" t="s">
        <v>61</v>
      </c>
      <c r="L3" s="11" t="s">
        <v>62</v>
      </c>
      <c r="M3" s="12">
        <v>45420</v>
      </c>
      <c r="N3" s="12">
        <v>45427</v>
      </c>
      <c r="O3" s="12" t="str">
        <f>IFERROR(_xlfn.XLOOKUP(표1[[#This Row],[시도]]&amp;" "&amp;표1[[#This Row],[시군구]],요금제0402!C:C,요금제0402!G:G),"-")</f>
        <v>서울B&amp;경인A</v>
      </c>
      <c r="P3" s="14"/>
      <c r="Q3" s="57">
        <v>0</v>
      </c>
      <c r="R3" s="13">
        <v>50</v>
      </c>
      <c r="S3" s="18">
        <v>0</v>
      </c>
      <c r="T3" s="12" t="s">
        <v>63</v>
      </c>
      <c r="U3" s="11" t="s">
        <v>64</v>
      </c>
      <c r="V3" s="11">
        <v>3282602018</v>
      </c>
      <c r="W3" s="11" t="s">
        <v>65</v>
      </c>
      <c r="X3" s="11" t="s">
        <v>66</v>
      </c>
      <c r="Y3" s="11" t="s">
        <v>67</v>
      </c>
      <c r="Z3" s="11">
        <v>3333289829727</v>
      </c>
      <c r="AA3" s="11" t="s">
        <v>68</v>
      </c>
      <c r="AB3" s="11" t="s">
        <v>69</v>
      </c>
      <c r="AC3" s="12"/>
      <c r="AD3" s="12"/>
      <c r="AE3" s="12"/>
      <c r="AF3" s="15" t="s">
        <v>70</v>
      </c>
      <c r="AG3" s="11" t="str">
        <f>IFERROR(VLOOKUP(표1[[#This Row],[담당자]],'담당자 정보'!$B:$D,2,0),"")</f>
        <v>바로고</v>
      </c>
      <c r="AH3" s="11" t="str">
        <f>IFERROR(VLOOKUP(표1[[#This Row],[담당자]],'담당자 정보'!$B:$E,4,0),"")</f>
        <v>1팀</v>
      </c>
      <c r="AI3" s="12" t="s">
        <v>71</v>
      </c>
      <c r="AJ3" s="12" t="str">
        <f>IFERROR(VLOOKUP(표1[[#This Row],[담당자]],배민비즈계정!$B:$E,3,0),"")</f>
        <v>tkdan159</v>
      </c>
      <c r="AK3" s="12" t="str">
        <f>IFERROR(VLOOKUP(표1[[#This Row],[담당자]],배민비즈계정!$B:$E,4,0),"")</f>
        <v>010-9052-0911</v>
      </c>
      <c r="AL3" s="12" t="str">
        <f>VLOOKUP(표1[[#This Row],[담당자]],배민비즈계정!$B:$E,2,0)</f>
        <v>1팀</v>
      </c>
      <c r="AM3" s="11" t="str">
        <f>VLOOKUP(표1[[#This Row],[담당자]],'담당자 정보'!B:G,6,FALSE)</f>
        <v>평정현</v>
      </c>
      <c r="AN3" s="11" t="str">
        <f>VLOOKUP(표1[[#This Row],[팀장]],배민비즈계정!$B:$E,3,FALSE)</f>
        <v>jhpyeong</v>
      </c>
      <c r="AO3" s="16" t="str">
        <f>VLOOKUP(표1[[#This Row],[팀장]],배민비즈계정!$B:$E,4,FALSE)</f>
        <v>010-4660-7292</v>
      </c>
      <c r="AP3" s="2" t="s">
        <v>57</v>
      </c>
      <c r="AQ3" s="2" t="s">
        <v>58</v>
      </c>
      <c r="AR3" s="2" t="str">
        <f>_xlfn.XLOOKUP(표1[[#This Row],[시도2]]&amp;" "&amp;표1[[#This Row],[시군구2]],요금제0402!C:C,요금제0402!G:G)</f>
        <v>서울B&amp;경인A</v>
      </c>
      <c r="AS3" s="2"/>
      <c r="AT3" s="2"/>
      <c r="AU3" s="2"/>
    </row>
    <row r="4" spans="1:47" ht="16.5" customHeight="1">
      <c r="A4" s="10">
        <v>2</v>
      </c>
      <c r="B4" s="11" t="s">
        <v>72</v>
      </c>
      <c r="C4" s="59" t="s">
        <v>73</v>
      </c>
      <c r="D4" s="11" t="s">
        <v>74</v>
      </c>
      <c r="E4" s="11" t="s">
        <v>75</v>
      </c>
      <c r="F4" s="11" t="s">
        <v>57</v>
      </c>
      <c r="G4" s="11" t="s">
        <v>58</v>
      </c>
      <c r="H4" s="11">
        <v>0</v>
      </c>
      <c r="I4" s="47"/>
      <c r="J4" s="11" t="s">
        <v>76</v>
      </c>
      <c r="K4" s="11" t="s">
        <v>77</v>
      </c>
      <c r="L4" s="11" t="s">
        <v>62</v>
      </c>
      <c r="M4" s="12">
        <v>45420</v>
      </c>
      <c r="N4" s="12">
        <v>45427</v>
      </c>
      <c r="O4" s="12" t="str">
        <f>IFERROR(_xlfn.XLOOKUP(표1[[#This Row],[시도]]&amp;" "&amp;표1[[#This Row],[시군구]],요금제0402!C:C,요금제0402!G:G),"-")</f>
        <v>서울B&amp;경인A</v>
      </c>
      <c r="P4" s="14"/>
      <c r="Q4" s="57">
        <v>0</v>
      </c>
      <c r="R4" s="13">
        <v>50</v>
      </c>
      <c r="S4" s="18">
        <v>0</v>
      </c>
      <c r="T4" s="12" t="s">
        <v>63</v>
      </c>
      <c r="U4" s="11" t="s">
        <v>64</v>
      </c>
      <c r="V4" s="11">
        <v>3282602018</v>
      </c>
      <c r="W4" s="11" t="s">
        <v>65</v>
      </c>
      <c r="X4" s="11" t="s">
        <v>66</v>
      </c>
      <c r="Y4" s="11" t="s">
        <v>67</v>
      </c>
      <c r="Z4" s="11">
        <v>3333289829727</v>
      </c>
      <c r="AA4" s="11" t="s">
        <v>68</v>
      </c>
      <c r="AB4" s="11" t="s">
        <v>69</v>
      </c>
      <c r="AC4" s="12"/>
      <c r="AD4" s="55" t="s">
        <v>78</v>
      </c>
      <c r="AE4" s="12"/>
      <c r="AF4" s="15" t="s">
        <v>70</v>
      </c>
      <c r="AG4" s="11" t="str">
        <f>IFERROR(VLOOKUP(표1[[#This Row],[담당자]],'담당자 정보'!$B:$D,2,0),"")</f>
        <v>바로고</v>
      </c>
      <c r="AH4" s="11" t="str">
        <f>IFERROR(VLOOKUP(표1[[#This Row],[담당자]],'담당자 정보'!$B:$E,4,0),"")</f>
        <v>1팀</v>
      </c>
      <c r="AI4" s="12" t="s">
        <v>71</v>
      </c>
      <c r="AJ4" s="12" t="str">
        <f>IFERROR(VLOOKUP(표1[[#This Row],[담당자]],배민비즈계정!$B:$E,3,0),"")</f>
        <v>tkdan159</v>
      </c>
      <c r="AK4" s="12" t="str">
        <f>IFERROR(VLOOKUP(표1[[#This Row],[담당자]],배민비즈계정!$B:$E,4,0),"")</f>
        <v>010-9052-0911</v>
      </c>
      <c r="AL4" s="12" t="str">
        <f>VLOOKUP(표1[[#This Row],[담당자]],배민비즈계정!$B:$E,2,0)</f>
        <v>1팀</v>
      </c>
      <c r="AM4" s="11" t="str">
        <f>VLOOKUP(표1[[#This Row],[담당자]],'담당자 정보'!B:G,6,FALSE)</f>
        <v>평정현</v>
      </c>
      <c r="AN4" s="11" t="str">
        <f>VLOOKUP(표1[[#This Row],[팀장]],배민비즈계정!$B:$E,3,FALSE)</f>
        <v>jhpyeong</v>
      </c>
      <c r="AO4" s="16" t="str">
        <f>VLOOKUP(표1[[#This Row],[팀장]],배민비즈계정!$B:$E,4,FALSE)</f>
        <v>010-4660-7292</v>
      </c>
      <c r="AP4" s="2" t="s">
        <v>57</v>
      </c>
      <c r="AQ4" s="2" t="s">
        <v>58</v>
      </c>
      <c r="AR4" s="2" t="str">
        <f>_xlfn.XLOOKUP(표1[[#This Row],[시도2]]&amp;" "&amp;표1[[#This Row],[시군구2]],요금제0402!C:C,요금제0402!G:G)</f>
        <v>서울B&amp;경인A</v>
      </c>
      <c r="AS4" s="2"/>
      <c r="AT4" s="2"/>
      <c r="AU4" s="2"/>
    </row>
    <row r="5" spans="1:47" ht="16.5" customHeight="1">
      <c r="A5" s="10">
        <v>3</v>
      </c>
      <c r="B5" s="11" t="s">
        <v>79</v>
      </c>
      <c r="C5" s="11" t="s">
        <v>80</v>
      </c>
      <c r="D5" s="11" t="s">
        <v>81</v>
      </c>
      <c r="E5" s="11" t="s">
        <v>56</v>
      </c>
      <c r="F5" s="11" t="s">
        <v>57</v>
      </c>
      <c r="G5" s="11" t="s">
        <v>82</v>
      </c>
      <c r="H5" s="11">
        <v>0</v>
      </c>
      <c r="I5" s="47" t="s">
        <v>83</v>
      </c>
      <c r="J5" s="11" t="s">
        <v>84</v>
      </c>
      <c r="K5" s="11" t="s">
        <v>85</v>
      </c>
      <c r="L5" s="11" t="s">
        <v>62</v>
      </c>
      <c r="M5" s="12">
        <v>45420</v>
      </c>
      <c r="N5" s="12">
        <v>45427</v>
      </c>
      <c r="O5" s="12" t="str">
        <f>IFERROR(_xlfn.XLOOKUP(표1[[#This Row],[시도]]&amp;" "&amp;표1[[#This Row],[시군구]],요금제0402!C:C,요금제0402!G:G),"-")</f>
        <v>서울B&amp;경인A</v>
      </c>
      <c r="P5" s="14"/>
      <c r="Q5" s="57">
        <v>0</v>
      </c>
      <c r="R5" s="13">
        <v>50</v>
      </c>
      <c r="S5" s="18">
        <v>50</v>
      </c>
      <c r="T5" s="12" t="s">
        <v>86</v>
      </c>
      <c r="U5" s="11" t="s">
        <v>64</v>
      </c>
      <c r="V5" s="11">
        <v>7440502097</v>
      </c>
      <c r="W5" s="11" t="s">
        <v>87</v>
      </c>
      <c r="X5" s="11" t="s">
        <v>88</v>
      </c>
      <c r="Y5" s="11" t="s">
        <v>89</v>
      </c>
      <c r="Z5" s="11">
        <v>43890201378105</v>
      </c>
      <c r="AA5" s="11" t="s">
        <v>90</v>
      </c>
      <c r="AB5" s="11" t="s">
        <v>91</v>
      </c>
      <c r="AC5" s="12"/>
      <c r="AD5" s="12"/>
      <c r="AE5" s="12"/>
      <c r="AF5" s="15" t="s">
        <v>70</v>
      </c>
      <c r="AG5" s="11" t="str">
        <f>IFERROR(VLOOKUP(표1[[#This Row],[담당자]],'담당자 정보'!$B:$D,2,0),"")</f>
        <v>바로고</v>
      </c>
      <c r="AH5" s="11" t="str">
        <f>IFERROR(VLOOKUP(표1[[#This Row],[담당자]],'담당자 정보'!$B:$E,4,0),"")</f>
        <v>1팀</v>
      </c>
      <c r="AI5" s="12" t="s">
        <v>71</v>
      </c>
      <c r="AJ5" s="12" t="str">
        <f>IFERROR(VLOOKUP(표1[[#This Row],[담당자]],배민비즈계정!$B:$E,3,0),"")</f>
        <v>tkdan159</v>
      </c>
      <c r="AK5" s="12" t="str">
        <f>IFERROR(VLOOKUP(표1[[#This Row],[담당자]],배민비즈계정!$B:$E,4,0),"")</f>
        <v>010-9052-0911</v>
      </c>
      <c r="AL5" s="12" t="str">
        <f>VLOOKUP(표1[[#This Row],[담당자]],배민비즈계정!$B:$E,2,0)</f>
        <v>1팀</v>
      </c>
      <c r="AM5" s="11" t="str">
        <f>VLOOKUP(표1[[#This Row],[담당자]],'담당자 정보'!B:G,6,FALSE)</f>
        <v>평정현</v>
      </c>
      <c r="AN5" s="11" t="str">
        <f>VLOOKUP(표1[[#This Row],[팀장]],배민비즈계정!$B:$E,3,FALSE)</f>
        <v>jhpyeong</v>
      </c>
      <c r="AO5" s="16" t="str">
        <f>VLOOKUP(표1[[#This Row],[팀장]],배민비즈계정!$B:$E,4,FALSE)</f>
        <v>010-4660-7292</v>
      </c>
      <c r="AP5" s="2" t="s">
        <v>57</v>
      </c>
      <c r="AQ5" s="2" t="s">
        <v>82</v>
      </c>
      <c r="AR5" s="2" t="str">
        <f>_xlfn.XLOOKUP(표1[[#This Row],[시도2]]&amp;" "&amp;표1[[#This Row],[시군구2]],요금제0402!C:C,요금제0402!G:G)</f>
        <v>서울B&amp;경인A</v>
      </c>
      <c r="AS5" s="2"/>
      <c r="AT5" s="2"/>
      <c r="AU5" s="2"/>
    </row>
    <row r="6" spans="1:47" ht="16.5" customHeight="1">
      <c r="A6" s="10">
        <v>4</v>
      </c>
      <c r="B6" s="11" t="s">
        <v>92</v>
      </c>
      <c r="C6" s="11" t="s">
        <v>93</v>
      </c>
      <c r="D6" s="11" t="s">
        <v>94</v>
      </c>
      <c r="E6" s="11" t="s">
        <v>75</v>
      </c>
      <c r="F6" s="11" t="s">
        <v>57</v>
      </c>
      <c r="G6" s="11" t="s">
        <v>95</v>
      </c>
      <c r="H6" s="11">
        <v>0</v>
      </c>
      <c r="I6" s="47" t="s">
        <v>96</v>
      </c>
      <c r="J6" s="11" t="s">
        <v>97</v>
      </c>
      <c r="K6" s="11" t="s">
        <v>98</v>
      </c>
      <c r="L6" s="11" t="s">
        <v>99</v>
      </c>
      <c r="M6" s="12">
        <v>45429</v>
      </c>
      <c r="N6" s="12">
        <v>45434</v>
      </c>
      <c r="O6" s="12" t="str">
        <f>IFERROR(_xlfn.XLOOKUP(표1[[#This Row],[시도]]&amp;" "&amp;표1[[#This Row],[시군구]],요금제0402!C:C,요금제0402!G:G),"-")</f>
        <v>서울A</v>
      </c>
      <c r="P6" s="14"/>
      <c r="Q6" s="57">
        <v>0</v>
      </c>
      <c r="R6" s="13">
        <v>50</v>
      </c>
      <c r="S6" s="18">
        <v>50</v>
      </c>
      <c r="T6" s="12" t="s">
        <v>86</v>
      </c>
      <c r="U6" s="11" t="s">
        <v>64</v>
      </c>
      <c r="V6" s="11">
        <v>7152001040</v>
      </c>
      <c r="W6" s="11" t="s">
        <v>100</v>
      </c>
      <c r="X6" s="11" t="s">
        <v>101</v>
      </c>
      <c r="Y6" s="11" t="s">
        <v>102</v>
      </c>
      <c r="Z6" s="11">
        <v>21708984401011</v>
      </c>
      <c r="AA6" s="11" t="s">
        <v>103</v>
      </c>
      <c r="AB6" s="11" t="s">
        <v>104</v>
      </c>
      <c r="AC6" s="12"/>
      <c r="AD6" s="12"/>
      <c r="AE6" s="12"/>
      <c r="AF6" s="15" t="s">
        <v>70</v>
      </c>
      <c r="AG6" s="11" t="str">
        <f>IFERROR(VLOOKUP(표1[[#This Row],[담당자]],'담당자 정보'!$B:$D,2,0),"")</f>
        <v>바로고</v>
      </c>
      <c r="AH6" s="11" t="str">
        <f>IFERROR(VLOOKUP(표1[[#This Row],[담당자]],'담당자 정보'!$B:$E,4,0),"")</f>
        <v>1팀</v>
      </c>
      <c r="AI6" s="12" t="s">
        <v>71</v>
      </c>
      <c r="AJ6" s="12" t="str">
        <f>IFERROR(VLOOKUP(표1[[#This Row],[담당자]],배민비즈계정!$B:$E,3,0),"")</f>
        <v>tkdan159</v>
      </c>
      <c r="AK6" s="12" t="str">
        <f>IFERROR(VLOOKUP(표1[[#This Row],[담당자]],배민비즈계정!$B:$E,4,0),"")</f>
        <v>010-9052-0911</v>
      </c>
      <c r="AL6" s="12" t="str">
        <f>VLOOKUP(표1[[#This Row],[담당자]],배민비즈계정!$B:$E,2,0)</f>
        <v>1팀</v>
      </c>
      <c r="AM6" s="11" t="str">
        <f>VLOOKUP(표1[[#This Row],[담당자]],'담당자 정보'!B:G,6,FALSE)</f>
        <v>평정현</v>
      </c>
      <c r="AN6" s="11" t="str">
        <f>VLOOKUP(표1[[#This Row],[팀장]],배민비즈계정!$B:$E,3,FALSE)</f>
        <v>jhpyeong</v>
      </c>
      <c r="AO6" s="16" t="str">
        <f>VLOOKUP(표1[[#This Row],[팀장]],배민비즈계정!$B:$E,4,FALSE)</f>
        <v>010-4660-7292</v>
      </c>
      <c r="AP6" s="2" t="s">
        <v>57</v>
      </c>
      <c r="AQ6" s="2" t="s">
        <v>95</v>
      </c>
      <c r="AR6" s="2" t="str">
        <f>_xlfn.XLOOKUP(표1[[#This Row],[시도2]]&amp;" "&amp;표1[[#This Row],[시군구2]],요금제0402!C:C,요금제0402!G:G)</f>
        <v>서울A</v>
      </c>
      <c r="AS6" s="2"/>
      <c r="AT6" s="2"/>
      <c r="AU6" s="2"/>
    </row>
    <row r="7" spans="1:47" ht="16.5" customHeight="1">
      <c r="A7" s="10">
        <v>5</v>
      </c>
      <c r="B7" s="11" t="s">
        <v>105</v>
      </c>
      <c r="C7" s="11" t="s">
        <v>106</v>
      </c>
      <c r="D7" s="11" t="s">
        <v>107</v>
      </c>
      <c r="E7" s="11" t="s">
        <v>108</v>
      </c>
      <c r="F7" s="11" t="s">
        <v>109</v>
      </c>
      <c r="G7" s="11" t="s">
        <v>110</v>
      </c>
      <c r="H7" s="11">
        <v>5</v>
      </c>
      <c r="I7" s="47" t="s">
        <v>111</v>
      </c>
      <c r="J7" s="11" t="s">
        <v>112</v>
      </c>
      <c r="K7" s="11" t="s">
        <v>113</v>
      </c>
      <c r="L7" s="11" t="s">
        <v>99</v>
      </c>
      <c r="M7" s="12">
        <v>45429</v>
      </c>
      <c r="N7" s="12">
        <v>45434</v>
      </c>
      <c r="O7" s="12" t="str">
        <f>IFERROR(_xlfn.XLOOKUP(표1[[#This Row],[시도]]&amp;" "&amp;표1[[#This Row],[시군구]],요금제0402!C:C,요금제0402!G:G),"-")</f>
        <v>서울B&amp;경인A</v>
      </c>
      <c r="P7" s="14"/>
      <c r="Q7" s="57">
        <v>0</v>
      </c>
      <c r="R7" s="13">
        <v>50</v>
      </c>
      <c r="S7" s="18">
        <v>50</v>
      </c>
      <c r="T7" s="12" t="s">
        <v>86</v>
      </c>
      <c r="U7" s="11" t="s">
        <v>64</v>
      </c>
      <c r="V7" s="11">
        <v>3245700609</v>
      </c>
      <c r="W7" s="11" t="s">
        <v>114</v>
      </c>
      <c r="X7" s="11" t="s">
        <v>115</v>
      </c>
      <c r="Y7" s="11" t="s">
        <v>116</v>
      </c>
      <c r="Z7" s="11">
        <v>3333249196720</v>
      </c>
      <c r="AA7" s="11" t="s">
        <v>68</v>
      </c>
      <c r="AB7" s="11" t="s">
        <v>117</v>
      </c>
      <c r="AC7" s="12"/>
      <c r="AD7" s="12"/>
      <c r="AE7" s="12"/>
      <c r="AF7" s="15" t="s">
        <v>70</v>
      </c>
      <c r="AG7" s="11" t="str">
        <f>IFERROR(VLOOKUP(표1[[#This Row],[담당자]],'담당자 정보'!$B:$D,2,0),"")</f>
        <v>바로고</v>
      </c>
      <c r="AH7" s="11" t="str">
        <f>IFERROR(VLOOKUP(표1[[#This Row],[담당자]],'담당자 정보'!$B:$E,4,0),"")</f>
        <v>1팀</v>
      </c>
      <c r="AI7" s="12" t="s">
        <v>118</v>
      </c>
      <c r="AJ7" s="12" t="str">
        <f>IFERROR(VLOOKUP(표1[[#This Row],[담당자]],배민비즈계정!$B:$E,3,0),"")</f>
        <v>swyoo</v>
      </c>
      <c r="AK7" s="12" t="str">
        <f>IFERROR(VLOOKUP(표1[[#This Row],[담당자]],배민비즈계정!$B:$E,4,0),"")</f>
        <v xml:space="preserve"> 010-5714-1605</v>
      </c>
      <c r="AL7" s="12" t="str">
        <f>VLOOKUP(표1[[#This Row],[담당자]],배민비즈계정!$B:$E,2,0)</f>
        <v>1팀</v>
      </c>
      <c r="AM7" s="11" t="str">
        <f>VLOOKUP(표1[[#This Row],[담당자]],'담당자 정보'!B:G,6,FALSE)</f>
        <v>평정현</v>
      </c>
      <c r="AN7" s="11" t="str">
        <f>VLOOKUP(표1[[#This Row],[팀장]],배민비즈계정!$B:$E,3,FALSE)</f>
        <v>jhpyeong</v>
      </c>
      <c r="AO7" s="16" t="str">
        <f>VLOOKUP(표1[[#This Row],[팀장]],배민비즈계정!$B:$E,4,FALSE)</f>
        <v>010-4660-7292</v>
      </c>
      <c r="AP7" s="2" t="s">
        <v>109</v>
      </c>
      <c r="AQ7" s="2" t="s">
        <v>110</v>
      </c>
      <c r="AR7" s="2" t="str">
        <f>_xlfn.XLOOKUP(표1[[#This Row],[시도2]]&amp;" "&amp;표1[[#This Row],[시군구2]],요금제0402!C:C,요금제0402!G:G)</f>
        <v>서울B&amp;경인A</v>
      </c>
      <c r="AS7" s="2"/>
      <c r="AT7" s="2"/>
      <c r="AU7" s="2"/>
    </row>
    <row r="8" spans="1:47" ht="16.5" customHeight="1">
      <c r="A8" s="10">
        <v>6</v>
      </c>
      <c r="B8" s="11" t="s">
        <v>119</v>
      </c>
      <c r="C8" s="11" t="s">
        <v>120</v>
      </c>
      <c r="D8" s="11" t="s">
        <v>121</v>
      </c>
      <c r="E8" s="11" t="s">
        <v>75</v>
      </c>
      <c r="F8" s="11" t="s">
        <v>109</v>
      </c>
      <c r="G8" s="11" t="s">
        <v>122</v>
      </c>
      <c r="H8" s="11">
        <v>0</v>
      </c>
      <c r="I8" s="47" t="s">
        <v>123</v>
      </c>
      <c r="J8" s="11" t="s">
        <v>124</v>
      </c>
      <c r="K8" s="11" t="s">
        <v>125</v>
      </c>
      <c r="L8" s="11" t="s">
        <v>62</v>
      </c>
      <c r="M8" s="12">
        <v>45429</v>
      </c>
      <c r="N8" s="12">
        <v>45434</v>
      </c>
      <c r="O8" s="12" t="str">
        <f>IFERROR(_xlfn.XLOOKUP(표1[[#This Row],[시도]]&amp;" "&amp;표1[[#This Row],[시군구]],요금제0402!C:C,요금제0402!G:G),"-")</f>
        <v>서울B&amp;경인A</v>
      </c>
      <c r="P8" s="14"/>
      <c r="Q8" s="57">
        <v>0</v>
      </c>
      <c r="R8" s="13">
        <v>50</v>
      </c>
      <c r="S8" s="18">
        <v>50</v>
      </c>
      <c r="T8" s="12" t="s">
        <v>86</v>
      </c>
      <c r="U8" s="11" t="s">
        <v>64</v>
      </c>
      <c r="V8" s="11">
        <v>7407000493</v>
      </c>
      <c r="W8" s="11" t="s">
        <v>126</v>
      </c>
      <c r="X8" s="11" t="s">
        <v>127</v>
      </c>
      <c r="Y8" s="11" t="s">
        <v>128</v>
      </c>
      <c r="Z8" s="11">
        <v>9003258441535</v>
      </c>
      <c r="AA8" s="11" t="s">
        <v>129</v>
      </c>
      <c r="AB8" s="11" t="s">
        <v>130</v>
      </c>
      <c r="AC8" s="12"/>
      <c r="AD8" s="12"/>
      <c r="AE8" s="12"/>
      <c r="AF8" s="15" t="s">
        <v>70</v>
      </c>
      <c r="AG8" s="11" t="str">
        <f>IFERROR(VLOOKUP(표1[[#This Row],[담당자]],'담당자 정보'!$B:$D,2,0),"")</f>
        <v>바로고</v>
      </c>
      <c r="AH8" s="11" t="str">
        <f>IFERROR(VLOOKUP(표1[[#This Row],[담당자]],'담당자 정보'!$B:$E,4,0),"")</f>
        <v>1팀</v>
      </c>
      <c r="AI8" s="12" t="s">
        <v>131</v>
      </c>
      <c r="AJ8" s="12" t="str">
        <f>IFERROR(VLOOKUP(표1[[#This Row],[담당자]],배민비즈계정!$B:$E,3,0),"")</f>
        <v>kwpark</v>
      </c>
      <c r="AK8" s="12" t="str">
        <f>IFERROR(VLOOKUP(표1[[#This Row],[담당자]],배민비즈계정!$B:$E,4,0),"")</f>
        <v>010-9098-6748</v>
      </c>
      <c r="AL8" s="12" t="str">
        <f>VLOOKUP(표1[[#This Row],[담당자]],배민비즈계정!$B:$E,2,0)</f>
        <v>1팀</v>
      </c>
      <c r="AM8" s="11" t="str">
        <f>VLOOKUP(표1[[#This Row],[담당자]],'담당자 정보'!B:G,6,FALSE)</f>
        <v>평정현</v>
      </c>
      <c r="AN8" s="11" t="str">
        <f>VLOOKUP(표1[[#This Row],[팀장]],배민비즈계정!$B:$E,3,FALSE)</f>
        <v>jhpyeong</v>
      </c>
      <c r="AO8" s="16" t="str">
        <f>VLOOKUP(표1[[#This Row],[팀장]],배민비즈계정!$B:$E,4,FALSE)</f>
        <v>010-4660-7292</v>
      </c>
      <c r="AP8" s="2" t="s">
        <v>109</v>
      </c>
      <c r="AQ8" s="2" t="s">
        <v>122</v>
      </c>
      <c r="AR8" s="2" t="str">
        <f>_xlfn.XLOOKUP(표1[[#This Row],[시도2]]&amp;" "&amp;표1[[#This Row],[시군구2]],요금제0402!C:C,요금제0402!G:G)</f>
        <v>서울B&amp;경인A</v>
      </c>
      <c r="AS8" s="2"/>
      <c r="AT8" s="2"/>
      <c r="AU8" s="2"/>
    </row>
    <row r="9" spans="1:47" ht="16.5" customHeight="1">
      <c r="A9" s="10">
        <v>7</v>
      </c>
      <c r="B9" s="11" t="s">
        <v>132</v>
      </c>
      <c r="C9" s="11" t="s">
        <v>133</v>
      </c>
      <c r="D9" s="11" t="s">
        <v>134</v>
      </c>
      <c r="E9" s="11" t="s">
        <v>108</v>
      </c>
      <c r="F9" s="11" t="s">
        <v>109</v>
      </c>
      <c r="G9" s="11" t="s">
        <v>135</v>
      </c>
      <c r="H9" s="11">
        <v>4</v>
      </c>
      <c r="I9" s="47" t="s">
        <v>136</v>
      </c>
      <c r="J9" s="11" t="s">
        <v>137</v>
      </c>
      <c r="K9" s="11" t="s">
        <v>138</v>
      </c>
      <c r="L9" s="11" t="s">
        <v>99</v>
      </c>
      <c r="M9" s="12">
        <v>45429</v>
      </c>
      <c r="N9" s="12">
        <v>45441</v>
      </c>
      <c r="O9" s="12" t="str">
        <f>IFERROR(_xlfn.XLOOKUP(표1[[#This Row],[시도]]&amp;" "&amp;표1[[#This Row],[시군구]],요금제0402!C:C,요금제0402!G:G),"-")</f>
        <v>경인B</v>
      </c>
      <c r="P9" s="14"/>
      <c r="Q9" s="57">
        <v>0</v>
      </c>
      <c r="R9" s="13">
        <v>100</v>
      </c>
      <c r="S9" s="18">
        <v>0</v>
      </c>
      <c r="T9" s="12" t="s">
        <v>63</v>
      </c>
      <c r="U9" s="11" t="s">
        <v>64</v>
      </c>
      <c r="V9" s="11">
        <v>3772001983</v>
      </c>
      <c r="W9" s="11" t="s">
        <v>139</v>
      </c>
      <c r="X9" s="11" t="s">
        <v>140</v>
      </c>
      <c r="Y9" s="11" t="s">
        <v>141</v>
      </c>
      <c r="Z9" s="11">
        <v>3022401410221</v>
      </c>
      <c r="AA9" s="11" t="s">
        <v>142</v>
      </c>
      <c r="AB9" s="11" t="s">
        <v>143</v>
      </c>
      <c r="AC9" s="12"/>
      <c r="AD9" s="12"/>
      <c r="AE9" s="12"/>
      <c r="AF9" s="15" t="s">
        <v>70</v>
      </c>
      <c r="AG9" s="11" t="str">
        <f>IFERROR(VLOOKUP(표1[[#This Row],[담당자]],'담당자 정보'!$B:$D,2,0),"")</f>
        <v>바로고</v>
      </c>
      <c r="AH9" s="11" t="str">
        <f>IFERROR(VLOOKUP(표1[[#This Row],[담당자]],'담당자 정보'!$B:$E,4,0),"")</f>
        <v>1팀</v>
      </c>
      <c r="AI9" s="12" t="s">
        <v>118</v>
      </c>
      <c r="AJ9" s="12" t="str">
        <f>IFERROR(VLOOKUP(표1[[#This Row],[담당자]],배민비즈계정!$B:$E,3,0),"")</f>
        <v>swyoo</v>
      </c>
      <c r="AK9" s="12" t="str">
        <f>IFERROR(VLOOKUP(표1[[#This Row],[담당자]],배민비즈계정!$B:$E,4,0),"")</f>
        <v xml:space="preserve"> 010-5714-1605</v>
      </c>
      <c r="AL9" s="12" t="str">
        <f>VLOOKUP(표1[[#This Row],[담당자]],배민비즈계정!$B:$E,2,0)</f>
        <v>1팀</v>
      </c>
      <c r="AM9" s="11" t="str">
        <f>VLOOKUP(표1[[#This Row],[담당자]],'담당자 정보'!B:G,6,FALSE)</f>
        <v>평정현</v>
      </c>
      <c r="AN9" s="11" t="str">
        <f>VLOOKUP(표1[[#This Row],[팀장]],배민비즈계정!$B:$E,3,FALSE)</f>
        <v>jhpyeong</v>
      </c>
      <c r="AO9" s="16" t="str">
        <f>VLOOKUP(표1[[#This Row],[팀장]],배민비즈계정!$B:$E,4,FALSE)</f>
        <v>010-4660-7292</v>
      </c>
      <c r="AP9" s="2" t="s">
        <v>109</v>
      </c>
      <c r="AQ9" s="2" t="s">
        <v>135</v>
      </c>
      <c r="AR9" s="2" t="str">
        <f>_xlfn.XLOOKUP(표1[[#This Row],[시도2]]&amp;" "&amp;표1[[#This Row],[시군구2]],요금제0402!C:C,요금제0402!G:G)</f>
        <v>경인B</v>
      </c>
      <c r="AS9" s="2"/>
      <c r="AT9" s="2"/>
      <c r="AU9" s="2"/>
    </row>
    <row r="10" spans="1:47" ht="16.5" customHeight="1">
      <c r="A10" s="10">
        <v>8</v>
      </c>
      <c r="B10" s="11" t="s">
        <v>144</v>
      </c>
      <c r="C10" s="11" t="s">
        <v>145</v>
      </c>
      <c r="D10" s="11" t="s">
        <v>146</v>
      </c>
      <c r="E10" s="11" t="s">
        <v>108</v>
      </c>
      <c r="F10" s="11" t="s">
        <v>109</v>
      </c>
      <c r="G10" s="11" t="s">
        <v>135</v>
      </c>
      <c r="H10" s="11">
        <v>1</v>
      </c>
      <c r="I10" s="47" t="s">
        <v>147</v>
      </c>
      <c r="J10" s="11" t="s">
        <v>148</v>
      </c>
      <c r="K10" s="11" t="s">
        <v>149</v>
      </c>
      <c r="L10" s="11" t="s">
        <v>99</v>
      </c>
      <c r="M10" s="12">
        <v>45429</v>
      </c>
      <c r="N10" s="12">
        <v>45441</v>
      </c>
      <c r="O10" s="12" t="str">
        <f>IFERROR(_xlfn.XLOOKUP(표1[[#This Row],[시도]]&amp;" "&amp;표1[[#This Row],[시군구]],요금제0402!C:C,요금제0402!G:G),"-")</f>
        <v>경인B</v>
      </c>
      <c r="P10" s="14"/>
      <c r="Q10" s="57">
        <v>0</v>
      </c>
      <c r="R10" s="13">
        <v>100</v>
      </c>
      <c r="S10" s="18">
        <v>0</v>
      </c>
      <c r="T10" s="12" t="s">
        <v>150</v>
      </c>
      <c r="U10" s="11" t="s">
        <v>64</v>
      </c>
      <c r="V10" s="11">
        <v>2922901744</v>
      </c>
      <c r="W10" s="11" t="s">
        <v>151</v>
      </c>
      <c r="X10" s="11" t="s">
        <v>152</v>
      </c>
      <c r="Y10" s="11" t="s">
        <v>153</v>
      </c>
      <c r="Z10" s="11">
        <v>28530100046833</v>
      </c>
      <c r="AA10" s="11" t="s">
        <v>90</v>
      </c>
      <c r="AB10" s="11" t="s">
        <v>154</v>
      </c>
      <c r="AC10" s="12"/>
      <c r="AD10" s="12"/>
      <c r="AE10" s="12"/>
      <c r="AF10" s="15" t="s">
        <v>70</v>
      </c>
      <c r="AG10" s="11" t="str">
        <f>IFERROR(VLOOKUP(표1[[#This Row],[담당자]],'담당자 정보'!$B:$D,2,0),"")</f>
        <v>바로고</v>
      </c>
      <c r="AH10" s="11" t="str">
        <f>IFERROR(VLOOKUP(표1[[#This Row],[담당자]],'담당자 정보'!$B:$E,4,0),"")</f>
        <v>1팀</v>
      </c>
      <c r="AI10" s="12" t="s">
        <v>118</v>
      </c>
      <c r="AJ10" s="12" t="str">
        <f>IFERROR(VLOOKUP(표1[[#This Row],[담당자]],배민비즈계정!$B:$E,3,0),"")</f>
        <v>swyoo</v>
      </c>
      <c r="AK10" s="12" t="str">
        <f>IFERROR(VLOOKUP(표1[[#This Row],[담당자]],배민비즈계정!$B:$E,4,0),"")</f>
        <v xml:space="preserve"> 010-5714-1605</v>
      </c>
      <c r="AL10" s="12" t="str">
        <f>VLOOKUP(표1[[#This Row],[담당자]],배민비즈계정!$B:$E,2,0)</f>
        <v>1팀</v>
      </c>
      <c r="AM10" s="11" t="str">
        <f>VLOOKUP(표1[[#This Row],[담당자]],'담당자 정보'!B:G,6,FALSE)</f>
        <v>평정현</v>
      </c>
      <c r="AN10" s="11" t="str">
        <f>VLOOKUP(표1[[#This Row],[팀장]],배민비즈계정!$B:$E,3,FALSE)</f>
        <v>jhpyeong</v>
      </c>
      <c r="AO10" s="16" t="str">
        <f>VLOOKUP(표1[[#This Row],[팀장]],배민비즈계정!$B:$E,4,FALSE)</f>
        <v>010-4660-7292</v>
      </c>
      <c r="AP10" s="2" t="s">
        <v>109</v>
      </c>
      <c r="AQ10" s="2" t="s">
        <v>135</v>
      </c>
      <c r="AR10" s="2" t="str">
        <f>_xlfn.XLOOKUP(표1[[#This Row],[시도2]]&amp;" "&amp;표1[[#This Row],[시군구2]],요금제0402!C:C,요금제0402!G:G)</f>
        <v>경인B</v>
      </c>
      <c r="AS10" s="2"/>
      <c r="AT10" s="2"/>
      <c r="AU10" s="2"/>
    </row>
    <row r="11" spans="1:47" ht="16.5" customHeight="1">
      <c r="A11" s="10">
        <v>9</v>
      </c>
      <c r="B11" s="11" t="s">
        <v>155</v>
      </c>
      <c r="C11" s="11" t="s">
        <v>156</v>
      </c>
      <c r="D11" s="11" t="s">
        <v>157</v>
      </c>
      <c r="E11" s="11" t="s">
        <v>108</v>
      </c>
      <c r="F11" s="11" t="s">
        <v>109</v>
      </c>
      <c r="G11" s="11" t="s">
        <v>135</v>
      </c>
      <c r="H11" s="11">
        <v>2</v>
      </c>
      <c r="I11" s="47" t="s">
        <v>158</v>
      </c>
      <c r="J11" s="11" t="s">
        <v>159</v>
      </c>
      <c r="K11" s="11" t="s">
        <v>160</v>
      </c>
      <c r="L11" s="11" t="s">
        <v>99</v>
      </c>
      <c r="M11" s="12">
        <v>45429</v>
      </c>
      <c r="N11" s="12">
        <v>45441</v>
      </c>
      <c r="O11" s="12" t="str">
        <f>IFERROR(_xlfn.XLOOKUP(표1[[#This Row],[시도]]&amp;" "&amp;표1[[#This Row],[시군구]],요금제0402!C:C,요금제0402!G:G),"-")</f>
        <v>경인B</v>
      </c>
      <c r="P11" s="14"/>
      <c r="Q11" s="57">
        <v>100</v>
      </c>
      <c r="R11" s="13">
        <v>100</v>
      </c>
      <c r="S11" s="18">
        <v>50</v>
      </c>
      <c r="T11" s="12" t="s">
        <v>86</v>
      </c>
      <c r="U11" s="11" t="s">
        <v>64</v>
      </c>
      <c r="V11" s="11" t="s">
        <v>161</v>
      </c>
      <c r="W11" s="11" t="s">
        <v>162</v>
      </c>
      <c r="X11" s="11" t="s">
        <v>163</v>
      </c>
      <c r="Y11" s="11" t="s">
        <v>164</v>
      </c>
      <c r="Z11" s="11">
        <v>110402054471</v>
      </c>
      <c r="AA11" s="11" t="s">
        <v>165</v>
      </c>
      <c r="AB11" s="11" t="s">
        <v>166</v>
      </c>
      <c r="AC11" s="12"/>
      <c r="AD11" s="12"/>
      <c r="AE11" s="12"/>
      <c r="AF11" s="15" t="s">
        <v>70</v>
      </c>
      <c r="AG11" s="11" t="str">
        <f>IFERROR(VLOOKUP(표1[[#This Row],[담당자]],'담당자 정보'!$B:$D,2,0),"")</f>
        <v>바로고</v>
      </c>
      <c r="AH11" s="11" t="str">
        <f>IFERROR(VLOOKUP(표1[[#This Row],[담당자]],'담당자 정보'!$B:$E,4,0),"")</f>
        <v>1팀</v>
      </c>
      <c r="AI11" s="12" t="s">
        <v>118</v>
      </c>
      <c r="AJ11" s="12" t="str">
        <f>IFERROR(VLOOKUP(표1[[#This Row],[담당자]],배민비즈계정!$B:$E,3,0),"")</f>
        <v>swyoo</v>
      </c>
      <c r="AK11" s="12" t="str">
        <f>IFERROR(VLOOKUP(표1[[#This Row],[담당자]],배민비즈계정!$B:$E,4,0),"")</f>
        <v xml:space="preserve"> 010-5714-1605</v>
      </c>
      <c r="AL11" s="12" t="str">
        <f>VLOOKUP(표1[[#This Row],[담당자]],배민비즈계정!$B:$E,2,0)</f>
        <v>1팀</v>
      </c>
      <c r="AM11" s="11" t="str">
        <f>VLOOKUP(표1[[#This Row],[담당자]],'담당자 정보'!B:G,6,FALSE)</f>
        <v>평정현</v>
      </c>
      <c r="AN11" s="11" t="str">
        <f>VLOOKUP(표1[[#This Row],[팀장]],배민비즈계정!$B:$E,3,FALSE)</f>
        <v>jhpyeong</v>
      </c>
      <c r="AO11" s="16" t="str">
        <f>VLOOKUP(표1[[#This Row],[팀장]],배민비즈계정!$B:$E,4,FALSE)</f>
        <v>010-4660-7292</v>
      </c>
      <c r="AP11" s="2" t="s">
        <v>109</v>
      </c>
      <c r="AQ11" s="2" t="s">
        <v>135</v>
      </c>
      <c r="AR11" s="2" t="str">
        <f>_xlfn.XLOOKUP(표1[[#This Row],[시도2]]&amp;" "&amp;표1[[#This Row],[시군구2]],요금제0402!C:C,요금제0402!G:G)</f>
        <v>경인B</v>
      </c>
      <c r="AS11" s="2"/>
      <c r="AT11" s="2"/>
      <c r="AU11" s="2"/>
    </row>
    <row r="12" spans="1:47" ht="16.5" customHeight="1">
      <c r="A12" s="10">
        <v>10</v>
      </c>
      <c r="B12" s="11" t="s">
        <v>167</v>
      </c>
      <c r="C12" s="11" t="s">
        <v>168</v>
      </c>
      <c r="D12" s="11" t="s">
        <v>169</v>
      </c>
      <c r="E12" s="11" t="s">
        <v>56</v>
      </c>
      <c r="F12" s="11" t="s">
        <v>109</v>
      </c>
      <c r="G12" s="11" t="s">
        <v>170</v>
      </c>
      <c r="H12" s="11">
        <v>0</v>
      </c>
      <c r="I12" s="47"/>
      <c r="J12" s="11" t="s">
        <v>171</v>
      </c>
      <c r="K12" s="11" t="s">
        <v>172</v>
      </c>
      <c r="L12" s="11" t="s">
        <v>99</v>
      </c>
      <c r="M12" s="12">
        <v>45429</v>
      </c>
      <c r="N12" s="12">
        <v>45441</v>
      </c>
      <c r="O12" s="12" t="str">
        <f>IFERROR(_xlfn.XLOOKUP(표1[[#This Row],[시도]]&amp;" "&amp;표1[[#This Row],[시군구]],요금제0402!C:C,요금제0402!G:G),"-")</f>
        <v>경인B</v>
      </c>
      <c r="P12" s="14"/>
      <c r="Q12" s="57">
        <v>0</v>
      </c>
      <c r="R12" s="13">
        <v>100</v>
      </c>
      <c r="S12" s="18">
        <v>50</v>
      </c>
      <c r="T12" s="12"/>
      <c r="U12" s="11" t="s">
        <v>150</v>
      </c>
      <c r="V12" s="11">
        <v>4595600494</v>
      </c>
      <c r="W12" s="11" t="s">
        <v>173</v>
      </c>
      <c r="X12" s="11" t="s">
        <v>174</v>
      </c>
      <c r="Y12" s="11" t="s">
        <v>175</v>
      </c>
      <c r="Z12" s="11">
        <v>110308399018</v>
      </c>
      <c r="AA12" s="11" t="s">
        <v>165</v>
      </c>
      <c r="AB12" s="11" t="s">
        <v>176</v>
      </c>
      <c r="AC12" s="12"/>
      <c r="AD12" s="12"/>
      <c r="AE12" s="12"/>
      <c r="AF12" s="15" t="s">
        <v>177</v>
      </c>
      <c r="AG12" s="11" t="str">
        <f>IFERROR(VLOOKUP(표1[[#This Row],[담당자]],'담당자 정보'!$B:$D,2,0),"")</f>
        <v>바로고</v>
      </c>
      <c r="AH12" s="11" t="str">
        <f>IFERROR(VLOOKUP(표1[[#This Row],[담당자]],'담당자 정보'!$B:$E,4,0),"")</f>
        <v>1팀</v>
      </c>
      <c r="AI12" s="12" t="s">
        <v>131</v>
      </c>
      <c r="AJ12" s="12" t="str">
        <f>IFERROR(VLOOKUP(표1[[#This Row],[담당자]],배민비즈계정!$B:$E,3,0),"")</f>
        <v>kwpark</v>
      </c>
      <c r="AK12" s="12" t="str">
        <f>IFERROR(VLOOKUP(표1[[#This Row],[담당자]],배민비즈계정!$B:$E,4,0),"")</f>
        <v>010-9098-6748</v>
      </c>
      <c r="AL12" s="12" t="str">
        <f>VLOOKUP(표1[[#This Row],[담당자]],배민비즈계정!$B:$E,2,0)</f>
        <v>1팀</v>
      </c>
      <c r="AM12" s="11" t="str">
        <f>VLOOKUP(표1[[#This Row],[담당자]],'담당자 정보'!B:G,6,FALSE)</f>
        <v>평정현</v>
      </c>
      <c r="AN12" s="11" t="str">
        <f>VLOOKUP(표1[[#This Row],[팀장]],배민비즈계정!$B:$E,3,FALSE)</f>
        <v>jhpyeong</v>
      </c>
      <c r="AO12" s="16" t="str">
        <f>VLOOKUP(표1[[#This Row],[팀장]],배민비즈계정!$B:$E,4,FALSE)</f>
        <v>010-4660-7292</v>
      </c>
      <c r="AP12" s="2" t="s">
        <v>109</v>
      </c>
      <c r="AQ12" s="2" t="s">
        <v>170</v>
      </c>
      <c r="AR12" s="2" t="str">
        <f>_xlfn.XLOOKUP(표1[[#This Row],[시도2]]&amp;" "&amp;표1[[#This Row],[시군구2]],요금제0402!C:C,요금제0402!G:G)</f>
        <v>경인B</v>
      </c>
      <c r="AS12" s="2"/>
      <c r="AT12" s="2"/>
      <c r="AU12" s="2"/>
    </row>
    <row r="13" spans="1:47" ht="16.5" customHeight="1">
      <c r="A13" s="10">
        <v>11</v>
      </c>
      <c r="B13" s="11" t="s">
        <v>178</v>
      </c>
      <c r="C13" s="11" t="s">
        <v>179</v>
      </c>
      <c r="D13" s="11" t="s">
        <v>180</v>
      </c>
      <c r="E13" s="11" t="s">
        <v>56</v>
      </c>
      <c r="F13" s="11" t="s">
        <v>109</v>
      </c>
      <c r="G13" s="11" t="s">
        <v>170</v>
      </c>
      <c r="H13" s="11">
        <v>0</v>
      </c>
      <c r="I13" s="47"/>
      <c r="J13" s="11" t="s">
        <v>181</v>
      </c>
      <c r="K13" s="11" t="s">
        <v>182</v>
      </c>
      <c r="L13" s="11" t="s">
        <v>99</v>
      </c>
      <c r="M13" s="12">
        <v>45429</v>
      </c>
      <c r="N13" s="12">
        <v>45441</v>
      </c>
      <c r="O13" s="12" t="str">
        <f>IFERROR(_xlfn.XLOOKUP(표1[[#This Row],[시도]]&amp;" "&amp;표1[[#This Row],[시군구]],요금제0402!C:C,요금제0402!G:G),"-")</f>
        <v>경인B</v>
      </c>
      <c r="P13" s="14"/>
      <c r="Q13" s="57">
        <v>0</v>
      </c>
      <c r="R13" s="13">
        <v>100</v>
      </c>
      <c r="S13" s="18">
        <v>50</v>
      </c>
      <c r="T13" s="12"/>
      <c r="U13" s="11" t="s">
        <v>150</v>
      </c>
      <c r="V13" s="11">
        <v>4595600494</v>
      </c>
      <c r="W13" s="11" t="s">
        <v>173</v>
      </c>
      <c r="X13" s="11" t="s">
        <v>174</v>
      </c>
      <c r="Y13" s="11" t="s">
        <v>175</v>
      </c>
      <c r="Z13" s="11">
        <v>110308399018</v>
      </c>
      <c r="AA13" s="11" t="s">
        <v>165</v>
      </c>
      <c r="AB13" s="11" t="s">
        <v>176</v>
      </c>
      <c r="AC13" s="12"/>
      <c r="AD13" s="12"/>
      <c r="AE13" s="12"/>
      <c r="AF13" s="15" t="s">
        <v>177</v>
      </c>
      <c r="AG13" s="11" t="str">
        <f>IFERROR(VLOOKUP(표1[[#This Row],[담당자]],'담당자 정보'!$B:$D,2,0),"")</f>
        <v>바로고</v>
      </c>
      <c r="AH13" s="11" t="str">
        <f>IFERROR(VLOOKUP(표1[[#This Row],[담당자]],'담당자 정보'!$B:$E,4,0),"")</f>
        <v>1팀</v>
      </c>
      <c r="AI13" s="12" t="s">
        <v>131</v>
      </c>
      <c r="AJ13" s="12" t="str">
        <f>IFERROR(VLOOKUP(표1[[#This Row],[담당자]],배민비즈계정!$B:$E,3,0),"")</f>
        <v>kwpark</v>
      </c>
      <c r="AK13" s="12" t="str">
        <f>IFERROR(VLOOKUP(표1[[#This Row],[담당자]],배민비즈계정!$B:$E,4,0),"")</f>
        <v>010-9098-6748</v>
      </c>
      <c r="AL13" s="12" t="str">
        <f>VLOOKUP(표1[[#This Row],[담당자]],배민비즈계정!$B:$E,2,0)</f>
        <v>1팀</v>
      </c>
      <c r="AM13" s="11" t="str">
        <f>VLOOKUP(표1[[#This Row],[담당자]],'담당자 정보'!B:G,6,FALSE)</f>
        <v>평정현</v>
      </c>
      <c r="AN13" s="11" t="str">
        <f>VLOOKUP(표1[[#This Row],[팀장]],배민비즈계정!$B:$E,3,FALSE)</f>
        <v>jhpyeong</v>
      </c>
      <c r="AO13" s="16" t="str">
        <f>VLOOKUP(표1[[#This Row],[팀장]],배민비즈계정!$B:$E,4,FALSE)</f>
        <v>010-4660-7292</v>
      </c>
      <c r="AP13" s="2" t="s">
        <v>109</v>
      </c>
      <c r="AQ13" s="2" t="s">
        <v>170</v>
      </c>
      <c r="AR13" s="2" t="str">
        <f>_xlfn.XLOOKUP(표1[[#This Row],[시도2]]&amp;" "&amp;표1[[#This Row],[시군구2]],요금제0402!C:C,요금제0402!G:G)</f>
        <v>경인B</v>
      </c>
      <c r="AS13" s="2"/>
      <c r="AT13" s="2"/>
      <c r="AU13" s="2"/>
    </row>
    <row r="14" spans="1:47" ht="16.5" customHeight="1">
      <c r="A14" s="10">
        <v>12</v>
      </c>
      <c r="B14" s="11" t="s">
        <v>183</v>
      </c>
      <c r="C14" s="11" t="s">
        <v>184</v>
      </c>
      <c r="D14" s="11" t="s">
        <v>185</v>
      </c>
      <c r="E14" s="11" t="s">
        <v>108</v>
      </c>
      <c r="F14" s="11" t="s">
        <v>109</v>
      </c>
      <c r="G14" s="11" t="s">
        <v>186</v>
      </c>
      <c r="H14" s="11">
        <v>8</v>
      </c>
      <c r="I14" s="47" t="s">
        <v>187</v>
      </c>
      <c r="J14" s="11" t="s">
        <v>188</v>
      </c>
      <c r="K14" s="11" t="s">
        <v>189</v>
      </c>
      <c r="L14" s="11" t="s">
        <v>99</v>
      </c>
      <c r="M14" s="12">
        <v>45429</v>
      </c>
      <c r="N14" s="12">
        <v>45441</v>
      </c>
      <c r="O14" s="12" t="str">
        <f>IFERROR(_xlfn.XLOOKUP(표1[[#This Row],[시도]]&amp;" "&amp;표1[[#This Row],[시군구]],요금제0402!C:C,요금제0402!G:G),"-")</f>
        <v>경인B</v>
      </c>
      <c r="P14" s="14"/>
      <c r="Q14" s="57">
        <v>0</v>
      </c>
      <c r="R14" s="13">
        <v>50</v>
      </c>
      <c r="S14" s="18">
        <v>50</v>
      </c>
      <c r="T14" s="12" t="s">
        <v>86</v>
      </c>
      <c r="U14" s="11" t="s">
        <v>64</v>
      </c>
      <c r="V14" s="11">
        <v>7748703040</v>
      </c>
      <c r="W14" s="11" t="s">
        <v>190</v>
      </c>
      <c r="X14" s="11" t="s">
        <v>191</v>
      </c>
      <c r="Y14" s="11" t="s">
        <v>192</v>
      </c>
      <c r="Z14" s="11">
        <v>66590101739112</v>
      </c>
      <c r="AA14" s="11" t="s">
        <v>90</v>
      </c>
      <c r="AB14" s="11" t="s">
        <v>193</v>
      </c>
      <c r="AC14" s="12"/>
      <c r="AD14" s="12"/>
      <c r="AE14" s="12"/>
      <c r="AF14" s="15" t="s">
        <v>70</v>
      </c>
      <c r="AG14" s="11" t="str">
        <f>IFERROR(VLOOKUP(표1[[#This Row],[담당자]],'담당자 정보'!$B:$D,2,0),"")</f>
        <v>바로고</v>
      </c>
      <c r="AH14" s="11" t="str">
        <f>IFERROR(VLOOKUP(표1[[#This Row],[담당자]],'담당자 정보'!$B:$E,4,0),"")</f>
        <v>1팀</v>
      </c>
      <c r="AI14" s="12" t="s">
        <v>131</v>
      </c>
      <c r="AJ14" s="12" t="str">
        <f>IFERROR(VLOOKUP(표1[[#This Row],[담당자]],배민비즈계정!$B:$E,3,0),"")</f>
        <v>kwpark</v>
      </c>
      <c r="AK14" s="12" t="str">
        <f>IFERROR(VLOOKUP(표1[[#This Row],[담당자]],배민비즈계정!$B:$E,4,0),"")</f>
        <v>010-9098-6748</v>
      </c>
      <c r="AL14" s="12" t="str">
        <f>VLOOKUP(표1[[#This Row],[담당자]],배민비즈계정!$B:$E,2,0)</f>
        <v>1팀</v>
      </c>
      <c r="AM14" s="11" t="str">
        <f>VLOOKUP(표1[[#This Row],[담당자]],'담당자 정보'!B:G,6,FALSE)</f>
        <v>평정현</v>
      </c>
      <c r="AN14" s="11" t="str">
        <f>VLOOKUP(표1[[#This Row],[팀장]],배민비즈계정!$B:$E,3,FALSE)</f>
        <v>jhpyeong</v>
      </c>
      <c r="AO14" s="16" t="str">
        <f>VLOOKUP(표1[[#This Row],[팀장]],배민비즈계정!$B:$E,4,FALSE)</f>
        <v>010-4660-7292</v>
      </c>
      <c r="AP14" s="2" t="s">
        <v>109</v>
      </c>
      <c r="AQ14" s="2" t="s">
        <v>186</v>
      </c>
      <c r="AR14" s="2" t="str">
        <f>_xlfn.XLOOKUP(표1[[#This Row],[시도2]]&amp;" "&amp;표1[[#This Row],[시군구2]],요금제0402!C:C,요금제0402!G:G)</f>
        <v>경인B</v>
      </c>
      <c r="AS14" s="2"/>
      <c r="AT14" s="2"/>
      <c r="AU14" s="2"/>
    </row>
    <row r="15" spans="1:47" ht="16.5" customHeight="1">
      <c r="A15" s="10">
        <v>13</v>
      </c>
      <c r="B15" s="11" t="s">
        <v>194</v>
      </c>
      <c r="C15" s="11" t="s">
        <v>195</v>
      </c>
      <c r="D15" s="11" t="s">
        <v>196</v>
      </c>
      <c r="E15" s="11" t="s">
        <v>108</v>
      </c>
      <c r="F15" s="11" t="s">
        <v>109</v>
      </c>
      <c r="G15" s="11" t="s">
        <v>197</v>
      </c>
      <c r="H15" s="11">
        <v>2</v>
      </c>
      <c r="I15" s="47" t="s">
        <v>198</v>
      </c>
      <c r="J15" s="11" t="s">
        <v>199</v>
      </c>
      <c r="K15" s="11" t="s">
        <v>200</v>
      </c>
      <c r="L15" s="11" t="s">
        <v>99</v>
      </c>
      <c r="M15" s="12">
        <v>45429</v>
      </c>
      <c r="N15" s="12">
        <v>45441</v>
      </c>
      <c r="O15" s="12" t="str">
        <f>IFERROR(_xlfn.XLOOKUP(표1[[#This Row],[시도]]&amp;" "&amp;표1[[#This Row],[시군구]],요금제0402!C:C,요금제0402!G:G),"-")</f>
        <v>경인B</v>
      </c>
      <c r="P15" s="14"/>
      <c r="Q15" s="57">
        <v>0</v>
      </c>
      <c r="R15" s="13">
        <v>50</v>
      </c>
      <c r="S15" s="18">
        <v>50</v>
      </c>
      <c r="T15" s="12" t="s">
        <v>86</v>
      </c>
      <c r="U15" s="11" t="s">
        <v>64</v>
      </c>
      <c r="V15" s="11">
        <v>7748703040</v>
      </c>
      <c r="W15" s="11" t="s">
        <v>190</v>
      </c>
      <c r="X15" s="11" t="s">
        <v>191</v>
      </c>
      <c r="Y15" s="11" t="s">
        <v>192</v>
      </c>
      <c r="Z15" s="11">
        <v>66590101739112</v>
      </c>
      <c r="AA15" s="11" t="s">
        <v>90</v>
      </c>
      <c r="AB15" s="11" t="s">
        <v>193</v>
      </c>
      <c r="AC15" s="12"/>
      <c r="AD15" s="12"/>
      <c r="AE15" s="12"/>
      <c r="AF15" s="15" t="s">
        <v>70</v>
      </c>
      <c r="AG15" s="11" t="str">
        <f>IFERROR(VLOOKUP(표1[[#This Row],[담당자]],'담당자 정보'!$B:$D,2,0),"")</f>
        <v>바로고</v>
      </c>
      <c r="AH15" s="11" t="str">
        <f>IFERROR(VLOOKUP(표1[[#This Row],[담당자]],'담당자 정보'!$B:$E,4,0),"")</f>
        <v>1팀</v>
      </c>
      <c r="AI15" s="12" t="s">
        <v>131</v>
      </c>
      <c r="AJ15" s="12" t="str">
        <f>IFERROR(VLOOKUP(표1[[#This Row],[담당자]],배민비즈계정!$B:$E,3,0),"")</f>
        <v>kwpark</v>
      </c>
      <c r="AK15" s="12" t="str">
        <f>IFERROR(VLOOKUP(표1[[#This Row],[담당자]],배민비즈계정!$B:$E,4,0),"")</f>
        <v>010-9098-6748</v>
      </c>
      <c r="AL15" s="12" t="str">
        <f>VLOOKUP(표1[[#This Row],[담당자]],배민비즈계정!$B:$E,2,0)</f>
        <v>1팀</v>
      </c>
      <c r="AM15" s="11" t="str">
        <f>VLOOKUP(표1[[#This Row],[담당자]],'담당자 정보'!B:G,6,FALSE)</f>
        <v>평정현</v>
      </c>
      <c r="AN15" s="11" t="str">
        <f>VLOOKUP(표1[[#This Row],[팀장]],배민비즈계정!$B:$E,3,FALSE)</f>
        <v>jhpyeong</v>
      </c>
      <c r="AO15" s="16" t="str">
        <f>VLOOKUP(표1[[#This Row],[팀장]],배민비즈계정!$B:$E,4,FALSE)</f>
        <v>010-4660-7292</v>
      </c>
      <c r="AP15" s="2" t="s">
        <v>109</v>
      </c>
      <c r="AQ15" s="2" t="s">
        <v>197</v>
      </c>
      <c r="AR15" s="2" t="str">
        <f>_xlfn.XLOOKUP(표1[[#This Row],[시도2]]&amp;" "&amp;표1[[#This Row],[시군구2]],요금제0402!C:C,요금제0402!G:G)</f>
        <v>경인B</v>
      </c>
      <c r="AS15" s="2"/>
      <c r="AT15" s="2"/>
      <c r="AU15" s="2"/>
    </row>
    <row r="16" spans="1:47" ht="16.5" customHeight="1">
      <c r="A16" s="10">
        <v>14</v>
      </c>
      <c r="B16" s="11" t="s">
        <v>201</v>
      </c>
      <c r="C16" s="11" t="s">
        <v>202</v>
      </c>
      <c r="D16" s="11" t="s">
        <v>203</v>
      </c>
      <c r="E16" s="11" t="s">
        <v>75</v>
      </c>
      <c r="F16" s="11" t="s">
        <v>109</v>
      </c>
      <c r="G16" s="11" t="s">
        <v>204</v>
      </c>
      <c r="H16" s="11">
        <v>0</v>
      </c>
      <c r="I16" s="47"/>
      <c r="J16" s="11" t="s">
        <v>205</v>
      </c>
      <c r="K16" s="11" t="s">
        <v>206</v>
      </c>
      <c r="L16" s="11" t="s">
        <v>99</v>
      </c>
      <c r="M16" s="12">
        <v>45429</v>
      </c>
      <c r="N16" s="12">
        <v>45441</v>
      </c>
      <c r="O16" s="12" t="str">
        <f>IFERROR(_xlfn.XLOOKUP(표1[[#This Row],[시도]]&amp;" "&amp;표1[[#This Row],[시군구]],요금제0402!C:C,요금제0402!G:G),"-")</f>
        <v>경인B</v>
      </c>
      <c r="P16" s="14"/>
      <c r="Q16" s="57">
        <v>0</v>
      </c>
      <c r="R16" s="13">
        <v>100</v>
      </c>
      <c r="S16" s="18">
        <v>50</v>
      </c>
      <c r="T16" s="12" t="s">
        <v>86</v>
      </c>
      <c r="U16" s="11" t="s">
        <v>64</v>
      </c>
      <c r="V16" s="11">
        <v>4590603195</v>
      </c>
      <c r="W16" s="11" t="s">
        <v>207</v>
      </c>
      <c r="X16" s="11" t="s">
        <v>208</v>
      </c>
      <c r="Y16" s="11" t="s">
        <v>209</v>
      </c>
      <c r="Z16" s="11">
        <v>3333228208382</v>
      </c>
      <c r="AA16" s="11" t="s">
        <v>68</v>
      </c>
      <c r="AB16" s="11" t="s">
        <v>210</v>
      </c>
      <c r="AC16" s="12"/>
      <c r="AD16" s="12"/>
      <c r="AE16" s="12"/>
      <c r="AF16" s="15" t="s">
        <v>70</v>
      </c>
      <c r="AG16" s="11" t="str">
        <f>IFERROR(VLOOKUP(표1[[#This Row],[담당자]],'담당자 정보'!$B:$D,2,0),"")</f>
        <v>바로고</v>
      </c>
      <c r="AH16" s="11" t="str">
        <f>IFERROR(VLOOKUP(표1[[#This Row],[담당자]],'담당자 정보'!$B:$E,4,0),"")</f>
        <v>1팀</v>
      </c>
      <c r="AI16" s="12" t="s">
        <v>131</v>
      </c>
      <c r="AJ16" s="12" t="str">
        <f>IFERROR(VLOOKUP(표1[[#This Row],[담당자]],배민비즈계정!$B:$E,3,0),"")</f>
        <v>kwpark</v>
      </c>
      <c r="AK16" s="12" t="str">
        <f>IFERROR(VLOOKUP(표1[[#This Row],[담당자]],배민비즈계정!$B:$E,4,0),"")</f>
        <v>010-9098-6748</v>
      </c>
      <c r="AL16" s="12" t="str">
        <f>VLOOKUP(표1[[#This Row],[담당자]],배민비즈계정!$B:$E,2,0)</f>
        <v>1팀</v>
      </c>
      <c r="AM16" s="11" t="str">
        <f>VLOOKUP(표1[[#This Row],[담당자]],'담당자 정보'!B:G,6,FALSE)</f>
        <v>평정현</v>
      </c>
      <c r="AN16" s="11" t="str">
        <f>VLOOKUP(표1[[#This Row],[팀장]],배민비즈계정!$B:$E,3,FALSE)</f>
        <v>jhpyeong</v>
      </c>
      <c r="AO16" s="16" t="str">
        <f>VLOOKUP(표1[[#This Row],[팀장]],배민비즈계정!$B:$E,4,FALSE)</f>
        <v>010-4660-7292</v>
      </c>
      <c r="AP16" s="2" t="s">
        <v>109</v>
      </c>
      <c r="AQ16" s="2" t="s">
        <v>204</v>
      </c>
      <c r="AR16" s="2" t="str">
        <f>_xlfn.XLOOKUP(표1[[#This Row],[시도2]]&amp;" "&amp;표1[[#This Row],[시군구2]],요금제0402!C:C,요금제0402!G:G)</f>
        <v>경인B</v>
      </c>
      <c r="AS16" s="2"/>
      <c r="AT16" s="2"/>
      <c r="AU16" s="2"/>
    </row>
    <row r="17" spans="1:47" ht="16.5" customHeight="1">
      <c r="A17" s="10">
        <v>15</v>
      </c>
      <c r="B17" s="11" t="s">
        <v>211</v>
      </c>
      <c r="C17" s="11" t="s">
        <v>212</v>
      </c>
      <c r="D17" s="11" t="s">
        <v>213</v>
      </c>
      <c r="E17" s="11" t="s">
        <v>56</v>
      </c>
      <c r="F17" s="11" t="s">
        <v>109</v>
      </c>
      <c r="G17" s="11" t="s">
        <v>214</v>
      </c>
      <c r="H17" s="11">
        <v>0</v>
      </c>
      <c r="I17" s="47" t="s">
        <v>215</v>
      </c>
      <c r="J17" s="11" t="s">
        <v>216</v>
      </c>
      <c r="K17" s="11" t="s">
        <v>217</v>
      </c>
      <c r="L17" s="11" t="s">
        <v>99</v>
      </c>
      <c r="M17" s="12">
        <v>45429</v>
      </c>
      <c r="N17" s="12">
        <v>45441</v>
      </c>
      <c r="O17" s="12" t="str">
        <f>IFERROR(_xlfn.XLOOKUP(표1[[#This Row],[시도]]&amp;" "&amp;표1[[#This Row],[시군구]],요금제0402!C:C,요금제0402!G:G),"-")</f>
        <v>서울B&amp;경인A</v>
      </c>
      <c r="P17" s="14"/>
      <c r="Q17" s="57">
        <v>0</v>
      </c>
      <c r="R17" s="13">
        <v>100</v>
      </c>
      <c r="S17" s="18">
        <v>50</v>
      </c>
      <c r="T17" s="12" t="s">
        <v>86</v>
      </c>
      <c r="U17" s="11" t="s">
        <v>64</v>
      </c>
      <c r="V17" s="11">
        <v>5925200906</v>
      </c>
      <c r="W17" s="11" t="s">
        <v>218</v>
      </c>
      <c r="X17" s="11" t="s">
        <v>219</v>
      </c>
      <c r="Y17" s="11" t="s">
        <v>220</v>
      </c>
      <c r="Z17" s="11">
        <v>60370104279363</v>
      </c>
      <c r="AA17" s="11" t="s">
        <v>90</v>
      </c>
      <c r="AB17" s="11" t="s">
        <v>221</v>
      </c>
      <c r="AC17" s="12"/>
      <c r="AD17" s="12"/>
      <c r="AE17" s="12"/>
      <c r="AF17" s="15" t="s">
        <v>70</v>
      </c>
      <c r="AG17" s="11" t="str">
        <f>IFERROR(VLOOKUP(표1[[#This Row],[담당자]],'담당자 정보'!$B:$D,2,0),"")</f>
        <v>바로고</v>
      </c>
      <c r="AH17" s="11" t="str">
        <f>IFERROR(VLOOKUP(표1[[#This Row],[담당자]],'담당자 정보'!$B:$E,4,0),"")</f>
        <v>4팀</v>
      </c>
      <c r="AI17" s="12" t="s">
        <v>222</v>
      </c>
      <c r="AJ17" s="12" t="str">
        <f>IFERROR(VLOOKUP(표1[[#This Row],[담당자]],배민비즈계정!$B:$E,3,0),"")</f>
        <v>tmdrl1539</v>
      </c>
      <c r="AK17" s="12" t="str">
        <f>IFERROR(VLOOKUP(표1[[#This Row],[담당자]],배민비즈계정!$B:$E,4,0),"")</f>
        <v>010-4629-1734</v>
      </c>
      <c r="AL17" s="12" t="str">
        <f>VLOOKUP(표1[[#This Row],[담당자]],배민비즈계정!$B:$E,2,0)</f>
        <v>4팀</v>
      </c>
      <c r="AM17" s="11" t="str">
        <f>VLOOKUP(표1[[#This Row],[담당자]],'담당자 정보'!B:G,6,FALSE)</f>
        <v>평정현</v>
      </c>
      <c r="AN17" s="11" t="str">
        <f>VLOOKUP(표1[[#This Row],[팀장]],배민비즈계정!$B:$E,3,FALSE)</f>
        <v>jhpyeong</v>
      </c>
      <c r="AO17" s="16" t="str">
        <f>VLOOKUP(표1[[#This Row],[팀장]],배민비즈계정!$B:$E,4,FALSE)</f>
        <v>010-4660-7292</v>
      </c>
      <c r="AP17" s="2" t="s">
        <v>109</v>
      </c>
      <c r="AQ17" s="2" t="s">
        <v>214</v>
      </c>
      <c r="AR17" s="2" t="str">
        <f>_xlfn.XLOOKUP(표1[[#This Row],[시도2]]&amp;" "&amp;표1[[#This Row],[시군구2]],요금제0402!C:C,요금제0402!G:G)</f>
        <v>서울B&amp;경인A</v>
      </c>
      <c r="AS17" s="2"/>
      <c r="AT17" s="2"/>
      <c r="AU17" s="2"/>
    </row>
    <row r="18" spans="1:47" ht="16.5" customHeight="1">
      <c r="A18" s="10">
        <v>16</v>
      </c>
      <c r="B18" s="11" t="s">
        <v>223</v>
      </c>
      <c r="C18" s="11" t="s">
        <v>224</v>
      </c>
      <c r="D18" s="11" t="s">
        <v>225</v>
      </c>
      <c r="E18" s="11" t="s">
        <v>56</v>
      </c>
      <c r="F18" s="11" t="s">
        <v>109</v>
      </c>
      <c r="G18" s="11" t="s">
        <v>226</v>
      </c>
      <c r="H18" s="11">
        <v>0</v>
      </c>
      <c r="I18" s="47"/>
      <c r="J18" s="11" t="s">
        <v>227</v>
      </c>
      <c r="K18" s="11" t="s">
        <v>228</v>
      </c>
      <c r="L18" s="11" t="s">
        <v>99</v>
      </c>
      <c r="M18" s="12">
        <v>45429</v>
      </c>
      <c r="N18" s="12">
        <v>45441</v>
      </c>
      <c r="O18" s="12" t="str">
        <f>IFERROR(_xlfn.XLOOKUP(표1[[#This Row],[시도]]&amp;" "&amp;표1[[#This Row],[시군구]],요금제0402!C:C,요금제0402!G:G),"-")</f>
        <v>서울B&amp;경인A</v>
      </c>
      <c r="P18" s="14"/>
      <c r="Q18" s="57">
        <v>0</v>
      </c>
      <c r="R18" s="13">
        <v>100</v>
      </c>
      <c r="S18" s="18">
        <v>50</v>
      </c>
      <c r="T18" s="12" t="s">
        <v>86</v>
      </c>
      <c r="U18" s="11" t="s">
        <v>64</v>
      </c>
      <c r="V18" s="11">
        <v>6880100054</v>
      </c>
      <c r="W18" s="11" t="s">
        <v>229</v>
      </c>
      <c r="X18" s="11" t="s">
        <v>230</v>
      </c>
      <c r="Y18" s="11" t="s">
        <v>231</v>
      </c>
      <c r="Z18" s="11">
        <v>508154845248</v>
      </c>
      <c r="AA18" s="11" t="s">
        <v>232</v>
      </c>
      <c r="AB18" s="11" t="s">
        <v>233</v>
      </c>
      <c r="AC18" s="12"/>
      <c r="AD18" s="12"/>
      <c r="AE18" s="12"/>
      <c r="AF18" s="15" t="s">
        <v>70</v>
      </c>
      <c r="AG18" s="11" t="str">
        <f>IFERROR(VLOOKUP(표1[[#This Row],[담당자]],'담당자 정보'!$B:$D,2,0),"")</f>
        <v>바로고</v>
      </c>
      <c r="AH18" s="11" t="str">
        <f>IFERROR(VLOOKUP(표1[[#This Row],[담당자]],'담당자 정보'!$B:$E,4,0),"")</f>
        <v>4팀</v>
      </c>
      <c r="AI18" s="12" t="s">
        <v>222</v>
      </c>
      <c r="AJ18" s="12" t="str">
        <f>IFERROR(VLOOKUP(표1[[#This Row],[담당자]],배민비즈계정!$B:$E,3,0),"")</f>
        <v>tmdrl1539</v>
      </c>
      <c r="AK18" s="12" t="str">
        <f>IFERROR(VLOOKUP(표1[[#This Row],[담당자]],배민비즈계정!$B:$E,4,0),"")</f>
        <v>010-4629-1734</v>
      </c>
      <c r="AL18" s="12" t="str">
        <f>VLOOKUP(표1[[#This Row],[담당자]],배민비즈계정!$B:$E,2,0)</f>
        <v>4팀</v>
      </c>
      <c r="AM18" s="11" t="str">
        <f>VLOOKUP(표1[[#This Row],[담당자]],'담당자 정보'!B:G,6,FALSE)</f>
        <v>평정현</v>
      </c>
      <c r="AN18" s="11" t="str">
        <f>VLOOKUP(표1[[#This Row],[팀장]],배민비즈계정!$B:$E,3,FALSE)</f>
        <v>jhpyeong</v>
      </c>
      <c r="AO18" s="16" t="str">
        <f>VLOOKUP(표1[[#This Row],[팀장]],배민비즈계정!$B:$E,4,FALSE)</f>
        <v>010-4660-7292</v>
      </c>
      <c r="AP18" s="2" t="s">
        <v>109</v>
      </c>
      <c r="AQ18" s="2" t="s">
        <v>226</v>
      </c>
      <c r="AR18" s="2" t="str">
        <f>_xlfn.XLOOKUP(표1[[#This Row],[시도2]]&amp;" "&amp;표1[[#This Row],[시군구2]],요금제0402!C:C,요금제0402!G:G)</f>
        <v>서울B&amp;경인A</v>
      </c>
      <c r="AS18" s="2"/>
      <c r="AT18" s="2"/>
      <c r="AU18" s="2"/>
    </row>
    <row r="19" spans="1:47" ht="16.5" customHeight="1">
      <c r="A19" s="10">
        <v>17</v>
      </c>
      <c r="B19" s="11" t="s">
        <v>234</v>
      </c>
      <c r="C19" s="11" t="e">
        <v>#N/A</v>
      </c>
      <c r="D19" s="11" t="s">
        <v>235</v>
      </c>
      <c r="E19" s="11" t="e">
        <v>#N/A</v>
      </c>
      <c r="F19" s="11" t="s">
        <v>109</v>
      </c>
      <c r="G19" s="11" t="e">
        <v>#N/A</v>
      </c>
      <c r="H19" s="11" t="e">
        <v>#N/A</v>
      </c>
      <c r="I19" s="47"/>
      <c r="J19" s="11" t="s">
        <v>236</v>
      </c>
      <c r="K19" s="11" t="s">
        <v>237</v>
      </c>
      <c r="L19" s="11" t="s">
        <v>99</v>
      </c>
      <c r="M19" s="12">
        <v>45429</v>
      </c>
      <c r="N19" s="12" t="e">
        <v>#N/A</v>
      </c>
      <c r="O19" s="12" t="str">
        <f>IFERROR(_xlfn.XLOOKUP(표1[[#This Row],[시도]]&amp;" "&amp;표1[[#This Row],[시군구]],요금제0402!C:C,요금제0402!G:G),"-")</f>
        <v>-</v>
      </c>
      <c r="P19" s="14"/>
      <c r="Q19" s="57">
        <v>0</v>
      </c>
      <c r="R19" s="13">
        <v>100</v>
      </c>
      <c r="S19" s="18">
        <v>50</v>
      </c>
      <c r="T19" s="12"/>
      <c r="U19" s="11" t="s">
        <v>150</v>
      </c>
      <c r="V19" s="11" t="e">
        <v>#N/A</v>
      </c>
      <c r="W19" s="11" t="e">
        <v>#N/A</v>
      </c>
      <c r="X19" s="11" t="e">
        <v>#N/A</v>
      </c>
      <c r="Y19" s="11" t="e">
        <v>#N/A</v>
      </c>
      <c r="Z19" s="11" t="e">
        <v>#N/A</v>
      </c>
      <c r="AA19" s="11" t="e">
        <v>#N/A</v>
      </c>
      <c r="AB19" s="11" t="e">
        <v>#N/A</v>
      </c>
      <c r="AC19" s="12"/>
      <c r="AD19" s="12"/>
      <c r="AE19" s="12"/>
      <c r="AF19" s="15" t="s">
        <v>70</v>
      </c>
      <c r="AG19" s="11" t="str">
        <f>IFERROR(VLOOKUP(표1[[#This Row],[담당자]],'담당자 정보'!$B:$D,2,0),"")</f>
        <v/>
      </c>
      <c r="AH19" s="11" t="str">
        <f>IFERROR(VLOOKUP(표1[[#This Row],[담당자]],'담당자 정보'!$B:$E,4,0),"")</f>
        <v/>
      </c>
      <c r="AI19" s="12" t="e">
        <v>#N/A</v>
      </c>
      <c r="AJ19" s="12" t="str">
        <f>IFERROR(VLOOKUP(표1[[#This Row],[담당자]],배민비즈계정!$B:$E,3,0),"")</f>
        <v/>
      </c>
      <c r="AK19" s="12" t="str">
        <f>IFERROR(VLOOKUP(표1[[#This Row],[담당자]],배민비즈계정!$B:$E,4,0),"")</f>
        <v/>
      </c>
      <c r="AL19" s="12" t="e">
        <f>VLOOKUP(표1[[#This Row],[담당자]],배민비즈계정!$B:$E,2,0)</f>
        <v>#N/A</v>
      </c>
      <c r="AM19" s="11" t="e">
        <f>VLOOKUP(표1[[#This Row],[담당자]],'담당자 정보'!B:G,6,FALSE)</f>
        <v>#N/A</v>
      </c>
      <c r="AN19" s="11" t="e">
        <f>VLOOKUP(표1[[#This Row],[팀장]],배민비즈계정!$B:$E,3,FALSE)</f>
        <v>#N/A</v>
      </c>
      <c r="AO19" s="16" t="e">
        <f>VLOOKUP(표1[[#This Row],[팀장]],배민비즈계정!$B:$E,4,FALSE)</f>
        <v>#N/A</v>
      </c>
      <c r="AP19" s="2" t="s">
        <v>109</v>
      </c>
      <c r="AQ19" s="2" t="e">
        <v>#N/A</v>
      </c>
      <c r="AR19" s="2" t="e">
        <f>_xlfn.XLOOKUP(표1[[#This Row],[시도2]]&amp;" "&amp;표1[[#This Row],[시군구2]],요금제0402!C:C,요금제0402!G:G)</f>
        <v>#N/A</v>
      </c>
      <c r="AS19" s="2"/>
      <c r="AT19" s="2"/>
      <c r="AU19" s="2"/>
    </row>
    <row r="20" spans="1:47" ht="16.5" customHeight="1">
      <c r="A20" s="10">
        <v>18</v>
      </c>
      <c r="B20" s="11" t="s">
        <v>238</v>
      </c>
      <c r="C20" s="11" t="s">
        <v>239</v>
      </c>
      <c r="D20" s="11" t="s">
        <v>240</v>
      </c>
      <c r="E20" s="11" t="s">
        <v>56</v>
      </c>
      <c r="F20" s="11" t="s">
        <v>109</v>
      </c>
      <c r="G20" s="11" t="s">
        <v>241</v>
      </c>
      <c r="H20" s="11">
        <v>0</v>
      </c>
      <c r="I20" s="47"/>
      <c r="J20" s="11" t="s">
        <v>242</v>
      </c>
      <c r="K20" s="11" t="s">
        <v>243</v>
      </c>
      <c r="L20" s="11" t="s">
        <v>62</v>
      </c>
      <c r="M20" s="12">
        <v>45429</v>
      </c>
      <c r="N20" s="12">
        <v>45441</v>
      </c>
      <c r="O20" s="12" t="str">
        <f>IFERROR(_xlfn.XLOOKUP(표1[[#This Row],[시도]]&amp;" "&amp;표1[[#This Row],[시군구]],요금제0402!C:C,요금제0402!G:G),"-")</f>
        <v>서울B&amp;경인A</v>
      </c>
      <c r="P20" s="14"/>
      <c r="Q20" s="57">
        <v>0</v>
      </c>
      <c r="R20" s="13">
        <v>100</v>
      </c>
      <c r="S20" s="18">
        <v>50</v>
      </c>
      <c r="T20" s="12" t="s">
        <v>86</v>
      </c>
      <c r="U20" s="11" t="s">
        <v>150</v>
      </c>
      <c r="V20" s="11">
        <v>1435200892</v>
      </c>
      <c r="W20" s="11" t="s">
        <v>244</v>
      </c>
      <c r="X20" s="11" t="s">
        <v>245</v>
      </c>
      <c r="Y20" s="11" t="s">
        <v>246</v>
      </c>
      <c r="Z20" s="11">
        <v>3333302976090</v>
      </c>
      <c r="AA20" s="11" t="s">
        <v>68</v>
      </c>
      <c r="AB20" s="11" t="s">
        <v>247</v>
      </c>
      <c r="AC20" s="12"/>
      <c r="AD20" s="12"/>
      <c r="AE20" s="12"/>
      <c r="AF20" s="15" t="s">
        <v>248</v>
      </c>
      <c r="AG20" s="11" t="str">
        <f>IFERROR(VLOOKUP(표1[[#This Row],[담당자]],'담당자 정보'!$B:$D,2,0),"")</f>
        <v>바로고</v>
      </c>
      <c r="AH20" s="11" t="str">
        <f>IFERROR(VLOOKUP(표1[[#This Row],[담당자]],'담당자 정보'!$B:$E,4,0),"")</f>
        <v>1팀</v>
      </c>
      <c r="AI20" s="12" t="s">
        <v>131</v>
      </c>
      <c r="AJ20" s="12" t="str">
        <f>IFERROR(VLOOKUP(표1[[#This Row],[담당자]],배민비즈계정!$B:$E,3,0),"")</f>
        <v>kwpark</v>
      </c>
      <c r="AK20" s="12" t="str">
        <f>IFERROR(VLOOKUP(표1[[#This Row],[담당자]],배민비즈계정!$B:$E,4,0),"")</f>
        <v>010-9098-6748</v>
      </c>
      <c r="AL20" s="12" t="str">
        <f>VLOOKUP(표1[[#This Row],[담당자]],배민비즈계정!$B:$E,2,0)</f>
        <v>1팀</v>
      </c>
      <c r="AM20" s="11" t="str">
        <f>VLOOKUP(표1[[#This Row],[담당자]],'담당자 정보'!B:G,6,FALSE)</f>
        <v>평정현</v>
      </c>
      <c r="AN20" s="11" t="str">
        <f>VLOOKUP(표1[[#This Row],[팀장]],배민비즈계정!$B:$E,3,FALSE)</f>
        <v>jhpyeong</v>
      </c>
      <c r="AO20" s="16" t="str">
        <f>VLOOKUP(표1[[#This Row],[팀장]],배민비즈계정!$B:$E,4,FALSE)</f>
        <v>010-4660-7292</v>
      </c>
      <c r="AP20" s="2" t="s">
        <v>109</v>
      </c>
      <c r="AQ20" s="2" t="s">
        <v>241</v>
      </c>
      <c r="AR20" s="2" t="str">
        <f>_xlfn.XLOOKUP(표1[[#This Row],[시도2]]&amp;" "&amp;표1[[#This Row],[시군구2]],요금제0402!C:C,요금제0402!G:G)</f>
        <v>서울B&amp;경인A</v>
      </c>
      <c r="AS20" s="2"/>
      <c r="AT20" s="2"/>
      <c r="AU20" s="2"/>
    </row>
    <row r="21" spans="1:47" ht="16.5" customHeight="1">
      <c r="A21" s="10">
        <v>19</v>
      </c>
      <c r="B21" s="11" t="s">
        <v>249</v>
      </c>
      <c r="C21" s="11" t="s">
        <v>250</v>
      </c>
      <c r="D21" s="11" t="s">
        <v>251</v>
      </c>
      <c r="E21" s="11" t="s">
        <v>56</v>
      </c>
      <c r="F21" s="11" t="s">
        <v>57</v>
      </c>
      <c r="G21" s="11" t="s">
        <v>252</v>
      </c>
      <c r="H21" s="11">
        <v>0</v>
      </c>
      <c r="I21" s="47" t="s">
        <v>253</v>
      </c>
      <c r="J21" s="11" t="s">
        <v>254</v>
      </c>
      <c r="K21" s="11" t="s">
        <v>255</v>
      </c>
      <c r="L21" s="11" t="s">
        <v>62</v>
      </c>
      <c r="M21" s="12">
        <v>45429</v>
      </c>
      <c r="N21" s="12">
        <v>45441</v>
      </c>
      <c r="O21" s="12" t="str">
        <f>IFERROR(_xlfn.XLOOKUP(표1[[#This Row],[시도]]&amp;" "&amp;표1[[#This Row],[시군구]],요금제0402!C:C,요금제0402!G:G),"-")</f>
        <v>서울B&amp;경인A</v>
      </c>
      <c r="P21" s="14"/>
      <c r="Q21" s="57">
        <v>0</v>
      </c>
      <c r="R21" s="13">
        <v>100</v>
      </c>
      <c r="S21" s="18">
        <v>50</v>
      </c>
      <c r="T21" s="12" t="s">
        <v>86</v>
      </c>
      <c r="U21" s="11" t="s">
        <v>150</v>
      </c>
      <c r="V21" s="11">
        <v>5641801677</v>
      </c>
      <c r="W21" s="11" t="s">
        <v>256</v>
      </c>
      <c r="X21" s="11" t="s">
        <v>257</v>
      </c>
      <c r="Y21" s="11" t="s">
        <v>258</v>
      </c>
      <c r="Z21" s="11">
        <v>1005604244594</v>
      </c>
      <c r="AA21" s="11" t="s">
        <v>259</v>
      </c>
      <c r="AB21" s="11" t="s">
        <v>260</v>
      </c>
      <c r="AC21" s="12"/>
      <c r="AD21" s="12"/>
      <c r="AE21" s="12"/>
      <c r="AF21" s="15" t="s">
        <v>70</v>
      </c>
      <c r="AG21" s="11" t="str">
        <f>IFERROR(VLOOKUP(표1[[#This Row],[담당자]],'담당자 정보'!$B:$D,2,0),"")</f>
        <v>바로고</v>
      </c>
      <c r="AH21" s="11" t="str">
        <f>IFERROR(VLOOKUP(표1[[#This Row],[담당자]],'담당자 정보'!$B:$E,4,0),"")</f>
        <v>1팀</v>
      </c>
      <c r="AI21" s="12" t="s">
        <v>71</v>
      </c>
      <c r="AJ21" s="12" t="str">
        <f>IFERROR(VLOOKUP(표1[[#This Row],[담당자]],배민비즈계정!$B:$E,3,0),"")</f>
        <v>tkdan159</v>
      </c>
      <c r="AK21" s="12" t="str">
        <f>IFERROR(VLOOKUP(표1[[#This Row],[담당자]],배민비즈계정!$B:$E,4,0),"")</f>
        <v>010-9052-0911</v>
      </c>
      <c r="AL21" s="12" t="str">
        <f>VLOOKUP(표1[[#This Row],[담당자]],배민비즈계정!$B:$E,2,0)</f>
        <v>1팀</v>
      </c>
      <c r="AM21" s="11" t="str">
        <f>VLOOKUP(표1[[#This Row],[담당자]],'담당자 정보'!B:G,6,FALSE)</f>
        <v>평정현</v>
      </c>
      <c r="AN21" s="11" t="str">
        <f>VLOOKUP(표1[[#This Row],[팀장]],배민비즈계정!$B:$E,3,FALSE)</f>
        <v>jhpyeong</v>
      </c>
      <c r="AO21" s="16" t="str">
        <f>VLOOKUP(표1[[#This Row],[팀장]],배민비즈계정!$B:$E,4,FALSE)</f>
        <v>010-4660-7292</v>
      </c>
      <c r="AP21" s="2" t="s">
        <v>57</v>
      </c>
      <c r="AQ21" s="2" t="s">
        <v>252</v>
      </c>
      <c r="AR21" s="2" t="str">
        <f>_xlfn.XLOOKUP(표1[[#This Row],[시도2]]&amp;" "&amp;표1[[#This Row],[시군구2]],요금제0402!C:C,요금제0402!G:G)</f>
        <v>서울B&amp;경인A</v>
      </c>
      <c r="AS21" s="2"/>
      <c r="AT21" s="2"/>
      <c r="AU21" s="2"/>
    </row>
    <row r="22" spans="1:47" ht="16.5" customHeight="1">
      <c r="A22" s="10">
        <v>20</v>
      </c>
      <c r="B22" s="11" t="s">
        <v>261</v>
      </c>
      <c r="C22" s="11" t="s">
        <v>262</v>
      </c>
      <c r="D22" s="11" t="s">
        <v>263</v>
      </c>
      <c r="E22" s="11" t="s">
        <v>56</v>
      </c>
      <c r="F22" s="11" t="s">
        <v>57</v>
      </c>
      <c r="G22" s="11" t="s">
        <v>264</v>
      </c>
      <c r="H22" s="11">
        <v>0</v>
      </c>
      <c r="I22" s="47"/>
      <c r="J22" s="11" t="s">
        <v>265</v>
      </c>
      <c r="K22" s="11" t="s">
        <v>266</v>
      </c>
      <c r="L22" s="11" t="s">
        <v>62</v>
      </c>
      <c r="M22" s="12">
        <v>45429</v>
      </c>
      <c r="N22" s="12">
        <v>45441</v>
      </c>
      <c r="O22" s="12" t="str">
        <f>IFERROR(_xlfn.XLOOKUP(표1[[#This Row],[시도]]&amp;" "&amp;표1[[#This Row],[시군구]],요금제0402!C:C,요금제0402!G:G),"-")</f>
        <v>서울B&amp;경인A</v>
      </c>
      <c r="P22" s="14"/>
      <c r="Q22" s="57">
        <v>0</v>
      </c>
      <c r="R22" s="13">
        <v>100</v>
      </c>
      <c r="S22" s="18">
        <v>50</v>
      </c>
      <c r="T22" s="12" t="s">
        <v>86</v>
      </c>
      <c r="U22" s="11" t="s">
        <v>150</v>
      </c>
      <c r="V22" s="11">
        <v>5641801677</v>
      </c>
      <c r="W22" s="11" t="s">
        <v>256</v>
      </c>
      <c r="X22" s="11" t="s">
        <v>257</v>
      </c>
      <c r="Y22" s="11" t="s">
        <v>258</v>
      </c>
      <c r="Z22" s="11">
        <v>1005604244594</v>
      </c>
      <c r="AA22" s="11" t="s">
        <v>259</v>
      </c>
      <c r="AB22" s="11" t="s">
        <v>260</v>
      </c>
      <c r="AC22" s="12"/>
      <c r="AD22" s="12"/>
      <c r="AE22" s="12"/>
      <c r="AF22" s="15" t="s">
        <v>267</v>
      </c>
      <c r="AG22" s="11" t="str">
        <f>IFERROR(VLOOKUP(표1[[#This Row],[담당자]],'담당자 정보'!$B:$D,2,0),"")</f>
        <v>바로고</v>
      </c>
      <c r="AH22" s="11" t="str">
        <f>IFERROR(VLOOKUP(표1[[#This Row],[담당자]],'담당자 정보'!$B:$E,4,0),"")</f>
        <v>1팀</v>
      </c>
      <c r="AI22" s="12" t="s">
        <v>71</v>
      </c>
      <c r="AJ22" s="12" t="str">
        <f>IFERROR(VLOOKUP(표1[[#This Row],[담당자]],배민비즈계정!$B:$E,3,0),"")</f>
        <v>tkdan159</v>
      </c>
      <c r="AK22" s="12" t="str">
        <f>IFERROR(VLOOKUP(표1[[#This Row],[담당자]],배민비즈계정!$B:$E,4,0),"")</f>
        <v>010-9052-0911</v>
      </c>
      <c r="AL22" s="12" t="str">
        <f>VLOOKUP(표1[[#This Row],[담당자]],배민비즈계정!$B:$E,2,0)</f>
        <v>1팀</v>
      </c>
      <c r="AM22" s="11" t="str">
        <f>VLOOKUP(표1[[#This Row],[담당자]],'담당자 정보'!B:G,6,FALSE)</f>
        <v>평정현</v>
      </c>
      <c r="AN22" s="11" t="str">
        <f>VLOOKUP(표1[[#This Row],[팀장]],배민비즈계정!$B:$E,3,FALSE)</f>
        <v>jhpyeong</v>
      </c>
      <c r="AO22" s="16" t="str">
        <f>VLOOKUP(표1[[#This Row],[팀장]],배민비즈계정!$B:$E,4,FALSE)</f>
        <v>010-4660-7292</v>
      </c>
      <c r="AP22" s="2" t="s">
        <v>57</v>
      </c>
      <c r="AQ22" s="2" t="s">
        <v>264</v>
      </c>
      <c r="AR22" s="2" t="str">
        <f>_xlfn.XLOOKUP(표1[[#This Row],[시도2]]&amp;" "&amp;표1[[#This Row],[시군구2]],요금제0402!C:C,요금제0402!G:G)</f>
        <v>서울B&amp;경인A</v>
      </c>
      <c r="AS22" s="2"/>
      <c r="AT22" s="2"/>
      <c r="AU22" s="2"/>
    </row>
    <row r="23" spans="1:47" ht="16.5" customHeight="1">
      <c r="A23" s="10">
        <v>21</v>
      </c>
      <c r="B23" s="11" t="s">
        <v>268</v>
      </c>
      <c r="C23" s="11" t="s">
        <v>269</v>
      </c>
      <c r="D23" s="11" t="s">
        <v>270</v>
      </c>
      <c r="E23" s="11" t="s">
        <v>56</v>
      </c>
      <c r="F23" s="11" t="s">
        <v>57</v>
      </c>
      <c r="G23" s="11" t="s">
        <v>271</v>
      </c>
      <c r="H23" s="11">
        <v>0</v>
      </c>
      <c r="I23" s="47"/>
      <c r="J23" s="11" t="s">
        <v>272</v>
      </c>
      <c r="K23" s="11" t="s">
        <v>273</v>
      </c>
      <c r="L23" s="11" t="s">
        <v>62</v>
      </c>
      <c r="M23" s="12">
        <v>45429</v>
      </c>
      <c r="N23" s="12">
        <v>45441</v>
      </c>
      <c r="O23" s="12" t="str">
        <f>IFERROR(_xlfn.XLOOKUP(표1[[#This Row],[시도]]&amp;" "&amp;표1[[#This Row],[시군구]],요금제0402!C:C,요금제0402!G:G),"-")</f>
        <v>서울B&amp;경인A</v>
      </c>
      <c r="P23" s="14"/>
      <c r="Q23" s="57">
        <v>0</v>
      </c>
      <c r="R23" s="13">
        <v>100</v>
      </c>
      <c r="S23" s="18">
        <v>50</v>
      </c>
      <c r="T23" s="12" t="s">
        <v>86</v>
      </c>
      <c r="U23" s="11" t="s">
        <v>64</v>
      </c>
      <c r="V23" s="11">
        <v>3682301374</v>
      </c>
      <c r="W23" s="11" t="s">
        <v>274</v>
      </c>
      <c r="X23" s="11" t="s">
        <v>275</v>
      </c>
      <c r="Y23" s="11" t="s">
        <v>276</v>
      </c>
      <c r="Z23" s="11">
        <v>3333080719420</v>
      </c>
      <c r="AA23" s="11" t="s">
        <v>68</v>
      </c>
      <c r="AB23" s="11" t="s">
        <v>277</v>
      </c>
      <c r="AC23" s="12"/>
      <c r="AD23" s="12"/>
      <c r="AE23" s="12"/>
      <c r="AF23" s="15" t="s">
        <v>70</v>
      </c>
      <c r="AG23" s="11" t="str">
        <f>IFERROR(VLOOKUP(표1[[#This Row],[담당자]],'담당자 정보'!$B:$D,2,0),"")</f>
        <v>바로고</v>
      </c>
      <c r="AH23" s="11" t="str">
        <f>IFERROR(VLOOKUP(표1[[#This Row],[담당자]],'담당자 정보'!$B:$E,4,0),"")</f>
        <v>1팀</v>
      </c>
      <c r="AI23" s="12" t="s">
        <v>71</v>
      </c>
      <c r="AJ23" s="12" t="str">
        <f>IFERROR(VLOOKUP(표1[[#This Row],[담당자]],배민비즈계정!$B:$E,3,0),"")</f>
        <v>tkdan159</v>
      </c>
      <c r="AK23" s="12" t="str">
        <f>IFERROR(VLOOKUP(표1[[#This Row],[담당자]],배민비즈계정!$B:$E,4,0),"")</f>
        <v>010-9052-0911</v>
      </c>
      <c r="AL23" s="12" t="str">
        <f>VLOOKUP(표1[[#This Row],[담당자]],배민비즈계정!$B:$E,2,0)</f>
        <v>1팀</v>
      </c>
      <c r="AM23" s="11" t="str">
        <f>VLOOKUP(표1[[#This Row],[담당자]],'담당자 정보'!B:G,6,FALSE)</f>
        <v>평정현</v>
      </c>
      <c r="AN23" s="11" t="str">
        <f>VLOOKUP(표1[[#This Row],[팀장]],배민비즈계정!$B:$E,3,FALSE)</f>
        <v>jhpyeong</v>
      </c>
      <c r="AO23" s="16" t="str">
        <f>VLOOKUP(표1[[#This Row],[팀장]],배민비즈계정!$B:$E,4,FALSE)</f>
        <v>010-4660-7292</v>
      </c>
      <c r="AP23" s="2" t="s">
        <v>57</v>
      </c>
      <c r="AQ23" s="2" t="s">
        <v>271</v>
      </c>
      <c r="AR23" s="2" t="str">
        <f>_xlfn.XLOOKUP(표1[[#This Row],[시도2]]&amp;" "&amp;표1[[#This Row],[시군구2]],요금제0402!C:C,요금제0402!G:G)</f>
        <v>서울B&amp;경인A</v>
      </c>
      <c r="AS23" s="2"/>
      <c r="AT23" s="2"/>
      <c r="AU23" s="2"/>
    </row>
    <row r="24" spans="1:47" ht="16.5" customHeight="1">
      <c r="A24" s="10">
        <v>22</v>
      </c>
      <c r="B24" s="11" t="s">
        <v>278</v>
      </c>
      <c r="C24" s="11" t="s">
        <v>279</v>
      </c>
      <c r="D24" s="11" t="s">
        <v>280</v>
      </c>
      <c r="E24" s="11" t="s">
        <v>56</v>
      </c>
      <c r="F24" s="11" t="s">
        <v>57</v>
      </c>
      <c r="G24" s="11" t="s">
        <v>281</v>
      </c>
      <c r="H24" s="11">
        <v>0</v>
      </c>
      <c r="I24" s="47" t="s">
        <v>253</v>
      </c>
      <c r="J24" s="11" t="s">
        <v>282</v>
      </c>
      <c r="K24" s="11" t="s">
        <v>283</v>
      </c>
      <c r="L24" s="11" t="s">
        <v>62</v>
      </c>
      <c r="M24" s="12">
        <v>45429</v>
      </c>
      <c r="N24" s="12">
        <v>45441</v>
      </c>
      <c r="O24" s="12" t="str">
        <f>IFERROR(_xlfn.XLOOKUP(표1[[#This Row],[시도]]&amp;" "&amp;표1[[#This Row],[시군구]],요금제0402!C:C,요금제0402!G:G),"-")</f>
        <v>서울B&amp;경인A</v>
      </c>
      <c r="P24" s="14"/>
      <c r="Q24" s="57">
        <v>0</v>
      </c>
      <c r="R24" s="13">
        <v>100</v>
      </c>
      <c r="S24" s="18">
        <v>50</v>
      </c>
      <c r="T24" s="12" t="s">
        <v>86</v>
      </c>
      <c r="U24" s="11" t="s">
        <v>150</v>
      </c>
      <c r="V24" s="11">
        <v>5641801677</v>
      </c>
      <c r="W24" s="11" t="s">
        <v>256</v>
      </c>
      <c r="X24" s="11" t="s">
        <v>257</v>
      </c>
      <c r="Y24" s="11" t="s">
        <v>258</v>
      </c>
      <c r="Z24" s="11">
        <v>1005604244594</v>
      </c>
      <c r="AA24" s="11" t="s">
        <v>259</v>
      </c>
      <c r="AB24" s="11" t="s">
        <v>260</v>
      </c>
      <c r="AC24" s="12"/>
      <c r="AD24" s="12"/>
      <c r="AE24" s="12"/>
      <c r="AF24" s="15" t="s">
        <v>284</v>
      </c>
      <c r="AG24" s="11" t="str">
        <f>IFERROR(VLOOKUP(표1[[#This Row],[담당자]],'담당자 정보'!$B:$D,2,0),"")</f>
        <v>바로고</v>
      </c>
      <c r="AH24" s="11" t="str">
        <f>IFERROR(VLOOKUP(표1[[#This Row],[담당자]],'담당자 정보'!$B:$E,4,0),"")</f>
        <v>1팀</v>
      </c>
      <c r="AI24" s="12" t="s">
        <v>71</v>
      </c>
      <c r="AJ24" s="12" t="str">
        <f>IFERROR(VLOOKUP(표1[[#This Row],[담당자]],배민비즈계정!$B:$E,3,0),"")</f>
        <v>tkdan159</v>
      </c>
      <c r="AK24" s="12" t="str">
        <f>IFERROR(VLOOKUP(표1[[#This Row],[담당자]],배민비즈계정!$B:$E,4,0),"")</f>
        <v>010-9052-0911</v>
      </c>
      <c r="AL24" s="12" t="str">
        <f>VLOOKUP(표1[[#This Row],[담당자]],배민비즈계정!$B:$E,2,0)</f>
        <v>1팀</v>
      </c>
      <c r="AM24" s="11" t="str">
        <f>VLOOKUP(표1[[#This Row],[담당자]],'담당자 정보'!B:G,6,FALSE)</f>
        <v>평정현</v>
      </c>
      <c r="AN24" s="11" t="str">
        <f>VLOOKUP(표1[[#This Row],[팀장]],배민비즈계정!$B:$E,3,FALSE)</f>
        <v>jhpyeong</v>
      </c>
      <c r="AO24" s="16" t="str">
        <f>VLOOKUP(표1[[#This Row],[팀장]],배민비즈계정!$B:$E,4,FALSE)</f>
        <v>010-4660-7292</v>
      </c>
      <c r="AP24" s="2" t="s">
        <v>57</v>
      </c>
      <c r="AQ24" s="2" t="s">
        <v>281</v>
      </c>
      <c r="AR24" s="2" t="str">
        <f>_xlfn.XLOOKUP(표1[[#This Row],[시도2]]&amp;" "&amp;표1[[#This Row],[시군구2]],요금제0402!C:C,요금제0402!G:G)</f>
        <v>서울B&amp;경인A</v>
      </c>
      <c r="AS24" s="2"/>
      <c r="AT24" s="2"/>
      <c r="AU24" s="2"/>
    </row>
    <row r="25" spans="1:47" ht="16.5" customHeight="1">
      <c r="A25" s="10">
        <v>23</v>
      </c>
      <c r="B25" s="11" t="s">
        <v>285</v>
      </c>
      <c r="C25" s="11" t="s">
        <v>286</v>
      </c>
      <c r="D25" s="11" t="s">
        <v>287</v>
      </c>
      <c r="E25" s="11" t="s">
        <v>75</v>
      </c>
      <c r="F25" s="11" t="s">
        <v>288</v>
      </c>
      <c r="G25" s="11" t="s">
        <v>289</v>
      </c>
      <c r="H25" s="11">
        <v>0</v>
      </c>
      <c r="I25" s="47" t="s">
        <v>290</v>
      </c>
      <c r="J25" s="11" t="s">
        <v>291</v>
      </c>
      <c r="K25" s="11" t="s">
        <v>292</v>
      </c>
      <c r="L25" s="11" t="s">
        <v>99</v>
      </c>
      <c r="M25" s="12">
        <v>45429</v>
      </c>
      <c r="N25" s="12">
        <v>45441</v>
      </c>
      <c r="O25" s="12" t="str">
        <f>IFERROR(_xlfn.XLOOKUP(표1[[#This Row],[시도]]&amp;" "&amp;표1[[#This Row],[시군구]],요금제0402!C:C,요금제0402!G:G),"-")</f>
        <v>지방</v>
      </c>
      <c r="P25" s="14"/>
      <c r="Q25" s="57">
        <v>0</v>
      </c>
      <c r="R25" s="13">
        <v>50</v>
      </c>
      <c r="S25" s="18">
        <v>0</v>
      </c>
      <c r="T25" s="12" t="s">
        <v>63</v>
      </c>
      <c r="U25" s="11" t="s">
        <v>64</v>
      </c>
      <c r="V25" s="11">
        <v>3400801918</v>
      </c>
      <c r="W25" s="11" t="s">
        <v>293</v>
      </c>
      <c r="X25" s="11" t="s">
        <v>294</v>
      </c>
      <c r="Y25" s="11" t="s">
        <v>295</v>
      </c>
      <c r="Z25" s="11">
        <v>11791067065807</v>
      </c>
      <c r="AA25" s="11" t="s">
        <v>296</v>
      </c>
      <c r="AB25" s="11" t="s">
        <v>297</v>
      </c>
      <c r="AC25" s="12"/>
      <c r="AD25" s="12"/>
      <c r="AE25" s="12"/>
      <c r="AF25" s="15" t="s">
        <v>70</v>
      </c>
      <c r="AG25" s="11" t="str">
        <f>IFERROR(VLOOKUP(표1[[#This Row],[담당자]],'담당자 정보'!$B:$D,2,0),"")</f>
        <v>바로고</v>
      </c>
      <c r="AH25" s="11" t="str">
        <f>IFERROR(VLOOKUP(표1[[#This Row],[담당자]],'담당자 정보'!$B:$E,4,0),"")</f>
        <v>2팀</v>
      </c>
      <c r="AI25" s="12" t="s">
        <v>298</v>
      </c>
      <c r="AJ25" s="12" t="str">
        <f>IFERROR(VLOOKUP(표1[[#This Row],[담당자]],배민비즈계정!$B:$E,3,0),"")</f>
        <v>hbshim</v>
      </c>
      <c r="AK25" s="12" t="str">
        <f>IFERROR(VLOOKUP(표1[[#This Row],[담당자]],배민비즈계정!$B:$E,4,0),"")</f>
        <v xml:space="preserve"> 010-8940-9029</v>
      </c>
      <c r="AL25" s="12" t="str">
        <f>VLOOKUP(표1[[#This Row],[담당자]],배민비즈계정!$B:$E,2,0)</f>
        <v>2팀</v>
      </c>
      <c r="AM25" s="11" t="str">
        <f>VLOOKUP(표1[[#This Row],[담당자]],'담당자 정보'!B:G,6,FALSE)</f>
        <v>최융희</v>
      </c>
      <c r="AN25" s="11" t="str">
        <f>VLOOKUP(표1[[#This Row],[팀장]],배민비즈계정!$B:$E,3,FALSE)</f>
        <v>yhchoi62</v>
      </c>
      <c r="AO25" s="16" t="str">
        <f>VLOOKUP(표1[[#This Row],[팀장]],배민비즈계정!$B:$E,4,FALSE)</f>
        <v xml:space="preserve"> 010-2336-6262</v>
      </c>
      <c r="AP25" s="2" t="s">
        <v>288</v>
      </c>
      <c r="AQ25" s="2" t="s">
        <v>289</v>
      </c>
      <c r="AR25" s="2" t="str">
        <f>_xlfn.XLOOKUP(표1[[#This Row],[시도2]]&amp;" "&amp;표1[[#This Row],[시군구2]],요금제0402!C:C,요금제0402!G:G)</f>
        <v>지방</v>
      </c>
      <c r="AS25" s="2"/>
      <c r="AT25" s="2"/>
      <c r="AU25" s="2"/>
    </row>
    <row r="26" spans="1:47" ht="16.5" customHeight="1">
      <c r="A26" s="10">
        <v>24</v>
      </c>
      <c r="B26" s="11" t="s">
        <v>299</v>
      </c>
      <c r="C26" s="11" t="s">
        <v>300</v>
      </c>
      <c r="D26" s="11" t="s">
        <v>301</v>
      </c>
      <c r="E26" s="11" t="s">
        <v>75</v>
      </c>
      <c r="F26" s="11" t="s">
        <v>288</v>
      </c>
      <c r="G26" s="11" t="s">
        <v>302</v>
      </c>
      <c r="H26" s="11">
        <v>0</v>
      </c>
      <c r="I26" s="47" t="s">
        <v>303</v>
      </c>
      <c r="J26" s="11" t="s">
        <v>304</v>
      </c>
      <c r="K26" s="11" t="s">
        <v>305</v>
      </c>
      <c r="L26" s="11" t="s">
        <v>99</v>
      </c>
      <c r="M26" s="12">
        <v>45429</v>
      </c>
      <c r="N26" s="12">
        <v>45441</v>
      </c>
      <c r="O26" s="12" t="str">
        <f>IFERROR(_xlfn.XLOOKUP(표1[[#This Row],[시도]]&amp;" "&amp;표1[[#This Row],[시군구]],요금제0402!C:C,요금제0402!G:G),"-")</f>
        <v>지방</v>
      </c>
      <c r="P26" s="14"/>
      <c r="Q26" s="57">
        <v>0</v>
      </c>
      <c r="R26" s="13">
        <v>50</v>
      </c>
      <c r="S26" s="18">
        <v>0</v>
      </c>
      <c r="T26" s="12" t="s">
        <v>63</v>
      </c>
      <c r="U26" s="11" t="s">
        <v>64</v>
      </c>
      <c r="V26" s="11">
        <v>3400801918</v>
      </c>
      <c r="W26" s="11" t="s">
        <v>293</v>
      </c>
      <c r="X26" s="11" t="s">
        <v>294</v>
      </c>
      <c r="Y26" s="11" t="s">
        <v>295</v>
      </c>
      <c r="Z26" s="11">
        <v>11791067065807</v>
      </c>
      <c r="AA26" s="11" t="s">
        <v>296</v>
      </c>
      <c r="AB26" s="11" t="s">
        <v>297</v>
      </c>
      <c r="AC26" s="12"/>
      <c r="AD26" s="12"/>
      <c r="AE26" s="12"/>
      <c r="AF26" s="15" t="s">
        <v>70</v>
      </c>
      <c r="AG26" s="11" t="str">
        <f>IFERROR(VLOOKUP(표1[[#This Row],[담당자]],'담당자 정보'!$B:$D,2,0),"")</f>
        <v>바로고</v>
      </c>
      <c r="AH26" s="11" t="str">
        <f>IFERROR(VLOOKUP(표1[[#This Row],[담당자]],'담당자 정보'!$B:$E,4,0),"")</f>
        <v>2팀</v>
      </c>
      <c r="AI26" s="12" t="s">
        <v>298</v>
      </c>
      <c r="AJ26" s="12" t="str">
        <f>IFERROR(VLOOKUP(표1[[#This Row],[담당자]],배민비즈계정!$B:$E,3,0),"")</f>
        <v>hbshim</v>
      </c>
      <c r="AK26" s="12" t="str">
        <f>IFERROR(VLOOKUP(표1[[#This Row],[담당자]],배민비즈계정!$B:$E,4,0),"")</f>
        <v xml:space="preserve"> 010-8940-9029</v>
      </c>
      <c r="AL26" s="12" t="str">
        <f>VLOOKUP(표1[[#This Row],[담당자]],배민비즈계정!$B:$E,2,0)</f>
        <v>2팀</v>
      </c>
      <c r="AM26" s="11" t="str">
        <f>VLOOKUP(표1[[#This Row],[담당자]],'담당자 정보'!B:G,6,FALSE)</f>
        <v>최융희</v>
      </c>
      <c r="AN26" s="11" t="str">
        <f>VLOOKUP(표1[[#This Row],[팀장]],배민비즈계정!$B:$E,3,FALSE)</f>
        <v>yhchoi62</v>
      </c>
      <c r="AO26" s="16" t="str">
        <f>VLOOKUP(표1[[#This Row],[팀장]],배민비즈계정!$B:$E,4,FALSE)</f>
        <v xml:space="preserve"> 010-2336-6262</v>
      </c>
      <c r="AP26" s="2" t="s">
        <v>288</v>
      </c>
      <c r="AQ26" s="2" t="s">
        <v>302</v>
      </c>
      <c r="AR26" s="2" t="str">
        <f>_xlfn.XLOOKUP(표1[[#This Row],[시도2]]&amp;" "&amp;표1[[#This Row],[시군구2]],요금제0402!C:C,요금제0402!G:G)</f>
        <v>지방</v>
      </c>
      <c r="AS26" s="2"/>
      <c r="AT26" s="2"/>
      <c r="AU26" s="2"/>
    </row>
    <row r="27" spans="1:47" ht="16.5" customHeight="1">
      <c r="A27" s="10">
        <v>25</v>
      </c>
      <c r="B27" s="11" t="s">
        <v>306</v>
      </c>
      <c r="C27" s="11" t="s">
        <v>307</v>
      </c>
      <c r="D27" s="11" t="s">
        <v>308</v>
      </c>
      <c r="E27" s="11" t="s">
        <v>56</v>
      </c>
      <c r="F27" s="11" t="s">
        <v>309</v>
      </c>
      <c r="G27" s="11" t="s">
        <v>310</v>
      </c>
      <c r="H27" s="11">
        <v>0</v>
      </c>
      <c r="I27" s="47"/>
      <c r="J27" s="11" t="s">
        <v>311</v>
      </c>
      <c r="K27" s="11" t="s">
        <v>312</v>
      </c>
      <c r="L27" s="11" t="s">
        <v>99</v>
      </c>
      <c r="M27" s="12">
        <v>45429</v>
      </c>
      <c r="N27" s="12">
        <v>45441</v>
      </c>
      <c r="O27" s="12" t="str">
        <f>IFERROR(_xlfn.XLOOKUP(표1[[#This Row],[시도]]&amp;" "&amp;표1[[#This Row],[시군구]],요금제0402!C:C,요금제0402!G:G),"-")</f>
        <v>지방</v>
      </c>
      <c r="P27" s="14"/>
      <c r="Q27" s="57">
        <v>0</v>
      </c>
      <c r="R27" s="13">
        <v>100</v>
      </c>
      <c r="S27" s="18">
        <v>50</v>
      </c>
      <c r="T27" s="12" t="s">
        <v>86</v>
      </c>
      <c r="U27" s="11" t="s">
        <v>150</v>
      </c>
      <c r="V27" s="11">
        <v>7432701398</v>
      </c>
      <c r="W27" s="11" t="s">
        <v>313</v>
      </c>
      <c r="X27" s="11" t="s">
        <v>314</v>
      </c>
      <c r="Y27" s="11" t="s">
        <v>315</v>
      </c>
      <c r="Z27" s="11">
        <v>3333076313123</v>
      </c>
      <c r="AA27" s="11" t="s">
        <v>68</v>
      </c>
      <c r="AB27" s="11" t="s">
        <v>316</v>
      </c>
      <c r="AC27" s="12"/>
      <c r="AD27" s="12"/>
      <c r="AE27" s="12"/>
      <c r="AF27" s="15" t="s">
        <v>70</v>
      </c>
      <c r="AG27" s="11" t="str">
        <f>IFERROR(VLOOKUP(표1[[#This Row],[담당자]],'담당자 정보'!$B:$D,2,0),"")</f>
        <v>바로고</v>
      </c>
      <c r="AH27" s="11" t="str">
        <f>IFERROR(VLOOKUP(표1[[#This Row],[담당자]],'담당자 정보'!$B:$E,4,0),"")</f>
        <v>2팀</v>
      </c>
      <c r="AI27" s="12" t="s">
        <v>317</v>
      </c>
      <c r="AJ27" s="12" t="str">
        <f>IFERROR(VLOOKUP(표1[[#This Row],[담당자]],배민비즈계정!$B:$E,3,0),"")</f>
        <v>mskim1</v>
      </c>
      <c r="AK27" s="12" t="str">
        <f>IFERROR(VLOOKUP(표1[[#This Row],[담당자]],배민비즈계정!$B:$E,4,0),"")</f>
        <v>010-4659-7909</v>
      </c>
      <c r="AL27" s="12" t="str">
        <f>VLOOKUP(표1[[#This Row],[담당자]],배민비즈계정!$B:$E,2,0)</f>
        <v>2팀</v>
      </c>
      <c r="AM27" s="11" t="str">
        <f>VLOOKUP(표1[[#This Row],[담당자]],'담당자 정보'!B:G,6,FALSE)</f>
        <v>최융희</v>
      </c>
      <c r="AN27" s="11" t="str">
        <f>VLOOKUP(표1[[#This Row],[팀장]],배민비즈계정!$B:$E,3,FALSE)</f>
        <v>yhchoi62</v>
      </c>
      <c r="AO27" s="16" t="str">
        <f>VLOOKUP(표1[[#This Row],[팀장]],배민비즈계정!$B:$E,4,FALSE)</f>
        <v xml:space="preserve"> 010-2336-6262</v>
      </c>
      <c r="AP27" s="2" t="s">
        <v>309</v>
      </c>
      <c r="AQ27" s="2" t="s">
        <v>310</v>
      </c>
      <c r="AR27" s="2" t="str">
        <f>_xlfn.XLOOKUP(표1[[#This Row],[시도2]]&amp;" "&amp;표1[[#This Row],[시군구2]],요금제0402!C:C,요금제0402!G:G)</f>
        <v>지방</v>
      </c>
      <c r="AS27" s="2"/>
      <c r="AT27" s="2"/>
      <c r="AU27" s="2"/>
    </row>
    <row r="28" spans="1:47" ht="16.5" customHeight="1">
      <c r="A28" s="10">
        <v>26</v>
      </c>
      <c r="B28" s="11" t="s">
        <v>318</v>
      </c>
      <c r="C28" s="11" t="s">
        <v>319</v>
      </c>
      <c r="D28" s="11" t="s">
        <v>320</v>
      </c>
      <c r="E28" s="11" t="s">
        <v>56</v>
      </c>
      <c r="F28" s="11" t="s">
        <v>57</v>
      </c>
      <c r="G28" s="11" t="s">
        <v>252</v>
      </c>
      <c r="H28" s="11">
        <v>0</v>
      </c>
      <c r="I28" s="47" t="s">
        <v>321</v>
      </c>
      <c r="J28" s="11" t="s">
        <v>322</v>
      </c>
      <c r="K28" s="11" t="s">
        <v>323</v>
      </c>
      <c r="L28" s="11" t="s">
        <v>99</v>
      </c>
      <c r="M28" s="12">
        <v>45436</v>
      </c>
      <c r="N28" s="12">
        <v>45441</v>
      </c>
      <c r="O28" s="12" t="str">
        <f>IFERROR(_xlfn.XLOOKUP(표1[[#This Row],[시도]]&amp;" "&amp;표1[[#This Row],[시군구]],요금제0402!C:C,요금제0402!G:G),"-")</f>
        <v>서울B&amp;경인A</v>
      </c>
      <c r="P28" s="14"/>
      <c r="Q28" s="57">
        <v>0</v>
      </c>
      <c r="R28" s="13">
        <v>50</v>
      </c>
      <c r="S28" s="18">
        <v>50</v>
      </c>
      <c r="T28" s="12" t="s">
        <v>86</v>
      </c>
      <c r="U28" s="11" t="s">
        <v>64</v>
      </c>
      <c r="V28" s="11">
        <v>7440502097</v>
      </c>
      <c r="W28" s="11" t="s">
        <v>87</v>
      </c>
      <c r="X28" s="11" t="s">
        <v>88</v>
      </c>
      <c r="Y28" s="11" t="s">
        <v>89</v>
      </c>
      <c r="Z28" s="11">
        <v>43890201378105</v>
      </c>
      <c r="AA28" s="11" t="s">
        <v>90</v>
      </c>
      <c r="AB28" s="11" t="s">
        <v>91</v>
      </c>
      <c r="AC28" s="12"/>
      <c r="AD28" s="12"/>
      <c r="AE28" s="12"/>
      <c r="AF28" s="15" t="s">
        <v>70</v>
      </c>
      <c r="AG28" s="11" t="str">
        <f>IFERROR(VLOOKUP(표1[[#This Row],[담당자]],'담당자 정보'!$B:$D,2,0),"")</f>
        <v>바로고</v>
      </c>
      <c r="AH28" s="11" t="str">
        <f>IFERROR(VLOOKUP(표1[[#This Row],[담당자]],'담당자 정보'!$B:$E,4,0),"")</f>
        <v>1팀</v>
      </c>
      <c r="AI28" s="12" t="s">
        <v>71</v>
      </c>
      <c r="AJ28" s="12" t="str">
        <f>IFERROR(VLOOKUP(표1[[#This Row],[담당자]],배민비즈계정!$B:$E,3,0),"")</f>
        <v>tkdan159</v>
      </c>
      <c r="AK28" s="12" t="str">
        <f>IFERROR(VLOOKUP(표1[[#This Row],[담당자]],배민비즈계정!$B:$E,4,0),"")</f>
        <v>010-9052-0911</v>
      </c>
      <c r="AL28" s="12" t="str">
        <f>VLOOKUP(표1[[#This Row],[담당자]],배민비즈계정!$B:$E,2,0)</f>
        <v>1팀</v>
      </c>
      <c r="AM28" s="11" t="str">
        <f>VLOOKUP(표1[[#This Row],[담당자]],'담당자 정보'!B:G,6,FALSE)</f>
        <v>평정현</v>
      </c>
      <c r="AN28" s="11" t="str">
        <f>VLOOKUP(표1[[#This Row],[팀장]],배민비즈계정!$B:$E,3,FALSE)</f>
        <v>jhpyeong</v>
      </c>
      <c r="AO28" s="16" t="str">
        <f>VLOOKUP(표1[[#This Row],[팀장]],배민비즈계정!$B:$E,4,FALSE)</f>
        <v>010-4660-7292</v>
      </c>
      <c r="AP28" s="2" t="s">
        <v>57</v>
      </c>
      <c r="AQ28" s="2" t="s">
        <v>252</v>
      </c>
      <c r="AR28" s="2" t="str">
        <f>_xlfn.XLOOKUP(표1[[#This Row],[시도2]]&amp;" "&amp;표1[[#This Row],[시군구2]],요금제0402!C:C,요금제0402!G:G)</f>
        <v>서울B&amp;경인A</v>
      </c>
      <c r="AS28" s="2"/>
      <c r="AT28" s="2"/>
      <c r="AU28" s="2"/>
    </row>
    <row r="29" spans="1:47" ht="16.5" customHeight="1">
      <c r="A29" s="10">
        <v>27</v>
      </c>
      <c r="B29" s="11" t="s">
        <v>324</v>
      </c>
      <c r="C29" s="11" t="s">
        <v>325</v>
      </c>
      <c r="D29" s="11" t="s">
        <v>326</v>
      </c>
      <c r="E29" s="11" t="s">
        <v>56</v>
      </c>
      <c r="F29" s="11" t="s">
        <v>309</v>
      </c>
      <c r="G29" s="11" t="s">
        <v>310</v>
      </c>
      <c r="H29" s="11">
        <v>0</v>
      </c>
      <c r="I29" s="47" t="s">
        <v>327</v>
      </c>
      <c r="J29" s="11" t="s">
        <v>328</v>
      </c>
      <c r="K29" s="11" t="s">
        <v>312</v>
      </c>
      <c r="L29" s="11" t="s">
        <v>99</v>
      </c>
      <c r="M29" s="12">
        <v>45436</v>
      </c>
      <c r="N29" s="12">
        <v>45441</v>
      </c>
      <c r="O29" s="12" t="str">
        <f>IFERROR(_xlfn.XLOOKUP(표1[[#This Row],[시도]]&amp;" "&amp;표1[[#This Row],[시군구]],요금제0402!C:C,요금제0402!G:G),"-")</f>
        <v>지방</v>
      </c>
      <c r="P29" s="14"/>
      <c r="Q29" s="57">
        <v>0</v>
      </c>
      <c r="R29" s="13">
        <v>100</v>
      </c>
      <c r="S29" s="18">
        <v>50</v>
      </c>
      <c r="T29" s="12" t="s">
        <v>86</v>
      </c>
      <c r="U29" s="11" t="s">
        <v>64</v>
      </c>
      <c r="V29" s="11">
        <v>1492001582</v>
      </c>
      <c r="W29" s="11" t="s">
        <v>329</v>
      </c>
      <c r="X29" s="11" t="s">
        <v>330</v>
      </c>
      <c r="Y29" s="11" t="s">
        <v>331</v>
      </c>
      <c r="Z29" s="11">
        <v>3021809376971</v>
      </c>
      <c r="AA29" s="11" t="s">
        <v>142</v>
      </c>
      <c r="AB29" s="11" t="s">
        <v>332</v>
      </c>
      <c r="AC29" s="12"/>
      <c r="AD29" s="12"/>
      <c r="AE29" s="12"/>
      <c r="AF29" s="15" t="s">
        <v>70</v>
      </c>
      <c r="AG29" s="11" t="str">
        <f>IFERROR(VLOOKUP(표1[[#This Row],[담당자]],'담당자 정보'!$B:$D,2,0),"")</f>
        <v>모아라인</v>
      </c>
      <c r="AH29" s="11" t="str">
        <f>IFERROR(VLOOKUP(표1[[#This Row],[담당자]],'담당자 정보'!$B:$E,4,0),"")</f>
        <v>인프라확장_3팀</v>
      </c>
      <c r="AI29" s="12" t="s">
        <v>333</v>
      </c>
      <c r="AJ29" s="12" t="str">
        <f>IFERROR(VLOOKUP(표1[[#This Row],[담당자]],배민비즈계정!$B:$E,3,0),"")</f>
        <v>samsami7777777</v>
      </c>
      <c r="AK29" s="12" t="str">
        <f>IFERROR(VLOOKUP(표1[[#This Row],[담당자]],배민비즈계정!$B:$E,4,0),"")</f>
        <v>010-5212-8218</v>
      </c>
      <c r="AL29" s="12" t="str">
        <f>VLOOKUP(표1[[#This Row],[담당자]],배민비즈계정!$B:$E,2,0)</f>
        <v>모아라인</v>
      </c>
      <c r="AM29" s="11" t="str">
        <f>VLOOKUP(표1[[#This Row],[담당자]],'담당자 정보'!B:G,6,FALSE)</f>
        <v>김영선</v>
      </c>
      <c r="AN29" s="11" t="str">
        <f>VLOOKUP(표1[[#This Row],[팀장]],배민비즈계정!$B:$E,3,FALSE)</f>
        <v>samsami7777777</v>
      </c>
      <c r="AO29" s="16" t="str">
        <f>VLOOKUP(표1[[#This Row],[팀장]],배민비즈계정!$B:$E,4,FALSE)</f>
        <v>010-5212-8218</v>
      </c>
      <c r="AP29" s="2" t="s">
        <v>309</v>
      </c>
      <c r="AQ29" s="2" t="s">
        <v>310</v>
      </c>
      <c r="AR29" s="2" t="str">
        <f>_xlfn.XLOOKUP(표1[[#This Row],[시도2]]&amp;" "&amp;표1[[#This Row],[시군구2]],요금제0402!C:C,요금제0402!G:G)</f>
        <v>지방</v>
      </c>
      <c r="AS29" s="2"/>
      <c r="AT29" s="2"/>
      <c r="AU29" s="2"/>
    </row>
    <row r="30" spans="1:47" ht="16.5" customHeight="1">
      <c r="A30" s="10">
        <v>28</v>
      </c>
      <c r="B30" s="11" t="s">
        <v>334</v>
      </c>
      <c r="C30" s="11" t="s">
        <v>335</v>
      </c>
      <c r="D30" s="11" t="s">
        <v>336</v>
      </c>
      <c r="E30" s="11" t="s">
        <v>56</v>
      </c>
      <c r="F30" s="11" t="s">
        <v>57</v>
      </c>
      <c r="G30" s="11" t="s">
        <v>337</v>
      </c>
      <c r="H30" s="11">
        <v>0</v>
      </c>
      <c r="I30" s="47" t="s">
        <v>338</v>
      </c>
      <c r="J30" s="11" t="s">
        <v>339</v>
      </c>
      <c r="K30" s="11" t="s">
        <v>340</v>
      </c>
      <c r="L30" s="11" t="s">
        <v>99</v>
      </c>
      <c r="M30" s="12">
        <v>45436</v>
      </c>
      <c r="N30" s="12">
        <v>45441</v>
      </c>
      <c r="O30" s="12" t="str">
        <f>IFERROR(_xlfn.XLOOKUP(표1[[#This Row],[시도]]&amp;" "&amp;표1[[#This Row],[시군구]],요금제0402!C:C,요금제0402!G:G),"-")</f>
        <v>서울B&amp;경인A</v>
      </c>
      <c r="P30" s="14"/>
      <c r="Q30" s="57">
        <v>0</v>
      </c>
      <c r="R30" s="13">
        <v>100</v>
      </c>
      <c r="S30" s="18">
        <v>50</v>
      </c>
      <c r="T30" s="12" t="s">
        <v>86</v>
      </c>
      <c r="U30" s="11" t="s">
        <v>64</v>
      </c>
      <c r="V30" s="11">
        <v>8205400687</v>
      </c>
      <c r="W30" s="11" t="s">
        <v>341</v>
      </c>
      <c r="X30" s="11" t="s">
        <v>342</v>
      </c>
      <c r="Y30" s="11" t="s">
        <v>343</v>
      </c>
      <c r="Z30" s="11">
        <v>1005404651567</v>
      </c>
      <c r="AA30" s="11" t="s">
        <v>259</v>
      </c>
      <c r="AB30" s="11" t="s">
        <v>344</v>
      </c>
      <c r="AC30" s="12"/>
      <c r="AD30" s="12"/>
      <c r="AE30" s="12"/>
      <c r="AF30" s="15" t="s">
        <v>70</v>
      </c>
      <c r="AG30" s="11" t="str">
        <f>IFERROR(VLOOKUP(표1[[#This Row],[담당자]],'담당자 정보'!$B:$D,2,0),"")</f>
        <v>바로고</v>
      </c>
      <c r="AH30" s="11" t="str">
        <f>IFERROR(VLOOKUP(표1[[#This Row],[담당자]],'담당자 정보'!$B:$E,4,0),"")</f>
        <v>1팀</v>
      </c>
      <c r="AI30" s="12" t="s">
        <v>71</v>
      </c>
      <c r="AJ30" s="12" t="str">
        <f>IFERROR(VLOOKUP(표1[[#This Row],[담당자]],배민비즈계정!$B:$E,3,0),"")</f>
        <v>tkdan159</v>
      </c>
      <c r="AK30" s="12" t="str">
        <f>IFERROR(VLOOKUP(표1[[#This Row],[담당자]],배민비즈계정!$B:$E,4,0),"")</f>
        <v>010-9052-0911</v>
      </c>
      <c r="AL30" s="12" t="str">
        <f>VLOOKUP(표1[[#This Row],[담당자]],배민비즈계정!$B:$E,2,0)</f>
        <v>1팀</v>
      </c>
      <c r="AM30" s="11" t="str">
        <f>VLOOKUP(표1[[#This Row],[담당자]],'담당자 정보'!B:G,6,FALSE)</f>
        <v>평정현</v>
      </c>
      <c r="AN30" s="11" t="str">
        <f>VLOOKUP(표1[[#This Row],[팀장]],배민비즈계정!$B:$E,3,FALSE)</f>
        <v>jhpyeong</v>
      </c>
      <c r="AO30" s="16" t="str">
        <f>VLOOKUP(표1[[#This Row],[팀장]],배민비즈계정!$B:$E,4,FALSE)</f>
        <v>010-4660-7292</v>
      </c>
      <c r="AP30" s="2" t="s">
        <v>57</v>
      </c>
      <c r="AQ30" s="2" t="s">
        <v>337</v>
      </c>
      <c r="AR30" s="2" t="str">
        <f>_xlfn.XLOOKUP(표1[[#This Row],[시도2]]&amp;" "&amp;표1[[#This Row],[시군구2]],요금제0402!C:C,요금제0402!G:G)</f>
        <v>서울B&amp;경인A</v>
      </c>
      <c r="AS30" s="2"/>
      <c r="AT30" s="2"/>
      <c r="AU30" s="2"/>
    </row>
    <row r="31" spans="1:47" ht="16.5" customHeight="1">
      <c r="A31" s="10">
        <v>29</v>
      </c>
      <c r="B31" s="11" t="s">
        <v>345</v>
      </c>
      <c r="C31" s="11" t="s">
        <v>346</v>
      </c>
      <c r="D31" s="11" t="s">
        <v>347</v>
      </c>
      <c r="E31" s="11" t="s">
        <v>56</v>
      </c>
      <c r="F31" s="11" t="s">
        <v>57</v>
      </c>
      <c r="G31" s="11" t="s">
        <v>348</v>
      </c>
      <c r="H31" s="11">
        <v>0</v>
      </c>
      <c r="I31" s="47" t="s">
        <v>349</v>
      </c>
      <c r="J31" s="11" t="s">
        <v>350</v>
      </c>
      <c r="K31" s="11" t="s">
        <v>351</v>
      </c>
      <c r="L31" s="11" t="s">
        <v>99</v>
      </c>
      <c r="M31" s="12">
        <v>45436</v>
      </c>
      <c r="N31" s="12">
        <v>45441</v>
      </c>
      <c r="O31" s="12" t="str">
        <f>IFERROR(_xlfn.XLOOKUP(표1[[#This Row],[시도]]&amp;" "&amp;표1[[#This Row],[시군구]],요금제0402!C:C,요금제0402!G:G),"-")</f>
        <v>서울B&amp;경인A</v>
      </c>
      <c r="P31" s="14"/>
      <c r="Q31" s="57">
        <v>0</v>
      </c>
      <c r="R31" s="13">
        <v>100</v>
      </c>
      <c r="S31" s="18">
        <v>50</v>
      </c>
      <c r="T31" s="12" t="s">
        <v>86</v>
      </c>
      <c r="U31" s="11" t="s">
        <v>150</v>
      </c>
      <c r="V31" s="11">
        <v>1072585429</v>
      </c>
      <c r="W31" s="11" t="s">
        <v>352</v>
      </c>
      <c r="X31" s="11" t="s">
        <v>353</v>
      </c>
      <c r="Y31" s="11" t="s">
        <v>354</v>
      </c>
      <c r="Z31" s="11">
        <v>28089127097607</v>
      </c>
      <c r="AA31" s="11" t="s">
        <v>296</v>
      </c>
      <c r="AB31" s="11" t="s">
        <v>355</v>
      </c>
      <c r="AC31" s="12"/>
      <c r="AD31" s="12"/>
      <c r="AE31" s="12"/>
      <c r="AF31" s="15" t="s">
        <v>70</v>
      </c>
      <c r="AG31" s="11" t="str">
        <f>IFERROR(VLOOKUP(표1[[#This Row],[담당자]],'담당자 정보'!$B:$D,2,0),"")</f>
        <v>바로고</v>
      </c>
      <c r="AH31" s="11" t="str">
        <f>IFERROR(VLOOKUP(표1[[#This Row],[담당자]],'담당자 정보'!$B:$E,4,0),"")</f>
        <v>1팀</v>
      </c>
      <c r="AI31" s="12" t="s">
        <v>356</v>
      </c>
      <c r="AJ31" s="12" t="str">
        <f>IFERROR(VLOOKUP(표1[[#This Row],[담당자]],배민비즈계정!$B:$E,3,0),"")</f>
        <v>jhpyeong</v>
      </c>
      <c r="AK31" s="12" t="str">
        <f>IFERROR(VLOOKUP(표1[[#This Row],[담당자]],배민비즈계정!$B:$E,4,0),"")</f>
        <v>010-4660-7292</v>
      </c>
      <c r="AL31" s="12" t="str">
        <f>VLOOKUP(표1[[#This Row],[담당자]],배민비즈계정!$B:$E,2,0)</f>
        <v>1팀 팀장</v>
      </c>
      <c r="AM31" s="11" t="str">
        <f>VLOOKUP(표1[[#This Row],[담당자]],'담당자 정보'!B:G,6,FALSE)</f>
        <v>평정현</v>
      </c>
      <c r="AN31" s="11" t="str">
        <f>VLOOKUP(표1[[#This Row],[팀장]],배민비즈계정!$B:$E,3,FALSE)</f>
        <v>jhpyeong</v>
      </c>
      <c r="AO31" s="16" t="str">
        <f>VLOOKUP(표1[[#This Row],[팀장]],배민비즈계정!$B:$E,4,FALSE)</f>
        <v>010-4660-7292</v>
      </c>
      <c r="AP31" s="2" t="s">
        <v>57</v>
      </c>
      <c r="AQ31" s="2" t="s">
        <v>348</v>
      </c>
      <c r="AR31" s="2" t="str">
        <f>_xlfn.XLOOKUP(표1[[#This Row],[시도2]]&amp;" "&amp;표1[[#This Row],[시군구2]],요금제0402!C:C,요금제0402!G:G)</f>
        <v>서울B&amp;경인A</v>
      </c>
      <c r="AS31" s="2"/>
      <c r="AT31" s="2"/>
      <c r="AU31" s="2"/>
    </row>
    <row r="32" spans="1:47" ht="16.5" customHeight="1">
      <c r="A32" s="10">
        <v>30</v>
      </c>
      <c r="B32" s="11" t="s">
        <v>357</v>
      </c>
      <c r="C32" s="11" t="s">
        <v>358</v>
      </c>
      <c r="D32" s="11" t="s">
        <v>359</v>
      </c>
      <c r="E32" s="11" t="s">
        <v>56</v>
      </c>
      <c r="F32" s="11" t="s">
        <v>57</v>
      </c>
      <c r="G32" s="11" t="s">
        <v>360</v>
      </c>
      <c r="H32" s="11">
        <v>0</v>
      </c>
      <c r="I32" s="47" t="s">
        <v>349</v>
      </c>
      <c r="J32" s="11" t="s">
        <v>361</v>
      </c>
      <c r="K32" s="11" t="s">
        <v>362</v>
      </c>
      <c r="L32" s="11" t="s">
        <v>99</v>
      </c>
      <c r="M32" s="12">
        <v>45436</v>
      </c>
      <c r="N32" s="12">
        <v>45441</v>
      </c>
      <c r="O32" s="12" t="str">
        <f>IFERROR(_xlfn.XLOOKUP(표1[[#This Row],[시도]]&amp;" "&amp;표1[[#This Row],[시군구]],요금제0402!C:C,요금제0402!G:G),"-")</f>
        <v>서울B&amp;경인A</v>
      </c>
      <c r="P32" s="14"/>
      <c r="Q32" s="57">
        <v>0</v>
      </c>
      <c r="R32" s="13">
        <v>100</v>
      </c>
      <c r="S32" s="18">
        <v>50</v>
      </c>
      <c r="T32" s="12" t="s">
        <v>86</v>
      </c>
      <c r="U32" s="11" t="s">
        <v>150</v>
      </c>
      <c r="V32" s="11">
        <v>2828702751</v>
      </c>
      <c r="W32" s="11" t="s">
        <v>363</v>
      </c>
      <c r="X32" s="11" t="s">
        <v>364</v>
      </c>
      <c r="Y32" s="11" t="s">
        <v>365</v>
      </c>
      <c r="Z32" s="11">
        <v>1005204519202</v>
      </c>
      <c r="AA32" s="11" t="s">
        <v>259</v>
      </c>
      <c r="AB32" s="11" t="s">
        <v>366</v>
      </c>
      <c r="AC32" s="12"/>
      <c r="AD32" s="12"/>
      <c r="AE32" s="12"/>
      <c r="AF32" s="15" t="s">
        <v>367</v>
      </c>
      <c r="AG32" s="11" t="str">
        <f>IFERROR(VLOOKUP(표1[[#This Row],[담당자]],'담당자 정보'!$B:$D,2,0),"")</f>
        <v>바로고</v>
      </c>
      <c r="AH32" s="11" t="str">
        <f>IFERROR(VLOOKUP(표1[[#This Row],[담당자]],'담당자 정보'!$B:$E,4,0),"")</f>
        <v>1팀</v>
      </c>
      <c r="AI32" s="12" t="s">
        <v>356</v>
      </c>
      <c r="AJ32" s="12" t="str">
        <f>IFERROR(VLOOKUP(표1[[#This Row],[담당자]],배민비즈계정!$B:$E,3,0),"")</f>
        <v>jhpyeong</v>
      </c>
      <c r="AK32" s="12" t="str">
        <f>IFERROR(VLOOKUP(표1[[#This Row],[담당자]],배민비즈계정!$B:$E,4,0),"")</f>
        <v>010-4660-7292</v>
      </c>
      <c r="AL32" s="12" t="str">
        <f>VLOOKUP(표1[[#This Row],[담당자]],배민비즈계정!$B:$E,2,0)</f>
        <v>1팀 팀장</v>
      </c>
      <c r="AM32" s="11" t="str">
        <f>VLOOKUP(표1[[#This Row],[담당자]],'담당자 정보'!B:G,6,FALSE)</f>
        <v>평정현</v>
      </c>
      <c r="AN32" s="11" t="str">
        <f>VLOOKUP(표1[[#This Row],[팀장]],배민비즈계정!$B:$E,3,FALSE)</f>
        <v>jhpyeong</v>
      </c>
      <c r="AO32" s="16" t="str">
        <f>VLOOKUP(표1[[#This Row],[팀장]],배민비즈계정!$B:$E,4,FALSE)</f>
        <v>010-4660-7292</v>
      </c>
      <c r="AP32" s="2" t="s">
        <v>57</v>
      </c>
      <c r="AQ32" s="2" t="s">
        <v>360</v>
      </c>
      <c r="AR32" s="2" t="str">
        <f>_xlfn.XLOOKUP(표1[[#This Row],[시도2]]&amp;" "&amp;표1[[#This Row],[시군구2]],요금제0402!C:C,요금제0402!G:G)</f>
        <v>서울B&amp;경인A</v>
      </c>
      <c r="AS32" s="2"/>
      <c r="AT32" s="2"/>
      <c r="AU32" s="2"/>
    </row>
    <row r="33" spans="1:47" ht="16.5" customHeight="1">
      <c r="A33" s="10">
        <v>31</v>
      </c>
      <c r="B33" s="11" t="s">
        <v>368</v>
      </c>
      <c r="C33" s="11" t="s">
        <v>369</v>
      </c>
      <c r="D33" s="11" t="s">
        <v>370</v>
      </c>
      <c r="E33" s="11" t="s">
        <v>56</v>
      </c>
      <c r="F33" s="11" t="s">
        <v>57</v>
      </c>
      <c r="G33" s="11" t="s">
        <v>371</v>
      </c>
      <c r="H33" s="11">
        <v>0</v>
      </c>
      <c r="I33" s="47" t="s">
        <v>349</v>
      </c>
      <c r="J33" s="11" t="s">
        <v>372</v>
      </c>
      <c r="K33" s="11" t="s">
        <v>373</v>
      </c>
      <c r="L33" s="11" t="s">
        <v>99</v>
      </c>
      <c r="M33" s="12">
        <v>45436</v>
      </c>
      <c r="N33" s="12">
        <v>45441</v>
      </c>
      <c r="O33" s="12" t="str">
        <f>IFERROR(_xlfn.XLOOKUP(표1[[#This Row],[시도]]&amp;" "&amp;표1[[#This Row],[시군구]],요금제0402!C:C,요금제0402!G:G),"-")</f>
        <v>서울B&amp;경인A</v>
      </c>
      <c r="P33" s="14"/>
      <c r="Q33" s="57">
        <v>0</v>
      </c>
      <c r="R33" s="13">
        <v>100</v>
      </c>
      <c r="S33" s="18">
        <v>50</v>
      </c>
      <c r="T33" s="12" t="s">
        <v>86</v>
      </c>
      <c r="U33" s="11" t="s">
        <v>150</v>
      </c>
      <c r="V33" s="11">
        <v>5641801677</v>
      </c>
      <c r="W33" s="11" t="s">
        <v>256</v>
      </c>
      <c r="X33" s="11" t="s">
        <v>257</v>
      </c>
      <c r="Y33" s="11" t="s">
        <v>258</v>
      </c>
      <c r="Z33" s="11">
        <v>1005604244594</v>
      </c>
      <c r="AA33" s="11" t="s">
        <v>259</v>
      </c>
      <c r="AB33" s="11" t="s">
        <v>260</v>
      </c>
      <c r="AC33" s="12"/>
      <c r="AD33" s="12"/>
      <c r="AE33" s="12"/>
      <c r="AF33" s="15" t="s">
        <v>70</v>
      </c>
      <c r="AG33" s="11" t="str">
        <f>IFERROR(VLOOKUP(표1[[#This Row],[담당자]],'담당자 정보'!$B:$D,2,0),"")</f>
        <v>바로고</v>
      </c>
      <c r="AH33" s="11" t="str">
        <f>IFERROR(VLOOKUP(표1[[#This Row],[담당자]],'담당자 정보'!$B:$E,4,0),"")</f>
        <v>1팀</v>
      </c>
      <c r="AI33" s="12" t="s">
        <v>71</v>
      </c>
      <c r="AJ33" s="12" t="str">
        <f>IFERROR(VLOOKUP(표1[[#This Row],[담당자]],배민비즈계정!$B:$E,3,0),"")</f>
        <v>tkdan159</v>
      </c>
      <c r="AK33" s="12" t="str">
        <f>IFERROR(VLOOKUP(표1[[#This Row],[담당자]],배민비즈계정!$B:$E,4,0),"")</f>
        <v>010-9052-0911</v>
      </c>
      <c r="AL33" s="12" t="str">
        <f>VLOOKUP(표1[[#This Row],[담당자]],배민비즈계정!$B:$E,2,0)</f>
        <v>1팀</v>
      </c>
      <c r="AM33" s="11" t="str">
        <f>VLOOKUP(표1[[#This Row],[담당자]],'담당자 정보'!B:G,6,FALSE)</f>
        <v>평정현</v>
      </c>
      <c r="AN33" s="11" t="str">
        <f>VLOOKUP(표1[[#This Row],[팀장]],배민비즈계정!$B:$E,3,FALSE)</f>
        <v>jhpyeong</v>
      </c>
      <c r="AO33" s="16" t="str">
        <f>VLOOKUP(표1[[#This Row],[팀장]],배민비즈계정!$B:$E,4,FALSE)</f>
        <v>010-4660-7292</v>
      </c>
      <c r="AP33" s="2" t="s">
        <v>57</v>
      </c>
      <c r="AQ33" s="2" t="s">
        <v>371</v>
      </c>
      <c r="AR33" s="2" t="str">
        <f>_xlfn.XLOOKUP(표1[[#This Row],[시도2]]&amp;" "&amp;표1[[#This Row],[시군구2]],요금제0402!C:C,요금제0402!G:G)</f>
        <v>서울B&amp;경인A</v>
      </c>
      <c r="AS33" s="2"/>
      <c r="AT33" s="2"/>
      <c r="AU33" s="2"/>
    </row>
    <row r="34" spans="1:47" ht="16.5" customHeight="1">
      <c r="A34" s="10">
        <v>32</v>
      </c>
      <c r="B34" s="11" t="s">
        <v>374</v>
      </c>
      <c r="C34" s="11" t="s">
        <v>375</v>
      </c>
      <c r="D34" s="11" t="s">
        <v>376</v>
      </c>
      <c r="E34" s="11" t="s">
        <v>56</v>
      </c>
      <c r="F34" s="11" t="s">
        <v>309</v>
      </c>
      <c r="G34" s="11" t="s">
        <v>377</v>
      </c>
      <c r="H34" s="11">
        <v>0</v>
      </c>
      <c r="I34" s="47"/>
      <c r="J34" s="11" t="s">
        <v>378</v>
      </c>
      <c r="K34" s="11" t="s">
        <v>379</v>
      </c>
      <c r="L34" s="11" t="s">
        <v>99</v>
      </c>
      <c r="M34" s="12">
        <v>45436</v>
      </c>
      <c r="N34" s="12">
        <v>45441</v>
      </c>
      <c r="O34" s="12" t="str">
        <f>IFERROR(_xlfn.XLOOKUP(표1[[#This Row],[시도]]&amp;" "&amp;표1[[#This Row],[시군구]],요금제0402!C:C,요금제0402!G:G),"-")</f>
        <v>지방</v>
      </c>
      <c r="P34" s="14"/>
      <c r="Q34" s="57">
        <v>0</v>
      </c>
      <c r="R34" s="13">
        <v>100</v>
      </c>
      <c r="S34" s="18">
        <v>50</v>
      </c>
      <c r="T34" s="12"/>
      <c r="U34" s="11" t="s">
        <v>150</v>
      </c>
      <c r="V34" s="11">
        <v>5022371709</v>
      </c>
      <c r="W34" s="11" t="s">
        <v>380</v>
      </c>
      <c r="X34" s="11" t="s">
        <v>381</v>
      </c>
      <c r="Y34" s="11" t="s">
        <v>382</v>
      </c>
      <c r="Z34" s="11">
        <v>63230104111278</v>
      </c>
      <c r="AA34" s="11" t="s">
        <v>90</v>
      </c>
      <c r="AB34" s="11" t="s">
        <v>383</v>
      </c>
      <c r="AC34" s="12"/>
      <c r="AD34" s="12"/>
      <c r="AE34" s="12"/>
      <c r="AF34" s="15" t="s">
        <v>384</v>
      </c>
      <c r="AG34" s="11" t="str">
        <f>IFERROR(VLOOKUP(표1[[#This Row],[담당자]],'담당자 정보'!$B:$D,2,0),"")</f>
        <v>바로고</v>
      </c>
      <c r="AH34" s="11" t="str">
        <f>IFERROR(VLOOKUP(표1[[#This Row],[담당자]],'담당자 정보'!$B:$E,4,0),"")</f>
        <v>2팀</v>
      </c>
      <c r="AI34" s="12" t="s">
        <v>317</v>
      </c>
      <c r="AJ34" s="12" t="str">
        <f>IFERROR(VLOOKUP(표1[[#This Row],[담당자]],배민비즈계정!$B:$E,3,0),"")</f>
        <v>mskim1</v>
      </c>
      <c r="AK34" s="12" t="str">
        <f>IFERROR(VLOOKUP(표1[[#This Row],[담당자]],배민비즈계정!$B:$E,4,0),"")</f>
        <v>010-4659-7909</v>
      </c>
      <c r="AL34" s="12" t="str">
        <f>VLOOKUP(표1[[#This Row],[담당자]],배민비즈계정!$B:$E,2,0)</f>
        <v>2팀</v>
      </c>
      <c r="AM34" s="11" t="str">
        <f>VLOOKUP(표1[[#This Row],[담당자]],'담당자 정보'!B:G,6,FALSE)</f>
        <v>최융희</v>
      </c>
      <c r="AN34" s="11" t="str">
        <f>VLOOKUP(표1[[#This Row],[팀장]],배민비즈계정!$B:$E,3,FALSE)</f>
        <v>yhchoi62</v>
      </c>
      <c r="AO34" s="16" t="str">
        <f>VLOOKUP(표1[[#This Row],[팀장]],배민비즈계정!$B:$E,4,FALSE)</f>
        <v xml:space="preserve"> 010-2336-6262</v>
      </c>
      <c r="AP34" s="2" t="s">
        <v>309</v>
      </c>
      <c r="AQ34" s="2" t="s">
        <v>377</v>
      </c>
      <c r="AR34" s="2" t="str">
        <f>_xlfn.XLOOKUP(표1[[#This Row],[시도2]]&amp;" "&amp;표1[[#This Row],[시군구2]],요금제0402!C:C,요금제0402!G:G)</f>
        <v>지방</v>
      </c>
      <c r="AS34" s="2"/>
      <c r="AT34" s="2"/>
      <c r="AU34" s="2"/>
    </row>
    <row r="35" spans="1:47" ht="16.5" customHeight="1">
      <c r="A35" s="10">
        <v>33</v>
      </c>
      <c r="B35" s="11" t="s">
        <v>385</v>
      </c>
      <c r="C35" s="11" t="s">
        <v>386</v>
      </c>
      <c r="D35" s="11" t="s">
        <v>387</v>
      </c>
      <c r="E35" s="11" t="s">
        <v>56</v>
      </c>
      <c r="F35" s="11" t="s">
        <v>388</v>
      </c>
      <c r="G35" s="11" t="s">
        <v>377</v>
      </c>
      <c r="H35" s="11">
        <v>0</v>
      </c>
      <c r="I35" s="47" t="s">
        <v>389</v>
      </c>
      <c r="J35" s="11" t="s">
        <v>390</v>
      </c>
      <c r="K35" s="11" t="s">
        <v>391</v>
      </c>
      <c r="L35" s="11" t="s">
        <v>99</v>
      </c>
      <c r="M35" s="12">
        <v>45436</v>
      </c>
      <c r="N35" s="12">
        <v>45441</v>
      </c>
      <c r="O35" s="12" t="str">
        <f>IFERROR(_xlfn.XLOOKUP(표1[[#This Row],[시도]]&amp;" "&amp;표1[[#This Row],[시군구]],요금제0402!C:C,요금제0402!G:G),"-")</f>
        <v>지방</v>
      </c>
      <c r="P35" s="14"/>
      <c r="Q35" s="57">
        <v>0</v>
      </c>
      <c r="R35" s="13">
        <v>100</v>
      </c>
      <c r="S35" s="18">
        <v>50</v>
      </c>
      <c r="T35" s="12"/>
      <c r="U35" s="11" t="s">
        <v>150</v>
      </c>
      <c r="V35" s="11">
        <v>3856700224</v>
      </c>
      <c r="W35" s="11" t="s">
        <v>392</v>
      </c>
      <c r="X35" s="11" t="s">
        <v>393</v>
      </c>
      <c r="Y35" s="11" t="s">
        <v>394</v>
      </c>
      <c r="Z35" s="11">
        <v>3333022419679</v>
      </c>
      <c r="AA35" s="11" t="s">
        <v>68</v>
      </c>
      <c r="AB35" s="11" t="s">
        <v>395</v>
      </c>
      <c r="AC35" s="12"/>
      <c r="AD35" s="12"/>
      <c r="AE35" s="12"/>
      <c r="AF35" s="15" t="s">
        <v>384</v>
      </c>
      <c r="AG35" s="11" t="str">
        <f>IFERROR(VLOOKUP(표1[[#This Row],[담당자]],'담당자 정보'!$B:$D,2,0),"")</f>
        <v>모아라인</v>
      </c>
      <c r="AH35" s="11" t="str">
        <f>IFERROR(VLOOKUP(표1[[#This Row],[담당자]],'담당자 정보'!$B:$E,4,0),"")</f>
        <v>인프라확장실</v>
      </c>
      <c r="AI35" s="12" t="s">
        <v>396</v>
      </c>
      <c r="AJ35" s="12" t="str">
        <f>IFERROR(VLOOKUP(표1[[#This Row],[담당자]],배민비즈계정!$B:$E,3,0),"")</f>
        <v>jpmook12</v>
      </c>
      <c r="AK35" s="12" t="str">
        <f>IFERROR(VLOOKUP(표1[[#This Row],[담당자]],배민비즈계정!$B:$E,4,0),"")</f>
        <v>010-9904-2857</v>
      </c>
      <c r="AL35" s="12" t="str">
        <f>VLOOKUP(표1[[#This Row],[담당자]],배민비즈계정!$B:$E,2,0)</f>
        <v>모아라인</v>
      </c>
      <c r="AM35" s="11">
        <f>VLOOKUP(표1[[#This Row],[담당자]],'담당자 정보'!B:G,6,FALSE)</f>
        <v>0</v>
      </c>
      <c r="AN35" s="11" t="e">
        <f>VLOOKUP(표1[[#This Row],[팀장]],배민비즈계정!$B:$E,3,FALSE)</f>
        <v>#N/A</v>
      </c>
      <c r="AO35" s="16" t="e">
        <f>VLOOKUP(표1[[#This Row],[팀장]],배민비즈계정!$B:$E,4,FALSE)</f>
        <v>#N/A</v>
      </c>
      <c r="AP35" s="2" t="s">
        <v>388</v>
      </c>
      <c r="AQ35" s="2" t="s">
        <v>377</v>
      </c>
      <c r="AR35" s="2" t="str">
        <f>_xlfn.XLOOKUP(표1[[#This Row],[시도2]]&amp;" "&amp;표1[[#This Row],[시군구2]],요금제0402!C:C,요금제0402!G:G)</f>
        <v>지방</v>
      </c>
      <c r="AS35" s="2"/>
      <c r="AT35" s="2"/>
      <c r="AU35" s="2"/>
    </row>
    <row r="36" spans="1:47" ht="16.5" customHeight="1">
      <c r="A36" s="10">
        <v>34</v>
      </c>
      <c r="B36" s="11" t="s">
        <v>397</v>
      </c>
      <c r="C36" s="11" t="s">
        <v>398</v>
      </c>
      <c r="D36" s="11" t="s">
        <v>399</v>
      </c>
      <c r="E36" s="11" t="s">
        <v>75</v>
      </c>
      <c r="F36" s="11" t="s">
        <v>388</v>
      </c>
      <c r="G36" s="11" t="s">
        <v>400</v>
      </c>
      <c r="H36" s="11">
        <v>0</v>
      </c>
      <c r="I36" s="47"/>
      <c r="J36" s="11" t="s">
        <v>401</v>
      </c>
      <c r="K36" s="11" t="s">
        <v>402</v>
      </c>
      <c r="L36" s="11" t="s">
        <v>403</v>
      </c>
      <c r="M36" s="12">
        <v>45436</v>
      </c>
      <c r="N36" s="12">
        <v>45441</v>
      </c>
      <c r="O36" s="12" t="str">
        <f>IFERROR(_xlfn.XLOOKUP(표1[[#This Row],[시도]]&amp;" "&amp;표1[[#This Row],[시군구]],요금제0402!C:C,요금제0402!G:G),"-")</f>
        <v>지방</v>
      </c>
      <c r="P36" s="14"/>
      <c r="Q36" s="57">
        <v>0</v>
      </c>
      <c r="R36" s="13">
        <v>100</v>
      </c>
      <c r="S36" s="18">
        <v>50</v>
      </c>
      <c r="T36" s="12" t="s">
        <v>86</v>
      </c>
      <c r="U36" s="11" t="s">
        <v>64</v>
      </c>
      <c r="V36" s="11" t="s">
        <v>404</v>
      </c>
      <c r="W36" s="11" t="s">
        <v>405</v>
      </c>
      <c r="X36" s="11" t="s">
        <v>406</v>
      </c>
      <c r="Y36" s="11" t="s">
        <v>407</v>
      </c>
      <c r="Z36" s="11">
        <v>100204351661</v>
      </c>
      <c r="AA36" s="11" t="s">
        <v>408</v>
      </c>
      <c r="AB36" s="11" t="s">
        <v>409</v>
      </c>
      <c r="AC36" s="12"/>
      <c r="AD36" s="12"/>
      <c r="AE36" s="12"/>
      <c r="AF36" s="15" t="s">
        <v>70</v>
      </c>
      <c r="AG36" s="11" t="str">
        <f>IFERROR(VLOOKUP(표1[[#This Row],[담당자]],'담당자 정보'!$B:$D,2,0),"")</f>
        <v>바로고</v>
      </c>
      <c r="AH36" s="11" t="str">
        <f>IFERROR(VLOOKUP(표1[[#This Row],[담당자]],'담당자 정보'!$B:$E,4,0),"")</f>
        <v>2팀</v>
      </c>
      <c r="AI36" s="12" t="s">
        <v>410</v>
      </c>
      <c r="AJ36" s="12" t="str">
        <f>IFERROR(VLOOKUP(표1[[#This Row],[담당자]],배민비즈계정!$B:$E,3,0),"")</f>
        <v>yhchoi62</v>
      </c>
      <c r="AK36" s="12" t="str">
        <f>IFERROR(VLOOKUP(표1[[#This Row],[담당자]],배민비즈계정!$B:$E,4,0),"")</f>
        <v xml:space="preserve"> 010-2336-6262</v>
      </c>
      <c r="AL36" s="12" t="str">
        <f>VLOOKUP(표1[[#This Row],[담당자]],배민비즈계정!$B:$E,2,0)</f>
        <v>2팀 팀장</v>
      </c>
      <c r="AM36" s="11" t="str">
        <f>VLOOKUP(표1[[#This Row],[담당자]],'담당자 정보'!B:G,6,FALSE)</f>
        <v>최융희</v>
      </c>
      <c r="AN36" s="11" t="str">
        <f>VLOOKUP(표1[[#This Row],[팀장]],배민비즈계정!$B:$E,3,FALSE)</f>
        <v>yhchoi62</v>
      </c>
      <c r="AO36" s="16" t="str">
        <f>VLOOKUP(표1[[#This Row],[팀장]],배민비즈계정!$B:$E,4,FALSE)</f>
        <v xml:space="preserve"> 010-2336-6262</v>
      </c>
      <c r="AP36" s="2" t="s">
        <v>388</v>
      </c>
      <c r="AQ36" s="2" t="s">
        <v>400</v>
      </c>
      <c r="AR36" s="2" t="str">
        <f>_xlfn.XLOOKUP(표1[[#This Row],[시도2]]&amp;" "&amp;표1[[#This Row],[시군구2]],요금제0402!C:C,요금제0402!G:G)</f>
        <v>지방</v>
      </c>
      <c r="AS36" s="2"/>
      <c r="AT36" s="2"/>
      <c r="AU36" s="2"/>
    </row>
    <row r="37" spans="1:47" ht="16.5" customHeight="1">
      <c r="A37" s="10">
        <v>35</v>
      </c>
      <c r="B37" s="11" t="s">
        <v>411</v>
      </c>
      <c r="C37" s="11" t="s">
        <v>412</v>
      </c>
      <c r="D37" s="11" t="s">
        <v>413</v>
      </c>
      <c r="E37" s="11" t="s">
        <v>56</v>
      </c>
      <c r="F37" s="11" t="s">
        <v>388</v>
      </c>
      <c r="G37" s="11" t="s">
        <v>289</v>
      </c>
      <c r="H37" s="11">
        <v>0</v>
      </c>
      <c r="I37" s="47"/>
      <c r="J37" s="11" t="s">
        <v>414</v>
      </c>
      <c r="K37" s="11" t="s">
        <v>415</v>
      </c>
      <c r="L37" s="11" t="s">
        <v>99</v>
      </c>
      <c r="M37" s="12">
        <v>45436</v>
      </c>
      <c r="N37" s="12">
        <v>45441</v>
      </c>
      <c r="O37" s="12" t="str">
        <f>IFERROR(_xlfn.XLOOKUP(표1[[#This Row],[시도]]&amp;" "&amp;표1[[#This Row],[시군구]],요금제0402!C:C,요금제0402!G:G),"-")</f>
        <v>지방</v>
      </c>
      <c r="P37" s="14"/>
      <c r="Q37" s="57">
        <v>0</v>
      </c>
      <c r="R37" s="13">
        <v>100</v>
      </c>
      <c r="S37" s="18">
        <v>50</v>
      </c>
      <c r="T37" s="12" t="s">
        <v>86</v>
      </c>
      <c r="U37" s="11" t="s">
        <v>64</v>
      </c>
      <c r="V37" s="11">
        <v>4288702527</v>
      </c>
      <c r="W37" s="11" t="s">
        <v>416</v>
      </c>
      <c r="X37" s="11" t="s">
        <v>417</v>
      </c>
      <c r="Y37" s="11" t="s">
        <v>418</v>
      </c>
      <c r="Z37" s="11">
        <v>18917684104016</v>
      </c>
      <c r="AA37" s="11" t="s">
        <v>103</v>
      </c>
      <c r="AB37" s="11" t="s">
        <v>419</v>
      </c>
      <c r="AC37" s="12"/>
      <c r="AD37" s="12"/>
      <c r="AE37" s="12"/>
      <c r="AF37" s="15" t="s">
        <v>70</v>
      </c>
      <c r="AG37" s="11" t="str">
        <f>IFERROR(VLOOKUP(표1[[#This Row],[담당자]],'담당자 정보'!$B:$D,2,0),"")</f>
        <v>바로고</v>
      </c>
      <c r="AH37" s="11" t="str">
        <f>IFERROR(VLOOKUP(표1[[#This Row],[담당자]],'담당자 정보'!$B:$E,4,0),"")</f>
        <v>2팀</v>
      </c>
      <c r="AI37" s="12" t="s">
        <v>410</v>
      </c>
      <c r="AJ37" s="12" t="str">
        <f>IFERROR(VLOOKUP(표1[[#This Row],[담당자]],배민비즈계정!$B:$E,3,0),"")</f>
        <v>yhchoi62</v>
      </c>
      <c r="AK37" s="12" t="str">
        <f>IFERROR(VLOOKUP(표1[[#This Row],[담당자]],배민비즈계정!$B:$E,4,0),"")</f>
        <v xml:space="preserve"> 010-2336-6262</v>
      </c>
      <c r="AL37" s="12" t="str">
        <f>VLOOKUP(표1[[#This Row],[담당자]],배민비즈계정!$B:$E,2,0)</f>
        <v>2팀 팀장</v>
      </c>
      <c r="AM37" s="11" t="str">
        <f>VLOOKUP(표1[[#This Row],[담당자]],'담당자 정보'!B:G,6,FALSE)</f>
        <v>최융희</v>
      </c>
      <c r="AN37" s="11" t="str">
        <f>VLOOKUP(표1[[#This Row],[팀장]],배민비즈계정!$B:$E,3,FALSE)</f>
        <v>yhchoi62</v>
      </c>
      <c r="AO37" s="16" t="str">
        <f>VLOOKUP(표1[[#This Row],[팀장]],배민비즈계정!$B:$E,4,FALSE)</f>
        <v xml:space="preserve"> 010-2336-6262</v>
      </c>
      <c r="AP37" s="2" t="s">
        <v>388</v>
      </c>
      <c r="AQ37" s="2" t="s">
        <v>289</v>
      </c>
      <c r="AR37" s="2" t="str">
        <f>_xlfn.XLOOKUP(표1[[#This Row],[시도2]]&amp;" "&amp;표1[[#This Row],[시군구2]],요금제0402!C:C,요금제0402!G:G)</f>
        <v>지방</v>
      </c>
      <c r="AS37" s="2"/>
      <c r="AT37" s="2"/>
      <c r="AU37" s="2"/>
    </row>
    <row r="38" spans="1:47" ht="16.5" customHeight="1">
      <c r="A38" s="10">
        <v>36</v>
      </c>
      <c r="B38" s="11" t="s">
        <v>420</v>
      </c>
      <c r="C38" s="11" t="s">
        <v>421</v>
      </c>
      <c r="D38" s="11" t="s">
        <v>422</v>
      </c>
      <c r="E38" s="11" t="s">
        <v>56</v>
      </c>
      <c r="F38" s="11" t="s">
        <v>388</v>
      </c>
      <c r="G38" s="11" t="s">
        <v>423</v>
      </c>
      <c r="H38" s="11">
        <v>0</v>
      </c>
      <c r="I38" s="47" t="s">
        <v>424</v>
      </c>
      <c r="J38" s="11" t="s">
        <v>425</v>
      </c>
      <c r="K38" s="11" t="s">
        <v>426</v>
      </c>
      <c r="L38" s="11" t="s">
        <v>99</v>
      </c>
      <c r="M38" s="12">
        <v>45436</v>
      </c>
      <c r="N38" s="12">
        <v>45441</v>
      </c>
      <c r="O38" s="12" t="str">
        <f>IFERROR(_xlfn.XLOOKUP(표1[[#This Row],[시도]]&amp;" "&amp;표1[[#This Row],[시군구]],요금제0402!C:C,요금제0402!G:G),"-")</f>
        <v>지방</v>
      </c>
      <c r="P38" s="14"/>
      <c r="Q38" s="57">
        <v>0</v>
      </c>
      <c r="R38" s="13">
        <v>100</v>
      </c>
      <c r="S38" s="18">
        <v>50</v>
      </c>
      <c r="T38" s="12" t="s">
        <v>86</v>
      </c>
      <c r="U38" s="11" t="s">
        <v>64</v>
      </c>
      <c r="V38" s="11">
        <v>4882201119</v>
      </c>
      <c r="W38" s="11" t="s">
        <v>427</v>
      </c>
      <c r="X38" s="11" t="s">
        <v>428</v>
      </c>
      <c r="Y38" s="11" t="s">
        <v>429</v>
      </c>
      <c r="Z38" s="11">
        <v>137008595288</v>
      </c>
      <c r="AA38" s="11" t="s">
        <v>430</v>
      </c>
      <c r="AB38" s="11" t="s">
        <v>431</v>
      </c>
      <c r="AC38" s="12"/>
      <c r="AD38" s="12"/>
      <c r="AE38" s="12"/>
      <c r="AF38" s="15" t="s">
        <v>70</v>
      </c>
      <c r="AG38" s="11" t="str">
        <f>IFERROR(VLOOKUP(표1[[#This Row],[담당자]],'담당자 정보'!$B:$D,2,0),"")</f>
        <v>모아라인</v>
      </c>
      <c r="AH38" s="11" t="str">
        <f>IFERROR(VLOOKUP(표1[[#This Row],[담당자]],'담당자 정보'!$B:$E,4,0),"")</f>
        <v>인프라확장실</v>
      </c>
      <c r="AI38" s="12" t="s">
        <v>396</v>
      </c>
      <c r="AJ38" s="12" t="str">
        <f>IFERROR(VLOOKUP(표1[[#This Row],[담당자]],배민비즈계정!$B:$E,3,0),"")</f>
        <v>jpmook12</v>
      </c>
      <c r="AK38" s="12" t="str">
        <f>IFERROR(VLOOKUP(표1[[#This Row],[담당자]],배민비즈계정!$B:$E,4,0),"")</f>
        <v>010-9904-2857</v>
      </c>
      <c r="AL38" s="12" t="str">
        <f>VLOOKUP(표1[[#This Row],[담당자]],배민비즈계정!$B:$E,2,0)</f>
        <v>모아라인</v>
      </c>
      <c r="AM38" s="11">
        <f>VLOOKUP(표1[[#This Row],[담당자]],'담당자 정보'!B:G,6,FALSE)</f>
        <v>0</v>
      </c>
      <c r="AN38" s="11" t="e">
        <f>VLOOKUP(표1[[#This Row],[팀장]],배민비즈계정!$B:$E,3,FALSE)</f>
        <v>#N/A</v>
      </c>
      <c r="AO38" s="16" t="e">
        <f>VLOOKUP(표1[[#This Row],[팀장]],배민비즈계정!$B:$E,4,FALSE)</f>
        <v>#N/A</v>
      </c>
      <c r="AP38" s="2" t="s">
        <v>388</v>
      </c>
      <c r="AQ38" s="2" t="s">
        <v>423</v>
      </c>
      <c r="AR38" s="2" t="str">
        <f>_xlfn.XLOOKUP(표1[[#This Row],[시도2]]&amp;" "&amp;표1[[#This Row],[시군구2]],요금제0402!C:C,요금제0402!G:G)</f>
        <v>지방</v>
      </c>
      <c r="AS38" s="2"/>
      <c r="AT38" s="2"/>
      <c r="AU38" s="2"/>
    </row>
    <row r="39" spans="1:47" ht="16.5" customHeight="1">
      <c r="A39" s="10">
        <v>37</v>
      </c>
      <c r="B39" s="11" t="s">
        <v>432</v>
      </c>
      <c r="C39" s="11" t="s">
        <v>433</v>
      </c>
      <c r="D39" s="11" t="s">
        <v>434</v>
      </c>
      <c r="E39" s="11" t="s">
        <v>56</v>
      </c>
      <c r="F39" s="11" t="s">
        <v>388</v>
      </c>
      <c r="G39" s="11" t="s">
        <v>435</v>
      </c>
      <c r="H39" s="11">
        <v>0</v>
      </c>
      <c r="I39" s="47" t="s">
        <v>436</v>
      </c>
      <c r="J39" s="11" t="s">
        <v>437</v>
      </c>
      <c r="K39" s="11" t="s">
        <v>438</v>
      </c>
      <c r="L39" s="11" t="s">
        <v>99</v>
      </c>
      <c r="M39" s="12">
        <v>45436</v>
      </c>
      <c r="N39" s="12">
        <v>45441</v>
      </c>
      <c r="O39" s="12" t="str">
        <f>IFERROR(_xlfn.XLOOKUP(표1[[#This Row],[시도]]&amp;" "&amp;표1[[#This Row],[시군구]],요금제0402!C:C,요금제0402!G:G),"-")</f>
        <v>지방</v>
      </c>
      <c r="P39" s="14"/>
      <c r="Q39" s="57">
        <v>0</v>
      </c>
      <c r="R39" s="13">
        <v>100</v>
      </c>
      <c r="S39" s="18">
        <v>0</v>
      </c>
      <c r="T39" s="12" t="s">
        <v>63</v>
      </c>
      <c r="U39" s="11" t="s">
        <v>150</v>
      </c>
      <c r="V39" s="11">
        <v>4348100876</v>
      </c>
      <c r="W39" s="11" t="s">
        <v>439</v>
      </c>
      <c r="X39" s="11" t="s">
        <v>440</v>
      </c>
      <c r="Y39" s="11" t="s">
        <v>441</v>
      </c>
      <c r="Z39" s="11">
        <v>3333095968749</v>
      </c>
      <c r="AA39" s="11" t="s">
        <v>68</v>
      </c>
      <c r="AB39" s="11" t="s">
        <v>442</v>
      </c>
      <c r="AC39" s="12"/>
      <c r="AD39" s="12"/>
      <c r="AE39" s="12"/>
      <c r="AF39" s="15" t="s">
        <v>70</v>
      </c>
      <c r="AG39" s="11" t="str">
        <f>IFERROR(VLOOKUP(표1[[#This Row],[담당자]],'담당자 정보'!$B:$D,2,0),"")</f>
        <v>딜버</v>
      </c>
      <c r="AH39" s="11" t="str">
        <f>IFERROR(VLOOKUP(표1[[#This Row],[담당자]],'담당자 정보'!$B:$E,4,0),"")</f>
        <v>-</v>
      </c>
      <c r="AI39" s="12" t="s">
        <v>443</v>
      </c>
      <c r="AJ39" s="12" t="str">
        <f>IFERROR(VLOOKUP(표1[[#This Row],[담당자]],배민비즈계정!$B:$E,3,0),"")</f>
        <v>ksy1596</v>
      </c>
      <c r="AK39" s="12" t="str">
        <f>IFERROR(VLOOKUP(표1[[#This Row],[담당자]],배민비즈계정!$B:$E,4,0),"")</f>
        <v>010-4337-1596</v>
      </c>
      <c r="AL39" s="12" t="str">
        <f>VLOOKUP(표1[[#This Row],[담당자]],배민비즈계정!$B:$E,2,0)</f>
        <v>딜버</v>
      </c>
      <c r="AM39" s="11">
        <f>VLOOKUP(표1[[#This Row],[담당자]],'담당자 정보'!B:G,6,FALSE)</f>
        <v>0</v>
      </c>
      <c r="AN39" s="11" t="e">
        <f>VLOOKUP(표1[[#This Row],[팀장]],배민비즈계정!$B:$E,3,FALSE)</f>
        <v>#N/A</v>
      </c>
      <c r="AO39" s="16" t="e">
        <f>VLOOKUP(표1[[#This Row],[팀장]],배민비즈계정!$B:$E,4,FALSE)</f>
        <v>#N/A</v>
      </c>
      <c r="AP39" s="2" t="s">
        <v>388</v>
      </c>
      <c r="AQ39" s="2" t="s">
        <v>435</v>
      </c>
      <c r="AR39" s="2" t="str">
        <f>_xlfn.XLOOKUP(표1[[#This Row],[시도2]]&amp;" "&amp;표1[[#This Row],[시군구2]],요금제0402!C:C,요금제0402!G:G)</f>
        <v>지방</v>
      </c>
      <c r="AS39" s="2"/>
      <c r="AT39" s="2"/>
      <c r="AU39" s="2"/>
    </row>
    <row r="40" spans="1:47" ht="16.5" customHeight="1">
      <c r="A40" s="10">
        <v>38</v>
      </c>
      <c r="B40" s="11" t="s">
        <v>444</v>
      </c>
      <c r="C40" s="11" t="s">
        <v>445</v>
      </c>
      <c r="D40" s="11" t="s">
        <v>446</v>
      </c>
      <c r="E40" s="11" t="s">
        <v>108</v>
      </c>
      <c r="F40" s="11" t="s">
        <v>447</v>
      </c>
      <c r="G40" s="11" t="s">
        <v>448</v>
      </c>
      <c r="H40" s="11">
        <v>1</v>
      </c>
      <c r="I40" s="47"/>
      <c r="J40" s="11" t="s">
        <v>449</v>
      </c>
      <c r="K40" s="11" t="s">
        <v>450</v>
      </c>
      <c r="L40" s="11" t="s">
        <v>99</v>
      </c>
      <c r="M40" s="12">
        <v>45436</v>
      </c>
      <c r="N40" s="12">
        <v>45448</v>
      </c>
      <c r="O40" s="12" t="str">
        <f>IFERROR(_xlfn.XLOOKUP(표1[[#This Row],[시도]]&amp;" "&amp;표1[[#This Row],[시군구]],요금제0402!C:C,요금제0402!G:G),"-")</f>
        <v>지방</v>
      </c>
      <c r="P40" s="14"/>
      <c r="Q40" s="57">
        <v>0</v>
      </c>
      <c r="R40" s="13">
        <v>100</v>
      </c>
      <c r="S40" s="18">
        <v>50</v>
      </c>
      <c r="T40" s="12" t="s">
        <v>86</v>
      </c>
      <c r="U40" s="11" t="s">
        <v>64</v>
      </c>
      <c r="V40" s="11">
        <v>3633900895</v>
      </c>
      <c r="W40" s="11" t="s">
        <v>451</v>
      </c>
      <c r="X40" s="11" t="s">
        <v>452</v>
      </c>
      <c r="Y40" s="11" t="s">
        <v>453</v>
      </c>
      <c r="Z40" s="11">
        <v>132110297721</v>
      </c>
      <c r="AA40" s="11" t="s">
        <v>430</v>
      </c>
      <c r="AB40" s="11" t="s">
        <v>454</v>
      </c>
      <c r="AC40" s="12"/>
      <c r="AD40" s="12"/>
      <c r="AE40" s="12"/>
      <c r="AF40" s="15" t="s">
        <v>70</v>
      </c>
      <c r="AG40" s="11" t="str">
        <f>IFERROR(VLOOKUP(표1[[#This Row],[담당자]],'담당자 정보'!$B:$D,2,0),"")</f>
        <v>모아라인</v>
      </c>
      <c r="AH40" s="11" t="str">
        <f>IFERROR(VLOOKUP(표1[[#This Row],[담당자]],'담당자 정보'!$B:$E,4,0),"")</f>
        <v>인프라확장_2팀</v>
      </c>
      <c r="AI40" s="12" t="s">
        <v>455</v>
      </c>
      <c r="AJ40" s="12" t="str">
        <f>IFERROR(VLOOKUP(표1[[#This Row],[담당자]],배민비즈계정!$B:$E,3,0),"")</f>
        <v>Dkssudgody</v>
      </c>
      <c r="AK40" s="12" t="str">
        <f>IFERROR(VLOOKUP(표1[[#This Row],[담당자]],배민비즈계정!$B:$E,4,0),"")</f>
        <v>010-9737-2777</v>
      </c>
      <c r="AL40" s="12" t="str">
        <f>VLOOKUP(표1[[#This Row],[담당자]],배민비즈계정!$B:$E,2,0)</f>
        <v>모아라인</v>
      </c>
      <c r="AM40" s="11" t="str">
        <f>VLOOKUP(표1[[#This Row],[담당자]],'담당자 정보'!B:G,6,FALSE)</f>
        <v>김정교</v>
      </c>
      <c r="AN40" s="11" t="str">
        <f>VLOOKUP(표1[[#This Row],[팀장]],배민비즈계정!$B:$E,3,FALSE)</f>
        <v>Dkssudgody</v>
      </c>
      <c r="AO40" s="16" t="str">
        <f>VLOOKUP(표1[[#This Row],[팀장]],배민비즈계정!$B:$E,4,FALSE)</f>
        <v>010-9737-2777</v>
      </c>
      <c r="AP40" s="2" t="s">
        <v>447</v>
      </c>
      <c r="AQ40" s="2" t="s">
        <v>448</v>
      </c>
      <c r="AR40" s="2" t="str">
        <f>_xlfn.XLOOKUP(표1[[#This Row],[시도2]]&amp;" "&amp;표1[[#This Row],[시군구2]],요금제0402!C:C,요금제0402!G:G)</f>
        <v>지방</v>
      </c>
      <c r="AS40" s="2"/>
      <c r="AT40" s="2"/>
      <c r="AU40" s="2"/>
    </row>
    <row r="41" spans="1:47" ht="16.5" customHeight="1">
      <c r="A41" s="10">
        <v>39</v>
      </c>
      <c r="B41" s="11" t="s">
        <v>456</v>
      </c>
      <c r="C41" s="11" t="s">
        <v>457</v>
      </c>
      <c r="D41" s="11" t="s">
        <v>458</v>
      </c>
      <c r="E41" s="11" t="s">
        <v>56</v>
      </c>
      <c r="F41" s="11" t="s">
        <v>447</v>
      </c>
      <c r="G41" s="11" t="s">
        <v>459</v>
      </c>
      <c r="H41" s="11">
        <v>0</v>
      </c>
      <c r="I41" s="47"/>
      <c r="J41" s="11" t="s">
        <v>460</v>
      </c>
      <c r="K41" s="11" t="s">
        <v>461</v>
      </c>
      <c r="L41" s="11" t="s">
        <v>99</v>
      </c>
      <c r="M41" s="12">
        <v>45436</v>
      </c>
      <c r="N41" s="12">
        <v>45448</v>
      </c>
      <c r="O41" s="12" t="str">
        <f>IFERROR(_xlfn.XLOOKUP(표1[[#This Row],[시도]]&amp;" "&amp;표1[[#This Row],[시군구]],요금제0402!C:C,요금제0402!G:G),"-")</f>
        <v>지방</v>
      </c>
      <c r="P41" s="14"/>
      <c r="Q41" s="57">
        <v>0</v>
      </c>
      <c r="R41" s="13">
        <v>100</v>
      </c>
      <c r="S41" s="18">
        <v>50</v>
      </c>
      <c r="T41" s="12" t="s">
        <v>86</v>
      </c>
      <c r="U41" s="11" t="s">
        <v>64</v>
      </c>
      <c r="V41" s="11">
        <v>7970301856</v>
      </c>
      <c r="W41" s="11" t="s">
        <v>462</v>
      </c>
      <c r="X41" s="11" t="s">
        <v>463</v>
      </c>
      <c r="Y41" s="11" t="s">
        <v>464</v>
      </c>
      <c r="Z41" s="11" t="s">
        <v>465</v>
      </c>
      <c r="AA41" s="11" t="s">
        <v>466</v>
      </c>
      <c r="AB41" s="11" t="s">
        <v>467</v>
      </c>
      <c r="AC41" s="12"/>
      <c r="AD41" s="12"/>
      <c r="AE41" s="12"/>
      <c r="AF41" s="15" t="s">
        <v>70</v>
      </c>
      <c r="AG41" s="11" t="str">
        <f>IFERROR(VLOOKUP(표1[[#This Row],[담당자]],'담당자 정보'!$B:$D,2,0),"")</f>
        <v>모아라인</v>
      </c>
      <c r="AH41" s="11" t="str">
        <f>IFERROR(VLOOKUP(표1[[#This Row],[담당자]],'담당자 정보'!$B:$E,4,0),"")</f>
        <v>인프라확장_2팀</v>
      </c>
      <c r="AI41" s="12" t="s">
        <v>455</v>
      </c>
      <c r="AJ41" s="12" t="str">
        <f>IFERROR(VLOOKUP(표1[[#This Row],[담당자]],배민비즈계정!$B:$E,3,0),"")</f>
        <v>Dkssudgody</v>
      </c>
      <c r="AK41" s="12" t="str">
        <f>IFERROR(VLOOKUP(표1[[#This Row],[담당자]],배민비즈계정!$B:$E,4,0),"")</f>
        <v>010-9737-2777</v>
      </c>
      <c r="AL41" s="12" t="str">
        <f>VLOOKUP(표1[[#This Row],[담당자]],배민비즈계정!$B:$E,2,0)</f>
        <v>모아라인</v>
      </c>
      <c r="AM41" s="11" t="str">
        <f>VLOOKUP(표1[[#This Row],[담당자]],'담당자 정보'!B:G,6,FALSE)</f>
        <v>김정교</v>
      </c>
      <c r="AN41" s="11" t="str">
        <f>VLOOKUP(표1[[#This Row],[팀장]],배민비즈계정!$B:$E,3,FALSE)</f>
        <v>Dkssudgody</v>
      </c>
      <c r="AO41" s="16" t="str">
        <f>VLOOKUP(표1[[#This Row],[팀장]],배민비즈계정!$B:$E,4,FALSE)</f>
        <v>010-9737-2777</v>
      </c>
      <c r="AP41" s="2" t="s">
        <v>447</v>
      </c>
      <c r="AQ41" s="2" t="s">
        <v>459</v>
      </c>
      <c r="AR41" s="2" t="str">
        <f>_xlfn.XLOOKUP(표1[[#This Row],[시도2]]&amp;" "&amp;표1[[#This Row],[시군구2]],요금제0402!C:C,요금제0402!G:G)</f>
        <v>지방</v>
      </c>
      <c r="AS41" s="2"/>
      <c r="AT41" s="2"/>
      <c r="AU41" s="2"/>
    </row>
    <row r="42" spans="1:47" ht="16.5" customHeight="1">
      <c r="A42" s="10">
        <v>40</v>
      </c>
      <c r="B42" s="11" t="s">
        <v>468</v>
      </c>
      <c r="C42" s="11" t="s">
        <v>469</v>
      </c>
      <c r="D42" s="11" t="s">
        <v>470</v>
      </c>
      <c r="E42" s="11" t="s">
        <v>56</v>
      </c>
      <c r="F42" s="11" t="s">
        <v>447</v>
      </c>
      <c r="G42" s="11" t="s">
        <v>471</v>
      </c>
      <c r="H42" s="11">
        <v>0</v>
      </c>
      <c r="I42" s="47"/>
      <c r="J42" s="11" t="s">
        <v>472</v>
      </c>
      <c r="K42" s="11" t="s">
        <v>473</v>
      </c>
      <c r="L42" s="11" t="s">
        <v>99</v>
      </c>
      <c r="M42" s="12">
        <v>45436</v>
      </c>
      <c r="N42" s="12">
        <v>45448</v>
      </c>
      <c r="O42" s="12" t="str">
        <f>IFERROR(_xlfn.XLOOKUP(표1[[#This Row],[시도]]&amp;" "&amp;표1[[#This Row],[시군구]],요금제0402!C:C,요금제0402!G:G),"-")</f>
        <v>지방</v>
      </c>
      <c r="P42" s="14"/>
      <c r="Q42" s="57">
        <v>0</v>
      </c>
      <c r="R42" s="13">
        <v>100</v>
      </c>
      <c r="S42" s="18">
        <v>50</v>
      </c>
      <c r="T42" s="12" t="s">
        <v>86</v>
      </c>
      <c r="U42" s="11" t="s">
        <v>64</v>
      </c>
      <c r="V42" s="11">
        <v>6123001342</v>
      </c>
      <c r="W42" s="11" t="s">
        <v>474</v>
      </c>
      <c r="X42" s="11" t="s">
        <v>475</v>
      </c>
      <c r="Y42" s="11" t="s">
        <v>476</v>
      </c>
      <c r="Z42" s="11">
        <v>3333265182822</v>
      </c>
      <c r="AA42" s="11" t="s">
        <v>68</v>
      </c>
      <c r="AB42" s="11" t="s">
        <v>477</v>
      </c>
      <c r="AC42" s="12"/>
      <c r="AD42" s="12"/>
      <c r="AE42" s="12"/>
      <c r="AF42" s="15" t="s">
        <v>70</v>
      </c>
      <c r="AG42" s="11" t="str">
        <f>IFERROR(VLOOKUP(표1[[#This Row],[담당자]],'담당자 정보'!$B:$D,2,0),"")</f>
        <v>모아라인</v>
      </c>
      <c r="AH42" s="11" t="str">
        <f>IFERROR(VLOOKUP(표1[[#This Row],[담당자]],'담당자 정보'!$B:$E,4,0),"")</f>
        <v>인프라확장_2팀</v>
      </c>
      <c r="AI42" s="12" t="s">
        <v>455</v>
      </c>
      <c r="AJ42" s="12" t="str">
        <f>IFERROR(VLOOKUP(표1[[#This Row],[담당자]],배민비즈계정!$B:$E,3,0),"")</f>
        <v>Dkssudgody</v>
      </c>
      <c r="AK42" s="12" t="str">
        <f>IFERROR(VLOOKUP(표1[[#This Row],[담당자]],배민비즈계정!$B:$E,4,0),"")</f>
        <v>010-9737-2777</v>
      </c>
      <c r="AL42" s="12" t="str">
        <f>VLOOKUP(표1[[#This Row],[담당자]],배민비즈계정!$B:$E,2,0)</f>
        <v>모아라인</v>
      </c>
      <c r="AM42" s="11" t="str">
        <f>VLOOKUP(표1[[#This Row],[담당자]],'담당자 정보'!B:G,6,FALSE)</f>
        <v>김정교</v>
      </c>
      <c r="AN42" s="11" t="str">
        <f>VLOOKUP(표1[[#This Row],[팀장]],배민비즈계정!$B:$E,3,FALSE)</f>
        <v>Dkssudgody</v>
      </c>
      <c r="AO42" s="16" t="str">
        <f>VLOOKUP(표1[[#This Row],[팀장]],배민비즈계정!$B:$E,4,FALSE)</f>
        <v>010-9737-2777</v>
      </c>
      <c r="AP42" s="2" t="s">
        <v>447</v>
      </c>
      <c r="AQ42" s="2" t="s">
        <v>471</v>
      </c>
      <c r="AR42" s="2" t="str">
        <f>_xlfn.XLOOKUP(표1[[#This Row],[시도2]]&amp;" "&amp;표1[[#This Row],[시군구2]],요금제0402!C:C,요금제0402!G:G)</f>
        <v>지방</v>
      </c>
      <c r="AS42" s="2"/>
      <c r="AT42" s="2"/>
      <c r="AU42" s="2"/>
    </row>
    <row r="43" spans="1:47" ht="16.5" customHeight="1">
      <c r="A43" s="10">
        <v>41</v>
      </c>
      <c r="B43" s="11" t="s">
        <v>478</v>
      </c>
      <c r="C43" s="11" t="s">
        <v>479</v>
      </c>
      <c r="D43" s="11" t="s">
        <v>480</v>
      </c>
      <c r="E43" s="11" t="s">
        <v>56</v>
      </c>
      <c r="F43" s="11" t="s">
        <v>481</v>
      </c>
      <c r="G43" s="11" t="s">
        <v>482</v>
      </c>
      <c r="H43" s="11">
        <v>0</v>
      </c>
      <c r="I43" s="47"/>
      <c r="J43" s="11" t="s">
        <v>483</v>
      </c>
      <c r="K43" s="11" t="s">
        <v>484</v>
      </c>
      <c r="L43" s="11" t="s">
        <v>99</v>
      </c>
      <c r="M43" s="12">
        <v>45436</v>
      </c>
      <c r="N43" s="12">
        <v>45441</v>
      </c>
      <c r="O43" s="12" t="str">
        <f>IFERROR(_xlfn.XLOOKUP(표1[[#This Row],[시도]]&amp;" "&amp;표1[[#This Row],[시군구]],요금제0402!C:C,요금제0402!G:G),"-")</f>
        <v>지방</v>
      </c>
      <c r="P43" s="14"/>
      <c r="Q43" s="57">
        <v>0</v>
      </c>
      <c r="R43" s="13">
        <v>100</v>
      </c>
      <c r="S43" s="18">
        <v>50</v>
      </c>
      <c r="T43" s="12"/>
      <c r="U43" s="11" t="s">
        <v>150</v>
      </c>
      <c r="V43" s="11">
        <v>8932501200</v>
      </c>
      <c r="W43" s="11" t="s">
        <v>485</v>
      </c>
      <c r="X43" s="11" t="s">
        <v>486</v>
      </c>
      <c r="Y43" s="11" t="s">
        <v>487</v>
      </c>
      <c r="Z43" s="11">
        <v>2070166620508</v>
      </c>
      <c r="AA43" s="11" t="s">
        <v>488</v>
      </c>
      <c r="AB43" s="11" t="s">
        <v>489</v>
      </c>
      <c r="AC43" s="12"/>
      <c r="AD43" s="12"/>
      <c r="AE43" s="12"/>
      <c r="AF43" s="15" t="s">
        <v>384</v>
      </c>
      <c r="AG43" s="11" t="str">
        <f>IFERROR(VLOOKUP(표1[[#This Row],[담당자]],'담당자 정보'!$B:$D,2,0),"")</f>
        <v>딜버</v>
      </c>
      <c r="AH43" s="11" t="str">
        <f>IFERROR(VLOOKUP(표1[[#This Row],[담당자]],'담당자 정보'!$B:$E,4,0),"")</f>
        <v>-</v>
      </c>
      <c r="AI43" s="12" t="s">
        <v>443</v>
      </c>
      <c r="AJ43" s="12" t="str">
        <f>IFERROR(VLOOKUP(표1[[#This Row],[담당자]],배민비즈계정!$B:$E,3,0),"")</f>
        <v>ksy1596</v>
      </c>
      <c r="AK43" s="12" t="str">
        <f>IFERROR(VLOOKUP(표1[[#This Row],[담당자]],배민비즈계정!$B:$E,4,0),"")</f>
        <v>010-4337-1596</v>
      </c>
      <c r="AL43" s="12" t="str">
        <f>VLOOKUP(표1[[#This Row],[담당자]],배민비즈계정!$B:$E,2,0)</f>
        <v>딜버</v>
      </c>
      <c r="AM43" s="11">
        <f>VLOOKUP(표1[[#This Row],[담당자]],'담당자 정보'!B:G,6,FALSE)</f>
        <v>0</v>
      </c>
      <c r="AN43" s="11" t="e">
        <f>VLOOKUP(표1[[#This Row],[팀장]],배민비즈계정!$B:$E,3,FALSE)</f>
        <v>#N/A</v>
      </c>
      <c r="AO43" s="16" t="e">
        <f>VLOOKUP(표1[[#This Row],[팀장]],배민비즈계정!$B:$E,4,FALSE)</f>
        <v>#N/A</v>
      </c>
      <c r="AP43" s="2" t="s">
        <v>481</v>
      </c>
      <c r="AQ43" s="2" t="s">
        <v>482</v>
      </c>
      <c r="AR43" s="2" t="str">
        <f>_xlfn.XLOOKUP(표1[[#This Row],[시도2]]&amp;" "&amp;표1[[#This Row],[시군구2]],요금제0402!C:C,요금제0402!G:G)</f>
        <v>지방</v>
      </c>
      <c r="AS43" s="2"/>
      <c r="AT43" s="2"/>
      <c r="AU43" s="2"/>
    </row>
    <row r="44" spans="1:47" ht="16.5" customHeight="1">
      <c r="A44" s="10">
        <v>42</v>
      </c>
      <c r="B44" s="11" t="s">
        <v>490</v>
      </c>
      <c r="C44" s="11" t="s">
        <v>491</v>
      </c>
      <c r="D44" s="11" t="s">
        <v>492</v>
      </c>
      <c r="E44" s="11" t="s">
        <v>56</v>
      </c>
      <c r="F44" s="11" t="s">
        <v>493</v>
      </c>
      <c r="G44" s="11" t="s">
        <v>494</v>
      </c>
      <c r="H44" s="11">
        <v>0</v>
      </c>
      <c r="I44" s="47"/>
      <c r="J44" s="11" t="s">
        <v>495</v>
      </c>
      <c r="K44" s="11" t="s">
        <v>496</v>
      </c>
      <c r="L44" s="11" t="s">
        <v>99</v>
      </c>
      <c r="M44" s="12">
        <v>45436</v>
      </c>
      <c r="N44" s="12">
        <v>45441</v>
      </c>
      <c r="O44" s="12" t="str">
        <f>IFERROR(_xlfn.XLOOKUP(표1[[#This Row],[시도]]&amp;" "&amp;표1[[#This Row],[시군구]],요금제0402!C:C,요금제0402!G:G),"-")</f>
        <v>지방</v>
      </c>
      <c r="P44" s="14"/>
      <c r="Q44" s="57">
        <v>0</v>
      </c>
      <c r="R44" s="13">
        <v>100</v>
      </c>
      <c r="S44" s="18">
        <v>50</v>
      </c>
      <c r="T44" s="12" t="s">
        <v>86</v>
      </c>
      <c r="U44" s="11" t="s">
        <v>150</v>
      </c>
      <c r="V44" s="11">
        <v>8708801648</v>
      </c>
      <c r="W44" s="11" t="s">
        <v>497</v>
      </c>
      <c r="X44" s="11" t="s">
        <v>498</v>
      </c>
      <c r="Y44" s="11" t="s">
        <v>499</v>
      </c>
      <c r="Z44" s="11">
        <v>1012086794208</v>
      </c>
      <c r="AA44" s="11" t="s">
        <v>500</v>
      </c>
      <c r="AB44" s="11" t="s">
        <v>501</v>
      </c>
      <c r="AC44" s="12"/>
      <c r="AD44" s="12"/>
      <c r="AE44" s="12"/>
      <c r="AF44" s="15" t="s">
        <v>502</v>
      </c>
      <c r="AG44" s="11" t="str">
        <f>IFERROR(VLOOKUP(표1[[#This Row],[담당자]],'담당자 정보'!$B:$D,2,0),"")</f>
        <v>딜버</v>
      </c>
      <c r="AH44" s="11" t="str">
        <f>IFERROR(VLOOKUP(표1[[#This Row],[담당자]],'담당자 정보'!$B:$E,4,0),"")</f>
        <v>-</v>
      </c>
      <c r="AI44" s="12" t="s">
        <v>443</v>
      </c>
      <c r="AJ44" s="12" t="str">
        <f>IFERROR(VLOOKUP(표1[[#This Row],[담당자]],배민비즈계정!$B:$E,3,0),"")</f>
        <v>ksy1596</v>
      </c>
      <c r="AK44" s="12" t="str">
        <f>IFERROR(VLOOKUP(표1[[#This Row],[담당자]],배민비즈계정!$B:$E,4,0),"")</f>
        <v>010-4337-1596</v>
      </c>
      <c r="AL44" s="12" t="str">
        <f>VLOOKUP(표1[[#This Row],[담당자]],배민비즈계정!$B:$E,2,0)</f>
        <v>딜버</v>
      </c>
      <c r="AM44" s="11">
        <f>VLOOKUP(표1[[#This Row],[담당자]],'담당자 정보'!B:G,6,FALSE)</f>
        <v>0</v>
      </c>
      <c r="AN44" s="11" t="e">
        <f>VLOOKUP(표1[[#This Row],[팀장]],배민비즈계정!$B:$E,3,FALSE)</f>
        <v>#N/A</v>
      </c>
      <c r="AO44" s="16" t="e">
        <f>VLOOKUP(표1[[#This Row],[팀장]],배민비즈계정!$B:$E,4,FALSE)</f>
        <v>#N/A</v>
      </c>
      <c r="AP44" s="2" t="s">
        <v>493</v>
      </c>
      <c r="AQ44" s="2" t="s">
        <v>494</v>
      </c>
      <c r="AR44" s="2" t="str">
        <f>_xlfn.XLOOKUP(표1[[#This Row],[시도2]]&amp;" "&amp;표1[[#This Row],[시군구2]],요금제0402!C:C,요금제0402!G:G)</f>
        <v>지방</v>
      </c>
      <c r="AS44" s="2"/>
      <c r="AT44" s="2"/>
      <c r="AU44" s="2"/>
    </row>
    <row r="45" spans="1:47" ht="16.5" customHeight="1">
      <c r="A45" s="10">
        <v>43</v>
      </c>
      <c r="B45" s="11" t="s">
        <v>503</v>
      </c>
      <c r="C45" s="11" t="s">
        <v>504</v>
      </c>
      <c r="D45" s="11" t="s">
        <v>505</v>
      </c>
      <c r="E45" s="11" t="s">
        <v>56</v>
      </c>
      <c r="F45" s="11" t="s">
        <v>493</v>
      </c>
      <c r="G45" s="11" t="s">
        <v>506</v>
      </c>
      <c r="H45" s="11">
        <v>0</v>
      </c>
      <c r="I45" s="47"/>
      <c r="J45" s="11" t="s">
        <v>507</v>
      </c>
      <c r="K45" s="11" t="s">
        <v>508</v>
      </c>
      <c r="L45" s="11" t="s">
        <v>99</v>
      </c>
      <c r="M45" s="12">
        <v>45436</v>
      </c>
      <c r="N45" s="12">
        <v>45441</v>
      </c>
      <c r="O45" s="12" t="str">
        <f>IFERROR(_xlfn.XLOOKUP(표1[[#This Row],[시도]]&amp;" "&amp;표1[[#This Row],[시군구]],요금제0402!C:C,요금제0402!G:G),"-")</f>
        <v>지방</v>
      </c>
      <c r="P45" s="14"/>
      <c r="Q45" s="57">
        <v>0</v>
      </c>
      <c r="R45" s="13">
        <v>100</v>
      </c>
      <c r="S45" s="18">
        <v>50</v>
      </c>
      <c r="T45" s="12"/>
      <c r="U45" s="11" t="s">
        <v>150</v>
      </c>
      <c r="V45" s="11">
        <v>4053501074</v>
      </c>
      <c r="W45" s="11" t="s">
        <v>509</v>
      </c>
      <c r="X45" s="11" t="s">
        <v>510</v>
      </c>
      <c r="Y45" s="11" t="s">
        <v>511</v>
      </c>
      <c r="Z45" s="11">
        <v>10289192032707</v>
      </c>
      <c r="AA45" s="11" t="s">
        <v>296</v>
      </c>
      <c r="AB45" s="11" t="s">
        <v>512</v>
      </c>
      <c r="AC45" s="12"/>
      <c r="AD45" s="12"/>
      <c r="AE45" s="12"/>
      <c r="AF45" s="15" t="s">
        <v>513</v>
      </c>
      <c r="AG45" s="11" t="str">
        <f>IFERROR(VLOOKUP(표1[[#This Row],[담당자]],'담당자 정보'!$B:$D,2,0),"")</f>
        <v>딜버</v>
      </c>
      <c r="AH45" s="11" t="str">
        <f>IFERROR(VLOOKUP(표1[[#This Row],[담당자]],'담당자 정보'!$B:$E,4,0),"")</f>
        <v>-</v>
      </c>
      <c r="AI45" s="12" t="s">
        <v>443</v>
      </c>
      <c r="AJ45" s="12" t="str">
        <f>IFERROR(VLOOKUP(표1[[#This Row],[담당자]],배민비즈계정!$B:$E,3,0),"")</f>
        <v>ksy1596</v>
      </c>
      <c r="AK45" s="12" t="str">
        <f>IFERROR(VLOOKUP(표1[[#This Row],[담당자]],배민비즈계정!$B:$E,4,0),"")</f>
        <v>010-4337-1596</v>
      </c>
      <c r="AL45" s="12" t="str">
        <f>VLOOKUP(표1[[#This Row],[담당자]],배민비즈계정!$B:$E,2,0)</f>
        <v>딜버</v>
      </c>
      <c r="AM45" s="11">
        <f>VLOOKUP(표1[[#This Row],[담당자]],'담당자 정보'!B:G,6,FALSE)</f>
        <v>0</v>
      </c>
      <c r="AN45" s="11" t="e">
        <f>VLOOKUP(표1[[#This Row],[팀장]],배민비즈계정!$B:$E,3,FALSE)</f>
        <v>#N/A</v>
      </c>
      <c r="AO45" s="16" t="e">
        <f>VLOOKUP(표1[[#This Row],[팀장]],배민비즈계정!$B:$E,4,FALSE)</f>
        <v>#N/A</v>
      </c>
      <c r="AP45" s="2" t="s">
        <v>493</v>
      </c>
      <c r="AQ45" s="2" t="s">
        <v>506</v>
      </c>
      <c r="AR45" s="2" t="str">
        <f>_xlfn.XLOOKUP(표1[[#This Row],[시도2]]&amp;" "&amp;표1[[#This Row],[시군구2]],요금제0402!C:C,요금제0402!G:G)</f>
        <v>지방</v>
      </c>
      <c r="AS45" s="2"/>
      <c r="AT45" s="2"/>
      <c r="AU45" s="2"/>
    </row>
    <row r="46" spans="1:47" ht="16.5" customHeight="1">
      <c r="A46" s="10">
        <v>44</v>
      </c>
      <c r="B46" s="11" t="s">
        <v>514</v>
      </c>
      <c r="C46" s="11" t="s">
        <v>515</v>
      </c>
      <c r="D46" s="11" t="s">
        <v>516</v>
      </c>
      <c r="E46" s="11" t="s">
        <v>75</v>
      </c>
      <c r="F46" s="11" t="s">
        <v>493</v>
      </c>
      <c r="G46" s="11" t="s">
        <v>517</v>
      </c>
      <c r="H46" s="11">
        <v>0</v>
      </c>
      <c r="I46" s="47"/>
      <c r="J46" s="11" t="s">
        <v>518</v>
      </c>
      <c r="K46" s="11" t="s">
        <v>519</v>
      </c>
      <c r="L46" s="11" t="s">
        <v>99</v>
      </c>
      <c r="M46" s="12">
        <v>45436</v>
      </c>
      <c r="N46" s="12">
        <v>45441</v>
      </c>
      <c r="O46" s="12" t="str">
        <f>IFERROR(_xlfn.XLOOKUP(표1[[#This Row],[시도]]&amp;" "&amp;표1[[#This Row],[시군구]],요금제0402!C:C,요금제0402!G:G),"-")</f>
        <v>지방</v>
      </c>
      <c r="P46" s="14"/>
      <c r="Q46" s="57">
        <v>0</v>
      </c>
      <c r="R46" s="13">
        <v>100</v>
      </c>
      <c r="S46" s="18">
        <v>50</v>
      </c>
      <c r="T46" s="12" t="s">
        <v>86</v>
      </c>
      <c r="U46" s="11" t="s">
        <v>64</v>
      </c>
      <c r="V46" s="11">
        <v>4082292569</v>
      </c>
      <c r="W46" s="11" t="s">
        <v>520</v>
      </c>
      <c r="X46" s="11" t="s">
        <v>521</v>
      </c>
      <c r="Y46" s="11" t="s">
        <v>522</v>
      </c>
      <c r="Z46" s="11">
        <v>1012077282306</v>
      </c>
      <c r="AA46" s="11" t="s">
        <v>500</v>
      </c>
      <c r="AB46" s="11" t="s">
        <v>523</v>
      </c>
      <c r="AC46" s="12"/>
      <c r="AD46" s="12"/>
      <c r="AE46" s="12"/>
      <c r="AF46" s="15" t="s">
        <v>70</v>
      </c>
      <c r="AG46" s="11" t="str">
        <f>IFERROR(VLOOKUP(표1[[#This Row],[담당자]],'담당자 정보'!$B:$D,2,0),"")</f>
        <v>딜버</v>
      </c>
      <c r="AH46" s="11" t="str">
        <f>IFERROR(VLOOKUP(표1[[#This Row],[담당자]],'담당자 정보'!$B:$E,4,0),"")</f>
        <v>-</v>
      </c>
      <c r="AI46" s="12" t="s">
        <v>443</v>
      </c>
      <c r="AJ46" s="12" t="str">
        <f>IFERROR(VLOOKUP(표1[[#This Row],[담당자]],배민비즈계정!$B:$E,3,0),"")</f>
        <v>ksy1596</v>
      </c>
      <c r="AK46" s="12" t="str">
        <f>IFERROR(VLOOKUP(표1[[#This Row],[담당자]],배민비즈계정!$B:$E,4,0),"")</f>
        <v>010-4337-1596</v>
      </c>
      <c r="AL46" s="12" t="str">
        <f>VLOOKUP(표1[[#This Row],[담당자]],배민비즈계정!$B:$E,2,0)</f>
        <v>딜버</v>
      </c>
      <c r="AM46" s="11">
        <f>VLOOKUP(표1[[#This Row],[담당자]],'담당자 정보'!B:G,6,FALSE)</f>
        <v>0</v>
      </c>
      <c r="AN46" s="11" t="e">
        <f>VLOOKUP(표1[[#This Row],[팀장]],배민비즈계정!$B:$E,3,FALSE)</f>
        <v>#N/A</v>
      </c>
      <c r="AO46" s="16" t="e">
        <f>VLOOKUP(표1[[#This Row],[팀장]],배민비즈계정!$B:$E,4,FALSE)</f>
        <v>#N/A</v>
      </c>
      <c r="AP46" s="2" t="s">
        <v>493</v>
      </c>
      <c r="AQ46" s="2" t="s">
        <v>517</v>
      </c>
      <c r="AR46" s="2" t="str">
        <f>_xlfn.XLOOKUP(표1[[#This Row],[시도2]]&amp;" "&amp;표1[[#This Row],[시군구2]],요금제0402!C:C,요금제0402!G:G)</f>
        <v>지방</v>
      </c>
      <c r="AS46" s="2"/>
      <c r="AT46" s="2"/>
      <c r="AU46" s="2"/>
    </row>
    <row r="47" spans="1:47" ht="16.5" customHeight="1">
      <c r="A47" s="10">
        <v>45</v>
      </c>
      <c r="B47" s="11" t="s">
        <v>524</v>
      </c>
      <c r="C47" s="11" t="s">
        <v>525</v>
      </c>
      <c r="D47" s="11" t="s">
        <v>526</v>
      </c>
      <c r="E47" s="11" t="s">
        <v>56</v>
      </c>
      <c r="F47" s="11" t="s">
        <v>493</v>
      </c>
      <c r="G47" s="11" t="s">
        <v>377</v>
      </c>
      <c r="H47" s="11">
        <v>0</v>
      </c>
      <c r="I47" s="47"/>
      <c r="J47" s="11" t="s">
        <v>527</v>
      </c>
      <c r="K47" s="11" t="s">
        <v>528</v>
      </c>
      <c r="L47" s="11" t="s">
        <v>99</v>
      </c>
      <c r="M47" s="12">
        <v>45436</v>
      </c>
      <c r="N47" s="12">
        <v>45441</v>
      </c>
      <c r="O47" s="12" t="str">
        <f>IFERROR(_xlfn.XLOOKUP(표1[[#This Row],[시도]]&amp;" "&amp;표1[[#This Row],[시군구]],요금제0402!C:C,요금제0402!G:G),"-")</f>
        <v>지방</v>
      </c>
      <c r="P47" s="14"/>
      <c r="Q47" s="57">
        <v>0</v>
      </c>
      <c r="R47" s="13">
        <v>100</v>
      </c>
      <c r="S47" s="18">
        <v>50</v>
      </c>
      <c r="T47" s="12" t="s">
        <v>86</v>
      </c>
      <c r="U47" s="11" t="s">
        <v>150</v>
      </c>
      <c r="V47" s="11" t="s">
        <v>529</v>
      </c>
      <c r="W47" s="11" t="s">
        <v>530</v>
      </c>
      <c r="X47" s="11" t="s">
        <v>531</v>
      </c>
      <c r="Y47" s="11" t="s">
        <v>532</v>
      </c>
      <c r="Z47" s="11" t="s">
        <v>533</v>
      </c>
      <c r="AA47" s="11" t="s">
        <v>103</v>
      </c>
      <c r="AB47" s="11" t="s">
        <v>534</v>
      </c>
      <c r="AC47" s="12"/>
      <c r="AD47" s="12"/>
      <c r="AE47" s="12"/>
      <c r="AF47" s="15" t="s">
        <v>267</v>
      </c>
      <c r="AG47" s="11" t="str">
        <f>IFERROR(VLOOKUP(표1[[#This Row],[담당자]],'담당자 정보'!$B:$D,2,0),"")</f>
        <v>바로고</v>
      </c>
      <c r="AH47" s="11" t="str">
        <f>IFERROR(VLOOKUP(표1[[#This Row],[담당자]],'담당자 정보'!$B:$E,4,0),"")</f>
        <v>2팀</v>
      </c>
      <c r="AI47" s="12" t="s">
        <v>535</v>
      </c>
      <c r="AJ47" s="12" t="str">
        <f>IFERROR(VLOOKUP(표1[[#This Row],[담당자]],배민비즈계정!$B:$E,3,0),"")</f>
        <v>yckim</v>
      </c>
      <c r="AK47" s="12" t="str">
        <f>IFERROR(VLOOKUP(표1[[#This Row],[담당자]],배민비즈계정!$B:$E,4,0),"")</f>
        <v>010-9995-3121</v>
      </c>
      <c r="AL47" s="12" t="str">
        <f>VLOOKUP(표1[[#This Row],[담당자]],배민비즈계정!$B:$E,2,0)</f>
        <v>2팀</v>
      </c>
      <c r="AM47" s="11" t="str">
        <f>VLOOKUP(표1[[#This Row],[담당자]],'담당자 정보'!B:G,6,FALSE)</f>
        <v>최융희</v>
      </c>
      <c r="AN47" s="11" t="str">
        <f>VLOOKUP(표1[[#This Row],[팀장]],배민비즈계정!$B:$E,3,FALSE)</f>
        <v>yhchoi62</v>
      </c>
      <c r="AO47" s="16" t="str">
        <f>VLOOKUP(표1[[#This Row],[팀장]],배민비즈계정!$B:$E,4,FALSE)</f>
        <v xml:space="preserve"> 010-2336-6262</v>
      </c>
      <c r="AP47" s="2" t="s">
        <v>493</v>
      </c>
      <c r="AQ47" s="2" t="s">
        <v>377</v>
      </c>
      <c r="AR47" s="2" t="str">
        <f>_xlfn.XLOOKUP(표1[[#This Row],[시도2]]&amp;" "&amp;표1[[#This Row],[시군구2]],요금제0402!C:C,요금제0402!G:G)</f>
        <v>지방</v>
      </c>
      <c r="AS47" s="2"/>
      <c r="AT47" s="2"/>
      <c r="AU47" s="2"/>
    </row>
    <row r="48" spans="1:47" ht="16.5" customHeight="1">
      <c r="A48" s="10">
        <v>46</v>
      </c>
      <c r="B48" s="11" t="s">
        <v>536</v>
      </c>
      <c r="C48" s="11" t="s">
        <v>537</v>
      </c>
      <c r="D48" s="11" t="s">
        <v>538</v>
      </c>
      <c r="E48" s="11" t="s">
        <v>56</v>
      </c>
      <c r="F48" s="11" t="s">
        <v>493</v>
      </c>
      <c r="G48" s="11" t="s">
        <v>539</v>
      </c>
      <c r="H48" s="11">
        <v>1</v>
      </c>
      <c r="I48" s="47"/>
      <c r="J48" s="11" t="s">
        <v>540</v>
      </c>
      <c r="K48" s="11" t="s">
        <v>541</v>
      </c>
      <c r="L48" s="11" t="s">
        <v>99</v>
      </c>
      <c r="M48" s="12">
        <v>45436</v>
      </c>
      <c r="N48" s="12">
        <v>45441</v>
      </c>
      <c r="O48" s="12" t="str">
        <f>IFERROR(_xlfn.XLOOKUP(표1[[#This Row],[시도]]&amp;" "&amp;표1[[#This Row],[시군구]],요금제0402!C:C,요금제0402!G:G),"-")</f>
        <v>지방</v>
      </c>
      <c r="P48" s="14"/>
      <c r="Q48" s="57">
        <v>0</v>
      </c>
      <c r="R48" s="13">
        <v>100</v>
      </c>
      <c r="S48" s="18">
        <v>50</v>
      </c>
      <c r="T48" s="12" t="s">
        <v>86</v>
      </c>
      <c r="U48" s="11" t="s">
        <v>64</v>
      </c>
      <c r="V48" s="11" t="s">
        <v>542</v>
      </c>
      <c r="W48" s="11" t="s">
        <v>543</v>
      </c>
      <c r="X48" s="11" t="s">
        <v>544</v>
      </c>
      <c r="Y48" s="11" t="s">
        <v>545</v>
      </c>
      <c r="Z48" s="11">
        <v>60204193901016</v>
      </c>
      <c r="AA48" s="11" t="s">
        <v>103</v>
      </c>
      <c r="AB48" s="11" t="s">
        <v>546</v>
      </c>
      <c r="AC48" s="12"/>
      <c r="AD48" s="12"/>
      <c r="AE48" s="12"/>
      <c r="AF48" s="15" t="s">
        <v>70</v>
      </c>
      <c r="AG48" s="11" t="str">
        <f>IFERROR(VLOOKUP(표1[[#This Row],[담당자]],'담당자 정보'!$B:$D,2,0),"")</f>
        <v>바로고</v>
      </c>
      <c r="AH48" s="11" t="str">
        <f>IFERROR(VLOOKUP(표1[[#This Row],[담당자]],'담당자 정보'!$B:$E,4,0),"")</f>
        <v>2팀</v>
      </c>
      <c r="AI48" s="12" t="s">
        <v>535</v>
      </c>
      <c r="AJ48" s="12" t="str">
        <f>IFERROR(VLOOKUP(표1[[#This Row],[담당자]],배민비즈계정!$B:$E,3,0),"")</f>
        <v>yckim</v>
      </c>
      <c r="AK48" s="12" t="str">
        <f>IFERROR(VLOOKUP(표1[[#This Row],[담당자]],배민비즈계정!$B:$E,4,0),"")</f>
        <v>010-9995-3121</v>
      </c>
      <c r="AL48" s="12" t="str">
        <f>VLOOKUP(표1[[#This Row],[담당자]],배민비즈계정!$B:$E,2,0)</f>
        <v>2팀</v>
      </c>
      <c r="AM48" s="11" t="str">
        <f>VLOOKUP(표1[[#This Row],[담당자]],'담당자 정보'!B:G,6,FALSE)</f>
        <v>최융희</v>
      </c>
      <c r="AN48" s="11" t="str">
        <f>VLOOKUP(표1[[#This Row],[팀장]],배민비즈계정!$B:$E,3,FALSE)</f>
        <v>yhchoi62</v>
      </c>
      <c r="AO48" s="16" t="str">
        <f>VLOOKUP(표1[[#This Row],[팀장]],배민비즈계정!$B:$E,4,FALSE)</f>
        <v xml:space="preserve"> 010-2336-6262</v>
      </c>
      <c r="AP48" s="2" t="s">
        <v>493</v>
      </c>
      <c r="AQ48" s="2" t="s">
        <v>539</v>
      </c>
      <c r="AR48" s="2" t="str">
        <f>_xlfn.XLOOKUP(표1[[#This Row],[시도2]]&amp;" "&amp;표1[[#This Row],[시군구2]],요금제0402!C:C,요금제0402!G:G)</f>
        <v>지방</v>
      </c>
      <c r="AS48" s="2"/>
      <c r="AT48" s="2"/>
      <c r="AU48" s="2"/>
    </row>
    <row r="49" spans="1:47" ht="16.5" customHeight="1">
      <c r="A49" s="10">
        <v>47</v>
      </c>
      <c r="B49" s="11" t="s">
        <v>547</v>
      </c>
      <c r="C49" s="11" t="s">
        <v>548</v>
      </c>
      <c r="D49" s="11" t="s">
        <v>549</v>
      </c>
      <c r="E49" s="11" t="s">
        <v>108</v>
      </c>
      <c r="F49" s="11" t="s">
        <v>493</v>
      </c>
      <c r="G49" s="11" t="s">
        <v>539</v>
      </c>
      <c r="H49" s="11">
        <v>1</v>
      </c>
      <c r="I49" s="47" t="s">
        <v>550</v>
      </c>
      <c r="J49" s="11" t="s">
        <v>551</v>
      </c>
      <c r="K49" s="11" t="s">
        <v>541</v>
      </c>
      <c r="L49" s="11" t="s">
        <v>99</v>
      </c>
      <c r="M49" s="12">
        <v>45436</v>
      </c>
      <c r="N49" s="12">
        <v>45441</v>
      </c>
      <c r="O49" s="12" t="str">
        <f>IFERROR(_xlfn.XLOOKUP(표1[[#This Row],[시도]]&amp;" "&amp;표1[[#This Row],[시군구]],요금제0402!C:C,요금제0402!G:G),"-")</f>
        <v>지방</v>
      </c>
      <c r="P49" s="14"/>
      <c r="Q49" s="57">
        <v>0</v>
      </c>
      <c r="R49" s="13">
        <v>100</v>
      </c>
      <c r="S49" s="18">
        <v>50</v>
      </c>
      <c r="T49" s="12" t="s">
        <v>86</v>
      </c>
      <c r="U49" s="11" t="s">
        <v>64</v>
      </c>
      <c r="V49" s="11">
        <v>3385700267</v>
      </c>
      <c r="W49" s="11" t="s">
        <v>552</v>
      </c>
      <c r="X49" s="11" t="s">
        <v>553</v>
      </c>
      <c r="Y49" s="11" t="s">
        <v>554</v>
      </c>
      <c r="Z49" s="11">
        <v>38408238601012</v>
      </c>
      <c r="AA49" s="11" t="s">
        <v>103</v>
      </c>
      <c r="AB49" s="11" t="s">
        <v>555</v>
      </c>
      <c r="AC49" s="12"/>
      <c r="AD49" s="12"/>
      <c r="AE49" s="12"/>
      <c r="AF49" s="15" t="s">
        <v>70</v>
      </c>
      <c r="AG49" s="11" t="str">
        <f>IFERROR(VLOOKUP(표1[[#This Row],[담당자]],'담당자 정보'!$B:$D,2,0),"")</f>
        <v>딜버</v>
      </c>
      <c r="AH49" s="11" t="str">
        <f>IFERROR(VLOOKUP(표1[[#This Row],[담당자]],'담당자 정보'!$B:$E,4,0),"")</f>
        <v>-</v>
      </c>
      <c r="AI49" s="12" t="s">
        <v>443</v>
      </c>
      <c r="AJ49" s="12" t="str">
        <f>IFERROR(VLOOKUP(표1[[#This Row],[담당자]],배민비즈계정!$B:$E,3,0),"")</f>
        <v>ksy1596</v>
      </c>
      <c r="AK49" s="12" t="str">
        <f>IFERROR(VLOOKUP(표1[[#This Row],[담당자]],배민비즈계정!$B:$E,4,0),"")</f>
        <v>010-4337-1596</v>
      </c>
      <c r="AL49" s="12" t="str">
        <f>VLOOKUP(표1[[#This Row],[담당자]],배민비즈계정!$B:$E,2,0)</f>
        <v>딜버</v>
      </c>
      <c r="AM49" s="11">
        <f>VLOOKUP(표1[[#This Row],[담당자]],'담당자 정보'!B:G,6,FALSE)</f>
        <v>0</v>
      </c>
      <c r="AN49" s="11" t="e">
        <f>VLOOKUP(표1[[#This Row],[팀장]],배민비즈계정!$B:$E,3,FALSE)</f>
        <v>#N/A</v>
      </c>
      <c r="AO49" s="16" t="e">
        <f>VLOOKUP(표1[[#This Row],[팀장]],배민비즈계정!$B:$E,4,FALSE)</f>
        <v>#N/A</v>
      </c>
      <c r="AP49" s="2" t="s">
        <v>493</v>
      </c>
      <c r="AQ49" s="2" t="s">
        <v>539</v>
      </c>
      <c r="AR49" s="2" t="str">
        <f>_xlfn.XLOOKUP(표1[[#This Row],[시도2]]&amp;" "&amp;표1[[#This Row],[시군구2]],요금제0402!C:C,요금제0402!G:G)</f>
        <v>지방</v>
      </c>
      <c r="AS49" s="2"/>
      <c r="AT49" s="2"/>
      <c r="AU49" s="2"/>
    </row>
    <row r="50" spans="1:47" ht="16.5" customHeight="1">
      <c r="A50" s="10">
        <v>48</v>
      </c>
      <c r="B50" s="11" t="s">
        <v>556</v>
      </c>
      <c r="C50" s="11" t="s">
        <v>557</v>
      </c>
      <c r="D50" s="11" t="s">
        <v>558</v>
      </c>
      <c r="E50" s="11" t="s">
        <v>56</v>
      </c>
      <c r="F50" s="11" t="s">
        <v>493</v>
      </c>
      <c r="G50" s="11" t="s">
        <v>539</v>
      </c>
      <c r="H50" s="11">
        <v>0</v>
      </c>
      <c r="I50" s="47"/>
      <c r="J50" s="11" t="s">
        <v>559</v>
      </c>
      <c r="K50" s="11" t="s">
        <v>560</v>
      </c>
      <c r="L50" s="11" t="s">
        <v>99</v>
      </c>
      <c r="M50" s="12">
        <v>45436</v>
      </c>
      <c r="N50" s="12">
        <v>45441</v>
      </c>
      <c r="O50" s="12" t="str">
        <f>IFERROR(_xlfn.XLOOKUP(표1[[#This Row],[시도]]&amp;" "&amp;표1[[#This Row],[시군구]],요금제0402!C:C,요금제0402!G:G),"-")</f>
        <v>지방</v>
      </c>
      <c r="P50" s="14"/>
      <c r="Q50" s="57">
        <v>0</v>
      </c>
      <c r="R50" s="13">
        <v>100</v>
      </c>
      <c r="S50" s="18">
        <v>50</v>
      </c>
      <c r="T50" s="12"/>
      <c r="U50" s="11" t="s">
        <v>150</v>
      </c>
      <c r="V50" s="11">
        <v>4430602279</v>
      </c>
      <c r="W50" s="11" t="s">
        <v>561</v>
      </c>
      <c r="X50" s="11" t="s">
        <v>562</v>
      </c>
      <c r="Y50" s="11" t="s">
        <v>563</v>
      </c>
      <c r="Z50" s="11">
        <v>3023207238381</v>
      </c>
      <c r="AA50" s="11" t="s">
        <v>142</v>
      </c>
      <c r="AB50" s="11" t="s">
        <v>564</v>
      </c>
      <c r="AC50" s="12"/>
      <c r="AD50" s="12"/>
      <c r="AE50" s="12"/>
      <c r="AF50" s="15" t="s">
        <v>177</v>
      </c>
      <c r="AG50" s="11" t="str">
        <f>IFERROR(VLOOKUP(표1[[#This Row],[담당자]],'담당자 정보'!$B:$D,2,0),"")</f>
        <v>바로고</v>
      </c>
      <c r="AH50" s="11" t="str">
        <f>IFERROR(VLOOKUP(표1[[#This Row],[담당자]],'담당자 정보'!$B:$E,4,0),"")</f>
        <v>2팀</v>
      </c>
      <c r="AI50" s="12" t="s">
        <v>535</v>
      </c>
      <c r="AJ50" s="12" t="str">
        <f>IFERROR(VLOOKUP(표1[[#This Row],[담당자]],배민비즈계정!$B:$E,3,0),"")</f>
        <v>yckim</v>
      </c>
      <c r="AK50" s="12" t="str">
        <f>IFERROR(VLOOKUP(표1[[#This Row],[담당자]],배민비즈계정!$B:$E,4,0),"")</f>
        <v>010-9995-3121</v>
      </c>
      <c r="AL50" s="12" t="str">
        <f>VLOOKUP(표1[[#This Row],[담당자]],배민비즈계정!$B:$E,2,0)</f>
        <v>2팀</v>
      </c>
      <c r="AM50" s="11" t="str">
        <f>VLOOKUP(표1[[#This Row],[담당자]],'담당자 정보'!B:G,6,FALSE)</f>
        <v>최융희</v>
      </c>
      <c r="AN50" s="11" t="str">
        <f>VLOOKUP(표1[[#This Row],[팀장]],배민비즈계정!$B:$E,3,FALSE)</f>
        <v>yhchoi62</v>
      </c>
      <c r="AO50" s="16" t="str">
        <f>VLOOKUP(표1[[#This Row],[팀장]],배민비즈계정!$B:$E,4,FALSE)</f>
        <v xml:space="preserve"> 010-2336-6262</v>
      </c>
      <c r="AP50" s="2" t="s">
        <v>493</v>
      </c>
      <c r="AQ50" s="2" t="s">
        <v>539</v>
      </c>
      <c r="AR50" s="2" t="str">
        <f>_xlfn.XLOOKUP(표1[[#This Row],[시도2]]&amp;" "&amp;표1[[#This Row],[시군구2]],요금제0402!C:C,요금제0402!G:G)</f>
        <v>지방</v>
      </c>
      <c r="AS50" s="2"/>
      <c r="AT50" s="2"/>
      <c r="AU50" s="2"/>
    </row>
    <row r="51" spans="1:47" ht="16.5" customHeight="1">
      <c r="A51" s="10">
        <v>49</v>
      </c>
      <c r="B51" s="11" t="s">
        <v>565</v>
      </c>
      <c r="C51" s="11" t="s">
        <v>566</v>
      </c>
      <c r="D51" s="11" t="s">
        <v>567</v>
      </c>
      <c r="E51" s="11" t="s">
        <v>56</v>
      </c>
      <c r="F51" s="11" t="s">
        <v>493</v>
      </c>
      <c r="G51" s="11" t="s">
        <v>539</v>
      </c>
      <c r="H51" s="11">
        <v>0</v>
      </c>
      <c r="I51" s="47"/>
      <c r="J51" s="11" t="s">
        <v>568</v>
      </c>
      <c r="K51" s="11" t="s">
        <v>560</v>
      </c>
      <c r="L51" s="11" t="s">
        <v>99</v>
      </c>
      <c r="M51" s="12">
        <v>45436</v>
      </c>
      <c r="N51" s="12">
        <v>45441</v>
      </c>
      <c r="O51" s="12" t="str">
        <f>IFERROR(_xlfn.XLOOKUP(표1[[#This Row],[시도]]&amp;" "&amp;표1[[#This Row],[시군구]],요금제0402!C:C,요금제0402!G:G),"-")</f>
        <v>지방</v>
      </c>
      <c r="P51" s="14"/>
      <c r="Q51" s="57">
        <v>0</v>
      </c>
      <c r="R51" s="13">
        <v>100</v>
      </c>
      <c r="S51" s="18">
        <v>50</v>
      </c>
      <c r="T51" s="12"/>
      <c r="U51" s="11" t="s">
        <v>150</v>
      </c>
      <c r="V51" s="11">
        <v>3364300847</v>
      </c>
      <c r="W51" s="11" t="s">
        <v>569</v>
      </c>
      <c r="X51" s="11" t="s">
        <v>570</v>
      </c>
      <c r="Y51" s="11" t="s">
        <v>571</v>
      </c>
      <c r="Z51" s="11">
        <v>10430104200453</v>
      </c>
      <c r="AA51" s="11" t="s">
        <v>90</v>
      </c>
      <c r="AB51" s="11" t="s">
        <v>572</v>
      </c>
      <c r="AC51" s="12"/>
      <c r="AD51" s="12"/>
      <c r="AE51" s="12"/>
      <c r="AF51" s="15" t="s">
        <v>384</v>
      </c>
      <c r="AG51" s="11" t="str">
        <f>IFERROR(VLOOKUP(표1[[#This Row],[담당자]],'담당자 정보'!$B:$D,2,0),"")</f>
        <v>딜버</v>
      </c>
      <c r="AH51" s="11" t="str">
        <f>IFERROR(VLOOKUP(표1[[#This Row],[담당자]],'담당자 정보'!$B:$E,4,0),"")</f>
        <v>-</v>
      </c>
      <c r="AI51" s="12" t="s">
        <v>443</v>
      </c>
      <c r="AJ51" s="12" t="str">
        <f>IFERROR(VLOOKUP(표1[[#This Row],[담당자]],배민비즈계정!$B:$E,3,0),"")</f>
        <v>ksy1596</v>
      </c>
      <c r="AK51" s="12" t="str">
        <f>IFERROR(VLOOKUP(표1[[#This Row],[담당자]],배민비즈계정!$B:$E,4,0),"")</f>
        <v>010-4337-1596</v>
      </c>
      <c r="AL51" s="12" t="str">
        <f>VLOOKUP(표1[[#This Row],[담당자]],배민비즈계정!$B:$E,2,0)</f>
        <v>딜버</v>
      </c>
      <c r="AM51" s="11">
        <f>VLOOKUP(표1[[#This Row],[담당자]],'담당자 정보'!B:G,6,FALSE)</f>
        <v>0</v>
      </c>
      <c r="AN51" s="11" t="e">
        <f>VLOOKUP(표1[[#This Row],[팀장]],배민비즈계정!$B:$E,3,FALSE)</f>
        <v>#N/A</v>
      </c>
      <c r="AO51" s="16" t="e">
        <f>VLOOKUP(표1[[#This Row],[팀장]],배민비즈계정!$B:$E,4,FALSE)</f>
        <v>#N/A</v>
      </c>
      <c r="AP51" s="2" t="s">
        <v>493</v>
      </c>
      <c r="AQ51" s="2" t="s">
        <v>539</v>
      </c>
      <c r="AR51" s="2" t="str">
        <f>_xlfn.XLOOKUP(표1[[#This Row],[시도2]]&amp;" "&amp;표1[[#This Row],[시군구2]],요금제0402!C:C,요금제0402!G:G)</f>
        <v>지방</v>
      </c>
      <c r="AS51" s="2"/>
      <c r="AT51" s="2"/>
      <c r="AU51" s="2"/>
    </row>
    <row r="52" spans="1:47" ht="16.5" customHeight="1">
      <c r="A52" s="10">
        <v>50</v>
      </c>
      <c r="B52" s="11" t="s">
        <v>573</v>
      </c>
      <c r="C52" s="11" t="s">
        <v>574</v>
      </c>
      <c r="D52" s="11" t="s">
        <v>575</v>
      </c>
      <c r="E52" s="11" t="s">
        <v>56</v>
      </c>
      <c r="F52" s="11" t="s">
        <v>57</v>
      </c>
      <c r="G52" s="11" t="s">
        <v>576</v>
      </c>
      <c r="H52" s="11">
        <v>0</v>
      </c>
      <c r="I52" s="47" t="s">
        <v>253</v>
      </c>
      <c r="J52" s="11" t="s">
        <v>577</v>
      </c>
      <c r="K52" s="11" t="s">
        <v>578</v>
      </c>
      <c r="L52" s="11" t="s">
        <v>99</v>
      </c>
      <c r="M52" s="12">
        <v>45436</v>
      </c>
      <c r="N52" s="12">
        <v>45441</v>
      </c>
      <c r="O52" s="12" t="str">
        <f>IFERROR(_xlfn.XLOOKUP(표1[[#This Row],[시도]]&amp;" "&amp;표1[[#This Row],[시군구]],요금제0402!C:C,요금제0402!G:G),"-")</f>
        <v>서울B&amp;경인A</v>
      </c>
      <c r="P52" s="14"/>
      <c r="Q52" s="57">
        <v>0</v>
      </c>
      <c r="R52" s="13">
        <v>100</v>
      </c>
      <c r="S52" s="18">
        <v>50</v>
      </c>
      <c r="T52" s="12" t="s">
        <v>86</v>
      </c>
      <c r="U52" s="11" t="s">
        <v>64</v>
      </c>
      <c r="V52" s="11">
        <v>7541300922</v>
      </c>
      <c r="W52" s="11" t="s">
        <v>579</v>
      </c>
      <c r="X52" s="11" t="s">
        <v>580</v>
      </c>
      <c r="Y52" s="11" t="s">
        <v>581</v>
      </c>
      <c r="Z52" s="11">
        <v>110325257449</v>
      </c>
      <c r="AA52" s="11" t="s">
        <v>165</v>
      </c>
      <c r="AB52" s="11" t="s">
        <v>582</v>
      </c>
      <c r="AC52" s="12"/>
      <c r="AD52" s="161" t="s">
        <v>583</v>
      </c>
      <c r="AE52" s="12"/>
      <c r="AF52" s="15" t="s">
        <v>70</v>
      </c>
      <c r="AG52" s="11" t="str">
        <f>IFERROR(VLOOKUP(표1[[#This Row],[담당자]],'담당자 정보'!$B:$D,2,0),"")</f>
        <v>바로고</v>
      </c>
      <c r="AH52" s="11" t="str">
        <f>IFERROR(VLOOKUP(표1[[#This Row],[담당자]],'담당자 정보'!$B:$E,4,0),"")</f>
        <v>1팀</v>
      </c>
      <c r="AI52" s="12" t="s">
        <v>71</v>
      </c>
      <c r="AJ52" s="12" t="str">
        <f>IFERROR(VLOOKUP(표1[[#This Row],[담당자]],배민비즈계정!$B:$E,3,0),"")</f>
        <v>tkdan159</v>
      </c>
      <c r="AK52" s="12" t="str">
        <f>IFERROR(VLOOKUP(표1[[#This Row],[담당자]],배민비즈계정!$B:$E,4,0),"")</f>
        <v>010-9052-0911</v>
      </c>
      <c r="AL52" s="12" t="str">
        <f>VLOOKUP(표1[[#This Row],[담당자]],배민비즈계정!$B:$E,2,0)</f>
        <v>1팀</v>
      </c>
      <c r="AM52" s="11" t="str">
        <f>VLOOKUP(표1[[#This Row],[담당자]],'담당자 정보'!B:G,6,FALSE)</f>
        <v>평정현</v>
      </c>
      <c r="AN52" s="11" t="str">
        <f>VLOOKUP(표1[[#This Row],[팀장]],배민비즈계정!$B:$E,3,FALSE)</f>
        <v>jhpyeong</v>
      </c>
      <c r="AO52" s="16" t="str">
        <f>VLOOKUP(표1[[#This Row],[팀장]],배민비즈계정!$B:$E,4,FALSE)</f>
        <v>010-4660-7292</v>
      </c>
      <c r="AP52" s="2" t="s">
        <v>57</v>
      </c>
      <c r="AQ52" s="2" t="s">
        <v>576</v>
      </c>
      <c r="AR52" s="2" t="str">
        <f>_xlfn.XLOOKUP(표1[[#This Row],[시도2]]&amp;" "&amp;표1[[#This Row],[시군구2]],요금제0402!C:C,요금제0402!G:G)</f>
        <v>서울B&amp;경인A</v>
      </c>
      <c r="AS52" s="2"/>
      <c r="AT52" s="2"/>
      <c r="AU52" s="2"/>
    </row>
    <row r="53" spans="1:47" ht="16.5" customHeight="1">
      <c r="A53" s="10">
        <v>51</v>
      </c>
      <c r="B53" s="11" t="s">
        <v>584</v>
      </c>
      <c r="C53" s="11" t="s">
        <v>585</v>
      </c>
      <c r="D53" s="11" t="s">
        <v>586</v>
      </c>
      <c r="E53" s="11" t="s">
        <v>56</v>
      </c>
      <c r="F53" s="11" t="s">
        <v>388</v>
      </c>
      <c r="G53" s="11" t="s">
        <v>400</v>
      </c>
      <c r="H53" s="11">
        <v>0</v>
      </c>
      <c r="I53" s="47"/>
      <c r="J53" s="11" t="s">
        <v>587</v>
      </c>
      <c r="K53" s="11" t="s">
        <v>588</v>
      </c>
      <c r="L53" s="11" t="s">
        <v>403</v>
      </c>
      <c r="M53" s="12">
        <v>45440</v>
      </c>
      <c r="N53" s="12">
        <v>45441</v>
      </c>
      <c r="O53" s="12" t="str">
        <f>IFERROR(_xlfn.XLOOKUP(표1[[#This Row],[시도]]&amp;" "&amp;표1[[#This Row],[시군구]],요금제0402!C:C,요금제0402!G:G),"-")</f>
        <v>지방</v>
      </c>
      <c r="P53" s="14"/>
      <c r="Q53" s="57">
        <v>0</v>
      </c>
      <c r="R53" s="13">
        <v>100</v>
      </c>
      <c r="S53" s="18">
        <v>50</v>
      </c>
      <c r="T53" s="12" t="s">
        <v>86</v>
      </c>
      <c r="U53" s="11" t="s">
        <v>64</v>
      </c>
      <c r="V53" s="11" t="s">
        <v>404</v>
      </c>
      <c r="W53" s="11" t="s">
        <v>405</v>
      </c>
      <c r="X53" s="11" t="s">
        <v>406</v>
      </c>
      <c r="Y53" s="11" t="s">
        <v>407</v>
      </c>
      <c r="Z53" s="11">
        <v>100204351661</v>
      </c>
      <c r="AA53" s="11" t="s">
        <v>408</v>
      </c>
      <c r="AB53" s="11" t="s">
        <v>409</v>
      </c>
      <c r="AC53" s="12"/>
      <c r="AD53" s="12"/>
      <c r="AE53" s="12"/>
      <c r="AF53" s="15" t="s">
        <v>70</v>
      </c>
      <c r="AG53" s="11" t="str">
        <f>IFERROR(VLOOKUP(표1[[#This Row],[담당자]],'담당자 정보'!$B:$D,2,0),"")</f>
        <v>바로고</v>
      </c>
      <c r="AH53" s="11" t="str">
        <f>IFERROR(VLOOKUP(표1[[#This Row],[담당자]],'담당자 정보'!$B:$E,4,0),"")</f>
        <v>2팀</v>
      </c>
      <c r="AI53" s="12" t="s">
        <v>410</v>
      </c>
      <c r="AJ53" s="12" t="str">
        <f>IFERROR(VLOOKUP(표1[[#This Row],[담당자]],배민비즈계정!$B:$E,3,0),"")</f>
        <v>yhchoi62</v>
      </c>
      <c r="AK53" s="12" t="str">
        <f>IFERROR(VLOOKUP(표1[[#This Row],[담당자]],배민비즈계정!$B:$E,4,0),"")</f>
        <v xml:space="preserve"> 010-2336-6262</v>
      </c>
      <c r="AL53" s="12" t="str">
        <f>VLOOKUP(표1[[#This Row],[담당자]],배민비즈계정!$B:$E,2,0)</f>
        <v>2팀 팀장</v>
      </c>
      <c r="AM53" s="11" t="str">
        <f>VLOOKUP(표1[[#This Row],[담당자]],'담당자 정보'!B:G,6,FALSE)</f>
        <v>최융희</v>
      </c>
      <c r="AN53" s="11" t="str">
        <f>VLOOKUP(표1[[#This Row],[팀장]],배민비즈계정!$B:$E,3,FALSE)</f>
        <v>yhchoi62</v>
      </c>
      <c r="AO53" s="16" t="str">
        <f>VLOOKUP(표1[[#This Row],[팀장]],배민비즈계정!$B:$E,4,FALSE)</f>
        <v xml:space="preserve"> 010-2336-6262</v>
      </c>
      <c r="AP53" s="2" t="s">
        <v>388</v>
      </c>
      <c r="AQ53" s="2" t="s">
        <v>400</v>
      </c>
      <c r="AR53" s="2" t="str">
        <f>_xlfn.XLOOKUP(표1[[#This Row],[시도2]]&amp;" "&amp;표1[[#This Row],[시군구2]],요금제0402!C:C,요금제0402!G:G)</f>
        <v>지방</v>
      </c>
      <c r="AS53" s="2"/>
      <c r="AT53" s="2"/>
      <c r="AU53" s="2"/>
    </row>
    <row r="54" spans="1:47" ht="16.5" customHeight="1">
      <c r="A54" s="10">
        <v>52</v>
      </c>
      <c r="B54" s="11" t="s">
        <v>92</v>
      </c>
      <c r="C54" s="11" t="s">
        <v>589</v>
      </c>
      <c r="D54" s="11" t="s">
        <v>590</v>
      </c>
      <c r="E54" s="11" t="s">
        <v>56</v>
      </c>
      <c r="F54" s="11" t="s">
        <v>57</v>
      </c>
      <c r="G54" s="11" t="s">
        <v>95</v>
      </c>
      <c r="H54" s="11">
        <v>0</v>
      </c>
      <c r="I54" s="47"/>
      <c r="J54" s="11" t="s">
        <v>591</v>
      </c>
      <c r="K54" s="11" t="s">
        <v>592</v>
      </c>
      <c r="L54" s="11" t="s">
        <v>99</v>
      </c>
      <c r="M54" s="12">
        <v>45443</v>
      </c>
      <c r="N54" s="12">
        <v>45448</v>
      </c>
      <c r="O54" s="12" t="str">
        <f>IFERROR(_xlfn.XLOOKUP(표1[[#This Row],[시도]]&amp;" "&amp;표1[[#This Row],[시군구]],요금제0402!C:C,요금제0402!G:G),"-")</f>
        <v>서울A</v>
      </c>
      <c r="P54" s="14"/>
      <c r="Q54" s="57">
        <v>0</v>
      </c>
      <c r="R54" s="13">
        <v>100</v>
      </c>
      <c r="S54" s="18">
        <v>50</v>
      </c>
      <c r="T54" s="12" t="s">
        <v>86</v>
      </c>
      <c r="U54" s="11" t="s">
        <v>150</v>
      </c>
      <c r="V54" s="11">
        <v>4311101698</v>
      </c>
      <c r="W54" s="11" t="s">
        <v>593</v>
      </c>
      <c r="X54" s="11" t="s">
        <v>594</v>
      </c>
      <c r="Y54" s="11" t="s">
        <v>595</v>
      </c>
      <c r="Z54" s="11">
        <v>58891038228607</v>
      </c>
      <c r="AA54" s="11" t="s">
        <v>296</v>
      </c>
      <c r="AB54" s="11" t="s">
        <v>596</v>
      </c>
      <c r="AC54" s="12"/>
      <c r="AD54" s="12"/>
      <c r="AE54" s="12"/>
      <c r="AF54" s="15" t="s">
        <v>367</v>
      </c>
      <c r="AG54" s="11" t="str">
        <f>IFERROR(VLOOKUP(표1[[#This Row],[담당자]],'담당자 정보'!$B:$D,2,0),"")</f>
        <v>바로고</v>
      </c>
      <c r="AH54" s="11" t="str">
        <f>IFERROR(VLOOKUP(표1[[#This Row],[담당자]],'담당자 정보'!$B:$E,4,0),"")</f>
        <v>1팀</v>
      </c>
      <c r="AI54" s="12" t="s">
        <v>356</v>
      </c>
      <c r="AJ54" s="12" t="str">
        <f>IFERROR(VLOOKUP(표1[[#This Row],[담당자]],배민비즈계정!$B:$E,3,0),"")</f>
        <v>jhpyeong</v>
      </c>
      <c r="AK54" s="12" t="str">
        <f>IFERROR(VLOOKUP(표1[[#This Row],[담당자]],배민비즈계정!$B:$E,4,0),"")</f>
        <v>010-4660-7292</v>
      </c>
      <c r="AL54" s="12" t="str">
        <f>VLOOKUP(표1[[#This Row],[담당자]],배민비즈계정!$B:$E,2,0)</f>
        <v>1팀 팀장</v>
      </c>
      <c r="AM54" s="11" t="str">
        <f>VLOOKUP(표1[[#This Row],[담당자]],'담당자 정보'!B:G,6,FALSE)</f>
        <v>평정현</v>
      </c>
      <c r="AN54" s="11" t="str">
        <f>VLOOKUP(표1[[#This Row],[팀장]],배민비즈계정!$B:$E,3,FALSE)</f>
        <v>jhpyeong</v>
      </c>
      <c r="AO54" s="16" t="str">
        <f>VLOOKUP(표1[[#This Row],[팀장]],배민비즈계정!$B:$E,4,FALSE)</f>
        <v>010-4660-7292</v>
      </c>
      <c r="AP54" s="2" t="s">
        <v>57</v>
      </c>
      <c r="AQ54" s="2" t="s">
        <v>95</v>
      </c>
      <c r="AR54" s="2" t="str">
        <f>_xlfn.XLOOKUP(표1[[#This Row],[시도2]]&amp;" "&amp;표1[[#This Row],[시군구2]],요금제0402!C:C,요금제0402!G:G)</f>
        <v>서울A</v>
      </c>
      <c r="AS54" s="2"/>
      <c r="AT54" s="2"/>
      <c r="AU54" s="2"/>
    </row>
    <row r="55" spans="1:47" ht="16.5" customHeight="1">
      <c r="A55" s="10">
        <v>53</v>
      </c>
      <c r="B55" s="11" t="s">
        <v>92</v>
      </c>
      <c r="C55" s="11" t="s">
        <v>597</v>
      </c>
      <c r="D55" s="11" t="s">
        <v>598</v>
      </c>
      <c r="E55" s="11" t="s">
        <v>108</v>
      </c>
      <c r="F55" s="11" t="s">
        <v>57</v>
      </c>
      <c r="G55" s="11" t="s">
        <v>95</v>
      </c>
      <c r="H55" s="11">
        <v>2</v>
      </c>
      <c r="I55" s="47" t="s">
        <v>599</v>
      </c>
      <c r="J55" s="11" t="s">
        <v>600</v>
      </c>
      <c r="K55" s="11" t="s">
        <v>592</v>
      </c>
      <c r="L55" s="11" t="s">
        <v>601</v>
      </c>
      <c r="M55" s="12">
        <v>45443</v>
      </c>
      <c r="N55" s="12">
        <v>45448</v>
      </c>
      <c r="O55" s="12" t="str">
        <f>IFERROR(_xlfn.XLOOKUP(표1[[#This Row],[시도]]&amp;" "&amp;표1[[#This Row],[시군구]],요금제0402!C:C,요금제0402!G:G),"-")</f>
        <v>서울A</v>
      </c>
      <c r="P55" s="14"/>
      <c r="Q55" s="57">
        <v>0</v>
      </c>
      <c r="R55" s="13">
        <v>100</v>
      </c>
      <c r="S55" s="18">
        <v>50</v>
      </c>
      <c r="T55" s="12" t="s">
        <v>86</v>
      </c>
      <c r="U55" s="11" t="s">
        <v>64</v>
      </c>
      <c r="V55" s="11">
        <v>4502101761</v>
      </c>
      <c r="W55" s="11" t="s">
        <v>602</v>
      </c>
      <c r="X55" s="11" t="s">
        <v>603</v>
      </c>
      <c r="Y55" s="11" t="s">
        <v>604</v>
      </c>
      <c r="Z55" s="11">
        <v>59640101398826</v>
      </c>
      <c r="AA55" s="11" t="s">
        <v>90</v>
      </c>
      <c r="AB55" s="11" t="s">
        <v>605</v>
      </c>
      <c r="AC55" s="12"/>
      <c r="AD55" s="12"/>
      <c r="AE55" s="12"/>
      <c r="AF55" s="15" t="s">
        <v>70</v>
      </c>
      <c r="AG55" s="11" t="str">
        <f>IFERROR(VLOOKUP(표1[[#This Row],[담당자]],'담당자 정보'!$B:$D,2,0),"")</f>
        <v>바로고</v>
      </c>
      <c r="AH55" s="11" t="str">
        <f>IFERROR(VLOOKUP(표1[[#This Row],[담당자]],'담당자 정보'!$B:$E,4,0),"")</f>
        <v>1팀</v>
      </c>
      <c r="AI55" s="12" t="s">
        <v>71</v>
      </c>
      <c r="AJ55" s="12" t="str">
        <f>IFERROR(VLOOKUP(표1[[#This Row],[담당자]],배민비즈계정!$B:$E,3,0),"")</f>
        <v>tkdan159</v>
      </c>
      <c r="AK55" s="12" t="str">
        <f>IFERROR(VLOOKUP(표1[[#This Row],[담당자]],배민비즈계정!$B:$E,4,0),"")</f>
        <v>010-9052-0911</v>
      </c>
      <c r="AL55" s="12" t="str">
        <f>VLOOKUP(표1[[#This Row],[담당자]],배민비즈계정!$B:$E,2,0)</f>
        <v>1팀</v>
      </c>
      <c r="AM55" s="11" t="str">
        <f>VLOOKUP(표1[[#This Row],[담당자]],'담당자 정보'!B:G,6,FALSE)</f>
        <v>평정현</v>
      </c>
      <c r="AN55" s="11" t="str">
        <f>VLOOKUP(표1[[#This Row],[팀장]],배민비즈계정!$B:$E,3,FALSE)</f>
        <v>jhpyeong</v>
      </c>
      <c r="AO55" s="16" t="str">
        <f>VLOOKUP(표1[[#This Row],[팀장]],배민비즈계정!$B:$E,4,FALSE)</f>
        <v>010-4660-7292</v>
      </c>
      <c r="AP55" s="2" t="s">
        <v>57</v>
      </c>
      <c r="AQ55" s="2" t="s">
        <v>95</v>
      </c>
      <c r="AR55" s="2" t="str">
        <f>_xlfn.XLOOKUP(표1[[#This Row],[시도2]]&amp;" "&amp;표1[[#This Row],[시군구2]],요금제0402!C:C,요금제0402!G:G)</f>
        <v>서울A</v>
      </c>
      <c r="AS55" s="2"/>
      <c r="AT55" s="2"/>
      <c r="AU55" s="2"/>
    </row>
    <row r="56" spans="1:47" ht="16.5" customHeight="1">
      <c r="A56" s="10">
        <v>54</v>
      </c>
      <c r="B56" s="11" t="s">
        <v>606</v>
      </c>
      <c r="C56" s="11" t="s">
        <v>607</v>
      </c>
      <c r="D56" s="11" t="s">
        <v>608</v>
      </c>
      <c r="E56" s="11" t="s">
        <v>56</v>
      </c>
      <c r="F56" s="11" t="s">
        <v>57</v>
      </c>
      <c r="G56" s="11" t="s">
        <v>95</v>
      </c>
      <c r="H56" s="11">
        <v>0</v>
      </c>
      <c r="I56" s="47"/>
      <c r="J56" s="11" t="s">
        <v>609</v>
      </c>
      <c r="K56" s="11" t="s">
        <v>610</v>
      </c>
      <c r="L56" s="11" t="s">
        <v>99</v>
      </c>
      <c r="M56" s="12">
        <v>45443</v>
      </c>
      <c r="N56" s="12">
        <v>45448</v>
      </c>
      <c r="O56" s="12" t="str">
        <f>IFERROR(_xlfn.XLOOKUP(표1[[#This Row],[시도]]&amp;" "&amp;표1[[#This Row],[시군구]],요금제0402!C:C,요금제0402!G:G),"-")</f>
        <v>서울A</v>
      </c>
      <c r="P56" s="14"/>
      <c r="Q56" s="57">
        <v>0</v>
      </c>
      <c r="R56" s="13">
        <v>100</v>
      </c>
      <c r="S56" s="18">
        <v>50</v>
      </c>
      <c r="T56" s="12" t="s">
        <v>86</v>
      </c>
      <c r="U56" s="11" t="s">
        <v>150</v>
      </c>
      <c r="V56" s="11">
        <v>3480500756</v>
      </c>
      <c r="W56" s="11" t="s">
        <v>611</v>
      </c>
      <c r="X56" s="11" t="s">
        <v>612</v>
      </c>
      <c r="Y56" s="11" t="s">
        <v>613</v>
      </c>
      <c r="Z56" s="11">
        <v>1002743443383</v>
      </c>
      <c r="AA56" s="11" t="s">
        <v>259</v>
      </c>
      <c r="AB56" s="11" t="s">
        <v>614</v>
      </c>
      <c r="AC56" s="12"/>
      <c r="AD56" s="12"/>
      <c r="AE56" s="12"/>
      <c r="AF56" s="15" t="s">
        <v>502</v>
      </c>
      <c r="AG56" s="11" t="str">
        <f>IFERROR(VLOOKUP(표1[[#This Row],[담당자]],'담당자 정보'!$B:$D,2,0),"")</f>
        <v>바로고</v>
      </c>
      <c r="AH56" s="11" t="str">
        <f>IFERROR(VLOOKUP(표1[[#This Row],[담당자]],'담당자 정보'!$B:$E,4,0),"")</f>
        <v>1팀</v>
      </c>
      <c r="AI56" s="12" t="s">
        <v>356</v>
      </c>
      <c r="AJ56" s="12" t="str">
        <f>IFERROR(VLOOKUP(표1[[#This Row],[담당자]],배민비즈계정!$B:$E,3,0),"")</f>
        <v>jhpyeong</v>
      </c>
      <c r="AK56" s="12" t="str">
        <f>IFERROR(VLOOKUP(표1[[#This Row],[담당자]],배민비즈계정!$B:$E,4,0),"")</f>
        <v>010-4660-7292</v>
      </c>
      <c r="AL56" s="12" t="str">
        <f>VLOOKUP(표1[[#This Row],[담당자]],배민비즈계정!$B:$E,2,0)</f>
        <v>1팀 팀장</v>
      </c>
      <c r="AM56" s="11" t="str">
        <f>VLOOKUP(표1[[#This Row],[담당자]],'담당자 정보'!B:G,6,FALSE)</f>
        <v>평정현</v>
      </c>
      <c r="AN56" s="11" t="str">
        <f>VLOOKUP(표1[[#This Row],[팀장]],배민비즈계정!$B:$E,3,FALSE)</f>
        <v>jhpyeong</v>
      </c>
      <c r="AO56" s="16" t="str">
        <f>VLOOKUP(표1[[#This Row],[팀장]],배민비즈계정!$B:$E,4,FALSE)</f>
        <v>010-4660-7292</v>
      </c>
      <c r="AP56" s="2" t="s">
        <v>57</v>
      </c>
      <c r="AQ56" s="2" t="s">
        <v>95</v>
      </c>
      <c r="AR56" s="2" t="str">
        <f>_xlfn.XLOOKUP(표1[[#This Row],[시도2]]&amp;" "&amp;표1[[#This Row],[시군구2]],요금제0402!C:C,요금제0402!G:G)</f>
        <v>서울A</v>
      </c>
      <c r="AS56" s="2"/>
      <c r="AT56" s="2"/>
      <c r="AU56" s="2"/>
    </row>
    <row r="57" spans="1:47" ht="16.5" customHeight="1">
      <c r="A57" s="10">
        <v>55</v>
      </c>
      <c r="B57" s="11" t="s">
        <v>606</v>
      </c>
      <c r="C57" s="11" t="s">
        <v>615</v>
      </c>
      <c r="D57" s="11" t="s">
        <v>616</v>
      </c>
      <c r="E57" s="11" t="s">
        <v>56</v>
      </c>
      <c r="F57" s="11" t="s">
        <v>57</v>
      </c>
      <c r="G57" s="11" t="s">
        <v>95</v>
      </c>
      <c r="H57" s="11">
        <v>0</v>
      </c>
      <c r="I57" s="47"/>
      <c r="J57" s="11" t="s">
        <v>617</v>
      </c>
      <c r="K57" s="11" t="s">
        <v>618</v>
      </c>
      <c r="L57" s="11" t="s">
        <v>99</v>
      </c>
      <c r="M57" s="12">
        <v>45443</v>
      </c>
      <c r="N57" s="12">
        <v>45448</v>
      </c>
      <c r="O57" s="12" t="str">
        <f>IFERROR(_xlfn.XLOOKUP(표1[[#This Row],[시도]]&amp;" "&amp;표1[[#This Row],[시군구]],요금제0402!C:C,요금제0402!G:G),"-")</f>
        <v>서울A</v>
      </c>
      <c r="P57" s="14"/>
      <c r="Q57" s="57">
        <v>0</v>
      </c>
      <c r="R57" s="13">
        <v>100</v>
      </c>
      <c r="S57" s="18">
        <v>50</v>
      </c>
      <c r="T57" s="12" t="s">
        <v>86</v>
      </c>
      <c r="U57" s="11" t="s">
        <v>64</v>
      </c>
      <c r="V57" s="11">
        <v>4132501004</v>
      </c>
      <c r="W57" s="11" t="s">
        <v>619</v>
      </c>
      <c r="X57" s="11" t="s">
        <v>620</v>
      </c>
      <c r="Y57" s="11" t="s">
        <v>621</v>
      </c>
      <c r="Z57" s="11">
        <v>3333110250687</v>
      </c>
      <c r="AA57" s="11" t="s">
        <v>68</v>
      </c>
      <c r="AB57" s="11" t="s">
        <v>622</v>
      </c>
      <c r="AC57" s="12"/>
      <c r="AD57" s="12"/>
      <c r="AE57" s="12"/>
      <c r="AF57" s="15" t="s">
        <v>384</v>
      </c>
      <c r="AG57" s="11" t="str">
        <f>IFERROR(VLOOKUP(표1[[#This Row],[담당자]],'담당자 정보'!$B:$D,2,0),"")</f>
        <v>바로고</v>
      </c>
      <c r="AH57" s="11" t="str">
        <f>IFERROR(VLOOKUP(표1[[#This Row],[담당자]],'담당자 정보'!$B:$E,4,0),"")</f>
        <v>1팀</v>
      </c>
      <c r="AI57" s="12" t="s">
        <v>71</v>
      </c>
      <c r="AJ57" s="12" t="str">
        <f>IFERROR(VLOOKUP(표1[[#This Row],[담당자]],배민비즈계정!$B:$E,3,0),"")</f>
        <v>tkdan159</v>
      </c>
      <c r="AK57" s="12" t="str">
        <f>IFERROR(VLOOKUP(표1[[#This Row],[담당자]],배민비즈계정!$B:$E,4,0),"")</f>
        <v>010-9052-0911</v>
      </c>
      <c r="AL57" s="12" t="str">
        <f>VLOOKUP(표1[[#This Row],[담당자]],배민비즈계정!$B:$E,2,0)</f>
        <v>1팀</v>
      </c>
      <c r="AM57" s="11" t="str">
        <f>VLOOKUP(표1[[#This Row],[담당자]],'담당자 정보'!B:G,6,FALSE)</f>
        <v>평정현</v>
      </c>
      <c r="AN57" s="11" t="str">
        <f>VLOOKUP(표1[[#This Row],[팀장]],배민비즈계정!$B:$E,3,FALSE)</f>
        <v>jhpyeong</v>
      </c>
      <c r="AO57" s="16" t="str">
        <f>VLOOKUP(표1[[#This Row],[팀장]],배민비즈계정!$B:$E,4,FALSE)</f>
        <v>010-4660-7292</v>
      </c>
      <c r="AP57" s="2" t="s">
        <v>57</v>
      </c>
      <c r="AQ57" s="2" t="s">
        <v>95</v>
      </c>
      <c r="AR57" s="2" t="str">
        <f>_xlfn.XLOOKUP(표1[[#This Row],[시도2]]&amp;" "&amp;표1[[#This Row],[시군구2]],요금제0402!C:C,요금제0402!G:G)</f>
        <v>서울A</v>
      </c>
      <c r="AS57" s="2"/>
      <c r="AT57" s="2"/>
      <c r="AU57" s="2"/>
    </row>
    <row r="58" spans="1:47" ht="16.5" customHeight="1">
      <c r="A58" s="10">
        <v>56</v>
      </c>
      <c r="B58" s="11" t="s">
        <v>606</v>
      </c>
      <c r="C58" s="11" t="s">
        <v>623</v>
      </c>
      <c r="D58" s="11" t="s">
        <v>624</v>
      </c>
      <c r="E58" s="11" t="s">
        <v>56</v>
      </c>
      <c r="F58" s="11" t="s">
        <v>57</v>
      </c>
      <c r="G58" s="11" t="s">
        <v>95</v>
      </c>
      <c r="H58" s="11">
        <v>0</v>
      </c>
      <c r="I58" s="47"/>
      <c r="J58" s="11" t="s">
        <v>625</v>
      </c>
      <c r="K58" s="11" t="s">
        <v>626</v>
      </c>
      <c r="L58" s="11" t="s">
        <v>99</v>
      </c>
      <c r="M58" s="12">
        <v>45443</v>
      </c>
      <c r="N58" s="12">
        <v>45448</v>
      </c>
      <c r="O58" s="12" t="str">
        <f>IFERROR(_xlfn.XLOOKUP(표1[[#This Row],[시도]]&amp;" "&amp;표1[[#This Row],[시군구]],요금제0402!C:C,요금제0402!G:G),"-")</f>
        <v>서울A</v>
      </c>
      <c r="P58" s="14"/>
      <c r="Q58" s="57">
        <v>0</v>
      </c>
      <c r="R58" s="13">
        <v>100</v>
      </c>
      <c r="S58" s="18">
        <v>50</v>
      </c>
      <c r="T58" s="12"/>
      <c r="U58" s="11" t="s">
        <v>150</v>
      </c>
      <c r="V58" s="11">
        <v>7783501026</v>
      </c>
      <c r="W58" s="11" t="s">
        <v>627</v>
      </c>
      <c r="X58" s="11" t="s">
        <v>628</v>
      </c>
      <c r="Y58" s="11" t="s">
        <v>629</v>
      </c>
      <c r="Z58" s="11">
        <v>100158247856</v>
      </c>
      <c r="AA58" s="11" t="s">
        <v>408</v>
      </c>
      <c r="AB58" s="11" t="s">
        <v>630</v>
      </c>
      <c r="AC58" s="12"/>
      <c r="AD58" s="12"/>
      <c r="AE58" s="12"/>
      <c r="AF58" s="15" t="s">
        <v>384</v>
      </c>
      <c r="AG58" s="11" t="str">
        <f>IFERROR(VLOOKUP(표1[[#This Row],[담당자]],'담당자 정보'!$B:$D,2,0),"")</f>
        <v>바로고</v>
      </c>
      <c r="AH58" s="11" t="str">
        <f>IFERROR(VLOOKUP(표1[[#This Row],[담당자]],'담당자 정보'!$B:$E,4,0),"")</f>
        <v>1팀</v>
      </c>
      <c r="AI58" s="12" t="s">
        <v>356</v>
      </c>
      <c r="AJ58" s="12" t="str">
        <f>IFERROR(VLOOKUP(표1[[#This Row],[담당자]],배민비즈계정!$B:$E,3,0),"")</f>
        <v>jhpyeong</v>
      </c>
      <c r="AK58" s="12" t="str">
        <f>IFERROR(VLOOKUP(표1[[#This Row],[담당자]],배민비즈계정!$B:$E,4,0),"")</f>
        <v>010-4660-7292</v>
      </c>
      <c r="AL58" s="12" t="str">
        <f>VLOOKUP(표1[[#This Row],[담당자]],배민비즈계정!$B:$E,2,0)</f>
        <v>1팀 팀장</v>
      </c>
      <c r="AM58" s="11" t="str">
        <f>VLOOKUP(표1[[#This Row],[담당자]],'담당자 정보'!B:G,6,FALSE)</f>
        <v>평정현</v>
      </c>
      <c r="AN58" s="11" t="str">
        <f>VLOOKUP(표1[[#This Row],[팀장]],배민비즈계정!$B:$E,3,FALSE)</f>
        <v>jhpyeong</v>
      </c>
      <c r="AO58" s="16" t="str">
        <f>VLOOKUP(표1[[#This Row],[팀장]],배민비즈계정!$B:$E,4,FALSE)</f>
        <v>010-4660-7292</v>
      </c>
      <c r="AP58" s="2" t="s">
        <v>57</v>
      </c>
      <c r="AQ58" s="2" t="s">
        <v>95</v>
      </c>
      <c r="AR58" s="2" t="str">
        <f>_xlfn.XLOOKUP(표1[[#This Row],[시도2]]&amp;" "&amp;표1[[#This Row],[시군구2]],요금제0402!C:C,요금제0402!G:G)</f>
        <v>서울A</v>
      </c>
      <c r="AS58" s="2"/>
      <c r="AT58" s="2"/>
      <c r="AU58" s="2"/>
    </row>
    <row r="59" spans="1:47" ht="16.5" customHeight="1">
      <c r="A59" s="10">
        <v>57</v>
      </c>
      <c r="B59" s="11" t="s">
        <v>631</v>
      </c>
      <c r="C59" s="11" t="s">
        <v>632</v>
      </c>
      <c r="D59" s="11" t="s">
        <v>633</v>
      </c>
      <c r="E59" s="11" t="s">
        <v>56</v>
      </c>
      <c r="F59" s="11" t="s">
        <v>57</v>
      </c>
      <c r="G59" s="11" t="s">
        <v>634</v>
      </c>
      <c r="H59" s="11">
        <v>0</v>
      </c>
      <c r="I59" s="47"/>
      <c r="J59" s="11" t="s">
        <v>635</v>
      </c>
      <c r="K59" s="11" t="s">
        <v>636</v>
      </c>
      <c r="L59" s="11" t="s">
        <v>99</v>
      </c>
      <c r="M59" s="12">
        <v>45443</v>
      </c>
      <c r="N59" s="12">
        <v>45448</v>
      </c>
      <c r="O59" s="12" t="str">
        <f>IFERROR(_xlfn.XLOOKUP(표1[[#This Row],[시도]]&amp;" "&amp;표1[[#This Row],[시군구]],요금제0402!C:C,요금제0402!G:G),"-")</f>
        <v>서울B&amp;경인A</v>
      </c>
      <c r="P59" s="14"/>
      <c r="Q59" s="57">
        <v>0</v>
      </c>
      <c r="R59" s="13">
        <v>100</v>
      </c>
      <c r="S59" s="18">
        <v>50</v>
      </c>
      <c r="T59" s="12" t="s">
        <v>86</v>
      </c>
      <c r="U59" s="11" t="s">
        <v>150</v>
      </c>
      <c r="V59" s="11">
        <v>5641801677</v>
      </c>
      <c r="W59" s="11" t="s">
        <v>256</v>
      </c>
      <c r="X59" s="11" t="s">
        <v>257</v>
      </c>
      <c r="Y59" s="11" t="s">
        <v>258</v>
      </c>
      <c r="Z59" s="11">
        <v>1005604244594</v>
      </c>
      <c r="AA59" s="11" t="s">
        <v>259</v>
      </c>
      <c r="AB59" s="11" t="s">
        <v>260</v>
      </c>
      <c r="AC59" s="12"/>
      <c r="AD59" s="12"/>
      <c r="AE59" s="12"/>
      <c r="AF59" s="15" t="s">
        <v>70</v>
      </c>
      <c r="AG59" s="11" t="str">
        <f>IFERROR(VLOOKUP(표1[[#This Row],[담당자]],'담당자 정보'!$B:$D,2,0),"")</f>
        <v>바로고</v>
      </c>
      <c r="AH59" s="11" t="str">
        <f>IFERROR(VLOOKUP(표1[[#This Row],[담당자]],'담당자 정보'!$B:$E,4,0),"")</f>
        <v>1팀</v>
      </c>
      <c r="AI59" s="12" t="s">
        <v>356</v>
      </c>
      <c r="AJ59" s="12" t="str">
        <f>IFERROR(VLOOKUP(표1[[#This Row],[담당자]],배민비즈계정!$B:$E,3,0),"")</f>
        <v>jhpyeong</v>
      </c>
      <c r="AK59" s="12" t="str">
        <f>IFERROR(VLOOKUP(표1[[#This Row],[담당자]],배민비즈계정!$B:$E,4,0),"")</f>
        <v>010-4660-7292</v>
      </c>
      <c r="AL59" s="12" t="str">
        <f>VLOOKUP(표1[[#This Row],[담당자]],배민비즈계정!$B:$E,2,0)</f>
        <v>1팀 팀장</v>
      </c>
      <c r="AM59" s="11" t="str">
        <f>VLOOKUP(표1[[#This Row],[담당자]],'담당자 정보'!B:G,6,FALSE)</f>
        <v>평정현</v>
      </c>
      <c r="AN59" s="11" t="str">
        <f>VLOOKUP(표1[[#This Row],[팀장]],배민비즈계정!$B:$E,3,FALSE)</f>
        <v>jhpyeong</v>
      </c>
      <c r="AO59" s="16" t="str">
        <f>VLOOKUP(표1[[#This Row],[팀장]],배민비즈계정!$B:$E,4,FALSE)</f>
        <v>010-4660-7292</v>
      </c>
      <c r="AP59" s="2" t="s">
        <v>57</v>
      </c>
      <c r="AQ59" s="2" t="s">
        <v>634</v>
      </c>
      <c r="AR59" s="2" t="str">
        <f>_xlfn.XLOOKUP(표1[[#This Row],[시도2]]&amp;" "&amp;표1[[#This Row],[시군구2]],요금제0402!C:C,요금제0402!G:G)</f>
        <v>서울B&amp;경인A</v>
      </c>
      <c r="AS59" s="2"/>
      <c r="AT59" s="2"/>
      <c r="AU59" s="2"/>
    </row>
    <row r="60" spans="1:47" ht="16.5" customHeight="1">
      <c r="A60" s="10">
        <v>58</v>
      </c>
      <c r="B60" s="11" t="s">
        <v>637</v>
      </c>
      <c r="C60" s="11" t="s">
        <v>638</v>
      </c>
      <c r="D60" s="11" t="s">
        <v>639</v>
      </c>
      <c r="E60" s="11" t="s">
        <v>56</v>
      </c>
      <c r="F60" s="11" t="s">
        <v>57</v>
      </c>
      <c r="G60" s="11" t="s">
        <v>348</v>
      </c>
      <c r="H60" s="11">
        <v>0</v>
      </c>
      <c r="I60" s="47"/>
      <c r="J60" s="11" t="s">
        <v>640</v>
      </c>
      <c r="K60" s="11" t="s">
        <v>641</v>
      </c>
      <c r="L60" s="11" t="s">
        <v>99</v>
      </c>
      <c r="M60" s="12">
        <v>45443</v>
      </c>
      <c r="N60" s="12">
        <v>45448</v>
      </c>
      <c r="O60" s="12" t="str">
        <f>IFERROR(_xlfn.XLOOKUP(표1[[#This Row],[시도]]&amp;" "&amp;표1[[#This Row],[시군구]],요금제0402!C:C,요금제0402!G:G),"-")</f>
        <v>서울B&amp;경인A</v>
      </c>
      <c r="P60" s="14"/>
      <c r="Q60" s="57">
        <v>0</v>
      </c>
      <c r="R60" s="13">
        <v>100</v>
      </c>
      <c r="S60" s="18">
        <v>50</v>
      </c>
      <c r="T60" s="12" t="s">
        <v>86</v>
      </c>
      <c r="U60" s="11" t="s">
        <v>150</v>
      </c>
      <c r="V60" s="11">
        <v>1423001635</v>
      </c>
      <c r="W60" s="11" t="s">
        <v>642</v>
      </c>
      <c r="X60" s="11" t="s">
        <v>643</v>
      </c>
      <c r="Y60" s="11" t="s">
        <v>644</v>
      </c>
      <c r="Z60" s="11">
        <v>110337113697</v>
      </c>
      <c r="AA60" s="11" t="s">
        <v>165</v>
      </c>
      <c r="AB60" s="11" t="s">
        <v>645</v>
      </c>
      <c r="AC60" s="12"/>
      <c r="AD60" s="12"/>
      <c r="AE60" s="12"/>
      <c r="AF60" s="15" t="s">
        <v>646</v>
      </c>
      <c r="AG60" s="11" t="str">
        <f>IFERROR(VLOOKUP(표1[[#This Row],[담당자]],'담당자 정보'!$B:$D,2,0),"")</f>
        <v>바로고</v>
      </c>
      <c r="AH60" s="11" t="str">
        <f>IFERROR(VLOOKUP(표1[[#This Row],[담당자]],'담당자 정보'!$B:$E,4,0),"")</f>
        <v>1팀</v>
      </c>
      <c r="AI60" s="12" t="s">
        <v>356</v>
      </c>
      <c r="AJ60" s="12" t="str">
        <f>IFERROR(VLOOKUP(표1[[#This Row],[담당자]],배민비즈계정!$B:$E,3,0),"")</f>
        <v>jhpyeong</v>
      </c>
      <c r="AK60" s="12" t="str">
        <f>IFERROR(VLOOKUP(표1[[#This Row],[담당자]],배민비즈계정!$B:$E,4,0),"")</f>
        <v>010-4660-7292</v>
      </c>
      <c r="AL60" s="12" t="str">
        <f>VLOOKUP(표1[[#This Row],[담당자]],배민비즈계정!$B:$E,2,0)</f>
        <v>1팀 팀장</v>
      </c>
      <c r="AM60" s="11" t="str">
        <f>VLOOKUP(표1[[#This Row],[담당자]],'담당자 정보'!B:G,6,FALSE)</f>
        <v>평정현</v>
      </c>
      <c r="AN60" s="11" t="str">
        <f>VLOOKUP(표1[[#This Row],[팀장]],배민비즈계정!$B:$E,3,FALSE)</f>
        <v>jhpyeong</v>
      </c>
      <c r="AO60" s="16" t="str">
        <f>VLOOKUP(표1[[#This Row],[팀장]],배민비즈계정!$B:$E,4,FALSE)</f>
        <v>010-4660-7292</v>
      </c>
      <c r="AP60" s="2" t="s">
        <v>57</v>
      </c>
      <c r="AQ60" s="2" t="s">
        <v>348</v>
      </c>
      <c r="AR60" s="2" t="str">
        <f>_xlfn.XLOOKUP(표1[[#This Row],[시도2]]&amp;" "&amp;표1[[#This Row],[시군구2]],요금제0402!C:C,요금제0402!G:G)</f>
        <v>서울B&amp;경인A</v>
      </c>
      <c r="AS60" s="2"/>
      <c r="AT60" s="2"/>
      <c r="AU60" s="2"/>
    </row>
    <row r="61" spans="1:47" ht="16.5" customHeight="1">
      <c r="A61" s="10">
        <v>59</v>
      </c>
      <c r="B61" s="11" t="s">
        <v>637</v>
      </c>
      <c r="C61" s="11" t="s">
        <v>647</v>
      </c>
      <c r="D61" s="11" t="s">
        <v>648</v>
      </c>
      <c r="E61" s="11" t="s">
        <v>56</v>
      </c>
      <c r="F61" s="11" t="s">
        <v>57</v>
      </c>
      <c r="G61" s="11" t="s">
        <v>348</v>
      </c>
      <c r="H61" s="11">
        <v>0</v>
      </c>
      <c r="I61" s="47"/>
      <c r="J61" s="11" t="s">
        <v>649</v>
      </c>
      <c r="K61" s="11" t="s">
        <v>650</v>
      </c>
      <c r="L61" s="11" t="s">
        <v>99</v>
      </c>
      <c r="M61" s="12">
        <v>45443</v>
      </c>
      <c r="N61" s="12">
        <v>45448</v>
      </c>
      <c r="O61" s="12" t="str">
        <f>IFERROR(_xlfn.XLOOKUP(표1[[#This Row],[시도]]&amp;" "&amp;표1[[#This Row],[시군구]],요금제0402!C:C,요금제0402!G:G),"-")</f>
        <v>서울B&amp;경인A</v>
      </c>
      <c r="P61" s="14"/>
      <c r="Q61" s="57">
        <v>0</v>
      </c>
      <c r="R61" s="13">
        <v>100</v>
      </c>
      <c r="S61" s="18">
        <v>50</v>
      </c>
      <c r="T61" s="12"/>
      <c r="U61" s="11" t="s">
        <v>150</v>
      </c>
      <c r="V61" s="11">
        <v>5953601151</v>
      </c>
      <c r="W61" s="11" t="s">
        <v>651</v>
      </c>
      <c r="X61" s="11" t="s">
        <v>652</v>
      </c>
      <c r="Y61" s="11" t="s">
        <v>653</v>
      </c>
      <c r="Z61" s="11">
        <v>1002341705440</v>
      </c>
      <c r="AA61" s="11" t="s">
        <v>259</v>
      </c>
      <c r="AB61" s="11" t="s">
        <v>366</v>
      </c>
      <c r="AC61" s="12"/>
      <c r="AD61" s="12"/>
      <c r="AE61" s="12"/>
      <c r="AF61" s="15" t="s">
        <v>654</v>
      </c>
      <c r="AG61" s="11" t="str">
        <f>IFERROR(VLOOKUP(표1[[#This Row],[담당자]],'담당자 정보'!$B:$D,2,0),"")</f>
        <v>바로고</v>
      </c>
      <c r="AH61" s="11" t="str">
        <f>IFERROR(VLOOKUP(표1[[#This Row],[담당자]],'담당자 정보'!$B:$E,4,0),"")</f>
        <v>1팀</v>
      </c>
      <c r="AI61" s="12" t="s">
        <v>356</v>
      </c>
      <c r="AJ61" s="12" t="str">
        <f>IFERROR(VLOOKUP(표1[[#This Row],[담당자]],배민비즈계정!$B:$E,3,0),"")</f>
        <v>jhpyeong</v>
      </c>
      <c r="AK61" s="12" t="str">
        <f>IFERROR(VLOOKUP(표1[[#This Row],[담당자]],배민비즈계정!$B:$E,4,0),"")</f>
        <v>010-4660-7292</v>
      </c>
      <c r="AL61" s="12" t="str">
        <f>VLOOKUP(표1[[#This Row],[담당자]],배민비즈계정!$B:$E,2,0)</f>
        <v>1팀 팀장</v>
      </c>
      <c r="AM61" s="11" t="str">
        <f>VLOOKUP(표1[[#This Row],[담당자]],'담당자 정보'!B:G,6,FALSE)</f>
        <v>평정현</v>
      </c>
      <c r="AN61" s="11" t="str">
        <f>VLOOKUP(표1[[#This Row],[팀장]],배민비즈계정!$B:$E,3,FALSE)</f>
        <v>jhpyeong</v>
      </c>
      <c r="AO61" s="16" t="str">
        <f>VLOOKUP(표1[[#This Row],[팀장]],배민비즈계정!$B:$E,4,FALSE)</f>
        <v>010-4660-7292</v>
      </c>
      <c r="AP61" s="2" t="s">
        <v>57</v>
      </c>
      <c r="AQ61" s="2" t="s">
        <v>348</v>
      </c>
      <c r="AR61" s="2" t="str">
        <f>_xlfn.XLOOKUP(표1[[#This Row],[시도2]]&amp;" "&amp;표1[[#This Row],[시군구2]],요금제0402!C:C,요금제0402!G:G)</f>
        <v>서울B&amp;경인A</v>
      </c>
      <c r="AS61" s="2"/>
      <c r="AT61" s="2"/>
      <c r="AU61" s="2"/>
    </row>
    <row r="62" spans="1:47" ht="16.5" customHeight="1">
      <c r="A62" s="10">
        <v>60</v>
      </c>
      <c r="B62" s="11" t="s">
        <v>637</v>
      </c>
      <c r="C62" s="11" t="s">
        <v>655</v>
      </c>
      <c r="D62" s="11" t="s">
        <v>656</v>
      </c>
      <c r="E62" s="11" t="s">
        <v>56</v>
      </c>
      <c r="F62" s="11" t="s">
        <v>57</v>
      </c>
      <c r="G62" s="11" t="s">
        <v>348</v>
      </c>
      <c r="H62" s="11">
        <v>0</v>
      </c>
      <c r="I62" s="47" t="s">
        <v>657</v>
      </c>
      <c r="J62" s="11" t="s">
        <v>658</v>
      </c>
      <c r="K62" s="11" t="s">
        <v>659</v>
      </c>
      <c r="L62" s="11" t="s">
        <v>99</v>
      </c>
      <c r="M62" s="12">
        <v>45443</v>
      </c>
      <c r="N62" s="12">
        <v>45448</v>
      </c>
      <c r="O62" s="12" t="str">
        <f>IFERROR(_xlfn.XLOOKUP(표1[[#This Row],[시도]]&amp;" "&amp;표1[[#This Row],[시군구]],요금제0402!C:C,요금제0402!G:G),"-")</f>
        <v>서울B&amp;경인A</v>
      </c>
      <c r="P62" s="14"/>
      <c r="Q62" s="57">
        <v>0</v>
      </c>
      <c r="R62" s="13">
        <v>100</v>
      </c>
      <c r="S62" s="18">
        <v>50</v>
      </c>
      <c r="T62" s="12" t="s">
        <v>86</v>
      </c>
      <c r="U62" s="11" t="s">
        <v>150</v>
      </c>
      <c r="V62" s="11">
        <v>7276800556</v>
      </c>
      <c r="W62" s="11" t="s">
        <v>660</v>
      </c>
      <c r="X62" s="11" t="s">
        <v>661</v>
      </c>
      <c r="Y62" s="11" t="s">
        <v>662</v>
      </c>
      <c r="Z62" s="11">
        <v>3333303345076</v>
      </c>
      <c r="AA62" s="11" t="s">
        <v>68</v>
      </c>
      <c r="AB62" s="11" t="s">
        <v>663</v>
      </c>
      <c r="AC62" s="12"/>
      <c r="AD62" s="12"/>
      <c r="AE62" s="12"/>
      <c r="AF62" s="15" t="s">
        <v>664</v>
      </c>
      <c r="AG62" s="11" t="str">
        <f>IFERROR(VLOOKUP(표1[[#This Row],[담당자]],'담당자 정보'!$B:$D,2,0),"")</f>
        <v>바로고</v>
      </c>
      <c r="AH62" s="11" t="str">
        <f>IFERROR(VLOOKUP(표1[[#This Row],[담당자]],'담당자 정보'!$B:$E,4,0),"")</f>
        <v>1팀</v>
      </c>
      <c r="AI62" s="12" t="s">
        <v>356</v>
      </c>
      <c r="AJ62" s="12" t="str">
        <f>IFERROR(VLOOKUP(표1[[#This Row],[담당자]],배민비즈계정!$B:$E,3,0),"")</f>
        <v>jhpyeong</v>
      </c>
      <c r="AK62" s="12" t="str">
        <f>IFERROR(VLOOKUP(표1[[#This Row],[담당자]],배민비즈계정!$B:$E,4,0),"")</f>
        <v>010-4660-7292</v>
      </c>
      <c r="AL62" s="12" t="str">
        <f>VLOOKUP(표1[[#This Row],[담당자]],배민비즈계정!$B:$E,2,0)</f>
        <v>1팀 팀장</v>
      </c>
      <c r="AM62" s="11" t="str">
        <f>VLOOKUP(표1[[#This Row],[담당자]],'담당자 정보'!B:G,6,FALSE)</f>
        <v>평정현</v>
      </c>
      <c r="AN62" s="11" t="str">
        <f>VLOOKUP(표1[[#This Row],[팀장]],배민비즈계정!$B:$E,3,FALSE)</f>
        <v>jhpyeong</v>
      </c>
      <c r="AO62" s="16" t="str">
        <f>VLOOKUP(표1[[#This Row],[팀장]],배민비즈계정!$B:$E,4,FALSE)</f>
        <v>010-4660-7292</v>
      </c>
      <c r="AP62" s="2" t="s">
        <v>57</v>
      </c>
      <c r="AQ62" s="2" t="s">
        <v>348</v>
      </c>
      <c r="AR62" s="2" t="str">
        <f>_xlfn.XLOOKUP(표1[[#This Row],[시도2]]&amp;" "&amp;표1[[#This Row],[시군구2]],요금제0402!C:C,요금제0402!G:G)</f>
        <v>서울B&amp;경인A</v>
      </c>
      <c r="AS62" s="2"/>
      <c r="AT62" s="2"/>
      <c r="AU62" s="2"/>
    </row>
    <row r="63" spans="1:47" ht="16.5" customHeight="1">
      <c r="A63" s="10">
        <v>61</v>
      </c>
      <c r="B63" s="11" t="s">
        <v>637</v>
      </c>
      <c r="C63" s="11" t="s">
        <v>665</v>
      </c>
      <c r="D63" s="11" t="s">
        <v>666</v>
      </c>
      <c r="E63" s="11" t="s">
        <v>56</v>
      </c>
      <c r="F63" s="11" t="s">
        <v>57</v>
      </c>
      <c r="G63" s="11" t="s">
        <v>348</v>
      </c>
      <c r="H63" s="11">
        <v>0</v>
      </c>
      <c r="I63" s="47"/>
      <c r="J63" s="11" t="s">
        <v>667</v>
      </c>
      <c r="K63" s="11" t="s">
        <v>668</v>
      </c>
      <c r="L63" s="11" t="s">
        <v>99</v>
      </c>
      <c r="M63" s="12">
        <v>45443</v>
      </c>
      <c r="N63" s="12">
        <v>45448</v>
      </c>
      <c r="O63" s="12" t="str">
        <f>IFERROR(_xlfn.XLOOKUP(표1[[#This Row],[시도]]&amp;" "&amp;표1[[#This Row],[시군구]],요금제0402!C:C,요금제0402!G:G),"-")</f>
        <v>서울B&amp;경인A</v>
      </c>
      <c r="P63" s="14"/>
      <c r="Q63" s="57">
        <v>0</v>
      </c>
      <c r="R63" s="13">
        <v>100</v>
      </c>
      <c r="S63" s="18">
        <v>50</v>
      </c>
      <c r="T63" s="12" t="s">
        <v>86</v>
      </c>
      <c r="U63" s="11" t="s">
        <v>150</v>
      </c>
      <c r="V63" s="11">
        <v>3834500847</v>
      </c>
      <c r="W63" s="11" t="s">
        <v>669</v>
      </c>
      <c r="X63" s="11" t="s">
        <v>670</v>
      </c>
      <c r="Y63" s="11" t="s">
        <v>671</v>
      </c>
      <c r="Z63" s="11">
        <v>3333030977143</v>
      </c>
      <c r="AA63" s="11" t="s">
        <v>68</v>
      </c>
      <c r="AB63" s="11" t="s">
        <v>672</v>
      </c>
      <c r="AC63" s="12"/>
      <c r="AD63" s="12"/>
      <c r="AE63" s="12"/>
      <c r="AF63" s="15" t="s">
        <v>70</v>
      </c>
      <c r="AG63" s="11" t="str">
        <f>IFERROR(VLOOKUP(표1[[#This Row],[담당자]],'담당자 정보'!$B:$D,2,0),"")</f>
        <v>바로고</v>
      </c>
      <c r="AH63" s="11" t="str">
        <f>IFERROR(VLOOKUP(표1[[#This Row],[담당자]],'담당자 정보'!$B:$E,4,0),"")</f>
        <v>1팀</v>
      </c>
      <c r="AI63" s="12" t="s">
        <v>356</v>
      </c>
      <c r="AJ63" s="12" t="str">
        <f>IFERROR(VLOOKUP(표1[[#This Row],[담당자]],배민비즈계정!$B:$E,3,0),"")</f>
        <v>jhpyeong</v>
      </c>
      <c r="AK63" s="12" t="str">
        <f>IFERROR(VLOOKUP(표1[[#This Row],[담당자]],배민비즈계정!$B:$E,4,0),"")</f>
        <v>010-4660-7292</v>
      </c>
      <c r="AL63" s="12" t="str">
        <f>VLOOKUP(표1[[#This Row],[담당자]],배민비즈계정!$B:$E,2,0)</f>
        <v>1팀 팀장</v>
      </c>
      <c r="AM63" s="11" t="str">
        <f>VLOOKUP(표1[[#This Row],[담당자]],'담당자 정보'!B:G,6,FALSE)</f>
        <v>평정현</v>
      </c>
      <c r="AN63" s="11" t="str">
        <f>VLOOKUP(표1[[#This Row],[팀장]],배민비즈계정!$B:$E,3,FALSE)</f>
        <v>jhpyeong</v>
      </c>
      <c r="AO63" s="16" t="str">
        <f>VLOOKUP(표1[[#This Row],[팀장]],배민비즈계정!$B:$E,4,FALSE)</f>
        <v>010-4660-7292</v>
      </c>
      <c r="AP63" s="2" t="s">
        <v>57</v>
      </c>
      <c r="AQ63" s="2" t="s">
        <v>348</v>
      </c>
      <c r="AR63" s="2" t="str">
        <f>_xlfn.XLOOKUP(표1[[#This Row],[시도2]]&amp;" "&amp;표1[[#This Row],[시군구2]],요금제0402!C:C,요금제0402!G:G)</f>
        <v>서울B&amp;경인A</v>
      </c>
      <c r="AS63" s="2"/>
      <c r="AT63" s="2"/>
      <c r="AU63" s="2"/>
    </row>
    <row r="64" spans="1:47" ht="16.5" customHeight="1">
      <c r="A64" s="10">
        <v>62</v>
      </c>
      <c r="B64" s="11" t="s">
        <v>637</v>
      </c>
      <c r="C64" s="11" t="s">
        <v>673</v>
      </c>
      <c r="D64" s="11" t="s">
        <v>674</v>
      </c>
      <c r="E64" s="11" t="s">
        <v>56</v>
      </c>
      <c r="F64" s="11" t="s">
        <v>57</v>
      </c>
      <c r="G64" s="11" t="s">
        <v>348</v>
      </c>
      <c r="H64" s="11">
        <v>0</v>
      </c>
      <c r="I64" s="47" t="s">
        <v>675</v>
      </c>
      <c r="J64" s="11" t="s">
        <v>676</v>
      </c>
      <c r="K64" s="11" t="s">
        <v>677</v>
      </c>
      <c r="L64" s="11" t="s">
        <v>99</v>
      </c>
      <c r="M64" s="12">
        <v>45443</v>
      </c>
      <c r="N64" s="12">
        <v>45448</v>
      </c>
      <c r="O64" s="12" t="str">
        <f>IFERROR(_xlfn.XLOOKUP(표1[[#This Row],[시도]]&amp;" "&amp;표1[[#This Row],[시군구]],요금제0402!C:C,요금제0402!G:G),"-")</f>
        <v>서울B&amp;경인A</v>
      </c>
      <c r="P64" s="14"/>
      <c r="Q64" s="57">
        <v>0</v>
      </c>
      <c r="R64" s="13">
        <v>100</v>
      </c>
      <c r="S64" s="18">
        <v>50</v>
      </c>
      <c r="T64" s="12" t="s">
        <v>86</v>
      </c>
      <c r="U64" s="11" t="s">
        <v>150</v>
      </c>
      <c r="V64" s="11">
        <v>2996200914</v>
      </c>
      <c r="W64" s="11" t="s">
        <v>678</v>
      </c>
      <c r="X64" s="11" t="s">
        <v>679</v>
      </c>
      <c r="Y64" s="11" t="s">
        <v>680</v>
      </c>
      <c r="Z64" s="11">
        <v>812210596399</v>
      </c>
      <c r="AA64" s="11" t="s">
        <v>90</v>
      </c>
      <c r="AB64" s="11" t="s">
        <v>681</v>
      </c>
      <c r="AC64" s="12"/>
      <c r="AD64" s="12"/>
      <c r="AE64" s="12"/>
      <c r="AF64" s="15" t="s">
        <v>70</v>
      </c>
      <c r="AG64" s="11" t="str">
        <f>IFERROR(VLOOKUP(표1[[#This Row],[담당자]],'담당자 정보'!$B:$D,2,0),"")</f>
        <v>바로고</v>
      </c>
      <c r="AH64" s="11" t="str">
        <f>IFERROR(VLOOKUP(표1[[#This Row],[담당자]],'담당자 정보'!$B:$E,4,0),"")</f>
        <v>1팀</v>
      </c>
      <c r="AI64" s="12" t="s">
        <v>356</v>
      </c>
      <c r="AJ64" s="12" t="str">
        <f>IFERROR(VLOOKUP(표1[[#This Row],[담당자]],배민비즈계정!$B:$E,3,0),"")</f>
        <v>jhpyeong</v>
      </c>
      <c r="AK64" s="12" t="str">
        <f>IFERROR(VLOOKUP(표1[[#This Row],[담당자]],배민비즈계정!$B:$E,4,0),"")</f>
        <v>010-4660-7292</v>
      </c>
      <c r="AL64" s="12" t="str">
        <f>VLOOKUP(표1[[#This Row],[담당자]],배민비즈계정!$B:$E,2,0)</f>
        <v>1팀 팀장</v>
      </c>
      <c r="AM64" s="11" t="str">
        <f>VLOOKUP(표1[[#This Row],[담당자]],'담당자 정보'!B:G,6,FALSE)</f>
        <v>평정현</v>
      </c>
      <c r="AN64" s="11" t="str">
        <f>VLOOKUP(표1[[#This Row],[팀장]],배민비즈계정!$B:$E,3,FALSE)</f>
        <v>jhpyeong</v>
      </c>
      <c r="AO64" s="16" t="str">
        <f>VLOOKUP(표1[[#This Row],[팀장]],배민비즈계정!$B:$E,4,FALSE)</f>
        <v>010-4660-7292</v>
      </c>
      <c r="AP64" s="2" t="s">
        <v>57</v>
      </c>
      <c r="AQ64" s="2" t="s">
        <v>348</v>
      </c>
      <c r="AR64" s="2" t="str">
        <f>_xlfn.XLOOKUP(표1[[#This Row],[시도2]]&amp;" "&amp;표1[[#This Row],[시군구2]],요금제0402!C:C,요금제0402!G:G)</f>
        <v>서울B&amp;경인A</v>
      </c>
      <c r="AS64" s="2"/>
      <c r="AT64" s="2"/>
      <c r="AU64" s="2"/>
    </row>
    <row r="65" spans="1:47" ht="16.5" customHeight="1">
      <c r="A65" s="10">
        <v>63</v>
      </c>
      <c r="B65" s="11" t="s">
        <v>637</v>
      </c>
      <c r="C65" s="11" t="s">
        <v>682</v>
      </c>
      <c r="D65" s="11" t="s">
        <v>683</v>
      </c>
      <c r="E65" s="11" t="s">
        <v>56</v>
      </c>
      <c r="F65" s="11" t="s">
        <v>57</v>
      </c>
      <c r="G65" s="11" t="s">
        <v>348</v>
      </c>
      <c r="H65" s="11">
        <v>0</v>
      </c>
      <c r="I65" s="47"/>
      <c r="J65" s="11" t="s">
        <v>684</v>
      </c>
      <c r="K65" s="11" t="s">
        <v>685</v>
      </c>
      <c r="L65" s="11" t="s">
        <v>99</v>
      </c>
      <c r="M65" s="12">
        <v>45443</v>
      </c>
      <c r="N65" s="12">
        <v>45448</v>
      </c>
      <c r="O65" s="12" t="str">
        <f>IFERROR(_xlfn.XLOOKUP(표1[[#This Row],[시도]]&amp;" "&amp;표1[[#This Row],[시군구]],요금제0402!C:C,요금제0402!G:G),"-")</f>
        <v>서울B&amp;경인A</v>
      </c>
      <c r="P65" s="14"/>
      <c r="Q65" s="57">
        <v>0</v>
      </c>
      <c r="R65" s="13">
        <v>100</v>
      </c>
      <c r="S65" s="18">
        <v>50</v>
      </c>
      <c r="T65" s="12" t="s">
        <v>86</v>
      </c>
      <c r="U65" s="11" t="s">
        <v>150</v>
      </c>
      <c r="V65" s="11">
        <v>8421602325</v>
      </c>
      <c r="W65" s="11" t="s">
        <v>686</v>
      </c>
      <c r="X65" s="11" t="s">
        <v>687</v>
      </c>
      <c r="Y65" s="11" t="s">
        <v>688</v>
      </c>
      <c r="Z65" s="11" t="s">
        <v>689</v>
      </c>
      <c r="AA65" s="11" t="s">
        <v>103</v>
      </c>
      <c r="AB65" s="11" t="s">
        <v>690</v>
      </c>
      <c r="AC65" s="12"/>
      <c r="AD65" s="12"/>
      <c r="AE65" s="12"/>
      <c r="AF65" s="15" t="s">
        <v>70</v>
      </c>
      <c r="AG65" s="11" t="str">
        <f>IFERROR(VLOOKUP(표1[[#This Row],[담당자]],'담당자 정보'!$B:$D,2,0),"")</f>
        <v>바로고</v>
      </c>
      <c r="AH65" s="11" t="str">
        <f>IFERROR(VLOOKUP(표1[[#This Row],[담당자]],'담당자 정보'!$B:$E,4,0),"")</f>
        <v>1팀</v>
      </c>
      <c r="AI65" s="12" t="s">
        <v>356</v>
      </c>
      <c r="AJ65" s="12" t="str">
        <f>IFERROR(VLOOKUP(표1[[#This Row],[담당자]],배민비즈계정!$B:$E,3,0),"")</f>
        <v>jhpyeong</v>
      </c>
      <c r="AK65" s="12" t="str">
        <f>IFERROR(VLOOKUP(표1[[#This Row],[담당자]],배민비즈계정!$B:$E,4,0),"")</f>
        <v>010-4660-7292</v>
      </c>
      <c r="AL65" s="12" t="str">
        <f>VLOOKUP(표1[[#This Row],[담당자]],배민비즈계정!$B:$E,2,0)</f>
        <v>1팀 팀장</v>
      </c>
      <c r="AM65" s="11" t="str">
        <f>VLOOKUP(표1[[#This Row],[담당자]],'담당자 정보'!B:G,6,FALSE)</f>
        <v>평정현</v>
      </c>
      <c r="AN65" s="11" t="str">
        <f>VLOOKUP(표1[[#This Row],[팀장]],배민비즈계정!$B:$E,3,FALSE)</f>
        <v>jhpyeong</v>
      </c>
      <c r="AO65" s="16" t="str">
        <f>VLOOKUP(표1[[#This Row],[팀장]],배민비즈계정!$B:$E,4,FALSE)</f>
        <v>010-4660-7292</v>
      </c>
      <c r="AP65" s="2" t="s">
        <v>57</v>
      </c>
      <c r="AQ65" s="2" t="s">
        <v>348</v>
      </c>
      <c r="AR65" s="2" t="str">
        <f>_xlfn.XLOOKUP(표1[[#This Row],[시도2]]&amp;" "&amp;표1[[#This Row],[시군구2]],요금제0402!C:C,요금제0402!G:G)</f>
        <v>서울B&amp;경인A</v>
      </c>
      <c r="AS65" s="2"/>
      <c r="AT65" s="2"/>
      <c r="AU65" s="2"/>
    </row>
    <row r="66" spans="1:47" ht="16.5" customHeight="1">
      <c r="A66" s="10">
        <v>64</v>
      </c>
      <c r="B66" s="11" t="s">
        <v>637</v>
      </c>
      <c r="C66" s="11" t="s">
        <v>691</v>
      </c>
      <c r="D66" s="11" t="s">
        <v>692</v>
      </c>
      <c r="E66" s="11" t="s">
        <v>56</v>
      </c>
      <c r="F66" s="11" t="s">
        <v>57</v>
      </c>
      <c r="G66" s="11" t="s">
        <v>348</v>
      </c>
      <c r="H66" s="11">
        <v>0</v>
      </c>
      <c r="I66" s="47"/>
      <c r="J66" s="11" t="s">
        <v>693</v>
      </c>
      <c r="K66" s="11" t="s">
        <v>694</v>
      </c>
      <c r="L66" s="11" t="s">
        <v>99</v>
      </c>
      <c r="M66" s="12">
        <v>45443</v>
      </c>
      <c r="N66" s="12">
        <v>45448</v>
      </c>
      <c r="O66" s="12" t="str">
        <f>IFERROR(_xlfn.XLOOKUP(표1[[#This Row],[시도]]&amp;" "&amp;표1[[#This Row],[시군구]],요금제0402!C:C,요금제0402!G:G),"-")</f>
        <v>서울B&amp;경인A</v>
      </c>
      <c r="P66" s="14"/>
      <c r="Q66" s="57">
        <v>0</v>
      </c>
      <c r="R66" s="13">
        <v>100</v>
      </c>
      <c r="S66" s="18">
        <v>50</v>
      </c>
      <c r="T66" s="12" t="s">
        <v>86</v>
      </c>
      <c r="U66" s="11" t="s">
        <v>150</v>
      </c>
      <c r="V66" s="11">
        <v>4900402567</v>
      </c>
      <c r="W66" s="11" t="s">
        <v>695</v>
      </c>
      <c r="X66" s="11" t="s">
        <v>696</v>
      </c>
      <c r="Y66" s="11" t="s">
        <v>697</v>
      </c>
      <c r="Z66" s="11">
        <v>110435367610</v>
      </c>
      <c r="AA66" s="11" t="s">
        <v>165</v>
      </c>
      <c r="AB66" s="11" t="s">
        <v>698</v>
      </c>
      <c r="AC66" s="12"/>
      <c r="AD66" s="12"/>
      <c r="AE66" s="12"/>
      <c r="AF66" s="15" t="s">
        <v>70</v>
      </c>
      <c r="AG66" s="11" t="str">
        <f>IFERROR(VLOOKUP(표1[[#This Row],[담당자]],'담당자 정보'!$B:$D,2,0),"")</f>
        <v>바로고</v>
      </c>
      <c r="AH66" s="11" t="str">
        <f>IFERROR(VLOOKUP(표1[[#This Row],[담당자]],'담당자 정보'!$B:$E,4,0),"")</f>
        <v>1팀</v>
      </c>
      <c r="AI66" s="12" t="s">
        <v>356</v>
      </c>
      <c r="AJ66" s="12" t="str">
        <f>IFERROR(VLOOKUP(표1[[#This Row],[담당자]],배민비즈계정!$B:$E,3,0),"")</f>
        <v>jhpyeong</v>
      </c>
      <c r="AK66" s="12" t="str">
        <f>IFERROR(VLOOKUP(표1[[#This Row],[담당자]],배민비즈계정!$B:$E,4,0),"")</f>
        <v>010-4660-7292</v>
      </c>
      <c r="AL66" s="12" t="str">
        <f>VLOOKUP(표1[[#This Row],[담당자]],배민비즈계정!$B:$E,2,0)</f>
        <v>1팀 팀장</v>
      </c>
      <c r="AM66" s="11" t="str">
        <f>VLOOKUP(표1[[#This Row],[담당자]],'담당자 정보'!B:G,6,FALSE)</f>
        <v>평정현</v>
      </c>
      <c r="AN66" s="11" t="str">
        <f>VLOOKUP(표1[[#This Row],[팀장]],배민비즈계정!$B:$E,3,FALSE)</f>
        <v>jhpyeong</v>
      </c>
      <c r="AO66" s="16" t="str">
        <f>VLOOKUP(표1[[#This Row],[팀장]],배민비즈계정!$B:$E,4,FALSE)</f>
        <v>010-4660-7292</v>
      </c>
      <c r="AP66" s="2" t="s">
        <v>57</v>
      </c>
      <c r="AQ66" s="2" t="s">
        <v>348</v>
      </c>
      <c r="AR66" s="2" t="str">
        <f>_xlfn.XLOOKUP(표1[[#This Row],[시도2]]&amp;" "&amp;표1[[#This Row],[시군구2]],요금제0402!C:C,요금제0402!G:G)</f>
        <v>서울B&amp;경인A</v>
      </c>
      <c r="AS66" s="2"/>
      <c r="AT66" s="2"/>
      <c r="AU66" s="2"/>
    </row>
    <row r="67" spans="1:47" ht="16.5" customHeight="1">
      <c r="A67" s="10">
        <v>65</v>
      </c>
      <c r="B67" s="11" t="s">
        <v>699</v>
      </c>
      <c r="C67" s="11" t="s">
        <v>700</v>
      </c>
      <c r="D67" s="11" t="s">
        <v>701</v>
      </c>
      <c r="E67" s="11" t="s">
        <v>75</v>
      </c>
      <c r="F67" s="11" t="s">
        <v>57</v>
      </c>
      <c r="G67" s="11" t="s">
        <v>702</v>
      </c>
      <c r="H67" s="11">
        <v>0</v>
      </c>
      <c r="I67" s="47"/>
      <c r="J67" s="11" t="s">
        <v>703</v>
      </c>
      <c r="K67" s="11" t="s">
        <v>704</v>
      </c>
      <c r="L67" s="11" t="s">
        <v>705</v>
      </c>
      <c r="M67" s="12">
        <v>45443</v>
      </c>
      <c r="N67" s="12">
        <v>45448</v>
      </c>
      <c r="O67" s="12" t="str">
        <f>IFERROR(_xlfn.XLOOKUP(표1[[#This Row],[시도]]&amp;" "&amp;표1[[#This Row],[시군구]],요금제0402!C:C,요금제0402!G:G),"-")</f>
        <v>서울B&amp;경인A</v>
      </c>
      <c r="P67" s="14"/>
      <c r="Q67" s="57">
        <v>0</v>
      </c>
      <c r="R67" s="13">
        <v>100</v>
      </c>
      <c r="S67" s="18">
        <v>50</v>
      </c>
      <c r="T67" s="12" t="s">
        <v>86</v>
      </c>
      <c r="U67" s="11" t="s">
        <v>64</v>
      </c>
      <c r="V67" s="11">
        <v>4405800494</v>
      </c>
      <c r="W67" s="11" t="s">
        <v>706</v>
      </c>
      <c r="X67" s="11" t="s">
        <v>707</v>
      </c>
      <c r="Y67" s="11" t="s">
        <v>708</v>
      </c>
      <c r="Z67" s="11">
        <v>110455158132</v>
      </c>
      <c r="AA67" s="11" t="s">
        <v>165</v>
      </c>
      <c r="AB67" s="11" t="s">
        <v>709</v>
      </c>
      <c r="AC67" s="12"/>
      <c r="AD67" s="12"/>
      <c r="AE67" s="12"/>
      <c r="AF67" s="15" t="s">
        <v>70</v>
      </c>
      <c r="AG67" s="11" t="str">
        <f>IFERROR(VLOOKUP(표1[[#This Row],[담당자]],'담당자 정보'!$B:$D,2,0),"")</f>
        <v>모아라인</v>
      </c>
      <c r="AH67" s="11" t="str">
        <f>IFERROR(VLOOKUP(표1[[#This Row],[담당자]],'담당자 정보'!$B:$E,4,0),"")</f>
        <v>인프라확장_2팀</v>
      </c>
      <c r="AI67" s="12" t="s">
        <v>455</v>
      </c>
      <c r="AJ67" s="12" t="str">
        <f>IFERROR(VLOOKUP(표1[[#This Row],[담당자]],배민비즈계정!$B:$E,3,0),"")</f>
        <v>Dkssudgody</v>
      </c>
      <c r="AK67" s="12" t="str">
        <f>IFERROR(VLOOKUP(표1[[#This Row],[담당자]],배민비즈계정!$B:$E,4,0),"")</f>
        <v>010-9737-2777</v>
      </c>
      <c r="AL67" s="12" t="str">
        <f>VLOOKUP(표1[[#This Row],[담당자]],배민비즈계정!$B:$E,2,0)</f>
        <v>모아라인</v>
      </c>
      <c r="AM67" s="11" t="str">
        <f>VLOOKUP(표1[[#This Row],[담당자]],'담당자 정보'!B:G,6,FALSE)</f>
        <v>김정교</v>
      </c>
      <c r="AN67" s="11" t="str">
        <f>VLOOKUP(표1[[#This Row],[팀장]],배민비즈계정!$B:$E,3,FALSE)</f>
        <v>Dkssudgody</v>
      </c>
      <c r="AO67" s="16" t="str">
        <f>VLOOKUP(표1[[#This Row],[팀장]],배민비즈계정!$B:$E,4,FALSE)</f>
        <v>010-9737-2777</v>
      </c>
      <c r="AP67" s="2" t="s">
        <v>57</v>
      </c>
      <c r="AQ67" s="2" t="s">
        <v>702</v>
      </c>
      <c r="AR67" s="2" t="str">
        <f>_xlfn.XLOOKUP(표1[[#This Row],[시도2]]&amp;" "&amp;표1[[#This Row],[시군구2]],요금제0402!C:C,요금제0402!G:G)</f>
        <v>서울B&amp;경인A</v>
      </c>
      <c r="AS67" s="2"/>
      <c r="AT67" s="2"/>
      <c r="AU67" s="2"/>
    </row>
    <row r="68" spans="1:47" ht="16.5" customHeight="1">
      <c r="A68" s="10">
        <v>66</v>
      </c>
      <c r="B68" s="11" t="s">
        <v>710</v>
      </c>
      <c r="C68" s="11" t="s">
        <v>711</v>
      </c>
      <c r="D68" s="11" t="s">
        <v>712</v>
      </c>
      <c r="E68" s="11" t="s">
        <v>75</v>
      </c>
      <c r="F68" s="11" t="s">
        <v>57</v>
      </c>
      <c r="G68" s="11" t="s">
        <v>713</v>
      </c>
      <c r="H68" s="11">
        <v>0</v>
      </c>
      <c r="I68" s="47" t="s">
        <v>714</v>
      </c>
      <c r="J68" s="11" t="s">
        <v>715</v>
      </c>
      <c r="K68" s="11" t="s">
        <v>716</v>
      </c>
      <c r="L68" s="11" t="s">
        <v>99</v>
      </c>
      <c r="M68" s="12">
        <v>45443</v>
      </c>
      <c r="N68" s="12">
        <v>45448</v>
      </c>
      <c r="O68" s="12" t="str">
        <f>IFERROR(_xlfn.XLOOKUP(표1[[#This Row],[시도]]&amp;" "&amp;표1[[#This Row],[시군구]],요금제0402!C:C,요금제0402!G:G),"-")</f>
        <v>서울B&amp;경인A</v>
      </c>
      <c r="P68" s="14"/>
      <c r="Q68" s="57">
        <v>0</v>
      </c>
      <c r="R68" s="13">
        <v>100</v>
      </c>
      <c r="S68" s="18">
        <v>50</v>
      </c>
      <c r="T68" s="12" t="s">
        <v>86</v>
      </c>
      <c r="U68" s="11" t="s">
        <v>64</v>
      </c>
      <c r="V68" s="11">
        <v>2693401369</v>
      </c>
      <c r="W68" s="11" t="s">
        <v>717</v>
      </c>
      <c r="X68" s="11" t="s">
        <v>718</v>
      </c>
      <c r="Y68" s="11" t="s">
        <v>719</v>
      </c>
      <c r="Z68" s="11">
        <v>110337162413</v>
      </c>
      <c r="AA68" s="11" t="s">
        <v>165</v>
      </c>
      <c r="AB68" s="11" t="s">
        <v>720</v>
      </c>
      <c r="AC68" s="12"/>
      <c r="AD68" s="12"/>
      <c r="AE68" s="12"/>
      <c r="AF68" s="15" t="s">
        <v>70</v>
      </c>
      <c r="AG68" s="11" t="str">
        <f>IFERROR(VLOOKUP(표1[[#This Row],[담당자]],'담당자 정보'!$B:$D,2,0),"")</f>
        <v>바로고</v>
      </c>
      <c r="AH68" s="11" t="str">
        <f>IFERROR(VLOOKUP(표1[[#This Row],[담당자]],'담당자 정보'!$B:$E,4,0),"")</f>
        <v>1팀</v>
      </c>
      <c r="AI68" s="12" t="s">
        <v>71</v>
      </c>
      <c r="AJ68" s="12" t="str">
        <f>IFERROR(VLOOKUP(표1[[#This Row],[담당자]],배민비즈계정!$B:$E,3,0),"")</f>
        <v>tkdan159</v>
      </c>
      <c r="AK68" s="12" t="str">
        <f>IFERROR(VLOOKUP(표1[[#This Row],[담당자]],배민비즈계정!$B:$E,4,0),"")</f>
        <v>010-9052-0911</v>
      </c>
      <c r="AL68" s="12" t="str">
        <f>VLOOKUP(표1[[#This Row],[담당자]],배민비즈계정!$B:$E,2,0)</f>
        <v>1팀</v>
      </c>
      <c r="AM68" s="11" t="str">
        <f>VLOOKUP(표1[[#This Row],[담당자]],'담당자 정보'!B:G,6,FALSE)</f>
        <v>평정현</v>
      </c>
      <c r="AN68" s="11" t="str">
        <f>VLOOKUP(표1[[#This Row],[팀장]],배민비즈계정!$B:$E,3,FALSE)</f>
        <v>jhpyeong</v>
      </c>
      <c r="AO68" s="16" t="str">
        <f>VLOOKUP(표1[[#This Row],[팀장]],배민비즈계정!$B:$E,4,FALSE)</f>
        <v>010-4660-7292</v>
      </c>
      <c r="AP68" s="2" t="s">
        <v>57</v>
      </c>
      <c r="AQ68" s="2" t="s">
        <v>713</v>
      </c>
      <c r="AR68" s="2" t="str">
        <f>_xlfn.XLOOKUP(표1[[#This Row],[시도2]]&amp;" "&amp;표1[[#This Row],[시군구2]],요금제0402!C:C,요금제0402!G:G)</f>
        <v>서울B&amp;경인A</v>
      </c>
      <c r="AS68" s="2"/>
      <c r="AT68" s="2"/>
      <c r="AU68" s="2"/>
    </row>
    <row r="69" spans="1:47" ht="16.5" customHeight="1">
      <c r="A69" s="10">
        <v>67</v>
      </c>
      <c r="B69" s="11" t="s">
        <v>721</v>
      </c>
      <c r="C69" s="11" t="s">
        <v>722</v>
      </c>
      <c r="D69" s="11" t="s">
        <v>723</v>
      </c>
      <c r="E69" s="11" t="s">
        <v>108</v>
      </c>
      <c r="F69" s="11" t="s">
        <v>57</v>
      </c>
      <c r="G69" s="11" t="s">
        <v>252</v>
      </c>
      <c r="H69" s="11">
        <v>1</v>
      </c>
      <c r="I69" s="47"/>
      <c r="J69" s="11" t="s">
        <v>724</v>
      </c>
      <c r="K69" s="11" t="s">
        <v>725</v>
      </c>
      <c r="L69" s="11" t="s">
        <v>99</v>
      </c>
      <c r="M69" s="12">
        <v>45443</v>
      </c>
      <c r="N69" s="12">
        <v>45448</v>
      </c>
      <c r="O69" s="12" t="str">
        <f>IFERROR(_xlfn.XLOOKUP(표1[[#This Row],[시도]]&amp;" "&amp;표1[[#This Row],[시군구]],요금제0402!C:C,요금제0402!G:G),"-")</f>
        <v>서울B&amp;경인A</v>
      </c>
      <c r="P69" s="14"/>
      <c r="Q69" s="57">
        <v>0</v>
      </c>
      <c r="R69" s="13">
        <v>100</v>
      </c>
      <c r="S69" s="18">
        <v>50</v>
      </c>
      <c r="T69" s="12" t="s">
        <v>86</v>
      </c>
      <c r="U69" s="11" t="s">
        <v>64</v>
      </c>
      <c r="V69" s="11">
        <v>6874200277</v>
      </c>
      <c r="W69" s="11" t="s">
        <v>726</v>
      </c>
      <c r="X69" s="11" t="s">
        <v>727</v>
      </c>
      <c r="Y69" s="11" t="s">
        <v>728</v>
      </c>
      <c r="Z69" s="11">
        <v>3333034888067</v>
      </c>
      <c r="AA69" s="11" t="s">
        <v>68</v>
      </c>
      <c r="AB69" s="11" t="s">
        <v>729</v>
      </c>
      <c r="AC69" s="12"/>
      <c r="AD69" s="12"/>
      <c r="AE69" s="12"/>
      <c r="AF69" s="15" t="s">
        <v>70</v>
      </c>
      <c r="AG69" s="11" t="str">
        <f>IFERROR(VLOOKUP(표1[[#This Row],[담당자]],'담당자 정보'!$B:$D,2,0),"")</f>
        <v>바로고</v>
      </c>
      <c r="AH69" s="11" t="str">
        <f>IFERROR(VLOOKUP(표1[[#This Row],[담당자]],'담당자 정보'!$B:$E,4,0),"")</f>
        <v>1팀</v>
      </c>
      <c r="AI69" s="12" t="s">
        <v>71</v>
      </c>
      <c r="AJ69" s="12" t="str">
        <f>IFERROR(VLOOKUP(표1[[#This Row],[담당자]],배민비즈계정!$B:$E,3,0),"")</f>
        <v>tkdan159</v>
      </c>
      <c r="AK69" s="12" t="str">
        <f>IFERROR(VLOOKUP(표1[[#This Row],[담당자]],배민비즈계정!$B:$E,4,0),"")</f>
        <v>010-9052-0911</v>
      </c>
      <c r="AL69" s="12" t="str">
        <f>VLOOKUP(표1[[#This Row],[담당자]],배민비즈계정!$B:$E,2,0)</f>
        <v>1팀</v>
      </c>
      <c r="AM69" s="11" t="str">
        <f>VLOOKUP(표1[[#This Row],[담당자]],'담당자 정보'!B:G,6,FALSE)</f>
        <v>평정현</v>
      </c>
      <c r="AN69" s="11" t="str">
        <f>VLOOKUP(표1[[#This Row],[팀장]],배민비즈계정!$B:$E,3,FALSE)</f>
        <v>jhpyeong</v>
      </c>
      <c r="AO69" s="16" t="str">
        <f>VLOOKUP(표1[[#This Row],[팀장]],배민비즈계정!$B:$E,4,FALSE)</f>
        <v>010-4660-7292</v>
      </c>
      <c r="AP69" s="2" t="s">
        <v>57</v>
      </c>
      <c r="AQ69" s="2" t="s">
        <v>252</v>
      </c>
      <c r="AR69" s="2" t="str">
        <f>_xlfn.XLOOKUP(표1[[#This Row],[시도2]]&amp;" "&amp;표1[[#This Row],[시군구2]],요금제0402!C:C,요금제0402!G:G)</f>
        <v>서울B&amp;경인A</v>
      </c>
      <c r="AS69" s="2"/>
      <c r="AT69" s="2"/>
      <c r="AU69" s="2"/>
    </row>
    <row r="70" spans="1:47" ht="16.5" customHeight="1">
      <c r="A70" s="10">
        <v>68</v>
      </c>
      <c r="B70" s="11" t="s">
        <v>730</v>
      </c>
      <c r="C70" s="11" t="s">
        <v>731</v>
      </c>
      <c r="D70" s="11" t="s">
        <v>732</v>
      </c>
      <c r="E70" s="11" t="s">
        <v>75</v>
      </c>
      <c r="F70" s="11" t="s">
        <v>57</v>
      </c>
      <c r="G70" s="11" t="s">
        <v>360</v>
      </c>
      <c r="H70" s="11">
        <v>0</v>
      </c>
      <c r="I70" s="47" t="s">
        <v>733</v>
      </c>
      <c r="J70" s="11" t="s">
        <v>734</v>
      </c>
      <c r="K70" s="11" t="s">
        <v>735</v>
      </c>
      <c r="L70" s="11" t="s">
        <v>99</v>
      </c>
      <c r="M70" s="12">
        <v>45443</v>
      </c>
      <c r="N70" s="12">
        <v>45448</v>
      </c>
      <c r="O70" s="12" t="str">
        <f>IFERROR(_xlfn.XLOOKUP(표1[[#This Row],[시도]]&amp;" "&amp;표1[[#This Row],[시군구]],요금제0402!C:C,요금제0402!G:G),"-")</f>
        <v>서울B&amp;경인A</v>
      </c>
      <c r="P70" s="14"/>
      <c r="Q70" s="57">
        <v>0</v>
      </c>
      <c r="R70" s="13">
        <v>100</v>
      </c>
      <c r="S70" s="18">
        <v>50</v>
      </c>
      <c r="T70" s="12" t="s">
        <v>86</v>
      </c>
      <c r="U70" s="11" t="s">
        <v>64</v>
      </c>
      <c r="V70" s="11">
        <v>6360203284</v>
      </c>
      <c r="W70" s="11" t="s">
        <v>736</v>
      </c>
      <c r="X70" s="11" t="s">
        <v>737</v>
      </c>
      <c r="Y70" s="11" t="s">
        <v>738</v>
      </c>
      <c r="Z70" s="11">
        <v>3511307385263</v>
      </c>
      <c r="AA70" s="11" t="s">
        <v>142</v>
      </c>
      <c r="AB70" s="11" t="s">
        <v>739</v>
      </c>
      <c r="AC70" s="12"/>
      <c r="AD70" s="12"/>
      <c r="AE70" s="12"/>
      <c r="AF70" s="15" t="s">
        <v>70</v>
      </c>
      <c r="AG70" s="11" t="str">
        <f>IFERROR(VLOOKUP(표1[[#This Row],[담당자]],'담당자 정보'!$B:$D,2,0),"")</f>
        <v>바로고</v>
      </c>
      <c r="AH70" s="11" t="str">
        <f>IFERROR(VLOOKUP(표1[[#This Row],[담당자]],'담당자 정보'!$B:$E,4,0),"")</f>
        <v>1팀</v>
      </c>
      <c r="AI70" s="12" t="s">
        <v>71</v>
      </c>
      <c r="AJ70" s="12" t="str">
        <f>IFERROR(VLOOKUP(표1[[#This Row],[담당자]],배민비즈계정!$B:$E,3,0),"")</f>
        <v>tkdan159</v>
      </c>
      <c r="AK70" s="12" t="str">
        <f>IFERROR(VLOOKUP(표1[[#This Row],[담당자]],배민비즈계정!$B:$E,4,0),"")</f>
        <v>010-9052-0911</v>
      </c>
      <c r="AL70" s="12" t="str">
        <f>VLOOKUP(표1[[#This Row],[담당자]],배민비즈계정!$B:$E,2,0)</f>
        <v>1팀</v>
      </c>
      <c r="AM70" s="11" t="str">
        <f>VLOOKUP(표1[[#This Row],[담당자]],'담당자 정보'!B:G,6,FALSE)</f>
        <v>평정현</v>
      </c>
      <c r="AN70" s="11" t="str">
        <f>VLOOKUP(표1[[#This Row],[팀장]],배민비즈계정!$B:$E,3,FALSE)</f>
        <v>jhpyeong</v>
      </c>
      <c r="AO70" s="16" t="str">
        <f>VLOOKUP(표1[[#This Row],[팀장]],배민비즈계정!$B:$E,4,FALSE)</f>
        <v>010-4660-7292</v>
      </c>
      <c r="AP70" s="2" t="s">
        <v>57</v>
      </c>
      <c r="AQ70" s="2" t="s">
        <v>360</v>
      </c>
      <c r="AR70" s="2" t="str">
        <f>_xlfn.XLOOKUP(표1[[#This Row],[시도2]]&amp;" "&amp;표1[[#This Row],[시군구2]],요금제0402!C:C,요금제0402!G:G)</f>
        <v>서울B&amp;경인A</v>
      </c>
      <c r="AS70" s="2"/>
      <c r="AT70" s="2"/>
      <c r="AU70" s="2"/>
    </row>
    <row r="71" spans="1:47" ht="16.5" customHeight="1">
      <c r="A71" s="10">
        <v>69</v>
      </c>
      <c r="B71" s="11" t="s">
        <v>740</v>
      </c>
      <c r="C71" s="11" t="s">
        <v>741</v>
      </c>
      <c r="D71" s="11" t="s">
        <v>742</v>
      </c>
      <c r="E71" s="11" t="s">
        <v>75</v>
      </c>
      <c r="F71" s="11" t="s">
        <v>57</v>
      </c>
      <c r="G71" s="11" t="s">
        <v>743</v>
      </c>
      <c r="H71" s="11">
        <v>0</v>
      </c>
      <c r="I71" s="47" t="s">
        <v>744</v>
      </c>
      <c r="J71" s="11" t="s">
        <v>745</v>
      </c>
      <c r="K71" s="11" t="s">
        <v>746</v>
      </c>
      <c r="L71" s="11" t="s">
        <v>99</v>
      </c>
      <c r="M71" s="12">
        <v>45443</v>
      </c>
      <c r="N71" s="12">
        <v>45448</v>
      </c>
      <c r="O71" s="12" t="str">
        <f>IFERROR(_xlfn.XLOOKUP(표1[[#This Row],[시도]]&amp;" "&amp;표1[[#This Row],[시군구]],요금제0402!C:C,요금제0402!G:G),"-")</f>
        <v>서울B&amp;경인A</v>
      </c>
      <c r="P71" s="14"/>
      <c r="Q71" s="57">
        <v>0</v>
      </c>
      <c r="R71" s="13">
        <v>100</v>
      </c>
      <c r="S71" s="18">
        <v>50</v>
      </c>
      <c r="T71" s="12" t="s">
        <v>86</v>
      </c>
      <c r="U71" s="11" t="s">
        <v>64</v>
      </c>
      <c r="V71" s="11">
        <v>1136800247</v>
      </c>
      <c r="W71" s="11" t="s">
        <v>747</v>
      </c>
      <c r="X71" s="11" t="s">
        <v>748</v>
      </c>
      <c r="Y71" s="11" t="s">
        <v>749</v>
      </c>
      <c r="Z71" s="11">
        <v>40361210171855</v>
      </c>
      <c r="AA71" s="11" t="s">
        <v>750</v>
      </c>
      <c r="AB71" s="11" t="s">
        <v>751</v>
      </c>
      <c r="AC71" s="12"/>
      <c r="AD71" s="12"/>
      <c r="AE71" s="12"/>
      <c r="AF71" s="15" t="s">
        <v>70</v>
      </c>
      <c r="AG71" s="11" t="str">
        <f>IFERROR(VLOOKUP(표1[[#This Row],[담당자]],'담당자 정보'!$B:$D,2,0),"")</f>
        <v>바로고</v>
      </c>
      <c r="AH71" s="11" t="str">
        <f>IFERROR(VLOOKUP(표1[[#This Row],[담당자]],'담당자 정보'!$B:$E,4,0),"")</f>
        <v>1팀</v>
      </c>
      <c r="AI71" s="12" t="s">
        <v>71</v>
      </c>
      <c r="AJ71" s="12" t="str">
        <f>IFERROR(VLOOKUP(표1[[#This Row],[담당자]],배민비즈계정!$B:$E,3,0),"")</f>
        <v>tkdan159</v>
      </c>
      <c r="AK71" s="12" t="str">
        <f>IFERROR(VLOOKUP(표1[[#This Row],[담당자]],배민비즈계정!$B:$E,4,0),"")</f>
        <v>010-9052-0911</v>
      </c>
      <c r="AL71" s="12" t="str">
        <f>VLOOKUP(표1[[#This Row],[담당자]],배민비즈계정!$B:$E,2,0)</f>
        <v>1팀</v>
      </c>
      <c r="AM71" s="11" t="str">
        <f>VLOOKUP(표1[[#This Row],[담당자]],'담당자 정보'!B:G,6,FALSE)</f>
        <v>평정현</v>
      </c>
      <c r="AN71" s="11" t="str">
        <f>VLOOKUP(표1[[#This Row],[팀장]],배민비즈계정!$B:$E,3,FALSE)</f>
        <v>jhpyeong</v>
      </c>
      <c r="AO71" s="16" t="str">
        <f>VLOOKUP(표1[[#This Row],[팀장]],배민비즈계정!$B:$E,4,FALSE)</f>
        <v>010-4660-7292</v>
      </c>
      <c r="AP71" s="2" t="s">
        <v>57</v>
      </c>
      <c r="AQ71" s="2" t="s">
        <v>743</v>
      </c>
      <c r="AR71" s="2" t="str">
        <f>_xlfn.XLOOKUP(표1[[#This Row],[시도2]]&amp;" "&amp;표1[[#This Row],[시군구2]],요금제0402!C:C,요금제0402!G:G)</f>
        <v>서울B&amp;경인A</v>
      </c>
      <c r="AS71" s="2"/>
      <c r="AT71" s="2"/>
      <c r="AU71" s="2"/>
    </row>
    <row r="72" spans="1:47" ht="16.5" customHeight="1">
      <c r="A72" s="10">
        <v>70</v>
      </c>
      <c r="B72" s="11" t="s">
        <v>752</v>
      </c>
      <c r="C72" s="11" t="s">
        <v>753</v>
      </c>
      <c r="D72" s="11" t="s">
        <v>754</v>
      </c>
      <c r="E72" s="11" t="s">
        <v>56</v>
      </c>
      <c r="F72" s="11" t="s">
        <v>57</v>
      </c>
      <c r="G72" s="11" t="s">
        <v>755</v>
      </c>
      <c r="H72" s="11">
        <v>0</v>
      </c>
      <c r="I72" s="47"/>
      <c r="J72" s="11" t="s">
        <v>756</v>
      </c>
      <c r="K72" s="11" t="s">
        <v>757</v>
      </c>
      <c r="L72" s="11" t="s">
        <v>705</v>
      </c>
      <c r="M72" s="12">
        <v>45443</v>
      </c>
      <c r="N72" s="12">
        <v>45448</v>
      </c>
      <c r="O72" s="12" t="str">
        <f>IFERROR(_xlfn.XLOOKUP(표1[[#This Row],[시도]]&amp;" "&amp;표1[[#This Row],[시군구]],요금제0402!C:C,요금제0402!G:G),"-")</f>
        <v>서울B&amp;경인A</v>
      </c>
      <c r="P72" s="14"/>
      <c r="Q72" s="57">
        <v>0</v>
      </c>
      <c r="R72" s="13">
        <v>100</v>
      </c>
      <c r="S72" s="18">
        <v>50</v>
      </c>
      <c r="T72" s="12"/>
      <c r="U72" s="11" t="s">
        <v>150</v>
      </c>
      <c r="V72" s="11">
        <v>8992300618</v>
      </c>
      <c r="W72" s="11" t="s">
        <v>758</v>
      </c>
      <c r="X72" s="11" t="s">
        <v>759</v>
      </c>
      <c r="Y72" s="11" t="s">
        <v>760</v>
      </c>
      <c r="Z72" s="11">
        <v>3333092704980</v>
      </c>
      <c r="AA72" s="11" t="s">
        <v>68</v>
      </c>
      <c r="AB72" s="11" t="s">
        <v>761</v>
      </c>
      <c r="AC72" s="12"/>
      <c r="AD72" s="12"/>
      <c r="AE72" s="12"/>
      <c r="AF72" s="15" t="s">
        <v>384</v>
      </c>
      <c r="AG72" s="11" t="str">
        <f>IFERROR(VLOOKUP(표1[[#This Row],[담당자]],'담당자 정보'!$B:$D,2,0),"")</f>
        <v>모아라인</v>
      </c>
      <c r="AH72" s="11" t="str">
        <f>IFERROR(VLOOKUP(표1[[#This Row],[담당자]],'담당자 정보'!$B:$E,4,0),"")</f>
        <v>인프라확장실</v>
      </c>
      <c r="AI72" s="12" t="s">
        <v>396</v>
      </c>
      <c r="AJ72" s="12" t="str">
        <f>IFERROR(VLOOKUP(표1[[#This Row],[담당자]],배민비즈계정!$B:$E,3,0),"")</f>
        <v>jpmook12</v>
      </c>
      <c r="AK72" s="12" t="str">
        <f>IFERROR(VLOOKUP(표1[[#This Row],[담당자]],배민비즈계정!$B:$E,4,0),"")</f>
        <v>010-9904-2857</v>
      </c>
      <c r="AL72" s="12" t="str">
        <f>VLOOKUP(표1[[#This Row],[담당자]],배민비즈계정!$B:$E,2,0)</f>
        <v>모아라인</v>
      </c>
      <c r="AM72" s="11">
        <f>VLOOKUP(표1[[#This Row],[담당자]],'담당자 정보'!B:G,6,FALSE)</f>
        <v>0</v>
      </c>
      <c r="AN72" s="11" t="e">
        <f>VLOOKUP(표1[[#This Row],[팀장]],배민비즈계정!$B:$E,3,FALSE)</f>
        <v>#N/A</v>
      </c>
      <c r="AO72" s="16" t="e">
        <f>VLOOKUP(표1[[#This Row],[팀장]],배민비즈계정!$B:$E,4,FALSE)</f>
        <v>#N/A</v>
      </c>
      <c r="AP72" s="2" t="s">
        <v>57</v>
      </c>
      <c r="AQ72" s="2" t="s">
        <v>755</v>
      </c>
      <c r="AR72" s="2" t="str">
        <f>_xlfn.XLOOKUP(표1[[#This Row],[시도2]]&amp;" "&amp;표1[[#This Row],[시군구2]],요금제0402!C:C,요금제0402!G:G)</f>
        <v>서울B&amp;경인A</v>
      </c>
      <c r="AS72" s="2"/>
      <c r="AT72" s="2"/>
      <c r="AU72" s="2"/>
    </row>
    <row r="73" spans="1:47" ht="16.5" customHeight="1">
      <c r="A73" s="10">
        <v>71</v>
      </c>
      <c r="B73" s="11" t="s">
        <v>762</v>
      </c>
      <c r="C73" s="11" t="s">
        <v>763</v>
      </c>
      <c r="D73" s="11" t="s">
        <v>764</v>
      </c>
      <c r="E73" s="11" t="s">
        <v>56</v>
      </c>
      <c r="F73" s="11" t="s">
        <v>57</v>
      </c>
      <c r="G73" s="11" t="s">
        <v>765</v>
      </c>
      <c r="H73" s="11">
        <v>0</v>
      </c>
      <c r="I73" s="47"/>
      <c r="J73" s="11" t="s">
        <v>766</v>
      </c>
      <c r="K73" s="11" t="s">
        <v>767</v>
      </c>
      <c r="L73" s="11" t="s">
        <v>768</v>
      </c>
      <c r="M73" s="12">
        <v>45443</v>
      </c>
      <c r="N73" s="12">
        <v>45448</v>
      </c>
      <c r="O73" s="12" t="str">
        <f>IFERROR(_xlfn.XLOOKUP(표1[[#This Row],[시도]]&amp;" "&amp;표1[[#This Row],[시군구]],요금제0402!C:C,요금제0402!G:G),"-")</f>
        <v>서울B&amp;경인A</v>
      </c>
      <c r="P73" s="14"/>
      <c r="Q73" s="57">
        <v>0</v>
      </c>
      <c r="R73" s="13">
        <v>100</v>
      </c>
      <c r="S73" s="18">
        <v>50</v>
      </c>
      <c r="T73" s="12" t="s">
        <v>86</v>
      </c>
      <c r="U73" s="11" t="s">
        <v>150</v>
      </c>
      <c r="V73" s="11">
        <v>5641801677</v>
      </c>
      <c r="W73" s="11" t="s">
        <v>256</v>
      </c>
      <c r="X73" s="11" t="s">
        <v>257</v>
      </c>
      <c r="Y73" s="11" t="s">
        <v>258</v>
      </c>
      <c r="Z73" s="11">
        <v>1005604244594</v>
      </c>
      <c r="AA73" s="11" t="s">
        <v>259</v>
      </c>
      <c r="AB73" s="11" t="s">
        <v>260</v>
      </c>
      <c r="AC73" s="12"/>
      <c r="AD73" s="12"/>
      <c r="AE73" s="12"/>
      <c r="AF73" s="15" t="s">
        <v>70</v>
      </c>
      <c r="AG73" s="11" t="str">
        <f>IFERROR(VLOOKUP(표1[[#This Row],[담당자]],'담당자 정보'!$B:$D,2,0),"")</f>
        <v>바로고</v>
      </c>
      <c r="AH73" s="11" t="str">
        <f>IFERROR(VLOOKUP(표1[[#This Row],[담당자]],'담당자 정보'!$B:$E,4,0),"")</f>
        <v>1팀</v>
      </c>
      <c r="AI73" s="12" t="s">
        <v>71</v>
      </c>
      <c r="AJ73" s="12" t="str">
        <f>IFERROR(VLOOKUP(표1[[#This Row],[담당자]],배민비즈계정!$B:$E,3,0),"")</f>
        <v>tkdan159</v>
      </c>
      <c r="AK73" s="12" t="str">
        <f>IFERROR(VLOOKUP(표1[[#This Row],[담당자]],배민비즈계정!$B:$E,4,0),"")</f>
        <v>010-9052-0911</v>
      </c>
      <c r="AL73" s="12" t="str">
        <f>VLOOKUP(표1[[#This Row],[담당자]],배민비즈계정!$B:$E,2,0)</f>
        <v>1팀</v>
      </c>
      <c r="AM73" s="11" t="str">
        <f>VLOOKUP(표1[[#This Row],[담당자]],'담당자 정보'!B:G,6,FALSE)</f>
        <v>평정현</v>
      </c>
      <c r="AN73" s="11" t="str">
        <f>VLOOKUP(표1[[#This Row],[팀장]],배민비즈계정!$B:$E,3,FALSE)</f>
        <v>jhpyeong</v>
      </c>
      <c r="AO73" s="16" t="str">
        <f>VLOOKUP(표1[[#This Row],[팀장]],배민비즈계정!$B:$E,4,FALSE)</f>
        <v>010-4660-7292</v>
      </c>
      <c r="AP73" s="2" t="s">
        <v>57</v>
      </c>
      <c r="AQ73" s="2" t="s">
        <v>765</v>
      </c>
      <c r="AR73" s="2" t="str">
        <f>_xlfn.XLOOKUP(표1[[#This Row],[시도2]]&amp;" "&amp;표1[[#This Row],[시군구2]],요금제0402!C:C,요금제0402!G:G)</f>
        <v>서울B&amp;경인A</v>
      </c>
      <c r="AS73" s="2"/>
      <c r="AT73" s="2"/>
      <c r="AU73" s="2"/>
    </row>
    <row r="74" spans="1:47" ht="16.5" customHeight="1">
      <c r="A74" s="10">
        <v>72</v>
      </c>
      <c r="B74" s="11" t="s">
        <v>762</v>
      </c>
      <c r="C74" s="11" t="s">
        <v>769</v>
      </c>
      <c r="D74" s="11" t="s">
        <v>770</v>
      </c>
      <c r="E74" s="11" t="s">
        <v>56</v>
      </c>
      <c r="F74" s="11" t="s">
        <v>57</v>
      </c>
      <c r="G74" s="11" t="s">
        <v>765</v>
      </c>
      <c r="H74" s="11">
        <v>0</v>
      </c>
      <c r="I74" s="47" t="s">
        <v>714</v>
      </c>
      <c r="J74" s="11" t="s">
        <v>771</v>
      </c>
      <c r="K74" s="11" t="s">
        <v>772</v>
      </c>
      <c r="L74" s="11" t="s">
        <v>768</v>
      </c>
      <c r="M74" s="12">
        <v>45443</v>
      </c>
      <c r="N74" s="12">
        <v>45448</v>
      </c>
      <c r="O74" s="12" t="str">
        <f>IFERROR(_xlfn.XLOOKUP(표1[[#This Row],[시도]]&amp;" "&amp;표1[[#This Row],[시군구]],요금제0402!C:C,요금제0402!G:G),"-")</f>
        <v>서울B&amp;경인A</v>
      </c>
      <c r="P74" s="14"/>
      <c r="Q74" s="57">
        <v>0</v>
      </c>
      <c r="R74" s="13">
        <v>50</v>
      </c>
      <c r="S74" s="18">
        <v>50</v>
      </c>
      <c r="T74" s="12" t="s">
        <v>86</v>
      </c>
      <c r="U74" s="11" t="s">
        <v>64</v>
      </c>
      <c r="V74" s="11" t="s">
        <v>773</v>
      </c>
      <c r="W74" s="11" t="s">
        <v>87</v>
      </c>
      <c r="X74" s="11" t="s">
        <v>88</v>
      </c>
      <c r="Y74" s="11" t="s">
        <v>89</v>
      </c>
      <c r="Z74" s="11">
        <v>43890201378105</v>
      </c>
      <c r="AA74" s="11" t="s">
        <v>90</v>
      </c>
      <c r="AB74" s="11" t="s">
        <v>91</v>
      </c>
      <c r="AC74" s="12"/>
      <c r="AD74" s="12"/>
      <c r="AE74" s="12"/>
      <c r="AF74" s="15" t="s">
        <v>70</v>
      </c>
      <c r="AG74" s="11" t="str">
        <f>IFERROR(VLOOKUP(표1[[#This Row],[담당자]],'담당자 정보'!$B:$D,2,0),"")</f>
        <v>바로고</v>
      </c>
      <c r="AH74" s="11" t="str">
        <f>IFERROR(VLOOKUP(표1[[#This Row],[담당자]],'담당자 정보'!$B:$E,4,0),"")</f>
        <v>1팀</v>
      </c>
      <c r="AI74" s="12" t="s">
        <v>71</v>
      </c>
      <c r="AJ74" s="12" t="str">
        <f>IFERROR(VLOOKUP(표1[[#This Row],[담당자]],배민비즈계정!$B:$E,3,0),"")</f>
        <v>tkdan159</v>
      </c>
      <c r="AK74" s="12" t="str">
        <f>IFERROR(VLOOKUP(표1[[#This Row],[담당자]],배민비즈계정!$B:$E,4,0),"")</f>
        <v>010-9052-0911</v>
      </c>
      <c r="AL74" s="12" t="str">
        <f>VLOOKUP(표1[[#This Row],[담당자]],배민비즈계정!$B:$E,2,0)</f>
        <v>1팀</v>
      </c>
      <c r="AM74" s="11" t="str">
        <f>VLOOKUP(표1[[#This Row],[담당자]],'담당자 정보'!B:G,6,FALSE)</f>
        <v>평정현</v>
      </c>
      <c r="AN74" s="11" t="str">
        <f>VLOOKUP(표1[[#This Row],[팀장]],배민비즈계정!$B:$E,3,FALSE)</f>
        <v>jhpyeong</v>
      </c>
      <c r="AO74" s="16" t="str">
        <f>VLOOKUP(표1[[#This Row],[팀장]],배민비즈계정!$B:$E,4,FALSE)</f>
        <v>010-4660-7292</v>
      </c>
      <c r="AP74" s="2" t="s">
        <v>57</v>
      </c>
      <c r="AQ74" s="2" t="s">
        <v>765</v>
      </c>
      <c r="AR74" s="2" t="str">
        <f>_xlfn.XLOOKUP(표1[[#This Row],[시도2]]&amp;" "&amp;표1[[#This Row],[시군구2]],요금제0402!C:C,요금제0402!G:G)</f>
        <v>서울B&amp;경인A</v>
      </c>
      <c r="AS74" s="2"/>
      <c r="AT74" s="2"/>
      <c r="AU74" s="2"/>
    </row>
    <row r="75" spans="1:47" ht="16.5" customHeight="1">
      <c r="A75" s="10">
        <v>73</v>
      </c>
      <c r="B75" s="11" t="s">
        <v>774</v>
      </c>
      <c r="C75" s="11" t="s">
        <v>775</v>
      </c>
      <c r="D75" s="11" t="s">
        <v>776</v>
      </c>
      <c r="E75" s="11" t="s">
        <v>56</v>
      </c>
      <c r="F75" s="11" t="s">
        <v>57</v>
      </c>
      <c r="G75" s="11" t="s">
        <v>576</v>
      </c>
      <c r="H75" s="11">
        <v>0</v>
      </c>
      <c r="I75" s="47"/>
      <c r="J75" s="11" t="s">
        <v>777</v>
      </c>
      <c r="K75" s="11" t="s">
        <v>778</v>
      </c>
      <c r="L75" s="11" t="s">
        <v>768</v>
      </c>
      <c r="M75" s="12">
        <v>45443</v>
      </c>
      <c r="N75" s="12">
        <v>45448</v>
      </c>
      <c r="O75" s="12" t="str">
        <f>IFERROR(_xlfn.XLOOKUP(표1[[#This Row],[시도]]&amp;" "&amp;표1[[#This Row],[시군구]],요금제0402!C:C,요금제0402!G:G),"-")</f>
        <v>서울B&amp;경인A</v>
      </c>
      <c r="P75" s="14"/>
      <c r="Q75" s="57">
        <v>0</v>
      </c>
      <c r="R75" s="13">
        <v>100</v>
      </c>
      <c r="S75" s="18">
        <v>50</v>
      </c>
      <c r="T75" s="12" t="s">
        <v>86</v>
      </c>
      <c r="U75" s="11" t="s">
        <v>150</v>
      </c>
      <c r="V75" s="11">
        <v>2222508487</v>
      </c>
      <c r="W75" s="11" t="s">
        <v>779</v>
      </c>
      <c r="X75" s="11" t="s">
        <v>780</v>
      </c>
      <c r="Y75" s="11" t="s">
        <v>781</v>
      </c>
      <c r="Z75" s="11">
        <v>110431032658</v>
      </c>
      <c r="AA75" s="11" t="s">
        <v>165</v>
      </c>
      <c r="AB75" s="11" t="s">
        <v>782</v>
      </c>
      <c r="AC75" s="12"/>
      <c r="AD75" s="12"/>
      <c r="AE75" s="12"/>
      <c r="AF75" s="15" t="s">
        <v>267</v>
      </c>
      <c r="AG75" s="11" t="str">
        <f>IFERROR(VLOOKUP(표1[[#This Row],[담당자]],'담당자 정보'!$B:$D,2,0),"")</f>
        <v>바로고</v>
      </c>
      <c r="AH75" s="11" t="str">
        <f>IFERROR(VLOOKUP(표1[[#This Row],[담당자]],'담당자 정보'!$B:$E,4,0),"")</f>
        <v>1팀</v>
      </c>
      <c r="AI75" s="12" t="s">
        <v>71</v>
      </c>
      <c r="AJ75" s="12" t="str">
        <f>IFERROR(VLOOKUP(표1[[#This Row],[담당자]],배민비즈계정!$B:$E,3,0),"")</f>
        <v>tkdan159</v>
      </c>
      <c r="AK75" s="12" t="str">
        <f>IFERROR(VLOOKUP(표1[[#This Row],[담당자]],배민비즈계정!$B:$E,4,0),"")</f>
        <v>010-9052-0911</v>
      </c>
      <c r="AL75" s="12" t="str">
        <f>VLOOKUP(표1[[#This Row],[담당자]],배민비즈계정!$B:$E,2,0)</f>
        <v>1팀</v>
      </c>
      <c r="AM75" s="11" t="str">
        <f>VLOOKUP(표1[[#This Row],[담당자]],'담당자 정보'!B:G,6,FALSE)</f>
        <v>평정현</v>
      </c>
      <c r="AN75" s="11" t="str">
        <f>VLOOKUP(표1[[#This Row],[팀장]],배민비즈계정!$B:$E,3,FALSE)</f>
        <v>jhpyeong</v>
      </c>
      <c r="AO75" s="16" t="str">
        <f>VLOOKUP(표1[[#This Row],[팀장]],배민비즈계정!$B:$E,4,FALSE)</f>
        <v>010-4660-7292</v>
      </c>
      <c r="AP75" s="2" t="s">
        <v>57</v>
      </c>
      <c r="AQ75" s="2" t="s">
        <v>576</v>
      </c>
      <c r="AR75" s="2" t="str">
        <f>_xlfn.XLOOKUP(표1[[#This Row],[시도2]]&amp;" "&amp;표1[[#This Row],[시군구2]],요금제0402!C:C,요금제0402!G:G)</f>
        <v>서울B&amp;경인A</v>
      </c>
      <c r="AS75" s="2"/>
      <c r="AT75" s="2"/>
      <c r="AU75" s="2"/>
    </row>
    <row r="76" spans="1:47" ht="16.5" customHeight="1">
      <c r="A76" s="10">
        <v>74</v>
      </c>
      <c r="B76" s="11" t="s">
        <v>783</v>
      </c>
      <c r="C76" s="11" t="s">
        <v>784</v>
      </c>
      <c r="D76" s="11" t="s">
        <v>785</v>
      </c>
      <c r="E76" s="11" t="s">
        <v>108</v>
      </c>
      <c r="F76" s="11" t="s">
        <v>109</v>
      </c>
      <c r="G76" s="11" t="s">
        <v>786</v>
      </c>
      <c r="H76" s="11">
        <v>2</v>
      </c>
      <c r="I76" s="47" t="s">
        <v>787</v>
      </c>
      <c r="J76" s="11" t="s">
        <v>788</v>
      </c>
      <c r="K76" s="11" t="s">
        <v>789</v>
      </c>
      <c r="L76" s="11" t="s">
        <v>768</v>
      </c>
      <c r="M76" s="12">
        <v>45443</v>
      </c>
      <c r="N76" s="12">
        <v>45448</v>
      </c>
      <c r="O76" s="12" t="str">
        <f>IFERROR(_xlfn.XLOOKUP(표1[[#This Row],[시도]]&amp;" "&amp;표1[[#This Row],[시군구]],요금제0402!C:C,요금제0402!G:G),"-")</f>
        <v>경인B</v>
      </c>
      <c r="P76" s="14"/>
      <c r="Q76" s="57">
        <v>0</v>
      </c>
      <c r="R76" s="13">
        <v>100</v>
      </c>
      <c r="S76" s="18">
        <v>50</v>
      </c>
      <c r="T76" s="12" t="s">
        <v>86</v>
      </c>
      <c r="U76" s="11" t="s">
        <v>64</v>
      </c>
      <c r="V76" s="11">
        <v>4384500792</v>
      </c>
      <c r="W76" s="11" t="s">
        <v>790</v>
      </c>
      <c r="X76" s="11" t="s">
        <v>791</v>
      </c>
      <c r="Y76" s="11" t="s">
        <v>792</v>
      </c>
      <c r="Z76" s="11">
        <v>42950101345717</v>
      </c>
      <c r="AA76" s="11" t="s">
        <v>90</v>
      </c>
      <c r="AB76" s="11" t="s">
        <v>793</v>
      </c>
      <c r="AC76" s="12"/>
      <c r="AD76" s="12"/>
      <c r="AE76" s="12"/>
      <c r="AF76" s="15" t="s">
        <v>70</v>
      </c>
      <c r="AG76" s="11" t="str">
        <f>IFERROR(VLOOKUP(표1[[#This Row],[담당자]],'담당자 정보'!$B:$D,2,0),"")</f>
        <v>바로고</v>
      </c>
      <c r="AH76" s="11" t="str">
        <f>IFERROR(VLOOKUP(표1[[#This Row],[담당자]],'담당자 정보'!$B:$E,4,0),"")</f>
        <v>1팀</v>
      </c>
      <c r="AI76" s="12" t="s">
        <v>71</v>
      </c>
      <c r="AJ76" s="12" t="str">
        <f>IFERROR(VLOOKUP(표1[[#This Row],[담당자]],배민비즈계정!$B:$E,3,0),"")</f>
        <v>tkdan159</v>
      </c>
      <c r="AK76" s="12" t="str">
        <f>IFERROR(VLOOKUP(표1[[#This Row],[담당자]],배민비즈계정!$B:$E,4,0),"")</f>
        <v>010-9052-0911</v>
      </c>
      <c r="AL76" s="12" t="str">
        <f>VLOOKUP(표1[[#This Row],[담당자]],배민비즈계정!$B:$E,2,0)</f>
        <v>1팀</v>
      </c>
      <c r="AM76" s="11" t="str">
        <f>VLOOKUP(표1[[#This Row],[담당자]],'담당자 정보'!B:G,6,FALSE)</f>
        <v>평정현</v>
      </c>
      <c r="AN76" s="11" t="str">
        <f>VLOOKUP(표1[[#This Row],[팀장]],배민비즈계정!$B:$E,3,FALSE)</f>
        <v>jhpyeong</v>
      </c>
      <c r="AO76" s="16" t="str">
        <f>VLOOKUP(표1[[#This Row],[팀장]],배민비즈계정!$B:$E,4,FALSE)</f>
        <v>010-4660-7292</v>
      </c>
      <c r="AP76" s="2" t="s">
        <v>109</v>
      </c>
      <c r="AQ76" s="2" t="s">
        <v>786</v>
      </c>
      <c r="AR76" s="2" t="str">
        <f>_xlfn.XLOOKUP(표1[[#This Row],[시도2]]&amp;" "&amp;표1[[#This Row],[시군구2]],요금제0402!C:C,요금제0402!G:G)</f>
        <v>경인B</v>
      </c>
      <c r="AS76" s="2"/>
      <c r="AT76" s="2"/>
      <c r="AU76" s="2"/>
    </row>
    <row r="77" spans="1:47" ht="16.5" customHeight="1">
      <c r="A77" s="10">
        <v>75</v>
      </c>
      <c r="B77" s="11" t="s">
        <v>794</v>
      </c>
      <c r="C77" s="11" t="s">
        <v>795</v>
      </c>
      <c r="D77" s="11" t="s">
        <v>796</v>
      </c>
      <c r="E77" s="11" t="s">
        <v>75</v>
      </c>
      <c r="F77" s="11" t="s">
        <v>109</v>
      </c>
      <c r="G77" s="11" t="s">
        <v>797</v>
      </c>
      <c r="H77" s="11">
        <v>0</v>
      </c>
      <c r="I77" s="47" t="s">
        <v>798</v>
      </c>
      <c r="J77" s="11" t="s">
        <v>799</v>
      </c>
      <c r="K77" s="11" t="s">
        <v>800</v>
      </c>
      <c r="L77" s="11" t="s">
        <v>705</v>
      </c>
      <c r="M77" s="12">
        <v>45443</v>
      </c>
      <c r="N77" s="12">
        <v>45448</v>
      </c>
      <c r="O77" s="12" t="str">
        <f>IFERROR(_xlfn.XLOOKUP(표1[[#This Row],[시도]]&amp;" "&amp;표1[[#This Row],[시군구]],요금제0402!C:C,요금제0402!G:G),"-")</f>
        <v>경인B</v>
      </c>
      <c r="P77" s="14"/>
      <c r="Q77" s="57">
        <v>0</v>
      </c>
      <c r="R77" s="13">
        <v>100</v>
      </c>
      <c r="S77" s="18">
        <v>50</v>
      </c>
      <c r="T77" s="12" t="s">
        <v>86</v>
      </c>
      <c r="U77" s="11" t="s">
        <v>150</v>
      </c>
      <c r="V77" s="11">
        <v>2105261388</v>
      </c>
      <c r="W77" s="11" t="s">
        <v>801</v>
      </c>
      <c r="X77" s="11" t="s">
        <v>802</v>
      </c>
      <c r="Y77" s="11" t="s">
        <v>803</v>
      </c>
      <c r="Z77" s="11">
        <v>3333223678238</v>
      </c>
      <c r="AA77" s="11" t="s">
        <v>68</v>
      </c>
      <c r="AB77" s="11" t="s">
        <v>804</v>
      </c>
      <c r="AC77" s="12"/>
      <c r="AD77" s="12"/>
      <c r="AE77" s="12"/>
      <c r="AF77" s="15" t="s">
        <v>70</v>
      </c>
      <c r="AG77" s="11" t="str">
        <f>IFERROR(VLOOKUP(표1[[#This Row],[담당자]],'담당자 정보'!$B:$D,2,0),"")</f>
        <v>딜버</v>
      </c>
      <c r="AH77" s="11" t="str">
        <f>IFERROR(VLOOKUP(표1[[#This Row],[담당자]],'담당자 정보'!$B:$E,4,0),"")</f>
        <v>-</v>
      </c>
      <c r="AI77" s="12" t="s">
        <v>443</v>
      </c>
      <c r="AJ77" s="12" t="str">
        <f>IFERROR(VLOOKUP(표1[[#This Row],[담당자]],배민비즈계정!$B:$E,3,0),"")</f>
        <v>ksy1596</v>
      </c>
      <c r="AK77" s="12" t="str">
        <f>IFERROR(VLOOKUP(표1[[#This Row],[담당자]],배민비즈계정!$B:$E,4,0),"")</f>
        <v>010-4337-1596</v>
      </c>
      <c r="AL77" s="12" t="str">
        <f>VLOOKUP(표1[[#This Row],[담당자]],배민비즈계정!$B:$E,2,0)</f>
        <v>딜버</v>
      </c>
      <c r="AM77" s="11">
        <f>VLOOKUP(표1[[#This Row],[담당자]],'담당자 정보'!B:G,6,FALSE)</f>
        <v>0</v>
      </c>
      <c r="AN77" s="11" t="e">
        <f>VLOOKUP(표1[[#This Row],[팀장]],배민비즈계정!$B:$E,3,FALSE)</f>
        <v>#N/A</v>
      </c>
      <c r="AO77" s="16" t="e">
        <f>VLOOKUP(표1[[#This Row],[팀장]],배민비즈계정!$B:$E,4,FALSE)</f>
        <v>#N/A</v>
      </c>
      <c r="AP77" s="2" t="s">
        <v>109</v>
      </c>
      <c r="AQ77" s="2" t="s">
        <v>797</v>
      </c>
      <c r="AR77" s="2" t="str">
        <f>_xlfn.XLOOKUP(표1[[#This Row],[시도2]]&amp;" "&amp;표1[[#This Row],[시군구2]],요금제0402!C:C,요금제0402!G:G)</f>
        <v>경인B</v>
      </c>
      <c r="AS77" s="2"/>
      <c r="AT77" s="2"/>
      <c r="AU77" s="2"/>
    </row>
    <row r="78" spans="1:47" ht="16.5" customHeight="1">
      <c r="A78" s="10">
        <v>76</v>
      </c>
      <c r="B78" s="11" t="s">
        <v>805</v>
      </c>
      <c r="C78" s="11" t="s">
        <v>806</v>
      </c>
      <c r="D78" s="11" t="s">
        <v>807</v>
      </c>
      <c r="E78" s="11" t="s">
        <v>808</v>
      </c>
      <c r="F78" s="11" t="s">
        <v>109</v>
      </c>
      <c r="G78" s="11" t="s">
        <v>809</v>
      </c>
      <c r="H78" s="11">
        <v>0</v>
      </c>
      <c r="I78" s="47"/>
      <c r="J78" s="11" t="s">
        <v>810</v>
      </c>
      <c r="K78" s="11" t="s">
        <v>811</v>
      </c>
      <c r="L78" s="11" t="s">
        <v>768</v>
      </c>
      <c r="M78" s="12">
        <v>45443</v>
      </c>
      <c r="N78" s="12">
        <v>45448</v>
      </c>
      <c r="O78" s="12" t="str">
        <f>IFERROR(_xlfn.XLOOKUP(표1[[#This Row],[시도]]&amp;" "&amp;표1[[#This Row],[시군구]],요금제0402!C:C,요금제0402!G:G),"-")</f>
        <v>서울B&amp;경인A</v>
      </c>
      <c r="P78" s="14"/>
      <c r="Q78" s="57">
        <v>0</v>
      </c>
      <c r="R78" s="13">
        <v>100</v>
      </c>
      <c r="S78" s="18">
        <v>50</v>
      </c>
      <c r="T78" s="12" t="s">
        <v>86</v>
      </c>
      <c r="U78" s="11" t="s">
        <v>64</v>
      </c>
      <c r="V78" s="11">
        <v>3131162397</v>
      </c>
      <c r="W78" s="11" t="s">
        <v>812</v>
      </c>
      <c r="X78" s="11" t="s">
        <v>813</v>
      </c>
      <c r="Y78" s="11" t="s">
        <v>814</v>
      </c>
      <c r="Z78" s="11">
        <v>41207159401019</v>
      </c>
      <c r="AA78" s="11" t="s">
        <v>103</v>
      </c>
      <c r="AB78" s="11" t="s">
        <v>815</v>
      </c>
      <c r="AC78" s="12"/>
      <c r="AD78" s="12"/>
      <c r="AE78" s="12"/>
      <c r="AF78" s="15" t="s">
        <v>70</v>
      </c>
      <c r="AG78" s="11" t="str">
        <f>IFERROR(VLOOKUP(표1[[#This Row],[담당자]],'담당자 정보'!$B:$D,2,0),"")</f>
        <v>바로고</v>
      </c>
      <c r="AH78" s="11" t="str">
        <f>IFERROR(VLOOKUP(표1[[#This Row],[담당자]],'담당자 정보'!$B:$E,4,0),"")</f>
        <v>1팀</v>
      </c>
      <c r="AI78" s="12" t="s">
        <v>118</v>
      </c>
      <c r="AJ78" s="12" t="str">
        <f>IFERROR(VLOOKUP(표1[[#This Row],[담당자]],배민비즈계정!$B:$E,3,0),"")</f>
        <v>swyoo</v>
      </c>
      <c r="AK78" s="12" t="str">
        <f>IFERROR(VLOOKUP(표1[[#This Row],[담당자]],배민비즈계정!$B:$E,4,0),"")</f>
        <v xml:space="preserve"> 010-5714-1605</v>
      </c>
      <c r="AL78" s="12" t="str">
        <f>VLOOKUP(표1[[#This Row],[담당자]],배민비즈계정!$B:$E,2,0)</f>
        <v>1팀</v>
      </c>
      <c r="AM78" s="11" t="str">
        <f>VLOOKUP(표1[[#This Row],[담당자]],'담당자 정보'!B:G,6,FALSE)</f>
        <v>평정현</v>
      </c>
      <c r="AN78" s="11" t="str">
        <f>VLOOKUP(표1[[#This Row],[팀장]],배민비즈계정!$B:$E,3,FALSE)</f>
        <v>jhpyeong</v>
      </c>
      <c r="AO78" s="16" t="str">
        <f>VLOOKUP(표1[[#This Row],[팀장]],배민비즈계정!$B:$E,4,FALSE)</f>
        <v>010-4660-7292</v>
      </c>
      <c r="AP78" s="2" t="s">
        <v>109</v>
      </c>
      <c r="AQ78" s="2" t="s">
        <v>809</v>
      </c>
      <c r="AR78" s="2" t="str">
        <f>_xlfn.XLOOKUP(표1[[#This Row],[시도2]]&amp;" "&amp;표1[[#This Row],[시군구2]],요금제0402!C:C,요금제0402!G:G)</f>
        <v>서울B&amp;경인A</v>
      </c>
      <c r="AS78" s="2"/>
      <c r="AT78" s="2"/>
      <c r="AU78" s="2"/>
    </row>
    <row r="79" spans="1:47" ht="16.5" customHeight="1">
      <c r="A79" s="10">
        <v>77</v>
      </c>
      <c r="B79" s="11" t="s">
        <v>816</v>
      </c>
      <c r="C79" s="11" t="s">
        <v>817</v>
      </c>
      <c r="D79" s="11" t="s">
        <v>818</v>
      </c>
      <c r="E79" s="11" t="s">
        <v>56</v>
      </c>
      <c r="F79" s="11" t="s">
        <v>109</v>
      </c>
      <c r="G79" s="11" t="s">
        <v>819</v>
      </c>
      <c r="H79" s="11">
        <v>0</v>
      </c>
      <c r="I79" s="47"/>
      <c r="J79" s="11" t="s">
        <v>820</v>
      </c>
      <c r="K79" s="11" t="s">
        <v>821</v>
      </c>
      <c r="L79" s="11" t="s">
        <v>768</v>
      </c>
      <c r="M79" s="12">
        <v>45443</v>
      </c>
      <c r="N79" s="12">
        <v>45448</v>
      </c>
      <c r="O79" s="12" t="str">
        <f>IFERROR(_xlfn.XLOOKUP(표1[[#This Row],[시도]]&amp;" "&amp;표1[[#This Row],[시군구]],요금제0402!C:C,요금제0402!G:G),"-")</f>
        <v>경인B</v>
      </c>
      <c r="P79" s="14"/>
      <c r="Q79" s="57">
        <v>0</v>
      </c>
      <c r="R79" s="13">
        <v>100</v>
      </c>
      <c r="S79" s="18">
        <v>50</v>
      </c>
      <c r="T79" s="12" t="s">
        <v>86</v>
      </c>
      <c r="U79" s="11" t="s">
        <v>64</v>
      </c>
      <c r="V79" s="11">
        <v>1261381533</v>
      </c>
      <c r="W79" s="11" t="s">
        <v>822</v>
      </c>
      <c r="X79" s="11" t="s">
        <v>823</v>
      </c>
      <c r="Y79" s="11" t="s">
        <v>824</v>
      </c>
      <c r="Z79" s="11">
        <v>870210378461</v>
      </c>
      <c r="AA79" s="11" t="s">
        <v>90</v>
      </c>
      <c r="AB79" s="11" t="s">
        <v>825</v>
      </c>
      <c r="AC79" s="12"/>
      <c r="AD79" s="12"/>
      <c r="AE79" s="12"/>
      <c r="AF79" s="15" t="s">
        <v>70</v>
      </c>
      <c r="AG79" s="11" t="str">
        <f>IFERROR(VLOOKUP(표1[[#This Row],[담당자]],'담당자 정보'!$B:$D,2,0),"")</f>
        <v>바로고</v>
      </c>
      <c r="AH79" s="11" t="str">
        <f>IFERROR(VLOOKUP(표1[[#This Row],[담당자]],'담당자 정보'!$B:$E,4,0),"")</f>
        <v>1팀</v>
      </c>
      <c r="AI79" s="12" t="s">
        <v>131</v>
      </c>
      <c r="AJ79" s="12" t="str">
        <f>IFERROR(VLOOKUP(표1[[#This Row],[담당자]],배민비즈계정!$B:$E,3,0),"")</f>
        <v>kwpark</v>
      </c>
      <c r="AK79" s="12" t="str">
        <f>IFERROR(VLOOKUP(표1[[#This Row],[담당자]],배민비즈계정!$B:$E,4,0),"")</f>
        <v>010-9098-6748</v>
      </c>
      <c r="AL79" s="12" t="str">
        <f>VLOOKUP(표1[[#This Row],[담당자]],배민비즈계정!$B:$E,2,0)</f>
        <v>1팀</v>
      </c>
      <c r="AM79" s="11" t="str">
        <f>VLOOKUP(표1[[#This Row],[담당자]],'담당자 정보'!B:G,6,FALSE)</f>
        <v>평정현</v>
      </c>
      <c r="AN79" s="11" t="str">
        <f>VLOOKUP(표1[[#This Row],[팀장]],배민비즈계정!$B:$E,3,FALSE)</f>
        <v>jhpyeong</v>
      </c>
      <c r="AO79" s="16" t="str">
        <f>VLOOKUP(표1[[#This Row],[팀장]],배민비즈계정!$B:$E,4,FALSE)</f>
        <v>010-4660-7292</v>
      </c>
      <c r="AP79" s="2" t="s">
        <v>109</v>
      </c>
      <c r="AQ79" s="2" t="s">
        <v>819</v>
      </c>
      <c r="AR79" s="2" t="str">
        <f>_xlfn.XLOOKUP(표1[[#This Row],[시도2]]&amp;" "&amp;표1[[#This Row],[시군구2]],요금제0402!C:C,요금제0402!G:G)</f>
        <v>경인B</v>
      </c>
      <c r="AS79" s="2"/>
      <c r="AT79" s="2"/>
      <c r="AU79" s="2"/>
    </row>
    <row r="80" spans="1:47" ht="16.5" customHeight="1">
      <c r="A80" s="10">
        <v>78</v>
      </c>
      <c r="B80" s="11" t="s">
        <v>816</v>
      </c>
      <c r="C80" s="11" t="s">
        <v>826</v>
      </c>
      <c r="D80" s="11" t="s">
        <v>827</v>
      </c>
      <c r="E80" s="11" t="s">
        <v>56</v>
      </c>
      <c r="F80" s="11" t="s">
        <v>109</v>
      </c>
      <c r="G80" s="11" t="s">
        <v>819</v>
      </c>
      <c r="H80" s="11">
        <v>0</v>
      </c>
      <c r="I80" s="47"/>
      <c r="J80" s="11" t="s">
        <v>828</v>
      </c>
      <c r="K80" s="11" t="s">
        <v>829</v>
      </c>
      <c r="L80" s="11" t="s">
        <v>768</v>
      </c>
      <c r="M80" s="12">
        <v>45443</v>
      </c>
      <c r="N80" s="12">
        <v>45448</v>
      </c>
      <c r="O80" s="12" t="str">
        <f>IFERROR(_xlfn.XLOOKUP(표1[[#This Row],[시도]]&amp;" "&amp;표1[[#This Row],[시군구]],요금제0402!C:C,요금제0402!G:G),"-")</f>
        <v>경인B</v>
      </c>
      <c r="P80" s="14"/>
      <c r="Q80" s="57">
        <v>0</v>
      </c>
      <c r="R80" s="13">
        <v>100</v>
      </c>
      <c r="S80" s="18">
        <v>50</v>
      </c>
      <c r="T80" s="12"/>
      <c r="U80" s="11" t="s">
        <v>150</v>
      </c>
      <c r="V80" s="11">
        <v>6067013999</v>
      </c>
      <c r="W80" s="11" t="s">
        <v>830</v>
      </c>
      <c r="X80" s="11" t="s">
        <v>831</v>
      </c>
      <c r="Y80" s="11" t="s">
        <v>832</v>
      </c>
      <c r="Z80" s="11">
        <v>110554257181</v>
      </c>
      <c r="AA80" s="11" t="s">
        <v>165</v>
      </c>
      <c r="AB80" s="11" t="s">
        <v>833</v>
      </c>
      <c r="AC80" s="12"/>
      <c r="AD80" s="12"/>
      <c r="AE80" s="12"/>
      <c r="AF80" s="15" t="s">
        <v>177</v>
      </c>
      <c r="AG80" s="11" t="str">
        <f>IFERROR(VLOOKUP(표1[[#This Row],[담당자]],'담당자 정보'!$B:$D,2,0),"")</f>
        <v>바로고</v>
      </c>
      <c r="AH80" s="11" t="str">
        <f>IFERROR(VLOOKUP(표1[[#This Row],[담당자]],'담당자 정보'!$B:$E,4,0),"")</f>
        <v>1팀</v>
      </c>
      <c r="AI80" s="12" t="s">
        <v>131</v>
      </c>
      <c r="AJ80" s="12" t="str">
        <f>IFERROR(VLOOKUP(표1[[#This Row],[담당자]],배민비즈계정!$B:$E,3,0),"")</f>
        <v>kwpark</v>
      </c>
      <c r="AK80" s="12" t="str">
        <f>IFERROR(VLOOKUP(표1[[#This Row],[담당자]],배민비즈계정!$B:$E,4,0),"")</f>
        <v>010-9098-6748</v>
      </c>
      <c r="AL80" s="12" t="str">
        <f>VLOOKUP(표1[[#This Row],[담당자]],배민비즈계정!$B:$E,2,0)</f>
        <v>1팀</v>
      </c>
      <c r="AM80" s="11" t="str">
        <f>VLOOKUP(표1[[#This Row],[담당자]],'담당자 정보'!B:G,6,FALSE)</f>
        <v>평정현</v>
      </c>
      <c r="AN80" s="11" t="str">
        <f>VLOOKUP(표1[[#This Row],[팀장]],배민비즈계정!$B:$E,3,FALSE)</f>
        <v>jhpyeong</v>
      </c>
      <c r="AO80" s="16" t="str">
        <f>VLOOKUP(표1[[#This Row],[팀장]],배민비즈계정!$B:$E,4,FALSE)</f>
        <v>010-4660-7292</v>
      </c>
      <c r="AP80" s="2" t="s">
        <v>109</v>
      </c>
      <c r="AQ80" s="2" t="s">
        <v>819</v>
      </c>
      <c r="AR80" s="2" t="str">
        <f>_xlfn.XLOOKUP(표1[[#This Row],[시도2]]&amp;" "&amp;표1[[#This Row],[시군구2]],요금제0402!C:C,요금제0402!G:G)</f>
        <v>경인B</v>
      </c>
      <c r="AS80" s="2"/>
      <c r="AT80" s="2"/>
      <c r="AU80" s="2"/>
    </row>
    <row r="81" spans="1:47" ht="16.5" customHeight="1">
      <c r="A81" s="10">
        <v>79</v>
      </c>
      <c r="B81" s="11" t="s">
        <v>834</v>
      </c>
      <c r="C81" s="11" t="s">
        <v>835</v>
      </c>
      <c r="D81" s="11" t="s">
        <v>836</v>
      </c>
      <c r="E81" s="11" t="s">
        <v>56</v>
      </c>
      <c r="F81" s="11" t="s">
        <v>109</v>
      </c>
      <c r="G81" s="11" t="s">
        <v>837</v>
      </c>
      <c r="H81" s="11">
        <v>0</v>
      </c>
      <c r="I81" s="47"/>
      <c r="J81" s="11" t="s">
        <v>838</v>
      </c>
      <c r="K81" s="11" t="s">
        <v>839</v>
      </c>
      <c r="L81" s="11" t="s">
        <v>768</v>
      </c>
      <c r="M81" s="12">
        <v>45443</v>
      </c>
      <c r="N81" s="12">
        <v>45448</v>
      </c>
      <c r="O81" s="12" t="str">
        <f>IFERROR(_xlfn.XLOOKUP(표1[[#This Row],[시도]]&amp;" "&amp;표1[[#This Row],[시군구]],요금제0402!C:C,요금제0402!G:G),"-")</f>
        <v>서울B&amp;경인A</v>
      </c>
      <c r="P81" s="14"/>
      <c r="Q81" s="57">
        <v>0</v>
      </c>
      <c r="R81" s="13">
        <v>100</v>
      </c>
      <c r="S81" s="18">
        <v>50</v>
      </c>
      <c r="T81" s="12" t="s">
        <v>86</v>
      </c>
      <c r="U81" s="11" t="s">
        <v>64</v>
      </c>
      <c r="V81" s="11" t="s">
        <v>840</v>
      </c>
      <c r="W81" s="11" t="s">
        <v>841</v>
      </c>
      <c r="X81" s="11" t="s">
        <v>842</v>
      </c>
      <c r="Y81" s="11" t="s">
        <v>843</v>
      </c>
      <c r="Z81" s="11">
        <v>100213683948</v>
      </c>
      <c r="AA81" s="11" t="s">
        <v>408</v>
      </c>
      <c r="AB81" s="11" t="s">
        <v>844</v>
      </c>
      <c r="AC81" s="12"/>
      <c r="AD81" s="12"/>
      <c r="AE81" s="12"/>
      <c r="AF81" s="15" t="s">
        <v>70</v>
      </c>
      <c r="AG81" s="11" t="str">
        <f>IFERROR(VLOOKUP(표1[[#This Row],[담당자]],'담당자 정보'!$B:$D,2,0),"")</f>
        <v>바로고</v>
      </c>
      <c r="AH81" s="11" t="str">
        <f>IFERROR(VLOOKUP(표1[[#This Row],[담당자]],'담당자 정보'!$B:$E,4,0),"")</f>
        <v>1팀</v>
      </c>
      <c r="AI81" s="12" t="s">
        <v>118</v>
      </c>
      <c r="AJ81" s="12" t="str">
        <f>IFERROR(VLOOKUP(표1[[#This Row],[담당자]],배민비즈계정!$B:$E,3,0),"")</f>
        <v>swyoo</v>
      </c>
      <c r="AK81" s="12" t="str">
        <f>IFERROR(VLOOKUP(표1[[#This Row],[담당자]],배민비즈계정!$B:$E,4,0),"")</f>
        <v xml:space="preserve"> 010-5714-1605</v>
      </c>
      <c r="AL81" s="12" t="str">
        <f>VLOOKUP(표1[[#This Row],[담당자]],배민비즈계정!$B:$E,2,0)</f>
        <v>1팀</v>
      </c>
      <c r="AM81" s="11" t="str">
        <f>VLOOKUP(표1[[#This Row],[담당자]],'담당자 정보'!B:G,6,FALSE)</f>
        <v>평정현</v>
      </c>
      <c r="AN81" s="11" t="str">
        <f>VLOOKUP(표1[[#This Row],[팀장]],배민비즈계정!$B:$E,3,FALSE)</f>
        <v>jhpyeong</v>
      </c>
      <c r="AO81" s="16" t="str">
        <f>VLOOKUP(표1[[#This Row],[팀장]],배민비즈계정!$B:$E,4,FALSE)</f>
        <v>010-4660-7292</v>
      </c>
      <c r="AP81" s="2" t="s">
        <v>109</v>
      </c>
      <c r="AQ81" s="2" t="s">
        <v>837</v>
      </c>
      <c r="AR81" s="2" t="str">
        <f>_xlfn.XLOOKUP(표1[[#This Row],[시도2]]&amp;" "&amp;표1[[#This Row],[시군구2]],요금제0402!C:C,요금제0402!G:G)</f>
        <v>서울B&amp;경인A</v>
      </c>
      <c r="AS81" s="2"/>
      <c r="AT81" s="2"/>
      <c r="AU81" s="2"/>
    </row>
    <row r="82" spans="1:47" ht="16.5" customHeight="1">
      <c r="A82" s="10">
        <v>80</v>
      </c>
      <c r="B82" s="11" t="s">
        <v>845</v>
      </c>
      <c r="C82" s="11" t="s">
        <v>846</v>
      </c>
      <c r="D82" s="11" t="s">
        <v>847</v>
      </c>
      <c r="E82" s="11" t="s">
        <v>56</v>
      </c>
      <c r="F82" s="11" t="s">
        <v>109</v>
      </c>
      <c r="G82" s="11" t="s">
        <v>848</v>
      </c>
      <c r="H82" s="11">
        <v>0</v>
      </c>
      <c r="I82" s="47"/>
      <c r="J82" s="11" t="s">
        <v>849</v>
      </c>
      <c r="K82" s="11" t="s">
        <v>850</v>
      </c>
      <c r="L82" s="11" t="s">
        <v>601</v>
      </c>
      <c r="M82" s="12">
        <v>45443</v>
      </c>
      <c r="N82" s="12">
        <v>45448</v>
      </c>
      <c r="O82" s="12" t="str">
        <f>IFERROR(_xlfn.XLOOKUP(표1[[#This Row],[시도]]&amp;" "&amp;표1[[#This Row],[시군구]],요금제0402!C:C,요금제0402!G:G),"-")</f>
        <v>경인B</v>
      </c>
      <c r="P82" s="14"/>
      <c r="Q82" s="57">
        <v>0</v>
      </c>
      <c r="R82" s="13">
        <v>100</v>
      </c>
      <c r="S82" s="18">
        <v>50</v>
      </c>
      <c r="T82" s="12"/>
      <c r="U82" s="11" t="s">
        <v>150</v>
      </c>
      <c r="V82" s="11" t="s">
        <v>851</v>
      </c>
      <c r="W82" s="11" t="s">
        <v>852</v>
      </c>
      <c r="X82" s="11" t="s">
        <v>853</v>
      </c>
      <c r="Y82" s="11" t="s">
        <v>854</v>
      </c>
      <c r="Z82" s="11">
        <v>52307176004010</v>
      </c>
      <c r="AA82" s="11" t="s">
        <v>103</v>
      </c>
      <c r="AB82" s="11" t="s">
        <v>855</v>
      </c>
      <c r="AC82" s="12"/>
      <c r="AD82" s="12"/>
      <c r="AE82" s="12"/>
      <c r="AF82" s="15" t="s">
        <v>856</v>
      </c>
      <c r="AG82" s="11" t="str">
        <f>IFERROR(VLOOKUP(표1[[#This Row],[담당자]],'담당자 정보'!$B:$D,2,0),"")</f>
        <v>바로고</v>
      </c>
      <c r="AH82" s="11" t="str">
        <f>IFERROR(VLOOKUP(표1[[#This Row],[담당자]],'담당자 정보'!$B:$E,4,0),"")</f>
        <v>1팀</v>
      </c>
      <c r="AI82" s="12" t="s">
        <v>857</v>
      </c>
      <c r="AJ82" s="12" t="str">
        <f>IFERROR(VLOOKUP(표1[[#This Row],[담당자]],배민비즈계정!$B:$E,3,0),"")</f>
        <v>kobukikaka</v>
      </c>
      <c r="AK82" s="12" t="str">
        <f>IFERROR(VLOOKUP(표1[[#This Row],[담당자]],배민비즈계정!$B:$E,4,0),"")</f>
        <v>010-4135-2094</v>
      </c>
      <c r="AL82" s="12" t="str">
        <f>VLOOKUP(표1[[#This Row],[담당자]],배민비즈계정!$B:$E,2,0)</f>
        <v>1팀</v>
      </c>
      <c r="AM82" s="11" t="str">
        <f>VLOOKUP(표1[[#This Row],[담당자]],'담당자 정보'!B:G,6,FALSE)</f>
        <v>평정현</v>
      </c>
      <c r="AN82" s="11" t="str">
        <f>VLOOKUP(표1[[#This Row],[팀장]],배민비즈계정!$B:$E,3,FALSE)</f>
        <v>jhpyeong</v>
      </c>
      <c r="AO82" s="16" t="str">
        <f>VLOOKUP(표1[[#This Row],[팀장]],배민비즈계정!$B:$E,4,FALSE)</f>
        <v>010-4660-7292</v>
      </c>
      <c r="AP82" s="2" t="s">
        <v>109</v>
      </c>
      <c r="AQ82" s="2" t="s">
        <v>848</v>
      </c>
      <c r="AR82" s="2" t="str">
        <f>_xlfn.XLOOKUP(표1[[#This Row],[시도2]]&amp;" "&amp;표1[[#This Row],[시군구2]],요금제0402!C:C,요금제0402!G:G)</f>
        <v>경인B</v>
      </c>
      <c r="AS82" s="2"/>
      <c r="AT82" s="2"/>
      <c r="AU82" s="2"/>
    </row>
    <row r="83" spans="1:47" ht="16.5" customHeight="1">
      <c r="A83" s="10">
        <v>81</v>
      </c>
      <c r="B83" s="11" t="s">
        <v>858</v>
      </c>
      <c r="C83" s="11" t="s">
        <v>859</v>
      </c>
      <c r="D83" s="11" t="s">
        <v>860</v>
      </c>
      <c r="E83" s="11" t="s">
        <v>75</v>
      </c>
      <c r="F83" s="11" t="s">
        <v>109</v>
      </c>
      <c r="G83" s="11" t="s">
        <v>848</v>
      </c>
      <c r="H83" s="11">
        <v>0</v>
      </c>
      <c r="I83" s="47"/>
      <c r="J83" s="11" t="s">
        <v>861</v>
      </c>
      <c r="K83" s="11" t="s">
        <v>862</v>
      </c>
      <c r="L83" s="11" t="s">
        <v>601</v>
      </c>
      <c r="M83" s="12">
        <v>45443</v>
      </c>
      <c r="N83" s="12">
        <v>45448</v>
      </c>
      <c r="O83" s="12" t="str">
        <f>IFERROR(_xlfn.XLOOKUP(표1[[#This Row],[시도]]&amp;" "&amp;표1[[#This Row],[시군구]],요금제0402!C:C,요금제0402!G:G),"-")</f>
        <v>경인B</v>
      </c>
      <c r="P83" s="14"/>
      <c r="Q83" s="57">
        <v>0</v>
      </c>
      <c r="R83" s="13">
        <v>100</v>
      </c>
      <c r="S83" s="18">
        <v>0</v>
      </c>
      <c r="T83" s="12" t="s">
        <v>63</v>
      </c>
      <c r="U83" s="11" t="s">
        <v>64</v>
      </c>
      <c r="V83" s="11" t="s">
        <v>851</v>
      </c>
      <c r="W83" s="11" t="s">
        <v>852</v>
      </c>
      <c r="X83" s="11" t="s">
        <v>853</v>
      </c>
      <c r="Y83" s="11" t="s">
        <v>854</v>
      </c>
      <c r="Z83" s="11">
        <v>52307176004010</v>
      </c>
      <c r="AA83" s="11" t="s">
        <v>103</v>
      </c>
      <c r="AB83" s="11" t="s">
        <v>855</v>
      </c>
      <c r="AC83" s="12"/>
      <c r="AD83" s="12"/>
      <c r="AE83" s="12"/>
      <c r="AF83" s="15" t="s">
        <v>70</v>
      </c>
      <c r="AG83" s="11" t="str">
        <f>IFERROR(VLOOKUP(표1[[#This Row],[담당자]],'담당자 정보'!$B:$D,2,0),"")</f>
        <v>바로고</v>
      </c>
      <c r="AH83" s="11" t="str">
        <f>IFERROR(VLOOKUP(표1[[#This Row],[담당자]],'담당자 정보'!$B:$E,4,0),"")</f>
        <v>1팀</v>
      </c>
      <c r="AI83" s="12" t="s">
        <v>857</v>
      </c>
      <c r="AJ83" s="12" t="str">
        <f>IFERROR(VLOOKUP(표1[[#This Row],[담당자]],배민비즈계정!$B:$E,3,0),"")</f>
        <v>kobukikaka</v>
      </c>
      <c r="AK83" s="12" t="str">
        <f>IFERROR(VLOOKUP(표1[[#This Row],[담당자]],배민비즈계정!$B:$E,4,0),"")</f>
        <v>010-4135-2094</v>
      </c>
      <c r="AL83" s="12" t="str">
        <f>VLOOKUP(표1[[#This Row],[담당자]],배민비즈계정!$B:$E,2,0)</f>
        <v>1팀</v>
      </c>
      <c r="AM83" s="11" t="str">
        <f>VLOOKUP(표1[[#This Row],[담당자]],'담당자 정보'!B:G,6,FALSE)</f>
        <v>평정현</v>
      </c>
      <c r="AN83" s="11" t="str">
        <f>VLOOKUP(표1[[#This Row],[팀장]],배민비즈계정!$B:$E,3,FALSE)</f>
        <v>jhpyeong</v>
      </c>
      <c r="AO83" s="16" t="str">
        <f>VLOOKUP(표1[[#This Row],[팀장]],배민비즈계정!$B:$E,4,FALSE)</f>
        <v>010-4660-7292</v>
      </c>
      <c r="AP83" s="2" t="s">
        <v>109</v>
      </c>
      <c r="AQ83" s="2" t="s">
        <v>848</v>
      </c>
      <c r="AR83" s="2" t="str">
        <f>_xlfn.XLOOKUP(표1[[#This Row],[시도2]]&amp;" "&amp;표1[[#This Row],[시군구2]],요금제0402!C:C,요금제0402!G:G)</f>
        <v>경인B</v>
      </c>
      <c r="AS83" s="2"/>
      <c r="AT83" s="2"/>
      <c r="AU83" s="2"/>
    </row>
    <row r="84" spans="1:47" ht="16.5" customHeight="1">
      <c r="A84" s="10">
        <v>82</v>
      </c>
      <c r="B84" s="11" t="s">
        <v>863</v>
      </c>
      <c r="C84" s="11" t="s">
        <v>864</v>
      </c>
      <c r="D84" s="11" t="s">
        <v>865</v>
      </c>
      <c r="E84" s="11" t="s">
        <v>75</v>
      </c>
      <c r="F84" s="11" t="s">
        <v>109</v>
      </c>
      <c r="G84" s="11" t="s">
        <v>866</v>
      </c>
      <c r="H84" s="11">
        <v>0</v>
      </c>
      <c r="I84" s="47" t="s">
        <v>867</v>
      </c>
      <c r="J84" s="11" t="s">
        <v>868</v>
      </c>
      <c r="K84" s="11" t="s">
        <v>869</v>
      </c>
      <c r="L84" s="11" t="s">
        <v>768</v>
      </c>
      <c r="M84" s="12">
        <v>45443</v>
      </c>
      <c r="N84" s="12">
        <v>45448</v>
      </c>
      <c r="O84" s="12" t="str">
        <f>IFERROR(_xlfn.XLOOKUP(표1[[#This Row],[시도]]&amp;" "&amp;표1[[#This Row],[시군구]],요금제0402!C:C,요금제0402!G:G),"-")</f>
        <v>경인B</v>
      </c>
      <c r="P84" s="14"/>
      <c r="Q84" s="57">
        <v>0</v>
      </c>
      <c r="R84" s="13">
        <v>100</v>
      </c>
      <c r="S84" s="18">
        <v>50</v>
      </c>
      <c r="T84" s="12" t="s">
        <v>86</v>
      </c>
      <c r="U84" s="11" t="s">
        <v>64</v>
      </c>
      <c r="V84" s="11" t="s">
        <v>870</v>
      </c>
      <c r="W84" s="11" t="s">
        <v>871</v>
      </c>
      <c r="X84" s="11" t="s">
        <v>872</v>
      </c>
      <c r="Y84" s="11" t="s">
        <v>873</v>
      </c>
      <c r="Z84" s="11">
        <v>3511010306123</v>
      </c>
      <c r="AA84" s="11" t="s">
        <v>142</v>
      </c>
      <c r="AB84" s="11" t="s">
        <v>874</v>
      </c>
      <c r="AC84" s="12"/>
      <c r="AD84" s="12"/>
      <c r="AE84" s="12"/>
      <c r="AF84" s="15" t="s">
        <v>70</v>
      </c>
      <c r="AG84" s="11" t="str">
        <f>IFERROR(VLOOKUP(표1[[#This Row],[담당자]],'담당자 정보'!$B:$D,2,0),"")</f>
        <v>바로고</v>
      </c>
      <c r="AH84" s="11" t="str">
        <f>IFERROR(VLOOKUP(표1[[#This Row],[담당자]],'담당자 정보'!$B:$E,4,0),"")</f>
        <v>1팀</v>
      </c>
      <c r="AI84" s="12" t="s">
        <v>857</v>
      </c>
      <c r="AJ84" s="12" t="str">
        <f>IFERROR(VLOOKUP(표1[[#This Row],[담당자]],배민비즈계정!$B:$E,3,0),"")</f>
        <v>kobukikaka</v>
      </c>
      <c r="AK84" s="12" t="str">
        <f>IFERROR(VLOOKUP(표1[[#This Row],[담당자]],배민비즈계정!$B:$E,4,0),"")</f>
        <v>010-4135-2094</v>
      </c>
      <c r="AL84" s="12" t="str">
        <f>VLOOKUP(표1[[#This Row],[담당자]],배민비즈계정!$B:$E,2,0)</f>
        <v>1팀</v>
      </c>
      <c r="AM84" s="11" t="str">
        <f>VLOOKUP(표1[[#This Row],[담당자]],'담당자 정보'!B:G,6,FALSE)</f>
        <v>평정현</v>
      </c>
      <c r="AN84" s="11" t="str">
        <f>VLOOKUP(표1[[#This Row],[팀장]],배민비즈계정!$B:$E,3,FALSE)</f>
        <v>jhpyeong</v>
      </c>
      <c r="AO84" s="16" t="str">
        <f>VLOOKUP(표1[[#This Row],[팀장]],배민비즈계정!$B:$E,4,FALSE)</f>
        <v>010-4660-7292</v>
      </c>
      <c r="AP84" s="2" t="s">
        <v>109</v>
      </c>
      <c r="AQ84" s="2" t="s">
        <v>866</v>
      </c>
      <c r="AR84" s="2" t="str">
        <f>_xlfn.XLOOKUP(표1[[#This Row],[시도2]]&amp;" "&amp;표1[[#This Row],[시군구2]],요금제0402!C:C,요금제0402!G:G)</f>
        <v>경인B</v>
      </c>
      <c r="AS84" s="2"/>
      <c r="AT84" s="2"/>
      <c r="AU84" s="2"/>
    </row>
    <row r="85" spans="1:47" ht="16.5" customHeight="1">
      <c r="A85" s="10">
        <v>83</v>
      </c>
      <c r="B85" s="11" t="s">
        <v>875</v>
      </c>
      <c r="C85" s="11" t="s">
        <v>876</v>
      </c>
      <c r="D85" s="11" t="s">
        <v>877</v>
      </c>
      <c r="E85" s="11" t="s">
        <v>75</v>
      </c>
      <c r="F85" s="11" t="s">
        <v>109</v>
      </c>
      <c r="G85" s="11" t="s">
        <v>878</v>
      </c>
      <c r="H85" s="11">
        <v>0</v>
      </c>
      <c r="I85" s="47" t="s">
        <v>879</v>
      </c>
      <c r="J85" s="11" t="s">
        <v>880</v>
      </c>
      <c r="K85" s="11" t="s">
        <v>881</v>
      </c>
      <c r="L85" s="11" t="s">
        <v>768</v>
      </c>
      <c r="M85" s="12">
        <v>45443</v>
      </c>
      <c r="N85" s="12">
        <v>45448</v>
      </c>
      <c r="O85" s="12" t="str">
        <f>IFERROR(_xlfn.XLOOKUP(표1[[#This Row],[시도]]&amp;" "&amp;표1[[#This Row],[시군구]],요금제0402!C:C,요금제0402!G:G),"-")</f>
        <v>경인B</v>
      </c>
      <c r="P85" s="14"/>
      <c r="Q85" s="57">
        <v>0</v>
      </c>
      <c r="R85" s="13">
        <v>100</v>
      </c>
      <c r="S85" s="18">
        <v>50</v>
      </c>
      <c r="T85" s="12" t="s">
        <v>86</v>
      </c>
      <c r="U85" s="11" t="s">
        <v>64</v>
      </c>
      <c r="V85" s="11">
        <v>3748100763</v>
      </c>
      <c r="W85" s="11" t="s">
        <v>882</v>
      </c>
      <c r="X85" s="11" t="s">
        <v>883</v>
      </c>
      <c r="Y85" s="11" t="s">
        <v>884</v>
      </c>
      <c r="Z85" s="11">
        <v>3170011664751</v>
      </c>
      <c r="AA85" s="11" t="s">
        <v>142</v>
      </c>
      <c r="AB85" s="11" t="s">
        <v>885</v>
      </c>
      <c r="AC85" s="12"/>
      <c r="AD85" s="12"/>
      <c r="AE85" s="12"/>
      <c r="AF85" s="15" t="s">
        <v>70</v>
      </c>
      <c r="AG85" s="11" t="str">
        <f>IFERROR(VLOOKUP(표1[[#This Row],[담당자]],'담당자 정보'!$B:$D,2,0),"")</f>
        <v>바로고</v>
      </c>
      <c r="AH85" s="11" t="str">
        <f>IFERROR(VLOOKUP(표1[[#This Row],[담당자]],'담당자 정보'!$B:$E,4,0),"")</f>
        <v>1팀</v>
      </c>
      <c r="AI85" s="12" t="s">
        <v>131</v>
      </c>
      <c r="AJ85" s="12" t="str">
        <f>IFERROR(VLOOKUP(표1[[#This Row],[담당자]],배민비즈계정!$B:$E,3,0),"")</f>
        <v>kwpark</v>
      </c>
      <c r="AK85" s="12" t="str">
        <f>IFERROR(VLOOKUP(표1[[#This Row],[담당자]],배민비즈계정!$B:$E,4,0),"")</f>
        <v>010-9098-6748</v>
      </c>
      <c r="AL85" s="12" t="str">
        <f>VLOOKUP(표1[[#This Row],[담당자]],배민비즈계정!$B:$E,2,0)</f>
        <v>1팀</v>
      </c>
      <c r="AM85" s="11" t="str">
        <f>VLOOKUP(표1[[#This Row],[담당자]],'담당자 정보'!B:G,6,FALSE)</f>
        <v>평정현</v>
      </c>
      <c r="AN85" s="11" t="str">
        <f>VLOOKUP(표1[[#This Row],[팀장]],배민비즈계정!$B:$E,3,FALSE)</f>
        <v>jhpyeong</v>
      </c>
      <c r="AO85" s="16" t="str">
        <f>VLOOKUP(표1[[#This Row],[팀장]],배민비즈계정!$B:$E,4,FALSE)</f>
        <v>010-4660-7292</v>
      </c>
      <c r="AP85" s="2" t="s">
        <v>109</v>
      </c>
      <c r="AQ85" s="2" t="s">
        <v>878</v>
      </c>
      <c r="AR85" s="2" t="str">
        <f>_xlfn.XLOOKUP(표1[[#This Row],[시도2]]&amp;" "&amp;표1[[#This Row],[시군구2]],요금제0402!C:C,요금제0402!G:G)</f>
        <v>경인B</v>
      </c>
      <c r="AS85" s="2"/>
      <c r="AT85" s="2"/>
      <c r="AU85" s="2"/>
    </row>
    <row r="86" spans="1:47" ht="16.5" customHeight="1">
      <c r="A86" s="10">
        <v>84</v>
      </c>
      <c r="B86" s="11" t="s">
        <v>886</v>
      </c>
      <c r="C86" s="11" t="s">
        <v>887</v>
      </c>
      <c r="D86" s="11" t="s">
        <v>888</v>
      </c>
      <c r="E86" s="11" t="s">
        <v>56</v>
      </c>
      <c r="F86" s="11" t="s">
        <v>109</v>
      </c>
      <c r="G86" s="11" t="s">
        <v>889</v>
      </c>
      <c r="H86" s="11">
        <v>0</v>
      </c>
      <c r="I86" s="47"/>
      <c r="J86" s="11" t="s">
        <v>890</v>
      </c>
      <c r="K86" s="11" t="s">
        <v>891</v>
      </c>
      <c r="L86" s="11" t="s">
        <v>601</v>
      </c>
      <c r="M86" s="12">
        <v>45443</v>
      </c>
      <c r="N86" s="12">
        <v>45448</v>
      </c>
      <c r="O86" s="12" t="str">
        <f>IFERROR(_xlfn.XLOOKUP(표1[[#This Row],[시도]]&amp;" "&amp;표1[[#This Row],[시군구]],요금제0402!C:C,요금제0402!G:G),"-")</f>
        <v>서울B&amp;경인A</v>
      </c>
      <c r="P86" s="14"/>
      <c r="Q86" s="57">
        <v>0</v>
      </c>
      <c r="R86" s="13">
        <v>100</v>
      </c>
      <c r="S86" s="18">
        <v>50</v>
      </c>
      <c r="T86" s="12" t="s">
        <v>86</v>
      </c>
      <c r="U86" s="11" t="s">
        <v>64</v>
      </c>
      <c r="V86" s="11">
        <v>2774401049</v>
      </c>
      <c r="W86" s="11" t="s">
        <v>892</v>
      </c>
      <c r="X86" s="11" t="s">
        <v>893</v>
      </c>
      <c r="Y86" s="11" t="s">
        <v>894</v>
      </c>
      <c r="Z86" s="11">
        <v>48390101255056</v>
      </c>
      <c r="AA86" s="11" t="s">
        <v>90</v>
      </c>
      <c r="AB86" s="11" t="s">
        <v>895</v>
      </c>
      <c r="AC86" s="12"/>
      <c r="AD86" s="12"/>
      <c r="AE86" s="12"/>
      <c r="AF86" s="15" t="s">
        <v>70</v>
      </c>
      <c r="AG86" s="11" t="str">
        <f>IFERROR(VLOOKUP(표1[[#This Row],[담당자]],'담당자 정보'!$B:$D,2,0),"")</f>
        <v>바로고</v>
      </c>
      <c r="AH86" s="11" t="str">
        <f>IFERROR(VLOOKUP(표1[[#This Row],[담당자]],'담당자 정보'!$B:$E,4,0),"")</f>
        <v>1팀</v>
      </c>
      <c r="AI86" s="12" t="s">
        <v>131</v>
      </c>
      <c r="AJ86" s="12" t="str">
        <f>IFERROR(VLOOKUP(표1[[#This Row],[담당자]],배민비즈계정!$B:$E,3,0),"")</f>
        <v>kwpark</v>
      </c>
      <c r="AK86" s="12" t="str">
        <f>IFERROR(VLOOKUP(표1[[#This Row],[담당자]],배민비즈계정!$B:$E,4,0),"")</f>
        <v>010-9098-6748</v>
      </c>
      <c r="AL86" s="12" t="str">
        <f>VLOOKUP(표1[[#This Row],[담당자]],배민비즈계정!$B:$E,2,0)</f>
        <v>1팀</v>
      </c>
      <c r="AM86" s="11" t="str">
        <f>VLOOKUP(표1[[#This Row],[담당자]],'담당자 정보'!B:G,6,FALSE)</f>
        <v>평정현</v>
      </c>
      <c r="AN86" s="11" t="str">
        <f>VLOOKUP(표1[[#This Row],[팀장]],배민비즈계정!$B:$E,3,FALSE)</f>
        <v>jhpyeong</v>
      </c>
      <c r="AO86" s="16" t="str">
        <f>VLOOKUP(표1[[#This Row],[팀장]],배민비즈계정!$B:$E,4,FALSE)</f>
        <v>010-4660-7292</v>
      </c>
      <c r="AP86" s="2" t="s">
        <v>109</v>
      </c>
      <c r="AQ86" s="2" t="s">
        <v>889</v>
      </c>
      <c r="AR86" s="2" t="str">
        <f>_xlfn.XLOOKUP(표1[[#This Row],[시도2]]&amp;" "&amp;표1[[#This Row],[시군구2]],요금제0402!C:C,요금제0402!G:G)</f>
        <v>서울B&amp;경인A</v>
      </c>
      <c r="AS86" s="2"/>
      <c r="AT86" s="2"/>
      <c r="AU86" s="2"/>
    </row>
    <row r="87" spans="1:47" ht="16.5" customHeight="1">
      <c r="A87" s="10">
        <v>85</v>
      </c>
      <c r="B87" s="11" t="s">
        <v>886</v>
      </c>
      <c r="C87" s="11" t="s">
        <v>896</v>
      </c>
      <c r="D87" s="11" t="s">
        <v>897</v>
      </c>
      <c r="E87" s="11" t="s">
        <v>56</v>
      </c>
      <c r="F87" s="11" t="s">
        <v>109</v>
      </c>
      <c r="G87" s="11" t="s">
        <v>889</v>
      </c>
      <c r="H87" s="11">
        <v>0</v>
      </c>
      <c r="I87" s="47"/>
      <c r="J87" s="11" t="s">
        <v>898</v>
      </c>
      <c r="K87" s="11" t="s">
        <v>899</v>
      </c>
      <c r="L87" s="11" t="s">
        <v>601</v>
      </c>
      <c r="M87" s="12">
        <v>45443</v>
      </c>
      <c r="N87" s="12">
        <v>45448</v>
      </c>
      <c r="O87" s="12" t="str">
        <f>IFERROR(_xlfn.XLOOKUP(표1[[#This Row],[시도]]&amp;" "&amp;표1[[#This Row],[시군구]],요금제0402!C:C,요금제0402!G:G),"-")</f>
        <v>서울B&amp;경인A</v>
      </c>
      <c r="P87" s="14"/>
      <c r="Q87" s="57">
        <v>0</v>
      </c>
      <c r="R87" s="13">
        <v>100</v>
      </c>
      <c r="S87" s="18">
        <v>50</v>
      </c>
      <c r="T87" s="12" t="s">
        <v>86</v>
      </c>
      <c r="U87" s="11" t="s">
        <v>64</v>
      </c>
      <c r="V87" s="11">
        <v>3261000162</v>
      </c>
      <c r="W87" s="11" t="s">
        <v>900</v>
      </c>
      <c r="X87" s="11" t="s">
        <v>901</v>
      </c>
      <c r="Y87" s="11" t="s">
        <v>902</v>
      </c>
      <c r="Z87" s="11">
        <v>34791024559807</v>
      </c>
      <c r="AA87" s="11" t="s">
        <v>296</v>
      </c>
      <c r="AB87" s="11" t="s">
        <v>903</v>
      </c>
      <c r="AC87" s="12"/>
      <c r="AD87" s="12"/>
      <c r="AE87" s="12"/>
      <c r="AF87" s="15" t="s">
        <v>70</v>
      </c>
      <c r="AG87" s="11" t="str">
        <f>IFERROR(VLOOKUP(표1[[#This Row],[담당자]],'담당자 정보'!$B:$D,2,0),"")</f>
        <v>바로고</v>
      </c>
      <c r="AH87" s="11" t="str">
        <f>IFERROR(VLOOKUP(표1[[#This Row],[담당자]],'담당자 정보'!$B:$E,4,0),"")</f>
        <v>1팀</v>
      </c>
      <c r="AI87" s="12" t="s">
        <v>131</v>
      </c>
      <c r="AJ87" s="12" t="str">
        <f>IFERROR(VLOOKUP(표1[[#This Row],[담당자]],배민비즈계정!$B:$E,3,0),"")</f>
        <v>kwpark</v>
      </c>
      <c r="AK87" s="12" t="str">
        <f>IFERROR(VLOOKUP(표1[[#This Row],[담당자]],배민비즈계정!$B:$E,4,0),"")</f>
        <v>010-9098-6748</v>
      </c>
      <c r="AL87" s="12" t="str">
        <f>VLOOKUP(표1[[#This Row],[담당자]],배민비즈계정!$B:$E,2,0)</f>
        <v>1팀</v>
      </c>
      <c r="AM87" s="11" t="str">
        <f>VLOOKUP(표1[[#This Row],[담당자]],'담당자 정보'!B:G,6,FALSE)</f>
        <v>평정현</v>
      </c>
      <c r="AN87" s="11" t="str">
        <f>VLOOKUP(표1[[#This Row],[팀장]],배민비즈계정!$B:$E,3,FALSE)</f>
        <v>jhpyeong</v>
      </c>
      <c r="AO87" s="16" t="str">
        <f>VLOOKUP(표1[[#This Row],[팀장]],배민비즈계정!$B:$E,4,FALSE)</f>
        <v>010-4660-7292</v>
      </c>
      <c r="AP87" s="2" t="s">
        <v>109</v>
      </c>
      <c r="AQ87" s="2" t="s">
        <v>889</v>
      </c>
      <c r="AR87" s="2" t="str">
        <f>_xlfn.XLOOKUP(표1[[#This Row],[시도2]]&amp;" "&amp;표1[[#This Row],[시군구2]],요금제0402!C:C,요금제0402!G:G)</f>
        <v>서울B&amp;경인A</v>
      </c>
      <c r="AS87" s="2"/>
      <c r="AT87" s="2"/>
      <c r="AU87" s="2"/>
    </row>
    <row r="88" spans="1:47" ht="16.5" customHeight="1">
      <c r="A88" s="10">
        <v>86</v>
      </c>
      <c r="B88" s="11" t="s">
        <v>886</v>
      </c>
      <c r="C88" s="11" t="s">
        <v>904</v>
      </c>
      <c r="D88" s="11" t="s">
        <v>905</v>
      </c>
      <c r="E88" s="11" t="s">
        <v>56</v>
      </c>
      <c r="F88" s="11" t="s">
        <v>109</v>
      </c>
      <c r="G88" s="11" t="s">
        <v>889</v>
      </c>
      <c r="H88" s="11">
        <v>0</v>
      </c>
      <c r="I88" s="47" t="s">
        <v>906</v>
      </c>
      <c r="J88" s="11" t="s">
        <v>907</v>
      </c>
      <c r="K88" s="11" t="s">
        <v>908</v>
      </c>
      <c r="L88" s="11" t="s">
        <v>601</v>
      </c>
      <c r="M88" s="12">
        <v>45443</v>
      </c>
      <c r="N88" s="12">
        <v>45448</v>
      </c>
      <c r="O88" s="12" t="str">
        <f>IFERROR(_xlfn.XLOOKUP(표1[[#This Row],[시도]]&amp;" "&amp;표1[[#This Row],[시군구]],요금제0402!C:C,요금제0402!G:G),"-")</f>
        <v>서울B&amp;경인A</v>
      </c>
      <c r="P88" s="14"/>
      <c r="Q88" s="57">
        <v>0</v>
      </c>
      <c r="R88" s="13">
        <v>100</v>
      </c>
      <c r="S88" s="18">
        <v>50</v>
      </c>
      <c r="T88" s="12" t="s">
        <v>86</v>
      </c>
      <c r="U88" s="11" t="s">
        <v>64</v>
      </c>
      <c r="V88" s="11">
        <v>1470102624</v>
      </c>
      <c r="W88" s="11" t="s">
        <v>909</v>
      </c>
      <c r="X88" s="11" t="s">
        <v>910</v>
      </c>
      <c r="Y88" s="11" t="s">
        <v>911</v>
      </c>
      <c r="Z88" s="11">
        <v>3333307087823</v>
      </c>
      <c r="AA88" s="11" t="s">
        <v>68</v>
      </c>
      <c r="AB88" s="11" t="s">
        <v>912</v>
      </c>
      <c r="AC88" s="12"/>
      <c r="AD88" s="12"/>
      <c r="AE88" s="12"/>
      <c r="AF88" s="15" t="s">
        <v>70</v>
      </c>
      <c r="AG88" s="11" t="str">
        <f>IFERROR(VLOOKUP(표1[[#This Row],[담당자]],'담당자 정보'!$B:$D,2,0),"")</f>
        <v>바로고</v>
      </c>
      <c r="AH88" s="11" t="str">
        <f>IFERROR(VLOOKUP(표1[[#This Row],[담당자]],'담당자 정보'!$B:$E,4,0),"")</f>
        <v>1팀</v>
      </c>
      <c r="AI88" s="12" t="s">
        <v>131</v>
      </c>
      <c r="AJ88" s="12" t="str">
        <f>IFERROR(VLOOKUP(표1[[#This Row],[담당자]],배민비즈계정!$B:$E,3,0),"")</f>
        <v>kwpark</v>
      </c>
      <c r="AK88" s="12" t="str">
        <f>IFERROR(VLOOKUP(표1[[#This Row],[담당자]],배민비즈계정!$B:$E,4,0),"")</f>
        <v>010-9098-6748</v>
      </c>
      <c r="AL88" s="12" t="str">
        <f>VLOOKUP(표1[[#This Row],[담당자]],배민비즈계정!$B:$E,2,0)</f>
        <v>1팀</v>
      </c>
      <c r="AM88" s="11" t="str">
        <f>VLOOKUP(표1[[#This Row],[담당자]],'담당자 정보'!B:G,6,FALSE)</f>
        <v>평정현</v>
      </c>
      <c r="AN88" s="11" t="str">
        <f>VLOOKUP(표1[[#This Row],[팀장]],배민비즈계정!$B:$E,3,FALSE)</f>
        <v>jhpyeong</v>
      </c>
      <c r="AO88" s="16" t="str">
        <f>VLOOKUP(표1[[#This Row],[팀장]],배민비즈계정!$B:$E,4,FALSE)</f>
        <v>010-4660-7292</v>
      </c>
      <c r="AP88" s="2" t="s">
        <v>109</v>
      </c>
      <c r="AQ88" s="2" t="s">
        <v>889</v>
      </c>
      <c r="AR88" s="2" t="str">
        <f>_xlfn.XLOOKUP(표1[[#This Row],[시도2]]&amp;" "&amp;표1[[#This Row],[시군구2]],요금제0402!C:C,요금제0402!G:G)</f>
        <v>서울B&amp;경인A</v>
      </c>
      <c r="AS88" s="2"/>
      <c r="AT88" s="2"/>
      <c r="AU88" s="2"/>
    </row>
    <row r="89" spans="1:47" ht="16.5" customHeight="1">
      <c r="A89" s="10">
        <v>87</v>
      </c>
      <c r="B89" s="11" t="s">
        <v>913</v>
      </c>
      <c r="C89" s="11" t="s">
        <v>914</v>
      </c>
      <c r="D89" s="11" t="s">
        <v>915</v>
      </c>
      <c r="E89" s="11" t="s">
        <v>75</v>
      </c>
      <c r="F89" s="11" t="s">
        <v>109</v>
      </c>
      <c r="G89" s="11" t="s">
        <v>122</v>
      </c>
      <c r="H89" s="11">
        <v>0</v>
      </c>
      <c r="I89" s="47"/>
      <c r="J89" s="11" t="s">
        <v>916</v>
      </c>
      <c r="K89" s="11" t="s">
        <v>917</v>
      </c>
      <c r="L89" s="11" t="s">
        <v>768</v>
      </c>
      <c r="M89" s="12">
        <v>45443</v>
      </c>
      <c r="N89" s="12">
        <v>45448</v>
      </c>
      <c r="O89" s="12" t="str">
        <f>IFERROR(_xlfn.XLOOKUP(표1[[#This Row],[시도]]&amp;" "&amp;표1[[#This Row],[시군구]],요금제0402!C:C,요금제0402!G:G),"-")</f>
        <v>서울B&amp;경인A</v>
      </c>
      <c r="P89" s="14"/>
      <c r="Q89" s="57">
        <v>0</v>
      </c>
      <c r="R89" s="13">
        <v>100</v>
      </c>
      <c r="S89" s="18">
        <v>50</v>
      </c>
      <c r="T89" s="12" t="s">
        <v>86</v>
      </c>
      <c r="U89" s="11" t="s">
        <v>64</v>
      </c>
      <c r="V89" s="11">
        <v>2262668238</v>
      </c>
      <c r="W89" s="11" t="s">
        <v>918</v>
      </c>
      <c r="X89" s="11" t="s">
        <v>919</v>
      </c>
      <c r="Y89" s="11" t="s">
        <v>920</v>
      </c>
      <c r="Z89" s="11">
        <v>3521324899883</v>
      </c>
      <c r="AA89" s="11" t="s">
        <v>142</v>
      </c>
      <c r="AB89" s="11" t="s">
        <v>921</v>
      </c>
      <c r="AC89" s="12"/>
      <c r="AD89" s="12"/>
      <c r="AE89" s="12"/>
      <c r="AF89" s="15" t="s">
        <v>70</v>
      </c>
      <c r="AG89" s="11" t="str">
        <f>IFERROR(VLOOKUP(표1[[#This Row],[담당자]],'담당자 정보'!$B:$D,2,0),"")</f>
        <v>바로고</v>
      </c>
      <c r="AH89" s="11" t="str">
        <f>IFERROR(VLOOKUP(표1[[#This Row],[담당자]],'담당자 정보'!$B:$E,4,0),"")</f>
        <v>1팀</v>
      </c>
      <c r="AI89" s="12" t="s">
        <v>131</v>
      </c>
      <c r="AJ89" s="12" t="str">
        <f>IFERROR(VLOOKUP(표1[[#This Row],[담당자]],배민비즈계정!$B:$E,3,0),"")</f>
        <v>kwpark</v>
      </c>
      <c r="AK89" s="12" t="str">
        <f>IFERROR(VLOOKUP(표1[[#This Row],[담당자]],배민비즈계정!$B:$E,4,0),"")</f>
        <v>010-9098-6748</v>
      </c>
      <c r="AL89" s="12" t="str">
        <f>VLOOKUP(표1[[#This Row],[담당자]],배민비즈계정!$B:$E,2,0)</f>
        <v>1팀</v>
      </c>
      <c r="AM89" s="11" t="str">
        <f>VLOOKUP(표1[[#This Row],[담당자]],'담당자 정보'!B:G,6,FALSE)</f>
        <v>평정현</v>
      </c>
      <c r="AN89" s="11" t="str">
        <f>VLOOKUP(표1[[#This Row],[팀장]],배민비즈계정!$B:$E,3,FALSE)</f>
        <v>jhpyeong</v>
      </c>
      <c r="AO89" s="16" t="str">
        <f>VLOOKUP(표1[[#This Row],[팀장]],배민비즈계정!$B:$E,4,FALSE)</f>
        <v>010-4660-7292</v>
      </c>
      <c r="AP89" s="2" t="s">
        <v>109</v>
      </c>
      <c r="AQ89" s="2" t="s">
        <v>122</v>
      </c>
      <c r="AR89" s="2" t="str">
        <f>_xlfn.XLOOKUP(표1[[#This Row],[시도2]]&amp;" "&amp;표1[[#This Row],[시군구2]],요금제0402!C:C,요금제0402!G:G)</f>
        <v>서울B&amp;경인A</v>
      </c>
      <c r="AS89" s="2"/>
      <c r="AT89" s="2"/>
      <c r="AU89" s="2"/>
    </row>
    <row r="90" spans="1:47" ht="16.5" customHeight="1">
      <c r="A90" s="10">
        <v>88</v>
      </c>
      <c r="B90" s="11" t="s">
        <v>913</v>
      </c>
      <c r="C90" s="11" t="s">
        <v>922</v>
      </c>
      <c r="D90" s="11" t="s">
        <v>923</v>
      </c>
      <c r="E90" s="11" t="s">
        <v>56</v>
      </c>
      <c r="F90" s="11" t="s">
        <v>109</v>
      </c>
      <c r="G90" s="11" t="s">
        <v>122</v>
      </c>
      <c r="H90" s="11">
        <v>0</v>
      </c>
      <c r="I90" s="47"/>
      <c r="J90" s="11" t="s">
        <v>924</v>
      </c>
      <c r="K90" s="11" t="s">
        <v>925</v>
      </c>
      <c r="L90" s="11" t="s">
        <v>768</v>
      </c>
      <c r="M90" s="12">
        <v>45443</v>
      </c>
      <c r="N90" s="12">
        <v>45448</v>
      </c>
      <c r="O90" s="12" t="str">
        <f>IFERROR(_xlfn.XLOOKUP(표1[[#This Row],[시도]]&amp;" "&amp;표1[[#This Row],[시군구]],요금제0402!C:C,요금제0402!G:G),"-")</f>
        <v>서울B&amp;경인A</v>
      </c>
      <c r="P90" s="14"/>
      <c r="Q90" s="57">
        <v>0</v>
      </c>
      <c r="R90" s="13">
        <v>100</v>
      </c>
      <c r="S90" s="18">
        <v>50</v>
      </c>
      <c r="T90" s="12" t="s">
        <v>86</v>
      </c>
      <c r="U90" s="11" t="s">
        <v>150</v>
      </c>
      <c r="V90" s="11">
        <v>1441002006</v>
      </c>
      <c r="W90" s="11" t="s">
        <v>926</v>
      </c>
      <c r="X90" s="11" t="s">
        <v>927</v>
      </c>
      <c r="Y90" s="11" t="s">
        <v>928</v>
      </c>
      <c r="Z90" s="11">
        <v>20220101521</v>
      </c>
      <c r="AA90" s="11" t="s">
        <v>103</v>
      </c>
      <c r="AB90" s="11" t="s">
        <v>929</v>
      </c>
      <c r="AC90" s="12"/>
      <c r="AD90" s="12"/>
      <c r="AE90" s="12"/>
      <c r="AF90" s="15" t="s">
        <v>70</v>
      </c>
      <c r="AG90" s="11" t="str">
        <f>IFERROR(VLOOKUP(표1[[#This Row],[담당자]],'담당자 정보'!$B:$D,2,0),"")</f>
        <v>바로고</v>
      </c>
      <c r="AH90" s="11" t="str">
        <f>IFERROR(VLOOKUP(표1[[#This Row],[담당자]],'담당자 정보'!$B:$E,4,0),"")</f>
        <v>1팀</v>
      </c>
      <c r="AI90" s="12" t="s">
        <v>131</v>
      </c>
      <c r="AJ90" s="12" t="str">
        <f>IFERROR(VLOOKUP(표1[[#This Row],[담당자]],배민비즈계정!$B:$E,3,0),"")</f>
        <v>kwpark</v>
      </c>
      <c r="AK90" s="12" t="str">
        <f>IFERROR(VLOOKUP(표1[[#This Row],[담당자]],배민비즈계정!$B:$E,4,0),"")</f>
        <v>010-9098-6748</v>
      </c>
      <c r="AL90" s="12" t="str">
        <f>VLOOKUP(표1[[#This Row],[담당자]],배민비즈계정!$B:$E,2,0)</f>
        <v>1팀</v>
      </c>
      <c r="AM90" s="11" t="str">
        <f>VLOOKUP(표1[[#This Row],[담당자]],'담당자 정보'!B:G,6,FALSE)</f>
        <v>평정현</v>
      </c>
      <c r="AN90" s="11" t="str">
        <f>VLOOKUP(표1[[#This Row],[팀장]],배민비즈계정!$B:$E,3,FALSE)</f>
        <v>jhpyeong</v>
      </c>
      <c r="AO90" s="16" t="str">
        <f>VLOOKUP(표1[[#This Row],[팀장]],배민비즈계정!$B:$E,4,FALSE)</f>
        <v>010-4660-7292</v>
      </c>
      <c r="AP90" s="2" t="s">
        <v>109</v>
      </c>
      <c r="AQ90" s="2" t="s">
        <v>122</v>
      </c>
      <c r="AR90" s="2" t="str">
        <f>_xlfn.XLOOKUP(표1[[#This Row],[시도2]]&amp;" "&amp;표1[[#This Row],[시군구2]],요금제0402!C:C,요금제0402!G:G)</f>
        <v>서울B&amp;경인A</v>
      </c>
      <c r="AS90" s="2"/>
      <c r="AT90" s="2"/>
      <c r="AU90" s="2"/>
    </row>
    <row r="91" spans="1:47" ht="16.5" customHeight="1">
      <c r="A91" s="10">
        <v>89</v>
      </c>
      <c r="B91" s="11" t="s">
        <v>913</v>
      </c>
      <c r="C91" s="11" t="s">
        <v>930</v>
      </c>
      <c r="D91" s="11" t="s">
        <v>931</v>
      </c>
      <c r="E91" s="11" t="s">
        <v>56</v>
      </c>
      <c r="F91" s="11" t="s">
        <v>109</v>
      </c>
      <c r="G91" s="11" t="s">
        <v>122</v>
      </c>
      <c r="H91" s="11">
        <v>0</v>
      </c>
      <c r="I91" s="47" t="s">
        <v>932</v>
      </c>
      <c r="J91" s="11" t="s">
        <v>933</v>
      </c>
      <c r="K91" s="11" t="s">
        <v>934</v>
      </c>
      <c r="L91" s="11" t="s">
        <v>768</v>
      </c>
      <c r="M91" s="12">
        <v>45443</v>
      </c>
      <c r="N91" s="12">
        <v>45448</v>
      </c>
      <c r="O91" s="12" t="str">
        <f>IFERROR(_xlfn.XLOOKUP(표1[[#This Row],[시도]]&amp;" "&amp;표1[[#This Row],[시군구]],요금제0402!C:C,요금제0402!G:G),"-")</f>
        <v>서울B&amp;경인A</v>
      </c>
      <c r="P91" s="14"/>
      <c r="Q91" s="57">
        <v>0</v>
      </c>
      <c r="R91" s="13">
        <v>100</v>
      </c>
      <c r="S91" s="18">
        <v>50</v>
      </c>
      <c r="T91" s="12" t="s">
        <v>86</v>
      </c>
      <c r="U91" s="11" t="s">
        <v>150</v>
      </c>
      <c r="V91" s="11">
        <v>8770702538</v>
      </c>
      <c r="W91" s="11" t="s">
        <v>935</v>
      </c>
      <c r="X91" s="11" t="s">
        <v>936</v>
      </c>
      <c r="Y91" s="11" t="s">
        <v>937</v>
      </c>
      <c r="Z91" s="11" t="s">
        <v>938</v>
      </c>
      <c r="AA91" s="11" t="s">
        <v>296</v>
      </c>
      <c r="AB91" s="11" t="s">
        <v>939</v>
      </c>
      <c r="AC91" s="12"/>
      <c r="AD91" s="12"/>
      <c r="AE91" s="12"/>
      <c r="AF91" s="15" t="s">
        <v>70</v>
      </c>
      <c r="AG91" s="11" t="str">
        <f>IFERROR(VLOOKUP(표1[[#This Row],[담당자]],'담당자 정보'!$B:$D,2,0),"")</f>
        <v>바로고</v>
      </c>
      <c r="AH91" s="11" t="str">
        <f>IFERROR(VLOOKUP(표1[[#This Row],[담당자]],'담당자 정보'!$B:$E,4,0),"")</f>
        <v>1팀</v>
      </c>
      <c r="AI91" s="12" t="s">
        <v>131</v>
      </c>
      <c r="AJ91" s="12" t="str">
        <f>IFERROR(VLOOKUP(표1[[#This Row],[담당자]],배민비즈계정!$B:$E,3,0),"")</f>
        <v>kwpark</v>
      </c>
      <c r="AK91" s="12" t="str">
        <f>IFERROR(VLOOKUP(표1[[#This Row],[담당자]],배민비즈계정!$B:$E,4,0),"")</f>
        <v>010-9098-6748</v>
      </c>
      <c r="AL91" s="12" t="str">
        <f>VLOOKUP(표1[[#This Row],[담당자]],배민비즈계정!$B:$E,2,0)</f>
        <v>1팀</v>
      </c>
      <c r="AM91" s="11" t="str">
        <f>VLOOKUP(표1[[#This Row],[담당자]],'담당자 정보'!B:G,6,FALSE)</f>
        <v>평정현</v>
      </c>
      <c r="AN91" s="11" t="str">
        <f>VLOOKUP(표1[[#This Row],[팀장]],배민비즈계정!$B:$E,3,FALSE)</f>
        <v>jhpyeong</v>
      </c>
      <c r="AO91" s="16" t="str">
        <f>VLOOKUP(표1[[#This Row],[팀장]],배민비즈계정!$B:$E,4,FALSE)</f>
        <v>010-4660-7292</v>
      </c>
      <c r="AP91" s="2" t="s">
        <v>109</v>
      </c>
      <c r="AQ91" s="2" t="s">
        <v>122</v>
      </c>
      <c r="AR91" s="2" t="str">
        <f>_xlfn.XLOOKUP(표1[[#This Row],[시도2]]&amp;" "&amp;표1[[#This Row],[시군구2]],요금제0402!C:C,요금제0402!G:G)</f>
        <v>서울B&amp;경인A</v>
      </c>
      <c r="AS91" s="2"/>
      <c r="AT91" s="2"/>
      <c r="AU91" s="2"/>
    </row>
    <row r="92" spans="1:47" ht="16.5" customHeight="1">
      <c r="A92" s="10">
        <v>90</v>
      </c>
      <c r="B92" s="11" t="s">
        <v>940</v>
      </c>
      <c r="C92" s="11" t="s">
        <v>941</v>
      </c>
      <c r="D92" s="11" t="s">
        <v>942</v>
      </c>
      <c r="E92" s="11" t="s">
        <v>108</v>
      </c>
      <c r="F92" s="11" t="s">
        <v>109</v>
      </c>
      <c r="G92" s="11" t="s">
        <v>889</v>
      </c>
      <c r="H92" s="11">
        <v>2</v>
      </c>
      <c r="I92" s="47" t="s">
        <v>943</v>
      </c>
      <c r="J92" s="11" t="s">
        <v>944</v>
      </c>
      <c r="K92" s="11" t="s">
        <v>899</v>
      </c>
      <c r="L92" s="11" t="s">
        <v>768</v>
      </c>
      <c r="M92" s="12">
        <v>45443</v>
      </c>
      <c r="N92" s="12">
        <v>45448</v>
      </c>
      <c r="O92" s="12" t="str">
        <f>IFERROR(_xlfn.XLOOKUP(표1[[#This Row],[시도]]&amp;" "&amp;표1[[#This Row],[시군구]],요금제0402!C:C,요금제0402!G:G),"-")</f>
        <v>서울B&amp;경인A</v>
      </c>
      <c r="P92" s="14"/>
      <c r="Q92" s="57">
        <v>0</v>
      </c>
      <c r="R92" s="13">
        <v>100</v>
      </c>
      <c r="S92" s="18">
        <v>50</v>
      </c>
      <c r="T92" s="12" t="s">
        <v>86</v>
      </c>
      <c r="U92" s="11" t="s">
        <v>64</v>
      </c>
      <c r="V92" s="11">
        <v>5862901033</v>
      </c>
      <c r="W92" s="11" t="s">
        <v>945</v>
      </c>
      <c r="X92" s="11" t="s">
        <v>946</v>
      </c>
      <c r="Y92" s="11" t="s">
        <v>947</v>
      </c>
      <c r="Z92" s="11">
        <v>3333256125627</v>
      </c>
      <c r="AA92" s="11" t="s">
        <v>68</v>
      </c>
      <c r="AB92" s="11" t="s">
        <v>948</v>
      </c>
      <c r="AC92" s="12"/>
      <c r="AD92" s="12"/>
      <c r="AE92" s="12"/>
      <c r="AF92" s="15" t="s">
        <v>70</v>
      </c>
      <c r="AG92" s="11" t="str">
        <f>IFERROR(VLOOKUP(표1[[#This Row],[담당자]],'담당자 정보'!$B:$D,2,0),"")</f>
        <v>바로고</v>
      </c>
      <c r="AH92" s="11" t="str">
        <f>IFERROR(VLOOKUP(표1[[#This Row],[담당자]],'담당자 정보'!$B:$E,4,0),"")</f>
        <v>1팀</v>
      </c>
      <c r="AI92" s="12" t="s">
        <v>131</v>
      </c>
      <c r="AJ92" s="12" t="str">
        <f>IFERROR(VLOOKUP(표1[[#This Row],[담당자]],배민비즈계정!$B:$E,3,0),"")</f>
        <v>kwpark</v>
      </c>
      <c r="AK92" s="12" t="str">
        <f>IFERROR(VLOOKUP(표1[[#This Row],[담당자]],배민비즈계정!$B:$E,4,0),"")</f>
        <v>010-9098-6748</v>
      </c>
      <c r="AL92" s="12" t="str">
        <f>VLOOKUP(표1[[#This Row],[담당자]],배민비즈계정!$B:$E,2,0)</f>
        <v>1팀</v>
      </c>
      <c r="AM92" s="11" t="str">
        <f>VLOOKUP(표1[[#This Row],[담당자]],'담당자 정보'!B:G,6,FALSE)</f>
        <v>평정현</v>
      </c>
      <c r="AN92" s="11" t="str">
        <f>VLOOKUP(표1[[#This Row],[팀장]],배민비즈계정!$B:$E,3,FALSE)</f>
        <v>jhpyeong</v>
      </c>
      <c r="AO92" s="16" t="str">
        <f>VLOOKUP(표1[[#This Row],[팀장]],배민비즈계정!$B:$E,4,FALSE)</f>
        <v>010-4660-7292</v>
      </c>
      <c r="AP92" s="2" t="s">
        <v>109</v>
      </c>
      <c r="AQ92" s="2" t="s">
        <v>889</v>
      </c>
      <c r="AR92" s="2" t="str">
        <f>_xlfn.XLOOKUP(표1[[#This Row],[시도2]]&amp;" "&amp;표1[[#This Row],[시군구2]],요금제0402!C:C,요금제0402!G:G)</f>
        <v>서울B&amp;경인A</v>
      </c>
      <c r="AS92" s="2"/>
      <c r="AT92" s="2"/>
      <c r="AU92" s="2"/>
    </row>
    <row r="93" spans="1:47" ht="16.5" customHeight="1">
      <c r="A93" s="10">
        <v>91</v>
      </c>
      <c r="B93" s="11" t="s">
        <v>949</v>
      </c>
      <c r="C93" s="11" t="s">
        <v>950</v>
      </c>
      <c r="D93" s="11" t="s">
        <v>951</v>
      </c>
      <c r="E93" s="11" t="s">
        <v>56</v>
      </c>
      <c r="F93" s="11" t="s">
        <v>109</v>
      </c>
      <c r="G93" s="11" t="s">
        <v>889</v>
      </c>
      <c r="H93" s="11">
        <v>0</v>
      </c>
      <c r="I93" s="47" t="s">
        <v>338</v>
      </c>
      <c r="J93" s="11" t="s">
        <v>952</v>
      </c>
      <c r="K93" s="11" t="s">
        <v>953</v>
      </c>
      <c r="L93" s="11" t="s">
        <v>768</v>
      </c>
      <c r="M93" s="12">
        <v>45443</v>
      </c>
      <c r="N93" s="12">
        <v>45448</v>
      </c>
      <c r="O93" s="12" t="str">
        <f>IFERROR(_xlfn.XLOOKUP(표1[[#This Row],[시도]]&amp;" "&amp;표1[[#This Row],[시군구]],요금제0402!C:C,요금제0402!G:G),"-")</f>
        <v>서울B&amp;경인A</v>
      </c>
      <c r="P93" s="14"/>
      <c r="Q93" s="57">
        <v>0</v>
      </c>
      <c r="R93" s="13">
        <v>100</v>
      </c>
      <c r="S93" s="18">
        <v>50</v>
      </c>
      <c r="T93" s="12" t="s">
        <v>86</v>
      </c>
      <c r="U93" s="11" t="s">
        <v>64</v>
      </c>
      <c r="V93" s="11">
        <v>7407000493</v>
      </c>
      <c r="W93" s="11" t="s">
        <v>126</v>
      </c>
      <c r="X93" s="11" t="s">
        <v>127</v>
      </c>
      <c r="Y93" s="11" t="s">
        <v>128</v>
      </c>
      <c r="Z93" s="11">
        <v>9003258441535</v>
      </c>
      <c r="AA93" s="11" t="s">
        <v>129</v>
      </c>
      <c r="AB93" s="11" t="s">
        <v>954</v>
      </c>
      <c r="AC93" s="12"/>
      <c r="AD93" s="162" t="s">
        <v>955</v>
      </c>
      <c r="AE93" s="12"/>
      <c r="AF93" s="15" t="s">
        <v>70</v>
      </c>
      <c r="AG93" s="11" t="str">
        <f>IFERROR(VLOOKUP(표1[[#This Row],[담당자]],'담당자 정보'!$B:$D,2,0),"")</f>
        <v>바로고</v>
      </c>
      <c r="AH93" s="11" t="str">
        <f>IFERROR(VLOOKUP(표1[[#This Row],[담당자]],'담당자 정보'!$B:$E,4,0),"")</f>
        <v>1팀</v>
      </c>
      <c r="AI93" s="12" t="s">
        <v>131</v>
      </c>
      <c r="AJ93" s="12" t="str">
        <f>IFERROR(VLOOKUP(표1[[#This Row],[담당자]],배민비즈계정!$B:$E,3,0),"")</f>
        <v>kwpark</v>
      </c>
      <c r="AK93" s="12" t="str">
        <f>IFERROR(VLOOKUP(표1[[#This Row],[담당자]],배민비즈계정!$B:$E,4,0),"")</f>
        <v>010-9098-6748</v>
      </c>
      <c r="AL93" s="12" t="str">
        <f>VLOOKUP(표1[[#This Row],[담당자]],배민비즈계정!$B:$E,2,0)</f>
        <v>1팀</v>
      </c>
      <c r="AM93" s="11" t="str">
        <f>VLOOKUP(표1[[#This Row],[담당자]],'담당자 정보'!B:G,6,FALSE)</f>
        <v>평정현</v>
      </c>
      <c r="AN93" s="11" t="str">
        <f>VLOOKUP(표1[[#This Row],[팀장]],배민비즈계정!$B:$E,3,FALSE)</f>
        <v>jhpyeong</v>
      </c>
      <c r="AO93" s="16" t="str">
        <f>VLOOKUP(표1[[#This Row],[팀장]],배민비즈계정!$B:$E,4,FALSE)</f>
        <v>010-4660-7292</v>
      </c>
      <c r="AP93" s="2" t="s">
        <v>109</v>
      </c>
      <c r="AQ93" s="2" t="s">
        <v>889</v>
      </c>
      <c r="AR93" s="2" t="str">
        <f>_xlfn.XLOOKUP(표1[[#This Row],[시도2]]&amp;" "&amp;표1[[#This Row],[시군구2]],요금제0402!C:C,요금제0402!G:G)</f>
        <v>서울B&amp;경인A</v>
      </c>
      <c r="AS93" s="2"/>
      <c r="AT93" s="2"/>
      <c r="AU93" s="2"/>
    </row>
    <row r="94" spans="1:47" ht="16.5" customHeight="1">
      <c r="A94" s="10">
        <v>92</v>
      </c>
      <c r="B94" s="11" t="s">
        <v>956</v>
      </c>
      <c r="C94" s="11" t="s">
        <v>957</v>
      </c>
      <c r="D94" s="11" t="s">
        <v>958</v>
      </c>
      <c r="E94" s="11" t="s">
        <v>75</v>
      </c>
      <c r="F94" s="11" t="s">
        <v>109</v>
      </c>
      <c r="G94" s="11" t="s">
        <v>122</v>
      </c>
      <c r="H94" s="11">
        <v>0</v>
      </c>
      <c r="I94" s="47" t="s">
        <v>959</v>
      </c>
      <c r="J94" s="11" t="s">
        <v>960</v>
      </c>
      <c r="K94" s="11" t="s">
        <v>961</v>
      </c>
      <c r="L94" s="11" t="s">
        <v>768</v>
      </c>
      <c r="M94" s="12">
        <v>45443</v>
      </c>
      <c r="N94" s="12">
        <v>45448</v>
      </c>
      <c r="O94" s="12" t="str">
        <f>IFERROR(_xlfn.XLOOKUP(표1[[#This Row],[시도]]&amp;" "&amp;표1[[#This Row],[시군구]],요금제0402!C:C,요금제0402!G:G),"-")</f>
        <v>서울B&amp;경인A</v>
      </c>
      <c r="P94" s="14"/>
      <c r="Q94" s="57">
        <v>0</v>
      </c>
      <c r="R94" s="13">
        <v>100</v>
      </c>
      <c r="S94" s="18">
        <v>50</v>
      </c>
      <c r="T94" s="12" t="s">
        <v>86</v>
      </c>
      <c r="U94" s="11" t="s">
        <v>64</v>
      </c>
      <c r="V94" s="11">
        <v>6477200543</v>
      </c>
      <c r="W94" s="11" t="s">
        <v>962</v>
      </c>
      <c r="X94" s="11" t="s">
        <v>963</v>
      </c>
      <c r="Y94" s="11" t="s">
        <v>964</v>
      </c>
      <c r="Z94" s="11">
        <v>50122102172291</v>
      </c>
      <c r="AA94" s="11" t="s">
        <v>965</v>
      </c>
      <c r="AB94" s="11" t="s">
        <v>966</v>
      </c>
      <c r="AC94" s="12"/>
      <c r="AD94" s="12"/>
      <c r="AE94" s="12"/>
      <c r="AF94" s="15" t="s">
        <v>70</v>
      </c>
      <c r="AG94" s="11" t="str">
        <f>IFERROR(VLOOKUP(표1[[#This Row],[담당자]],'담당자 정보'!$B:$D,2,0),"")</f>
        <v>바로고</v>
      </c>
      <c r="AH94" s="11" t="str">
        <f>IFERROR(VLOOKUP(표1[[#This Row],[담당자]],'담당자 정보'!$B:$E,4,0),"")</f>
        <v>1팀</v>
      </c>
      <c r="AI94" s="12" t="s">
        <v>131</v>
      </c>
      <c r="AJ94" s="12" t="str">
        <f>IFERROR(VLOOKUP(표1[[#This Row],[담당자]],배민비즈계정!$B:$E,3,0),"")</f>
        <v>kwpark</v>
      </c>
      <c r="AK94" s="12" t="str">
        <f>IFERROR(VLOOKUP(표1[[#This Row],[담당자]],배민비즈계정!$B:$E,4,0),"")</f>
        <v>010-9098-6748</v>
      </c>
      <c r="AL94" s="12" t="str">
        <f>VLOOKUP(표1[[#This Row],[담당자]],배민비즈계정!$B:$E,2,0)</f>
        <v>1팀</v>
      </c>
      <c r="AM94" s="11" t="str">
        <f>VLOOKUP(표1[[#This Row],[담당자]],'담당자 정보'!B:G,6,FALSE)</f>
        <v>평정현</v>
      </c>
      <c r="AN94" s="11" t="str">
        <f>VLOOKUP(표1[[#This Row],[팀장]],배민비즈계정!$B:$E,3,FALSE)</f>
        <v>jhpyeong</v>
      </c>
      <c r="AO94" s="16" t="str">
        <f>VLOOKUP(표1[[#This Row],[팀장]],배민비즈계정!$B:$E,4,FALSE)</f>
        <v>010-4660-7292</v>
      </c>
      <c r="AP94" s="2" t="s">
        <v>109</v>
      </c>
      <c r="AQ94" s="2" t="s">
        <v>122</v>
      </c>
      <c r="AR94" s="2" t="str">
        <f>_xlfn.XLOOKUP(표1[[#This Row],[시도2]]&amp;" "&amp;표1[[#This Row],[시군구2]],요금제0402!C:C,요금제0402!G:G)</f>
        <v>서울B&amp;경인A</v>
      </c>
      <c r="AS94" s="2"/>
      <c r="AT94" s="2"/>
      <c r="AU94" s="2"/>
    </row>
    <row r="95" spans="1:47" ht="16.5" customHeight="1">
      <c r="A95" s="10">
        <v>93</v>
      </c>
      <c r="B95" s="11" t="s">
        <v>967</v>
      </c>
      <c r="C95" s="11" t="s">
        <v>968</v>
      </c>
      <c r="D95" s="11" t="s">
        <v>969</v>
      </c>
      <c r="E95" s="11" t="s">
        <v>108</v>
      </c>
      <c r="F95" s="11" t="s">
        <v>109</v>
      </c>
      <c r="G95" s="11" t="s">
        <v>970</v>
      </c>
      <c r="H95" s="11">
        <v>2</v>
      </c>
      <c r="I95" s="47" t="s">
        <v>971</v>
      </c>
      <c r="J95" s="11" t="s">
        <v>972</v>
      </c>
      <c r="K95" s="11" t="s">
        <v>973</v>
      </c>
      <c r="L95" s="11" t="s">
        <v>974</v>
      </c>
      <c r="M95" s="12">
        <v>45443</v>
      </c>
      <c r="N95" s="12">
        <v>45448</v>
      </c>
      <c r="O95" s="12" t="str">
        <f>IFERROR(_xlfn.XLOOKUP(표1[[#This Row],[시도]]&amp;" "&amp;표1[[#This Row],[시군구]],요금제0402!C:C,요금제0402!G:G),"-")</f>
        <v>서울B&amp;경인A</v>
      </c>
      <c r="P95" s="14"/>
      <c r="Q95" s="57">
        <v>0</v>
      </c>
      <c r="R95" s="13">
        <v>100</v>
      </c>
      <c r="S95" s="18">
        <v>50</v>
      </c>
      <c r="T95" s="12" t="s">
        <v>86</v>
      </c>
      <c r="U95" s="11" t="s">
        <v>64</v>
      </c>
      <c r="V95" s="11">
        <v>3731600909</v>
      </c>
      <c r="W95" s="11" t="s">
        <v>975</v>
      </c>
      <c r="X95" s="11" t="s">
        <v>976</v>
      </c>
      <c r="Y95" s="11" t="s">
        <v>977</v>
      </c>
      <c r="Z95" s="11">
        <v>3333249559441</v>
      </c>
      <c r="AA95" s="11" t="s">
        <v>68</v>
      </c>
      <c r="AB95" s="11" t="s">
        <v>978</v>
      </c>
      <c r="AC95" s="12"/>
      <c r="AD95" s="12"/>
      <c r="AE95" s="12"/>
      <c r="AF95" s="15" t="s">
        <v>70</v>
      </c>
      <c r="AG95" s="11" t="str">
        <f>IFERROR(VLOOKUP(표1[[#This Row],[담당자]],'담당자 정보'!$B:$D,2,0),"")</f>
        <v>바로고</v>
      </c>
      <c r="AH95" s="11" t="str">
        <f>IFERROR(VLOOKUP(표1[[#This Row],[담당자]],'담당자 정보'!$B:$E,4,0),"")</f>
        <v>4팀</v>
      </c>
      <c r="AI95" s="12" t="s">
        <v>222</v>
      </c>
      <c r="AJ95" s="12" t="str">
        <f>IFERROR(VLOOKUP(표1[[#This Row],[담당자]],배민비즈계정!$B:$E,3,0),"")</f>
        <v>tmdrl1539</v>
      </c>
      <c r="AK95" s="12" t="str">
        <f>IFERROR(VLOOKUP(표1[[#This Row],[담당자]],배민비즈계정!$B:$E,4,0),"")</f>
        <v>010-4629-1734</v>
      </c>
      <c r="AL95" s="12" t="str">
        <f>VLOOKUP(표1[[#This Row],[담당자]],배민비즈계정!$B:$E,2,0)</f>
        <v>4팀</v>
      </c>
      <c r="AM95" s="11" t="str">
        <f>VLOOKUP(표1[[#This Row],[담당자]],'담당자 정보'!B:G,6,FALSE)</f>
        <v>평정현</v>
      </c>
      <c r="AN95" s="11" t="str">
        <f>VLOOKUP(표1[[#This Row],[팀장]],배민비즈계정!$B:$E,3,FALSE)</f>
        <v>jhpyeong</v>
      </c>
      <c r="AO95" s="16" t="str">
        <f>VLOOKUP(표1[[#This Row],[팀장]],배민비즈계정!$B:$E,4,FALSE)</f>
        <v>010-4660-7292</v>
      </c>
      <c r="AP95" s="2" t="s">
        <v>109</v>
      </c>
      <c r="AQ95" s="2" t="s">
        <v>970</v>
      </c>
      <c r="AR95" s="2" t="str">
        <f>_xlfn.XLOOKUP(표1[[#This Row],[시도2]]&amp;" "&amp;표1[[#This Row],[시군구2]],요금제0402!C:C,요금제0402!G:G)</f>
        <v>서울B&amp;경인A</v>
      </c>
      <c r="AS95" s="2"/>
      <c r="AT95" s="2"/>
      <c r="AU95" s="2"/>
    </row>
    <row r="96" spans="1:47" ht="16.5" customHeight="1">
      <c r="A96" s="10">
        <v>94</v>
      </c>
      <c r="B96" s="11" t="s">
        <v>967</v>
      </c>
      <c r="C96" s="11" t="s">
        <v>979</v>
      </c>
      <c r="D96" s="11" t="s">
        <v>980</v>
      </c>
      <c r="E96" s="11" t="s">
        <v>56</v>
      </c>
      <c r="F96" s="11" t="s">
        <v>109</v>
      </c>
      <c r="G96" s="11" t="s">
        <v>970</v>
      </c>
      <c r="H96" s="11">
        <v>0</v>
      </c>
      <c r="I96" s="47"/>
      <c r="J96" s="11" t="s">
        <v>981</v>
      </c>
      <c r="K96" s="11" t="s">
        <v>982</v>
      </c>
      <c r="L96" s="11" t="s">
        <v>974</v>
      </c>
      <c r="M96" s="12">
        <v>45443</v>
      </c>
      <c r="N96" s="12">
        <v>45448</v>
      </c>
      <c r="O96" s="12" t="str">
        <f>IFERROR(_xlfn.XLOOKUP(표1[[#This Row],[시도]]&amp;" "&amp;표1[[#This Row],[시군구]],요금제0402!C:C,요금제0402!G:G),"-")</f>
        <v>서울B&amp;경인A</v>
      </c>
      <c r="P96" s="14"/>
      <c r="Q96" s="57">
        <v>0</v>
      </c>
      <c r="R96" s="13">
        <v>100</v>
      </c>
      <c r="S96" s="18">
        <v>50</v>
      </c>
      <c r="T96" s="12"/>
      <c r="U96" s="11" t="s">
        <v>150</v>
      </c>
      <c r="V96" s="11">
        <v>1800901327</v>
      </c>
      <c r="W96" s="11" t="s">
        <v>983</v>
      </c>
      <c r="X96" s="11" t="s">
        <v>984</v>
      </c>
      <c r="Y96" s="11" t="s">
        <v>985</v>
      </c>
      <c r="Z96" s="11">
        <v>3333305025807</v>
      </c>
      <c r="AA96" s="11" t="s">
        <v>68</v>
      </c>
      <c r="AB96" s="11" t="s">
        <v>986</v>
      </c>
      <c r="AC96" s="12"/>
      <c r="AD96" s="12"/>
      <c r="AE96" s="12"/>
      <c r="AF96" s="15" t="s">
        <v>513</v>
      </c>
      <c r="AG96" s="11" t="str">
        <f>IFERROR(VLOOKUP(표1[[#This Row],[담당자]],'담당자 정보'!$B:$D,2,0),"")</f>
        <v>바로고</v>
      </c>
      <c r="AH96" s="11" t="str">
        <f>IFERROR(VLOOKUP(표1[[#This Row],[담당자]],'담당자 정보'!$B:$E,4,0),"")</f>
        <v>4팀</v>
      </c>
      <c r="AI96" s="12" t="s">
        <v>222</v>
      </c>
      <c r="AJ96" s="12" t="str">
        <f>IFERROR(VLOOKUP(표1[[#This Row],[담당자]],배민비즈계정!$B:$E,3,0),"")</f>
        <v>tmdrl1539</v>
      </c>
      <c r="AK96" s="12" t="str">
        <f>IFERROR(VLOOKUP(표1[[#This Row],[담당자]],배민비즈계정!$B:$E,4,0),"")</f>
        <v>010-4629-1734</v>
      </c>
      <c r="AL96" s="12" t="str">
        <f>VLOOKUP(표1[[#This Row],[담당자]],배민비즈계정!$B:$E,2,0)</f>
        <v>4팀</v>
      </c>
      <c r="AM96" s="11" t="str">
        <f>VLOOKUP(표1[[#This Row],[담당자]],'담당자 정보'!B:G,6,FALSE)</f>
        <v>평정현</v>
      </c>
      <c r="AN96" s="11" t="str">
        <f>VLOOKUP(표1[[#This Row],[팀장]],배민비즈계정!$B:$E,3,FALSE)</f>
        <v>jhpyeong</v>
      </c>
      <c r="AO96" s="16" t="str">
        <f>VLOOKUP(표1[[#This Row],[팀장]],배민비즈계정!$B:$E,4,FALSE)</f>
        <v>010-4660-7292</v>
      </c>
      <c r="AP96" s="2" t="s">
        <v>109</v>
      </c>
      <c r="AQ96" s="2" t="s">
        <v>970</v>
      </c>
      <c r="AR96" s="2" t="str">
        <f>_xlfn.XLOOKUP(표1[[#This Row],[시도2]]&amp;" "&amp;표1[[#This Row],[시군구2]],요금제0402!C:C,요금제0402!G:G)</f>
        <v>서울B&amp;경인A</v>
      </c>
      <c r="AS96" s="2"/>
      <c r="AT96" s="2"/>
      <c r="AU96" s="2"/>
    </row>
    <row r="97" spans="1:47" ht="16.5" customHeight="1">
      <c r="A97" s="10">
        <v>95</v>
      </c>
      <c r="B97" s="11" t="s">
        <v>987</v>
      </c>
      <c r="C97" s="11" t="s">
        <v>988</v>
      </c>
      <c r="D97" s="11" t="s">
        <v>989</v>
      </c>
      <c r="E97" s="11" t="s">
        <v>75</v>
      </c>
      <c r="F97" s="11" t="s">
        <v>109</v>
      </c>
      <c r="G97" s="11" t="s">
        <v>990</v>
      </c>
      <c r="H97" s="11">
        <v>0</v>
      </c>
      <c r="I97" s="47" t="s">
        <v>991</v>
      </c>
      <c r="J97" s="11" t="s">
        <v>992</v>
      </c>
      <c r="K97" s="11" t="s">
        <v>993</v>
      </c>
      <c r="L97" s="11" t="s">
        <v>974</v>
      </c>
      <c r="M97" s="12">
        <v>45443</v>
      </c>
      <c r="N97" s="12">
        <v>45448</v>
      </c>
      <c r="O97" s="12" t="str">
        <f>IFERROR(_xlfn.XLOOKUP(표1[[#This Row],[시도]]&amp;" "&amp;표1[[#This Row],[시군구]],요금제0402!C:C,요금제0402!G:G),"-")</f>
        <v>서울B&amp;경인A</v>
      </c>
      <c r="P97" s="14"/>
      <c r="Q97" s="57">
        <v>0</v>
      </c>
      <c r="R97" s="13">
        <v>100</v>
      </c>
      <c r="S97" s="18">
        <v>50</v>
      </c>
      <c r="T97" s="12" t="s">
        <v>86</v>
      </c>
      <c r="U97" s="11" t="s">
        <v>64</v>
      </c>
      <c r="V97" s="11">
        <v>1054184614</v>
      </c>
      <c r="W97" s="11" t="s">
        <v>994</v>
      </c>
      <c r="X97" s="11" t="s">
        <v>995</v>
      </c>
      <c r="Y97" s="11" t="s">
        <v>996</v>
      </c>
      <c r="Z97" s="11">
        <v>27980104406320</v>
      </c>
      <c r="AA97" s="11" t="s">
        <v>90</v>
      </c>
      <c r="AB97" s="11" t="s">
        <v>997</v>
      </c>
      <c r="AC97" s="12"/>
      <c r="AD97" s="12"/>
      <c r="AE97" s="12"/>
      <c r="AF97" s="15" t="s">
        <v>70</v>
      </c>
      <c r="AG97" s="11" t="str">
        <f>IFERROR(VLOOKUP(표1[[#This Row],[담당자]],'담당자 정보'!$B:$D,2,0),"")</f>
        <v>바로고</v>
      </c>
      <c r="AH97" s="11" t="str">
        <f>IFERROR(VLOOKUP(표1[[#This Row],[담당자]],'담당자 정보'!$B:$E,4,0),"")</f>
        <v>4팀</v>
      </c>
      <c r="AI97" s="12" t="s">
        <v>222</v>
      </c>
      <c r="AJ97" s="12" t="str">
        <f>IFERROR(VLOOKUP(표1[[#This Row],[담당자]],배민비즈계정!$B:$E,3,0),"")</f>
        <v>tmdrl1539</v>
      </c>
      <c r="AK97" s="12" t="str">
        <f>IFERROR(VLOOKUP(표1[[#This Row],[담당자]],배민비즈계정!$B:$E,4,0),"")</f>
        <v>010-4629-1734</v>
      </c>
      <c r="AL97" s="12" t="str">
        <f>VLOOKUP(표1[[#This Row],[담당자]],배민비즈계정!$B:$E,2,0)</f>
        <v>4팀</v>
      </c>
      <c r="AM97" s="11" t="str">
        <f>VLOOKUP(표1[[#This Row],[담당자]],'담당자 정보'!B:G,6,FALSE)</f>
        <v>평정현</v>
      </c>
      <c r="AN97" s="11" t="str">
        <f>VLOOKUP(표1[[#This Row],[팀장]],배민비즈계정!$B:$E,3,FALSE)</f>
        <v>jhpyeong</v>
      </c>
      <c r="AO97" s="16" t="str">
        <f>VLOOKUP(표1[[#This Row],[팀장]],배민비즈계정!$B:$E,4,FALSE)</f>
        <v>010-4660-7292</v>
      </c>
      <c r="AP97" s="2" t="s">
        <v>109</v>
      </c>
      <c r="AQ97" s="2" t="s">
        <v>990</v>
      </c>
      <c r="AR97" s="2" t="str">
        <f>_xlfn.XLOOKUP(표1[[#This Row],[시도2]]&amp;" "&amp;표1[[#This Row],[시군구2]],요금제0402!C:C,요금제0402!G:G)</f>
        <v>서울B&amp;경인A</v>
      </c>
      <c r="AS97" s="2"/>
      <c r="AT97" s="2"/>
      <c r="AU97" s="2"/>
    </row>
    <row r="98" spans="1:47" ht="16.5" customHeight="1">
      <c r="A98" s="10">
        <v>96</v>
      </c>
      <c r="B98" s="11" t="s">
        <v>998</v>
      </c>
      <c r="C98" s="11" t="s">
        <v>999</v>
      </c>
      <c r="D98" s="11" t="s">
        <v>1000</v>
      </c>
      <c r="E98" s="11" t="s">
        <v>75</v>
      </c>
      <c r="F98" s="11" t="s">
        <v>109</v>
      </c>
      <c r="G98" s="11" t="s">
        <v>135</v>
      </c>
      <c r="H98" s="11">
        <v>0</v>
      </c>
      <c r="I98" s="47" t="s">
        <v>1001</v>
      </c>
      <c r="J98" s="11" t="s">
        <v>1002</v>
      </c>
      <c r="K98" s="11" t="s">
        <v>1003</v>
      </c>
      <c r="L98" s="11" t="s">
        <v>974</v>
      </c>
      <c r="M98" s="12">
        <v>45443</v>
      </c>
      <c r="N98" s="12">
        <v>45448</v>
      </c>
      <c r="O98" s="12" t="str">
        <f>IFERROR(_xlfn.XLOOKUP(표1[[#This Row],[시도]]&amp;" "&amp;표1[[#This Row],[시군구]],요금제0402!C:C,요금제0402!G:G),"-")</f>
        <v>경인B</v>
      </c>
      <c r="P98" s="14"/>
      <c r="Q98" s="57">
        <v>0</v>
      </c>
      <c r="R98" s="13">
        <v>100</v>
      </c>
      <c r="S98" s="18">
        <v>50</v>
      </c>
      <c r="T98" s="12" t="s">
        <v>86</v>
      </c>
      <c r="U98" s="11" t="s">
        <v>64</v>
      </c>
      <c r="V98" s="11">
        <v>3302001723</v>
      </c>
      <c r="W98" s="11" t="s">
        <v>1004</v>
      </c>
      <c r="X98" s="11" t="s">
        <v>1005</v>
      </c>
      <c r="Y98" s="11" t="s">
        <v>1006</v>
      </c>
      <c r="Z98" s="11">
        <v>3333217899113</v>
      </c>
      <c r="AA98" s="11" t="s">
        <v>68</v>
      </c>
      <c r="AB98" s="11" t="s">
        <v>1007</v>
      </c>
      <c r="AC98" s="12"/>
      <c r="AD98" s="12"/>
      <c r="AE98" s="12"/>
      <c r="AF98" s="15" t="s">
        <v>70</v>
      </c>
      <c r="AG98" s="11" t="str">
        <f>IFERROR(VLOOKUP(표1[[#This Row],[담당자]],'담당자 정보'!$B:$D,2,0),"")</f>
        <v>바로고</v>
      </c>
      <c r="AH98" s="11" t="str">
        <f>IFERROR(VLOOKUP(표1[[#This Row],[담당자]],'담당자 정보'!$B:$E,4,0),"")</f>
        <v>1팀</v>
      </c>
      <c r="AI98" s="12" t="s">
        <v>118</v>
      </c>
      <c r="AJ98" s="12" t="str">
        <f>IFERROR(VLOOKUP(표1[[#This Row],[담당자]],배민비즈계정!$B:$E,3,0),"")</f>
        <v>swyoo</v>
      </c>
      <c r="AK98" s="12" t="str">
        <f>IFERROR(VLOOKUP(표1[[#This Row],[담당자]],배민비즈계정!$B:$E,4,0),"")</f>
        <v xml:space="preserve"> 010-5714-1605</v>
      </c>
      <c r="AL98" s="12" t="str">
        <f>VLOOKUP(표1[[#This Row],[담당자]],배민비즈계정!$B:$E,2,0)</f>
        <v>1팀</v>
      </c>
      <c r="AM98" s="11" t="str">
        <f>VLOOKUP(표1[[#This Row],[담당자]],'담당자 정보'!B:G,6,FALSE)</f>
        <v>평정현</v>
      </c>
      <c r="AN98" s="11" t="str">
        <f>VLOOKUP(표1[[#This Row],[팀장]],배민비즈계정!$B:$E,3,FALSE)</f>
        <v>jhpyeong</v>
      </c>
      <c r="AO98" s="16" t="str">
        <f>VLOOKUP(표1[[#This Row],[팀장]],배민비즈계정!$B:$E,4,FALSE)</f>
        <v>010-4660-7292</v>
      </c>
      <c r="AP98" s="2" t="s">
        <v>109</v>
      </c>
      <c r="AQ98" s="2" t="s">
        <v>135</v>
      </c>
      <c r="AR98" s="2" t="str">
        <f>_xlfn.XLOOKUP(표1[[#This Row],[시도2]]&amp;" "&amp;표1[[#This Row],[시군구2]],요금제0402!C:C,요금제0402!G:G)</f>
        <v>경인B</v>
      </c>
      <c r="AS98" s="2"/>
      <c r="AT98" s="2"/>
      <c r="AU98" s="2"/>
    </row>
    <row r="99" spans="1:47" ht="16.5" customHeight="1">
      <c r="A99" s="10">
        <v>97</v>
      </c>
      <c r="B99" s="11" t="s">
        <v>998</v>
      </c>
      <c r="C99" s="11" t="s">
        <v>1008</v>
      </c>
      <c r="D99" s="11" t="s">
        <v>1009</v>
      </c>
      <c r="E99" s="11" t="s">
        <v>75</v>
      </c>
      <c r="F99" s="11" t="s">
        <v>109</v>
      </c>
      <c r="G99" s="11" t="s">
        <v>135</v>
      </c>
      <c r="H99" s="11">
        <v>0</v>
      </c>
      <c r="I99" s="47"/>
      <c r="J99" s="11" t="s">
        <v>1010</v>
      </c>
      <c r="K99" s="11" t="s">
        <v>1011</v>
      </c>
      <c r="L99" s="11" t="s">
        <v>974</v>
      </c>
      <c r="M99" s="12">
        <v>45443</v>
      </c>
      <c r="N99" s="12">
        <v>45448</v>
      </c>
      <c r="O99" s="12" t="str">
        <f>IFERROR(_xlfn.XLOOKUP(표1[[#This Row],[시도]]&amp;" "&amp;표1[[#This Row],[시군구]],요금제0402!C:C,요금제0402!G:G),"-")</f>
        <v>경인B</v>
      </c>
      <c r="P99" s="14"/>
      <c r="Q99" s="57">
        <v>200</v>
      </c>
      <c r="R99" s="13">
        <v>100</v>
      </c>
      <c r="S99" s="18">
        <v>0</v>
      </c>
      <c r="T99" s="12" t="s">
        <v>63</v>
      </c>
      <c r="U99" s="11" t="s">
        <v>64</v>
      </c>
      <c r="V99" s="11">
        <v>3874700561</v>
      </c>
      <c r="W99" s="11" t="s">
        <v>1012</v>
      </c>
      <c r="X99" s="11" t="s">
        <v>1013</v>
      </c>
      <c r="Y99" s="11" t="s">
        <v>1014</v>
      </c>
      <c r="Z99" s="11">
        <v>37330101438743</v>
      </c>
      <c r="AA99" s="11" t="s">
        <v>90</v>
      </c>
      <c r="AB99" s="11" t="s">
        <v>1015</v>
      </c>
      <c r="AC99" s="12"/>
      <c r="AD99" s="12"/>
      <c r="AE99" s="12"/>
      <c r="AF99" s="15" t="s">
        <v>70</v>
      </c>
      <c r="AG99" s="11" t="str">
        <f>IFERROR(VLOOKUP(표1[[#This Row],[담당자]],'담당자 정보'!$B:$D,2,0),"")</f>
        <v>바로고</v>
      </c>
      <c r="AH99" s="11" t="str">
        <f>IFERROR(VLOOKUP(표1[[#This Row],[담당자]],'담당자 정보'!$B:$E,4,0),"")</f>
        <v>1팀</v>
      </c>
      <c r="AI99" s="12" t="s">
        <v>118</v>
      </c>
      <c r="AJ99" s="12" t="str">
        <f>IFERROR(VLOOKUP(표1[[#This Row],[담당자]],배민비즈계정!$B:$E,3,0),"")</f>
        <v>swyoo</v>
      </c>
      <c r="AK99" s="12" t="str">
        <f>IFERROR(VLOOKUP(표1[[#This Row],[담당자]],배민비즈계정!$B:$E,4,0),"")</f>
        <v xml:space="preserve"> 010-5714-1605</v>
      </c>
      <c r="AL99" s="12" t="str">
        <f>VLOOKUP(표1[[#This Row],[담당자]],배민비즈계정!$B:$E,2,0)</f>
        <v>1팀</v>
      </c>
      <c r="AM99" s="11" t="str">
        <f>VLOOKUP(표1[[#This Row],[담당자]],'담당자 정보'!B:G,6,FALSE)</f>
        <v>평정현</v>
      </c>
      <c r="AN99" s="11" t="str">
        <f>VLOOKUP(표1[[#This Row],[팀장]],배민비즈계정!$B:$E,3,FALSE)</f>
        <v>jhpyeong</v>
      </c>
      <c r="AO99" s="16" t="str">
        <f>VLOOKUP(표1[[#This Row],[팀장]],배민비즈계정!$B:$E,4,FALSE)</f>
        <v>010-4660-7292</v>
      </c>
      <c r="AP99" s="2" t="s">
        <v>109</v>
      </c>
      <c r="AQ99" s="2" t="s">
        <v>135</v>
      </c>
      <c r="AR99" s="2" t="str">
        <f>_xlfn.XLOOKUP(표1[[#This Row],[시도2]]&amp;" "&amp;표1[[#This Row],[시군구2]],요금제0402!C:C,요금제0402!G:G)</f>
        <v>경인B</v>
      </c>
      <c r="AS99" s="2"/>
      <c r="AT99" s="2"/>
      <c r="AU99" s="2"/>
    </row>
    <row r="100" spans="1:47" ht="16.5" customHeight="1">
      <c r="A100" s="10">
        <v>98</v>
      </c>
      <c r="B100" s="11" t="s">
        <v>1016</v>
      </c>
      <c r="C100" s="11" t="s">
        <v>1017</v>
      </c>
      <c r="D100" s="11" t="s">
        <v>1018</v>
      </c>
      <c r="E100" s="11" t="s">
        <v>56</v>
      </c>
      <c r="F100" s="11" t="s">
        <v>109</v>
      </c>
      <c r="G100" s="11" t="s">
        <v>1019</v>
      </c>
      <c r="H100" s="11">
        <v>0</v>
      </c>
      <c r="I100" s="47" t="s">
        <v>1020</v>
      </c>
      <c r="J100" s="11" t="s">
        <v>1021</v>
      </c>
      <c r="K100" s="11" t="s">
        <v>1022</v>
      </c>
      <c r="L100" s="11" t="s">
        <v>974</v>
      </c>
      <c r="M100" s="12">
        <v>45443</v>
      </c>
      <c r="N100" s="12">
        <v>45448</v>
      </c>
      <c r="O100" s="12" t="str">
        <f>IFERROR(_xlfn.XLOOKUP(표1[[#This Row],[시도]]&amp;" "&amp;표1[[#This Row],[시군구]],요금제0402!C:C,요금제0402!G:G),"-")</f>
        <v>경인B</v>
      </c>
      <c r="P100" s="14"/>
      <c r="Q100" s="57">
        <v>0</v>
      </c>
      <c r="R100" s="13">
        <v>100</v>
      </c>
      <c r="S100" s="18">
        <v>50</v>
      </c>
      <c r="T100" s="12" t="s">
        <v>86</v>
      </c>
      <c r="U100" s="11" t="s">
        <v>64</v>
      </c>
      <c r="V100" s="11">
        <v>1920301425</v>
      </c>
      <c r="W100" s="11" t="s">
        <v>1023</v>
      </c>
      <c r="X100" s="11" t="s">
        <v>1024</v>
      </c>
      <c r="Y100" s="11" t="s">
        <v>1025</v>
      </c>
      <c r="Z100" s="11">
        <v>3333162174175</v>
      </c>
      <c r="AA100" s="11" t="s">
        <v>68</v>
      </c>
      <c r="AB100" s="11" t="s">
        <v>1026</v>
      </c>
      <c r="AC100" s="12"/>
      <c r="AD100" s="12"/>
      <c r="AE100" s="12"/>
      <c r="AF100" s="15" t="s">
        <v>70</v>
      </c>
      <c r="AG100" s="11" t="str">
        <f>IFERROR(VLOOKUP(표1[[#This Row],[담당자]],'담당자 정보'!$B:$D,2,0),"")</f>
        <v>바로고</v>
      </c>
      <c r="AH100" s="11" t="str">
        <f>IFERROR(VLOOKUP(표1[[#This Row],[담당자]],'담당자 정보'!$B:$E,4,0),"")</f>
        <v>1팀</v>
      </c>
      <c r="AI100" s="12" t="s">
        <v>118</v>
      </c>
      <c r="AJ100" s="12" t="str">
        <f>IFERROR(VLOOKUP(표1[[#This Row],[담당자]],배민비즈계정!$B:$E,3,0),"")</f>
        <v>swyoo</v>
      </c>
      <c r="AK100" s="12" t="str">
        <f>IFERROR(VLOOKUP(표1[[#This Row],[담당자]],배민비즈계정!$B:$E,4,0),"")</f>
        <v xml:space="preserve"> 010-5714-1605</v>
      </c>
      <c r="AL100" s="12" t="str">
        <f>VLOOKUP(표1[[#This Row],[담당자]],배민비즈계정!$B:$E,2,0)</f>
        <v>1팀</v>
      </c>
      <c r="AM100" s="11" t="str">
        <f>VLOOKUP(표1[[#This Row],[담당자]],'담당자 정보'!B:G,6,FALSE)</f>
        <v>평정현</v>
      </c>
      <c r="AN100" s="11" t="str">
        <f>VLOOKUP(표1[[#This Row],[팀장]],배민비즈계정!$B:$E,3,FALSE)</f>
        <v>jhpyeong</v>
      </c>
      <c r="AO100" s="16" t="str">
        <f>VLOOKUP(표1[[#This Row],[팀장]],배민비즈계정!$B:$E,4,FALSE)</f>
        <v>010-4660-7292</v>
      </c>
      <c r="AP100" s="2" t="s">
        <v>109</v>
      </c>
      <c r="AQ100" s="2" t="s">
        <v>1019</v>
      </c>
      <c r="AR100" s="2" t="str">
        <f>_xlfn.XLOOKUP(표1[[#This Row],[시도2]]&amp;" "&amp;표1[[#This Row],[시군구2]],요금제0402!C:C,요금제0402!G:G)</f>
        <v>경인B</v>
      </c>
      <c r="AS100" s="2"/>
      <c r="AT100" s="2"/>
      <c r="AU100" s="2"/>
    </row>
    <row r="101" spans="1:47" ht="16.5" customHeight="1">
      <c r="A101" s="10">
        <v>99</v>
      </c>
      <c r="B101" s="11" t="s">
        <v>1016</v>
      </c>
      <c r="C101" s="11" t="s">
        <v>1027</v>
      </c>
      <c r="D101" s="11" t="s">
        <v>1028</v>
      </c>
      <c r="E101" s="11" t="s">
        <v>108</v>
      </c>
      <c r="F101" s="11" t="s">
        <v>109</v>
      </c>
      <c r="G101" s="11" t="s">
        <v>1019</v>
      </c>
      <c r="H101" s="11">
        <v>1</v>
      </c>
      <c r="I101" s="47" t="s">
        <v>1029</v>
      </c>
      <c r="J101" s="11" t="s">
        <v>1030</v>
      </c>
      <c r="K101" s="11" t="s">
        <v>1031</v>
      </c>
      <c r="L101" s="11" t="s">
        <v>705</v>
      </c>
      <c r="M101" s="12">
        <v>45443</v>
      </c>
      <c r="N101" s="12">
        <v>45448</v>
      </c>
      <c r="O101" s="12" t="str">
        <f>IFERROR(_xlfn.XLOOKUP(표1[[#This Row],[시도]]&amp;" "&amp;표1[[#This Row],[시군구]],요금제0402!C:C,요금제0402!G:G),"-")</f>
        <v>경인B</v>
      </c>
      <c r="P101" s="14"/>
      <c r="Q101" s="57">
        <v>0</v>
      </c>
      <c r="R101" s="13">
        <v>100</v>
      </c>
      <c r="S101" s="18">
        <v>0</v>
      </c>
      <c r="T101" s="12" t="s">
        <v>150</v>
      </c>
      <c r="U101" s="11" t="s">
        <v>64</v>
      </c>
      <c r="V101" s="11">
        <v>4598803342</v>
      </c>
      <c r="W101" s="11" t="s">
        <v>1032</v>
      </c>
      <c r="X101" s="11" t="s">
        <v>1033</v>
      </c>
      <c r="Y101" s="11" t="s">
        <v>1034</v>
      </c>
      <c r="Z101" s="11">
        <v>40291005266104</v>
      </c>
      <c r="AA101" s="11" t="s">
        <v>296</v>
      </c>
      <c r="AB101" s="11" t="s">
        <v>1035</v>
      </c>
      <c r="AC101" s="12"/>
      <c r="AD101" s="12"/>
      <c r="AE101" s="12"/>
      <c r="AF101" s="15" t="s">
        <v>70</v>
      </c>
      <c r="AG101" s="11" t="str">
        <f>IFERROR(VLOOKUP(표1[[#This Row],[담당자]],'담당자 정보'!$B:$D,2,0),"")</f>
        <v>바로고</v>
      </c>
      <c r="AH101" s="11" t="str">
        <f>IFERROR(VLOOKUP(표1[[#This Row],[담당자]],'담당자 정보'!$B:$E,4,0),"")</f>
        <v>1팀</v>
      </c>
      <c r="AI101" s="12" t="s">
        <v>118</v>
      </c>
      <c r="AJ101" s="12" t="str">
        <f>IFERROR(VLOOKUP(표1[[#This Row],[담당자]],배민비즈계정!$B:$E,3,0),"")</f>
        <v>swyoo</v>
      </c>
      <c r="AK101" s="12" t="str">
        <f>IFERROR(VLOOKUP(표1[[#This Row],[담당자]],배민비즈계정!$B:$E,4,0),"")</f>
        <v xml:space="preserve"> 010-5714-1605</v>
      </c>
      <c r="AL101" s="12" t="str">
        <f>VLOOKUP(표1[[#This Row],[담당자]],배민비즈계정!$B:$E,2,0)</f>
        <v>1팀</v>
      </c>
      <c r="AM101" s="11" t="str">
        <f>VLOOKUP(표1[[#This Row],[담당자]],'담당자 정보'!B:G,6,FALSE)</f>
        <v>평정현</v>
      </c>
      <c r="AN101" s="11" t="str">
        <f>VLOOKUP(표1[[#This Row],[팀장]],배민비즈계정!$B:$E,3,FALSE)</f>
        <v>jhpyeong</v>
      </c>
      <c r="AO101" s="16" t="str">
        <f>VLOOKUP(표1[[#This Row],[팀장]],배민비즈계정!$B:$E,4,FALSE)</f>
        <v>010-4660-7292</v>
      </c>
      <c r="AP101" s="2" t="s">
        <v>109</v>
      </c>
      <c r="AQ101" s="2" t="s">
        <v>1019</v>
      </c>
      <c r="AR101" s="2" t="str">
        <f>_xlfn.XLOOKUP(표1[[#This Row],[시도2]]&amp;" "&amp;표1[[#This Row],[시군구2]],요금제0402!C:C,요금제0402!G:G)</f>
        <v>경인B</v>
      </c>
      <c r="AS101" s="2"/>
      <c r="AT101" s="2"/>
      <c r="AU101" s="2"/>
    </row>
    <row r="102" spans="1:47" ht="16.5" customHeight="1">
      <c r="A102" s="10">
        <v>100</v>
      </c>
      <c r="B102" s="11" t="s">
        <v>1016</v>
      </c>
      <c r="C102" s="11" t="s">
        <v>1036</v>
      </c>
      <c r="D102" s="11" t="s">
        <v>1037</v>
      </c>
      <c r="E102" s="11" t="s">
        <v>808</v>
      </c>
      <c r="F102" s="11" t="s">
        <v>109</v>
      </c>
      <c r="G102" s="11" t="s">
        <v>1019</v>
      </c>
      <c r="H102" s="11">
        <v>0</v>
      </c>
      <c r="I102" s="47" t="s">
        <v>1038</v>
      </c>
      <c r="J102" s="11" t="s">
        <v>1039</v>
      </c>
      <c r="K102" s="11" t="s">
        <v>1040</v>
      </c>
      <c r="L102" s="11" t="s">
        <v>705</v>
      </c>
      <c r="M102" s="12">
        <v>45443</v>
      </c>
      <c r="N102" s="12">
        <v>45448</v>
      </c>
      <c r="O102" s="12" t="str">
        <f>IFERROR(_xlfn.XLOOKUP(표1[[#This Row],[시도]]&amp;" "&amp;표1[[#This Row],[시군구]],요금제0402!C:C,요금제0402!G:G),"-")</f>
        <v>경인B</v>
      </c>
      <c r="P102" s="14"/>
      <c r="Q102" s="57">
        <v>0</v>
      </c>
      <c r="R102" s="13">
        <v>100</v>
      </c>
      <c r="S102" s="18">
        <v>0</v>
      </c>
      <c r="T102" s="12" t="s">
        <v>150</v>
      </c>
      <c r="U102" s="11" t="s">
        <v>64</v>
      </c>
      <c r="V102" s="11">
        <v>4598803342</v>
      </c>
      <c r="W102" s="11" t="s">
        <v>1032</v>
      </c>
      <c r="X102" s="11" t="s">
        <v>1033</v>
      </c>
      <c r="Y102" s="11" t="s">
        <v>1034</v>
      </c>
      <c r="Z102" s="11">
        <v>40291005266104</v>
      </c>
      <c r="AA102" s="11" t="s">
        <v>296</v>
      </c>
      <c r="AB102" s="11" t="s">
        <v>1035</v>
      </c>
      <c r="AC102" s="12"/>
      <c r="AD102" s="12"/>
      <c r="AE102" s="12"/>
      <c r="AF102" s="15" t="s">
        <v>70</v>
      </c>
      <c r="AG102" s="11" t="str">
        <f>IFERROR(VLOOKUP(표1[[#This Row],[담당자]],'담당자 정보'!$B:$D,2,0),"")</f>
        <v>바로고</v>
      </c>
      <c r="AH102" s="11" t="str">
        <f>IFERROR(VLOOKUP(표1[[#This Row],[담당자]],'담당자 정보'!$B:$E,4,0),"")</f>
        <v>1팀</v>
      </c>
      <c r="AI102" s="12" t="s">
        <v>118</v>
      </c>
      <c r="AJ102" s="12" t="str">
        <f>IFERROR(VLOOKUP(표1[[#This Row],[담당자]],배민비즈계정!$B:$E,3,0),"")</f>
        <v>swyoo</v>
      </c>
      <c r="AK102" s="12" t="str">
        <f>IFERROR(VLOOKUP(표1[[#This Row],[담당자]],배민비즈계정!$B:$E,4,0),"")</f>
        <v xml:space="preserve"> 010-5714-1605</v>
      </c>
      <c r="AL102" s="12" t="str">
        <f>VLOOKUP(표1[[#This Row],[담당자]],배민비즈계정!$B:$E,2,0)</f>
        <v>1팀</v>
      </c>
      <c r="AM102" s="11" t="str">
        <f>VLOOKUP(표1[[#This Row],[담당자]],'담당자 정보'!B:G,6,FALSE)</f>
        <v>평정현</v>
      </c>
      <c r="AN102" s="11" t="str">
        <f>VLOOKUP(표1[[#This Row],[팀장]],배민비즈계정!$B:$E,3,FALSE)</f>
        <v>jhpyeong</v>
      </c>
      <c r="AO102" s="16" t="str">
        <f>VLOOKUP(표1[[#This Row],[팀장]],배민비즈계정!$B:$E,4,FALSE)</f>
        <v>010-4660-7292</v>
      </c>
      <c r="AP102" s="2" t="s">
        <v>109</v>
      </c>
      <c r="AQ102" s="2" t="s">
        <v>1019</v>
      </c>
      <c r="AR102" s="2" t="str">
        <f>_xlfn.XLOOKUP(표1[[#This Row],[시도2]]&amp;" "&amp;표1[[#This Row],[시군구2]],요금제0402!C:C,요금제0402!G:G)</f>
        <v>경인B</v>
      </c>
      <c r="AS102" s="2"/>
      <c r="AT102" s="2"/>
      <c r="AU102" s="2"/>
    </row>
    <row r="103" spans="1:47" ht="16.5" customHeight="1">
      <c r="A103" s="10">
        <v>101</v>
      </c>
      <c r="B103" s="11" t="s">
        <v>1041</v>
      </c>
      <c r="C103" s="11" t="s">
        <v>1042</v>
      </c>
      <c r="D103" s="11" t="s">
        <v>1043</v>
      </c>
      <c r="E103" s="11" t="s">
        <v>108</v>
      </c>
      <c r="F103" s="11" t="s">
        <v>109</v>
      </c>
      <c r="G103" s="11" t="s">
        <v>1044</v>
      </c>
      <c r="H103" s="11">
        <v>1</v>
      </c>
      <c r="I103" s="47" t="s">
        <v>1045</v>
      </c>
      <c r="J103" s="11" t="s">
        <v>1046</v>
      </c>
      <c r="K103" s="11" t="s">
        <v>1047</v>
      </c>
      <c r="L103" s="11" t="s">
        <v>974</v>
      </c>
      <c r="M103" s="12">
        <v>45443</v>
      </c>
      <c r="N103" s="12">
        <v>45448</v>
      </c>
      <c r="O103" s="12" t="str">
        <f>IFERROR(_xlfn.XLOOKUP(표1[[#This Row],[시도]]&amp;" "&amp;표1[[#This Row],[시군구]],요금제0402!C:C,요금제0402!G:G),"-")</f>
        <v>경인B</v>
      </c>
      <c r="P103" s="14"/>
      <c r="Q103" s="57">
        <v>0</v>
      </c>
      <c r="R103" s="13">
        <v>100</v>
      </c>
      <c r="S103" s="18">
        <v>50</v>
      </c>
      <c r="T103" s="12" t="s">
        <v>86</v>
      </c>
      <c r="U103" s="11" t="s">
        <v>64</v>
      </c>
      <c r="V103" s="11">
        <v>8952800324</v>
      </c>
      <c r="W103" s="11" t="s">
        <v>1048</v>
      </c>
      <c r="X103" s="11" t="s">
        <v>1049</v>
      </c>
      <c r="Y103" s="11" t="s">
        <v>1050</v>
      </c>
      <c r="Z103" s="11" t="s">
        <v>1050</v>
      </c>
      <c r="AA103" s="11" t="s">
        <v>103</v>
      </c>
      <c r="AB103" s="11" t="s">
        <v>1051</v>
      </c>
      <c r="AC103" s="12"/>
      <c r="AD103" s="12"/>
      <c r="AE103" s="12"/>
      <c r="AF103" s="15" t="s">
        <v>70</v>
      </c>
      <c r="AG103" s="11" t="str">
        <f>IFERROR(VLOOKUP(표1[[#This Row],[담당자]],'담당자 정보'!$B:$D,2,0),"")</f>
        <v>바로고</v>
      </c>
      <c r="AH103" s="11" t="str">
        <f>IFERROR(VLOOKUP(표1[[#This Row],[담당자]],'담당자 정보'!$B:$E,4,0),"")</f>
        <v>1팀</v>
      </c>
      <c r="AI103" s="12" t="s">
        <v>118</v>
      </c>
      <c r="AJ103" s="12" t="str">
        <f>IFERROR(VLOOKUP(표1[[#This Row],[담당자]],배민비즈계정!$B:$E,3,0),"")</f>
        <v>swyoo</v>
      </c>
      <c r="AK103" s="12" t="str">
        <f>IFERROR(VLOOKUP(표1[[#This Row],[담당자]],배민비즈계정!$B:$E,4,0),"")</f>
        <v xml:space="preserve"> 010-5714-1605</v>
      </c>
      <c r="AL103" s="12" t="str">
        <f>VLOOKUP(표1[[#This Row],[담당자]],배민비즈계정!$B:$E,2,0)</f>
        <v>1팀</v>
      </c>
      <c r="AM103" s="11" t="str">
        <f>VLOOKUP(표1[[#This Row],[담당자]],'담당자 정보'!B:G,6,FALSE)</f>
        <v>평정현</v>
      </c>
      <c r="AN103" s="11" t="str">
        <f>VLOOKUP(표1[[#This Row],[팀장]],배민비즈계정!$B:$E,3,FALSE)</f>
        <v>jhpyeong</v>
      </c>
      <c r="AO103" s="16" t="str">
        <f>VLOOKUP(표1[[#This Row],[팀장]],배민비즈계정!$B:$E,4,FALSE)</f>
        <v>010-4660-7292</v>
      </c>
      <c r="AP103" s="2" t="s">
        <v>109</v>
      </c>
      <c r="AQ103" s="2" t="s">
        <v>1044</v>
      </c>
      <c r="AR103" s="2" t="str">
        <f>_xlfn.XLOOKUP(표1[[#This Row],[시도2]]&amp;" "&amp;표1[[#This Row],[시군구2]],요금제0402!C:C,요금제0402!G:G)</f>
        <v>경인B</v>
      </c>
      <c r="AS103" s="2"/>
      <c r="AT103" s="2"/>
      <c r="AU103" s="2"/>
    </row>
    <row r="104" spans="1:47" ht="16.5" customHeight="1">
      <c r="A104" s="10">
        <v>102</v>
      </c>
      <c r="B104" s="11" t="s">
        <v>1052</v>
      </c>
      <c r="C104" s="11" t="s">
        <v>1053</v>
      </c>
      <c r="D104" s="11" t="s">
        <v>1054</v>
      </c>
      <c r="E104" s="11" t="s">
        <v>56</v>
      </c>
      <c r="F104" s="11" t="s">
        <v>109</v>
      </c>
      <c r="G104" s="11" t="s">
        <v>1055</v>
      </c>
      <c r="H104" s="11">
        <v>0</v>
      </c>
      <c r="I104" s="47"/>
      <c r="J104" s="11" t="s">
        <v>1056</v>
      </c>
      <c r="K104" s="11" t="s">
        <v>1057</v>
      </c>
      <c r="L104" s="11" t="s">
        <v>974</v>
      </c>
      <c r="M104" s="12">
        <v>45443</v>
      </c>
      <c r="N104" s="12">
        <v>45448</v>
      </c>
      <c r="O104" s="12" t="str">
        <f>IFERROR(_xlfn.XLOOKUP(표1[[#This Row],[시도]]&amp;" "&amp;표1[[#This Row],[시군구]],요금제0402!C:C,요금제0402!G:G),"-")</f>
        <v>경인B</v>
      </c>
      <c r="P104" s="14"/>
      <c r="Q104" s="57">
        <v>0</v>
      </c>
      <c r="R104" s="13">
        <v>100</v>
      </c>
      <c r="S104" s="18">
        <v>50</v>
      </c>
      <c r="T104" s="12" t="s">
        <v>86</v>
      </c>
      <c r="U104" s="11" t="s">
        <v>64</v>
      </c>
      <c r="V104" s="11">
        <v>3173900567</v>
      </c>
      <c r="W104" s="11" t="s">
        <v>1058</v>
      </c>
      <c r="X104" s="11" t="s">
        <v>1059</v>
      </c>
      <c r="Y104" s="11" t="s">
        <v>1060</v>
      </c>
      <c r="Z104" s="11">
        <v>3010254832591</v>
      </c>
      <c r="AA104" s="11" t="s">
        <v>142</v>
      </c>
      <c r="AB104" s="11" t="s">
        <v>1061</v>
      </c>
      <c r="AC104" s="12"/>
      <c r="AD104" s="12"/>
      <c r="AE104" s="12"/>
      <c r="AF104" s="15" t="s">
        <v>70</v>
      </c>
      <c r="AG104" s="11" t="str">
        <f>IFERROR(VLOOKUP(표1[[#This Row],[담당자]],'담당자 정보'!$B:$D,2,0),"")</f>
        <v>바로고</v>
      </c>
      <c r="AH104" s="11" t="str">
        <f>IFERROR(VLOOKUP(표1[[#This Row],[담당자]],'담당자 정보'!$B:$E,4,0),"")</f>
        <v>1팀</v>
      </c>
      <c r="AI104" s="12" t="s">
        <v>131</v>
      </c>
      <c r="AJ104" s="12" t="str">
        <f>IFERROR(VLOOKUP(표1[[#This Row],[담당자]],배민비즈계정!$B:$E,3,0),"")</f>
        <v>kwpark</v>
      </c>
      <c r="AK104" s="12" t="str">
        <f>IFERROR(VLOOKUP(표1[[#This Row],[담당자]],배민비즈계정!$B:$E,4,0),"")</f>
        <v>010-9098-6748</v>
      </c>
      <c r="AL104" s="12" t="str">
        <f>VLOOKUP(표1[[#This Row],[담당자]],배민비즈계정!$B:$E,2,0)</f>
        <v>1팀</v>
      </c>
      <c r="AM104" s="11" t="str">
        <f>VLOOKUP(표1[[#This Row],[담당자]],'담당자 정보'!B:G,6,FALSE)</f>
        <v>평정현</v>
      </c>
      <c r="AN104" s="11" t="str">
        <f>VLOOKUP(표1[[#This Row],[팀장]],배민비즈계정!$B:$E,3,FALSE)</f>
        <v>jhpyeong</v>
      </c>
      <c r="AO104" s="16" t="str">
        <f>VLOOKUP(표1[[#This Row],[팀장]],배민비즈계정!$B:$E,4,FALSE)</f>
        <v>010-4660-7292</v>
      </c>
      <c r="AP104" s="2" t="s">
        <v>109</v>
      </c>
      <c r="AQ104" s="2" t="s">
        <v>1055</v>
      </c>
      <c r="AR104" s="2" t="str">
        <f>_xlfn.XLOOKUP(표1[[#This Row],[시도2]]&amp;" "&amp;표1[[#This Row],[시군구2]],요금제0402!C:C,요금제0402!G:G)</f>
        <v>경인B</v>
      </c>
      <c r="AS104" s="2"/>
      <c r="AT104" s="2"/>
      <c r="AU104" s="2"/>
    </row>
    <row r="105" spans="1:47" ht="16.5" customHeight="1">
      <c r="A105" s="10">
        <v>103</v>
      </c>
      <c r="B105" s="11" t="s">
        <v>1052</v>
      </c>
      <c r="C105" s="11" t="s">
        <v>1062</v>
      </c>
      <c r="D105" s="11" t="s">
        <v>1063</v>
      </c>
      <c r="E105" s="11" t="s">
        <v>56</v>
      </c>
      <c r="F105" s="11" t="s">
        <v>109</v>
      </c>
      <c r="G105" s="11" t="s">
        <v>1055</v>
      </c>
      <c r="H105" s="11">
        <v>0</v>
      </c>
      <c r="I105" s="47"/>
      <c r="J105" s="11" t="s">
        <v>1064</v>
      </c>
      <c r="K105" s="11" t="s">
        <v>1065</v>
      </c>
      <c r="L105" s="11" t="s">
        <v>974</v>
      </c>
      <c r="M105" s="12">
        <v>45443</v>
      </c>
      <c r="N105" s="12">
        <v>45448</v>
      </c>
      <c r="O105" s="12" t="str">
        <f>IFERROR(_xlfn.XLOOKUP(표1[[#This Row],[시도]]&amp;" "&amp;표1[[#This Row],[시군구]],요금제0402!C:C,요금제0402!G:G),"-")</f>
        <v>경인B</v>
      </c>
      <c r="P105" s="14"/>
      <c r="Q105" s="57">
        <v>0</v>
      </c>
      <c r="R105" s="13">
        <v>100</v>
      </c>
      <c r="S105" s="18">
        <v>50</v>
      </c>
      <c r="T105" s="12" t="s">
        <v>86</v>
      </c>
      <c r="U105" s="11" t="s">
        <v>150</v>
      </c>
      <c r="V105" s="11">
        <v>3173900567</v>
      </c>
      <c r="W105" s="11" t="s">
        <v>1058</v>
      </c>
      <c r="X105" s="11" t="s">
        <v>1059</v>
      </c>
      <c r="Y105" s="11" t="s">
        <v>1060</v>
      </c>
      <c r="Z105" s="11">
        <v>3010254832591</v>
      </c>
      <c r="AA105" s="11" t="s">
        <v>142</v>
      </c>
      <c r="AB105" s="11" t="s">
        <v>1066</v>
      </c>
      <c r="AC105" s="12"/>
      <c r="AD105" s="12"/>
      <c r="AE105" s="12"/>
      <c r="AF105" s="15" t="s">
        <v>70</v>
      </c>
      <c r="AG105" s="11" t="str">
        <f>IFERROR(VLOOKUP(표1[[#This Row],[담당자]],'담당자 정보'!$B:$D,2,0),"")</f>
        <v>바로고</v>
      </c>
      <c r="AH105" s="11" t="str">
        <f>IFERROR(VLOOKUP(표1[[#This Row],[담당자]],'담당자 정보'!$B:$E,4,0),"")</f>
        <v>1팀</v>
      </c>
      <c r="AI105" s="12" t="s">
        <v>131</v>
      </c>
      <c r="AJ105" s="12" t="str">
        <f>IFERROR(VLOOKUP(표1[[#This Row],[담당자]],배민비즈계정!$B:$E,3,0),"")</f>
        <v>kwpark</v>
      </c>
      <c r="AK105" s="12" t="str">
        <f>IFERROR(VLOOKUP(표1[[#This Row],[담당자]],배민비즈계정!$B:$E,4,0),"")</f>
        <v>010-9098-6748</v>
      </c>
      <c r="AL105" s="12" t="str">
        <f>VLOOKUP(표1[[#This Row],[담당자]],배민비즈계정!$B:$E,2,0)</f>
        <v>1팀</v>
      </c>
      <c r="AM105" s="11" t="str">
        <f>VLOOKUP(표1[[#This Row],[담당자]],'담당자 정보'!B:G,6,FALSE)</f>
        <v>평정현</v>
      </c>
      <c r="AN105" s="11" t="str">
        <f>VLOOKUP(표1[[#This Row],[팀장]],배민비즈계정!$B:$E,3,FALSE)</f>
        <v>jhpyeong</v>
      </c>
      <c r="AO105" s="16" t="str">
        <f>VLOOKUP(표1[[#This Row],[팀장]],배민비즈계정!$B:$E,4,FALSE)</f>
        <v>010-4660-7292</v>
      </c>
      <c r="AP105" s="2" t="s">
        <v>109</v>
      </c>
      <c r="AQ105" s="2" t="s">
        <v>1055</v>
      </c>
      <c r="AR105" s="2" t="str">
        <f>_xlfn.XLOOKUP(표1[[#This Row],[시도2]]&amp;" "&amp;표1[[#This Row],[시군구2]],요금제0402!C:C,요금제0402!G:G)</f>
        <v>경인B</v>
      </c>
      <c r="AS105" s="2"/>
      <c r="AT105" s="2"/>
      <c r="AU105" s="2"/>
    </row>
    <row r="106" spans="1:47" ht="16.5" customHeight="1">
      <c r="A106" s="10">
        <v>104</v>
      </c>
      <c r="B106" s="11" t="s">
        <v>1067</v>
      </c>
      <c r="C106" s="11" t="s">
        <v>1068</v>
      </c>
      <c r="D106" s="11" t="s">
        <v>1069</v>
      </c>
      <c r="E106" s="11" t="s">
        <v>75</v>
      </c>
      <c r="F106" s="11" t="s">
        <v>109</v>
      </c>
      <c r="G106" s="11" t="s">
        <v>1070</v>
      </c>
      <c r="H106" s="11">
        <v>0</v>
      </c>
      <c r="I106" s="47"/>
      <c r="J106" s="11" t="s">
        <v>1071</v>
      </c>
      <c r="K106" s="11" t="s">
        <v>1072</v>
      </c>
      <c r="L106" s="11" t="s">
        <v>974</v>
      </c>
      <c r="M106" s="12">
        <v>45443</v>
      </c>
      <c r="N106" s="12">
        <v>45448</v>
      </c>
      <c r="O106" s="12" t="str">
        <f>IFERROR(_xlfn.XLOOKUP(표1[[#This Row],[시도]]&amp;" "&amp;표1[[#This Row],[시군구]],요금제0402!C:C,요금제0402!G:G),"-")</f>
        <v>서울B&amp;경인A</v>
      </c>
      <c r="P106" s="14"/>
      <c r="Q106" s="57">
        <v>0</v>
      </c>
      <c r="R106" s="13">
        <v>100</v>
      </c>
      <c r="S106" s="18">
        <v>50</v>
      </c>
      <c r="T106" s="12" t="s">
        <v>86</v>
      </c>
      <c r="U106" s="11" t="s">
        <v>64</v>
      </c>
      <c r="V106" s="11" t="s">
        <v>1073</v>
      </c>
      <c r="W106" s="11" t="s">
        <v>1074</v>
      </c>
      <c r="X106" s="11" t="s">
        <v>1075</v>
      </c>
      <c r="Y106" s="11" t="s">
        <v>1076</v>
      </c>
      <c r="Z106" s="11">
        <v>21490104265689</v>
      </c>
      <c r="AA106" s="11" t="s">
        <v>90</v>
      </c>
      <c r="AB106" s="11" t="s">
        <v>1077</v>
      </c>
      <c r="AC106" s="12"/>
      <c r="AD106" s="12"/>
      <c r="AE106" s="12"/>
      <c r="AF106" s="15" t="s">
        <v>70</v>
      </c>
      <c r="AG106" s="11" t="str">
        <f>IFERROR(VLOOKUP(표1[[#This Row],[담당자]],'담당자 정보'!$B:$D,2,0),"")</f>
        <v>바로고</v>
      </c>
      <c r="AH106" s="11" t="str">
        <f>IFERROR(VLOOKUP(표1[[#This Row],[담당자]],'담당자 정보'!$B:$E,4,0),"")</f>
        <v>1팀</v>
      </c>
      <c r="AI106" s="12" t="s">
        <v>118</v>
      </c>
      <c r="AJ106" s="12" t="str">
        <f>IFERROR(VLOOKUP(표1[[#This Row],[담당자]],배민비즈계정!$B:$E,3,0),"")</f>
        <v>swyoo</v>
      </c>
      <c r="AK106" s="12" t="str">
        <f>IFERROR(VLOOKUP(표1[[#This Row],[담당자]],배민비즈계정!$B:$E,4,0),"")</f>
        <v xml:space="preserve"> 010-5714-1605</v>
      </c>
      <c r="AL106" s="12" t="str">
        <f>VLOOKUP(표1[[#This Row],[담당자]],배민비즈계정!$B:$E,2,0)</f>
        <v>1팀</v>
      </c>
      <c r="AM106" s="11" t="str">
        <f>VLOOKUP(표1[[#This Row],[담당자]],'담당자 정보'!B:G,6,FALSE)</f>
        <v>평정현</v>
      </c>
      <c r="AN106" s="11" t="str">
        <f>VLOOKUP(표1[[#This Row],[팀장]],배민비즈계정!$B:$E,3,FALSE)</f>
        <v>jhpyeong</v>
      </c>
      <c r="AO106" s="16" t="str">
        <f>VLOOKUP(표1[[#This Row],[팀장]],배민비즈계정!$B:$E,4,FALSE)</f>
        <v>010-4660-7292</v>
      </c>
      <c r="AP106" s="2" t="s">
        <v>109</v>
      </c>
      <c r="AQ106" s="2" t="s">
        <v>1070</v>
      </c>
      <c r="AR106" s="2" t="str">
        <f>_xlfn.XLOOKUP(표1[[#This Row],[시도2]]&amp;" "&amp;표1[[#This Row],[시군구2]],요금제0402!C:C,요금제0402!G:G)</f>
        <v>서울B&amp;경인A</v>
      </c>
      <c r="AS106" s="2"/>
      <c r="AT106" s="2"/>
      <c r="AU106" s="2"/>
    </row>
    <row r="107" spans="1:47" ht="16.5" customHeight="1">
      <c r="A107" s="10">
        <v>105</v>
      </c>
      <c r="B107" s="11" t="s">
        <v>1078</v>
      </c>
      <c r="C107" s="11" t="s">
        <v>1079</v>
      </c>
      <c r="D107" s="11" t="s">
        <v>1080</v>
      </c>
      <c r="E107" s="11" t="s">
        <v>75</v>
      </c>
      <c r="F107" s="11" t="s">
        <v>109</v>
      </c>
      <c r="G107" s="11" t="s">
        <v>110</v>
      </c>
      <c r="H107" s="11">
        <v>0</v>
      </c>
      <c r="I107" s="47" t="s">
        <v>1081</v>
      </c>
      <c r="J107" s="11" t="s">
        <v>1082</v>
      </c>
      <c r="K107" s="11" t="s">
        <v>1083</v>
      </c>
      <c r="L107" s="11" t="s">
        <v>705</v>
      </c>
      <c r="M107" s="12">
        <v>45443</v>
      </c>
      <c r="N107" s="12">
        <v>45448</v>
      </c>
      <c r="O107" s="12" t="str">
        <f>IFERROR(_xlfn.XLOOKUP(표1[[#This Row],[시도]]&amp;" "&amp;표1[[#This Row],[시군구]],요금제0402!C:C,요금제0402!G:G),"-")</f>
        <v>서울B&amp;경인A</v>
      </c>
      <c r="P107" s="14"/>
      <c r="Q107" s="57">
        <v>0</v>
      </c>
      <c r="R107" s="13">
        <v>100</v>
      </c>
      <c r="S107" s="18">
        <v>50</v>
      </c>
      <c r="T107" s="12" t="s">
        <v>86</v>
      </c>
      <c r="U107" s="11" t="s">
        <v>64</v>
      </c>
      <c r="V107" s="11">
        <v>6221106042</v>
      </c>
      <c r="W107" s="11" t="s">
        <v>1084</v>
      </c>
      <c r="X107" s="11" t="s">
        <v>1085</v>
      </c>
      <c r="Y107" s="11" t="s">
        <v>1086</v>
      </c>
      <c r="Z107" s="11">
        <v>138000369750</v>
      </c>
      <c r="AA107" s="11" t="s">
        <v>430</v>
      </c>
      <c r="AB107" s="11" t="s">
        <v>1087</v>
      </c>
      <c r="AC107" s="12"/>
      <c r="AD107" s="12"/>
      <c r="AE107" s="12"/>
      <c r="AF107" s="15" t="s">
        <v>70</v>
      </c>
      <c r="AG107" s="11" t="str">
        <f>IFERROR(VLOOKUP(표1[[#This Row],[담당자]],'담당자 정보'!$B:$D,2,0),"")</f>
        <v>딜버</v>
      </c>
      <c r="AH107" s="11" t="str">
        <f>IFERROR(VLOOKUP(표1[[#This Row],[담당자]],'담당자 정보'!$B:$E,4,0),"")</f>
        <v>-</v>
      </c>
      <c r="AI107" s="12" t="s">
        <v>443</v>
      </c>
      <c r="AJ107" s="12" t="str">
        <f>IFERROR(VLOOKUP(표1[[#This Row],[담당자]],배민비즈계정!$B:$E,3,0),"")</f>
        <v>ksy1596</v>
      </c>
      <c r="AK107" s="12" t="str">
        <f>IFERROR(VLOOKUP(표1[[#This Row],[담당자]],배민비즈계정!$B:$E,4,0),"")</f>
        <v>010-4337-1596</v>
      </c>
      <c r="AL107" s="12" t="str">
        <f>VLOOKUP(표1[[#This Row],[담당자]],배민비즈계정!$B:$E,2,0)</f>
        <v>딜버</v>
      </c>
      <c r="AM107" s="11">
        <f>VLOOKUP(표1[[#This Row],[담당자]],'담당자 정보'!B:G,6,FALSE)</f>
        <v>0</v>
      </c>
      <c r="AN107" s="11" t="e">
        <f>VLOOKUP(표1[[#This Row],[팀장]],배민비즈계정!$B:$E,3,FALSE)</f>
        <v>#N/A</v>
      </c>
      <c r="AO107" s="16" t="e">
        <f>VLOOKUP(표1[[#This Row],[팀장]],배민비즈계정!$B:$E,4,FALSE)</f>
        <v>#N/A</v>
      </c>
      <c r="AP107" s="2" t="s">
        <v>109</v>
      </c>
      <c r="AQ107" s="2" t="s">
        <v>110</v>
      </c>
      <c r="AR107" s="2" t="str">
        <f>_xlfn.XLOOKUP(표1[[#This Row],[시도2]]&amp;" "&amp;표1[[#This Row],[시군구2]],요금제0402!C:C,요금제0402!G:G)</f>
        <v>서울B&amp;경인A</v>
      </c>
      <c r="AS107" s="2"/>
      <c r="AT107" s="2"/>
      <c r="AU107" s="2"/>
    </row>
    <row r="108" spans="1:47" ht="16.5" customHeight="1">
      <c r="A108" s="10">
        <v>106</v>
      </c>
      <c r="B108" s="11" t="s">
        <v>1088</v>
      </c>
      <c r="C108" s="11" t="s">
        <v>1089</v>
      </c>
      <c r="D108" s="11" t="s">
        <v>1090</v>
      </c>
      <c r="E108" s="11" t="s">
        <v>56</v>
      </c>
      <c r="F108" s="11" t="s">
        <v>109</v>
      </c>
      <c r="G108" s="11" t="s">
        <v>1091</v>
      </c>
      <c r="H108" s="11">
        <v>0</v>
      </c>
      <c r="I108" s="47" t="s">
        <v>657</v>
      </c>
      <c r="J108" s="11" t="s">
        <v>1092</v>
      </c>
      <c r="K108" s="11" t="s">
        <v>1093</v>
      </c>
      <c r="L108" s="11" t="s">
        <v>705</v>
      </c>
      <c r="M108" s="12">
        <v>45443</v>
      </c>
      <c r="N108" s="12">
        <v>45448</v>
      </c>
      <c r="O108" s="12" t="str">
        <f>IFERROR(_xlfn.XLOOKUP(표1[[#This Row],[시도]]&amp;" "&amp;표1[[#This Row],[시군구]],요금제0402!C:C,요금제0402!G:G),"-")</f>
        <v>경인B</v>
      </c>
      <c r="P108" s="14"/>
      <c r="Q108" s="57">
        <v>0</v>
      </c>
      <c r="R108" s="13">
        <v>100</v>
      </c>
      <c r="S108" s="18">
        <v>50</v>
      </c>
      <c r="T108" s="12" t="s">
        <v>86</v>
      </c>
      <c r="U108" s="11" t="s">
        <v>150</v>
      </c>
      <c r="V108" s="11">
        <v>4312600747</v>
      </c>
      <c r="W108" s="11" t="s">
        <v>1094</v>
      </c>
      <c r="X108" s="11" t="s">
        <v>1095</v>
      </c>
      <c r="Y108" s="11" t="s">
        <v>1096</v>
      </c>
      <c r="Z108" s="11">
        <v>100038970818</v>
      </c>
      <c r="AA108" s="11" t="s">
        <v>1097</v>
      </c>
      <c r="AB108" s="11" t="s">
        <v>1098</v>
      </c>
      <c r="AC108" s="12"/>
      <c r="AD108" s="12"/>
      <c r="AE108" s="12"/>
      <c r="AF108" s="15" t="s">
        <v>367</v>
      </c>
      <c r="AG108" s="11" t="str">
        <f>IFERROR(VLOOKUP(표1[[#This Row],[담당자]],'담당자 정보'!$B:$D,2,0),"")</f>
        <v>딜버</v>
      </c>
      <c r="AH108" s="11" t="str">
        <f>IFERROR(VLOOKUP(표1[[#This Row],[담당자]],'담당자 정보'!$B:$E,4,0),"")</f>
        <v>-</v>
      </c>
      <c r="AI108" s="12" t="s">
        <v>443</v>
      </c>
      <c r="AJ108" s="12" t="str">
        <f>IFERROR(VLOOKUP(표1[[#This Row],[담당자]],배민비즈계정!$B:$E,3,0),"")</f>
        <v>ksy1596</v>
      </c>
      <c r="AK108" s="12" t="str">
        <f>IFERROR(VLOOKUP(표1[[#This Row],[담당자]],배민비즈계정!$B:$E,4,0),"")</f>
        <v>010-4337-1596</v>
      </c>
      <c r="AL108" s="12" t="str">
        <f>VLOOKUP(표1[[#This Row],[담당자]],배민비즈계정!$B:$E,2,0)</f>
        <v>딜버</v>
      </c>
      <c r="AM108" s="11">
        <f>VLOOKUP(표1[[#This Row],[담당자]],'담당자 정보'!B:G,6,FALSE)</f>
        <v>0</v>
      </c>
      <c r="AN108" s="11" t="e">
        <f>VLOOKUP(표1[[#This Row],[팀장]],배민비즈계정!$B:$E,3,FALSE)</f>
        <v>#N/A</v>
      </c>
      <c r="AO108" s="16" t="e">
        <f>VLOOKUP(표1[[#This Row],[팀장]],배민비즈계정!$B:$E,4,FALSE)</f>
        <v>#N/A</v>
      </c>
      <c r="AP108" s="2" t="s">
        <v>109</v>
      </c>
      <c r="AQ108" s="2" t="s">
        <v>1091</v>
      </c>
      <c r="AR108" s="2" t="str">
        <f>_xlfn.XLOOKUP(표1[[#This Row],[시도2]]&amp;" "&amp;표1[[#This Row],[시군구2]],요금제0402!C:C,요금제0402!G:G)</f>
        <v>경인B</v>
      </c>
      <c r="AS108" s="2"/>
      <c r="AT108" s="2"/>
      <c r="AU108" s="2"/>
    </row>
    <row r="109" spans="1:47" ht="16.5" customHeight="1">
      <c r="A109" s="10">
        <v>107</v>
      </c>
      <c r="B109" s="11" t="s">
        <v>1088</v>
      </c>
      <c r="C109" s="11" t="s">
        <v>1099</v>
      </c>
      <c r="D109" s="11" t="s">
        <v>1100</v>
      </c>
      <c r="E109" s="11" t="s">
        <v>56</v>
      </c>
      <c r="F109" s="11" t="s">
        <v>109</v>
      </c>
      <c r="G109" s="11" t="s">
        <v>1091</v>
      </c>
      <c r="H109" s="11">
        <v>0</v>
      </c>
      <c r="I109" s="47" t="s">
        <v>1101</v>
      </c>
      <c r="J109" s="11" t="s">
        <v>1102</v>
      </c>
      <c r="K109" s="11" t="s">
        <v>1093</v>
      </c>
      <c r="L109" s="11" t="s">
        <v>705</v>
      </c>
      <c r="M109" s="12">
        <v>45443</v>
      </c>
      <c r="N109" s="12">
        <v>45448</v>
      </c>
      <c r="O109" s="12" t="str">
        <f>IFERROR(_xlfn.XLOOKUP(표1[[#This Row],[시도]]&amp;" "&amp;표1[[#This Row],[시군구]],요금제0402!C:C,요금제0402!G:G),"-")</f>
        <v>경인B</v>
      </c>
      <c r="P109" s="14"/>
      <c r="Q109" s="57">
        <v>0</v>
      </c>
      <c r="R109" s="13">
        <v>100</v>
      </c>
      <c r="S109" s="18">
        <v>50</v>
      </c>
      <c r="T109" s="12" t="s">
        <v>86</v>
      </c>
      <c r="U109" s="11" t="s">
        <v>64</v>
      </c>
      <c r="V109" s="11">
        <v>4356200539</v>
      </c>
      <c r="W109" s="11" t="s">
        <v>1103</v>
      </c>
      <c r="X109" s="11" t="s">
        <v>1104</v>
      </c>
      <c r="Y109" s="11" t="s">
        <v>1105</v>
      </c>
      <c r="Z109" s="11">
        <v>3522072282263</v>
      </c>
      <c r="AA109" s="11" t="s">
        <v>142</v>
      </c>
      <c r="AB109" s="11" t="s">
        <v>1106</v>
      </c>
      <c r="AC109" s="12"/>
      <c r="AD109" s="12"/>
      <c r="AE109" s="12"/>
      <c r="AF109" s="15" t="s">
        <v>70</v>
      </c>
      <c r="AG109" s="11" t="str">
        <f>IFERROR(VLOOKUP(표1[[#This Row],[담당자]],'담당자 정보'!$B:$D,2,0),"")</f>
        <v>모아라인</v>
      </c>
      <c r="AH109" s="11" t="str">
        <f>IFERROR(VLOOKUP(표1[[#This Row],[담당자]],'담당자 정보'!$B:$E,4,0),"")</f>
        <v>인프라확장실</v>
      </c>
      <c r="AI109" s="12" t="s">
        <v>396</v>
      </c>
      <c r="AJ109" s="12" t="str">
        <f>IFERROR(VLOOKUP(표1[[#This Row],[담당자]],배민비즈계정!$B:$E,3,0),"")</f>
        <v>jpmook12</v>
      </c>
      <c r="AK109" s="12" t="str">
        <f>IFERROR(VLOOKUP(표1[[#This Row],[담당자]],배민비즈계정!$B:$E,4,0),"")</f>
        <v>010-9904-2857</v>
      </c>
      <c r="AL109" s="12" t="str">
        <f>VLOOKUP(표1[[#This Row],[담당자]],배민비즈계정!$B:$E,2,0)</f>
        <v>모아라인</v>
      </c>
      <c r="AM109" s="11">
        <f>VLOOKUP(표1[[#This Row],[담당자]],'담당자 정보'!B:G,6,FALSE)</f>
        <v>0</v>
      </c>
      <c r="AN109" s="11" t="e">
        <f>VLOOKUP(표1[[#This Row],[팀장]],배민비즈계정!$B:$E,3,FALSE)</f>
        <v>#N/A</v>
      </c>
      <c r="AO109" s="16" t="e">
        <f>VLOOKUP(표1[[#This Row],[팀장]],배민비즈계정!$B:$E,4,FALSE)</f>
        <v>#N/A</v>
      </c>
      <c r="AP109" s="2" t="s">
        <v>109</v>
      </c>
      <c r="AQ109" s="2" t="s">
        <v>1091</v>
      </c>
      <c r="AR109" s="2" t="str">
        <f>_xlfn.XLOOKUP(표1[[#This Row],[시도2]]&amp;" "&amp;표1[[#This Row],[시군구2]],요금제0402!C:C,요금제0402!G:G)</f>
        <v>경인B</v>
      </c>
      <c r="AS109" s="2"/>
      <c r="AT109" s="2"/>
      <c r="AU109" s="2"/>
    </row>
    <row r="110" spans="1:47" ht="16.5" customHeight="1">
      <c r="A110" s="10">
        <v>108</v>
      </c>
      <c r="B110" s="11" t="s">
        <v>1107</v>
      </c>
      <c r="C110" s="11" t="s">
        <v>1108</v>
      </c>
      <c r="D110" s="11" t="s">
        <v>235</v>
      </c>
      <c r="E110" s="11" t="e">
        <v>#N/A</v>
      </c>
      <c r="F110" s="11" t="s">
        <v>109</v>
      </c>
      <c r="G110" s="11" t="e">
        <v>#N/A</v>
      </c>
      <c r="H110" s="11" t="e">
        <v>#N/A</v>
      </c>
      <c r="I110" s="47"/>
      <c r="J110" s="11" t="s">
        <v>1109</v>
      </c>
      <c r="K110" s="11" t="s">
        <v>1110</v>
      </c>
      <c r="L110" s="11" t="s">
        <v>974</v>
      </c>
      <c r="M110" s="12">
        <v>45443</v>
      </c>
      <c r="N110" s="12">
        <v>45448</v>
      </c>
      <c r="O110" s="12" t="str">
        <f>IFERROR(_xlfn.XLOOKUP(표1[[#This Row],[시도]]&amp;" "&amp;표1[[#This Row],[시군구]],요금제0402!C:C,요금제0402!G:G),"-")</f>
        <v>-</v>
      </c>
      <c r="P110" s="14"/>
      <c r="Q110" s="57">
        <v>0</v>
      </c>
      <c r="R110" s="13">
        <v>100</v>
      </c>
      <c r="S110" s="18">
        <v>50</v>
      </c>
      <c r="T110" s="12"/>
      <c r="U110" s="11" t="s">
        <v>150</v>
      </c>
      <c r="V110" s="11" t="e">
        <v>#N/A</v>
      </c>
      <c r="W110" s="11" t="e">
        <v>#N/A</v>
      </c>
      <c r="X110" s="11" t="e">
        <v>#N/A</v>
      </c>
      <c r="Y110" s="11" t="e">
        <v>#N/A</v>
      </c>
      <c r="Z110" s="11" t="e">
        <v>#N/A</v>
      </c>
      <c r="AA110" s="11" t="e">
        <v>#N/A</v>
      </c>
      <c r="AB110" s="11" t="e">
        <v>#N/A</v>
      </c>
      <c r="AC110" s="12"/>
      <c r="AD110" s="12"/>
      <c r="AE110" s="12"/>
      <c r="AF110" s="15" t="s">
        <v>1111</v>
      </c>
      <c r="AG110" s="11" t="str">
        <f>IFERROR(VLOOKUP(표1[[#This Row],[담당자]],'담당자 정보'!$B:$D,2,0),"")</f>
        <v/>
      </c>
      <c r="AH110" s="11" t="str">
        <f>IFERROR(VLOOKUP(표1[[#This Row],[담당자]],'담당자 정보'!$B:$E,4,0),"")</f>
        <v/>
      </c>
      <c r="AI110" s="12" t="e">
        <v>#N/A</v>
      </c>
      <c r="AJ110" s="12" t="str">
        <f>IFERROR(VLOOKUP(표1[[#This Row],[담당자]],배민비즈계정!$B:$E,3,0),"")</f>
        <v/>
      </c>
      <c r="AK110" s="12" t="str">
        <f>IFERROR(VLOOKUP(표1[[#This Row],[담당자]],배민비즈계정!$B:$E,4,0),"")</f>
        <v/>
      </c>
      <c r="AL110" s="12" t="e">
        <f>VLOOKUP(표1[[#This Row],[담당자]],배민비즈계정!$B:$E,2,0)</f>
        <v>#N/A</v>
      </c>
      <c r="AM110" s="11" t="e">
        <f>VLOOKUP(표1[[#This Row],[담당자]],'담당자 정보'!B:G,6,FALSE)</f>
        <v>#N/A</v>
      </c>
      <c r="AN110" s="11" t="e">
        <f>VLOOKUP(표1[[#This Row],[팀장]],배민비즈계정!$B:$E,3,FALSE)</f>
        <v>#N/A</v>
      </c>
      <c r="AO110" s="16" t="e">
        <f>VLOOKUP(표1[[#This Row],[팀장]],배민비즈계정!$B:$E,4,FALSE)</f>
        <v>#N/A</v>
      </c>
      <c r="AP110" s="2" t="s">
        <v>109</v>
      </c>
      <c r="AQ110" s="2" t="e">
        <v>#N/A</v>
      </c>
      <c r="AR110" s="2" t="e">
        <f>_xlfn.XLOOKUP(표1[[#This Row],[시도2]]&amp;" "&amp;표1[[#This Row],[시군구2]],요금제0402!C:C,요금제0402!G:G)</f>
        <v>#N/A</v>
      </c>
      <c r="AS110" s="2"/>
      <c r="AT110" s="2"/>
      <c r="AU110" s="2"/>
    </row>
    <row r="111" spans="1:47" ht="16.5" customHeight="1">
      <c r="A111" s="10">
        <v>109</v>
      </c>
      <c r="B111" s="11" t="s">
        <v>1112</v>
      </c>
      <c r="C111" s="11" t="e">
        <v>#N/A</v>
      </c>
      <c r="D111" s="11" t="s">
        <v>235</v>
      </c>
      <c r="E111" s="11" t="e">
        <v>#N/A</v>
      </c>
      <c r="F111" s="11" t="s">
        <v>109</v>
      </c>
      <c r="G111" s="11" t="e">
        <v>#N/A</v>
      </c>
      <c r="H111" s="11" t="e">
        <v>#N/A</v>
      </c>
      <c r="I111" s="47"/>
      <c r="J111" s="11" t="s">
        <v>1113</v>
      </c>
      <c r="K111" s="11" t="s">
        <v>1114</v>
      </c>
      <c r="L111" s="11" t="s">
        <v>974</v>
      </c>
      <c r="M111" s="12">
        <v>45443</v>
      </c>
      <c r="N111" s="12">
        <v>45448</v>
      </c>
      <c r="O111" s="12" t="str">
        <f>IFERROR(_xlfn.XLOOKUP(표1[[#This Row],[시도]]&amp;" "&amp;표1[[#This Row],[시군구]],요금제0402!C:C,요금제0402!G:G),"-")</f>
        <v>-</v>
      </c>
      <c r="P111" s="14"/>
      <c r="Q111" s="57">
        <v>0</v>
      </c>
      <c r="R111" s="13">
        <v>100</v>
      </c>
      <c r="S111" s="18">
        <v>50</v>
      </c>
      <c r="T111" s="12"/>
      <c r="U111" s="11" t="s">
        <v>150</v>
      </c>
      <c r="V111" s="11" t="e">
        <v>#N/A</v>
      </c>
      <c r="W111" s="11" t="e">
        <v>#N/A</v>
      </c>
      <c r="X111" s="11" t="e">
        <v>#N/A</v>
      </c>
      <c r="Y111" s="11" t="e">
        <v>#N/A</v>
      </c>
      <c r="Z111" s="11" t="e">
        <v>#N/A</v>
      </c>
      <c r="AA111" s="11" t="e">
        <v>#N/A</v>
      </c>
      <c r="AB111" s="11" t="e">
        <v>#N/A</v>
      </c>
      <c r="AC111" s="12"/>
      <c r="AD111" s="12"/>
      <c r="AE111" s="12"/>
      <c r="AF111" s="15" t="s">
        <v>1111</v>
      </c>
      <c r="AG111" s="11" t="str">
        <f>IFERROR(VLOOKUP(표1[[#This Row],[담당자]],'담당자 정보'!$B:$D,2,0),"")</f>
        <v/>
      </c>
      <c r="AH111" s="11" t="str">
        <f>IFERROR(VLOOKUP(표1[[#This Row],[담당자]],'담당자 정보'!$B:$E,4,0),"")</f>
        <v/>
      </c>
      <c r="AI111" s="12" t="e">
        <v>#N/A</v>
      </c>
      <c r="AJ111" s="12" t="str">
        <f>IFERROR(VLOOKUP(표1[[#This Row],[담당자]],배민비즈계정!$B:$E,3,0),"")</f>
        <v/>
      </c>
      <c r="AK111" s="12" t="str">
        <f>IFERROR(VLOOKUP(표1[[#This Row],[담당자]],배민비즈계정!$B:$E,4,0),"")</f>
        <v/>
      </c>
      <c r="AL111" s="12" t="e">
        <f>VLOOKUP(표1[[#This Row],[담당자]],배민비즈계정!$B:$E,2,0)</f>
        <v>#N/A</v>
      </c>
      <c r="AM111" s="11" t="e">
        <f>VLOOKUP(표1[[#This Row],[담당자]],'담당자 정보'!B:G,6,FALSE)</f>
        <v>#N/A</v>
      </c>
      <c r="AN111" s="11" t="e">
        <f>VLOOKUP(표1[[#This Row],[팀장]],배민비즈계정!$B:$E,3,FALSE)</f>
        <v>#N/A</v>
      </c>
      <c r="AO111" s="16" t="e">
        <f>VLOOKUP(표1[[#This Row],[팀장]],배민비즈계정!$B:$E,4,FALSE)</f>
        <v>#N/A</v>
      </c>
      <c r="AP111" s="2" t="s">
        <v>109</v>
      </c>
      <c r="AQ111" s="2" t="e">
        <v>#N/A</v>
      </c>
      <c r="AR111" s="2" t="e">
        <f>_xlfn.XLOOKUP(표1[[#This Row],[시도2]]&amp;" "&amp;표1[[#This Row],[시군구2]],요금제0402!C:C,요금제0402!G:G)</f>
        <v>#N/A</v>
      </c>
      <c r="AS111" s="2"/>
      <c r="AT111" s="2"/>
      <c r="AU111" s="2"/>
    </row>
    <row r="112" spans="1:47" ht="16.5" customHeight="1">
      <c r="A112" s="10">
        <v>110</v>
      </c>
      <c r="B112" s="11" t="s">
        <v>1115</v>
      </c>
      <c r="C112" s="11" t="s">
        <v>1116</v>
      </c>
      <c r="D112" s="11" t="s">
        <v>1117</v>
      </c>
      <c r="E112" s="11" t="s">
        <v>108</v>
      </c>
      <c r="F112" s="11" t="s">
        <v>109</v>
      </c>
      <c r="G112" s="11" t="s">
        <v>1118</v>
      </c>
      <c r="H112" s="11">
        <v>2</v>
      </c>
      <c r="I112" s="47" t="s">
        <v>1119</v>
      </c>
      <c r="J112" s="11" t="s">
        <v>1120</v>
      </c>
      <c r="K112" s="11" t="s">
        <v>1121</v>
      </c>
      <c r="L112" s="11" t="s">
        <v>974</v>
      </c>
      <c r="M112" s="12">
        <v>45443</v>
      </c>
      <c r="N112" s="12">
        <v>45448</v>
      </c>
      <c r="O112" s="12" t="str">
        <f>IFERROR(_xlfn.XLOOKUP(표1[[#This Row],[시도]]&amp;" "&amp;표1[[#This Row],[시군구]],요금제0402!C:C,요금제0402!G:G),"-")</f>
        <v>서울B&amp;경인A</v>
      </c>
      <c r="P112" s="14"/>
      <c r="Q112" s="57">
        <v>0</v>
      </c>
      <c r="R112" s="13">
        <v>100</v>
      </c>
      <c r="S112" s="18">
        <v>50</v>
      </c>
      <c r="T112" s="12" t="s">
        <v>86</v>
      </c>
      <c r="U112" s="11" t="s">
        <v>64</v>
      </c>
      <c r="V112" s="11">
        <v>1420399375</v>
      </c>
      <c r="W112" s="11" t="s">
        <v>1122</v>
      </c>
      <c r="X112" s="11" t="s">
        <v>1123</v>
      </c>
      <c r="Y112" s="11" t="s">
        <v>1124</v>
      </c>
      <c r="Z112" s="11">
        <v>3333076324250</v>
      </c>
      <c r="AA112" s="11" t="s">
        <v>68</v>
      </c>
      <c r="AB112" s="11" t="s">
        <v>1125</v>
      </c>
      <c r="AC112" s="12"/>
      <c r="AD112" s="12"/>
      <c r="AE112" s="12"/>
      <c r="AF112" s="15" t="s">
        <v>70</v>
      </c>
      <c r="AG112" s="11" t="str">
        <f>IFERROR(VLOOKUP(표1[[#This Row],[담당자]],'담당자 정보'!$B:$D,2,0),"")</f>
        <v>바로고</v>
      </c>
      <c r="AH112" s="11" t="str">
        <f>IFERROR(VLOOKUP(표1[[#This Row],[담당자]],'담당자 정보'!$B:$E,4,0),"")</f>
        <v>4팀</v>
      </c>
      <c r="AI112" s="12" t="s">
        <v>222</v>
      </c>
      <c r="AJ112" s="12" t="str">
        <f>IFERROR(VLOOKUP(표1[[#This Row],[담당자]],배민비즈계정!$B:$E,3,0),"")</f>
        <v>tmdrl1539</v>
      </c>
      <c r="AK112" s="12" t="str">
        <f>IFERROR(VLOOKUP(표1[[#This Row],[담당자]],배민비즈계정!$B:$E,4,0),"")</f>
        <v>010-4629-1734</v>
      </c>
      <c r="AL112" s="12" t="str">
        <f>VLOOKUP(표1[[#This Row],[담당자]],배민비즈계정!$B:$E,2,0)</f>
        <v>4팀</v>
      </c>
      <c r="AM112" s="11" t="str">
        <f>VLOOKUP(표1[[#This Row],[담당자]],'담당자 정보'!B:G,6,FALSE)</f>
        <v>평정현</v>
      </c>
      <c r="AN112" s="11" t="str">
        <f>VLOOKUP(표1[[#This Row],[팀장]],배민비즈계정!$B:$E,3,FALSE)</f>
        <v>jhpyeong</v>
      </c>
      <c r="AO112" s="16" t="str">
        <f>VLOOKUP(표1[[#This Row],[팀장]],배민비즈계정!$B:$E,4,FALSE)</f>
        <v>010-4660-7292</v>
      </c>
      <c r="AP112" s="2" t="s">
        <v>109</v>
      </c>
      <c r="AQ112" s="2" t="s">
        <v>1118</v>
      </c>
      <c r="AR112" s="2" t="str">
        <f>_xlfn.XLOOKUP(표1[[#This Row],[시도2]]&amp;" "&amp;표1[[#This Row],[시군구2]],요금제0402!C:C,요금제0402!G:G)</f>
        <v>서울B&amp;경인A</v>
      </c>
      <c r="AS112" s="2"/>
      <c r="AT112" s="2"/>
      <c r="AU112" s="2"/>
    </row>
    <row r="113" spans="1:47" ht="16.5" customHeight="1">
      <c r="A113" s="10">
        <v>111</v>
      </c>
      <c r="B113" s="11" t="s">
        <v>1126</v>
      </c>
      <c r="C113" s="11" t="s">
        <v>1127</v>
      </c>
      <c r="D113" s="11" t="s">
        <v>1128</v>
      </c>
      <c r="E113" s="11" t="s">
        <v>75</v>
      </c>
      <c r="F113" s="11" t="s">
        <v>109</v>
      </c>
      <c r="G113" s="11" t="s">
        <v>1129</v>
      </c>
      <c r="H113" s="11">
        <v>0</v>
      </c>
      <c r="I113" s="47"/>
      <c r="J113" s="11" t="s">
        <v>1130</v>
      </c>
      <c r="K113" s="11" t="s">
        <v>1131</v>
      </c>
      <c r="L113" s="11" t="s">
        <v>705</v>
      </c>
      <c r="M113" s="12">
        <v>45443</v>
      </c>
      <c r="N113" s="12">
        <v>45448</v>
      </c>
      <c r="O113" s="12" t="str">
        <f>IFERROR(_xlfn.XLOOKUP(표1[[#This Row],[시도]]&amp;" "&amp;표1[[#This Row],[시군구]],요금제0402!C:C,요금제0402!G:G),"-")</f>
        <v>경인B</v>
      </c>
      <c r="P113" s="14"/>
      <c r="Q113" s="57">
        <v>0</v>
      </c>
      <c r="R113" s="13">
        <v>100</v>
      </c>
      <c r="S113" s="18">
        <v>50</v>
      </c>
      <c r="T113" s="12" t="s">
        <v>86</v>
      </c>
      <c r="U113" s="11" t="s">
        <v>64</v>
      </c>
      <c r="V113" s="11">
        <v>2893201525</v>
      </c>
      <c r="W113" s="11" t="s">
        <v>1132</v>
      </c>
      <c r="X113" s="11" t="s">
        <v>1133</v>
      </c>
      <c r="Y113" s="11" t="s">
        <v>1134</v>
      </c>
      <c r="Z113" s="11">
        <v>9002202278484</v>
      </c>
      <c r="AA113" s="11" t="s">
        <v>129</v>
      </c>
      <c r="AB113" s="11" t="s">
        <v>1135</v>
      </c>
      <c r="AC113" s="12"/>
      <c r="AD113" s="12"/>
      <c r="AE113" s="12"/>
      <c r="AF113" s="15" t="s">
        <v>70</v>
      </c>
      <c r="AG113" s="11" t="str">
        <f>IFERROR(VLOOKUP(표1[[#This Row],[담당자]],'담당자 정보'!$B:$D,2,0),"")</f>
        <v>모아라인</v>
      </c>
      <c r="AH113" s="11" t="str">
        <f>IFERROR(VLOOKUP(표1[[#This Row],[담당자]],'담당자 정보'!$B:$E,4,0),"")</f>
        <v>인프라확장실</v>
      </c>
      <c r="AI113" s="12" t="s">
        <v>396</v>
      </c>
      <c r="AJ113" s="12" t="str">
        <f>IFERROR(VLOOKUP(표1[[#This Row],[담당자]],배민비즈계정!$B:$E,3,0),"")</f>
        <v>jpmook12</v>
      </c>
      <c r="AK113" s="12" t="str">
        <f>IFERROR(VLOOKUP(표1[[#This Row],[담당자]],배민비즈계정!$B:$E,4,0),"")</f>
        <v>010-9904-2857</v>
      </c>
      <c r="AL113" s="12" t="str">
        <f>VLOOKUP(표1[[#This Row],[담당자]],배민비즈계정!$B:$E,2,0)</f>
        <v>모아라인</v>
      </c>
      <c r="AM113" s="11">
        <f>VLOOKUP(표1[[#This Row],[담당자]],'담당자 정보'!B:G,6,FALSE)</f>
        <v>0</v>
      </c>
      <c r="AN113" s="11" t="e">
        <f>VLOOKUP(표1[[#This Row],[팀장]],배민비즈계정!$B:$E,3,FALSE)</f>
        <v>#N/A</v>
      </c>
      <c r="AO113" s="16" t="e">
        <f>VLOOKUP(표1[[#This Row],[팀장]],배민비즈계정!$B:$E,4,FALSE)</f>
        <v>#N/A</v>
      </c>
      <c r="AP113" s="2" t="s">
        <v>109</v>
      </c>
      <c r="AQ113" s="2" t="s">
        <v>1129</v>
      </c>
      <c r="AR113" s="2" t="str">
        <f>_xlfn.XLOOKUP(표1[[#This Row],[시도2]]&amp;" "&amp;표1[[#This Row],[시군구2]],요금제0402!C:C,요금제0402!G:G)</f>
        <v>경인B</v>
      </c>
      <c r="AS113" s="2"/>
      <c r="AT113" s="2"/>
      <c r="AU113" s="2"/>
    </row>
    <row r="114" spans="1:47" ht="16.5" customHeight="1">
      <c r="A114" s="10">
        <v>112</v>
      </c>
      <c r="B114" s="11" t="s">
        <v>1126</v>
      </c>
      <c r="C114" s="11" t="s">
        <v>1136</v>
      </c>
      <c r="D114" s="11" t="s">
        <v>1137</v>
      </c>
      <c r="E114" s="11" t="s">
        <v>108</v>
      </c>
      <c r="F114" s="11" t="s">
        <v>109</v>
      </c>
      <c r="G114" s="11" t="s">
        <v>1129</v>
      </c>
      <c r="H114" s="11">
        <v>7</v>
      </c>
      <c r="I114" s="47" t="s">
        <v>1138</v>
      </c>
      <c r="J114" s="11" t="s">
        <v>1139</v>
      </c>
      <c r="K114" s="11" t="s">
        <v>1140</v>
      </c>
      <c r="L114" s="11" t="s">
        <v>705</v>
      </c>
      <c r="M114" s="12">
        <v>45443</v>
      </c>
      <c r="N114" s="12">
        <v>45448</v>
      </c>
      <c r="O114" s="12" t="str">
        <f>IFERROR(_xlfn.XLOOKUP(표1[[#This Row],[시도]]&amp;" "&amp;표1[[#This Row],[시군구]],요금제0402!C:C,요금제0402!G:G),"-")</f>
        <v>경인B</v>
      </c>
      <c r="P114" s="14"/>
      <c r="Q114" s="57">
        <v>0</v>
      </c>
      <c r="R114" s="13">
        <v>100</v>
      </c>
      <c r="S114" s="18">
        <v>50</v>
      </c>
      <c r="T114" s="12" t="s">
        <v>86</v>
      </c>
      <c r="U114" s="11" t="s">
        <v>64</v>
      </c>
      <c r="V114" s="11">
        <v>4934000891</v>
      </c>
      <c r="W114" s="11" t="s">
        <v>1141</v>
      </c>
      <c r="X114" s="11" t="s">
        <v>1142</v>
      </c>
      <c r="Y114" s="11" t="s">
        <v>1143</v>
      </c>
      <c r="Z114" s="11">
        <v>9003271719785</v>
      </c>
      <c r="AA114" s="11" t="s">
        <v>129</v>
      </c>
      <c r="AB114" s="11" t="s">
        <v>1144</v>
      </c>
      <c r="AC114" s="12"/>
      <c r="AD114" s="12"/>
      <c r="AE114" s="12"/>
      <c r="AF114" s="15" t="s">
        <v>70</v>
      </c>
      <c r="AG114" s="11" t="str">
        <f>IFERROR(VLOOKUP(표1[[#This Row],[담당자]],'담당자 정보'!$B:$D,2,0),"")</f>
        <v>모아라인</v>
      </c>
      <c r="AH114" s="11" t="str">
        <f>IFERROR(VLOOKUP(표1[[#This Row],[담당자]],'담당자 정보'!$B:$E,4,0),"")</f>
        <v>인프라확장실</v>
      </c>
      <c r="AI114" s="12" t="s">
        <v>396</v>
      </c>
      <c r="AJ114" s="12" t="str">
        <f>IFERROR(VLOOKUP(표1[[#This Row],[담당자]],배민비즈계정!$B:$E,3,0),"")</f>
        <v>jpmook12</v>
      </c>
      <c r="AK114" s="12" t="str">
        <f>IFERROR(VLOOKUP(표1[[#This Row],[담당자]],배민비즈계정!$B:$E,4,0),"")</f>
        <v>010-9904-2857</v>
      </c>
      <c r="AL114" s="12" t="str">
        <f>VLOOKUP(표1[[#This Row],[담당자]],배민비즈계정!$B:$E,2,0)</f>
        <v>모아라인</v>
      </c>
      <c r="AM114" s="11">
        <f>VLOOKUP(표1[[#This Row],[담당자]],'담당자 정보'!B:G,6,FALSE)</f>
        <v>0</v>
      </c>
      <c r="AN114" s="11" t="e">
        <f>VLOOKUP(표1[[#This Row],[팀장]],배민비즈계정!$B:$E,3,FALSE)</f>
        <v>#N/A</v>
      </c>
      <c r="AO114" s="16" t="e">
        <f>VLOOKUP(표1[[#This Row],[팀장]],배민비즈계정!$B:$E,4,FALSE)</f>
        <v>#N/A</v>
      </c>
      <c r="AP114" s="2" t="s">
        <v>109</v>
      </c>
      <c r="AQ114" s="2" t="s">
        <v>1129</v>
      </c>
      <c r="AR114" s="2" t="str">
        <f>_xlfn.XLOOKUP(표1[[#This Row],[시도2]]&amp;" "&amp;표1[[#This Row],[시군구2]],요금제0402!C:C,요금제0402!G:G)</f>
        <v>경인B</v>
      </c>
      <c r="AS114" s="2"/>
      <c r="AT114" s="2"/>
      <c r="AU114" s="2"/>
    </row>
    <row r="115" spans="1:47" ht="16.5" customHeight="1">
      <c r="A115" s="10">
        <v>113</v>
      </c>
      <c r="B115" s="11" t="s">
        <v>1145</v>
      </c>
      <c r="C115" s="11" t="s">
        <v>1146</v>
      </c>
      <c r="D115" s="11" t="s">
        <v>1147</v>
      </c>
      <c r="E115" s="11" t="s">
        <v>56</v>
      </c>
      <c r="F115" s="11" t="s">
        <v>109</v>
      </c>
      <c r="G115" s="11" t="s">
        <v>1148</v>
      </c>
      <c r="H115" s="11">
        <v>0</v>
      </c>
      <c r="I115" s="47" t="s">
        <v>867</v>
      </c>
      <c r="J115" s="11" t="s">
        <v>1149</v>
      </c>
      <c r="K115" s="11" t="s">
        <v>1150</v>
      </c>
      <c r="L115" s="11" t="s">
        <v>601</v>
      </c>
      <c r="M115" s="12">
        <v>45443</v>
      </c>
      <c r="N115" s="12">
        <v>45448</v>
      </c>
      <c r="O115" s="12" t="str">
        <f>IFERROR(_xlfn.XLOOKUP(표1[[#This Row],[시도]]&amp;" "&amp;표1[[#This Row],[시군구]],요금제0402!C:C,요금제0402!G:G),"-")</f>
        <v>경인B</v>
      </c>
      <c r="P115" s="14"/>
      <c r="Q115" s="57">
        <v>0</v>
      </c>
      <c r="R115" s="13">
        <v>100</v>
      </c>
      <c r="S115" s="18">
        <v>50</v>
      </c>
      <c r="T115" s="12" t="s">
        <v>86</v>
      </c>
      <c r="U115" s="11" t="s">
        <v>64</v>
      </c>
      <c r="V115" s="11" t="s">
        <v>1151</v>
      </c>
      <c r="W115" s="11" t="s">
        <v>1152</v>
      </c>
      <c r="X115" s="11" t="s">
        <v>1153</v>
      </c>
      <c r="Y115" s="11" t="s">
        <v>1154</v>
      </c>
      <c r="Z115" s="11">
        <v>110397886662</v>
      </c>
      <c r="AA115" s="11" t="s">
        <v>165</v>
      </c>
      <c r="AB115" s="11" t="s">
        <v>1155</v>
      </c>
      <c r="AC115" s="12"/>
      <c r="AD115" s="12"/>
      <c r="AE115" s="12"/>
      <c r="AF115" s="15" t="s">
        <v>70</v>
      </c>
      <c r="AG115" s="11" t="str">
        <f>IFERROR(VLOOKUP(표1[[#This Row],[담당자]],'담당자 정보'!$B:$D,2,0),"")</f>
        <v>바로고</v>
      </c>
      <c r="AH115" s="11" t="str">
        <f>IFERROR(VLOOKUP(표1[[#This Row],[담당자]],'담당자 정보'!$B:$E,4,0),"")</f>
        <v>1팀</v>
      </c>
      <c r="AI115" s="12" t="s">
        <v>857</v>
      </c>
      <c r="AJ115" s="12" t="str">
        <f>IFERROR(VLOOKUP(표1[[#This Row],[담당자]],배민비즈계정!$B:$E,3,0),"")</f>
        <v>kobukikaka</v>
      </c>
      <c r="AK115" s="12" t="str">
        <f>IFERROR(VLOOKUP(표1[[#This Row],[담당자]],배민비즈계정!$B:$E,4,0),"")</f>
        <v>010-4135-2094</v>
      </c>
      <c r="AL115" s="12" t="str">
        <f>VLOOKUP(표1[[#This Row],[담당자]],배민비즈계정!$B:$E,2,0)</f>
        <v>1팀</v>
      </c>
      <c r="AM115" s="11" t="str">
        <f>VLOOKUP(표1[[#This Row],[담당자]],'담당자 정보'!B:G,6,FALSE)</f>
        <v>평정현</v>
      </c>
      <c r="AN115" s="11" t="str">
        <f>VLOOKUP(표1[[#This Row],[팀장]],배민비즈계정!$B:$E,3,FALSE)</f>
        <v>jhpyeong</v>
      </c>
      <c r="AO115" s="16" t="str">
        <f>VLOOKUP(표1[[#This Row],[팀장]],배민비즈계정!$B:$E,4,FALSE)</f>
        <v>010-4660-7292</v>
      </c>
      <c r="AP115" s="2" t="s">
        <v>109</v>
      </c>
      <c r="AQ115" s="2" t="s">
        <v>1148</v>
      </c>
      <c r="AR115" s="2" t="str">
        <f>_xlfn.XLOOKUP(표1[[#This Row],[시도2]]&amp;" "&amp;표1[[#This Row],[시군구2]],요금제0402!C:C,요금제0402!G:G)</f>
        <v>경인B</v>
      </c>
      <c r="AS115" s="2"/>
      <c r="AT115" s="2"/>
      <c r="AU115" s="2"/>
    </row>
    <row r="116" spans="1:47" ht="16.5" customHeight="1">
      <c r="A116" s="10">
        <v>114</v>
      </c>
      <c r="B116" s="11" t="s">
        <v>1156</v>
      </c>
      <c r="C116" s="11" t="s">
        <v>1157</v>
      </c>
      <c r="D116" s="11" t="s">
        <v>1158</v>
      </c>
      <c r="E116" s="11" t="s">
        <v>75</v>
      </c>
      <c r="F116" s="11" t="s">
        <v>109</v>
      </c>
      <c r="G116" s="11" t="s">
        <v>1159</v>
      </c>
      <c r="H116" s="11">
        <v>0</v>
      </c>
      <c r="I116" s="47"/>
      <c r="J116" s="11" t="s">
        <v>1160</v>
      </c>
      <c r="K116" s="11" t="s">
        <v>1161</v>
      </c>
      <c r="L116" s="11" t="s">
        <v>601</v>
      </c>
      <c r="M116" s="12">
        <v>45443</v>
      </c>
      <c r="N116" s="12">
        <v>45448</v>
      </c>
      <c r="O116" s="12" t="str">
        <f>IFERROR(_xlfn.XLOOKUP(표1[[#This Row],[시도]]&amp;" "&amp;표1[[#This Row],[시군구]],요금제0402!C:C,요금제0402!G:G),"-")</f>
        <v>경인B</v>
      </c>
      <c r="P116" s="14"/>
      <c r="Q116" s="57">
        <v>0</v>
      </c>
      <c r="R116" s="13">
        <v>100</v>
      </c>
      <c r="S116" s="18">
        <v>50</v>
      </c>
      <c r="T116" s="12" t="s">
        <v>86</v>
      </c>
      <c r="U116" s="11" t="s">
        <v>64</v>
      </c>
      <c r="V116" s="11">
        <v>7352101959</v>
      </c>
      <c r="W116" s="11" t="s">
        <v>1162</v>
      </c>
      <c r="X116" s="11" t="s">
        <v>1163</v>
      </c>
      <c r="Y116" s="11" t="s">
        <v>1164</v>
      </c>
      <c r="Z116" s="11">
        <v>110465952740</v>
      </c>
      <c r="AA116" s="11" t="s">
        <v>165</v>
      </c>
      <c r="AB116" s="11" t="s">
        <v>1165</v>
      </c>
      <c r="AC116" s="12"/>
      <c r="AD116" s="12"/>
      <c r="AE116" s="12"/>
      <c r="AF116" s="15" t="s">
        <v>70</v>
      </c>
      <c r="AG116" s="11" t="str">
        <f>IFERROR(VLOOKUP(표1[[#This Row],[담당자]],'담당자 정보'!$B:$D,2,0),"")</f>
        <v>바로고</v>
      </c>
      <c r="AH116" s="11" t="str">
        <f>IFERROR(VLOOKUP(표1[[#This Row],[담당자]],'담당자 정보'!$B:$E,4,0),"")</f>
        <v>1팀</v>
      </c>
      <c r="AI116" s="12" t="s">
        <v>131</v>
      </c>
      <c r="AJ116" s="12" t="str">
        <f>IFERROR(VLOOKUP(표1[[#This Row],[담당자]],배민비즈계정!$B:$E,3,0),"")</f>
        <v>kwpark</v>
      </c>
      <c r="AK116" s="12" t="str">
        <f>IFERROR(VLOOKUP(표1[[#This Row],[담당자]],배민비즈계정!$B:$E,4,0),"")</f>
        <v>010-9098-6748</v>
      </c>
      <c r="AL116" s="12" t="str">
        <f>VLOOKUP(표1[[#This Row],[담당자]],배민비즈계정!$B:$E,2,0)</f>
        <v>1팀</v>
      </c>
      <c r="AM116" s="11" t="str">
        <f>VLOOKUP(표1[[#This Row],[담당자]],'담당자 정보'!B:G,6,FALSE)</f>
        <v>평정현</v>
      </c>
      <c r="AN116" s="11" t="str">
        <f>VLOOKUP(표1[[#This Row],[팀장]],배민비즈계정!$B:$E,3,FALSE)</f>
        <v>jhpyeong</v>
      </c>
      <c r="AO116" s="16" t="str">
        <f>VLOOKUP(표1[[#This Row],[팀장]],배민비즈계정!$B:$E,4,FALSE)</f>
        <v>010-4660-7292</v>
      </c>
      <c r="AP116" s="2" t="s">
        <v>109</v>
      </c>
      <c r="AQ116" s="2" t="s">
        <v>1159</v>
      </c>
      <c r="AR116" s="2" t="str">
        <f>_xlfn.XLOOKUP(표1[[#This Row],[시도2]]&amp;" "&amp;표1[[#This Row],[시군구2]],요금제0402!C:C,요금제0402!G:G)</f>
        <v>경인B</v>
      </c>
      <c r="AS116" s="2"/>
      <c r="AT116" s="2"/>
      <c r="AU116" s="2"/>
    </row>
    <row r="117" spans="1:47" ht="16.5" customHeight="1">
      <c r="A117" s="10">
        <v>115</v>
      </c>
      <c r="B117" s="11" t="s">
        <v>1156</v>
      </c>
      <c r="C117" s="11" t="s">
        <v>1166</v>
      </c>
      <c r="D117" s="11" t="s">
        <v>1167</v>
      </c>
      <c r="E117" s="11" t="s">
        <v>75</v>
      </c>
      <c r="F117" s="11" t="s">
        <v>109</v>
      </c>
      <c r="G117" s="11" t="s">
        <v>1159</v>
      </c>
      <c r="H117" s="11">
        <v>0</v>
      </c>
      <c r="I117" s="47" t="s">
        <v>1168</v>
      </c>
      <c r="J117" s="11" t="s">
        <v>1169</v>
      </c>
      <c r="K117" s="11" t="s">
        <v>1161</v>
      </c>
      <c r="L117" s="11" t="s">
        <v>705</v>
      </c>
      <c r="M117" s="12">
        <v>45443</v>
      </c>
      <c r="N117" s="12">
        <v>45448</v>
      </c>
      <c r="O117" s="12" t="str">
        <f>IFERROR(_xlfn.XLOOKUP(표1[[#This Row],[시도]]&amp;" "&amp;표1[[#This Row],[시군구]],요금제0402!C:C,요금제0402!G:G),"-")</f>
        <v>경인B</v>
      </c>
      <c r="P117" s="14"/>
      <c r="Q117" s="57">
        <v>0</v>
      </c>
      <c r="R117" s="13">
        <v>100</v>
      </c>
      <c r="S117" s="18">
        <v>50</v>
      </c>
      <c r="T117" s="12" t="s">
        <v>86</v>
      </c>
      <c r="U117" s="11" t="s">
        <v>64</v>
      </c>
      <c r="V117" s="11">
        <v>7890802825</v>
      </c>
      <c r="W117" s="11" t="s">
        <v>1170</v>
      </c>
      <c r="X117" s="11" t="s">
        <v>1171</v>
      </c>
      <c r="Y117" s="11" t="s">
        <v>1172</v>
      </c>
      <c r="Z117" s="11">
        <v>110152817233</v>
      </c>
      <c r="AA117" s="11" t="s">
        <v>165</v>
      </c>
      <c r="AB117" s="11" t="s">
        <v>1173</v>
      </c>
      <c r="AC117" s="12"/>
      <c r="AD117" s="12"/>
      <c r="AE117" s="12"/>
      <c r="AF117" s="15" t="s">
        <v>70</v>
      </c>
      <c r="AG117" s="11" t="str">
        <f>IFERROR(VLOOKUP(표1[[#This Row],[담당자]],'담당자 정보'!$B:$D,2,0),"")</f>
        <v>바로고</v>
      </c>
      <c r="AH117" s="11" t="str">
        <f>IFERROR(VLOOKUP(표1[[#This Row],[담당자]],'담당자 정보'!$B:$E,4,0),"")</f>
        <v>1팀</v>
      </c>
      <c r="AI117" s="12" t="s">
        <v>356</v>
      </c>
      <c r="AJ117" s="12" t="str">
        <f>IFERROR(VLOOKUP(표1[[#This Row],[담당자]],배민비즈계정!$B:$E,3,0),"")</f>
        <v>jhpyeong</v>
      </c>
      <c r="AK117" s="12" t="str">
        <f>IFERROR(VLOOKUP(표1[[#This Row],[담당자]],배민비즈계정!$B:$E,4,0),"")</f>
        <v>010-4660-7292</v>
      </c>
      <c r="AL117" s="12" t="str">
        <f>VLOOKUP(표1[[#This Row],[담당자]],배민비즈계정!$B:$E,2,0)</f>
        <v>1팀 팀장</v>
      </c>
      <c r="AM117" s="11" t="str">
        <f>VLOOKUP(표1[[#This Row],[담당자]],'담당자 정보'!B:G,6,FALSE)</f>
        <v>평정현</v>
      </c>
      <c r="AN117" s="11" t="str">
        <f>VLOOKUP(표1[[#This Row],[팀장]],배민비즈계정!$B:$E,3,FALSE)</f>
        <v>jhpyeong</v>
      </c>
      <c r="AO117" s="16" t="str">
        <f>VLOOKUP(표1[[#This Row],[팀장]],배민비즈계정!$B:$E,4,FALSE)</f>
        <v>010-4660-7292</v>
      </c>
      <c r="AP117" s="2" t="s">
        <v>109</v>
      </c>
      <c r="AQ117" s="2" t="s">
        <v>1159</v>
      </c>
      <c r="AR117" s="2" t="str">
        <f>_xlfn.XLOOKUP(표1[[#This Row],[시도2]]&amp;" "&amp;표1[[#This Row],[시군구2]],요금제0402!C:C,요금제0402!G:G)</f>
        <v>경인B</v>
      </c>
      <c r="AS117" s="2"/>
      <c r="AT117" s="2"/>
      <c r="AU117" s="2"/>
    </row>
    <row r="118" spans="1:47" ht="16.5" customHeight="1">
      <c r="A118" s="10">
        <v>116</v>
      </c>
      <c r="B118" s="11" t="s">
        <v>1174</v>
      </c>
      <c r="C118" s="11" t="s">
        <v>1175</v>
      </c>
      <c r="D118" s="11" t="s">
        <v>1176</v>
      </c>
      <c r="E118" s="11" t="s">
        <v>1177</v>
      </c>
      <c r="F118" s="11" t="s">
        <v>109</v>
      </c>
      <c r="G118" s="11" t="s">
        <v>1178</v>
      </c>
      <c r="H118" s="11">
        <v>1</v>
      </c>
      <c r="I118" s="47" t="s">
        <v>1179</v>
      </c>
      <c r="J118" s="11" t="s">
        <v>1180</v>
      </c>
      <c r="K118" s="11" t="s">
        <v>1181</v>
      </c>
      <c r="L118" s="11" t="s">
        <v>601</v>
      </c>
      <c r="M118" s="12">
        <v>45443</v>
      </c>
      <c r="N118" s="12">
        <v>45448</v>
      </c>
      <c r="O118" s="12" t="str">
        <f>IFERROR(_xlfn.XLOOKUP(표1[[#This Row],[시도]]&amp;" "&amp;표1[[#This Row],[시군구]],요금제0402!C:C,요금제0402!G:G),"-")</f>
        <v>로드러너 요금제</v>
      </c>
      <c r="P118" s="14"/>
      <c r="Q118" s="57">
        <v>0</v>
      </c>
      <c r="R118" s="13">
        <v>100</v>
      </c>
      <c r="S118" s="18">
        <v>50</v>
      </c>
      <c r="T118" s="12" t="s">
        <v>86</v>
      </c>
      <c r="U118" s="11" t="s">
        <v>64</v>
      </c>
      <c r="V118" s="11">
        <v>7510601657</v>
      </c>
      <c r="W118" s="11" t="s">
        <v>1182</v>
      </c>
      <c r="X118" s="11" t="s">
        <v>1183</v>
      </c>
      <c r="Y118" s="11" t="s">
        <v>1184</v>
      </c>
      <c r="Z118" s="11">
        <v>3333018715886</v>
      </c>
      <c r="AA118" s="11" t="s">
        <v>68</v>
      </c>
      <c r="AB118" s="11" t="s">
        <v>1185</v>
      </c>
      <c r="AC118" s="12"/>
      <c r="AD118" s="12"/>
      <c r="AE118" s="12"/>
      <c r="AF118" s="15" t="s">
        <v>70</v>
      </c>
      <c r="AG118" s="11" t="str">
        <f>IFERROR(VLOOKUP(표1[[#This Row],[담당자]],'담당자 정보'!$B:$D,2,0),"")</f>
        <v>바로고</v>
      </c>
      <c r="AH118" s="11" t="str">
        <f>IFERROR(VLOOKUP(표1[[#This Row],[담당자]],'담당자 정보'!$B:$E,4,0),"")</f>
        <v>4팀</v>
      </c>
      <c r="AI118" s="12" t="s">
        <v>222</v>
      </c>
      <c r="AJ118" s="12" t="str">
        <f>IFERROR(VLOOKUP(표1[[#This Row],[담당자]],배민비즈계정!$B:$E,3,0),"")</f>
        <v>tmdrl1539</v>
      </c>
      <c r="AK118" s="12" t="str">
        <f>IFERROR(VLOOKUP(표1[[#This Row],[담당자]],배민비즈계정!$B:$E,4,0),"")</f>
        <v>010-4629-1734</v>
      </c>
      <c r="AL118" s="12" t="str">
        <f>VLOOKUP(표1[[#This Row],[담당자]],배민비즈계정!$B:$E,2,0)</f>
        <v>4팀</v>
      </c>
      <c r="AM118" s="11" t="str">
        <f>VLOOKUP(표1[[#This Row],[담당자]],'담당자 정보'!B:G,6,FALSE)</f>
        <v>평정현</v>
      </c>
      <c r="AN118" s="11" t="str">
        <f>VLOOKUP(표1[[#This Row],[팀장]],배민비즈계정!$B:$E,3,FALSE)</f>
        <v>jhpyeong</v>
      </c>
      <c r="AO118" s="16" t="str">
        <f>VLOOKUP(표1[[#This Row],[팀장]],배민비즈계정!$B:$E,4,FALSE)</f>
        <v>010-4660-7292</v>
      </c>
      <c r="AP118" s="2" t="s">
        <v>109</v>
      </c>
      <c r="AQ118" s="2" t="s">
        <v>1178</v>
      </c>
      <c r="AR118" s="2" t="str">
        <f>_xlfn.XLOOKUP(표1[[#This Row],[시도2]]&amp;" "&amp;표1[[#This Row],[시군구2]],요금제0402!C:C,요금제0402!G:G)</f>
        <v>로드러너 요금제</v>
      </c>
      <c r="AS118" s="2"/>
      <c r="AT118" s="2">
        <v>39</v>
      </c>
      <c r="AU118" s="2"/>
    </row>
    <row r="119" spans="1:47" ht="16.5" customHeight="1">
      <c r="A119" s="10">
        <v>117</v>
      </c>
      <c r="B119" s="11" t="s">
        <v>1174</v>
      </c>
      <c r="C119" s="11" t="s">
        <v>1186</v>
      </c>
      <c r="D119" s="11" t="s">
        <v>1187</v>
      </c>
      <c r="E119" s="11" t="s">
        <v>1177</v>
      </c>
      <c r="F119" s="11" t="s">
        <v>109</v>
      </c>
      <c r="G119" s="11" t="s">
        <v>1178</v>
      </c>
      <c r="H119" s="11">
        <v>2</v>
      </c>
      <c r="I119" s="47" t="s">
        <v>1188</v>
      </c>
      <c r="J119" s="11" t="s">
        <v>1189</v>
      </c>
      <c r="K119" s="11" t="s">
        <v>1190</v>
      </c>
      <c r="L119" s="11" t="s">
        <v>601</v>
      </c>
      <c r="M119" s="12">
        <v>45443</v>
      </c>
      <c r="N119" s="12">
        <v>45448</v>
      </c>
      <c r="O119" s="12" t="str">
        <f>IFERROR(_xlfn.XLOOKUP(표1[[#This Row],[시도]]&amp;" "&amp;표1[[#This Row],[시군구]],요금제0402!C:C,요금제0402!G:G),"-")</f>
        <v>로드러너 요금제</v>
      </c>
      <c r="P119" s="14"/>
      <c r="Q119" s="57">
        <v>0</v>
      </c>
      <c r="R119" s="13">
        <v>100</v>
      </c>
      <c r="S119" s="18">
        <v>50</v>
      </c>
      <c r="T119" s="12" t="s">
        <v>86</v>
      </c>
      <c r="U119" s="11" t="s">
        <v>64</v>
      </c>
      <c r="V119" s="11">
        <v>6140580133</v>
      </c>
      <c r="W119" s="11" t="s">
        <v>218</v>
      </c>
      <c r="X119" s="11" t="s">
        <v>1191</v>
      </c>
      <c r="Y119" s="11" t="s">
        <v>1192</v>
      </c>
      <c r="Z119" s="11">
        <v>3510327095173</v>
      </c>
      <c r="AA119" s="11" t="s">
        <v>142</v>
      </c>
      <c r="AB119" s="11" t="s">
        <v>1193</v>
      </c>
      <c r="AC119" s="12"/>
      <c r="AD119" s="12"/>
      <c r="AE119" s="12"/>
      <c r="AF119" s="15" t="s">
        <v>70</v>
      </c>
      <c r="AG119" s="11" t="str">
        <f>IFERROR(VLOOKUP(표1[[#This Row],[담당자]],'담당자 정보'!$B:$D,2,0),"")</f>
        <v>바로고</v>
      </c>
      <c r="AH119" s="11" t="str">
        <f>IFERROR(VLOOKUP(표1[[#This Row],[담당자]],'담당자 정보'!$B:$E,4,0),"")</f>
        <v>4팀</v>
      </c>
      <c r="AI119" s="12" t="s">
        <v>222</v>
      </c>
      <c r="AJ119" s="12" t="str">
        <f>IFERROR(VLOOKUP(표1[[#This Row],[담당자]],배민비즈계정!$B:$E,3,0),"")</f>
        <v>tmdrl1539</v>
      </c>
      <c r="AK119" s="12" t="str">
        <f>IFERROR(VLOOKUP(표1[[#This Row],[담당자]],배민비즈계정!$B:$E,4,0),"")</f>
        <v>010-4629-1734</v>
      </c>
      <c r="AL119" s="12" t="str">
        <f>VLOOKUP(표1[[#This Row],[담당자]],배민비즈계정!$B:$E,2,0)</f>
        <v>4팀</v>
      </c>
      <c r="AM119" s="11" t="str">
        <f>VLOOKUP(표1[[#This Row],[담당자]],'담당자 정보'!B:G,6,FALSE)</f>
        <v>평정현</v>
      </c>
      <c r="AN119" s="11" t="str">
        <f>VLOOKUP(표1[[#This Row],[팀장]],배민비즈계정!$B:$E,3,FALSE)</f>
        <v>jhpyeong</v>
      </c>
      <c r="AO119" s="16" t="str">
        <f>VLOOKUP(표1[[#This Row],[팀장]],배민비즈계정!$B:$E,4,FALSE)</f>
        <v>010-4660-7292</v>
      </c>
      <c r="AP119" s="2" t="s">
        <v>109</v>
      </c>
      <c r="AQ119" s="2" t="s">
        <v>1178</v>
      </c>
      <c r="AR119" s="2" t="str">
        <f>_xlfn.XLOOKUP(표1[[#This Row],[시도2]]&amp;" "&amp;표1[[#This Row],[시군구2]],요금제0402!C:C,요금제0402!G:G)</f>
        <v>로드러너 요금제</v>
      </c>
      <c r="AS119" s="2"/>
      <c r="AT119" s="2">
        <v>40</v>
      </c>
      <c r="AU119" s="2"/>
    </row>
    <row r="120" spans="1:47" ht="16.5" customHeight="1">
      <c r="A120" s="10">
        <v>118</v>
      </c>
      <c r="B120" s="11" t="s">
        <v>1194</v>
      </c>
      <c r="C120" s="11" t="s">
        <v>1195</v>
      </c>
      <c r="D120" s="11" t="s">
        <v>1196</v>
      </c>
      <c r="E120" s="11" t="s">
        <v>56</v>
      </c>
      <c r="F120" s="11" t="s">
        <v>1197</v>
      </c>
      <c r="G120" s="11" t="s">
        <v>1198</v>
      </c>
      <c r="H120" s="11">
        <v>0</v>
      </c>
      <c r="I120" s="47"/>
      <c r="J120" s="11" t="s">
        <v>1199</v>
      </c>
      <c r="K120" s="11" t="s">
        <v>1200</v>
      </c>
      <c r="L120" s="11" t="s">
        <v>601</v>
      </c>
      <c r="M120" s="12">
        <v>45443</v>
      </c>
      <c r="N120" s="12">
        <v>45448</v>
      </c>
      <c r="O120" s="12" t="str">
        <f>IFERROR(_xlfn.XLOOKUP(표1[[#This Row],[시도]]&amp;" "&amp;표1[[#This Row],[시군구]],요금제0402!C:C,요금제0402!G:G),"-")</f>
        <v>지방</v>
      </c>
      <c r="P120" s="14"/>
      <c r="Q120" s="57">
        <v>0</v>
      </c>
      <c r="R120" s="13">
        <v>100</v>
      </c>
      <c r="S120" s="18">
        <v>0</v>
      </c>
      <c r="T120" s="12" t="s">
        <v>63</v>
      </c>
      <c r="U120" s="11" t="s">
        <v>64</v>
      </c>
      <c r="V120" s="11">
        <v>2168149761</v>
      </c>
      <c r="W120" s="11" t="s">
        <v>1201</v>
      </c>
      <c r="X120" s="11" t="s">
        <v>1202</v>
      </c>
      <c r="Y120" s="11" t="s">
        <v>1203</v>
      </c>
      <c r="Z120" s="11">
        <v>132107641931</v>
      </c>
      <c r="AA120" s="11" t="s">
        <v>430</v>
      </c>
      <c r="AB120" s="11" t="s">
        <v>1204</v>
      </c>
      <c r="AC120" s="12"/>
      <c r="AD120" s="12"/>
      <c r="AE120" s="12"/>
      <c r="AF120" s="15" t="s">
        <v>70</v>
      </c>
      <c r="AG120" s="11" t="str">
        <f>IFERROR(VLOOKUP(표1[[#This Row],[담당자]],'담당자 정보'!$B:$D,2,0),"")</f>
        <v>바로고</v>
      </c>
      <c r="AH120" s="11" t="str">
        <f>IFERROR(VLOOKUP(표1[[#This Row],[담당자]],'담당자 정보'!$B:$E,4,0),"")</f>
        <v>1팀</v>
      </c>
      <c r="AI120" s="12" t="s">
        <v>857</v>
      </c>
      <c r="AJ120" s="12" t="str">
        <f>IFERROR(VLOOKUP(표1[[#This Row],[담당자]],배민비즈계정!$B:$E,3,0),"")</f>
        <v>kobukikaka</v>
      </c>
      <c r="AK120" s="12" t="str">
        <f>IFERROR(VLOOKUP(표1[[#This Row],[담당자]],배민비즈계정!$B:$E,4,0),"")</f>
        <v>010-4135-2094</v>
      </c>
      <c r="AL120" s="12" t="str">
        <f>VLOOKUP(표1[[#This Row],[담당자]],배민비즈계정!$B:$E,2,0)</f>
        <v>1팀</v>
      </c>
      <c r="AM120" s="11" t="str">
        <f>VLOOKUP(표1[[#This Row],[담당자]],'담당자 정보'!B:G,6,FALSE)</f>
        <v>평정현</v>
      </c>
      <c r="AN120" s="11" t="str">
        <f>VLOOKUP(표1[[#This Row],[팀장]],배민비즈계정!$B:$E,3,FALSE)</f>
        <v>jhpyeong</v>
      </c>
      <c r="AO120" s="16" t="str">
        <f>VLOOKUP(표1[[#This Row],[팀장]],배민비즈계정!$B:$E,4,FALSE)</f>
        <v>010-4660-7292</v>
      </c>
      <c r="AP120" s="2" t="s">
        <v>1197</v>
      </c>
      <c r="AQ120" s="2" t="s">
        <v>1198</v>
      </c>
      <c r="AR120" s="2" t="str">
        <f>_xlfn.XLOOKUP(표1[[#This Row],[시도2]]&amp;" "&amp;표1[[#This Row],[시군구2]],요금제0402!C:C,요금제0402!G:G)</f>
        <v>지방</v>
      </c>
      <c r="AS120" s="2"/>
      <c r="AT120" s="2"/>
      <c r="AU120" s="2"/>
    </row>
    <row r="121" spans="1:47" ht="16.5" customHeight="1">
      <c r="A121" s="10">
        <v>119</v>
      </c>
      <c r="B121" s="11" t="s">
        <v>1205</v>
      </c>
      <c r="C121" s="11" t="s">
        <v>1206</v>
      </c>
      <c r="D121" s="11" t="s">
        <v>1207</v>
      </c>
      <c r="E121" s="11" t="s">
        <v>108</v>
      </c>
      <c r="F121" s="11" t="s">
        <v>388</v>
      </c>
      <c r="G121" s="11" t="s">
        <v>377</v>
      </c>
      <c r="H121" s="11">
        <v>1</v>
      </c>
      <c r="I121" s="47" t="s">
        <v>1208</v>
      </c>
      <c r="J121" s="11" t="s">
        <v>1209</v>
      </c>
      <c r="K121" s="11" t="s">
        <v>1210</v>
      </c>
      <c r="L121" s="11" t="s">
        <v>601</v>
      </c>
      <c r="M121" s="12">
        <v>45443</v>
      </c>
      <c r="N121" s="12">
        <v>45448</v>
      </c>
      <c r="O121" s="12" t="str">
        <f>IFERROR(_xlfn.XLOOKUP(표1[[#This Row],[시도]]&amp;" "&amp;표1[[#This Row],[시군구]],요금제0402!C:C,요금제0402!G:G),"-")</f>
        <v>지방</v>
      </c>
      <c r="P121" s="14"/>
      <c r="Q121" s="57">
        <v>0</v>
      </c>
      <c r="R121" s="13">
        <v>100</v>
      </c>
      <c r="S121" s="18">
        <v>0</v>
      </c>
      <c r="T121" s="12" t="s">
        <v>150</v>
      </c>
      <c r="U121" s="11" t="s">
        <v>64</v>
      </c>
      <c r="V121" s="11">
        <v>6961300908</v>
      </c>
      <c r="W121" s="11" t="s">
        <v>1211</v>
      </c>
      <c r="X121" s="11" t="s">
        <v>1212</v>
      </c>
      <c r="Y121" s="11" t="s">
        <v>1213</v>
      </c>
      <c r="Z121" s="11">
        <v>3333268385953</v>
      </c>
      <c r="AA121" s="11" t="s">
        <v>68</v>
      </c>
      <c r="AB121" s="11" t="s">
        <v>1214</v>
      </c>
      <c r="AC121" s="12"/>
      <c r="AD121" s="12"/>
      <c r="AE121" s="12"/>
      <c r="AF121" s="15" t="s">
        <v>70</v>
      </c>
      <c r="AG121" s="11" t="str">
        <f>IFERROR(VLOOKUP(표1[[#This Row],[담당자]],'담당자 정보'!$B:$D,2,0),"")</f>
        <v>바로고</v>
      </c>
      <c r="AH121" s="11" t="str">
        <f>IFERROR(VLOOKUP(표1[[#This Row],[담당자]],'담당자 정보'!$B:$E,4,0),"")</f>
        <v>2팀</v>
      </c>
      <c r="AI121" s="12" t="s">
        <v>410</v>
      </c>
      <c r="AJ121" s="12" t="str">
        <f>IFERROR(VLOOKUP(표1[[#This Row],[담당자]],배민비즈계정!$B:$E,3,0),"")</f>
        <v>yhchoi62</v>
      </c>
      <c r="AK121" s="12" t="str">
        <f>IFERROR(VLOOKUP(표1[[#This Row],[담당자]],배민비즈계정!$B:$E,4,0),"")</f>
        <v xml:space="preserve"> 010-2336-6262</v>
      </c>
      <c r="AL121" s="12" t="str">
        <f>VLOOKUP(표1[[#This Row],[담당자]],배민비즈계정!$B:$E,2,0)</f>
        <v>2팀 팀장</v>
      </c>
      <c r="AM121" s="11" t="str">
        <f>VLOOKUP(표1[[#This Row],[담당자]],'담당자 정보'!B:G,6,FALSE)</f>
        <v>최융희</v>
      </c>
      <c r="AN121" s="11" t="str">
        <f>VLOOKUP(표1[[#This Row],[팀장]],배민비즈계정!$B:$E,3,FALSE)</f>
        <v>yhchoi62</v>
      </c>
      <c r="AO121" s="16" t="str">
        <f>VLOOKUP(표1[[#This Row],[팀장]],배민비즈계정!$B:$E,4,FALSE)</f>
        <v xml:space="preserve"> 010-2336-6262</v>
      </c>
      <c r="AP121" s="2" t="s">
        <v>388</v>
      </c>
      <c r="AQ121" s="2" t="s">
        <v>377</v>
      </c>
      <c r="AR121" s="2" t="str">
        <f>_xlfn.XLOOKUP(표1[[#This Row],[시도2]]&amp;" "&amp;표1[[#This Row],[시군구2]],요금제0402!C:C,요금제0402!G:G)</f>
        <v>지방</v>
      </c>
      <c r="AS121" s="2"/>
      <c r="AT121" s="2"/>
      <c r="AU121" s="2"/>
    </row>
    <row r="122" spans="1:47" ht="16.5" customHeight="1">
      <c r="A122" s="10">
        <v>120</v>
      </c>
      <c r="B122" s="11" t="s">
        <v>1205</v>
      </c>
      <c r="C122" s="11" t="s">
        <v>1215</v>
      </c>
      <c r="D122" s="11" t="s">
        <v>1216</v>
      </c>
      <c r="E122" s="11" t="s">
        <v>56</v>
      </c>
      <c r="F122" s="11" t="s">
        <v>388</v>
      </c>
      <c r="G122" s="11" t="s">
        <v>377</v>
      </c>
      <c r="H122" s="11">
        <v>0</v>
      </c>
      <c r="I122" s="47" t="s">
        <v>1217</v>
      </c>
      <c r="J122" s="11" t="s">
        <v>1218</v>
      </c>
      <c r="K122" s="11" t="s">
        <v>1219</v>
      </c>
      <c r="L122" s="11" t="s">
        <v>601</v>
      </c>
      <c r="M122" s="12">
        <v>45443</v>
      </c>
      <c r="N122" s="12">
        <v>45448</v>
      </c>
      <c r="O122" s="12" t="str">
        <f>IFERROR(_xlfn.XLOOKUP(표1[[#This Row],[시도]]&amp;" "&amp;표1[[#This Row],[시군구]],요금제0402!C:C,요금제0402!G:G),"-")</f>
        <v>지방</v>
      </c>
      <c r="P122" s="14"/>
      <c r="Q122" s="57">
        <v>0</v>
      </c>
      <c r="R122" s="13">
        <v>100</v>
      </c>
      <c r="S122" s="18">
        <v>50</v>
      </c>
      <c r="T122" s="12" t="s">
        <v>86</v>
      </c>
      <c r="U122" s="11" t="s">
        <v>64</v>
      </c>
      <c r="V122" s="11" t="s">
        <v>1220</v>
      </c>
      <c r="W122" s="11" t="s">
        <v>1221</v>
      </c>
      <c r="X122" s="11" t="s">
        <v>1222</v>
      </c>
      <c r="Y122" s="11" t="s">
        <v>1223</v>
      </c>
      <c r="Z122" s="11">
        <v>48350104042691</v>
      </c>
      <c r="AA122" s="11" t="s">
        <v>90</v>
      </c>
      <c r="AB122" s="11" t="s">
        <v>1224</v>
      </c>
      <c r="AC122" s="12"/>
      <c r="AD122" s="12"/>
      <c r="AE122" s="12"/>
      <c r="AF122" s="15" t="s">
        <v>70</v>
      </c>
      <c r="AG122" s="11" t="str">
        <f>IFERROR(VLOOKUP(표1[[#This Row],[담당자]],'담당자 정보'!$B:$D,2,0),"")</f>
        <v>바로고</v>
      </c>
      <c r="AH122" s="11" t="str">
        <f>IFERROR(VLOOKUP(표1[[#This Row],[담당자]],'담당자 정보'!$B:$E,4,0),"")</f>
        <v>2팀</v>
      </c>
      <c r="AI122" s="12" t="s">
        <v>410</v>
      </c>
      <c r="AJ122" s="12" t="str">
        <f>IFERROR(VLOOKUP(표1[[#This Row],[담당자]],배민비즈계정!$B:$E,3,0),"")</f>
        <v>yhchoi62</v>
      </c>
      <c r="AK122" s="12" t="str">
        <f>IFERROR(VLOOKUP(표1[[#This Row],[담당자]],배민비즈계정!$B:$E,4,0),"")</f>
        <v xml:space="preserve"> 010-2336-6262</v>
      </c>
      <c r="AL122" s="12" t="str">
        <f>VLOOKUP(표1[[#This Row],[담당자]],배민비즈계정!$B:$E,2,0)</f>
        <v>2팀 팀장</v>
      </c>
      <c r="AM122" s="11" t="str">
        <f>VLOOKUP(표1[[#This Row],[담당자]],'담당자 정보'!B:G,6,FALSE)</f>
        <v>최융희</v>
      </c>
      <c r="AN122" s="11" t="str">
        <f>VLOOKUP(표1[[#This Row],[팀장]],배민비즈계정!$B:$E,3,FALSE)</f>
        <v>yhchoi62</v>
      </c>
      <c r="AO122" s="16" t="str">
        <f>VLOOKUP(표1[[#This Row],[팀장]],배민비즈계정!$B:$E,4,FALSE)</f>
        <v xml:space="preserve"> 010-2336-6262</v>
      </c>
      <c r="AP122" s="2" t="s">
        <v>388</v>
      </c>
      <c r="AQ122" s="2" t="s">
        <v>377</v>
      </c>
      <c r="AR122" s="2" t="str">
        <f>_xlfn.XLOOKUP(표1[[#This Row],[시도2]]&amp;" "&amp;표1[[#This Row],[시군구2]],요금제0402!C:C,요금제0402!G:G)</f>
        <v>지방</v>
      </c>
      <c r="AS122" s="2"/>
      <c r="AT122" s="2"/>
      <c r="AU122" s="2"/>
    </row>
    <row r="123" spans="1:47" ht="16.5" customHeight="1">
      <c r="A123" s="10">
        <v>121</v>
      </c>
      <c r="B123" s="11" t="s">
        <v>1225</v>
      </c>
      <c r="C123" s="11" t="s">
        <v>1226</v>
      </c>
      <c r="D123" s="11" t="s">
        <v>1227</v>
      </c>
      <c r="E123" s="11" t="s">
        <v>56</v>
      </c>
      <c r="F123" s="11" t="s">
        <v>388</v>
      </c>
      <c r="G123" s="11" t="s">
        <v>435</v>
      </c>
      <c r="H123" s="11">
        <v>0</v>
      </c>
      <c r="I123" s="47"/>
      <c r="J123" s="11" t="s">
        <v>1228</v>
      </c>
      <c r="K123" s="11" t="s">
        <v>1229</v>
      </c>
      <c r="L123" s="11" t="s">
        <v>601</v>
      </c>
      <c r="M123" s="12">
        <v>45443</v>
      </c>
      <c r="N123" s="12">
        <v>45448</v>
      </c>
      <c r="O123" s="12" t="str">
        <f>IFERROR(_xlfn.XLOOKUP(표1[[#This Row],[시도]]&amp;" "&amp;표1[[#This Row],[시군구]],요금제0402!C:C,요금제0402!G:G),"-")</f>
        <v>지방</v>
      </c>
      <c r="P123" s="14"/>
      <c r="Q123" s="57">
        <v>0</v>
      </c>
      <c r="R123" s="13">
        <v>100</v>
      </c>
      <c r="S123" s="18">
        <v>50</v>
      </c>
      <c r="T123" s="12" t="s">
        <v>86</v>
      </c>
      <c r="U123" s="11" t="s">
        <v>64</v>
      </c>
      <c r="V123" s="11">
        <v>6483001429</v>
      </c>
      <c r="W123" s="11" t="s">
        <v>218</v>
      </c>
      <c r="X123" s="11" t="s">
        <v>1230</v>
      </c>
      <c r="Y123" s="11" t="s">
        <v>1231</v>
      </c>
      <c r="Z123" s="11">
        <v>3333070635473</v>
      </c>
      <c r="AA123" s="11" t="s">
        <v>68</v>
      </c>
      <c r="AB123" s="11" t="s">
        <v>1232</v>
      </c>
      <c r="AC123" s="12"/>
      <c r="AD123" s="12"/>
      <c r="AE123" s="12"/>
      <c r="AF123" s="15" t="s">
        <v>70</v>
      </c>
      <c r="AG123" s="11" t="str">
        <f>IFERROR(VLOOKUP(표1[[#This Row],[담당자]],'담당자 정보'!$B:$D,2,0),"")</f>
        <v>바로고</v>
      </c>
      <c r="AH123" s="11" t="str">
        <f>IFERROR(VLOOKUP(표1[[#This Row],[담당자]],'담당자 정보'!$B:$E,4,0),"")</f>
        <v>2팀</v>
      </c>
      <c r="AI123" s="12" t="s">
        <v>410</v>
      </c>
      <c r="AJ123" s="12" t="str">
        <f>IFERROR(VLOOKUP(표1[[#This Row],[담당자]],배민비즈계정!$B:$E,3,0),"")</f>
        <v>yhchoi62</v>
      </c>
      <c r="AK123" s="12" t="str">
        <f>IFERROR(VLOOKUP(표1[[#This Row],[담당자]],배민비즈계정!$B:$E,4,0),"")</f>
        <v xml:space="preserve"> 010-2336-6262</v>
      </c>
      <c r="AL123" s="12" t="str">
        <f>VLOOKUP(표1[[#This Row],[담당자]],배민비즈계정!$B:$E,2,0)</f>
        <v>2팀 팀장</v>
      </c>
      <c r="AM123" s="11" t="str">
        <f>VLOOKUP(표1[[#This Row],[담당자]],'담당자 정보'!B:G,6,FALSE)</f>
        <v>최융희</v>
      </c>
      <c r="AN123" s="11" t="str">
        <f>VLOOKUP(표1[[#This Row],[팀장]],배민비즈계정!$B:$E,3,FALSE)</f>
        <v>yhchoi62</v>
      </c>
      <c r="AO123" s="16" t="str">
        <f>VLOOKUP(표1[[#This Row],[팀장]],배민비즈계정!$B:$E,4,FALSE)</f>
        <v xml:space="preserve"> 010-2336-6262</v>
      </c>
      <c r="AP123" s="2" t="s">
        <v>388</v>
      </c>
      <c r="AQ123" s="2" t="s">
        <v>435</v>
      </c>
      <c r="AR123" s="2" t="str">
        <f>_xlfn.XLOOKUP(표1[[#This Row],[시도2]]&amp;" "&amp;표1[[#This Row],[시군구2]],요금제0402!C:C,요금제0402!G:G)</f>
        <v>지방</v>
      </c>
      <c r="AS123" s="2"/>
      <c r="AT123" s="2"/>
      <c r="AU123" s="2"/>
    </row>
    <row r="124" spans="1:47" ht="16.5" customHeight="1">
      <c r="A124" s="10">
        <v>122</v>
      </c>
      <c r="B124" s="11" t="s">
        <v>1233</v>
      </c>
      <c r="C124" s="11" t="s">
        <v>1234</v>
      </c>
      <c r="D124" s="11" t="s">
        <v>1235</v>
      </c>
      <c r="E124" s="11" t="s">
        <v>56</v>
      </c>
      <c r="F124" s="11" t="s">
        <v>1236</v>
      </c>
      <c r="G124" s="11" t="s">
        <v>1237</v>
      </c>
      <c r="H124" s="11">
        <v>0</v>
      </c>
      <c r="I124" s="47" t="s">
        <v>714</v>
      </c>
      <c r="J124" s="11" t="s">
        <v>1238</v>
      </c>
      <c r="K124" s="11" t="s">
        <v>1239</v>
      </c>
      <c r="L124" s="11" t="s">
        <v>705</v>
      </c>
      <c r="M124" s="12">
        <v>45443</v>
      </c>
      <c r="N124" s="12">
        <v>45448</v>
      </c>
      <c r="O124" s="12" t="str">
        <f>IFERROR(_xlfn.XLOOKUP(표1[[#This Row],[시도]]&amp;" "&amp;표1[[#This Row],[시군구]],요금제0402!C:C,요금제0402!G:G),"-")</f>
        <v>지방</v>
      </c>
      <c r="P124" s="14"/>
      <c r="Q124" s="57">
        <v>0</v>
      </c>
      <c r="R124" s="13">
        <v>100</v>
      </c>
      <c r="S124" s="18">
        <v>50</v>
      </c>
      <c r="T124" s="12" t="s">
        <v>86</v>
      </c>
      <c r="U124" s="11" t="s">
        <v>64</v>
      </c>
      <c r="V124" s="11">
        <v>8131500701</v>
      </c>
      <c r="W124" s="11" t="s">
        <v>1240</v>
      </c>
      <c r="X124" s="11" t="s">
        <v>1241</v>
      </c>
      <c r="Y124" s="11" t="s">
        <v>1242</v>
      </c>
      <c r="Z124" s="11">
        <v>3333021766118</v>
      </c>
      <c r="AA124" s="11" t="s">
        <v>68</v>
      </c>
      <c r="AB124" s="11" t="s">
        <v>1243</v>
      </c>
      <c r="AC124" s="12"/>
      <c r="AD124" s="12"/>
      <c r="AE124" s="12"/>
      <c r="AF124" s="15" t="s">
        <v>70</v>
      </c>
      <c r="AG124" s="11" t="str">
        <f>IFERROR(VLOOKUP(표1[[#This Row],[담당자]],'담당자 정보'!$B:$D,2,0),"")</f>
        <v>모아라인</v>
      </c>
      <c r="AH124" s="11" t="str">
        <f>IFERROR(VLOOKUP(표1[[#This Row],[담당자]],'담당자 정보'!$B:$E,4,0),"")</f>
        <v>인프라확장실</v>
      </c>
      <c r="AI124" s="12" t="s">
        <v>396</v>
      </c>
      <c r="AJ124" s="12" t="str">
        <f>IFERROR(VLOOKUP(표1[[#This Row],[담당자]],배민비즈계정!$B:$E,3,0),"")</f>
        <v>jpmook12</v>
      </c>
      <c r="AK124" s="12" t="str">
        <f>IFERROR(VLOOKUP(표1[[#This Row],[담당자]],배민비즈계정!$B:$E,4,0),"")</f>
        <v>010-9904-2857</v>
      </c>
      <c r="AL124" s="12" t="str">
        <f>VLOOKUP(표1[[#This Row],[담당자]],배민비즈계정!$B:$E,2,0)</f>
        <v>모아라인</v>
      </c>
      <c r="AM124" s="11">
        <f>VLOOKUP(표1[[#This Row],[담당자]],'담당자 정보'!B:G,6,FALSE)</f>
        <v>0</v>
      </c>
      <c r="AN124" s="11" t="e">
        <f>VLOOKUP(표1[[#This Row],[팀장]],배민비즈계정!$B:$E,3,FALSE)</f>
        <v>#N/A</v>
      </c>
      <c r="AO124" s="16" t="e">
        <f>VLOOKUP(표1[[#This Row],[팀장]],배민비즈계정!$B:$E,4,FALSE)</f>
        <v>#N/A</v>
      </c>
      <c r="AP124" s="2" t="s">
        <v>1236</v>
      </c>
      <c r="AQ124" s="2" t="s">
        <v>1237</v>
      </c>
      <c r="AR124" s="2" t="str">
        <f>_xlfn.XLOOKUP(표1[[#This Row],[시도2]]&amp;" "&amp;표1[[#This Row],[시군구2]],요금제0402!C:C,요금제0402!G:G)</f>
        <v>지방</v>
      </c>
      <c r="AS124" s="2"/>
      <c r="AT124" s="2"/>
      <c r="AU124" s="2"/>
    </row>
    <row r="125" spans="1:47" ht="16.5" customHeight="1">
      <c r="A125" s="10">
        <v>123</v>
      </c>
      <c r="B125" s="11" t="s">
        <v>1233</v>
      </c>
      <c r="C125" s="11" t="s">
        <v>1244</v>
      </c>
      <c r="D125" s="11" t="s">
        <v>1245</v>
      </c>
      <c r="E125" s="11" t="s">
        <v>56</v>
      </c>
      <c r="F125" s="11" t="s">
        <v>1236</v>
      </c>
      <c r="G125" s="11" t="s">
        <v>1237</v>
      </c>
      <c r="H125" s="11">
        <v>0</v>
      </c>
      <c r="I125" s="47"/>
      <c r="J125" s="11" t="s">
        <v>1246</v>
      </c>
      <c r="K125" s="11" t="s">
        <v>1247</v>
      </c>
      <c r="L125" s="11" t="s">
        <v>601</v>
      </c>
      <c r="M125" s="12">
        <v>45443</v>
      </c>
      <c r="N125" s="12">
        <v>45448</v>
      </c>
      <c r="O125" s="12" t="str">
        <f>IFERROR(_xlfn.XLOOKUP(표1[[#This Row],[시도]]&amp;" "&amp;표1[[#This Row],[시군구]],요금제0402!C:C,요금제0402!G:G),"-")</f>
        <v>지방</v>
      </c>
      <c r="P125" s="14"/>
      <c r="Q125" s="57">
        <v>0</v>
      </c>
      <c r="R125" s="13">
        <v>100</v>
      </c>
      <c r="S125" s="18">
        <v>50</v>
      </c>
      <c r="T125" s="12" t="s">
        <v>86</v>
      </c>
      <c r="U125" s="11" t="s">
        <v>150</v>
      </c>
      <c r="V125" s="11">
        <v>3553300927</v>
      </c>
      <c r="W125" s="11" t="s">
        <v>1248</v>
      </c>
      <c r="X125" s="11" t="s">
        <v>1249</v>
      </c>
      <c r="Y125" s="11" t="s">
        <v>1250</v>
      </c>
      <c r="Z125" s="11">
        <v>206000657272</v>
      </c>
      <c r="AA125" s="11" t="s">
        <v>1251</v>
      </c>
      <c r="AB125" s="11" t="s">
        <v>1252</v>
      </c>
      <c r="AC125" s="12"/>
      <c r="AD125" s="12"/>
      <c r="AE125" s="12"/>
      <c r="AF125" s="15" t="s">
        <v>502</v>
      </c>
      <c r="AG125" s="11" t="str">
        <f>IFERROR(VLOOKUP(표1[[#This Row],[담당자]],'담당자 정보'!$B:$D,2,0),"")</f>
        <v>바로고</v>
      </c>
      <c r="AH125" s="11" t="str">
        <f>IFERROR(VLOOKUP(표1[[#This Row],[담당자]],'담당자 정보'!$B:$E,4,0),"")</f>
        <v>2팀</v>
      </c>
      <c r="AI125" s="12" t="s">
        <v>317</v>
      </c>
      <c r="AJ125" s="12" t="str">
        <f>IFERROR(VLOOKUP(표1[[#This Row],[담당자]],배민비즈계정!$B:$E,3,0),"")</f>
        <v>mskim1</v>
      </c>
      <c r="AK125" s="12" t="str">
        <f>IFERROR(VLOOKUP(표1[[#This Row],[담당자]],배민비즈계정!$B:$E,4,0),"")</f>
        <v>010-4659-7909</v>
      </c>
      <c r="AL125" s="12" t="str">
        <f>VLOOKUP(표1[[#This Row],[담당자]],배민비즈계정!$B:$E,2,0)</f>
        <v>2팀</v>
      </c>
      <c r="AM125" s="11" t="str">
        <f>VLOOKUP(표1[[#This Row],[담당자]],'담당자 정보'!B:G,6,FALSE)</f>
        <v>최융희</v>
      </c>
      <c r="AN125" s="11" t="str">
        <f>VLOOKUP(표1[[#This Row],[팀장]],배민비즈계정!$B:$E,3,FALSE)</f>
        <v>yhchoi62</v>
      </c>
      <c r="AO125" s="16" t="str">
        <f>VLOOKUP(표1[[#This Row],[팀장]],배민비즈계정!$B:$E,4,FALSE)</f>
        <v xml:space="preserve"> 010-2336-6262</v>
      </c>
      <c r="AP125" s="2" t="s">
        <v>1236</v>
      </c>
      <c r="AQ125" s="2" t="s">
        <v>1237</v>
      </c>
      <c r="AR125" s="2" t="str">
        <f>_xlfn.XLOOKUP(표1[[#This Row],[시도2]]&amp;" "&amp;표1[[#This Row],[시군구2]],요금제0402!C:C,요금제0402!G:G)</f>
        <v>지방</v>
      </c>
      <c r="AS125" s="2"/>
      <c r="AT125" s="2"/>
      <c r="AU125" s="2"/>
    </row>
    <row r="126" spans="1:47" ht="16.5" customHeight="1">
      <c r="A126" s="10">
        <v>124</v>
      </c>
      <c r="B126" s="11" t="s">
        <v>1233</v>
      </c>
      <c r="C126" s="11" t="s">
        <v>1253</v>
      </c>
      <c r="D126" s="11" t="s">
        <v>1254</v>
      </c>
      <c r="E126" s="11" t="s">
        <v>56</v>
      </c>
      <c r="F126" s="11" t="s">
        <v>1236</v>
      </c>
      <c r="G126" s="11" t="s">
        <v>1237</v>
      </c>
      <c r="H126" s="11">
        <v>0</v>
      </c>
      <c r="I126" s="47" t="s">
        <v>1255</v>
      </c>
      <c r="J126" s="11" t="s">
        <v>1256</v>
      </c>
      <c r="K126" s="11" t="s">
        <v>1257</v>
      </c>
      <c r="L126" s="11" t="s">
        <v>601</v>
      </c>
      <c r="M126" s="12">
        <v>45443</v>
      </c>
      <c r="N126" s="12">
        <v>45448</v>
      </c>
      <c r="O126" s="12" t="str">
        <f>IFERROR(_xlfn.XLOOKUP(표1[[#This Row],[시도]]&amp;" "&amp;표1[[#This Row],[시군구]],요금제0402!C:C,요금제0402!G:G),"-")</f>
        <v>지방</v>
      </c>
      <c r="P126" s="14"/>
      <c r="Q126" s="57">
        <v>0</v>
      </c>
      <c r="R126" s="13">
        <v>100</v>
      </c>
      <c r="S126" s="18">
        <v>50</v>
      </c>
      <c r="T126" s="12" t="s">
        <v>86</v>
      </c>
      <c r="U126" s="11" t="s">
        <v>64</v>
      </c>
      <c r="V126" s="11" t="s">
        <v>1258</v>
      </c>
      <c r="W126" s="11" t="s">
        <v>1259</v>
      </c>
      <c r="X126" s="11" t="s">
        <v>1260</v>
      </c>
      <c r="Y126" s="11" t="s">
        <v>1261</v>
      </c>
      <c r="Z126" s="11">
        <v>605121645014</v>
      </c>
      <c r="AA126" s="11" t="s">
        <v>1262</v>
      </c>
      <c r="AB126" s="11" t="s">
        <v>1263</v>
      </c>
      <c r="AC126" s="12"/>
      <c r="AD126" s="12"/>
      <c r="AE126" s="12"/>
      <c r="AF126" s="15" t="s">
        <v>70</v>
      </c>
      <c r="AG126" s="11" t="str">
        <f>IFERROR(VLOOKUP(표1[[#This Row],[담당자]],'담당자 정보'!$B:$D,2,0),"")</f>
        <v>바로고</v>
      </c>
      <c r="AH126" s="11" t="str">
        <f>IFERROR(VLOOKUP(표1[[#This Row],[담당자]],'담당자 정보'!$B:$E,4,0),"")</f>
        <v>2팀</v>
      </c>
      <c r="AI126" s="12" t="s">
        <v>317</v>
      </c>
      <c r="AJ126" s="12" t="str">
        <f>IFERROR(VLOOKUP(표1[[#This Row],[담당자]],배민비즈계정!$B:$E,3,0),"")</f>
        <v>mskim1</v>
      </c>
      <c r="AK126" s="12" t="str">
        <f>IFERROR(VLOOKUP(표1[[#This Row],[담당자]],배민비즈계정!$B:$E,4,0),"")</f>
        <v>010-4659-7909</v>
      </c>
      <c r="AL126" s="12" t="str">
        <f>VLOOKUP(표1[[#This Row],[담당자]],배민비즈계정!$B:$E,2,0)</f>
        <v>2팀</v>
      </c>
      <c r="AM126" s="11" t="str">
        <f>VLOOKUP(표1[[#This Row],[담당자]],'담당자 정보'!B:G,6,FALSE)</f>
        <v>최융희</v>
      </c>
      <c r="AN126" s="11" t="str">
        <f>VLOOKUP(표1[[#This Row],[팀장]],배민비즈계정!$B:$E,3,FALSE)</f>
        <v>yhchoi62</v>
      </c>
      <c r="AO126" s="16" t="str">
        <f>VLOOKUP(표1[[#This Row],[팀장]],배민비즈계정!$B:$E,4,FALSE)</f>
        <v xml:space="preserve"> 010-2336-6262</v>
      </c>
      <c r="AP126" s="2" t="s">
        <v>1236</v>
      </c>
      <c r="AQ126" s="2" t="s">
        <v>1237</v>
      </c>
      <c r="AR126" s="2" t="str">
        <f>_xlfn.XLOOKUP(표1[[#This Row],[시도2]]&amp;" "&amp;표1[[#This Row],[시군구2]],요금제0402!C:C,요금제0402!G:G)</f>
        <v>지방</v>
      </c>
      <c r="AS126" s="2"/>
      <c r="AT126" s="2"/>
      <c r="AU126" s="2"/>
    </row>
    <row r="127" spans="1:47" ht="16.5" customHeight="1">
      <c r="A127" s="10">
        <v>125</v>
      </c>
      <c r="B127" s="11" t="s">
        <v>1264</v>
      </c>
      <c r="C127" s="11" t="s">
        <v>1265</v>
      </c>
      <c r="D127" s="11" t="s">
        <v>1266</v>
      </c>
      <c r="E127" s="11" t="s">
        <v>56</v>
      </c>
      <c r="F127" s="11" t="s">
        <v>1236</v>
      </c>
      <c r="G127" s="11" t="s">
        <v>1267</v>
      </c>
      <c r="H127" s="11">
        <v>0</v>
      </c>
      <c r="I127" s="47"/>
      <c r="J127" s="11" t="s">
        <v>1268</v>
      </c>
      <c r="K127" s="11" t="s">
        <v>1269</v>
      </c>
      <c r="L127" s="11" t="s">
        <v>705</v>
      </c>
      <c r="M127" s="12">
        <v>45443</v>
      </c>
      <c r="N127" s="12">
        <v>45448</v>
      </c>
      <c r="O127" s="12" t="str">
        <f>IFERROR(_xlfn.XLOOKUP(표1[[#This Row],[시도]]&amp;" "&amp;표1[[#This Row],[시군구]],요금제0402!C:C,요금제0402!G:G),"-")</f>
        <v>지방</v>
      </c>
      <c r="P127" s="14"/>
      <c r="Q127" s="57">
        <v>0</v>
      </c>
      <c r="R127" s="13">
        <v>100</v>
      </c>
      <c r="S127" s="18">
        <v>50</v>
      </c>
      <c r="T127" s="12" t="s">
        <v>86</v>
      </c>
      <c r="U127" s="11" t="s">
        <v>64</v>
      </c>
      <c r="V127" s="11">
        <v>6745900492</v>
      </c>
      <c r="W127" s="11" t="s">
        <v>1270</v>
      </c>
      <c r="X127" s="11" t="s">
        <v>1271</v>
      </c>
      <c r="Y127" s="11" t="s">
        <v>1272</v>
      </c>
      <c r="Z127" s="11">
        <v>100023438120</v>
      </c>
      <c r="AA127" s="11" t="s">
        <v>165</v>
      </c>
      <c r="AB127" s="11" t="s">
        <v>1273</v>
      </c>
      <c r="AC127" s="12"/>
      <c r="AD127" s="12"/>
      <c r="AE127" s="12"/>
      <c r="AF127" s="15" t="s">
        <v>70</v>
      </c>
      <c r="AG127" s="11" t="str">
        <f>IFERROR(VLOOKUP(표1[[#This Row],[담당자]],'담당자 정보'!$B:$D,2,0),"")</f>
        <v>모아라인</v>
      </c>
      <c r="AH127" s="11" t="str">
        <f>IFERROR(VLOOKUP(표1[[#This Row],[담당자]],'담당자 정보'!$B:$E,4,0),"")</f>
        <v>인프라확장실</v>
      </c>
      <c r="AI127" s="12" t="s">
        <v>396</v>
      </c>
      <c r="AJ127" s="12" t="str">
        <f>IFERROR(VLOOKUP(표1[[#This Row],[담당자]],배민비즈계정!$B:$E,3,0),"")</f>
        <v>jpmook12</v>
      </c>
      <c r="AK127" s="12" t="str">
        <f>IFERROR(VLOOKUP(표1[[#This Row],[담당자]],배민비즈계정!$B:$E,4,0),"")</f>
        <v>010-9904-2857</v>
      </c>
      <c r="AL127" s="12" t="str">
        <f>VLOOKUP(표1[[#This Row],[담당자]],배민비즈계정!$B:$E,2,0)</f>
        <v>모아라인</v>
      </c>
      <c r="AM127" s="11">
        <f>VLOOKUP(표1[[#This Row],[담당자]],'담당자 정보'!B:G,6,FALSE)</f>
        <v>0</v>
      </c>
      <c r="AN127" s="11" t="e">
        <f>VLOOKUP(표1[[#This Row],[팀장]],배민비즈계정!$B:$E,3,FALSE)</f>
        <v>#N/A</v>
      </c>
      <c r="AO127" s="16" t="e">
        <f>VLOOKUP(표1[[#This Row],[팀장]],배민비즈계정!$B:$E,4,FALSE)</f>
        <v>#N/A</v>
      </c>
      <c r="AP127" s="2" t="s">
        <v>1236</v>
      </c>
      <c r="AQ127" s="2" t="s">
        <v>1267</v>
      </c>
      <c r="AR127" s="2" t="str">
        <f>_xlfn.XLOOKUP(표1[[#This Row],[시도2]]&amp;" "&amp;표1[[#This Row],[시군구2]],요금제0402!C:C,요금제0402!G:G)</f>
        <v>지방</v>
      </c>
      <c r="AS127" s="2"/>
      <c r="AT127" s="2"/>
      <c r="AU127" s="2"/>
    </row>
    <row r="128" spans="1:47" ht="16.5" customHeight="1">
      <c r="A128" s="10">
        <v>126</v>
      </c>
      <c r="B128" s="11" t="s">
        <v>1264</v>
      </c>
      <c r="C128" s="11" t="s">
        <v>1274</v>
      </c>
      <c r="D128" s="11" t="s">
        <v>1275</v>
      </c>
      <c r="E128" s="11" t="s">
        <v>56</v>
      </c>
      <c r="F128" s="11" t="s">
        <v>1236</v>
      </c>
      <c r="G128" s="11" t="s">
        <v>1267</v>
      </c>
      <c r="H128" s="11">
        <v>0</v>
      </c>
      <c r="I128" s="47"/>
      <c r="J128" s="11" t="s">
        <v>1276</v>
      </c>
      <c r="K128" s="11" t="s">
        <v>1277</v>
      </c>
      <c r="L128" s="11" t="s">
        <v>601</v>
      </c>
      <c r="M128" s="12">
        <v>45443</v>
      </c>
      <c r="N128" s="12">
        <v>45448</v>
      </c>
      <c r="O128" s="12" t="str">
        <f>IFERROR(_xlfn.XLOOKUP(표1[[#This Row],[시도]]&amp;" "&amp;표1[[#This Row],[시군구]],요금제0402!C:C,요금제0402!G:G),"-")</f>
        <v>지방</v>
      </c>
      <c r="P128" s="14"/>
      <c r="Q128" s="57">
        <v>0</v>
      </c>
      <c r="R128" s="13">
        <v>100</v>
      </c>
      <c r="S128" s="18">
        <v>50</v>
      </c>
      <c r="T128" s="12" t="s">
        <v>86</v>
      </c>
      <c r="U128" s="11" t="s">
        <v>150</v>
      </c>
      <c r="V128" s="11">
        <v>2481201981</v>
      </c>
      <c r="W128" s="11" t="s">
        <v>1248</v>
      </c>
      <c r="X128" s="11" t="s">
        <v>1278</v>
      </c>
      <c r="Y128" s="11" t="s">
        <v>1279</v>
      </c>
      <c r="Z128" s="11">
        <v>9002188332333</v>
      </c>
      <c r="AA128" s="11" t="s">
        <v>129</v>
      </c>
      <c r="AB128" s="11" t="s">
        <v>1280</v>
      </c>
      <c r="AC128" s="12"/>
      <c r="AD128" s="12"/>
      <c r="AE128" s="12"/>
      <c r="AF128" s="15" t="s">
        <v>502</v>
      </c>
      <c r="AG128" s="11" t="str">
        <f>IFERROR(VLOOKUP(표1[[#This Row],[담당자]],'담당자 정보'!$B:$D,2,0),"")</f>
        <v>바로고</v>
      </c>
      <c r="AH128" s="11" t="str">
        <f>IFERROR(VLOOKUP(표1[[#This Row],[담당자]],'담당자 정보'!$B:$E,4,0),"")</f>
        <v>2팀</v>
      </c>
      <c r="AI128" s="12" t="s">
        <v>317</v>
      </c>
      <c r="AJ128" s="12" t="str">
        <f>IFERROR(VLOOKUP(표1[[#This Row],[담당자]],배민비즈계정!$B:$E,3,0),"")</f>
        <v>mskim1</v>
      </c>
      <c r="AK128" s="12" t="str">
        <f>IFERROR(VLOOKUP(표1[[#This Row],[담당자]],배민비즈계정!$B:$E,4,0),"")</f>
        <v>010-4659-7909</v>
      </c>
      <c r="AL128" s="12" t="str">
        <f>VLOOKUP(표1[[#This Row],[담당자]],배민비즈계정!$B:$E,2,0)</f>
        <v>2팀</v>
      </c>
      <c r="AM128" s="11" t="str">
        <f>VLOOKUP(표1[[#This Row],[담당자]],'담당자 정보'!B:G,6,FALSE)</f>
        <v>최융희</v>
      </c>
      <c r="AN128" s="11" t="str">
        <f>VLOOKUP(표1[[#This Row],[팀장]],배민비즈계정!$B:$E,3,FALSE)</f>
        <v>yhchoi62</v>
      </c>
      <c r="AO128" s="16" t="str">
        <f>VLOOKUP(표1[[#This Row],[팀장]],배민비즈계정!$B:$E,4,FALSE)</f>
        <v xml:space="preserve"> 010-2336-6262</v>
      </c>
      <c r="AP128" s="2" t="s">
        <v>1236</v>
      </c>
      <c r="AQ128" s="2" t="s">
        <v>1267</v>
      </c>
      <c r="AR128" s="2" t="str">
        <f>_xlfn.XLOOKUP(표1[[#This Row],[시도2]]&amp;" "&amp;표1[[#This Row],[시군구2]],요금제0402!C:C,요금제0402!G:G)</f>
        <v>지방</v>
      </c>
      <c r="AS128" s="2"/>
      <c r="AT128" s="2"/>
      <c r="AU128" s="2"/>
    </row>
    <row r="129" spans="1:47" ht="16.5" customHeight="1">
      <c r="A129" s="10">
        <v>127</v>
      </c>
      <c r="B129" s="11" t="s">
        <v>1281</v>
      </c>
      <c r="C129" s="11" t="s">
        <v>1282</v>
      </c>
      <c r="D129" s="11" t="s">
        <v>1283</v>
      </c>
      <c r="E129" s="11" t="s">
        <v>56</v>
      </c>
      <c r="F129" s="11" t="s">
        <v>1284</v>
      </c>
      <c r="G129" s="11" t="s">
        <v>1285</v>
      </c>
      <c r="H129" s="11">
        <v>0</v>
      </c>
      <c r="I129" s="47"/>
      <c r="J129" s="11" t="s">
        <v>1286</v>
      </c>
      <c r="K129" s="11" t="s">
        <v>1287</v>
      </c>
      <c r="L129" s="11" t="s">
        <v>705</v>
      </c>
      <c r="M129" s="12">
        <v>45443</v>
      </c>
      <c r="N129" s="12">
        <v>45448</v>
      </c>
      <c r="O129" s="12" t="str">
        <f>IFERROR(_xlfn.XLOOKUP(표1[[#This Row],[시도]]&amp;" "&amp;표1[[#This Row],[시군구]],요금제0402!C:C,요금제0402!G:G),"-")</f>
        <v>지방</v>
      </c>
      <c r="P129" s="14"/>
      <c r="Q129" s="57">
        <v>0</v>
      </c>
      <c r="R129" s="13">
        <v>100</v>
      </c>
      <c r="S129" s="18">
        <v>50</v>
      </c>
      <c r="T129" s="12" t="s">
        <v>86</v>
      </c>
      <c r="U129" s="11" t="s">
        <v>150</v>
      </c>
      <c r="V129" s="11">
        <v>7771001296</v>
      </c>
      <c r="W129" s="11" t="s">
        <v>1288</v>
      </c>
      <c r="X129" s="11" t="s">
        <v>1289</v>
      </c>
      <c r="Y129" s="11" t="s">
        <v>1290</v>
      </c>
      <c r="Z129" s="11">
        <v>1002150576696</v>
      </c>
      <c r="AA129" s="11" t="s">
        <v>259</v>
      </c>
      <c r="AB129" s="11" t="s">
        <v>1291</v>
      </c>
      <c r="AC129" s="12"/>
      <c r="AD129" s="12"/>
      <c r="AE129" s="12"/>
      <c r="AF129" s="15" t="s">
        <v>70</v>
      </c>
      <c r="AG129" s="11" t="str">
        <f>IFERROR(VLOOKUP(표1[[#This Row],[담당자]],'담당자 정보'!$B:$D,2,0),"")</f>
        <v>모아라인</v>
      </c>
      <c r="AH129" s="11" t="str">
        <f>IFERROR(VLOOKUP(표1[[#This Row],[담당자]],'담당자 정보'!$B:$E,4,0),"")</f>
        <v>인프라확장_2팀</v>
      </c>
      <c r="AI129" s="12" t="s">
        <v>455</v>
      </c>
      <c r="AJ129" s="12" t="str">
        <f>IFERROR(VLOOKUP(표1[[#This Row],[담당자]],배민비즈계정!$B:$E,3,0),"")</f>
        <v>Dkssudgody</v>
      </c>
      <c r="AK129" s="12" t="str">
        <f>IFERROR(VLOOKUP(표1[[#This Row],[담당자]],배민비즈계정!$B:$E,4,0),"")</f>
        <v>010-9737-2777</v>
      </c>
      <c r="AL129" s="12" t="str">
        <f>VLOOKUP(표1[[#This Row],[담당자]],배민비즈계정!$B:$E,2,0)</f>
        <v>모아라인</v>
      </c>
      <c r="AM129" s="11" t="str">
        <f>VLOOKUP(표1[[#This Row],[담당자]],'담당자 정보'!B:G,6,FALSE)</f>
        <v>김정교</v>
      </c>
      <c r="AN129" s="11" t="str">
        <f>VLOOKUP(표1[[#This Row],[팀장]],배민비즈계정!$B:$E,3,FALSE)</f>
        <v>Dkssudgody</v>
      </c>
      <c r="AO129" s="16" t="str">
        <f>VLOOKUP(표1[[#This Row],[팀장]],배민비즈계정!$B:$E,4,FALSE)</f>
        <v>010-9737-2777</v>
      </c>
      <c r="AP129" s="2" t="s">
        <v>1284</v>
      </c>
      <c r="AQ129" s="2" t="s">
        <v>1285</v>
      </c>
      <c r="AR129" s="2" t="str">
        <f>_xlfn.XLOOKUP(표1[[#This Row],[시도2]]&amp;" "&amp;표1[[#This Row],[시군구2]],요금제0402!C:C,요금제0402!G:G)</f>
        <v>지방</v>
      </c>
      <c r="AS129" s="2"/>
      <c r="AT129" s="2"/>
      <c r="AU129" s="2"/>
    </row>
    <row r="130" spans="1:47" ht="16.5" customHeight="1">
      <c r="A130" s="10">
        <v>128</v>
      </c>
      <c r="B130" s="11" t="s">
        <v>1292</v>
      </c>
      <c r="C130" s="11" t="s">
        <v>1293</v>
      </c>
      <c r="D130" s="11" t="s">
        <v>1294</v>
      </c>
      <c r="E130" s="11" t="s">
        <v>56</v>
      </c>
      <c r="F130" s="11" t="s">
        <v>1284</v>
      </c>
      <c r="G130" s="11" t="s">
        <v>1295</v>
      </c>
      <c r="H130" s="11">
        <v>0</v>
      </c>
      <c r="I130" s="47"/>
      <c r="J130" s="11" t="s">
        <v>1296</v>
      </c>
      <c r="K130" s="11" t="s">
        <v>1297</v>
      </c>
      <c r="L130" s="11" t="s">
        <v>601</v>
      </c>
      <c r="M130" s="12">
        <v>45443</v>
      </c>
      <c r="N130" s="12">
        <v>45448</v>
      </c>
      <c r="O130" s="12" t="str">
        <f>IFERROR(_xlfn.XLOOKUP(표1[[#This Row],[시도]]&amp;" "&amp;표1[[#This Row],[시군구]],요금제0402!C:C,요금제0402!G:G),"-")</f>
        <v>지방</v>
      </c>
      <c r="P130" s="14"/>
      <c r="Q130" s="57">
        <v>0</v>
      </c>
      <c r="R130" s="13">
        <v>100</v>
      </c>
      <c r="S130" s="18">
        <v>50</v>
      </c>
      <c r="T130" s="12" t="s">
        <v>86</v>
      </c>
      <c r="U130" s="11" t="s">
        <v>150</v>
      </c>
      <c r="V130" s="11">
        <v>4560701860</v>
      </c>
      <c r="W130" s="11" t="s">
        <v>1298</v>
      </c>
      <c r="X130" s="11" t="s">
        <v>1299</v>
      </c>
      <c r="Y130" s="11" t="s">
        <v>1300</v>
      </c>
      <c r="Z130" s="11">
        <v>47940204313355</v>
      </c>
      <c r="AA130" s="11" t="s">
        <v>90</v>
      </c>
      <c r="AB130" s="11" t="s">
        <v>1301</v>
      </c>
      <c r="AC130" s="12"/>
      <c r="AD130" s="12"/>
      <c r="AE130" s="12"/>
      <c r="AF130" s="15" t="s">
        <v>70</v>
      </c>
      <c r="AG130" s="11" t="str">
        <f>IFERROR(VLOOKUP(표1[[#This Row],[담당자]],'담당자 정보'!$B:$D,2,0),"")</f>
        <v>바로고</v>
      </c>
      <c r="AH130" s="11" t="str">
        <f>IFERROR(VLOOKUP(표1[[#This Row],[담당자]],'담당자 정보'!$B:$E,4,0),"")</f>
        <v>2팀</v>
      </c>
      <c r="AI130" s="12" t="s">
        <v>298</v>
      </c>
      <c r="AJ130" s="12" t="str">
        <f>IFERROR(VLOOKUP(표1[[#This Row],[담당자]],배민비즈계정!$B:$E,3,0),"")</f>
        <v>hbshim</v>
      </c>
      <c r="AK130" s="12" t="str">
        <f>IFERROR(VLOOKUP(표1[[#This Row],[담당자]],배민비즈계정!$B:$E,4,0),"")</f>
        <v xml:space="preserve"> 010-8940-9029</v>
      </c>
      <c r="AL130" s="12" t="str">
        <f>VLOOKUP(표1[[#This Row],[담당자]],배민비즈계정!$B:$E,2,0)</f>
        <v>2팀</v>
      </c>
      <c r="AM130" s="11" t="str">
        <f>VLOOKUP(표1[[#This Row],[담당자]],'담당자 정보'!B:G,6,FALSE)</f>
        <v>최융희</v>
      </c>
      <c r="AN130" s="11" t="str">
        <f>VLOOKUP(표1[[#This Row],[팀장]],배민비즈계정!$B:$E,3,FALSE)</f>
        <v>yhchoi62</v>
      </c>
      <c r="AO130" s="16" t="str">
        <f>VLOOKUP(표1[[#This Row],[팀장]],배민비즈계정!$B:$E,4,FALSE)</f>
        <v xml:space="preserve"> 010-2336-6262</v>
      </c>
      <c r="AP130" s="2" t="s">
        <v>1284</v>
      </c>
      <c r="AQ130" s="2" t="s">
        <v>1295</v>
      </c>
      <c r="AR130" s="2" t="str">
        <f>_xlfn.XLOOKUP(표1[[#This Row],[시도2]]&amp;" "&amp;표1[[#This Row],[시군구2]],요금제0402!C:C,요금제0402!G:G)</f>
        <v>지방</v>
      </c>
      <c r="AS130" s="2"/>
      <c r="AT130" s="2"/>
      <c r="AU130" s="2"/>
    </row>
    <row r="131" spans="1:47" ht="16.5" customHeight="1">
      <c r="A131" s="10">
        <v>129</v>
      </c>
      <c r="B131" s="11" t="s">
        <v>1302</v>
      </c>
      <c r="C131" s="11" t="s">
        <v>1303</v>
      </c>
      <c r="D131" s="11" t="s">
        <v>1304</v>
      </c>
      <c r="E131" s="11" t="s">
        <v>75</v>
      </c>
      <c r="F131" s="11" t="s">
        <v>1284</v>
      </c>
      <c r="G131" s="11" t="s">
        <v>1305</v>
      </c>
      <c r="H131" s="11">
        <v>0</v>
      </c>
      <c r="I131" s="47"/>
      <c r="J131" s="11" t="s">
        <v>1306</v>
      </c>
      <c r="K131" s="11" t="s">
        <v>1307</v>
      </c>
      <c r="L131" s="11" t="s">
        <v>601</v>
      </c>
      <c r="M131" s="12">
        <v>45443</v>
      </c>
      <c r="N131" s="12">
        <v>45448</v>
      </c>
      <c r="O131" s="12" t="str">
        <f>IFERROR(_xlfn.XLOOKUP(표1[[#This Row],[시도]]&amp;" "&amp;표1[[#This Row],[시군구]],요금제0402!C:C,요금제0402!G:G),"-")</f>
        <v>지방</v>
      </c>
      <c r="P131" s="14"/>
      <c r="Q131" s="57">
        <v>200</v>
      </c>
      <c r="R131" s="13">
        <v>100</v>
      </c>
      <c r="S131" s="18">
        <v>50</v>
      </c>
      <c r="T131" s="12" t="s">
        <v>86</v>
      </c>
      <c r="U131" s="11" t="s">
        <v>64</v>
      </c>
      <c r="V131" s="11">
        <v>4240103078</v>
      </c>
      <c r="W131" s="11" t="s">
        <v>1308</v>
      </c>
      <c r="X131" s="11" t="s">
        <v>1309</v>
      </c>
      <c r="Y131" s="11" t="s">
        <v>1310</v>
      </c>
      <c r="Z131" s="11">
        <v>47540104227471</v>
      </c>
      <c r="AA131" s="11" t="s">
        <v>90</v>
      </c>
      <c r="AB131" s="11" t="s">
        <v>1311</v>
      </c>
      <c r="AC131" s="12"/>
      <c r="AD131" s="12"/>
      <c r="AE131" s="12"/>
      <c r="AF131" s="15" t="s">
        <v>70</v>
      </c>
      <c r="AG131" s="11" t="str">
        <f>IFERROR(VLOOKUP(표1[[#This Row],[담당자]],'담당자 정보'!$B:$D,2,0),"")</f>
        <v>바로고</v>
      </c>
      <c r="AH131" s="11" t="str">
        <f>IFERROR(VLOOKUP(표1[[#This Row],[담당자]],'담당자 정보'!$B:$E,4,0),"")</f>
        <v>2팀</v>
      </c>
      <c r="AI131" s="12" t="s">
        <v>298</v>
      </c>
      <c r="AJ131" s="12" t="str">
        <f>IFERROR(VLOOKUP(표1[[#This Row],[담당자]],배민비즈계정!$B:$E,3,0),"")</f>
        <v>hbshim</v>
      </c>
      <c r="AK131" s="12" t="str">
        <f>IFERROR(VLOOKUP(표1[[#This Row],[담당자]],배민비즈계정!$B:$E,4,0),"")</f>
        <v xml:space="preserve"> 010-8940-9029</v>
      </c>
      <c r="AL131" s="12" t="str">
        <f>VLOOKUP(표1[[#This Row],[담당자]],배민비즈계정!$B:$E,2,0)</f>
        <v>2팀</v>
      </c>
      <c r="AM131" s="11" t="str">
        <f>VLOOKUP(표1[[#This Row],[담당자]],'담당자 정보'!B:G,6,FALSE)</f>
        <v>최융희</v>
      </c>
      <c r="AN131" s="11" t="str">
        <f>VLOOKUP(표1[[#This Row],[팀장]],배민비즈계정!$B:$E,3,FALSE)</f>
        <v>yhchoi62</v>
      </c>
      <c r="AO131" s="16" t="str">
        <f>VLOOKUP(표1[[#This Row],[팀장]],배민비즈계정!$B:$E,4,FALSE)</f>
        <v xml:space="preserve"> 010-2336-6262</v>
      </c>
      <c r="AP131" s="2" t="s">
        <v>1284</v>
      </c>
      <c r="AQ131" s="2" t="s">
        <v>1305</v>
      </c>
      <c r="AR131" s="2" t="str">
        <f>_xlfn.XLOOKUP(표1[[#This Row],[시도2]]&amp;" "&amp;표1[[#This Row],[시군구2]],요금제0402!C:C,요금제0402!G:G)</f>
        <v>지방</v>
      </c>
      <c r="AS131" s="2"/>
      <c r="AT131" s="2"/>
      <c r="AU131" s="2"/>
    </row>
    <row r="132" spans="1:47" ht="16.5" customHeight="1">
      <c r="A132" s="10">
        <v>130</v>
      </c>
      <c r="B132" s="11" t="s">
        <v>1312</v>
      </c>
      <c r="C132" s="11" t="s">
        <v>1313</v>
      </c>
      <c r="D132" s="11" t="s">
        <v>1314</v>
      </c>
      <c r="E132" s="11" t="s">
        <v>75</v>
      </c>
      <c r="F132" s="11" t="s">
        <v>1284</v>
      </c>
      <c r="G132" s="11" t="s">
        <v>1305</v>
      </c>
      <c r="H132" s="11">
        <v>0</v>
      </c>
      <c r="I132" s="47"/>
      <c r="J132" s="11" t="s">
        <v>1315</v>
      </c>
      <c r="K132" s="11" t="s">
        <v>1316</v>
      </c>
      <c r="L132" s="11" t="s">
        <v>601</v>
      </c>
      <c r="M132" s="12">
        <v>45443</v>
      </c>
      <c r="N132" s="12">
        <v>45448</v>
      </c>
      <c r="O132" s="12" t="str">
        <f>IFERROR(_xlfn.XLOOKUP(표1[[#This Row],[시도]]&amp;" "&amp;표1[[#This Row],[시군구]],요금제0402!C:C,요금제0402!G:G),"-")</f>
        <v>지방</v>
      </c>
      <c r="P132" s="14"/>
      <c r="Q132" s="57">
        <v>0</v>
      </c>
      <c r="R132" s="13">
        <v>100</v>
      </c>
      <c r="S132" s="18">
        <v>50</v>
      </c>
      <c r="T132" s="12" t="s">
        <v>86</v>
      </c>
      <c r="U132" s="11" t="s">
        <v>64</v>
      </c>
      <c r="V132" s="11">
        <v>7360201024</v>
      </c>
      <c r="W132" s="11" t="s">
        <v>1317</v>
      </c>
      <c r="X132" s="11" t="s">
        <v>1318</v>
      </c>
      <c r="Y132" s="11" t="s">
        <v>1319</v>
      </c>
      <c r="Z132" s="11">
        <v>9003255149941</v>
      </c>
      <c r="AA132" s="11" t="s">
        <v>129</v>
      </c>
      <c r="AB132" s="11" t="s">
        <v>1320</v>
      </c>
      <c r="AC132" s="12"/>
      <c r="AD132" s="12"/>
      <c r="AE132" s="12"/>
      <c r="AF132" s="15" t="s">
        <v>70</v>
      </c>
      <c r="AG132" s="11" t="str">
        <f>IFERROR(VLOOKUP(표1[[#This Row],[담당자]],'담당자 정보'!$B:$D,2,0),"")</f>
        <v>바로고</v>
      </c>
      <c r="AH132" s="11" t="str">
        <f>IFERROR(VLOOKUP(표1[[#This Row],[담당자]],'담당자 정보'!$B:$E,4,0),"")</f>
        <v>2팀</v>
      </c>
      <c r="AI132" s="12" t="s">
        <v>298</v>
      </c>
      <c r="AJ132" s="12" t="str">
        <f>IFERROR(VLOOKUP(표1[[#This Row],[담당자]],배민비즈계정!$B:$E,3,0),"")</f>
        <v>hbshim</v>
      </c>
      <c r="AK132" s="12" t="str">
        <f>IFERROR(VLOOKUP(표1[[#This Row],[담당자]],배민비즈계정!$B:$E,4,0),"")</f>
        <v xml:space="preserve"> 010-8940-9029</v>
      </c>
      <c r="AL132" s="12" t="str">
        <f>VLOOKUP(표1[[#This Row],[담당자]],배민비즈계정!$B:$E,2,0)</f>
        <v>2팀</v>
      </c>
      <c r="AM132" s="11" t="str">
        <f>VLOOKUP(표1[[#This Row],[담당자]],'담당자 정보'!B:G,6,FALSE)</f>
        <v>최융희</v>
      </c>
      <c r="AN132" s="11" t="str">
        <f>VLOOKUP(표1[[#This Row],[팀장]],배민비즈계정!$B:$E,3,FALSE)</f>
        <v>yhchoi62</v>
      </c>
      <c r="AO132" s="16" t="str">
        <f>VLOOKUP(표1[[#This Row],[팀장]],배민비즈계정!$B:$E,4,FALSE)</f>
        <v xml:space="preserve"> 010-2336-6262</v>
      </c>
      <c r="AP132" s="2" t="s">
        <v>1284</v>
      </c>
      <c r="AQ132" s="2" t="s">
        <v>1305</v>
      </c>
      <c r="AR132" s="2" t="str">
        <f>_xlfn.XLOOKUP(표1[[#This Row],[시도2]]&amp;" "&amp;표1[[#This Row],[시군구2]],요금제0402!C:C,요금제0402!G:G)</f>
        <v>지방</v>
      </c>
      <c r="AS132" s="2"/>
      <c r="AT132" s="2"/>
      <c r="AU132" s="2"/>
    </row>
    <row r="133" spans="1:47" ht="16.5" customHeight="1">
      <c r="A133" s="10">
        <v>131</v>
      </c>
      <c r="B133" s="11" t="s">
        <v>1321</v>
      </c>
      <c r="C133" s="11" t="s">
        <v>1322</v>
      </c>
      <c r="D133" s="11" t="s">
        <v>1323</v>
      </c>
      <c r="E133" s="11" t="s">
        <v>56</v>
      </c>
      <c r="F133" s="11" t="s">
        <v>109</v>
      </c>
      <c r="G133" s="11" t="s">
        <v>848</v>
      </c>
      <c r="H133" s="11">
        <v>0</v>
      </c>
      <c r="I133" s="47"/>
      <c r="J133" s="11" t="s">
        <v>1324</v>
      </c>
      <c r="K133" s="11" t="s">
        <v>1325</v>
      </c>
      <c r="L133" s="11" t="s">
        <v>99</v>
      </c>
      <c r="M133" s="12">
        <v>45452</v>
      </c>
      <c r="N133" s="12">
        <v>45455</v>
      </c>
      <c r="O133" s="12" t="str">
        <f>IFERROR(_xlfn.XLOOKUP(표1[[#This Row],[시도]]&amp;" "&amp;표1[[#This Row],[시군구]],요금제0402!C:C,요금제0402!G:G),"-")</f>
        <v>경인B</v>
      </c>
      <c r="P133" s="14"/>
      <c r="Q133" s="57">
        <v>0</v>
      </c>
      <c r="R133" s="13">
        <v>100</v>
      </c>
      <c r="S133" s="18">
        <v>50</v>
      </c>
      <c r="T133" s="12" t="s">
        <v>86</v>
      </c>
      <c r="U133" s="11" t="s">
        <v>64</v>
      </c>
      <c r="V133" s="11">
        <v>1328625321</v>
      </c>
      <c r="W133" s="11" t="s">
        <v>1326</v>
      </c>
      <c r="X133" s="11" t="s">
        <v>1327</v>
      </c>
      <c r="Y133" s="11" t="s">
        <v>1328</v>
      </c>
      <c r="Z133" s="11">
        <v>1002552497658</v>
      </c>
      <c r="AA133" s="11" t="s">
        <v>259</v>
      </c>
      <c r="AB133" s="11" t="s">
        <v>1329</v>
      </c>
      <c r="AC133" s="12"/>
      <c r="AD133" s="12"/>
      <c r="AE133" s="12"/>
      <c r="AF133" s="15" t="s">
        <v>70</v>
      </c>
      <c r="AG133" s="11" t="str">
        <f>IFERROR(VLOOKUP(표1[[#This Row],[담당자]],'담당자 정보'!$B:$D,2,0),"")</f>
        <v>바로고</v>
      </c>
      <c r="AH133" s="11" t="str">
        <f>IFERROR(VLOOKUP(표1[[#This Row],[담당자]],'담당자 정보'!$B:$E,4,0),"")</f>
        <v>1팀</v>
      </c>
      <c r="AI133" s="12" t="s">
        <v>857</v>
      </c>
      <c r="AJ133" s="12" t="str">
        <f>IFERROR(VLOOKUP(표1[[#This Row],[담당자]],배민비즈계정!$B:$E,3,0),"")</f>
        <v>kobukikaka</v>
      </c>
      <c r="AK133" s="12" t="str">
        <f>IFERROR(VLOOKUP(표1[[#This Row],[담당자]],배민비즈계정!$B:$E,4,0),"")</f>
        <v>010-4135-2094</v>
      </c>
      <c r="AL133" s="12" t="str">
        <f>VLOOKUP(표1[[#This Row],[담당자]],배민비즈계정!$B:$E,2,0)</f>
        <v>1팀</v>
      </c>
      <c r="AM133" s="11" t="str">
        <f>VLOOKUP(표1[[#This Row],[담당자]],'담당자 정보'!B:G,6,FALSE)</f>
        <v>평정현</v>
      </c>
      <c r="AN133" s="11" t="str">
        <f>VLOOKUP(표1[[#This Row],[팀장]],배민비즈계정!$B:$E,3,FALSE)</f>
        <v>jhpyeong</v>
      </c>
      <c r="AO133" s="16" t="str">
        <f>VLOOKUP(표1[[#This Row],[팀장]],배민비즈계정!$B:$E,4,FALSE)</f>
        <v>010-4660-7292</v>
      </c>
      <c r="AP133" s="2" t="s">
        <v>109</v>
      </c>
      <c r="AQ133" s="2" t="s">
        <v>848</v>
      </c>
      <c r="AR133" s="2" t="str">
        <f>_xlfn.XLOOKUP(표1[[#This Row],[시도2]]&amp;" "&amp;표1[[#This Row],[시군구2]],요금제0402!C:C,요금제0402!G:G)</f>
        <v>경인B</v>
      </c>
      <c r="AS133" s="2"/>
      <c r="AT133" s="2"/>
      <c r="AU133" s="2"/>
    </row>
    <row r="134" spans="1:47" ht="16.5" customHeight="1">
      <c r="A134" s="10">
        <v>132</v>
      </c>
      <c r="B134" s="11" t="s">
        <v>1321</v>
      </c>
      <c r="C134" s="11" t="s">
        <v>1330</v>
      </c>
      <c r="D134" s="11" t="s">
        <v>1331</v>
      </c>
      <c r="E134" s="11" t="s">
        <v>56</v>
      </c>
      <c r="F134" s="11" t="s">
        <v>109</v>
      </c>
      <c r="G134" s="11" t="s">
        <v>848</v>
      </c>
      <c r="H134" s="11">
        <v>0</v>
      </c>
      <c r="I134" s="47"/>
      <c r="J134" s="11" t="s">
        <v>1332</v>
      </c>
      <c r="K134" s="11" t="s">
        <v>1333</v>
      </c>
      <c r="L134" s="11" t="s">
        <v>99</v>
      </c>
      <c r="M134" s="12">
        <v>45452</v>
      </c>
      <c r="N134" s="12">
        <v>45455</v>
      </c>
      <c r="O134" s="12" t="str">
        <f>IFERROR(_xlfn.XLOOKUP(표1[[#This Row],[시도]]&amp;" "&amp;표1[[#This Row],[시군구]],요금제0402!C:C,요금제0402!G:G),"-")</f>
        <v>경인B</v>
      </c>
      <c r="P134" s="14"/>
      <c r="Q134" s="57">
        <v>0</v>
      </c>
      <c r="R134" s="13">
        <v>100</v>
      </c>
      <c r="S134" s="18">
        <v>50</v>
      </c>
      <c r="T134" s="12" t="s">
        <v>86</v>
      </c>
      <c r="U134" s="11" t="s">
        <v>150</v>
      </c>
      <c r="V134" s="11">
        <v>5413800917</v>
      </c>
      <c r="W134" s="11" t="s">
        <v>1334</v>
      </c>
      <c r="X134" s="11" t="s">
        <v>1335</v>
      </c>
      <c r="Y134" s="11" t="s">
        <v>1336</v>
      </c>
      <c r="Z134" s="11">
        <v>3333228238350</v>
      </c>
      <c r="AA134" s="11" t="s">
        <v>68</v>
      </c>
      <c r="AB134" s="11" t="s">
        <v>1337</v>
      </c>
      <c r="AC134" s="12"/>
      <c r="AD134" s="12"/>
      <c r="AE134" s="12"/>
      <c r="AF134" s="15" t="s">
        <v>1338</v>
      </c>
      <c r="AG134" s="11" t="str">
        <f>IFERROR(VLOOKUP(표1[[#This Row],[담당자]],'담당자 정보'!$B:$D,2,0),"")</f>
        <v>바로고</v>
      </c>
      <c r="AH134" s="11" t="str">
        <f>IFERROR(VLOOKUP(표1[[#This Row],[담당자]],'담당자 정보'!$B:$E,4,0),"")</f>
        <v>1팀</v>
      </c>
      <c r="AI134" s="12" t="s">
        <v>857</v>
      </c>
      <c r="AJ134" s="12" t="str">
        <f>IFERROR(VLOOKUP(표1[[#This Row],[담당자]],배민비즈계정!$B:$E,3,0),"")</f>
        <v>kobukikaka</v>
      </c>
      <c r="AK134" s="12" t="str">
        <f>IFERROR(VLOOKUP(표1[[#This Row],[담당자]],배민비즈계정!$B:$E,4,0),"")</f>
        <v>010-4135-2094</v>
      </c>
      <c r="AL134" s="12" t="str">
        <f>VLOOKUP(표1[[#This Row],[담당자]],배민비즈계정!$B:$E,2,0)</f>
        <v>1팀</v>
      </c>
      <c r="AM134" s="11" t="str">
        <f>VLOOKUP(표1[[#This Row],[담당자]],'담당자 정보'!B:G,6,FALSE)</f>
        <v>평정현</v>
      </c>
      <c r="AN134" s="11" t="str">
        <f>VLOOKUP(표1[[#This Row],[팀장]],배민비즈계정!$B:$E,3,FALSE)</f>
        <v>jhpyeong</v>
      </c>
      <c r="AO134" s="16" t="str">
        <f>VLOOKUP(표1[[#This Row],[팀장]],배민비즈계정!$B:$E,4,FALSE)</f>
        <v>010-4660-7292</v>
      </c>
      <c r="AP134" s="2" t="s">
        <v>109</v>
      </c>
      <c r="AQ134" s="2" t="s">
        <v>848</v>
      </c>
      <c r="AR134" s="2" t="str">
        <f>_xlfn.XLOOKUP(표1[[#This Row],[시도2]]&amp;" "&amp;표1[[#This Row],[시군구2]],요금제0402!C:C,요금제0402!G:G)</f>
        <v>경인B</v>
      </c>
      <c r="AS134" s="2"/>
      <c r="AT134" s="2"/>
      <c r="AU134" s="2"/>
    </row>
    <row r="135" spans="1:47" ht="16.5" customHeight="1">
      <c r="A135" s="10">
        <v>133</v>
      </c>
      <c r="B135" s="11" t="s">
        <v>1321</v>
      </c>
      <c r="C135" s="11" t="s">
        <v>1339</v>
      </c>
      <c r="D135" s="11" t="s">
        <v>1340</v>
      </c>
      <c r="E135" s="11" t="s">
        <v>56</v>
      </c>
      <c r="F135" s="11" t="s">
        <v>109</v>
      </c>
      <c r="G135" s="11" t="s">
        <v>848</v>
      </c>
      <c r="H135" s="11">
        <v>0</v>
      </c>
      <c r="I135" s="47" t="s">
        <v>657</v>
      </c>
      <c r="J135" s="11" t="s">
        <v>1341</v>
      </c>
      <c r="K135" s="11" t="s">
        <v>1342</v>
      </c>
      <c r="L135" s="11" t="s">
        <v>99</v>
      </c>
      <c r="M135" s="12">
        <v>45452</v>
      </c>
      <c r="N135" s="12">
        <v>45455</v>
      </c>
      <c r="O135" s="12" t="str">
        <f>IFERROR(_xlfn.XLOOKUP(표1[[#This Row],[시도]]&amp;" "&amp;표1[[#This Row],[시군구]],요금제0402!C:C,요금제0402!G:G),"-")</f>
        <v>경인B</v>
      </c>
      <c r="P135" s="14"/>
      <c r="Q135" s="57">
        <v>0</v>
      </c>
      <c r="R135" s="13">
        <v>100</v>
      </c>
      <c r="S135" s="18">
        <v>50</v>
      </c>
      <c r="T135" s="12"/>
      <c r="U135" s="11" t="s">
        <v>150</v>
      </c>
      <c r="V135" s="11">
        <v>1412001671</v>
      </c>
      <c r="W135" s="11" t="s">
        <v>1343</v>
      </c>
      <c r="X135" s="11" t="s">
        <v>1344</v>
      </c>
      <c r="Y135" s="11" t="s">
        <v>1345</v>
      </c>
      <c r="Z135" s="11">
        <v>3333176081105</v>
      </c>
      <c r="AA135" s="11" t="s">
        <v>68</v>
      </c>
      <c r="AB135" s="11" t="s">
        <v>1346</v>
      </c>
      <c r="AC135" s="12"/>
      <c r="AD135" s="12"/>
      <c r="AE135" s="12"/>
      <c r="AF135" s="15" t="s">
        <v>654</v>
      </c>
      <c r="AG135" s="11" t="str">
        <f>IFERROR(VLOOKUP(표1[[#This Row],[담당자]],'담당자 정보'!$B:$D,2,0),"")</f>
        <v>바로고</v>
      </c>
      <c r="AH135" s="11" t="str">
        <f>IFERROR(VLOOKUP(표1[[#This Row],[담당자]],'담당자 정보'!$B:$E,4,0),"")</f>
        <v>1팀</v>
      </c>
      <c r="AI135" s="12" t="s">
        <v>857</v>
      </c>
      <c r="AJ135" s="12" t="str">
        <f>IFERROR(VLOOKUP(표1[[#This Row],[담당자]],배민비즈계정!$B:$E,3,0),"")</f>
        <v>kobukikaka</v>
      </c>
      <c r="AK135" s="12" t="str">
        <f>IFERROR(VLOOKUP(표1[[#This Row],[담당자]],배민비즈계정!$B:$E,4,0),"")</f>
        <v>010-4135-2094</v>
      </c>
      <c r="AL135" s="12" t="str">
        <f>VLOOKUP(표1[[#This Row],[담당자]],배민비즈계정!$B:$E,2,0)</f>
        <v>1팀</v>
      </c>
      <c r="AM135" s="11" t="str">
        <f>VLOOKUP(표1[[#This Row],[담당자]],'담당자 정보'!B:G,6,FALSE)</f>
        <v>평정현</v>
      </c>
      <c r="AN135" s="11" t="str">
        <f>VLOOKUP(표1[[#This Row],[팀장]],배민비즈계정!$B:$E,3,FALSE)</f>
        <v>jhpyeong</v>
      </c>
      <c r="AO135" s="16" t="str">
        <f>VLOOKUP(표1[[#This Row],[팀장]],배민비즈계정!$B:$E,4,FALSE)</f>
        <v>010-4660-7292</v>
      </c>
      <c r="AP135" s="2" t="s">
        <v>109</v>
      </c>
      <c r="AQ135" s="2" t="s">
        <v>848</v>
      </c>
      <c r="AR135" s="2" t="str">
        <f>_xlfn.XLOOKUP(표1[[#This Row],[시도2]]&amp;" "&amp;표1[[#This Row],[시군구2]],요금제0402!C:C,요금제0402!G:G)</f>
        <v>경인B</v>
      </c>
      <c r="AS135" s="2"/>
      <c r="AT135" s="2"/>
      <c r="AU135" s="2"/>
    </row>
    <row r="136" spans="1:47" ht="16.5" customHeight="1">
      <c r="A136" s="10">
        <v>134</v>
      </c>
      <c r="B136" s="11" t="s">
        <v>1347</v>
      </c>
      <c r="C136" s="11" t="s">
        <v>1348</v>
      </c>
      <c r="D136" s="11" t="s">
        <v>1349</v>
      </c>
      <c r="E136" s="11" t="s">
        <v>56</v>
      </c>
      <c r="F136" s="11" t="s">
        <v>109</v>
      </c>
      <c r="G136" s="11" t="s">
        <v>1091</v>
      </c>
      <c r="H136" s="11">
        <v>0</v>
      </c>
      <c r="I136" s="47"/>
      <c r="J136" s="11" t="s">
        <v>1350</v>
      </c>
      <c r="K136" s="11" t="s">
        <v>1351</v>
      </c>
      <c r="L136" s="11" t="s">
        <v>99</v>
      </c>
      <c r="M136" s="12">
        <v>45452</v>
      </c>
      <c r="N136" s="12">
        <v>45455</v>
      </c>
      <c r="O136" s="12" t="str">
        <f>IFERROR(_xlfn.XLOOKUP(표1[[#This Row],[시도]]&amp;" "&amp;표1[[#This Row],[시군구]],요금제0402!C:C,요금제0402!G:G),"-")</f>
        <v>경인B</v>
      </c>
      <c r="P136" s="14"/>
      <c r="Q136" s="57">
        <v>0</v>
      </c>
      <c r="R136" s="13">
        <v>100</v>
      </c>
      <c r="S136" s="18">
        <v>50</v>
      </c>
      <c r="T136" s="12" t="s">
        <v>86</v>
      </c>
      <c r="U136" s="11" t="s">
        <v>150</v>
      </c>
      <c r="V136" s="11">
        <v>3940402838</v>
      </c>
      <c r="W136" s="11" t="s">
        <v>1352</v>
      </c>
      <c r="X136" s="11" t="s">
        <v>1353</v>
      </c>
      <c r="Y136" s="11" t="s">
        <v>1354</v>
      </c>
      <c r="Z136" s="11">
        <v>29740204304500</v>
      </c>
      <c r="AA136" s="11" t="s">
        <v>90</v>
      </c>
      <c r="AB136" s="11" t="s">
        <v>1355</v>
      </c>
      <c r="AC136" s="12"/>
      <c r="AD136" s="12"/>
      <c r="AE136" s="12"/>
      <c r="AF136" s="15" t="s">
        <v>70</v>
      </c>
      <c r="AG136" s="11" t="str">
        <f>IFERROR(VLOOKUP(표1[[#This Row],[담당자]],'담당자 정보'!$B:$D,2,0),"")</f>
        <v>바로고</v>
      </c>
      <c r="AH136" s="11" t="str">
        <f>IFERROR(VLOOKUP(표1[[#This Row],[담당자]],'담당자 정보'!$B:$E,4,0),"")</f>
        <v>1팀</v>
      </c>
      <c r="AI136" s="12" t="s">
        <v>857</v>
      </c>
      <c r="AJ136" s="12" t="str">
        <f>IFERROR(VLOOKUP(표1[[#This Row],[담당자]],배민비즈계정!$B:$E,3,0),"")</f>
        <v>kobukikaka</v>
      </c>
      <c r="AK136" s="12" t="str">
        <f>IFERROR(VLOOKUP(표1[[#This Row],[담당자]],배민비즈계정!$B:$E,4,0),"")</f>
        <v>010-4135-2094</v>
      </c>
      <c r="AL136" s="12" t="str">
        <f>VLOOKUP(표1[[#This Row],[담당자]],배민비즈계정!$B:$E,2,0)</f>
        <v>1팀</v>
      </c>
      <c r="AM136" s="11" t="str">
        <f>VLOOKUP(표1[[#This Row],[담당자]],'담당자 정보'!B:G,6,FALSE)</f>
        <v>평정현</v>
      </c>
      <c r="AN136" s="11" t="str">
        <f>VLOOKUP(표1[[#This Row],[팀장]],배민비즈계정!$B:$E,3,FALSE)</f>
        <v>jhpyeong</v>
      </c>
      <c r="AO136" s="16" t="str">
        <f>VLOOKUP(표1[[#This Row],[팀장]],배민비즈계정!$B:$E,4,FALSE)</f>
        <v>010-4660-7292</v>
      </c>
      <c r="AP136" s="2" t="s">
        <v>109</v>
      </c>
      <c r="AQ136" s="2" t="s">
        <v>1091</v>
      </c>
      <c r="AR136" s="2" t="str">
        <f>_xlfn.XLOOKUP(표1[[#This Row],[시도2]]&amp;" "&amp;표1[[#This Row],[시군구2]],요금제0402!C:C,요금제0402!G:G)</f>
        <v>경인B</v>
      </c>
      <c r="AS136" s="2"/>
      <c r="AT136" s="2"/>
      <c r="AU136" s="2"/>
    </row>
    <row r="137" spans="1:47" ht="16.5" customHeight="1">
      <c r="A137" s="10">
        <v>135</v>
      </c>
      <c r="B137" s="11" t="s">
        <v>1347</v>
      </c>
      <c r="C137" s="11" t="s">
        <v>1356</v>
      </c>
      <c r="D137" s="11" t="s">
        <v>1357</v>
      </c>
      <c r="E137" s="11" t="s">
        <v>56</v>
      </c>
      <c r="F137" s="11" t="s">
        <v>109</v>
      </c>
      <c r="G137" s="11" t="s">
        <v>1091</v>
      </c>
      <c r="H137" s="11">
        <v>0</v>
      </c>
      <c r="I137" s="47"/>
      <c r="J137" s="11" t="s">
        <v>1358</v>
      </c>
      <c r="K137" s="11" t="s">
        <v>1359</v>
      </c>
      <c r="L137" s="11" t="s">
        <v>99</v>
      </c>
      <c r="M137" s="12">
        <v>45452</v>
      </c>
      <c r="N137" s="12">
        <v>45455</v>
      </c>
      <c r="O137" s="12" t="str">
        <f>IFERROR(_xlfn.XLOOKUP(표1[[#This Row],[시도]]&amp;" "&amp;표1[[#This Row],[시군구]],요금제0402!C:C,요금제0402!G:G),"-")</f>
        <v>경인B</v>
      </c>
      <c r="P137" s="14"/>
      <c r="Q137" s="57">
        <v>0</v>
      </c>
      <c r="R137" s="13">
        <v>100</v>
      </c>
      <c r="S137" s="18">
        <v>50</v>
      </c>
      <c r="T137" s="12"/>
      <c r="U137" s="11" t="s">
        <v>150</v>
      </c>
      <c r="V137" s="11">
        <v>5011293494</v>
      </c>
      <c r="W137" s="11" t="s">
        <v>1360</v>
      </c>
      <c r="X137" s="11" t="s">
        <v>1361</v>
      </c>
      <c r="Y137" s="11" t="s">
        <v>1362</v>
      </c>
      <c r="Z137" s="11">
        <v>1002329999041</v>
      </c>
      <c r="AA137" s="11" t="s">
        <v>259</v>
      </c>
      <c r="AB137" s="11" t="s">
        <v>1363</v>
      </c>
      <c r="AC137" s="12"/>
      <c r="AD137" s="12"/>
      <c r="AE137" s="12"/>
      <c r="AF137" s="15" t="s">
        <v>384</v>
      </c>
      <c r="AG137" s="11" t="str">
        <f>IFERROR(VLOOKUP(표1[[#This Row],[담당자]],'담당자 정보'!$B:$D,2,0),"")</f>
        <v>바로고</v>
      </c>
      <c r="AH137" s="11" t="str">
        <f>IFERROR(VLOOKUP(표1[[#This Row],[담당자]],'담당자 정보'!$B:$E,4,0),"")</f>
        <v>1팀</v>
      </c>
      <c r="AI137" s="12" t="s">
        <v>857</v>
      </c>
      <c r="AJ137" s="12" t="str">
        <f>IFERROR(VLOOKUP(표1[[#This Row],[담당자]],배민비즈계정!$B:$E,3,0),"")</f>
        <v>kobukikaka</v>
      </c>
      <c r="AK137" s="12" t="str">
        <f>IFERROR(VLOOKUP(표1[[#This Row],[담당자]],배민비즈계정!$B:$E,4,0),"")</f>
        <v>010-4135-2094</v>
      </c>
      <c r="AL137" s="12" t="str">
        <f>VLOOKUP(표1[[#This Row],[담당자]],배민비즈계정!$B:$E,2,0)</f>
        <v>1팀</v>
      </c>
      <c r="AM137" s="11" t="str">
        <f>VLOOKUP(표1[[#This Row],[담당자]],'담당자 정보'!B:G,6,FALSE)</f>
        <v>평정현</v>
      </c>
      <c r="AN137" s="11" t="str">
        <f>VLOOKUP(표1[[#This Row],[팀장]],배민비즈계정!$B:$E,3,FALSE)</f>
        <v>jhpyeong</v>
      </c>
      <c r="AO137" s="16" t="str">
        <f>VLOOKUP(표1[[#This Row],[팀장]],배민비즈계정!$B:$E,4,FALSE)</f>
        <v>010-4660-7292</v>
      </c>
      <c r="AP137" s="2" t="s">
        <v>109</v>
      </c>
      <c r="AQ137" s="2" t="s">
        <v>1091</v>
      </c>
      <c r="AR137" s="2" t="str">
        <f>_xlfn.XLOOKUP(표1[[#This Row],[시도2]]&amp;" "&amp;표1[[#This Row],[시군구2]],요금제0402!C:C,요금제0402!G:G)</f>
        <v>경인B</v>
      </c>
      <c r="AS137" s="2"/>
      <c r="AT137" s="2"/>
      <c r="AU137" s="2"/>
    </row>
    <row r="138" spans="1:47" ht="16.5" customHeight="1">
      <c r="A138" s="10">
        <v>136</v>
      </c>
      <c r="B138" s="11" t="s">
        <v>1347</v>
      </c>
      <c r="C138" s="11" t="s">
        <v>1364</v>
      </c>
      <c r="D138" s="11" t="s">
        <v>1365</v>
      </c>
      <c r="E138" s="11" t="s">
        <v>56</v>
      </c>
      <c r="F138" s="11" t="s">
        <v>109</v>
      </c>
      <c r="G138" s="11" t="s">
        <v>1091</v>
      </c>
      <c r="H138" s="11">
        <v>0</v>
      </c>
      <c r="I138" s="47"/>
      <c r="J138" s="11" t="s">
        <v>1366</v>
      </c>
      <c r="K138" s="11" t="s">
        <v>1367</v>
      </c>
      <c r="L138" s="11" t="s">
        <v>99</v>
      </c>
      <c r="M138" s="12">
        <v>45452</v>
      </c>
      <c r="N138" s="12">
        <v>45455</v>
      </c>
      <c r="O138" s="12" t="str">
        <f>IFERROR(_xlfn.XLOOKUP(표1[[#This Row],[시도]]&amp;" "&amp;표1[[#This Row],[시군구]],요금제0402!C:C,요금제0402!G:G),"-")</f>
        <v>경인B</v>
      </c>
      <c r="P138" s="14"/>
      <c r="Q138" s="57">
        <v>0</v>
      </c>
      <c r="R138" s="13">
        <v>100</v>
      </c>
      <c r="S138" s="18">
        <v>50</v>
      </c>
      <c r="T138" s="12" t="s">
        <v>86</v>
      </c>
      <c r="U138" s="11" t="s">
        <v>150</v>
      </c>
      <c r="V138" s="11">
        <v>8271501067</v>
      </c>
      <c r="W138" s="11" t="s">
        <v>1368</v>
      </c>
      <c r="X138" s="11" t="s">
        <v>1369</v>
      </c>
      <c r="Y138" s="11" t="s">
        <v>1370</v>
      </c>
      <c r="Z138" s="11">
        <v>54780104206081</v>
      </c>
      <c r="AA138" s="11" t="s">
        <v>90</v>
      </c>
      <c r="AB138" s="11" t="s">
        <v>1371</v>
      </c>
      <c r="AC138" s="12"/>
      <c r="AD138" s="12"/>
      <c r="AE138" s="12"/>
      <c r="AF138" s="15" t="s">
        <v>70</v>
      </c>
      <c r="AG138" s="11" t="str">
        <f>IFERROR(VLOOKUP(표1[[#This Row],[담당자]],'담당자 정보'!$B:$D,2,0),"")</f>
        <v>바로고</v>
      </c>
      <c r="AH138" s="11" t="str">
        <f>IFERROR(VLOOKUP(표1[[#This Row],[담당자]],'담당자 정보'!$B:$E,4,0),"")</f>
        <v>1팀</v>
      </c>
      <c r="AI138" s="12" t="s">
        <v>857</v>
      </c>
      <c r="AJ138" s="12" t="str">
        <f>IFERROR(VLOOKUP(표1[[#This Row],[담당자]],배민비즈계정!$B:$E,3,0),"")</f>
        <v>kobukikaka</v>
      </c>
      <c r="AK138" s="12" t="str">
        <f>IFERROR(VLOOKUP(표1[[#This Row],[담당자]],배민비즈계정!$B:$E,4,0),"")</f>
        <v>010-4135-2094</v>
      </c>
      <c r="AL138" s="12" t="str">
        <f>VLOOKUP(표1[[#This Row],[담당자]],배민비즈계정!$B:$E,2,0)</f>
        <v>1팀</v>
      </c>
      <c r="AM138" s="11" t="str">
        <f>VLOOKUP(표1[[#This Row],[담당자]],'담당자 정보'!B:G,6,FALSE)</f>
        <v>평정현</v>
      </c>
      <c r="AN138" s="11" t="str">
        <f>VLOOKUP(표1[[#This Row],[팀장]],배민비즈계정!$B:$E,3,FALSE)</f>
        <v>jhpyeong</v>
      </c>
      <c r="AO138" s="16" t="str">
        <f>VLOOKUP(표1[[#This Row],[팀장]],배민비즈계정!$B:$E,4,FALSE)</f>
        <v>010-4660-7292</v>
      </c>
      <c r="AP138" s="2" t="s">
        <v>109</v>
      </c>
      <c r="AQ138" s="2" t="s">
        <v>1091</v>
      </c>
      <c r="AR138" s="2" t="str">
        <f>_xlfn.XLOOKUP(표1[[#This Row],[시도2]]&amp;" "&amp;표1[[#This Row],[시군구2]],요금제0402!C:C,요금제0402!G:G)</f>
        <v>경인B</v>
      </c>
      <c r="AS138" s="2"/>
      <c r="AT138" s="2"/>
      <c r="AU138" s="2"/>
    </row>
    <row r="139" spans="1:47" ht="16.5" customHeight="1">
      <c r="A139" s="10">
        <v>137</v>
      </c>
      <c r="B139" s="11" t="s">
        <v>1347</v>
      </c>
      <c r="C139" s="11" t="s">
        <v>1372</v>
      </c>
      <c r="D139" s="11" t="s">
        <v>1373</v>
      </c>
      <c r="E139" s="11" t="s">
        <v>56</v>
      </c>
      <c r="F139" s="11" t="s">
        <v>109</v>
      </c>
      <c r="G139" s="11" t="s">
        <v>1091</v>
      </c>
      <c r="H139" s="11">
        <v>0</v>
      </c>
      <c r="I139" s="47"/>
      <c r="J139" s="11" t="s">
        <v>1374</v>
      </c>
      <c r="K139" s="11" t="s">
        <v>1375</v>
      </c>
      <c r="L139" s="11" t="s">
        <v>99</v>
      </c>
      <c r="M139" s="12">
        <v>45452</v>
      </c>
      <c r="N139" s="12">
        <v>45455</v>
      </c>
      <c r="O139" s="12" t="str">
        <f>IFERROR(_xlfn.XLOOKUP(표1[[#This Row],[시도]]&amp;" "&amp;표1[[#This Row],[시군구]],요금제0402!C:C,요금제0402!G:G),"-")</f>
        <v>경인B</v>
      </c>
      <c r="P139" s="14"/>
      <c r="Q139" s="57">
        <v>0</v>
      </c>
      <c r="R139" s="13">
        <v>100</v>
      </c>
      <c r="S139" s="18">
        <v>50</v>
      </c>
      <c r="T139" s="12"/>
      <c r="U139" s="11" t="s">
        <v>150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2"/>
      <c r="AD139" s="12"/>
      <c r="AE139" s="12"/>
      <c r="AF139" s="15" t="s">
        <v>1376</v>
      </c>
      <c r="AG139" s="11" t="str">
        <f>IFERROR(VLOOKUP(표1[[#This Row],[담당자]],'담당자 정보'!$B:$D,2,0),"")</f>
        <v>바로고</v>
      </c>
      <c r="AH139" s="11" t="str">
        <f>IFERROR(VLOOKUP(표1[[#This Row],[담당자]],'담당자 정보'!$B:$E,4,0),"")</f>
        <v>1팀</v>
      </c>
      <c r="AI139" s="12" t="s">
        <v>857</v>
      </c>
      <c r="AJ139" s="12" t="str">
        <f>IFERROR(VLOOKUP(표1[[#This Row],[담당자]],배민비즈계정!$B:$E,3,0),"")</f>
        <v>kobukikaka</v>
      </c>
      <c r="AK139" s="12" t="str">
        <f>IFERROR(VLOOKUP(표1[[#This Row],[담당자]],배민비즈계정!$B:$E,4,0),"")</f>
        <v>010-4135-2094</v>
      </c>
      <c r="AL139" s="12" t="str">
        <f>VLOOKUP(표1[[#This Row],[담당자]],배민비즈계정!$B:$E,2,0)</f>
        <v>1팀</v>
      </c>
      <c r="AM139" s="11" t="str">
        <f>VLOOKUP(표1[[#This Row],[담당자]],'담당자 정보'!B:G,6,FALSE)</f>
        <v>평정현</v>
      </c>
      <c r="AN139" s="11" t="str">
        <f>VLOOKUP(표1[[#This Row],[팀장]],배민비즈계정!$B:$E,3,FALSE)</f>
        <v>jhpyeong</v>
      </c>
      <c r="AO139" s="16" t="str">
        <f>VLOOKUP(표1[[#This Row],[팀장]],배민비즈계정!$B:$E,4,FALSE)</f>
        <v>010-4660-7292</v>
      </c>
      <c r="AP139" s="2" t="s">
        <v>109</v>
      </c>
      <c r="AQ139" s="2" t="s">
        <v>1091</v>
      </c>
      <c r="AR139" s="2" t="str">
        <f>_xlfn.XLOOKUP(표1[[#This Row],[시도2]]&amp;" "&amp;표1[[#This Row],[시군구2]],요금제0402!C:C,요금제0402!G:G)</f>
        <v>경인B</v>
      </c>
      <c r="AS139" s="2"/>
      <c r="AT139" s="2"/>
      <c r="AU139" s="2"/>
    </row>
    <row r="140" spans="1:47" ht="16.5" customHeight="1">
      <c r="A140" s="10">
        <v>138</v>
      </c>
      <c r="B140" s="11" t="s">
        <v>1377</v>
      </c>
      <c r="C140" s="11" t="s">
        <v>1378</v>
      </c>
      <c r="D140" s="11" t="s">
        <v>1379</v>
      </c>
      <c r="E140" s="11" t="s">
        <v>56</v>
      </c>
      <c r="F140" s="11" t="s">
        <v>109</v>
      </c>
      <c r="G140" s="11" t="s">
        <v>1129</v>
      </c>
      <c r="H140" s="11">
        <v>0</v>
      </c>
      <c r="I140" s="47" t="s">
        <v>1380</v>
      </c>
      <c r="J140" s="11" t="s">
        <v>1381</v>
      </c>
      <c r="K140" s="11" t="s">
        <v>1382</v>
      </c>
      <c r="L140" s="11" t="s">
        <v>99</v>
      </c>
      <c r="M140" s="12">
        <v>45452</v>
      </c>
      <c r="N140" s="12">
        <v>45455</v>
      </c>
      <c r="O140" s="12" t="str">
        <f>IFERROR(_xlfn.XLOOKUP(표1[[#This Row],[시도]]&amp;" "&amp;표1[[#This Row],[시군구]],요금제0402!C:C,요금제0402!G:G),"-")</f>
        <v>경인B</v>
      </c>
      <c r="P140" s="14"/>
      <c r="Q140" s="57">
        <v>0</v>
      </c>
      <c r="R140" s="13">
        <v>100</v>
      </c>
      <c r="S140" s="18">
        <v>0</v>
      </c>
      <c r="T140" s="12" t="s">
        <v>63</v>
      </c>
      <c r="U140" s="11" t="s">
        <v>64</v>
      </c>
      <c r="V140" s="11">
        <v>1811602292</v>
      </c>
      <c r="W140" s="11" t="s">
        <v>926</v>
      </c>
      <c r="X140" s="11" t="s">
        <v>1383</v>
      </c>
      <c r="Y140" s="11" t="s">
        <v>1384</v>
      </c>
      <c r="Z140" s="11">
        <v>3333018960137</v>
      </c>
      <c r="AA140" s="11" t="s">
        <v>68</v>
      </c>
      <c r="AB140" s="11" t="s">
        <v>1385</v>
      </c>
      <c r="AC140" s="12"/>
      <c r="AD140" s="12"/>
      <c r="AE140" s="12"/>
      <c r="AF140" s="15" t="s">
        <v>70</v>
      </c>
      <c r="AG140" s="11" t="str">
        <f>IFERROR(VLOOKUP(표1[[#This Row],[담당자]],'담당자 정보'!$B:$D,2,0),"")</f>
        <v>바로고</v>
      </c>
      <c r="AH140" s="11" t="str">
        <f>IFERROR(VLOOKUP(표1[[#This Row],[담당자]],'담당자 정보'!$B:$E,4,0),"")</f>
        <v>1팀</v>
      </c>
      <c r="AI140" s="12" t="s">
        <v>857</v>
      </c>
      <c r="AJ140" s="12" t="str">
        <f>IFERROR(VLOOKUP(표1[[#This Row],[담당자]],배민비즈계정!$B:$E,3,0),"")</f>
        <v>kobukikaka</v>
      </c>
      <c r="AK140" s="12" t="str">
        <f>IFERROR(VLOOKUP(표1[[#This Row],[담당자]],배민비즈계정!$B:$E,4,0),"")</f>
        <v>010-4135-2094</v>
      </c>
      <c r="AL140" s="12" t="str">
        <f>VLOOKUP(표1[[#This Row],[담당자]],배민비즈계정!$B:$E,2,0)</f>
        <v>1팀</v>
      </c>
      <c r="AM140" s="11" t="str">
        <f>VLOOKUP(표1[[#This Row],[담당자]],'담당자 정보'!B:G,6,FALSE)</f>
        <v>평정현</v>
      </c>
      <c r="AN140" s="11" t="str">
        <f>VLOOKUP(표1[[#This Row],[팀장]],배민비즈계정!$B:$E,3,FALSE)</f>
        <v>jhpyeong</v>
      </c>
      <c r="AO140" s="16" t="str">
        <f>VLOOKUP(표1[[#This Row],[팀장]],배민비즈계정!$B:$E,4,FALSE)</f>
        <v>010-4660-7292</v>
      </c>
      <c r="AP140" s="2" t="s">
        <v>109</v>
      </c>
      <c r="AQ140" s="2" t="s">
        <v>1129</v>
      </c>
      <c r="AR140" s="2" t="str">
        <f>_xlfn.XLOOKUP(표1[[#This Row],[시도2]]&amp;" "&amp;표1[[#This Row],[시군구2]],요금제0402!C:C,요금제0402!G:G)</f>
        <v>경인B</v>
      </c>
      <c r="AS140" s="2"/>
      <c r="AT140" s="2"/>
      <c r="AU140" s="2"/>
    </row>
    <row r="141" spans="1:47" ht="16.5" customHeight="1">
      <c r="A141" s="10">
        <v>139</v>
      </c>
      <c r="B141" s="11" t="s">
        <v>1386</v>
      </c>
      <c r="C141" s="11" t="s">
        <v>1387</v>
      </c>
      <c r="D141" s="11" t="s">
        <v>1388</v>
      </c>
      <c r="E141" s="11" t="s">
        <v>75</v>
      </c>
      <c r="F141" s="11" t="s">
        <v>1197</v>
      </c>
      <c r="G141" s="11" t="s">
        <v>1389</v>
      </c>
      <c r="H141" s="11">
        <v>0</v>
      </c>
      <c r="I141" s="47"/>
      <c r="J141" s="11" t="s">
        <v>1390</v>
      </c>
      <c r="K141" s="11" t="s">
        <v>1391</v>
      </c>
      <c r="L141" s="11" t="s">
        <v>99</v>
      </c>
      <c r="M141" s="12">
        <v>45452</v>
      </c>
      <c r="N141" s="12">
        <v>45455</v>
      </c>
      <c r="O141" s="12" t="str">
        <f>IFERROR(_xlfn.XLOOKUP(표1[[#This Row],[시도]]&amp;" "&amp;표1[[#This Row],[시군구]],요금제0402!C:C,요금제0402!G:G),"-")</f>
        <v>지방</v>
      </c>
      <c r="P141" s="14"/>
      <c r="Q141" s="57">
        <v>0</v>
      </c>
      <c r="R141" s="13">
        <v>100</v>
      </c>
      <c r="S141" s="18">
        <v>50</v>
      </c>
      <c r="T141" s="12" t="s">
        <v>86</v>
      </c>
      <c r="U141" s="11" t="s">
        <v>64</v>
      </c>
      <c r="V141" s="11">
        <v>6340502785</v>
      </c>
      <c r="W141" s="11" t="s">
        <v>1392</v>
      </c>
      <c r="X141" s="11" t="s">
        <v>1393</v>
      </c>
      <c r="Y141" s="11" t="s">
        <v>1394</v>
      </c>
      <c r="Z141" s="11">
        <v>110555708710</v>
      </c>
      <c r="AA141" s="11" t="s">
        <v>165</v>
      </c>
      <c r="AB141" s="11" t="s">
        <v>1395</v>
      </c>
      <c r="AC141" s="12"/>
      <c r="AD141" s="12"/>
      <c r="AE141" s="12"/>
      <c r="AF141" s="15" t="s">
        <v>70</v>
      </c>
      <c r="AG141" s="11" t="str">
        <f>IFERROR(VLOOKUP(표1[[#This Row],[담당자]],'담당자 정보'!$B:$D,2,0),"")</f>
        <v>바로고</v>
      </c>
      <c r="AH141" s="11" t="str">
        <f>IFERROR(VLOOKUP(표1[[#This Row],[담당자]],'담당자 정보'!$B:$E,4,0),"")</f>
        <v>1팀</v>
      </c>
      <c r="AI141" s="12" t="s">
        <v>857</v>
      </c>
      <c r="AJ141" s="12" t="str">
        <f>IFERROR(VLOOKUP(표1[[#This Row],[담당자]],배민비즈계정!$B:$E,3,0),"")</f>
        <v>kobukikaka</v>
      </c>
      <c r="AK141" s="12" t="str">
        <f>IFERROR(VLOOKUP(표1[[#This Row],[담당자]],배민비즈계정!$B:$E,4,0),"")</f>
        <v>010-4135-2094</v>
      </c>
      <c r="AL141" s="12" t="str">
        <f>VLOOKUP(표1[[#This Row],[담당자]],배민비즈계정!$B:$E,2,0)</f>
        <v>1팀</v>
      </c>
      <c r="AM141" s="11" t="str">
        <f>VLOOKUP(표1[[#This Row],[담당자]],'담당자 정보'!B:G,6,FALSE)</f>
        <v>평정현</v>
      </c>
      <c r="AN141" s="11" t="str">
        <f>VLOOKUP(표1[[#This Row],[팀장]],배민비즈계정!$B:$E,3,FALSE)</f>
        <v>jhpyeong</v>
      </c>
      <c r="AO141" s="16" t="str">
        <f>VLOOKUP(표1[[#This Row],[팀장]],배민비즈계정!$B:$E,4,FALSE)</f>
        <v>010-4660-7292</v>
      </c>
      <c r="AP141" s="2" t="s">
        <v>1197</v>
      </c>
      <c r="AQ141" s="2" t="s">
        <v>1389</v>
      </c>
      <c r="AR141" s="2" t="str">
        <f>_xlfn.XLOOKUP(표1[[#This Row],[시도2]]&amp;" "&amp;표1[[#This Row],[시군구2]],요금제0402!C:C,요금제0402!G:G)</f>
        <v>지방</v>
      </c>
      <c r="AS141" s="2"/>
      <c r="AT141" s="2"/>
      <c r="AU141" s="2"/>
    </row>
    <row r="142" spans="1:47" ht="16.5" customHeight="1">
      <c r="A142" s="10">
        <v>140</v>
      </c>
      <c r="B142" s="11" t="s">
        <v>1396</v>
      </c>
      <c r="C142" s="11" t="s">
        <v>1397</v>
      </c>
      <c r="D142" s="11" t="s">
        <v>1398</v>
      </c>
      <c r="E142" s="11" t="s">
        <v>56</v>
      </c>
      <c r="F142" s="11" t="s">
        <v>109</v>
      </c>
      <c r="G142" s="11" t="s">
        <v>1148</v>
      </c>
      <c r="H142" s="11">
        <v>0</v>
      </c>
      <c r="I142" s="47"/>
      <c r="J142" s="11" t="s">
        <v>1399</v>
      </c>
      <c r="K142" s="11" t="s">
        <v>1400</v>
      </c>
      <c r="L142" s="11" t="s">
        <v>99</v>
      </c>
      <c r="M142" s="12">
        <v>45452</v>
      </c>
      <c r="N142" s="12">
        <v>45455</v>
      </c>
      <c r="O142" s="12" t="str">
        <f>IFERROR(_xlfn.XLOOKUP(표1[[#This Row],[시도]]&amp;" "&amp;표1[[#This Row],[시군구]],요금제0402!C:C,요금제0402!G:G),"-")</f>
        <v>경인B</v>
      </c>
      <c r="P142" s="14"/>
      <c r="Q142" s="57">
        <v>0</v>
      </c>
      <c r="R142" s="13">
        <v>100</v>
      </c>
      <c r="S142" s="18">
        <v>50</v>
      </c>
      <c r="T142" s="12"/>
      <c r="U142" s="11" t="s">
        <v>150</v>
      </c>
      <c r="V142" s="11">
        <v>5883701219</v>
      </c>
      <c r="W142" s="11" t="s">
        <v>1401</v>
      </c>
      <c r="X142" s="11" t="s">
        <v>1402</v>
      </c>
      <c r="Y142" s="11" t="s">
        <v>1403</v>
      </c>
      <c r="Z142" s="11" t="s">
        <v>1404</v>
      </c>
      <c r="AA142" s="11" t="s">
        <v>466</v>
      </c>
      <c r="AB142" s="11" t="s">
        <v>1405</v>
      </c>
      <c r="AC142" s="12"/>
      <c r="AD142" s="12"/>
      <c r="AE142" s="12"/>
      <c r="AF142" s="15" t="s">
        <v>856</v>
      </c>
      <c r="AG142" s="11" t="str">
        <f>IFERROR(VLOOKUP(표1[[#This Row],[담당자]],'담당자 정보'!$B:$D,2,0),"")</f>
        <v>바로고</v>
      </c>
      <c r="AH142" s="11" t="str">
        <f>IFERROR(VLOOKUP(표1[[#This Row],[담당자]],'담당자 정보'!$B:$E,4,0),"")</f>
        <v>1팀</v>
      </c>
      <c r="AI142" s="12" t="s">
        <v>857</v>
      </c>
      <c r="AJ142" s="12" t="str">
        <f>IFERROR(VLOOKUP(표1[[#This Row],[담당자]],배민비즈계정!$B:$E,3,0),"")</f>
        <v>kobukikaka</v>
      </c>
      <c r="AK142" s="12" t="str">
        <f>IFERROR(VLOOKUP(표1[[#This Row],[담당자]],배민비즈계정!$B:$E,4,0),"")</f>
        <v>010-4135-2094</v>
      </c>
      <c r="AL142" s="12" t="str">
        <f>VLOOKUP(표1[[#This Row],[담당자]],배민비즈계정!$B:$E,2,0)</f>
        <v>1팀</v>
      </c>
      <c r="AM142" s="11" t="str">
        <f>VLOOKUP(표1[[#This Row],[담당자]],'담당자 정보'!B:G,6,FALSE)</f>
        <v>평정현</v>
      </c>
      <c r="AN142" s="11" t="str">
        <f>VLOOKUP(표1[[#This Row],[팀장]],배민비즈계정!$B:$E,3,FALSE)</f>
        <v>jhpyeong</v>
      </c>
      <c r="AO142" s="16" t="str">
        <f>VLOOKUP(표1[[#This Row],[팀장]],배민비즈계정!$B:$E,4,FALSE)</f>
        <v>010-4660-7292</v>
      </c>
      <c r="AP142" s="2" t="s">
        <v>109</v>
      </c>
      <c r="AQ142" s="2" t="s">
        <v>1148</v>
      </c>
      <c r="AR142" s="2" t="str">
        <f>_xlfn.XLOOKUP(표1[[#This Row],[시도2]]&amp;" "&amp;표1[[#This Row],[시군구2]],요금제0402!C:C,요금제0402!G:G)</f>
        <v>경인B</v>
      </c>
      <c r="AS142" s="2"/>
      <c r="AT142" s="2"/>
      <c r="AU142" s="2"/>
    </row>
    <row r="143" spans="1:47" ht="16.5" customHeight="1">
      <c r="A143" s="10">
        <v>141</v>
      </c>
      <c r="B143" s="11" t="s">
        <v>1406</v>
      </c>
      <c r="C143" s="11" t="s">
        <v>1407</v>
      </c>
      <c r="D143" s="11" t="s">
        <v>1408</v>
      </c>
      <c r="E143" s="11" t="s">
        <v>56</v>
      </c>
      <c r="F143" s="11" t="s">
        <v>57</v>
      </c>
      <c r="G143" s="11" t="s">
        <v>1409</v>
      </c>
      <c r="H143" s="11">
        <v>0</v>
      </c>
      <c r="I143" s="47" t="s">
        <v>1410</v>
      </c>
      <c r="J143" s="11" t="s">
        <v>1411</v>
      </c>
      <c r="K143" s="11" t="s">
        <v>1412</v>
      </c>
      <c r="L143" s="11" t="s">
        <v>99</v>
      </c>
      <c r="M143" s="12">
        <v>45452</v>
      </c>
      <c r="N143" s="12">
        <v>45455</v>
      </c>
      <c r="O143" s="12" t="str">
        <f>IFERROR(_xlfn.XLOOKUP(표1[[#This Row],[시도]]&amp;" "&amp;표1[[#This Row],[시군구]],요금제0402!C:C,요금제0402!G:G),"-")</f>
        <v>서울B&amp;경인A</v>
      </c>
      <c r="P143" s="14"/>
      <c r="Q143" s="57">
        <v>0</v>
      </c>
      <c r="R143" s="13">
        <v>100</v>
      </c>
      <c r="S143" s="18">
        <v>50</v>
      </c>
      <c r="T143" s="12" t="s">
        <v>86</v>
      </c>
      <c r="U143" s="11" t="s">
        <v>64</v>
      </c>
      <c r="V143" s="11">
        <v>6052981022</v>
      </c>
      <c r="W143" s="11" t="s">
        <v>1413</v>
      </c>
      <c r="X143" s="11" t="s">
        <v>1414</v>
      </c>
      <c r="Y143" s="11" t="s">
        <v>1415</v>
      </c>
      <c r="Z143" s="11">
        <v>1002459401093</v>
      </c>
      <c r="AA143" s="11" t="s">
        <v>259</v>
      </c>
      <c r="AB143" s="11" t="s">
        <v>1416</v>
      </c>
      <c r="AC143" s="12"/>
      <c r="AD143" s="12"/>
      <c r="AE143" s="12"/>
      <c r="AF143" s="15" t="s">
        <v>70</v>
      </c>
      <c r="AG143" s="11" t="str">
        <f>IFERROR(VLOOKUP(표1[[#This Row],[담당자]],'담당자 정보'!$B:$D,2,0),"")</f>
        <v>바로고</v>
      </c>
      <c r="AH143" s="11" t="str">
        <f>IFERROR(VLOOKUP(표1[[#This Row],[담당자]],'담당자 정보'!$B:$E,4,0),"")</f>
        <v>1팀</v>
      </c>
      <c r="AI143" s="12" t="s">
        <v>71</v>
      </c>
      <c r="AJ143" s="12" t="str">
        <f>IFERROR(VLOOKUP(표1[[#This Row],[담당자]],배민비즈계정!$B:$E,3,0),"")</f>
        <v>tkdan159</v>
      </c>
      <c r="AK143" s="12" t="str">
        <f>IFERROR(VLOOKUP(표1[[#This Row],[담당자]],배민비즈계정!$B:$E,4,0),"")</f>
        <v>010-9052-0911</v>
      </c>
      <c r="AL143" s="12" t="str">
        <f>VLOOKUP(표1[[#This Row],[담당자]],배민비즈계정!$B:$E,2,0)</f>
        <v>1팀</v>
      </c>
      <c r="AM143" s="11" t="str">
        <f>VLOOKUP(표1[[#This Row],[담당자]],'담당자 정보'!B:G,6,FALSE)</f>
        <v>평정현</v>
      </c>
      <c r="AN143" s="11" t="str">
        <f>VLOOKUP(표1[[#This Row],[팀장]],배민비즈계정!$B:$E,3,FALSE)</f>
        <v>jhpyeong</v>
      </c>
      <c r="AO143" s="16" t="str">
        <f>VLOOKUP(표1[[#This Row],[팀장]],배민비즈계정!$B:$E,4,FALSE)</f>
        <v>010-4660-7292</v>
      </c>
      <c r="AP143" s="2" t="s">
        <v>57</v>
      </c>
      <c r="AQ143" s="2" t="s">
        <v>1409</v>
      </c>
      <c r="AR143" s="2" t="str">
        <f>_xlfn.XLOOKUP(표1[[#This Row],[시도2]]&amp;" "&amp;표1[[#This Row],[시군구2]],요금제0402!C:C,요금제0402!G:G)</f>
        <v>서울B&amp;경인A</v>
      </c>
      <c r="AS143" s="2"/>
      <c r="AT143" s="2"/>
      <c r="AU143" s="2"/>
    </row>
    <row r="144" spans="1:47" ht="16.5" customHeight="1">
      <c r="A144" s="10">
        <v>142</v>
      </c>
      <c r="B144" s="11" t="s">
        <v>1406</v>
      </c>
      <c r="C144" s="11" t="s">
        <v>1417</v>
      </c>
      <c r="D144" s="11" t="s">
        <v>1418</v>
      </c>
      <c r="E144" s="11" t="s">
        <v>56</v>
      </c>
      <c r="F144" s="11" t="s">
        <v>57</v>
      </c>
      <c r="G144" s="11" t="s">
        <v>1409</v>
      </c>
      <c r="H144" s="11">
        <v>0</v>
      </c>
      <c r="I144" s="47" t="s">
        <v>1419</v>
      </c>
      <c r="J144" s="11" t="s">
        <v>1420</v>
      </c>
      <c r="K144" s="11" t="s">
        <v>1421</v>
      </c>
      <c r="L144" s="11" t="s">
        <v>99</v>
      </c>
      <c r="M144" s="12">
        <v>45452</v>
      </c>
      <c r="N144" s="12">
        <v>45455</v>
      </c>
      <c r="O144" s="12" t="str">
        <f>IFERROR(_xlfn.XLOOKUP(표1[[#This Row],[시도]]&amp;" "&amp;표1[[#This Row],[시군구]],요금제0402!C:C,요금제0402!G:G),"-")</f>
        <v>서울B&amp;경인A</v>
      </c>
      <c r="P144" s="14"/>
      <c r="Q144" s="57">
        <v>0</v>
      </c>
      <c r="R144" s="13">
        <v>100</v>
      </c>
      <c r="S144" s="18">
        <v>50</v>
      </c>
      <c r="T144" s="12" t="s">
        <v>86</v>
      </c>
      <c r="U144" s="11" t="s">
        <v>64</v>
      </c>
      <c r="V144" s="11">
        <v>8338803161</v>
      </c>
      <c r="W144" s="11" t="s">
        <v>1422</v>
      </c>
      <c r="X144" s="11" t="s">
        <v>257</v>
      </c>
      <c r="Y144" s="11" t="s">
        <v>1423</v>
      </c>
      <c r="Z144" s="11">
        <v>1005004688544</v>
      </c>
      <c r="AA144" s="11" t="s">
        <v>259</v>
      </c>
      <c r="AB144" s="11" t="s">
        <v>260</v>
      </c>
      <c r="AC144" s="12"/>
      <c r="AD144" s="12"/>
      <c r="AE144" s="12"/>
      <c r="AF144" s="15" t="s">
        <v>70</v>
      </c>
      <c r="AG144" s="11" t="str">
        <f>IFERROR(VLOOKUP(표1[[#This Row],[담당자]],'담당자 정보'!$B:$D,2,0),"")</f>
        <v>바로고</v>
      </c>
      <c r="AH144" s="11" t="str">
        <f>IFERROR(VLOOKUP(표1[[#This Row],[담당자]],'담당자 정보'!$B:$E,4,0),"")</f>
        <v>1팀</v>
      </c>
      <c r="AI144" s="12" t="s">
        <v>71</v>
      </c>
      <c r="AJ144" s="12" t="str">
        <f>IFERROR(VLOOKUP(표1[[#This Row],[담당자]],배민비즈계정!$B:$E,3,0),"")</f>
        <v>tkdan159</v>
      </c>
      <c r="AK144" s="12" t="str">
        <f>IFERROR(VLOOKUP(표1[[#This Row],[담당자]],배민비즈계정!$B:$E,4,0),"")</f>
        <v>010-9052-0911</v>
      </c>
      <c r="AL144" s="12" t="str">
        <f>VLOOKUP(표1[[#This Row],[담당자]],배민비즈계정!$B:$E,2,0)</f>
        <v>1팀</v>
      </c>
      <c r="AM144" s="11" t="str">
        <f>VLOOKUP(표1[[#This Row],[담당자]],'담당자 정보'!B:G,6,FALSE)</f>
        <v>평정현</v>
      </c>
      <c r="AN144" s="11" t="str">
        <f>VLOOKUP(표1[[#This Row],[팀장]],배민비즈계정!$B:$E,3,FALSE)</f>
        <v>jhpyeong</v>
      </c>
      <c r="AO144" s="16" t="str">
        <f>VLOOKUP(표1[[#This Row],[팀장]],배민비즈계정!$B:$E,4,FALSE)</f>
        <v>010-4660-7292</v>
      </c>
      <c r="AP144" s="2" t="s">
        <v>57</v>
      </c>
      <c r="AQ144" s="2" t="s">
        <v>1409</v>
      </c>
      <c r="AR144" s="2" t="str">
        <f>_xlfn.XLOOKUP(표1[[#This Row],[시도2]]&amp;" "&amp;표1[[#This Row],[시군구2]],요금제0402!C:C,요금제0402!G:G)</f>
        <v>서울B&amp;경인A</v>
      </c>
      <c r="AS144" s="2"/>
      <c r="AT144" s="2"/>
      <c r="AU144" s="2"/>
    </row>
    <row r="145" spans="1:47" ht="16.5" customHeight="1">
      <c r="A145" s="10">
        <v>143</v>
      </c>
      <c r="B145" s="11" t="s">
        <v>1424</v>
      </c>
      <c r="C145" s="11" t="s">
        <v>1425</v>
      </c>
      <c r="D145" s="11" t="s">
        <v>1426</v>
      </c>
      <c r="E145" s="11" t="s">
        <v>56</v>
      </c>
      <c r="F145" s="11" t="s">
        <v>57</v>
      </c>
      <c r="G145" s="11" t="s">
        <v>302</v>
      </c>
      <c r="H145" s="11">
        <v>0</v>
      </c>
      <c r="I145" s="47"/>
      <c r="J145" s="11" t="s">
        <v>1427</v>
      </c>
      <c r="K145" s="11" t="s">
        <v>1428</v>
      </c>
      <c r="L145" s="11" t="s">
        <v>99</v>
      </c>
      <c r="M145" s="12">
        <v>45452</v>
      </c>
      <c r="N145" s="12">
        <v>45455</v>
      </c>
      <c r="O145" s="12" t="str">
        <f>IFERROR(_xlfn.XLOOKUP(표1[[#This Row],[시도]]&amp;" "&amp;표1[[#This Row],[시군구]],요금제0402!C:C,요금제0402!G:G),"-")</f>
        <v>서울B&amp;경인A</v>
      </c>
      <c r="P145" s="14"/>
      <c r="Q145" s="57">
        <v>0</v>
      </c>
      <c r="R145" s="13">
        <v>100</v>
      </c>
      <c r="S145" s="18">
        <v>50</v>
      </c>
      <c r="T145" s="12" t="s">
        <v>86</v>
      </c>
      <c r="U145" s="11" t="s">
        <v>64</v>
      </c>
      <c r="V145" s="11">
        <v>8232601493</v>
      </c>
      <c r="W145" s="11" t="s">
        <v>1429</v>
      </c>
      <c r="X145" s="11" t="s">
        <v>1430</v>
      </c>
      <c r="Y145" s="11" t="s">
        <v>1431</v>
      </c>
      <c r="Z145" s="11">
        <v>3333079489062</v>
      </c>
      <c r="AA145" s="11" t="s">
        <v>68</v>
      </c>
      <c r="AB145" s="11" t="s">
        <v>1432</v>
      </c>
      <c r="AC145" s="12"/>
      <c r="AD145" s="12"/>
      <c r="AE145" s="12"/>
      <c r="AF145" s="15" t="s">
        <v>70</v>
      </c>
      <c r="AG145" s="11" t="str">
        <f>IFERROR(VLOOKUP(표1[[#This Row],[담당자]],'담당자 정보'!$B:$D,2,0),"")</f>
        <v>바로고</v>
      </c>
      <c r="AH145" s="11" t="str">
        <f>IFERROR(VLOOKUP(표1[[#This Row],[담당자]],'담당자 정보'!$B:$E,4,0),"")</f>
        <v>1팀</v>
      </c>
      <c r="AI145" s="12" t="s">
        <v>71</v>
      </c>
      <c r="AJ145" s="12" t="str">
        <f>IFERROR(VLOOKUP(표1[[#This Row],[담당자]],배민비즈계정!$B:$E,3,0),"")</f>
        <v>tkdan159</v>
      </c>
      <c r="AK145" s="12" t="str">
        <f>IFERROR(VLOOKUP(표1[[#This Row],[담당자]],배민비즈계정!$B:$E,4,0),"")</f>
        <v>010-9052-0911</v>
      </c>
      <c r="AL145" s="12" t="str">
        <f>VLOOKUP(표1[[#This Row],[담당자]],배민비즈계정!$B:$E,2,0)</f>
        <v>1팀</v>
      </c>
      <c r="AM145" s="11" t="str">
        <f>VLOOKUP(표1[[#This Row],[담당자]],'담당자 정보'!B:G,6,FALSE)</f>
        <v>평정현</v>
      </c>
      <c r="AN145" s="11" t="str">
        <f>VLOOKUP(표1[[#This Row],[팀장]],배민비즈계정!$B:$E,3,FALSE)</f>
        <v>jhpyeong</v>
      </c>
      <c r="AO145" s="16" t="str">
        <f>VLOOKUP(표1[[#This Row],[팀장]],배민비즈계정!$B:$E,4,FALSE)</f>
        <v>010-4660-7292</v>
      </c>
      <c r="AP145" s="2" t="s">
        <v>57</v>
      </c>
      <c r="AQ145" s="2" t="s">
        <v>302</v>
      </c>
      <c r="AR145" s="2" t="str">
        <f>_xlfn.XLOOKUP(표1[[#This Row],[시도2]]&amp;" "&amp;표1[[#This Row],[시군구2]],요금제0402!C:C,요금제0402!G:G)</f>
        <v>서울B&amp;경인A</v>
      </c>
      <c r="AS145" s="2"/>
      <c r="AT145" s="2"/>
      <c r="AU145" s="2"/>
    </row>
    <row r="146" spans="1:47" ht="16.5" customHeight="1">
      <c r="A146" s="10">
        <v>144</v>
      </c>
      <c r="B146" s="11" t="s">
        <v>1433</v>
      </c>
      <c r="C146" s="11" t="s">
        <v>1434</v>
      </c>
      <c r="D146" s="11" t="s">
        <v>1435</v>
      </c>
      <c r="E146" s="11" t="s">
        <v>56</v>
      </c>
      <c r="F146" s="11" t="s">
        <v>57</v>
      </c>
      <c r="G146" s="11" t="s">
        <v>252</v>
      </c>
      <c r="H146" s="11">
        <v>0</v>
      </c>
      <c r="I146" s="47"/>
      <c r="J146" s="11" t="s">
        <v>1436</v>
      </c>
      <c r="K146" s="11" t="s">
        <v>1437</v>
      </c>
      <c r="L146" s="11" t="s">
        <v>99</v>
      </c>
      <c r="M146" s="12">
        <v>45452</v>
      </c>
      <c r="N146" s="12">
        <v>45455</v>
      </c>
      <c r="O146" s="12" t="str">
        <f>IFERROR(_xlfn.XLOOKUP(표1[[#This Row],[시도]]&amp;" "&amp;표1[[#This Row],[시군구]],요금제0402!C:C,요금제0402!G:G),"-")</f>
        <v>서울B&amp;경인A</v>
      </c>
      <c r="P146" s="14"/>
      <c r="Q146" s="57">
        <v>0</v>
      </c>
      <c r="R146" s="13">
        <v>100</v>
      </c>
      <c r="S146" s="18">
        <v>50</v>
      </c>
      <c r="T146" s="12" t="s">
        <v>86</v>
      </c>
      <c r="U146" s="11" t="s">
        <v>150</v>
      </c>
      <c r="V146" s="11">
        <v>5641801677</v>
      </c>
      <c r="W146" s="11" t="s">
        <v>256</v>
      </c>
      <c r="X146" s="11" t="s">
        <v>257</v>
      </c>
      <c r="Y146" s="11" t="s">
        <v>258</v>
      </c>
      <c r="Z146" s="11">
        <v>1005604244594</v>
      </c>
      <c r="AA146" s="11" t="s">
        <v>259</v>
      </c>
      <c r="AB146" s="11" t="s">
        <v>260</v>
      </c>
      <c r="AC146" s="12"/>
      <c r="AD146" s="12"/>
      <c r="AE146" s="12"/>
      <c r="AF146" s="15" t="s">
        <v>70</v>
      </c>
      <c r="AG146" s="11" t="str">
        <f>IFERROR(VLOOKUP(표1[[#This Row],[담당자]],'담당자 정보'!$B:$D,2,0),"")</f>
        <v>바로고</v>
      </c>
      <c r="AH146" s="11" t="str">
        <f>IFERROR(VLOOKUP(표1[[#This Row],[담당자]],'담당자 정보'!$B:$E,4,0),"")</f>
        <v>1팀</v>
      </c>
      <c r="AI146" s="12" t="s">
        <v>71</v>
      </c>
      <c r="AJ146" s="12" t="str">
        <f>IFERROR(VLOOKUP(표1[[#This Row],[담당자]],배민비즈계정!$B:$E,3,0),"")</f>
        <v>tkdan159</v>
      </c>
      <c r="AK146" s="12" t="str">
        <f>IFERROR(VLOOKUP(표1[[#This Row],[담당자]],배민비즈계정!$B:$E,4,0),"")</f>
        <v>010-9052-0911</v>
      </c>
      <c r="AL146" s="12" t="str">
        <f>VLOOKUP(표1[[#This Row],[담당자]],배민비즈계정!$B:$E,2,0)</f>
        <v>1팀</v>
      </c>
      <c r="AM146" s="11" t="str">
        <f>VLOOKUP(표1[[#This Row],[담당자]],'담당자 정보'!B:G,6,FALSE)</f>
        <v>평정현</v>
      </c>
      <c r="AN146" s="11" t="str">
        <f>VLOOKUP(표1[[#This Row],[팀장]],배민비즈계정!$B:$E,3,FALSE)</f>
        <v>jhpyeong</v>
      </c>
      <c r="AO146" s="16" t="str">
        <f>VLOOKUP(표1[[#This Row],[팀장]],배민비즈계정!$B:$E,4,FALSE)</f>
        <v>010-4660-7292</v>
      </c>
      <c r="AP146" s="2" t="s">
        <v>57</v>
      </c>
      <c r="AQ146" s="2" t="s">
        <v>252</v>
      </c>
      <c r="AR146" s="2" t="str">
        <f>_xlfn.XLOOKUP(표1[[#This Row],[시도2]]&amp;" "&amp;표1[[#This Row],[시군구2]],요금제0402!C:C,요금제0402!G:G)</f>
        <v>서울B&amp;경인A</v>
      </c>
      <c r="AS146" s="2"/>
      <c r="AT146" s="2"/>
      <c r="AU146" s="2"/>
    </row>
    <row r="147" spans="1:47" ht="16.5" customHeight="1">
      <c r="A147" s="10">
        <v>145</v>
      </c>
      <c r="B147" s="11" t="s">
        <v>1433</v>
      </c>
      <c r="C147" s="11" t="s">
        <v>1438</v>
      </c>
      <c r="D147" s="11" t="s">
        <v>1439</v>
      </c>
      <c r="E147" s="11" t="s">
        <v>56</v>
      </c>
      <c r="F147" s="11" t="s">
        <v>57</v>
      </c>
      <c r="G147" s="11" t="s">
        <v>252</v>
      </c>
      <c r="H147" s="11">
        <v>0</v>
      </c>
      <c r="I147" s="47"/>
      <c r="J147" s="11" t="s">
        <v>1440</v>
      </c>
      <c r="K147" s="11" t="s">
        <v>1441</v>
      </c>
      <c r="L147" s="11" t="s">
        <v>99</v>
      </c>
      <c r="M147" s="12">
        <v>45452</v>
      </c>
      <c r="N147" s="12">
        <v>45455</v>
      </c>
      <c r="O147" s="12" t="str">
        <f>IFERROR(_xlfn.XLOOKUP(표1[[#This Row],[시도]]&amp;" "&amp;표1[[#This Row],[시군구]],요금제0402!C:C,요금제0402!G:G),"-")</f>
        <v>서울B&amp;경인A</v>
      </c>
      <c r="P147" s="14"/>
      <c r="Q147" s="57">
        <v>0</v>
      </c>
      <c r="R147" s="13">
        <v>100</v>
      </c>
      <c r="S147" s="18">
        <v>50</v>
      </c>
      <c r="T147" s="12"/>
      <c r="U147" s="11" t="s">
        <v>150</v>
      </c>
      <c r="V147" s="11">
        <v>4840502837</v>
      </c>
      <c r="W147" s="11" t="s">
        <v>1442</v>
      </c>
      <c r="X147" s="11" t="s">
        <v>1443</v>
      </c>
      <c r="Y147" s="11" t="s">
        <v>1444</v>
      </c>
      <c r="Z147" s="11" t="s">
        <v>1445</v>
      </c>
      <c r="AA147" s="11" t="s">
        <v>90</v>
      </c>
      <c r="AB147" s="11" t="s">
        <v>1446</v>
      </c>
      <c r="AC147" s="12"/>
      <c r="AD147" s="12"/>
      <c r="AE147" s="12"/>
      <c r="AF147" s="15" t="s">
        <v>384</v>
      </c>
      <c r="AG147" s="11" t="str">
        <f>IFERROR(VLOOKUP(표1[[#This Row],[담당자]],'담당자 정보'!$B:$D,2,0),"")</f>
        <v>바로고</v>
      </c>
      <c r="AH147" s="11" t="str">
        <f>IFERROR(VLOOKUP(표1[[#This Row],[담당자]],'담당자 정보'!$B:$E,4,0),"")</f>
        <v>1팀</v>
      </c>
      <c r="AI147" s="12" t="s">
        <v>71</v>
      </c>
      <c r="AJ147" s="12" t="str">
        <f>IFERROR(VLOOKUP(표1[[#This Row],[담당자]],배민비즈계정!$B:$E,3,0),"")</f>
        <v>tkdan159</v>
      </c>
      <c r="AK147" s="12" t="str">
        <f>IFERROR(VLOOKUP(표1[[#This Row],[담당자]],배민비즈계정!$B:$E,4,0),"")</f>
        <v>010-9052-0911</v>
      </c>
      <c r="AL147" s="12" t="str">
        <f>VLOOKUP(표1[[#This Row],[담당자]],배민비즈계정!$B:$E,2,0)</f>
        <v>1팀</v>
      </c>
      <c r="AM147" s="11" t="str">
        <f>VLOOKUP(표1[[#This Row],[담당자]],'담당자 정보'!B:G,6,FALSE)</f>
        <v>평정현</v>
      </c>
      <c r="AN147" s="11" t="str">
        <f>VLOOKUP(표1[[#This Row],[팀장]],배민비즈계정!$B:$E,3,FALSE)</f>
        <v>jhpyeong</v>
      </c>
      <c r="AO147" s="16" t="str">
        <f>VLOOKUP(표1[[#This Row],[팀장]],배민비즈계정!$B:$E,4,FALSE)</f>
        <v>010-4660-7292</v>
      </c>
      <c r="AP147" s="2" t="s">
        <v>57</v>
      </c>
      <c r="AQ147" s="2" t="s">
        <v>252</v>
      </c>
      <c r="AR147" s="2" t="str">
        <f>_xlfn.XLOOKUP(표1[[#This Row],[시도2]]&amp;" "&amp;표1[[#This Row],[시군구2]],요금제0402!C:C,요금제0402!G:G)</f>
        <v>서울B&amp;경인A</v>
      </c>
      <c r="AS147" s="2"/>
      <c r="AT147" s="2"/>
      <c r="AU147" s="2"/>
    </row>
    <row r="148" spans="1:47" ht="16.5" customHeight="1">
      <c r="A148" s="10">
        <v>146</v>
      </c>
      <c r="B148" s="11" t="s">
        <v>1447</v>
      </c>
      <c r="C148" s="11" t="s">
        <v>1448</v>
      </c>
      <c r="D148" s="11" t="s">
        <v>1449</v>
      </c>
      <c r="E148" s="11" t="s">
        <v>56</v>
      </c>
      <c r="F148" s="11" t="s">
        <v>57</v>
      </c>
      <c r="G148" s="11" t="s">
        <v>281</v>
      </c>
      <c r="H148" s="11">
        <v>0</v>
      </c>
      <c r="I148" s="47" t="s">
        <v>1081</v>
      </c>
      <c r="J148" s="11" t="s">
        <v>1450</v>
      </c>
      <c r="K148" s="11" t="s">
        <v>1451</v>
      </c>
      <c r="L148" s="11" t="s">
        <v>99</v>
      </c>
      <c r="M148" s="12">
        <v>45452</v>
      </c>
      <c r="N148" s="12">
        <v>45455</v>
      </c>
      <c r="O148" s="12" t="str">
        <f>IFERROR(_xlfn.XLOOKUP(표1[[#This Row],[시도]]&amp;" "&amp;표1[[#This Row],[시군구]],요금제0402!C:C,요금제0402!G:G),"-")</f>
        <v>서울B&amp;경인A</v>
      </c>
      <c r="P148" s="14"/>
      <c r="Q148" s="57">
        <v>0</v>
      </c>
      <c r="R148" s="13">
        <v>100</v>
      </c>
      <c r="S148" s="18">
        <v>50</v>
      </c>
      <c r="T148" s="12" t="s">
        <v>86</v>
      </c>
      <c r="U148" s="11" t="s">
        <v>150</v>
      </c>
      <c r="V148" s="11">
        <v>5641801677</v>
      </c>
      <c r="W148" s="11" t="s">
        <v>256</v>
      </c>
      <c r="X148" s="11" t="s">
        <v>257</v>
      </c>
      <c r="Y148" s="11" t="s">
        <v>258</v>
      </c>
      <c r="Z148" s="11">
        <v>1005604244594</v>
      </c>
      <c r="AA148" s="11" t="s">
        <v>259</v>
      </c>
      <c r="AB148" s="11" t="s">
        <v>260</v>
      </c>
      <c r="AC148" s="12"/>
      <c r="AD148" s="12"/>
      <c r="AE148" s="12"/>
      <c r="AF148" s="15" t="s">
        <v>70</v>
      </c>
      <c r="AG148" s="11" t="str">
        <f>IFERROR(VLOOKUP(표1[[#This Row],[담당자]],'담당자 정보'!$B:$D,2,0),"")</f>
        <v>바로고</v>
      </c>
      <c r="AH148" s="11" t="str">
        <f>IFERROR(VLOOKUP(표1[[#This Row],[담당자]],'담당자 정보'!$B:$E,4,0),"")</f>
        <v>1팀</v>
      </c>
      <c r="AI148" s="12" t="s">
        <v>71</v>
      </c>
      <c r="AJ148" s="12" t="str">
        <f>IFERROR(VLOOKUP(표1[[#This Row],[담당자]],배민비즈계정!$B:$E,3,0),"")</f>
        <v>tkdan159</v>
      </c>
      <c r="AK148" s="12" t="str">
        <f>IFERROR(VLOOKUP(표1[[#This Row],[담당자]],배민비즈계정!$B:$E,4,0),"")</f>
        <v>010-9052-0911</v>
      </c>
      <c r="AL148" s="12" t="str">
        <f>VLOOKUP(표1[[#This Row],[담당자]],배민비즈계정!$B:$E,2,0)</f>
        <v>1팀</v>
      </c>
      <c r="AM148" s="11" t="str">
        <f>VLOOKUP(표1[[#This Row],[담당자]],'담당자 정보'!B:G,6,FALSE)</f>
        <v>평정현</v>
      </c>
      <c r="AN148" s="11" t="str">
        <f>VLOOKUP(표1[[#This Row],[팀장]],배민비즈계정!$B:$E,3,FALSE)</f>
        <v>jhpyeong</v>
      </c>
      <c r="AO148" s="16" t="str">
        <f>VLOOKUP(표1[[#This Row],[팀장]],배민비즈계정!$B:$E,4,FALSE)</f>
        <v>010-4660-7292</v>
      </c>
      <c r="AP148" s="2" t="s">
        <v>57</v>
      </c>
      <c r="AQ148" s="2" t="s">
        <v>281</v>
      </c>
      <c r="AR148" s="2" t="str">
        <f>_xlfn.XLOOKUP(표1[[#This Row],[시도2]]&amp;" "&amp;표1[[#This Row],[시군구2]],요금제0402!C:C,요금제0402!G:G)</f>
        <v>서울B&amp;경인A</v>
      </c>
      <c r="AS148" s="2"/>
      <c r="AT148" s="2"/>
      <c r="AU148" s="2"/>
    </row>
    <row r="149" spans="1:47" ht="16.5" customHeight="1">
      <c r="A149" s="10">
        <v>147</v>
      </c>
      <c r="B149" s="11" t="s">
        <v>1447</v>
      </c>
      <c r="C149" s="11" t="s">
        <v>1452</v>
      </c>
      <c r="D149" s="11" t="s">
        <v>1453</v>
      </c>
      <c r="E149" s="11" t="s">
        <v>56</v>
      </c>
      <c r="F149" s="11" t="s">
        <v>57</v>
      </c>
      <c r="G149" s="11" t="s">
        <v>281</v>
      </c>
      <c r="H149" s="11">
        <v>0</v>
      </c>
      <c r="I149" s="47" t="s">
        <v>1454</v>
      </c>
      <c r="J149" s="11" t="s">
        <v>1455</v>
      </c>
      <c r="K149" s="11" t="s">
        <v>1456</v>
      </c>
      <c r="L149" s="11" t="s">
        <v>99</v>
      </c>
      <c r="M149" s="12">
        <v>45452</v>
      </c>
      <c r="N149" s="12">
        <v>45455</v>
      </c>
      <c r="O149" s="12" t="str">
        <f>IFERROR(_xlfn.XLOOKUP(표1[[#This Row],[시도]]&amp;" "&amp;표1[[#This Row],[시군구]],요금제0402!C:C,요금제0402!G:G),"-")</f>
        <v>서울B&amp;경인A</v>
      </c>
      <c r="P149" s="14"/>
      <c r="Q149" s="57">
        <v>0</v>
      </c>
      <c r="R149" s="13">
        <v>100</v>
      </c>
      <c r="S149" s="18">
        <v>50</v>
      </c>
      <c r="T149" s="12" t="s">
        <v>86</v>
      </c>
      <c r="U149" s="11" t="s">
        <v>64</v>
      </c>
      <c r="V149" s="11">
        <v>8338803161</v>
      </c>
      <c r="W149" s="11" t="s">
        <v>1422</v>
      </c>
      <c r="X149" s="11" t="s">
        <v>257</v>
      </c>
      <c r="Y149" s="11" t="s">
        <v>1423</v>
      </c>
      <c r="Z149" s="11">
        <v>1005004688544</v>
      </c>
      <c r="AA149" s="11" t="s">
        <v>259</v>
      </c>
      <c r="AB149" s="11" t="s">
        <v>260</v>
      </c>
      <c r="AC149" s="12"/>
      <c r="AD149" s="12"/>
      <c r="AE149" s="12"/>
      <c r="AF149" s="15" t="s">
        <v>70</v>
      </c>
      <c r="AG149" s="11" t="str">
        <f>IFERROR(VLOOKUP(표1[[#This Row],[담당자]],'담당자 정보'!$B:$D,2,0),"")</f>
        <v>바로고</v>
      </c>
      <c r="AH149" s="11" t="str">
        <f>IFERROR(VLOOKUP(표1[[#This Row],[담당자]],'담당자 정보'!$B:$E,4,0),"")</f>
        <v>1팀</v>
      </c>
      <c r="AI149" s="12" t="s">
        <v>71</v>
      </c>
      <c r="AJ149" s="12" t="str">
        <f>IFERROR(VLOOKUP(표1[[#This Row],[담당자]],배민비즈계정!$B:$E,3,0),"")</f>
        <v>tkdan159</v>
      </c>
      <c r="AK149" s="12" t="str">
        <f>IFERROR(VLOOKUP(표1[[#This Row],[담당자]],배민비즈계정!$B:$E,4,0),"")</f>
        <v>010-9052-0911</v>
      </c>
      <c r="AL149" s="12" t="str">
        <f>VLOOKUP(표1[[#This Row],[담당자]],배민비즈계정!$B:$E,2,0)</f>
        <v>1팀</v>
      </c>
      <c r="AM149" s="11" t="str">
        <f>VLOOKUP(표1[[#This Row],[담당자]],'담당자 정보'!B:G,6,FALSE)</f>
        <v>평정현</v>
      </c>
      <c r="AN149" s="11" t="str">
        <f>VLOOKUP(표1[[#This Row],[팀장]],배민비즈계정!$B:$E,3,FALSE)</f>
        <v>jhpyeong</v>
      </c>
      <c r="AO149" s="16" t="str">
        <f>VLOOKUP(표1[[#This Row],[팀장]],배민비즈계정!$B:$E,4,FALSE)</f>
        <v>010-4660-7292</v>
      </c>
      <c r="AP149" s="2" t="s">
        <v>57</v>
      </c>
      <c r="AQ149" s="2" t="s">
        <v>281</v>
      </c>
      <c r="AR149" s="2" t="str">
        <f>_xlfn.XLOOKUP(표1[[#This Row],[시도2]]&amp;" "&amp;표1[[#This Row],[시군구2]],요금제0402!C:C,요금제0402!G:G)</f>
        <v>서울B&amp;경인A</v>
      </c>
      <c r="AS149" s="2"/>
      <c r="AT149" s="2"/>
      <c r="AU149" s="2"/>
    </row>
    <row r="150" spans="1:47" ht="16.5" customHeight="1">
      <c r="A150" s="10">
        <v>148</v>
      </c>
      <c r="B150" s="11" t="s">
        <v>1457</v>
      </c>
      <c r="C150" s="11" t="s">
        <v>1458</v>
      </c>
      <c r="D150" s="11" t="s">
        <v>1459</v>
      </c>
      <c r="E150" s="11" t="s">
        <v>75</v>
      </c>
      <c r="F150" s="11" t="s">
        <v>57</v>
      </c>
      <c r="G150" s="11" t="s">
        <v>337</v>
      </c>
      <c r="H150" s="11">
        <v>0</v>
      </c>
      <c r="I150" s="47"/>
      <c r="J150" s="11" t="s">
        <v>1460</v>
      </c>
      <c r="K150" s="11" t="s">
        <v>1461</v>
      </c>
      <c r="L150" s="11" t="s">
        <v>99</v>
      </c>
      <c r="M150" s="12">
        <v>45452</v>
      </c>
      <c r="N150" s="12">
        <v>45455</v>
      </c>
      <c r="O150" s="12" t="str">
        <f>IFERROR(_xlfn.XLOOKUP(표1[[#This Row],[시도]]&amp;" "&amp;표1[[#This Row],[시군구]],요금제0402!C:C,요금제0402!G:G),"-")</f>
        <v>서울B&amp;경인A</v>
      </c>
      <c r="P150" s="14"/>
      <c r="Q150" s="57">
        <v>0</v>
      </c>
      <c r="R150" s="13">
        <v>100</v>
      </c>
      <c r="S150" s="18">
        <v>50</v>
      </c>
      <c r="T150" s="12" t="s">
        <v>86</v>
      </c>
      <c r="U150" s="11" t="s">
        <v>64</v>
      </c>
      <c r="V150" s="11">
        <v>1624500968</v>
      </c>
      <c r="W150" s="11" t="s">
        <v>1462</v>
      </c>
      <c r="X150" s="11" t="s">
        <v>1463</v>
      </c>
      <c r="Y150" s="11" t="s">
        <v>1464</v>
      </c>
      <c r="Z150" s="11" t="s">
        <v>1465</v>
      </c>
      <c r="AA150" s="11" t="s">
        <v>103</v>
      </c>
      <c r="AB150" s="11" t="s">
        <v>1466</v>
      </c>
      <c r="AC150" s="12"/>
      <c r="AD150" s="12"/>
      <c r="AE150" s="12"/>
      <c r="AF150" s="15" t="s">
        <v>70</v>
      </c>
      <c r="AG150" s="11" t="str">
        <f>IFERROR(VLOOKUP(표1[[#This Row],[담당자]],'담당자 정보'!$B:$D,2,0),"")</f>
        <v>바로고</v>
      </c>
      <c r="AH150" s="11" t="str">
        <f>IFERROR(VLOOKUP(표1[[#This Row],[담당자]],'담당자 정보'!$B:$E,4,0),"")</f>
        <v>1팀</v>
      </c>
      <c r="AI150" s="12" t="s">
        <v>71</v>
      </c>
      <c r="AJ150" s="12" t="str">
        <f>IFERROR(VLOOKUP(표1[[#This Row],[담당자]],배민비즈계정!$B:$E,3,0),"")</f>
        <v>tkdan159</v>
      </c>
      <c r="AK150" s="12" t="str">
        <f>IFERROR(VLOOKUP(표1[[#This Row],[담당자]],배민비즈계정!$B:$E,4,0),"")</f>
        <v>010-9052-0911</v>
      </c>
      <c r="AL150" s="12" t="str">
        <f>VLOOKUP(표1[[#This Row],[담당자]],배민비즈계정!$B:$E,2,0)</f>
        <v>1팀</v>
      </c>
      <c r="AM150" s="11" t="str">
        <f>VLOOKUP(표1[[#This Row],[담당자]],'담당자 정보'!B:G,6,FALSE)</f>
        <v>평정현</v>
      </c>
      <c r="AN150" s="11" t="str">
        <f>VLOOKUP(표1[[#This Row],[팀장]],배민비즈계정!$B:$E,3,FALSE)</f>
        <v>jhpyeong</v>
      </c>
      <c r="AO150" s="16" t="str">
        <f>VLOOKUP(표1[[#This Row],[팀장]],배민비즈계정!$B:$E,4,FALSE)</f>
        <v>010-4660-7292</v>
      </c>
      <c r="AP150" s="2" t="s">
        <v>57</v>
      </c>
      <c r="AQ150" s="2" t="s">
        <v>337</v>
      </c>
      <c r="AR150" s="2" t="str">
        <f>_xlfn.XLOOKUP(표1[[#This Row],[시도2]]&amp;" "&amp;표1[[#This Row],[시군구2]],요금제0402!C:C,요금제0402!G:G)</f>
        <v>서울B&amp;경인A</v>
      </c>
      <c r="AS150" s="2"/>
      <c r="AT150" s="2"/>
      <c r="AU150" s="2"/>
    </row>
    <row r="151" spans="1:47" ht="16.5" customHeight="1">
      <c r="A151" s="10">
        <v>149</v>
      </c>
      <c r="B151" s="11" t="s">
        <v>1457</v>
      </c>
      <c r="C151" s="11" t="s">
        <v>1467</v>
      </c>
      <c r="D151" s="11" t="s">
        <v>1468</v>
      </c>
      <c r="E151" s="11" t="s">
        <v>56</v>
      </c>
      <c r="F151" s="11" t="s">
        <v>57</v>
      </c>
      <c r="G151" s="11" t="s">
        <v>337</v>
      </c>
      <c r="H151" s="11">
        <v>0</v>
      </c>
      <c r="I151" s="47"/>
      <c r="J151" s="11" t="s">
        <v>1469</v>
      </c>
      <c r="K151" s="11" t="s">
        <v>1470</v>
      </c>
      <c r="L151" s="11" t="s">
        <v>99</v>
      </c>
      <c r="M151" s="12">
        <v>45452</v>
      </c>
      <c r="N151" s="12">
        <v>45455</v>
      </c>
      <c r="O151" s="12" t="str">
        <f>IFERROR(_xlfn.XLOOKUP(표1[[#This Row],[시도]]&amp;" "&amp;표1[[#This Row],[시군구]],요금제0402!C:C,요금제0402!G:G),"-")</f>
        <v>서울B&amp;경인A</v>
      </c>
      <c r="P151" s="14"/>
      <c r="Q151" s="57">
        <v>0</v>
      </c>
      <c r="R151" s="13">
        <v>100</v>
      </c>
      <c r="S151" s="18">
        <v>50</v>
      </c>
      <c r="T151" s="12" t="s">
        <v>86</v>
      </c>
      <c r="U151" s="11" t="s">
        <v>150</v>
      </c>
      <c r="V151" s="11">
        <v>1624500968</v>
      </c>
      <c r="W151" s="11" t="s">
        <v>1462</v>
      </c>
      <c r="X151" s="11" t="s">
        <v>1463</v>
      </c>
      <c r="Y151" s="11" t="s">
        <v>1464</v>
      </c>
      <c r="Z151" s="11" t="s">
        <v>1465</v>
      </c>
      <c r="AA151" s="11" t="s">
        <v>103</v>
      </c>
      <c r="AB151" s="11" t="s">
        <v>1466</v>
      </c>
      <c r="AC151" s="12"/>
      <c r="AD151" s="12"/>
      <c r="AE151" s="12"/>
      <c r="AF151" s="15" t="s">
        <v>1338</v>
      </c>
      <c r="AG151" s="11" t="str">
        <f>IFERROR(VLOOKUP(표1[[#This Row],[담당자]],'담당자 정보'!$B:$D,2,0),"")</f>
        <v>바로고</v>
      </c>
      <c r="AH151" s="11" t="str">
        <f>IFERROR(VLOOKUP(표1[[#This Row],[담당자]],'담당자 정보'!$B:$E,4,0),"")</f>
        <v>1팀</v>
      </c>
      <c r="AI151" s="12" t="s">
        <v>71</v>
      </c>
      <c r="AJ151" s="12" t="str">
        <f>IFERROR(VLOOKUP(표1[[#This Row],[담당자]],배민비즈계정!$B:$E,3,0),"")</f>
        <v>tkdan159</v>
      </c>
      <c r="AK151" s="12" t="str">
        <f>IFERROR(VLOOKUP(표1[[#This Row],[담당자]],배민비즈계정!$B:$E,4,0),"")</f>
        <v>010-9052-0911</v>
      </c>
      <c r="AL151" s="12" t="str">
        <f>VLOOKUP(표1[[#This Row],[담당자]],배민비즈계정!$B:$E,2,0)</f>
        <v>1팀</v>
      </c>
      <c r="AM151" s="11" t="str">
        <f>VLOOKUP(표1[[#This Row],[담당자]],'담당자 정보'!B:G,6,FALSE)</f>
        <v>평정현</v>
      </c>
      <c r="AN151" s="11" t="str">
        <f>VLOOKUP(표1[[#This Row],[팀장]],배민비즈계정!$B:$E,3,FALSE)</f>
        <v>jhpyeong</v>
      </c>
      <c r="AO151" s="16" t="str">
        <f>VLOOKUP(표1[[#This Row],[팀장]],배민비즈계정!$B:$E,4,FALSE)</f>
        <v>010-4660-7292</v>
      </c>
      <c r="AP151" s="2" t="s">
        <v>57</v>
      </c>
      <c r="AQ151" s="2" t="s">
        <v>337</v>
      </c>
      <c r="AR151" s="2" t="str">
        <f>_xlfn.XLOOKUP(표1[[#This Row],[시도2]]&amp;" "&amp;표1[[#This Row],[시군구2]],요금제0402!C:C,요금제0402!G:G)</f>
        <v>서울B&amp;경인A</v>
      </c>
      <c r="AS151" s="2"/>
      <c r="AT151" s="2"/>
      <c r="AU151" s="2"/>
    </row>
    <row r="152" spans="1:47" ht="16.5" customHeight="1">
      <c r="A152" s="10">
        <v>150</v>
      </c>
      <c r="B152" s="11" t="s">
        <v>1471</v>
      </c>
      <c r="C152" s="11" t="s">
        <v>1472</v>
      </c>
      <c r="D152" s="11" t="s">
        <v>1473</v>
      </c>
      <c r="E152" s="11" t="s">
        <v>56</v>
      </c>
      <c r="F152" s="11" t="s">
        <v>57</v>
      </c>
      <c r="G152" s="11" t="s">
        <v>264</v>
      </c>
      <c r="H152" s="11">
        <v>0</v>
      </c>
      <c r="I152" s="47" t="s">
        <v>1081</v>
      </c>
      <c r="J152" s="11" t="s">
        <v>1474</v>
      </c>
      <c r="K152" s="11" t="s">
        <v>1475</v>
      </c>
      <c r="L152" s="11" t="s">
        <v>99</v>
      </c>
      <c r="M152" s="12">
        <v>45452</v>
      </c>
      <c r="N152" s="12">
        <v>45455</v>
      </c>
      <c r="O152" s="12" t="str">
        <f>IFERROR(_xlfn.XLOOKUP(표1[[#This Row],[시도]]&amp;" "&amp;표1[[#This Row],[시군구]],요금제0402!C:C,요금제0402!G:G),"-")</f>
        <v>서울B&amp;경인A</v>
      </c>
      <c r="P152" s="14"/>
      <c r="Q152" s="57">
        <v>0</v>
      </c>
      <c r="R152" s="13">
        <v>100</v>
      </c>
      <c r="S152" s="18">
        <v>50</v>
      </c>
      <c r="T152" s="12" t="s">
        <v>86</v>
      </c>
      <c r="U152" s="11" t="s">
        <v>150</v>
      </c>
      <c r="V152" s="11">
        <v>5641801677</v>
      </c>
      <c r="W152" s="11" t="s">
        <v>256</v>
      </c>
      <c r="X152" s="11" t="s">
        <v>257</v>
      </c>
      <c r="Y152" s="11" t="s">
        <v>258</v>
      </c>
      <c r="Z152" s="11">
        <v>1005604244594</v>
      </c>
      <c r="AA152" s="11" t="s">
        <v>259</v>
      </c>
      <c r="AB152" s="11" t="s">
        <v>260</v>
      </c>
      <c r="AC152" s="12"/>
      <c r="AD152" s="12"/>
      <c r="AE152" s="12"/>
      <c r="AF152" s="15" t="s">
        <v>367</v>
      </c>
      <c r="AG152" s="11" t="str">
        <f>IFERROR(VLOOKUP(표1[[#This Row],[담당자]],'담당자 정보'!$B:$D,2,0),"")</f>
        <v>바로고</v>
      </c>
      <c r="AH152" s="11" t="str">
        <f>IFERROR(VLOOKUP(표1[[#This Row],[담당자]],'담당자 정보'!$B:$E,4,0),"")</f>
        <v>1팀</v>
      </c>
      <c r="AI152" s="12" t="s">
        <v>71</v>
      </c>
      <c r="AJ152" s="12" t="str">
        <f>IFERROR(VLOOKUP(표1[[#This Row],[담당자]],배민비즈계정!$B:$E,3,0),"")</f>
        <v>tkdan159</v>
      </c>
      <c r="AK152" s="12" t="str">
        <f>IFERROR(VLOOKUP(표1[[#This Row],[담당자]],배민비즈계정!$B:$E,4,0),"")</f>
        <v>010-9052-0911</v>
      </c>
      <c r="AL152" s="12" t="str">
        <f>VLOOKUP(표1[[#This Row],[담당자]],배민비즈계정!$B:$E,2,0)</f>
        <v>1팀</v>
      </c>
      <c r="AM152" s="11" t="str">
        <f>VLOOKUP(표1[[#This Row],[담당자]],'담당자 정보'!B:G,6,FALSE)</f>
        <v>평정현</v>
      </c>
      <c r="AN152" s="11" t="str">
        <f>VLOOKUP(표1[[#This Row],[팀장]],배민비즈계정!$B:$E,3,FALSE)</f>
        <v>jhpyeong</v>
      </c>
      <c r="AO152" s="16" t="str">
        <f>VLOOKUP(표1[[#This Row],[팀장]],배민비즈계정!$B:$E,4,FALSE)</f>
        <v>010-4660-7292</v>
      </c>
      <c r="AP152" s="2" t="s">
        <v>57</v>
      </c>
      <c r="AQ152" s="2" t="s">
        <v>264</v>
      </c>
      <c r="AR152" s="2" t="str">
        <f>_xlfn.XLOOKUP(표1[[#This Row],[시도2]]&amp;" "&amp;표1[[#This Row],[시군구2]],요금제0402!C:C,요금제0402!G:G)</f>
        <v>서울B&amp;경인A</v>
      </c>
      <c r="AS152" s="2"/>
      <c r="AT152" s="2"/>
      <c r="AU152" s="2"/>
    </row>
    <row r="153" spans="1:47" ht="16.5" customHeight="1">
      <c r="A153" s="10">
        <v>151</v>
      </c>
      <c r="B153" s="11" t="s">
        <v>1476</v>
      </c>
      <c r="C153" s="11" t="s">
        <v>1477</v>
      </c>
      <c r="D153" s="11" t="s">
        <v>1478</v>
      </c>
      <c r="E153" s="11" t="s">
        <v>108</v>
      </c>
      <c r="F153" s="11" t="s">
        <v>57</v>
      </c>
      <c r="G153" s="11" t="s">
        <v>576</v>
      </c>
      <c r="H153" s="11">
        <v>3</v>
      </c>
      <c r="I153" s="47" t="s">
        <v>436</v>
      </c>
      <c r="J153" s="11" t="s">
        <v>1479</v>
      </c>
      <c r="K153" s="11" t="s">
        <v>1480</v>
      </c>
      <c r="L153" s="11" t="s">
        <v>99</v>
      </c>
      <c r="M153" s="12">
        <v>45452</v>
      </c>
      <c r="N153" s="12">
        <v>45455</v>
      </c>
      <c r="O153" s="12" t="str">
        <f>IFERROR(_xlfn.XLOOKUP(표1[[#This Row],[시도]]&amp;" "&amp;표1[[#This Row],[시군구]],요금제0402!C:C,요금제0402!G:G),"-")</f>
        <v>서울B&amp;경인A</v>
      </c>
      <c r="P153" s="14"/>
      <c r="Q153" s="57">
        <v>0</v>
      </c>
      <c r="R153" s="13">
        <v>100</v>
      </c>
      <c r="S153" s="18">
        <v>50</v>
      </c>
      <c r="T153" s="12" t="s">
        <v>86</v>
      </c>
      <c r="U153" s="11" t="s">
        <v>64</v>
      </c>
      <c r="V153" s="11">
        <v>5234400787</v>
      </c>
      <c r="W153" s="11" t="s">
        <v>1481</v>
      </c>
      <c r="X153" s="11" t="s">
        <v>1482</v>
      </c>
      <c r="Y153" s="11" t="s">
        <v>1483</v>
      </c>
      <c r="Z153" s="11" t="s">
        <v>1484</v>
      </c>
      <c r="AA153" s="11" t="s">
        <v>90</v>
      </c>
      <c r="AB153" s="11" t="s">
        <v>1485</v>
      </c>
      <c r="AC153" s="12"/>
      <c r="AD153" s="163" t="s">
        <v>1486</v>
      </c>
      <c r="AE153" s="12"/>
      <c r="AF153" s="15" t="s">
        <v>70</v>
      </c>
      <c r="AG153" s="11" t="str">
        <f>IFERROR(VLOOKUP(표1[[#This Row],[담당자]],'담당자 정보'!$B:$D,2,0),"")</f>
        <v>바로고</v>
      </c>
      <c r="AH153" s="11" t="str">
        <f>IFERROR(VLOOKUP(표1[[#This Row],[담당자]],'담당자 정보'!$B:$E,4,0),"")</f>
        <v>1팀</v>
      </c>
      <c r="AI153" s="12" t="s">
        <v>71</v>
      </c>
      <c r="AJ153" s="12" t="str">
        <f>IFERROR(VLOOKUP(표1[[#This Row],[담당자]],배민비즈계정!$B:$E,3,0),"")</f>
        <v>tkdan159</v>
      </c>
      <c r="AK153" s="12" t="str">
        <f>IFERROR(VLOOKUP(표1[[#This Row],[담당자]],배민비즈계정!$B:$E,4,0),"")</f>
        <v>010-9052-0911</v>
      </c>
      <c r="AL153" s="12" t="str">
        <f>VLOOKUP(표1[[#This Row],[담당자]],배민비즈계정!$B:$E,2,0)</f>
        <v>1팀</v>
      </c>
      <c r="AM153" s="11" t="str">
        <f>VLOOKUP(표1[[#This Row],[담당자]],'담당자 정보'!B:G,6,FALSE)</f>
        <v>평정현</v>
      </c>
      <c r="AN153" s="11" t="str">
        <f>VLOOKUP(표1[[#This Row],[팀장]],배민비즈계정!$B:$E,3,FALSE)</f>
        <v>jhpyeong</v>
      </c>
      <c r="AO153" s="16" t="str">
        <f>VLOOKUP(표1[[#This Row],[팀장]],배민비즈계정!$B:$E,4,FALSE)</f>
        <v>010-4660-7292</v>
      </c>
      <c r="AP153" s="2" t="s">
        <v>57</v>
      </c>
      <c r="AQ153" s="2" t="s">
        <v>576</v>
      </c>
      <c r="AR153" s="2" t="str">
        <f>_xlfn.XLOOKUP(표1[[#This Row],[시도2]]&amp;" "&amp;표1[[#This Row],[시군구2]],요금제0402!C:C,요금제0402!G:G)</f>
        <v>서울B&amp;경인A</v>
      </c>
      <c r="AS153" s="2"/>
      <c r="AT153" s="2"/>
      <c r="AU153" s="2"/>
    </row>
    <row r="154" spans="1:47" ht="16.5" customHeight="1">
      <c r="A154" s="10">
        <v>152</v>
      </c>
      <c r="B154" s="11" t="s">
        <v>1487</v>
      </c>
      <c r="C154" s="11" t="s">
        <v>1488</v>
      </c>
      <c r="D154" s="11" t="s">
        <v>1489</v>
      </c>
      <c r="E154" s="11" t="s">
        <v>56</v>
      </c>
      <c r="F154" s="11" t="s">
        <v>57</v>
      </c>
      <c r="G154" s="11" t="s">
        <v>271</v>
      </c>
      <c r="H154" s="11">
        <v>0</v>
      </c>
      <c r="I154" s="47"/>
      <c r="J154" s="11" t="s">
        <v>1490</v>
      </c>
      <c r="K154" s="11" t="s">
        <v>1491</v>
      </c>
      <c r="L154" s="11" t="s">
        <v>99</v>
      </c>
      <c r="M154" s="12">
        <v>45452</v>
      </c>
      <c r="N154" s="12">
        <v>45455</v>
      </c>
      <c r="O154" s="12" t="str">
        <f>IFERROR(_xlfn.XLOOKUP(표1[[#This Row],[시도]]&amp;" "&amp;표1[[#This Row],[시군구]],요금제0402!C:C,요금제0402!G:G),"-")</f>
        <v>서울B&amp;경인A</v>
      </c>
      <c r="P154" s="14"/>
      <c r="Q154" s="57">
        <v>0</v>
      </c>
      <c r="R154" s="13">
        <v>100</v>
      </c>
      <c r="S154" s="18">
        <v>50</v>
      </c>
      <c r="T154" s="12" t="s">
        <v>86</v>
      </c>
      <c r="U154" s="11" t="s">
        <v>64</v>
      </c>
      <c r="V154" s="11">
        <v>7152001230</v>
      </c>
      <c r="W154" s="11" t="s">
        <v>1492</v>
      </c>
      <c r="X154" s="11" t="s">
        <v>1493</v>
      </c>
      <c r="Y154" s="11" t="s">
        <v>1494</v>
      </c>
      <c r="Z154" s="11">
        <v>3333257727226</v>
      </c>
      <c r="AA154" s="11" t="s">
        <v>68</v>
      </c>
      <c r="AB154" s="11" t="s">
        <v>1495</v>
      </c>
      <c r="AC154" s="12"/>
      <c r="AD154" s="12"/>
      <c r="AE154" s="12"/>
      <c r="AF154" s="15" t="s">
        <v>70</v>
      </c>
      <c r="AG154" s="11" t="str">
        <f>IFERROR(VLOOKUP(표1[[#This Row],[담당자]],'담당자 정보'!$B:$D,2,0),"")</f>
        <v>바로고</v>
      </c>
      <c r="AH154" s="11" t="str">
        <f>IFERROR(VLOOKUP(표1[[#This Row],[담당자]],'담당자 정보'!$B:$E,4,0),"")</f>
        <v>1팀</v>
      </c>
      <c r="AI154" s="12" t="s">
        <v>71</v>
      </c>
      <c r="AJ154" s="12" t="str">
        <f>IFERROR(VLOOKUP(표1[[#This Row],[담당자]],배민비즈계정!$B:$E,3,0),"")</f>
        <v>tkdan159</v>
      </c>
      <c r="AK154" s="12" t="str">
        <f>IFERROR(VLOOKUP(표1[[#This Row],[담당자]],배민비즈계정!$B:$E,4,0),"")</f>
        <v>010-9052-0911</v>
      </c>
      <c r="AL154" s="12" t="str">
        <f>VLOOKUP(표1[[#This Row],[담당자]],배민비즈계정!$B:$E,2,0)</f>
        <v>1팀</v>
      </c>
      <c r="AM154" s="11" t="str">
        <f>VLOOKUP(표1[[#This Row],[담당자]],'담당자 정보'!B:G,6,FALSE)</f>
        <v>평정현</v>
      </c>
      <c r="AN154" s="11" t="str">
        <f>VLOOKUP(표1[[#This Row],[팀장]],배민비즈계정!$B:$E,3,FALSE)</f>
        <v>jhpyeong</v>
      </c>
      <c r="AO154" s="16" t="str">
        <f>VLOOKUP(표1[[#This Row],[팀장]],배민비즈계정!$B:$E,4,FALSE)</f>
        <v>010-4660-7292</v>
      </c>
      <c r="AP154" s="2" t="s">
        <v>57</v>
      </c>
      <c r="AQ154" s="2" t="s">
        <v>271</v>
      </c>
      <c r="AR154" s="2" t="str">
        <f>_xlfn.XLOOKUP(표1[[#This Row],[시도2]]&amp;" "&amp;표1[[#This Row],[시군구2]],요금제0402!C:C,요금제0402!G:G)</f>
        <v>서울B&amp;경인A</v>
      </c>
      <c r="AS154" s="2"/>
      <c r="AT154" s="2"/>
      <c r="AU154" s="2"/>
    </row>
    <row r="155" spans="1:47" ht="16.5" customHeight="1">
      <c r="A155" s="10">
        <v>153</v>
      </c>
      <c r="B155" s="11" t="s">
        <v>1496</v>
      </c>
      <c r="C155" s="11" t="s">
        <v>1497</v>
      </c>
      <c r="D155" s="11" t="s">
        <v>1498</v>
      </c>
      <c r="E155" s="11" t="s">
        <v>56</v>
      </c>
      <c r="F155" s="11" t="s">
        <v>109</v>
      </c>
      <c r="G155" s="11" t="s">
        <v>1499</v>
      </c>
      <c r="H155" s="11">
        <v>0</v>
      </c>
      <c r="I155" s="47"/>
      <c r="J155" s="11" t="s">
        <v>1500</v>
      </c>
      <c r="K155" s="11" t="s">
        <v>1501</v>
      </c>
      <c r="L155" s="11" t="s">
        <v>99</v>
      </c>
      <c r="M155" s="12">
        <v>45452</v>
      </c>
      <c r="N155" s="12">
        <v>45455</v>
      </c>
      <c r="O155" s="12" t="str">
        <f>IFERROR(_xlfn.XLOOKUP(표1[[#This Row],[시도]]&amp;" "&amp;표1[[#This Row],[시군구]],요금제0402!C:C,요금제0402!G:G),"-")</f>
        <v>경인B</v>
      </c>
      <c r="P155" s="14"/>
      <c r="Q155" s="57">
        <v>0</v>
      </c>
      <c r="R155" s="13">
        <v>100</v>
      </c>
      <c r="S155" s="18">
        <v>50</v>
      </c>
      <c r="T155" s="12" t="s">
        <v>86</v>
      </c>
      <c r="U155" s="11" t="s">
        <v>64</v>
      </c>
      <c r="V155" s="11">
        <v>3535700500</v>
      </c>
      <c r="W155" s="11" t="s">
        <v>218</v>
      </c>
      <c r="X155" s="11" t="s">
        <v>1502</v>
      </c>
      <c r="Y155" s="11" t="s">
        <v>1503</v>
      </c>
      <c r="Z155" s="11">
        <v>1002648187828</v>
      </c>
      <c r="AA155" s="11" t="s">
        <v>259</v>
      </c>
      <c r="AB155" s="11" t="s">
        <v>1504</v>
      </c>
      <c r="AC155" s="12"/>
      <c r="AD155" s="12"/>
      <c r="AE155" s="12"/>
      <c r="AF155" s="15" t="s">
        <v>70</v>
      </c>
      <c r="AG155" s="11" t="str">
        <f>IFERROR(VLOOKUP(표1[[#This Row],[담당자]],'담당자 정보'!$B:$D,2,0),"")</f>
        <v>바로고</v>
      </c>
      <c r="AH155" s="11" t="str">
        <f>IFERROR(VLOOKUP(표1[[#This Row],[담당자]],'담당자 정보'!$B:$E,4,0),"")</f>
        <v>1팀</v>
      </c>
      <c r="AI155" s="12" t="s">
        <v>71</v>
      </c>
      <c r="AJ155" s="12" t="str">
        <f>IFERROR(VLOOKUP(표1[[#This Row],[담당자]],배민비즈계정!$B:$E,3,0),"")</f>
        <v>tkdan159</v>
      </c>
      <c r="AK155" s="12" t="str">
        <f>IFERROR(VLOOKUP(표1[[#This Row],[담당자]],배민비즈계정!$B:$E,4,0),"")</f>
        <v>010-9052-0911</v>
      </c>
      <c r="AL155" s="12" t="str">
        <f>VLOOKUP(표1[[#This Row],[담당자]],배민비즈계정!$B:$E,2,0)</f>
        <v>1팀</v>
      </c>
      <c r="AM155" s="11" t="str">
        <f>VLOOKUP(표1[[#This Row],[담당자]],'담당자 정보'!B:G,6,FALSE)</f>
        <v>평정현</v>
      </c>
      <c r="AN155" s="11" t="str">
        <f>VLOOKUP(표1[[#This Row],[팀장]],배민비즈계정!$B:$E,3,FALSE)</f>
        <v>jhpyeong</v>
      </c>
      <c r="AO155" s="16" t="str">
        <f>VLOOKUP(표1[[#This Row],[팀장]],배민비즈계정!$B:$E,4,FALSE)</f>
        <v>010-4660-7292</v>
      </c>
      <c r="AP155" s="2" t="s">
        <v>109</v>
      </c>
      <c r="AQ155" s="2" t="s">
        <v>1499</v>
      </c>
      <c r="AR155" s="2" t="str">
        <f>_xlfn.XLOOKUP(표1[[#This Row],[시도2]]&amp;" "&amp;표1[[#This Row],[시군구2]],요금제0402!C:C,요금제0402!G:G)</f>
        <v>경인B</v>
      </c>
      <c r="AS155" s="2"/>
      <c r="AT155" s="2"/>
      <c r="AU155" s="2"/>
    </row>
    <row r="156" spans="1:47" ht="16.5" customHeight="1">
      <c r="A156" s="10">
        <v>154</v>
      </c>
      <c r="B156" s="11" t="s">
        <v>1505</v>
      </c>
      <c r="C156" s="11" t="s">
        <v>1506</v>
      </c>
      <c r="D156" s="11" t="s">
        <v>1507</v>
      </c>
      <c r="E156" s="11" t="s">
        <v>56</v>
      </c>
      <c r="F156" s="11" t="s">
        <v>57</v>
      </c>
      <c r="G156" s="11" t="s">
        <v>765</v>
      </c>
      <c r="H156" s="11">
        <v>0</v>
      </c>
      <c r="I156" s="47"/>
      <c r="J156" s="11" t="s">
        <v>1508</v>
      </c>
      <c r="K156" s="11" t="s">
        <v>1509</v>
      </c>
      <c r="L156" s="11" t="s">
        <v>99</v>
      </c>
      <c r="M156" s="12">
        <v>45452</v>
      </c>
      <c r="N156" s="12">
        <v>45455</v>
      </c>
      <c r="O156" s="12" t="str">
        <f>IFERROR(_xlfn.XLOOKUP(표1[[#This Row],[시도]]&amp;" "&amp;표1[[#This Row],[시군구]],요금제0402!C:C,요금제0402!G:G),"-")</f>
        <v>서울B&amp;경인A</v>
      </c>
      <c r="P156" s="14"/>
      <c r="Q156" s="57">
        <v>0</v>
      </c>
      <c r="R156" s="13">
        <v>100</v>
      </c>
      <c r="S156" s="18">
        <v>50</v>
      </c>
      <c r="T156" s="12" t="s">
        <v>86</v>
      </c>
      <c r="U156" s="11" t="s">
        <v>150</v>
      </c>
      <c r="V156" s="11">
        <v>5641801677</v>
      </c>
      <c r="W156" s="11" t="s">
        <v>256</v>
      </c>
      <c r="X156" s="11" t="s">
        <v>257</v>
      </c>
      <c r="Y156" s="11" t="s">
        <v>258</v>
      </c>
      <c r="Z156" s="11">
        <v>1005604244594</v>
      </c>
      <c r="AA156" s="11" t="s">
        <v>259</v>
      </c>
      <c r="AB156" s="11" t="s">
        <v>260</v>
      </c>
      <c r="AC156" s="12"/>
      <c r="AD156" s="12"/>
      <c r="AE156" s="12"/>
      <c r="AF156" s="15" t="s">
        <v>70</v>
      </c>
      <c r="AG156" s="11" t="str">
        <f>IFERROR(VLOOKUP(표1[[#This Row],[담당자]],'담당자 정보'!$B:$D,2,0),"")</f>
        <v>바로고</v>
      </c>
      <c r="AH156" s="11" t="str">
        <f>IFERROR(VLOOKUP(표1[[#This Row],[담당자]],'담당자 정보'!$B:$E,4,0),"")</f>
        <v>1팀</v>
      </c>
      <c r="AI156" s="12" t="s">
        <v>71</v>
      </c>
      <c r="AJ156" s="12" t="str">
        <f>IFERROR(VLOOKUP(표1[[#This Row],[담당자]],배민비즈계정!$B:$E,3,0),"")</f>
        <v>tkdan159</v>
      </c>
      <c r="AK156" s="12" t="str">
        <f>IFERROR(VLOOKUP(표1[[#This Row],[담당자]],배민비즈계정!$B:$E,4,0),"")</f>
        <v>010-9052-0911</v>
      </c>
      <c r="AL156" s="12" t="str">
        <f>VLOOKUP(표1[[#This Row],[담당자]],배민비즈계정!$B:$E,2,0)</f>
        <v>1팀</v>
      </c>
      <c r="AM156" s="11" t="str">
        <f>VLOOKUP(표1[[#This Row],[담당자]],'담당자 정보'!B:G,6,FALSE)</f>
        <v>평정현</v>
      </c>
      <c r="AN156" s="11" t="str">
        <f>VLOOKUP(표1[[#This Row],[팀장]],배민비즈계정!$B:$E,3,FALSE)</f>
        <v>jhpyeong</v>
      </c>
      <c r="AO156" s="16" t="str">
        <f>VLOOKUP(표1[[#This Row],[팀장]],배민비즈계정!$B:$E,4,FALSE)</f>
        <v>010-4660-7292</v>
      </c>
      <c r="AP156" s="2" t="s">
        <v>57</v>
      </c>
      <c r="AQ156" s="2" t="s">
        <v>765</v>
      </c>
      <c r="AR156" s="2" t="str">
        <f>_xlfn.XLOOKUP(표1[[#This Row],[시도2]]&amp;" "&amp;표1[[#This Row],[시군구2]],요금제0402!C:C,요금제0402!G:G)</f>
        <v>서울B&amp;경인A</v>
      </c>
      <c r="AS156" s="2"/>
      <c r="AT156" s="2"/>
      <c r="AU156" s="2"/>
    </row>
    <row r="157" spans="1:47" ht="16.5" customHeight="1">
      <c r="A157" s="10">
        <v>155</v>
      </c>
      <c r="B157" s="11" t="s">
        <v>1505</v>
      </c>
      <c r="C157" s="11" t="s">
        <v>1510</v>
      </c>
      <c r="D157" s="11" t="s">
        <v>1511</v>
      </c>
      <c r="E157" s="11" t="s">
        <v>56</v>
      </c>
      <c r="F157" s="11" t="s">
        <v>57</v>
      </c>
      <c r="G157" s="11" t="s">
        <v>765</v>
      </c>
      <c r="H157" s="11">
        <v>0</v>
      </c>
      <c r="I157" s="47"/>
      <c r="J157" s="11" t="s">
        <v>1512</v>
      </c>
      <c r="K157" s="11" t="s">
        <v>1513</v>
      </c>
      <c r="L157" s="11" t="s">
        <v>99</v>
      </c>
      <c r="M157" s="12">
        <v>45452</v>
      </c>
      <c r="N157" s="12">
        <v>45455</v>
      </c>
      <c r="O157" s="12" t="str">
        <f>IFERROR(_xlfn.XLOOKUP(표1[[#This Row],[시도]]&amp;" "&amp;표1[[#This Row],[시군구]],요금제0402!C:C,요금제0402!G:G),"-")</f>
        <v>서울B&amp;경인A</v>
      </c>
      <c r="P157" s="14"/>
      <c r="Q157" s="57">
        <v>0</v>
      </c>
      <c r="R157" s="13">
        <v>100</v>
      </c>
      <c r="S157" s="18">
        <v>50</v>
      </c>
      <c r="T157" s="12" t="s">
        <v>86</v>
      </c>
      <c r="U157" s="11" t="s">
        <v>150</v>
      </c>
      <c r="V157" s="11">
        <v>5641801677</v>
      </c>
      <c r="W157" s="11" t="s">
        <v>256</v>
      </c>
      <c r="X157" s="11" t="s">
        <v>257</v>
      </c>
      <c r="Y157" s="11" t="s">
        <v>258</v>
      </c>
      <c r="Z157" s="11">
        <v>1005604244594</v>
      </c>
      <c r="AA157" s="11" t="s">
        <v>259</v>
      </c>
      <c r="AB157" s="11" t="s">
        <v>260</v>
      </c>
      <c r="AC157" s="12"/>
      <c r="AD157" s="12"/>
      <c r="AE157" s="12"/>
      <c r="AF157" s="15" t="s">
        <v>284</v>
      </c>
      <c r="AG157" s="11" t="str">
        <f>IFERROR(VLOOKUP(표1[[#This Row],[담당자]],'담당자 정보'!$B:$D,2,0),"")</f>
        <v>바로고</v>
      </c>
      <c r="AH157" s="11" t="str">
        <f>IFERROR(VLOOKUP(표1[[#This Row],[담당자]],'담당자 정보'!$B:$E,4,0),"")</f>
        <v>1팀</v>
      </c>
      <c r="AI157" s="12" t="s">
        <v>71</v>
      </c>
      <c r="AJ157" s="12" t="str">
        <f>IFERROR(VLOOKUP(표1[[#This Row],[담당자]],배민비즈계정!$B:$E,3,0),"")</f>
        <v>tkdan159</v>
      </c>
      <c r="AK157" s="12" t="str">
        <f>IFERROR(VLOOKUP(표1[[#This Row],[담당자]],배민비즈계정!$B:$E,4,0),"")</f>
        <v>010-9052-0911</v>
      </c>
      <c r="AL157" s="12" t="str">
        <f>VLOOKUP(표1[[#This Row],[담당자]],배민비즈계정!$B:$E,2,0)</f>
        <v>1팀</v>
      </c>
      <c r="AM157" s="11" t="str">
        <f>VLOOKUP(표1[[#This Row],[담당자]],'담당자 정보'!B:G,6,FALSE)</f>
        <v>평정현</v>
      </c>
      <c r="AN157" s="11" t="str">
        <f>VLOOKUP(표1[[#This Row],[팀장]],배민비즈계정!$B:$E,3,FALSE)</f>
        <v>jhpyeong</v>
      </c>
      <c r="AO157" s="16" t="str">
        <f>VLOOKUP(표1[[#This Row],[팀장]],배민비즈계정!$B:$E,4,FALSE)</f>
        <v>010-4660-7292</v>
      </c>
      <c r="AP157" s="2" t="s">
        <v>57</v>
      </c>
      <c r="AQ157" s="2" t="s">
        <v>765</v>
      </c>
      <c r="AR157" s="2" t="str">
        <f>_xlfn.XLOOKUP(표1[[#This Row],[시도2]]&amp;" "&amp;표1[[#This Row],[시군구2]],요금제0402!C:C,요금제0402!G:G)</f>
        <v>서울B&amp;경인A</v>
      </c>
      <c r="AS157" s="2"/>
      <c r="AT157" s="2"/>
      <c r="AU157" s="2"/>
    </row>
    <row r="158" spans="1:47" ht="16.5" customHeight="1">
      <c r="A158" s="10">
        <v>156</v>
      </c>
      <c r="B158" s="11" t="s">
        <v>1505</v>
      </c>
      <c r="C158" s="11" t="s">
        <v>1514</v>
      </c>
      <c r="D158" s="11" t="s">
        <v>1515</v>
      </c>
      <c r="E158" s="11" t="s">
        <v>56</v>
      </c>
      <c r="F158" s="11" t="s">
        <v>57</v>
      </c>
      <c r="G158" s="11" t="s">
        <v>765</v>
      </c>
      <c r="H158" s="11">
        <v>0</v>
      </c>
      <c r="I158" s="47"/>
      <c r="J158" s="11" t="s">
        <v>1516</v>
      </c>
      <c r="K158" s="11" t="s">
        <v>1517</v>
      </c>
      <c r="L158" s="11" t="s">
        <v>99</v>
      </c>
      <c r="M158" s="12">
        <v>45452</v>
      </c>
      <c r="N158" s="12">
        <v>45455</v>
      </c>
      <c r="O158" s="12" t="str">
        <f>IFERROR(_xlfn.XLOOKUP(표1[[#This Row],[시도]]&amp;" "&amp;표1[[#This Row],[시군구]],요금제0402!C:C,요금제0402!G:G),"-")</f>
        <v>서울B&amp;경인A</v>
      </c>
      <c r="P158" s="14"/>
      <c r="Q158" s="57">
        <v>0</v>
      </c>
      <c r="R158" s="13">
        <v>100</v>
      </c>
      <c r="S158" s="18">
        <v>50</v>
      </c>
      <c r="T158" s="12" t="s">
        <v>86</v>
      </c>
      <c r="U158" s="11" t="s">
        <v>64</v>
      </c>
      <c r="V158" s="11">
        <v>8338803161</v>
      </c>
      <c r="W158" s="11" t="s">
        <v>1422</v>
      </c>
      <c r="X158" s="11" t="s">
        <v>257</v>
      </c>
      <c r="Y158" s="11" t="s">
        <v>1423</v>
      </c>
      <c r="Z158" s="11">
        <v>1005004688544</v>
      </c>
      <c r="AA158" s="11" t="s">
        <v>259</v>
      </c>
      <c r="AB158" s="11" t="s">
        <v>260</v>
      </c>
      <c r="AC158" s="12"/>
      <c r="AD158" s="12"/>
      <c r="AE158" s="12"/>
      <c r="AF158" s="15" t="s">
        <v>70</v>
      </c>
      <c r="AG158" s="11" t="str">
        <f>IFERROR(VLOOKUP(표1[[#This Row],[담당자]],'담당자 정보'!$B:$D,2,0),"")</f>
        <v>바로고</v>
      </c>
      <c r="AH158" s="11" t="str">
        <f>IFERROR(VLOOKUP(표1[[#This Row],[담당자]],'담당자 정보'!$B:$E,4,0),"")</f>
        <v>1팀</v>
      </c>
      <c r="AI158" s="12" t="s">
        <v>71</v>
      </c>
      <c r="AJ158" s="12" t="str">
        <f>IFERROR(VLOOKUP(표1[[#This Row],[담당자]],배민비즈계정!$B:$E,3,0),"")</f>
        <v>tkdan159</v>
      </c>
      <c r="AK158" s="12" t="str">
        <f>IFERROR(VLOOKUP(표1[[#This Row],[담당자]],배민비즈계정!$B:$E,4,0),"")</f>
        <v>010-9052-0911</v>
      </c>
      <c r="AL158" s="12" t="str">
        <f>VLOOKUP(표1[[#This Row],[담당자]],배민비즈계정!$B:$E,2,0)</f>
        <v>1팀</v>
      </c>
      <c r="AM158" s="11" t="str">
        <f>VLOOKUP(표1[[#This Row],[담당자]],'담당자 정보'!B:G,6,FALSE)</f>
        <v>평정현</v>
      </c>
      <c r="AN158" s="11" t="str">
        <f>VLOOKUP(표1[[#This Row],[팀장]],배민비즈계정!$B:$E,3,FALSE)</f>
        <v>jhpyeong</v>
      </c>
      <c r="AO158" s="16" t="str">
        <f>VLOOKUP(표1[[#This Row],[팀장]],배민비즈계정!$B:$E,4,FALSE)</f>
        <v>010-4660-7292</v>
      </c>
      <c r="AP158" s="2" t="s">
        <v>57</v>
      </c>
      <c r="AQ158" s="2" t="s">
        <v>765</v>
      </c>
      <c r="AR158" s="2" t="str">
        <f>_xlfn.XLOOKUP(표1[[#This Row],[시도2]]&amp;" "&amp;표1[[#This Row],[시군구2]],요금제0402!C:C,요금제0402!G:G)</f>
        <v>서울B&amp;경인A</v>
      </c>
      <c r="AS158" s="2"/>
      <c r="AT158" s="2"/>
      <c r="AU158" s="2"/>
    </row>
    <row r="159" spans="1:47" ht="16.5" customHeight="1">
      <c r="A159" s="10">
        <v>157</v>
      </c>
      <c r="B159" s="11" t="s">
        <v>1518</v>
      </c>
      <c r="C159" s="11" t="s">
        <v>1519</v>
      </c>
      <c r="D159" s="11" t="s">
        <v>1520</v>
      </c>
      <c r="E159" s="11" t="s">
        <v>56</v>
      </c>
      <c r="F159" s="11" t="s">
        <v>109</v>
      </c>
      <c r="G159" s="11" t="s">
        <v>186</v>
      </c>
      <c r="H159" s="11">
        <v>0</v>
      </c>
      <c r="I159" s="47" t="s">
        <v>1521</v>
      </c>
      <c r="J159" s="11" t="s">
        <v>1522</v>
      </c>
      <c r="K159" s="11" t="s">
        <v>1523</v>
      </c>
      <c r="L159" s="11" t="s">
        <v>99</v>
      </c>
      <c r="M159" s="12">
        <v>45452</v>
      </c>
      <c r="N159" s="12">
        <v>45455</v>
      </c>
      <c r="O159" s="12" t="str">
        <f>IFERROR(_xlfn.XLOOKUP(표1[[#This Row],[시도]]&amp;" "&amp;표1[[#This Row],[시군구]],요금제0402!C:C,요금제0402!G:G),"-")</f>
        <v>경인B</v>
      </c>
      <c r="P159" s="14"/>
      <c r="Q159" s="57">
        <v>0</v>
      </c>
      <c r="R159" s="13">
        <v>100</v>
      </c>
      <c r="S159" s="18">
        <v>50</v>
      </c>
      <c r="T159" s="12" t="s">
        <v>86</v>
      </c>
      <c r="U159" s="11" t="s">
        <v>64</v>
      </c>
      <c r="V159" s="11">
        <v>7748703040</v>
      </c>
      <c r="W159" s="11" t="s">
        <v>190</v>
      </c>
      <c r="X159" s="11" t="s">
        <v>191</v>
      </c>
      <c r="Y159" s="11" t="s">
        <v>192</v>
      </c>
      <c r="Z159" s="11">
        <v>66590101739112</v>
      </c>
      <c r="AA159" s="11" t="s">
        <v>90</v>
      </c>
      <c r="AB159" s="11" t="s">
        <v>193</v>
      </c>
      <c r="AC159" s="12"/>
      <c r="AD159" s="12"/>
      <c r="AE159" s="12"/>
      <c r="AF159" s="15" t="s">
        <v>70</v>
      </c>
      <c r="AG159" s="11" t="str">
        <f>IFERROR(VLOOKUP(표1[[#This Row],[담당자]],'담당자 정보'!$B:$D,2,0),"")</f>
        <v>바로고</v>
      </c>
      <c r="AH159" s="11" t="str">
        <f>IFERROR(VLOOKUP(표1[[#This Row],[담당자]],'담당자 정보'!$B:$E,4,0),"")</f>
        <v>1팀</v>
      </c>
      <c r="AI159" s="12" t="s">
        <v>356</v>
      </c>
      <c r="AJ159" s="12" t="str">
        <f>IFERROR(VLOOKUP(표1[[#This Row],[담당자]],배민비즈계정!$B:$E,3,0),"")</f>
        <v>jhpyeong</v>
      </c>
      <c r="AK159" s="12" t="str">
        <f>IFERROR(VLOOKUP(표1[[#This Row],[담당자]],배민비즈계정!$B:$E,4,0),"")</f>
        <v>010-4660-7292</v>
      </c>
      <c r="AL159" s="12" t="str">
        <f>VLOOKUP(표1[[#This Row],[담당자]],배민비즈계정!$B:$E,2,0)</f>
        <v>1팀 팀장</v>
      </c>
      <c r="AM159" s="11" t="str">
        <f>VLOOKUP(표1[[#This Row],[담당자]],'담당자 정보'!B:G,6,FALSE)</f>
        <v>평정현</v>
      </c>
      <c r="AN159" s="11" t="str">
        <f>VLOOKUP(표1[[#This Row],[팀장]],배민비즈계정!$B:$E,3,FALSE)</f>
        <v>jhpyeong</v>
      </c>
      <c r="AO159" s="16" t="str">
        <f>VLOOKUP(표1[[#This Row],[팀장]],배민비즈계정!$B:$E,4,FALSE)</f>
        <v>010-4660-7292</v>
      </c>
      <c r="AP159" s="2" t="s">
        <v>109</v>
      </c>
      <c r="AQ159" s="2" t="s">
        <v>186</v>
      </c>
      <c r="AR159" s="2" t="str">
        <f>_xlfn.XLOOKUP(표1[[#This Row],[시도2]]&amp;" "&amp;표1[[#This Row],[시군구2]],요금제0402!C:C,요금제0402!G:G)</f>
        <v>경인B</v>
      </c>
      <c r="AS159" s="2"/>
      <c r="AT159" s="2"/>
      <c r="AU159" s="2"/>
    </row>
    <row r="160" spans="1:47" ht="16.5" customHeight="1">
      <c r="A160" s="10">
        <v>158</v>
      </c>
      <c r="B160" s="11" t="s">
        <v>1524</v>
      </c>
      <c r="C160" s="11" t="s">
        <v>1525</v>
      </c>
      <c r="D160" s="11" t="s">
        <v>1526</v>
      </c>
      <c r="E160" s="11" t="s">
        <v>56</v>
      </c>
      <c r="F160" s="11" t="s">
        <v>109</v>
      </c>
      <c r="G160" s="11" t="s">
        <v>1044</v>
      </c>
      <c r="H160" s="11">
        <v>0</v>
      </c>
      <c r="I160" s="47" t="s">
        <v>436</v>
      </c>
      <c r="J160" s="11" t="s">
        <v>1527</v>
      </c>
      <c r="K160" s="11" t="s">
        <v>1528</v>
      </c>
      <c r="L160" s="11" t="s">
        <v>99</v>
      </c>
      <c r="M160" s="12">
        <v>45452</v>
      </c>
      <c r="N160" s="12">
        <v>45455</v>
      </c>
      <c r="O160" s="12" t="str">
        <f>IFERROR(_xlfn.XLOOKUP(표1[[#This Row],[시도]]&amp;" "&amp;표1[[#This Row],[시군구]],요금제0402!C:C,요금제0402!G:G),"-")</f>
        <v>경인B</v>
      </c>
      <c r="P160" s="14"/>
      <c r="Q160" s="57">
        <v>0</v>
      </c>
      <c r="R160" s="13">
        <v>100</v>
      </c>
      <c r="S160" s="18">
        <v>0</v>
      </c>
      <c r="T160" s="12" t="s">
        <v>63</v>
      </c>
      <c r="U160" s="11" t="s">
        <v>150</v>
      </c>
      <c r="V160" s="11">
        <v>4140199107</v>
      </c>
      <c r="W160" s="11" t="s">
        <v>1529</v>
      </c>
      <c r="X160" s="11" t="s">
        <v>995</v>
      </c>
      <c r="Y160" s="11" t="s">
        <v>1530</v>
      </c>
      <c r="Z160" s="11">
        <v>3333249176407</v>
      </c>
      <c r="AA160" s="11" t="s">
        <v>68</v>
      </c>
      <c r="AB160" s="11" t="s">
        <v>1531</v>
      </c>
      <c r="AC160" s="12"/>
      <c r="AD160" s="12"/>
      <c r="AE160" s="12"/>
      <c r="AF160" s="15" t="s">
        <v>70</v>
      </c>
      <c r="AG160" s="11" t="str">
        <f>IFERROR(VLOOKUP(표1[[#This Row],[담당자]],'담당자 정보'!$B:$D,2,0),"")</f>
        <v>바로고</v>
      </c>
      <c r="AH160" s="11" t="str">
        <f>IFERROR(VLOOKUP(표1[[#This Row],[담당자]],'담당자 정보'!$B:$E,4,0),"")</f>
        <v>1팀</v>
      </c>
      <c r="AI160" s="12" t="s">
        <v>118</v>
      </c>
      <c r="AJ160" s="12" t="str">
        <f>IFERROR(VLOOKUP(표1[[#This Row],[담당자]],배민비즈계정!$B:$E,3,0),"")</f>
        <v>swyoo</v>
      </c>
      <c r="AK160" s="12" t="str">
        <f>IFERROR(VLOOKUP(표1[[#This Row],[담당자]],배민비즈계정!$B:$E,4,0),"")</f>
        <v xml:space="preserve"> 010-5714-1605</v>
      </c>
      <c r="AL160" s="12" t="str">
        <f>VLOOKUP(표1[[#This Row],[담당자]],배민비즈계정!$B:$E,2,0)</f>
        <v>1팀</v>
      </c>
      <c r="AM160" s="11" t="str">
        <f>VLOOKUP(표1[[#This Row],[담당자]],'담당자 정보'!B:G,6,FALSE)</f>
        <v>평정현</v>
      </c>
      <c r="AN160" s="11" t="str">
        <f>VLOOKUP(표1[[#This Row],[팀장]],배민비즈계정!$B:$E,3,FALSE)</f>
        <v>jhpyeong</v>
      </c>
      <c r="AO160" s="16" t="str">
        <f>VLOOKUP(표1[[#This Row],[팀장]],배민비즈계정!$B:$E,4,FALSE)</f>
        <v>010-4660-7292</v>
      </c>
      <c r="AP160" s="2" t="s">
        <v>109</v>
      </c>
      <c r="AQ160" s="2" t="s">
        <v>1044</v>
      </c>
      <c r="AR160" s="2" t="str">
        <f>_xlfn.XLOOKUP(표1[[#This Row],[시도2]]&amp;" "&amp;표1[[#This Row],[시군구2]],요금제0402!C:C,요금제0402!G:G)</f>
        <v>경인B</v>
      </c>
      <c r="AS160" s="2"/>
      <c r="AT160" s="2"/>
      <c r="AU160" s="2"/>
    </row>
    <row r="161" spans="1:47" ht="16.5" customHeight="1">
      <c r="A161" s="10">
        <v>159</v>
      </c>
      <c r="B161" s="11" t="s">
        <v>1532</v>
      </c>
      <c r="C161" s="11" t="s">
        <v>1533</v>
      </c>
      <c r="D161" s="11" t="s">
        <v>1534</v>
      </c>
      <c r="E161" s="11" t="s">
        <v>56</v>
      </c>
      <c r="F161" s="11" t="s">
        <v>109</v>
      </c>
      <c r="G161" s="11" t="s">
        <v>135</v>
      </c>
      <c r="H161" s="11">
        <v>0</v>
      </c>
      <c r="I161" s="47"/>
      <c r="J161" s="11" t="s">
        <v>1535</v>
      </c>
      <c r="K161" s="11" t="s">
        <v>1536</v>
      </c>
      <c r="L161" s="11" t="s">
        <v>99</v>
      </c>
      <c r="M161" s="12">
        <v>45452</v>
      </c>
      <c r="N161" s="12">
        <v>45455</v>
      </c>
      <c r="O161" s="12" t="str">
        <f>IFERROR(_xlfn.XLOOKUP(표1[[#This Row],[시도]]&amp;" "&amp;표1[[#This Row],[시군구]],요금제0402!C:C,요금제0402!G:G),"-")</f>
        <v>경인B</v>
      </c>
      <c r="P161" s="14"/>
      <c r="Q161" s="57">
        <v>0</v>
      </c>
      <c r="R161" s="13">
        <v>100</v>
      </c>
      <c r="S161" s="18">
        <v>50</v>
      </c>
      <c r="T161" s="12"/>
      <c r="U161" s="11" t="s">
        <v>150</v>
      </c>
      <c r="V161" s="11">
        <v>1401076001</v>
      </c>
      <c r="W161" s="11" t="s">
        <v>162</v>
      </c>
      <c r="X161" s="11" t="s">
        <v>163</v>
      </c>
      <c r="Y161" s="11" t="s">
        <v>164</v>
      </c>
      <c r="Z161" s="11">
        <v>110402054471</v>
      </c>
      <c r="AA161" s="11" t="s">
        <v>165</v>
      </c>
      <c r="AB161" s="11" t="s">
        <v>166</v>
      </c>
      <c r="AC161" s="12"/>
      <c r="AD161" s="12"/>
      <c r="AE161" s="12"/>
      <c r="AF161" s="15" t="s">
        <v>654</v>
      </c>
      <c r="AG161" s="11" t="str">
        <f>IFERROR(VLOOKUP(표1[[#This Row],[담당자]],'담당자 정보'!$B:$D,2,0),"")</f>
        <v>바로고</v>
      </c>
      <c r="AH161" s="11" t="str">
        <f>IFERROR(VLOOKUP(표1[[#This Row],[담당자]],'담당자 정보'!$B:$E,4,0),"")</f>
        <v>1팀</v>
      </c>
      <c r="AI161" s="12" t="s">
        <v>118</v>
      </c>
      <c r="AJ161" s="12" t="str">
        <f>IFERROR(VLOOKUP(표1[[#This Row],[담당자]],배민비즈계정!$B:$E,3,0),"")</f>
        <v>swyoo</v>
      </c>
      <c r="AK161" s="12" t="str">
        <f>IFERROR(VLOOKUP(표1[[#This Row],[담당자]],배민비즈계정!$B:$E,4,0),"")</f>
        <v xml:space="preserve"> 010-5714-1605</v>
      </c>
      <c r="AL161" s="12" t="str">
        <f>VLOOKUP(표1[[#This Row],[담당자]],배민비즈계정!$B:$E,2,0)</f>
        <v>1팀</v>
      </c>
      <c r="AM161" s="11" t="str">
        <f>VLOOKUP(표1[[#This Row],[담당자]],'담당자 정보'!B:G,6,FALSE)</f>
        <v>평정현</v>
      </c>
      <c r="AN161" s="11" t="str">
        <f>VLOOKUP(표1[[#This Row],[팀장]],배민비즈계정!$B:$E,3,FALSE)</f>
        <v>jhpyeong</v>
      </c>
      <c r="AO161" s="16" t="str">
        <f>VLOOKUP(표1[[#This Row],[팀장]],배민비즈계정!$B:$E,4,FALSE)</f>
        <v>010-4660-7292</v>
      </c>
      <c r="AP161" s="2" t="s">
        <v>109</v>
      </c>
      <c r="AQ161" s="2" t="s">
        <v>135</v>
      </c>
      <c r="AR161" s="2" t="str">
        <f>_xlfn.XLOOKUP(표1[[#This Row],[시도2]]&amp;" "&amp;표1[[#This Row],[시군구2]],요금제0402!C:C,요금제0402!G:G)</f>
        <v>경인B</v>
      </c>
      <c r="AS161" s="2"/>
      <c r="AT161" s="2"/>
      <c r="AU161" s="2"/>
    </row>
    <row r="162" spans="1:47" ht="16.5" customHeight="1">
      <c r="A162" s="10">
        <v>160</v>
      </c>
      <c r="B162" s="11" t="s">
        <v>1532</v>
      </c>
      <c r="C162" s="11" t="s">
        <v>1537</v>
      </c>
      <c r="D162" s="11" t="s">
        <v>1538</v>
      </c>
      <c r="E162" s="11" t="s">
        <v>56</v>
      </c>
      <c r="F162" s="11" t="s">
        <v>109</v>
      </c>
      <c r="G162" s="11" t="s">
        <v>135</v>
      </c>
      <c r="H162" s="11">
        <v>0</v>
      </c>
      <c r="I162" s="47"/>
      <c r="J162" s="11" t="s">
        <v>1539</v>
      </c>
      <c r="K162" s="11" t="s">
        <v>1540</v>
      </c>
      <c r="L162" s="11" t="s">
        <v>99</v>
      </c>
      <c r="M162" s="12">
        <v>45452</v>
      </c>
      <c r="N162" s="12">
        <v>45455</v>
      </c>
      <c r="O162" s="12" t="str">
        <f>IFERROR(_xlfn.XLOOKUP(표1[[#This Row],[시도]]&amp;" "&amp;표1[[#This Row],[시군구]],요금제0402!C:C,요금제0402!G:G),"-")</f>
        <v>경인B</v>
      </c>
      <c r="P162" s="14"/>
      <c r="Q162" s="57">
        <v>0</v>
      </c>
      <c r="R162" s="13">
        <v>100</v>
      </c>
      <c r="S162" s="18">
        <v>50</v>
      </c>
      <c r="T162" s="12"/>
      <c r="U162" s="11" t="s">
        <v>150</v>
      </c>
      <c r="V162" s="11">
        <v>1401076001</v>
      </c>
      <c r="W162" s="11" t="s">
        <v>162</v>
      </c>
      <c r="X162" s="11" t="s">
        <v>163</v>
      </c>
      <c r="Y162" s="11" t="s">
        <v>164</v>
      </c>
      <c r="Z162" s="11">
        <v>110402054471</v>
      </c>
      <c r="AA162" s="11" t="s">
        <v>165</v>
      </c>
      <c r="AB162" s="11" t="s">
        <v>166</v>
      </c>
      <c r="AC162" s="12"/>
      <c r="AD162" s="12"/>
      <c r="AE162" s="12"/>
      <c r="AF162" s="15" t="s">
        <v>654</v>
      </c>
      <c r="AG162" s="11" t="str">
        <f>IFERROR(VLOOKUP(표1[[#This Row],[담당자]],'담당자 정보'!$B:$D,2,0),"")</f>
        <v>바로고</v>
      </c>
      <c r="AH162" s="11" t="str">
        <f>IFERROR(VLOOKUP(표1[[#This Row],[담당자]],'담당자 정보'!$B:$E,4,0),"")</f>
        <v>1팀</v>
      </c>
      <c r="AI162" s="12" t="s">
        <v>118</v>
      </c>
      <c r="AJ162" s="12" t="str">
        <f>IFERROR(VLOOKUP(표1[[#This Row],[담당자]],배민비즈계정!$B:$E,3,0),"")</f>
        <v>swyoo</v>
      </c>
      <c r="AK162" s="12" t="str">
        <f>IFERROR(VLOOKUP(표1[[#This Row],[담당자]],배민비즈계정!$B:$E,4,0),"")</f>
        <v xml:space="preserve"> 010-5714-1605</v>
      </c>
      <c r="AL162" s="12" t="str">
        <f>VLOOKUP(표1[[#This Row],[담당자]],배민비즈계정!$B:$E,2,0)</f>
        <v>1팀</v>
      </c>
      <c r="AM162" s="11" t="str">
        <f>VLOOKUP(표1[[#This Row],[담당자]],'담당자 정보'!B:G,6,FALSE)</f>
        <v>평정현</v>
      </c>
      <c r="AN162" s="11" t="str">
        <f>VLOOKUP(표1[[#This Row],[팀장]],배민비즈계정!$B:$E,3,FALSE)</f>
        <v>jhpyeong</v>
      </c>
      <c r="AO162" s="16" t="str">
        <f>VLOOKUP(표1[[#This Row],[팀장]],배민비즈계정!$B:$E,4,FALSE)</f>
        <v>010-4660-7292</v>
      </c>
      <c r="AP162" s="2" t="s">
        <v>109</v>
      </c>
      <c r="AQ162" s="2" t="s">
        <v>135</v>
      </c>
      <c r="AR162" s="2" t="str">
        <f>_xlfn.XLOOKUP(표1[[#This Row],[시도2]]&amp;" "&amp;표1[[#This Row],[시군구2]],요금제0402!C:C,요금제0402!G:G)</f>
        <v>경인B</v>
      </c>
      <c r="AS162" s="2"/>
      <c r="AT162" s="2"/>
      <c r="AU162" s="2"/>
    </row>
    <row r="163" spans="1:47" ht="16.5" customHeight="1">
      <c r="A163" s="10">
        <v>161</v>
      </c>
      <c r="B163" s="11" t="s">
        <v>1532</v>
      </c>
      <c r="C163" s="11" t="s">
        <v>1541</v>
      </c>
      <c r="D163" s="11" t="s">
        <v>1542</v>
      </c>
      <c r="E163" s="11" t="s">
        <v>56</v>
      </c>
      <c r="F163" s="11" t="s">
        <v>109</v>
      </c>
      <c r="G163" s="11" t="s">
        <v>135</v>
      </c>
      <c r="H163" s="11">
        <v>0</v>
      </c>
      <c r="I163" s="47"/>
      <c r="J163" s="11" t="s">
        <v>1543</v>
      </c>
      <c r="K163" s="11" t="s">
        <v>1544</v>
      </c>
      <c r="L163" s="11" t="s">
        <v>99</v>
      </c>
      <c r="M163" s="12">
        <v>45452</v>
      </c>
      <c r="N163" s="12">
        <v>45455</v>
      </c>
      <c r="O163" s="12" t="str">
        <f>IFERROR(_xlfn.XLOOKUP(표1[[#This Row],[시도]]&amp;" "&amp;표1[[#This Row],[시군구]],요금제0402!C:C,요금제0402!G:G),"-")</f>
        <v>경인B</v>
      </c>
      <c r="P163" s="14"/>
      <c r="Q163" s="57">
        <v>0</v>
      </c>
      <c r="R163" s="13">
        <v>100</v>
      </c>
      <c r="S163" s="18">
        <v>50</v>
      </c>
      <c r="T163" s="12"/>
      <c r="U163" s="11" t="s">
        <v>150</v>
      </c>
      <c r="V163" s="11">
        <v>7548101236</v>
      </c>
      <c r="W163" s="11" t="s">
        <v>1545</v>
      </c>
      <c r="X163" s="11" t="s">
        <v>1546</v>
      </c>
      <c r="Y163" s="11" t="s">
        <v>1547</v>
      </c>
      <c r="Z163" s="11">
        <v>140013149525</v>
      </c>
      <c r="AA163" s="11" t="s">
        <v>165</v>
      </c>
      <c r="AB163" s="11" t="s">
        <v>1548</v>
      </c>
      <c r="AC163" s="12"/>
      <c r="AD163" s="12"/>
      <c r="AE163" s="12"/>
      <c r="AF163" s="15" t="s">
        <v>513</v>
      </c>
      <c r="AG163" s="11" t="str">
        <f>IFERROR(VLOOKUP(표1[[#This Row],[담당자]],'담당자 정보'!$B:$D,2,0),"")</f>
        <v>바로고</v>
      </c>
      <c r="AH163" s="11" t="str">
        <f>IFERROR(VLOOKUP(표1[[#This Row],[담당자]],'담당자 정보'!$B:$E,4,0),"")</f>
        <v>1팀</v>
      </c>
      <c r="AI163" s="12" t="s">
        <v>118</v>
      </c>
      <c r="AJ163" s="12" t="str">
        <f>IFERROR(VLOOKUP(표1[[#This Row],[담당자]],배민비즈계정!$B:$E,3,0),"")</f>
        <v>swyoo</v>
      </c>
      <c r="AK163" s="12" t="str">
        <f>IFERROR(VLOOKUP(표1[[#This Row],[담당자]],배민비즈계정!$B:$E,4,0),"")</f>
        <v xml:space="preserve"> 010-5714-1605</v>
      </c>
      <c r="AL163" s="12" t="str">
        <f>VLOOKUP(표1[[#This Row],[담당자]],배민비즈계정!$B:$E,2,0)</f>
        <v>1팀</v>
      </c>
      <c r="AM163" s="11" t="str">
        <f>VLOOKUP(표1[[#This Row],[담당자]],'담당자 정보'!B:G,6,FALSE)</f>
        <v>평정현</v>
      </c>
      <c r="AN163" s="11" t="str">
        <f>VLOOKUP(표1[[#This Row],[팀장]],배민비즈계정!$B:$E,3,FALSE)</f>
        <v>jhpyeong</v>
      </c>
      <c r="AO163" s="16" t="str">
        <f>VLOOKUP(표1[[#This Row],[팀장]],배민비즈계정!$B:$E,4,FALSE)</f>
        <v>010-4660-7292</v>
      </c>
      <c r="AP163" s="2" t="s">
        <v>109</v>
      </c>
      <c r="AQ163" s="2" t="s">
        <v>135</v>
      </c>
      <c r="AR163" s="2" t="str">
        <f>_xlfn.XLOOKUP(표1[[#This Row],[시도2]]&amp;" "&amp;표1[[#This Row],[시군구2]],요금제0402!C:C,요금제0402!G:G)</f>
        <v>경인B</v>
      </c>
      <c r="AS163" s="2"/>
      <c r="AT163" s="2"/>
      <c r="AU163" s="2"/>
    </row>
    <row r="164" spans="1:47" ht="16.5" customHeight="1">
      <c r="A164" s="10">
        <v>162</v>
      </c>
      <c r="B164" s="11" t="s">
        <v>1532</v>
      </c>
      <c r="C164" s="11" t="s">
        <v>1549</v>
      </c>
      <c r="D164" s="11" t="s">
        <v>1550</v>
      </c>
      <c r="E164" s="11" t="s">
        <v>808</v>
      </c>
      <c r="F164" s="11" t="s">
        <v>109</v>
      </c>
      <c r="G164" s="11" t="s">
        <v>135</v>
      </c>
      <c r="H164" s="11">
        <v>0</v>
      </c>
      <c r="I164" s="47" t="s">
        <v>1551</v>
      </c>
      <c r="J164" s="11" t="s">
        <v>1552</v>
      </c>
      <c r="K164" s="11" t="s">
        <v>1553</v>
      </c>
      <c r="L164" s="11" t="s">
        <v>99</v>
      </c>
      <c r="M164" s="12">
        <v>45452</v>
      </c>
      <c r="N164" s="12">
        <v>45455</v>
      </c>
      <c r="O164" s="12" t="str">
        <f>IFERROR(_xlfn.XLOOKUP(표1[[#This Row],[시도]]&amp;" "&amp;표1[[#This Row],[시군구]],요금제0402!C:C,요금제0402!G:G),"-")</f>
        <v>경인B</v>
      </c>
      <c r="P164" s="14"/>
      <c r="Q164" s="57">
        <v>0</v>
      </c>
      <c r="R164" s="13">
        <v>100</v>
      </c>
      <c r="S164" s="18">
        <v>0</v>
      </c>
      <c r="T164" s="12" t="s">
        <v>63</v>
      </c>
      <c r="U164" s="11" t="s">
        <v>64</v>
      </c>
      <c r="V164" s="11">
        <v>4421501153</v>
      </c>
      <c r="W164" s="11" t="s">
        <v>1554</v>
      </c>
      <c r="X164" s="11" t="s">
        <v>1555</v>
      </c>
      <c r="Y164" s="11" t="s">
        <v>1556</v>
      </c>
      <c r="Z164" s="11">
        <v>27202277885</v>
      </c>
      <c r="AA164" s="11" t="s">
        <v>142</v>
      </c>
      <c r="AB164" s="11" t="s">
        <v>1557</v>
      </c>
      <c r="AC164" s="12"/>
      <c r="AD164" s="12"/>
      <c r="AE164" s="12"/>
      <c r="AF164" s="15" t="s">
        <v>70</v>
      </c>
      <c r="AG164" s="11" t="str">
        <f>IFERROR(VLOOKUP(표1[[#This Row],[담당자]],'담당자 정보'!$B:$D,2,0),"")</f>
        <v>바로고</v>
      </c>
      <c r="AH164" s="11" t="str">
        <f>IFERROR(VLOOKUP(표1[[#This Row],[담당자]],'담당자 정보'!$B:$E,4,0),"")</f>
        <v>1팀</v>
      </c>
      <c r="AI164" s="12" t="s">
        <v>118</v>
      </c>
      <c r="AJ164" s="12" t="str">
        <f>IFERROR(VLOOKUP(표1[[#This Row],[담당자]],배민비즈계정!$B:$E,3,0),"")</f>
        <v>swyoo</v>
      </c>
      <c r="AK164" s="12" t="str">
        <f>IFERROR(VLOOKUP(표1[[#This Row],[담당자]],배민비즈계정!$B:$E,4,0),"")</f>
        <v xml:space="preserve"> 010-5714-1605</v>
      </c>
      <c r="AL164" s="12" t="str">
        <f>VLOOKUP(표1[[#This Row],[담당자]],배민비즈계정!$B:$E,2,0)</f>
        <v>1팀</v>
      </c>
      <c r="AM164" s="11" t="str">
        <f>VLOOKUP(표1[[#This Row],[담당자]],'담당자 정보'!B:G,6,FALSE)</f>
        <v>평정현</v>
      </c>
      <c r="AN164" s="11" t="str">
        <f>VLOOKUP(표1[[#This Row],[팀장]],배민비즈계정!$B:$E,3,FALSE)</f>
        <v>jhpyeong</v>
      </c>
      <c r="AO164" s="16" t="str">
        <f>VLOOKUP(표1[[#This Row],[팀장]],배민비즈계정!$B:$E,4,FALSE)</f>
        <v>010-4660-7292</v>
      </c>
      <c r="AP164" s="2" t="s">
        <v>109</v>
      </c>
      <c r="AQ164" s="2" t="s">
        <v>135</v>
      </c>
      <c r="AR164" s="2" t="str">
        <f>_xlfn.XLOOKUP(표1[[#This Row],[시도2]]&amp;" "&amp;표1[[#This Row],[시군구2]],요금제0402!C:C,요금제0402!G:G)</f>
        <v>경인B</v>
      </c>
      <c r="AS164" s="2"/>
      <c r="AT164" s="2"/>
      <c r="AU164" s="2"/>
    </row>
    <row r="165" spans="1:47" ht="16.5" customHeight="1">
      <c r="A165" s="10">
        <v>163</v>
      </c>
      <c r="B165" s="11" t="s">
        <v>1532</v>
      </c>
      <c r="C165" s="11" t="s">
        <v>1558</v>
      </c>
      <c r="D165" s="11" t="s">
        <v>1559</v>
      </c>
      <c r="E165" s="11" t="s">
        <v>108</v>
      </c>
      <c r="F165" s="11" t="s">
        <v>109</v>
      </c>
      <c r="G165" s="11" t="s">
        <v>135</v>
      </c>
      <c r="H165" s="11">
        <v>3</v>
      </c>
      <c r="I165" s="47" t="s">
        <v>1560</v>
      </c>
      <c r="J165" s="11" t="s">
        <v>1561</v>
      </c>
      <c r="K165" s="11" t="s">
        <v>1562</v>
      </c>
      <c r="L165" s="11" t="s">
        <v>99</v>
      </c>
      <c r="M165" s="12">
        <v>45452</v>
      </c>
      <c r="N165" s="12">
        <v>45455</v>
      </c>
      <c r="O165" s="12" t="str">
        <f>IFERROR(_xlfn.XLOOKUP(표1[[#This Row],[시도]]&amp;" "&amp;표1[[#This Row],[시군구]],요금제0402!C:C,요금제0402!G:G),"-")</f>
        <v>경인B</v>
      </c>
      <c r="P165" s="14"/>
      <c r="Q165" s="57">
        <v>0</v>
      </c>
      <c r="R165" s="13">
        <v>100</v>
      </c>
      <c r="S165" s="18">
        <v>0</v>
      </c>
      <c r="T165" s="12" t="s">
        <v>63</v>
      </c>
      <c r="U165" s="11" t="s">
        <v>150</v>
      </c>
      <c r="V165" s="11">
        <v>7421201260</v>
      </c>
      <c r="W165" s="11" t="s">
        <v>1563</v>
      </c>
      <c r="X165" s="11" t="s">
        <v>1564</v>
      </c>
      <c r="Y165" s="11" t="s">
        <v>1565</v>
      </c>
      <c r="Z165" s="11">
        <v>137014589121</v>
      </c>
      <c r="AA165" s="11" t="s">
        <v>430</v>
      </c>
      <c r="AB165" s="11" t="s">
        <v>1566</v>
      </c>
      <c r="AC165" s="12"/>
      <c r="AD165" s="12"/>
      <c r="AE165" s="12"/>
      <c r="AF165" s="15" t="s">
        <v>70</v>
      </c>
      <c r="AG165" s="11" t="str">
        <f>IFERROR(VLOOKUP(표1[[#This Row],[담당자]],'담당자 정보'!$B:$D,2,0),"")</f>
        <v>바로고</v>
      </c>
      <c r="AH165" s="11" t="str">
        <f>IFERROR(VLOOKUP(표1[[#This Row],[담당자]],'담당자 정보'!$B:$E,4,0),"")</f>
        <v>1팀</v>
      </c>
      <c r="AI165" s="12" t="s">
        <v>118</v>
      </c>
      <c r="AJ165" s="12" t="str">
        <f>IFERROR(VLOOKUP(표1[[#This Row],[담당자]],배민비즈계정!$B:$E,3,0),"")</f>
        <v>swyoo</v>
      </c>
      <c r="AK165" s="12" t="str">
        <f>IFERROR(VLOOKUP(표1[[#This Row],[담당자]],배민비즈계정!$B:$E,4,0),"")</f>
        <v xml:space="preserve"> 010-5714-1605</v>
      </c>
      <c r="AL165" s="12" t="str">
        <f>VLOOKUP(표1[[#This Row],[담당자]],배민비즈계정!$B:$E,2,0)</f>
        <v>1팀</v>
      </c>
      <c r="AM165" s="11" t="str">
        <f>VLOOKUP(표1[[#This Row],[담당자]],'담당자 정보'!B:G,6,FALSE)</f>
        <v>평정현</v>
      </c>
      <c r="AN165" s="11" t="str">
        <f>VLOOKUP(표1[[#This Row],[팀장]],배민비즈계정!$B:$E,3,FALSE)</f>
        <v>jhpyeong</v>
      </c>
      <c r="AO165" s="16" t="str">
        <f>VLOOKUP(표1[[#This Row],[팀장]],배민비즈계정!$B:$E,4,FALSE)</f>
        <v>010-4660-7292</v>
      </c>
      <c r="AP165" s="2" t="s">
        <v>109</v>
      </c>
      <c r="AQ165" s="2" t="s">
        <v>135</v>
      </c>
      <c r="AR165" s="2" t="str">
        <f>_xlfn.XLOOKUP(표1[[#This Row],[시도2]]&amp;" "&amp;표1[[#This Row],[시군구2]],요금제0402!C:C,요금제0402!G:G)</f>
        <v>경인B</v>
      </c>
      <c r="AS165" s="2"/>
      <c r="AT165" s="2"/>
      <c r="AU165" s="2"/>
    </row>
    <row r="166" spans="1:47" ht="16.5" customHeight="1">
      <c r="A166" s="10">
        <v>164</v>
      </c>
      <c r="B166" s="11" t="s">
        <v>1532</v>
      </c>
      <c r="C166" s="11" t="s">
        <v>1567</v>
      </c>
      <c r="D166" s="11" t="s">
        <v>1568</v>
      </c>
      <c r="E166" s="11" t="s">
        <v>56</v>
      </c>
      <c r="F166" s="11" t="s">
        <v>109</v>
      </c>
      <c r="G166" s="11" t="s">
        <v>135</v>
      </c>
      <c r="H166" s="11">
        <v>0</v>
      </c>
      <c r="I166" s="47" t="s">
        <v>1569</v>
      </c>
      <c r="J166" s="11" t="s">
        <v>1570</v>
      </c>
      <c r="K166" s="11" t="s">
        <v>1571</v>
      </c>
      <c r="L166" s="11" t="s">
        <v>99</v>
      </c>
      <c r="M166" s="12">
        <v>45452</v>
      </c>
      <c r="N166" s="12">
        <v>45455</v>
      </c>
      <c r="O166" s="12" t="str">
        <f>IFERROR(_xlfn.XLOOKUP(표1[[#This Row],[시도]]&amp;" "&amp;표1[[#This Row],[시군구]],요금제0402!C:C,요금제0402!G:G),"-")</f>
        <v>경인B</v>
      </c>
      <c r="P166" s="14"/>
      <c r="Q166" s="57">
        <v>0</v>
      </c>
      <c r="R166" s="13">
        <v>100</v>
      </c>
      <c r="S166" s="18">
        <v>0</v>
      </c>
      <c r="T166" s="12" t="s">
        <v>63</v>
      </c>
      <c r="U166" s="11" t="s">
        <v>64</v>
      </c>
      <c r="V166" s="11">
        <v>2921502033</v>
      </c>
      <c r="W166" s="11" t="s">
        <v>1572</v>
      </c>
      <c r="X166" s="11" t="s">
        <v>1573</v>
      </c>
      <c r="Y166" s="11" t="s">
        <v>1574</v>
      </c>
      <c r="Z166" s="11">
        <v>137014233622</v>
      </c>
      <c r="AA166" s="11" t="s">
        <v>430</v>
      </c>
      <c r="AB166" s="11" t="s">
        <v>1575</v>
      </c>
      <c r="AC166" s="12"/>
      <c r="AD166" s="12"/>
      <c r="AE166" s="12"/>
      <c r="AF166" s="15" t="s">
        <v>70</v>
      </c>
      <c r="AG166" s="11" t="str">
        <f>IFERROR(VLOOKUP(표1[[#This Row],[담당자]],'담당자 정보'!$B:$D,2,0),"")</f>
        <v>바로고</v>
      </c>
      <c r="AH166" s="11" t="str">
        <f>IFERROR(VLOOKUP(표1[[#This Row],[담당자]],'담당자 정보'!$B:$E,4,0),"")</f>
        <v>1팀</v>
      </c>
      <c r="AI166" s="12" t="s">
        <v>118</v>
      </c>
      <c r="AJ166" s="12" t="str">
        <f>IFERROR(VLOOKUP(표1[[#This Row],[담당자]],배민비즈계정!$B:$E,3,0),"")</f>
        <v>swyoo</v>
      </c>
      <c r="AK166" s="12" t="str">
        <f>IFERROR(VLOOKUP(표1[[#This Row],[담당자]],배민비즈계정!$B:$E,4,0),"")</f>
        <v xml:space="preserve"> 010-5714-1605</v>
      </c>
      <c r="AL166" s="12" t="str">
        <f>VLOOKUP(표1[[#This Row],[담당자]],배민비즈계정!$B:$E,2,0)</f>
        <v>1팀</v>
      </c>
      <c r="AM166" s="11" t="str">
        <f>VLOOKUP(표1[[#This Row],[담당자]],'담당자 정보'!B:G,6,FALSE)</f>
        <v>평정현</v>
      </c>
      <c r="AN166" s="11" t="str">
        <f>VLOOKUP(표1[[#This Row],[팀장]],배민비즈계정!$B:$E,3,FALSE)</f>
        <v>jhpyeong</v>
      </c>
      <c r="AO166" s="16" t="str">
        <f>VLOOKUP(표1[[#This Row],[팀장]],배민비즈계정!$B:$E,4,FALSE)</f>
        <v>010-4660-7292</v>
      </c>
      <c r="AP166" s="2" t="s">
        <v>109</v>
      </c>
      <c r="AQ166" s="2" t="s">
        <v>135</v>
      </c>
      <c r="AR166" s="2" t="str">
        <f>_xlfn.XLOOKUP(표1[[#This Row],[시도2]]&amp;" "&amp;표1[[#This Row],[시군구2]],요금제0402!C:C,요금제0402!G:G)</f>
        <v>경인B</v>
      </c>
      <c r="AS166" s="2"/>
      <c r="AT166" s="2"/>
      <c r="AU166" s="2"/>
    </row>
    <row r="167" spans="1:47" ht="16.5" customHeight="1">
      <c r="A167" s="10">
        <v>165</v>
      </c>
      <c r="B167" s="11" t="s">
        <v>1532</v>
      </c>
      <c r="C167" s="11" t="s">
        <v>1576</v>
      </c>
      <c r="D167" s="11" t="s">
        <v>1577</v>
      </c>
      <c r="E167" s="11" t="s">
        <v>108</v>
      </c>
      <c r="F167" s="11" t="s">
        <v>109</v>
      </c>
      <c r="G167" s="11" t="s">
        <v>135</v>
      </c>
      <c r="H167" s="11">
        <v>2</v>
      </c>
      <c r="I167" s="47" t="s">
        <v>1578</v>
      </c>
      <c r="J167" s="11" t="s">
        <v>1579</v>
      </c>
      <c r="K167" s="11" t="s">
        <v>1580</v>
      </c>
      <c r="L167" s="11" t="s">
        <v>99</v>
      </c>
      <c r="M167" s="12">
        <v>45452</v>
      </c>
      <c r="N167" s="12">
        <v>45455</v>
      </c>
      <c r="O167" s="12" t="str">
        <f>IFERROR(_xlfn.XLOOKUP(표1[[#This Row],[시도]]&amp;" "&amp;표1[[#This Row],[시군구]],요금제0402!C:C,요금제0402!G:G),"-")</f>
        <v>경인B</v>
      </c>
      <c r="P167" s="14"/>
      <c r="Q167" s="57">
        <v>0</v>
      </c>
      <c r="R167" s="13">
        <v>100</v>
      </c>
      <c r="S167" s="18">
        <v>0</v>
      </c>
      <c r="T167" s="12" t="s">
        <v>63</v>
      </c>
      <c r="U167" s="11" t="s">
        <v>64</v>
      </c>
      <c r="V167" s="11">
        <v>3403301318</v>
      </c>
      <c r="W167" s="11" t="s">
        <v>1581</v>
      </c>
      <c r="X167" s="11" t="s">
        <v>1582</v>
      </c>
      <c r="Y167" s="11" t="s">
        <v>1583</v>
      </c>
      <c r="Z167" s="11">
        <v>3333265013533</v>
      </c>
      <c r="AA167" s="11" t="s">
        <v>68</v>
      </c>
      <c r="AB167" s="11" t="s">
        <v>1584</v>
      </c>
      <c r="AC167" s="12"/>
      <c r="AD167" s="12"/>
      <c r="AE167" s="12"/>
      <c r="AF167" s="15" t="s">
        <v>70</v>
      </c>
      <c r="AG167" s="11" t="str">
        <f>IFERROR(VLOOKUP(표1[[#This Row],[담당자]],'담당자 정보'!$B:$D,2,0),"")</f>
        <v>바로고</v>
      </c>
      <c r="AH167" s="11" t="str">
        <f>IFERROR(VLOOKUP(표1[[#This Row],[담당자]],'담당자 정보'!$B:$E,4,0),"")</f>
        <v>1팀</v>
      </c>
      <c r="AI167" s="12" t="s">
        <v>118</v>
      </c>
      <c r="AJ167" s="12" t="str">
        <f>IFERROR(VLOOKUP(표1[[#This Row],[담당자]],배민비즈계정!$B:$E,3,0),"")</f>
        <v>swyoo</v>
      </c>
      <c r="AK167" s="12" t="str">
        <f>IFERROR(VLOOKUP(표1[[#This Row],[담당자]],배민비즈계정!$B:$E,4,0),"")</f>
        <v xml:space="preserve"> 010-5714-1605</v>
      </c>
      <c r="AL167" s="12" t="str">
        <f>VLOOKUP(표1[[#This Row],[담당자]],배민비즈계정!$B:$E,2,0)</f>
        <v>1팀</v>
      </c>
      <c r="AM167" s="11" t="str">
        <f>VLOOKUP(표1[[#This Row],[담당자]],'담당자 정보'!B:G,6,FALSE)</f>
        <v>평정현</v>
      </c>
      <c r="AN167" s="11" t="str">
        <f>VLOOKUP(표1[[#This Row],[팀장]],배민비즈계정!$B:$E,3,FALSE)</f>
        <v>jhpyeong</v>
      </c>
      <c r="AO167" s="16" t="str">
        <f>VLOOKUP(표1[[#This Row],[팀장]],배민비즈계정!$B:$E,4,FALSE)</f>
        <v>010-4660-7292</v>
      </c>
      <c r="AP167" s="2" t="s">
        <v>109</v>
      </c>
      <c r="AQ167" s="2" t="s">
        <v>135</v>
      </c>
      <c r="AR167" s="2" t="str">
        <f>_xlfn.XLOOKUP(표1[[#This Row],[시도2]]&amp;" "&amp;표1[[#This Row],[시군구2]],요금제0402!C:C,요금제0402!G:G)</f>
        <v>경인B</v>
      </c>
      <c r="AS167" s="2"/>
      <c r="AT167" s="2"/>
      <c r="AU167" s="2"/>
    </row>
    <row r="168" spans="1:47" ht="16.5" customHeight="1">
      <c r="A168" s="10">
        <v>166</v>
      </c>
      <c r="B168" s="11" t="s">
        <v>1532</v>
      </c>
      <c r="C168" s="11" t="s">
        <v>1585</v>
      </c>
      <c r="D168" s="11" t="s">
        <v>1586</v>
      </c>
      <c r="E168" s="11" t="s">
        <v>56</v>
      </c>
      <c r="F168" s="11" t="s">
        <v>109</v>
      </c>
      <c r="G168" s="11" t="s">
        <v>135</v>
      </c>
      <c r="H168" s="11">
        <v>0</v>
      </c>
      <c r="I168" s="47" t="s">
        <v>1587</v>
      </c>
      <c r="J168" s="11" t="s">
        <v>1588</v>
      </c>
      <c r="K168" s="11" t="s">
        <v>1589</v>
      </c>
      <c r="L168" s="11" t="s">
        <v>99</v>
      </c>
      <c r="M168" s="12">
        <v>45452</v>
      </c>
      <c r="N168" s="12">
        <v>45455</v>
      </c>
      <c r="O168" s="12" t="str">
        <f>IFERROR(_xlfn.XLOOKUP(표1[[#This Row],[시도]]&amp;" "&amp;표1[[#This Row],[시군구]],요금제0402!C:C,요금제0402!G:G),"-")</f>
        <v>경인B</v>
      </c>
      <c r="P168" s="14"/>
      <c r="Q168" s="57">
        <v>0</v>
      </c>
      <c r="R168" s="13">
        <v>100</v>
      </c>
      <c r="S168" s="18">
        <v>0</v>
      </c>
      <c r="T168" s="12" t="s">
        <v>63</v>
      </c>
      <c r="U168" s="11" t="s">
        <v>64</v>
      </c>
      <c r="V168" s="11">
        <v>7548101236</v>
      </c>
      <c r="W168" s="11" t="s">
        <v>1545</v>
      </c>
      <c r="X168" s="11" t="s">
        <v>1546</v>
      </c>
      <c r="Y168" s="11" t="s">
        <v>1590</v>
      </c>
      <c r="Z168" s="11">
        <v>140013149525</v>
      </c>
      <c r="AA168" s="11" t="s">
        <v>165</v>
      </c>
      <c r="AB168" s="11" t="s">
        <v>1591</v>
      </c>
      <c r="AC168" s="12"/>
      <c r="AD168" s="12"/>
      <c r="AE168" s="12"/>
      <c r="AF168" s="15" t="s">
        <v>70</v>
      </c>
      <c r="AG168" s="11" t="str">
        <f>IFERROR(VLOOKUP(표1[[#This Row],[담당자]],'담당자 정보'!$B:$D,2,0),"")</f>
        <v>바로고</v>
      </c>
      <c r="AH168" s="11" t="str">
        <f>IFERROR(VLOOKUP(표1[[#This Row],[담당자]],'담당자 정보'!$B:$E,4,0),"")</f>
        <v>1팀</v>
      </c>
      <c r="AI168" s="12" t="s">
        <v>118</v>
      </c>
      <c r="AJ168" s="12" t="str">
        <f>IFERROR(VLOOKUP(표1[[#This Row],[담당자]],배민비즈계정!$B:$E,3,0),"")</f>
        <v>swyoo</v>
      </c>
      <c r="AK168" s="12" t="str">
        <f>IFERROR(VLOOKUP(표1[[#This Row],[담당자]],배민비즈계정!$B:$E,4,0),"")</f>
        <v xml:space="preserve"> 010-5714-1605</v>
      </c>
      <c r="AL168" s="12" t="str">
        <f>VLOOKUP(표1[[#This Row],[담당자]],배민비즈계정!$B:$E,2,0)</f>
        <v>1팀</v>
      </c>
      <c r="AM168" s="11" t="str">
        <f>VLOOKUP(표1[[#This Row],[담당자]],'담당자 정보'!B:G,6,FALSE)</f>
        <v>평정현</v>
      </c>
      <c r="AN168" s="11" t="str">
        <f>VLOOKUP(표1[[#This Row],[팀장]],배민비즈계정!$B:$E,3,FALSE)</f>
        <v>jhpyeong</v>
      </c>
      <c r="AO168" s="16" t="str">
        <f>VLOOKUP(표1[[#This Row],[팀장]],배민비즈계정!$B:$E,4,FALSE)</f>
        <v>010-4660-7292</v>
      </c>
      <c r="AP168" s="2" t="s">
        <v>109</v>
      </c>
      <c r="AQ168" s="2" t="s">
        <v>135</v>
      </c>
      <c r="AR168" s="2" t="str">
        <f>_xlfn.XLOOKUP(표1[[#This Row],[시도2]]&amp;" "&amp;표1[[#This Row],[시군구2]],요금제0402!C:C,요금제0402!G:G)</f>
        <v>경인B</v>
      </c>
      <c r="AS168" s="2"/>
      <c r="AT168" s="2"/>
      <c r="AU168" s="2"/>
    </row>
    <row r="169" spans="1:47" ht="16.5" customHeight="1">
      <c r="A169" s="10">
        <v>167</v>
      </c>
      <c r="B169" s="11" t="s">
        <v>1532</v>
      </c>
      <c r="C169" s="11" t="s">
        <v>1592</v>
      </c>
      <c r="D169" s="11" t="s">
        <v>1593</v>
      </c>
      <c r="E169" s="11" t="s">
        <v>108</v>
      </c>
      <c r="F169" s="11" t="s">
        <v>109</v>
      </c>
      <c r="G169" s="11" t="s">
        <v>135</v>
      </c>
      <c r="H169" s="11">
        <v>1</v>
      </c>
      <c r="I169" s="47"/>
      <c r="J169" s="11" t="s">
        <v>1594</v>
      </c>
      <c r="K169" s="11" t="s">
        <v>1595</v>
      </c>
      <c r="L169" s="11" t="s">
        <v>99</v>
      </c>
      <c r="M169" s="12">
        <v>45452</v>
      </c>
      <c r="N169" s="12">
        <v>45455</v>
      </c>
      <c r="O169" s="12" t="str">
        <f>IFERROR(_xlfn.XLOOKUP(표1[[#This Row],[시도]]&amp;" "&amp;표1[[#This Row],[시군구]],요금제0402!C:C,요금제0402!G:G),"-")</f>
        <v>경인B</v>
      </c>
      <c r="P169" s="14"/>
      <c r="Q169" s="57">
        <v>0</v>
      </c>
      <c r="R169" s="13">
        <v>100</v>
      </c>
      <c r="S169" s="18">
        <v>0</v>
      </c>
      <c r="T169" s="12" t="s">
        <v>63</v>
      </c>
      <c r="U169" s="11" t="s">
        <v>64</v>
      </c>
      <c r="V169" s="11">
        <v>8165100727</v>
      </c>
      <c r="W169" s="11" t="s">
        <v>1596</v>
      </c>
      <c r="X169" s="11" t="s">
        <v>1597</v>
      </c>
      <c r="Y169" s="11" t="s">
        <v>1598</v>
      </c>
      <c r="Z169" s="11">
        <v>3333305130068</v>
      </c>
      <c r="AA169" s="11" t="s">
        <v>68</v>
      </c>
      <c r="AB169" s="11" t="s">
        <v>1599</v>
      </c>
      <c r="AC169" s="12"/>
      <c r="AD169" s="12"/>
      <c r="AE169" s="12"/>
      <c r="AF169" s="15" t="s">
        <v>70</v>
      </c>
      <c r="AG169" s="11" t="str">
        <f>IFERROR(VLOOKUP(표1[[#This Row],[담당자]],'담당자 정보'!$B:$D,2,0),"")</f>
        <v>바로고</v>
      </c>
      <c r="AH169" s="11" t="str">
        <f>IFERROR(VLOOKUP(표1[[#This Row],[담당자]],'담당자 정보'!$B:$E,4,0),"")</f>
        <v>1팀</v>
      </c>
      <c r="AI169" s="12" t="s">
        <v>118</v>
      </c>
      <c r="AJ169" s="12" t="str">
        <f>IFERROR(VLOOKUP(표1[[#This Row],[담당자]],배민비즈계정!$B:$E,3,0),"")</f>
        <v>swyoo</v>
      </c>
      <c r="AK169" s="12" t="str">
        <f>IFERROR(VLOOKUP(표1[[#This Row],[담당자]],배민비즈계정!$B:$E,4,0),"")</f>
        <v xml:space="preserve"> 010-5714-1605</v>
      </c>
      <c r="AL169" s="12" t="str">
        <f>VLOOKUP(표1[[#This Row],[담당자]],배민비즈계정!$B:$E,2,0)</f>
        <v>1팀</v>
      </c>
      <c r="AM169" s="11" t="str">
        <f>VLOOKUP(표1[[#This Row],[담당자]],'담당자 정보'!B:G,6,FALSE)</f>
        <v>평정현</v>
      </c>
      <c r="AN169" s="11" t="str">
        <f>VLOOKUP(표1[[#This Row],[팀장]],배민비즈계정!$B:$E,3,FALSE)</f>
        <v>jhpyeong</v>
      </c>
      <c r="AO169" s="16" t="str">
        <f>VLOOKUP(표1[[#This Row],[팀장]],배민비즈계정!$B:$E,4,FALSE)</f>
        <v>010-4660-7292</v>
      </c>
      <c r="AP169" s="2" t="s">
        <v>109</v>
      </c>
      <c r="AQ169" s="2" t="s">
        <v>135</v>
      </c>
      <c r="AR169" s="2" t="str">
        <f>_xlfn.XLOOKUP(표1[[#This Row],[시도2]]&amp;" "&amp;표1[[#This Row],[시군구2]],요금제0402!C:C,요금제0402!G:G)</f>
        <v>경인B</v>
      </c>
      <c r="AS169" s="2"/>
      <c r="AT169" s="2"/>
      <c r="AU169" s="2"/>
    </row>
    <row r="170" spans="1:47" ht="16.5" customHeight="1">
      <c r="A170" s="10">
        <v>168</v>
      </c>
      <c r="B170" s="11" t="s">
        <v>1600</v>
      </c>
      <c r="C170" s="11" t="s">
        <v>1601</v>
      </c>
      <c r="D170" s="11" t="s">
        <v>1602</v>
      </c>
      <c r="E170" s="11" t="s">
        <v>56</v>
      </c>
      <c r="F170" s="11" t="s">
        <v>109</v>
      </c>
      <c r="G170" s="11" t="s">
        <v>819</v>
      </c>
      <c r="H170" s="11">
        <v>0</v>
      </c>
      <c r="I170" s="47"/>
      <c r="J170" s="11" t="s">
        <v>1603</v>
      </c>
      <c r="K170" s="11" t="s">
        <v>1604</v>
      </c>
      <c r="L170" s="11" t="s">
        <v>99</v>
      </c>
      <c r="M170" s="12">
        <v>45452</v>
      </c>
      <c r="N170" s="12">
        <v>45455</v>
      </c>
      <c r="O170" s="12" t="str">
        <f>IFERROR(_xlfn.XLOOKUP(표1[[#This Row],[시도]]&amp;" "&amp;표1[[#This Row],[시군구]],요금제0402!C:C,요금제0402!G:G),"-")</f>
        <v>경인B</v>
      </c>
      <c r="P170" s="14"/>
      <c r="Q170" s="57">
        <v>0</v>
      </c>
      <c r="R170" s="13">
        <v>100</v>
      </c>
      <c r="S170" s="18">
        <v>50</v>
      </c>
      <c r="T170" s="12" t="s">
        <v>86</v>
      </c>
      <c r="U170" s="11" t="s">
        <v>150</v>
      </c>
      <c r="V170" s="11">
        <v>8721702153</v>
      </c>
      <c r="W170" s="11" t="s">
        <v>1605</v>
      </c>
      <c r="X170" s="11" t="s">
        <v>1606</v>
      </c>
      <c r="Y170" s="11" t="s">
        <v>1607</v>
      </c>
      <c r="Z170" s="11">
        <v>61380101770248</v>
      </c>
      <c r="AA170" s="11" t="s">
        <v>90</v>
      </c>
      <c r="AB170" s="11" t="s">
        <v>1608</v>
      </c>
      <c r="AC170" s="12"/>
      <c r="AD170" s="12"/>
      <c r="AE170" s="12"/>
      <c r="AF170" s="15" t="s">
        <v>367</v>
      </c>
      <c r="AG170" s="11" t="str">
        <f>IFERROR(VLOOKUP(표1[[#This Row],[담당자]],'담당자 정보'!$B:$D,2,0),"")</f>
        <v>바로고</v>
      </c>
      <c r="AH170" s="11" t="str">
        <f>IFERROR(VLOOKUP(표1[[#This Row],[담당자]],'담당자 정보'!$B:$E,4,0),"")</f>
        <v>1팀</v>
      </c>
      <c r="AI170" s="12" t="s">
        <v>131</v>
      </c>
      <c r="AJ170" s="12" t="str">
        <f>IFERROR(VLOOKUP(표1[[#This Row],[담당자]],배민비즈계정!$B:$E,3,0),"")</f>
        <v>kwpark</v>
      </c>
      <c r="AK170" s="12" t="str">
        <f>IFERROR(VLOOKUP(표1[[#This Row],[담당자]],배민비즈계정!$B:$E,4,0),"")</f>
        <v>010-9098-6748</v>
      </c>
      <c r="AL170" s="12" t="str">
        <f>VLOOKUP(표1[[#This Row],[담당자]],배민비즈계정!$B:$E,2,0)</f>
        <v>1팀</v>
      </c>
      <c r="AM170" s="11" t="str">
        <f>VLOOKUP(표1[[#This Row],[담당자]],'담당자 정보'!B:G,6,FALSE)</f>
        <v>평정현</v>
      </c>
      <c r="AN170" s="11" t="str">
        <f>VLOOKUP(표1[[#This Row],[팀장]],배민비즈계정!$B:$E,3,FALSE)</f>
        <v>jhpyeong</v>
      </c>
      <c r="AO170" s="16" t="str">
        <f>VLOOKUP(표1[[#This Row],[팀장]],배민비즈계정!$B:$E,4,FALSE)</f>
        <v>010-4660-7292</v>
      </c>
      <c r="AP170" s="2" t="s">
        <v>109</v>
      </c>
      <c r="AQ170" s="2" t="s">
        <v>819</v>
      </c>
      <c r="AR170" s="2" t="str">
        <f>_xlfn.XLOOKUP(표1[[#This Row],[시도2]]&amp;" "&amp;표1[[#This Row],[시군구2]],요금제0402!C:C,요금제0402!G:G)</f>
        <v>경인B</v>
      </c>
      <c r="AS170" s="2"/>
      <c r="AT170" s="2"/>
      <c r="AU170" s="2"/>
    </row>
    <row r="171" spans="1:47" ht="16.5" customHeight="1">
      <c r="A171" s="10">
        <v>169</v>
      </c>
      <c r="B171" s="11" t="s">
        <v>1600</v>
      </c>
      <c r="C171" s="11" t="s">
        <v>1609</v>
      </c>
      <c r="D171" s="11" t="s">
        <v>1610</v>
      </c>
      <c r="E171" s="11" t="s">
        <v>56</v>
      </c>
      <c r="F171" s="11" t="s">
        <v>109</v>
      </c>
      <c r="G171" s="11" t="s">
        <v>819</v>
      </c>
      <c r="H171" s="11">
        <v>0</v>
      </c>
      <c r="I171" s="47"/>
      <c r="J171" s="11" t="s">
        <v>1611</v>
      </c>
      <c r="K171" s="11" t="s">
        <v>1612</v>
      </c>
      <c r="L171" s="11" t="s">
        <v>99</v>
      </c>
      <c r="M171" s="12">
        <v>45452</v>
      </c>
      <c r="N171" s="12">
        <v>45455</v>
      </c>
      <c r="O171" s="12" t="str">
        <f>IFERROR(_xlfn.XLOOKUP(표1[[#This Row],[시도]]&amp;" "&amp;표1[[#This Row],[시군구]],요금제0402!C:C,요금제0402!G:G),"-")</f>
        <v>경인B</v>
      </c>
      <c r="P171" s="14"/>
      <c r="Q171" s="57">
        <v>0</v>
      </c>
      <c r="R171" s="13">
        <v>100</v>
      </c>
      <c r="S171" s="18">
        <v>50</v>
      </c>
      <c r="T171" s="12" t="s">
        <v>86</v>
      </c>
      <c r="U171" s="11" t="s">
        <v>64</v>
      </c>
      <c r="V171" s="11">
        <v>1343401189</v>
      </c>
      <c r="W171" s="11" t="s">
        <v>1613</v>
      </c>
      <c r="X171" s="11" t="s">
        <v>1614</v>
      </c>
      <c r="Y171" s="11" t="s">
        <v>1615</v>
      </c>
      <c r="Z171" s="11">
        <v>3333031702682</v>
      </c>
      <c r="AA171" s="11" t="s">
        <v>68</v>
      </c>
      <c r="AB171" s="11" t="s">
        <v>1616</v>
      </c>
      <c r="AC171" s="12"/>
      <c r="AD171" s="12"/>
      <c r="AE171" s="12"/>
      <c r="AF171" s="15" t="s">
        <v>70</v>
      </c>
      <c r="AG171" s="11" t="str">
        <f>IFERROR(VLOOKUP(표1[[#This Row],[담당자]],'담당자 정보'!$B:$D,2,0),"")</f>
        <v>바로고</v>
      </c>
      <c r="AH171" s="11" t="str">
        <f>IFERROR(VLOOKUP(표1[[#This Row],[담당자]],'담당자 정보'!$B:$E,4,0),"")</f>
        <v>1팀</v>
      </c>
      <c r="AI171" s="12" t="s">
        <v>131</v>
      </c>
      <c r="AJ171" s="12" t="str">
        <f>IFERROR(VLOOKUP(표1[[#This Row],[담당자]],배민비즈계정!$B:$E,3,0),"")</f>
        <v>kwpark</v>
      </c>
      <c r="AK171" s="12" t="str">
        <f>IFERROR(VLOOKUP(표1[[#This Row],[담당자]],배민비즈계정!$B:$E,4,0),"")</f>
        <v>010-9098-6748</v>
      </c>
      <c r="AL171" s="12" t="str">
        <f>VLOOKUP(표1[[#This Row],[담당자]],배민비즈계정!$B:$E,2,0)</f>
        <v>1팀</v>
      </c>
      <c r="AM171" s="11" t="str">
        <f>VLOOKUP(표1[[#This Row],[담당자]],'담당자 정보'!B:G,6,FALSE)</f>
        <v>평정현</v>
      </c>
      <c r="AN171" s="11" t="str">
        <f>VLOOKUP(표1[[#This Row],[팀장]],배민비즈계정!$B:$E,3,FALSE)</f>
        <v>jhpyeong</v>
      </c>
      <c r="AO171" s="16" t="str">
        <f>VLOOKUP(표1[[#This Row],[팀장]],배민비즈계정!$B:$E,4,FALSE)</f>
        <v>010-4660-7292</v>
      </c>
      <c r="AP171" s="2" t="s">
        <v>109</v>
      </c>
      <c r="AQ171" s="2" t="s">
        <v>819</v>
      </c>
      <c r="AR171" s="2" t="str">
        <f>_xlfn.XLOOKUP(표1[[#This Row],[시도2]]&amp;" "&amp;표1[[#This Row],[시군구2]],요금제0402!C:C,요금제0402!G:G)</f>
        <v>경인B</v>
      </c>
      <c r="AS171" s="2"/>
      <c r="AT171" s="2"/>
      <c r="AU171" s="2"/>
    </row>
    <row r="172" spans="1:47" ht="16.5" customHeight="1">
      <c r="A172" s="10">
        <v>170</v>
      </c>
      <c r="B172" s="11" t="s">
        <v>1600</v>
      </c>
      <c r="C172" s="11" t="s">
        <v>1617</v>
      </c>
      <c r="D172" s="11" t="s">
        <v>1618</v>
      </c>
      <c r="E172" s="11" t="s">
        <v>56</v>
      </c>
      <c r="F172" s="11" t="s">
        <v>109</v>
      </c>
      <c r="G172" s="11" t="s">
        <v>819</v>
      </c>
      <c r="H172" s="11">
        <v>0</v>
      </c>
      <c r="I172" s="47"/>
      <c r="J172" s="11" t="s">
        <v>1619</v>
      </c>
      <c r="K172" s="11" t="s">
        <v>1620</v>
      </c>
      <c r="L172" s="11" t="s">
        <v>99</v>
      </c>
      <c r="M172" s="12">
        <v>45452</v>
      </c>
      <c r="N172" s="12">
        <v>45455</v>
      </c>
      <c r="O172" s="12" t="str">
        <f>IFERROR(_xlfn.XLOOKUP(표1[[#This Row],[시도]]&amp;" "&amp;표1[[#This Row],[시군구]],요금제0402!C:C,요금제0402!G:G),"-")</f>
        <v>경인B</v>
      </c>
      <c r="P172" s="14"/>
      <c r="Q172" s="57">
        <v>0</v>
      </c>
      <c r="R172" s="13">
        <v>100</v>
      </c>
      <c r="S172" s="18">
        <v>50</v>
      </c>
      <c r="T172" s="12" t="s">
        <v>86</v>
      </c>
      <c r="U172" s="11" t="s">
        <v>64</v>
      </c>
      <c r="V172" s="11">
        <v>1733400787</v>
      </c>
      <c r="W172" s="11" t="s">
        <v>1621</v>
      </c>
      <c r="X172" s="11" t="s">
        <v>1622</v>
      </c>
      <c r="Y172" s="11" t="s">
        <v>1623</v>
      </c>
      <c r="Z172" s="11">
        <v>3029698313031</v>
      </c>
      <c r="AA172" s="11" t="s">
        <v>142</v>
      </c>
      <c r="AB172" s="11" t="s">
        <v>1624</v>
      </c>
      <c r="AC172" s="12"/>
      <c r="AD172" s="12"/>
      <c r="AE172" s="12"/>
      <c r="AF172" s="15" t="s">
        <v>70</v>
      </c>
      <c r="AG172" s="11" t="str">
        <f>IFERROR(VLOOKUP(표1[[#This Row],[담당자]],'담당자 정보'!$B:$D,2,0),"")</f>
        <v>바로고</v>
      </c>
      <c r="AH172" s="11" t="str">
        <f>IFERROR(VLOOKUP(표1[[#This Row],[담당자]],'담당자 정보'!$B:$E,4,0),"")</f>
        <v>1팀</v>
      </c>
      <c r="AI172" s="12" t="s">
        <v>131</v>
      </c>
      <c r="AJ172" s="12" t="str">
        <f>IFERROR(VLOOKUP(표1[[#This Row],[담당자]],배민비즈계정!$B:$E,3,0),"")</f>
        <v>kwpark</v>
      </c>
      <c r="AK172" s="12" t="str">
        <f>IFERROR(VLOOKUP(표1[[#This Row],[담당자]],배민비즈계정!$B:$E,4,0),"")</f>
        <v>010-9098-6748</v>
      </c>
      <c r="AL172" s="12" t="str">
        <f>VLOOKUP(표1[[#This Row],[담당자]],배민비즈계정!$B:$E,2,0)</f>
        <v>1팀</v>
      </c>
      <c r="AM172" s="11" t="str">
        <f>VLOOKUP(표1[[#This Row],[담당자]],'담당자 정보'!B:G,6,FALSE)</f>
        <v>평정현</v>
      </c>
      <c r="AN172" s="11" t="str">
        <f>VLOOKUP(표1[[#This Row],[팀장]],배민비즈계정!$B:$E,3,FALSE)</f>
        <v>jhpyeong</v>
      </c>
      <c r="AO172" s="16" t="str">
        <f>VLOOKUP(표1[[#This Row],[팀장]],배민비즈계정!$B:$E,4,FALSE)</f>
        <v>010-4660-7292</v>
      </c>
      <c r="AP172" s="2" t="s">
        <v>109</v>
      </c>
      <c r="AQ172" s="2" t="s">
        <v>819</v>
      </c>
      <c r="AR172" s="2" t="str">
        <f>_xlfn.XLOOKUP(표1[[#This Row],[시도2]]&amp;" "&amp;표1[[#This Row],[시군구2]],요금제0402!C:C,요금제0402!G:G)</f>
        <v>경인B</v>
      </c>
      <c r="AS172" s="2"/>
      <c r="AT172" s="2"/>
      <c r="AU172" s="2"/>
    </row>
    <row r="173" spans="1:47" ht="16.5" customHeight="1">
      <c r="A173" s="10">
        <v>171</v>
      </c>
      <c r="B173" s="11" t="s">
        <v>1625</v>
      </c>
      <c r="C173" s="11" t="s">
        <v>1626</v>
      </c>
      <c r="D173" s="11" t="s">
        <v>1627</v>
      </c>
      <c r="E173" s="11" t="s">
        <v>75</v>
      </c>
      <c r="F173" s="11" t="s">
        <v>109</v>
      </c>
      <c r="G173" s="11" t="s">
        <v>241</v>
      </c>
      <c r="H173" s="11">
        <v>0</v>
      </c>
      <c r="I173" s="47"/>
      <c r="J173" s="11" t="s">
        <v>1628</v>
      </c>
      <c r="K173" s="11" t="s">
        <v>1629</v>
      </c>
      <c r="L173" s="11" t="s">
        <v>99</v>
      </c>
      <c r="M173" s="12">
        <v>45452</v>
      </c>
      <c r="N173" s="12">
        <v>45455</v>
      </c>
      <c r="O173" s="12" t="str">
        <f>IFERROR(_xlfn.XLOOKUP(표1[[#This Row],[시도]]&amp;" "&amp;표1[[#This Row],[시군구]],요금제0402!C:C,요금제0402!G:G),"-")</f>
        <v>서울B&amp;경인A</v>
      </c>
      <c r="P173" s="14"/>
      <c r="Q173" s="57">
        <v>0</v>
      </c>
      <c r="R173" s="13">
        <v>100</v>
      </c>
      <c r="S173" s="18">
        <v>50</v>
      </c>
      <c r="T173" s="12" t="s">
        <v>86</v>
      </c>
      <c r="U173" s="11" t="s">
        <v>64</v>
      </c>
      <c r="V173" s="11">
        <v>8744300752</v>
      </c>
      <c r="W173" s="11" t="s">
        <v>1630</v>
      </c>
      <c r="X173" s="11" t="s">
        <v>1631</v>
      </c>
      <c r="Y173" s="11" t="s">
        <v>1632</v>
      </c>
      <c r="Z173" s="11">
        <v>9004004295694</v>
      </c>
      <c r="AA173" s="11" t="s">
        <v>129</v>
      </c>
      <c r="AB173" s="11" t="s">
        <v>1633</v>
      </c>
      <c r="AC173" s="12"/>
      <c r="AD173" s="12"/>
      <c r="AE173" s="12"/>
      <c r="AF173" s="15" t="s">
        <v>70</v>
      </c>
      <c r="AG173" s="11" t="str">
        <f>IFERROR(VLOOKUP(표1[[#This Row],[담당자]],'담당자 정보'!$B:$D,2,0),"")</f>
        <v>바로고</v>
      </c>
      <c r="AH173" s="11" t="str">
        <f>IFERROR(VLOOKUP(표1[[#This Row],[담당자]],'담당자 정보'!$B:$E,4,0),"")</f>
        <v>1팀</v>
      </c>
      <c r="AI173" s="12" t="s">
        <v>131</v>
      </c>
      <c r="AJ173" s="12" t="str">
        <f>IFERROR(VLOOKUP(표1[[#This Row],[담당자]],배민비즈계정!$B:$E,3,0),"")</f>
        <v>kwpark</v>
      </c>
      <c r="AK173" s="12" t="str">
        <f>IFERROR(VLOOKUP(표1[[#This Row],[담당자]],배민비즈계정!$B:$E,4,0),"")</f>
        <v>010-9098-6748</v>
      </c>
      <c r="AL173" s="12" t="str">
        <f>VLOOKUP(표1[[#This Row],[담당자]],배민비즈계정!$B:$E,2,0)</f>
        <v>1팀</v>
      </c>
      <c r="AM173" s="11" t="str">
        <f>VLOOKUP(표1[[#This Row],[담당자]],'담당자 정보'!B:G,6,FALSE)</f>
        <v>평정현</v>
      </c>
      <c r="AN173" s="11" t="str">
        <f>VLOOKUP(표1[[#This Row],[팀장]],배민비즈계정!$B:$E,3,FALSE)</f>
        <v>jhpyeong</v>
      </c>
      <c r="AO173" s="16" t="str">
        <f>VLOOKUP(표1[[#This Row],[팀장]],배민비즈계정!$B:$E,4,FALSE)</f>
        <v>010-4660-7292</v>
      </c>
      <c r="AP173" s="2" t="s">
        <v>109</v>
      </c>
      <c r="AQ173" s="2" t="s">
        <v>241</v>
      </c>
      <c r="AR173" s="2" t="str">
        <f>_xlfn.XLOOKUP(표1[[#This Row],[시도2]]&amp;" "&amp;표1[[#This Row],[시군구2]],요금제0402!C:C,요금제0402!G:G)</f>
        <v>서울B&amp;경인A</v>
      </c>
      <c r="AS173" s="2"/>
      <c r="AT173" s="2"/>
      <c r="AU173" s="2"/>
    </row>
    <row r="174" spans="1:47" ht="16.5" customHeight="1">
      <c r="A174" s="10">
        <v>172</v>
      </c>
      <c r="B174" s="11" t="s">
        <v>1634</v>
      </c>
      <c r="C174" s="11" t="s">
        <v>1635</v>
      </c>
      <c r="D174" s="11" t="s">
        <v>1636</v>
      </c>
      <c r="E174" s="11" t="s">
        <v>75</v>
      </c>
      <c r="F174" s="11" t="s">
        <v>288</v>
      </c>
      <c r="G174" s="11" t="s">
        <v>1637</v>
      </c>
      <c r="H174" s="11">
        <v>0</v>
      </c>
      <c r="I174" s="47" t="s">
        <v>436</v>
      </c>
      <c r="J174" s="11" t="s">
        <v>1638</v>
      </c>
      <c r="K174" s="11" t="s">
        <v>1639</v>
      </c>
      <c r="L174" s="11" t="s">
        <v>99</v>
      </c>
      <c r="M174" s="12">
        <v>45452</v>
      </c>
      <c r="N174" s="12">
        <v>45455</v>
      </c>
      <c r="O174" s="12" t="str">
        <f>IFERROR(_xlfn.XLOOKUP(표1[[#This Row],[시도]]&amp;" "&amp;표1[[#This Row],[시군구]],요금제0402!C:C,요금제0402!G:G),"-")</f>
        <v>지방</v>
      </c>
      <c r="P174" s="14"/>
      <c r="Q174" s="57">
        <v>0</v>
      </c>
      <c r="R174" s="13">
        <v>50</v>
      </c>
      <c r="S174" s="18">
        <v>0</v>
      </c>
      <c r="T174" s="12" t="s">
        <v>63</v>
      </c>
      <c r="U174" s="11" t="s">
        <v>64</v>
      </c>
      <c r="V174" s="11">
        <v>3400801918</v>
      </c>
      <c r="W174" s="11" t="s">
        <v>293</v>
      </c>
      <c r="X174" s="11" t="s">
        <v>294</v>
      </c>
      <c r="Y174" s="11" t="s">
        <v>295</v>
      </c>
      <c r="Z174" s="11">
        <v>11791067065807</v>
      </c>
      <c r="AA174" s="11" t="s">
        <v>296</v>
      </c>
      <c r="AB174" s="11" t="s">
        <v>297</v>
      </c>
      <c r="AC174" s="12"/>
      <c r="AD174" s="12"/>
      <c r="AE174" s="12"/>
      <c r="AF174" s="15" t="s">
        <v>70</v>
      </c>
      <c r="AG174" s="11" t="str">
        <f>IFERROR(VLOOKUP(표1[[#This Row],[담당자]],'담당자 정보'!$B:$D,2,0),"")</f>
        <v>바로고</v>
      </c>
      <c r="AH174" s="11" t="str">
        <f>IFERROR(VLOOKUP(표1[[#This Row],[담당자]],'담당자 정보'!$B:$E,4,0),"")</f>
        <v>1팀</v>
      </c>
      <c r="AI174" s="12" t="s">
        <v>356</v>
      </c>
      <c r="AJ174" s="12" t="str">
        <f>IFERROR(VLOOKUP(표1[[#This Row],[담당자]],배민비즈계정!$B:$E,3,0),"")</f>
        <v>jhpyeong</v>
      </c>
      <c r="AK174" s="12" t="str">
        <f>IFERROR(VLOOKUP(표1[[#This Row],[담당자]],배민비즈계정!$B:$E,4,0),"")</f>
        <v>010-4660-7292</v>
      </c>
      <c r="AL174" s="12" t="str">
        <f>VLOOKUP(표1[[#This Row],[담당자]],배민비즈계정!$B:$E,2,0)</f>
        <v>1팀 팀장</v>
      </c>
      <c r="AM174" s="11" t="str">
        <f>VLOOKUP(표1[[#This Row],[담당자]],'담당자 정보'!B:G,6,FALSE)</f>
        <v>평정현</v>
      </c>
      <c r="AN174" s="11" t="str">
        <f>VLOOKUP(표1[[#This Row],[팀장]],배민비즈계정!$B:$E,3,FALSE)</f>
        <v>jhpyeong</v>
      </c>
      <c r="AO174" s="16" t="str">
        <f>VLOOKUP(표1[[#This Row],[팀장]],배민비즈계정!$B:$E,4,FALSE)</f>
        <v>010-4660-7292</v>
      </c>
      <c r="AP174" s="2" t="s">
        <v>288</v>
      </c>
      <c r="AQ174" s="2" t="s">
        <v>1637</v>
      </c>
      <c r="AR174" s="2" t="str">
        <f>_xlfn.XLOOKUP(표1[[#This Row],[시도2]]&amp;" "&amp;표1[[#This Row],[시군구2]],요금제0402!C:C,요금제0402!G:G)</f>
        <v>지방</v>
      </c>
      <c r="AS174" s="2"/>
      <c r="AT174" s="2"/>
      <c r="AU174" s="2"/>
    </row>
    <row r="175" spans="1:47" ht="16.5" customHeight="1">
      <c r="A175" s="10">
        <v>173</v>
      </c>
      <c r="B175" s="11" t="s">
        <v>1640</v>
      </c>
      <c r="C175" s="11" t="s">
        <v>1641</v>
      </c>
      <c r="D175" s="11" t="s">
        <v>1642</v>
      </c>
      <c r="E175" s="11" t="s">
        <v>75</v>
      </c>
      <c r="F175" s="11" t="s">
        <v>288</v>
      </c>
      <c r="G175" s="11" t="s">
        <v>435</v>
      </c>
      <c r="H175" s="11">
        <v>0</v>
      </c>
      <c r="I175" s="47" t="s">
        <v>1643</v>
      </c>
      <c r="J175" s="11" t="s">
        <v>1644</v>
      </c>
      <c r="K175" s="11" t="s">
        <v>1645</v>
      </c>
      <c r="L175" s="11" t="s">
        <v>99</v>
      </c>
      <c r="M175" s="12">
        <v>45452</v>
      </c>
      <c r="N175" s="12">
        <v>45455</v>
      </c>
      <c r="O175" s="12" t="str">
        <f>IFERROR(_xlfn.XLOOKUP(표1[[#This Row],[시도]]&amp;" "&amp;표1[[#This Row],[시군구]],요금제0402!C:C,요금제0402!G:G),"-")</f>
        <v>지방</v>
      </c>
      <c r="P175" s="14"/>
      <c r="Q175" s="57">
        <v>0</v>
      </c>
      <c r="R175" s="13">
        <v>50</v>
      </c>
      <c r="S175" s="18">
        <v>0</v>
      </c>
      <c r="T175" s="12" t="s">
        <v>63</v>
      </c>
      <c r="U175" s="11" t="s">
        <v>64</v>
      </c>
      <c r="V175" s="11">
        <v>3400801918</v>
      </c>
      <c r="W175" s="11" t="s">
        <v>293</v>
      </c>
      <c r="X175" s="11" t="s">
        <v>294</v>
      </c>
      <c r="Y175" s="11" t="s">
        <v>295</v>
      </c>
      <c r="Z175" s="11">
        <v>11791067065807</v>
      </c>
      <c r="AA175" s="11" t="s">
        <v>296</v>
      </c>
      <c r="AB175" s="11" t="s">
        <v>297</v>
      </c>
      <c r="AC175" s="12"/>
      <c r="AD175" s="12"/>
      <c r="AE175" s="12"/>
      <c r="AF175" s="15" t="s">
        <v>70</v>
      </c>
      <c r="AG175" s="11" t="str">
        <f>IFERROR(VLOOKUP(표1[[#This Row],[담당자]],'담당자 정보'!$B:$D,2,0),"")</f>
        <v>바로고</v>
      </c>
      <c r="AH175" s="11" t="str">
        <f>IFERROR(VLOOKUP(표1[[#This Row],[담당자]],'담당자 정보'!$B:$E,4,0),"")</f>
        <v>1팀</v>
      </c>
      <c r="AI175" s="12" t="s">
        <v>356</v>
      </c>
      <c r="AJ175" s="12" t="str">
        <f>IFERROR(VLOOKUP(표1[[#This Row],[담당자]],배민비즈계정!$B:$E,3,0),"")</f>
        <v>jhpyeong</v>
      </c>
      <c r="AK175" s="12" t="str">
        <f>IFERROR(VLOOKUP(표1[[#This Row],[담당자]],배민비즈계정!$B:$E,4,0),"")</f>
        <v>010-4660-7292</v>
      </c>
      <c r="AL175" s="12" t="str">
        <f>VLOOKUP(표1[[#This Row],[담당자]],배민비즈계정!$B:$E,2,0)</f>
        <v>1팀 팀장</v>
      </c>
      <c r="AM175" s="11" t="str">
        <f>VLOOKUP(표1[[#This Row],[담당자]],'담당자 정보'!B:G,6,FALSE)</f>
        <v>평정현</v>
      </c>
      <c r="AN175" s="11" t="str">
        <f>VLOOKUP(표1[[#This Row],[팀장]],배민비즈계정!$B:$E,3,FALSE)</f>
        <v>jhpyeong</v>
      </c>
      <c r="AO175" s="16" t="str">
        <f>VLOOKUP(표1[[#This Row],[팀장]],배민비즈계정!$B:$E,4,FALSE)</f>
        <v>010-4660-7292</v>
      </c>
      <c r="AP175" s="2" t="s">
        <v>288</v>
      </c>
      <c r="AQ175" s="2" t="s">
        <v>435</v>
      </c>
      <c r="AR175" s="2" t="str">
        <f>_xlfn.XLOOKUP(표1[[#This Row],[시도2]]&amp;" "&amp;표1[[#This Row],[시군구2]],요금제0402!C:C,요금제0402!G:G)</f>
        <v>지방</v>
      </c>
      <c r="AS175" s="2"/>
      <c r="AT175" s="2"/>
      <c r="AU175" s="2"/>
    </row>
    <row r="176" spans="1:47" ht="16.5" customHeight="1">
      <c r="A176" s="10">
        <v>174</v>
      </c>
      <c r="B176" s="11" t="s">
        <v>1646</v>
      </c>
      <c r="C176" s="11" t="s">
        <v>1647</v>
      </c>
      <c r="D176" s="11" t="s">
        <v>1648</v>
      </c>
      <c r="E176" s="11" t="s">
        <v>108</v>
      </c>
      <c r="F176" s="11" t="s">
        <v>1284</v>
      </c>
      <c r="G176" s="11" t="s">
        <v>1649</v>
      </c>
      <c r="H176" s="11">
        <v>1</v>
      </c>
      <c r="I176" s="47"/>
      <c r="J176" s="11" t="s">
        <v>1650</v>
      </c>
      <c r="K176" s="11" t="s">
        <v>1651</v>
      </c>
      <c r="L176" s="11" t="s">
        <v>99</v>
      </c>
      <c r="M176" s="12">
        <v>45452</v>
      </c>
      <c r="N176" s="12">
        <v>45455</v>
      </c>
      <c r="O176" s="12" t="str">
        <f>IFERROR(_xlfn.XLOOKUP(표1[[#This Row],[시도]]&amp;" "&amp;표1[[#This Row],[시군구]],요금제0402!C:C,요금제0402!G:G),"-")</f>
        <v>지방</v>
      </c>
      <c r="P176" s="14"/>
      <c r="Q176" s="57">
        <v>0</v>
      </c>
      <c r="R176" s="13">
        <v>100</v>
      </c>
      <c r="S176" s="18">
        <v>50</v>
      </c>
      <c r="T176" s="12" t="s">
        <v>86</v>
      </c>
      <c r="U176" s="11" t="s">
        <v>64</v>
      </c>
      <c r="V176" s="11">
        <v>3510900653</v>
      </c>
      <c r="W176" s="11" t="s">
        <v>1652</v>
      </c>
      <c r="X176" s="11" t="s">
        <v>1653</v>
      </c>
      <c r="Y176" s="11" t="s">
        <v>1654</v>
      </c>
      <c r="Z176" s="11">
        <v>46260104587407</v>
      </c>
      <c r="AA176" s="11" t="s">
        <v>90</v>
      </c>
      <c r="AB176" s="11" t="s">
        <v>1655</v>
      </c>
      <c r="AC176" s="12"/>
      <c r="AD176" s="12"/>
      <c r="AE176" s="12"/>
      <c r="AF176" s="15" t="s">
        <v>70</v>
      </c>
      <c r="AG176" s="11" t="str">
        <f>IFERROR(VLOOKUP(표1[[#This Row],[담당자]],'담당자 정보'!$B:$D,2,0),"")</f>
        <v>바로고</v>
      </c>
      <c r="AH176" s="11" t="str">
        <f>IFERROR(VLOOKUP(표1[[#This Row],[담당자]],'담당자 정보'!$B:$E,4,0),"")</f>
        <v>2팀</v>
      </c>
      <c r="AI176" s="12" t="s">
        <v>298</v>
      </c>
      <c r="AJ176" s="12" t="str">
        <f>IFERROR(VLOOKUP(표1[[#This Row],[담당자]],배민비즈계정!$B:$E,3,0),"")</f>
        <v>hbshim</v>
      </c>
      <c r="AK176" s="12" t="str">
        <f>IFERROR(VLOOKUP(표1[[#This Row],[담당자]],배민비즈계정!$B:$E,4,0),"")</f>
        <v xml:space="preserve"> 010-8940-9029</v>
      </c>
      <c r="AL176" s="12" t="str">
        <f>VLOOKUP(표1[[#This Row],[담당자]],배민비즈계정!$B:$E,2,0)</f>
        <v>2팀</v>
      </c>
      <c r="AM176" s="11" t="str">
        <f>VLOOKUP(표1[[#This Row],[담당자]],'담당자 정보'!B:G,6,FALSE)</f>
        <v>최융희</v>
      </c>
      <c r="AN176" s="11" t="str">
        <f>VLOOKUP(표1[[#This Row],[팀장]],배민비즈계정!$B:$E,3,FALSE)</f>
        <v>yhchoi62</v>
      </c>
      <c r="AO176" s="16" t="str">
        <f>VLOOKUP(표1[[#This Row],[팀장]],배민비즈계정!$B:$E,4,FALSE)</f>
        <v xml:space="preserve"> 010-2336-6262</v>
      </c>
      <c r="AP176" s="2" t="s">
        <v>1284</v>
      </c>
      <c r="AQ176" s="2" t="s">
        <v>1649</v>
      </c>
      <c r="AR176" s="2" t="str">
        <f>_xlfn.XLOOKUP(표1[[#This Row],[시도2]]&amp;" "&amp;표1[[#This Row],[시군구2]],요금제0402!C:C,요금제0402!G:G)</f>
        <v>지방</v>
      </c>
      <c r="AS176" s="2"/>
      <c r="AT176" s="2"/>
      <c r="AU176" s="2"/>
    </row>
    <row r="177" spans="1:47" ht="16.5" customHeight="1">
      <c r="A177" s="10">
        <v>175</v>
      </c>
      <c r="B177" s="11" t="s">
        <v>1656</v>
      </c>
      <c r="C177" s="11" t="s">
        <v>1657</v>
      </c>
      <c r="D177" s="11" t="s">
        <v>1658</v>
      </c>
      <c r="E177" s="11" t="s">
        <v>108</v>
      </c>
      <c r="F177" s="11" t="s">
        <v>1284</v>
      </c>
      <c r="G177" s="11" t="s">
        <v>1285</v>
      </c>
      <c r="H177" s="11">
        <v>1</v>
      </c>
      <c r="I177" s="47"/>
      <c r="J177" s="11" t="s">
        <v>1659</v>
      </c>
      <c r="K177" s="11" t="s">
        <v>1660</v>
      </c>
      <c r="L177" s="11" t="s">
        <v>99</v>
      </c>
      <c r="M177" s="12">
        <v>45452</v>
      </c>
      <c r="N177" s="12">
        <v>45455</v>
      </c>
      <c r="O177" s="12" t="str">
        <f>IFERROR(_xlfn.XLOOKUP(표1[[#This Row],[시도]]&amp;" "&amp;표1[[#This Row],[시군구]],요금제0402!C:C,요금제0402!G:G),"-")</f>
        <v>지방</v>
      </c>
      <c r="P177" s="14"/>
      <c r="Q177" s="57">
        <v>0</v>
      </c>
      <c r="R177" s="13">
        <v>100</v>
      </c>
      <c r="S177" s="18">
        <v>50</v>
      </c>
      <c r="T177" s="12" t="s">
        <v>86</v>
      </c>
      <c r="U177" s="11" t="s">
        <v>64</v>
      </c>
      <c r="V177" s="11">
        <v>4474100686</v>
      </c>
      <c r="W177" s="11" t="s">
        <v>1661</v>
      </c>
      <c r="X177" s="11" t="s">
        <v>1662</v>
      </c>
      <c r="Y177" s="11" t="s">
        <v>1663</v>
      </c>
      <c r="Z177" s="11">
        <v>3521731145403</v>
      </c>
      <c r="AA177" s="11" t="s">
        <v>142</v>
      </c>
      <c r="AB177" s="11" t="s">
        <v>1664</v>
      </c>
      <c r="AC177" s="12"/>
      <c r="AD177" s="12"/>
      <c r="AE177" s="12"/>
      <c r="AF177" s="15" t="s">
        <v>70</v>
      </c>
      <c r="AG177" s="11" t="str">
        <f>IFERROR(VLOOKUP(표1[[#This Row],[담당자]],'담당자 정보'!$B:$D,2,0),"")</f>
        <v>바로고</v>
      </c>
      <c r="AH177" s="11" t="str">
        <f>IFERROR(VLOOKUP(표1[[#This Row],[담당자]],'담당자 정보'!$B:$E,4,0),"")</f>
        <v>2팀</v>
      </c>
      <c r="AI177" s="12" t="s">
        <v>298</v>
      </c>
      <c r="AJ177" s="12" t="str">
        <f>IFERROR(VLOOKUP(표1[[#This Row],[담당자]],배민비즈계정!$B:$E,3,0),"")</f>
        <v>hbshim</v>
      </c>
      <c r="AK177" s="12" t="str">
        <f>IFERROR(VLOOKUP(표1[[#This Row],[담당자]],배민비즈계정!$B:$E,4,0),"")</f>
        <v xml:space="preserve"> 010-8940-9029</v>
      </c>
      <c r="AL177" s="12" t="str">
        <f>VLOOKUP(표1[[#This Row],[담당자]],배민비즈계정!$B:$E,2,0)</f>
        <v>2팀</v>
      </c>
      <c r="AM177" s="11" t="str">
        <f>VLOOKUP(표1[[#This Row],[담당자]],'담당자 정보'!B:G,6,FALSE)</f>
        <v>최융희</v>
      </c>
      <c r="AN177" s="11" t="str">
        <f>VLOOKUP(표1[[#This Row],[팀장]],배민비즈계정!$B:$E,3,FALSE)</f>
        <v>yhchoi62</v>
      </c>
      <c r="AO177" s="16" t="str">
        <f>VLOOKUP(표1[[#This Row],[팀장]],배민비즈계정!$B:$E,4,FALSE)</f>
        <v xml:space="preserve"> 010-2336-6262</v>
      </c>
      <c r="AP177" s="2" t="s">
        <v>1284</v>
      </c>
      <c r="AQ177" s="2" t="s">
        <v>1285</v>
      </c>
      <c r="AR177" s="2" t="str">
        <f>_xlfn.XLOOKUP(표1[[#This Row],[시도2]]&amp;" "&amp;표1[[#This Row],[시군구2]],요금제0402!C:C,요금제0402!G:G)</f>
        <v>지방</v>
      </c>
      <c r="AS177" s="2"/>
      <c r="AT177" s="2"/>
      <c r="AU177" s="2"/>
    </row>
    <row r="178" spans="1:47" ht="16.5" customHeight="1">
      <c r="A178" s="10">
        <v>176</v>
      </c>
      <c r="B178" s="11" t="s">
        <v>1665</v>
      </c>
      <c r="C178" s="11" t="s">
        <v>1666</v>
      </c>
      <c r="D178" s="11" t="s">
        <v>1667</v>
      </c>
      <c r="E178" s="11" t="s">
        <v>56</v>
      </c>
      <c r="F178" s="11" t="s">
        <v>447</v>
      </c>
      <c r="G178" s="11" t="s">
        <v>1668</v>
      </c>
      <c r="H178" s="11">
        <v>0</v>
      </c>
      <c r="I178" s="47"/>
      <c r="J178" s="11" t="s">
        <v>1669</v>
      </c>
      <c r="K178" s="11" t="s">
        <v>1670</v>
      </c>
      <c r="L178" s="11" t="s">
        <v>99</v>
      </c>
      <c r="M178" s="12">
        <v>45452</v>
      </c>
      <c r="N178" s="12">
        <v>45455</v>
      </c>
      <c r="O178" s="12" t="str">
        <f>IFERROR(_xlfn.XLOOKUP(표1[[#This Row],[시도]]&amp;" "&amp;표1[[#This Row],[시군구]],요금제0402!C:C,요금제0402!G:G),"-")</f>
        <v>지방</v>
      </c>
      <c r="P178" s="14"/>
      <c r="Q178" s="57">
        <v>0</v>
      </c>
      <c r="R178" s="13">
        <v>100</v>
      </c>
      <c r="S178" s="18">
        <v>50</v>
      </c>
      <c r="T178" s="12" t="s">
        <v>86</v>
      </c>
      <c r="U178" s="11" t="s">
        <v>64</v>
      </c>
      <c r="V178" s="11">
        <v>1144900458</v>
      </c>
      <c r="W178" s="11" t="s">
        <v>1671</v>
      </c>
      <c r="X178" s="11" t="s">
        <v>1672</v>
      </c>
      <c r="Y178" s="11" t="s">
        <v>1673</v>
      </c>
      <c r="Z178" s="11">
        <v>42101751008747</v>
      </c>
      <c r="AA178" s="11" t="s">
        <v>142</v>
      </c>
      <c r="AB178" s="11" t="s">
        <v>1674</v>
      </c>
      <c r="AC178" s="12"/>
      <c r="AD178" s="12"/>
      <c r="AE178" s="12"/>
      <c r="AF178" s="15" t="s">
        <v>70</v>
      </c>
      <c r="AG178" s="11" t="str">
        <f>IFERROR(VLOOKUP(표1[[#This Row],[담당자]],'담당자 정보'!$B:$D,2,0),"")</f>
        <v>바로고</v>
      </c>
      <c r="AH178" s="11" t="str">
        <f>IFERROR(VLOOKUP(표1[[#This Row],[담당자]],'담당자 정보'!$B:$E,4,0),"")</f>
        <v>2팀</v>
      </c>
      <c r="AI178" s="12" t="s">
        <v>298</v>
      </c>
      <c r="AJ178" s="12" t="str">
        <f>IFERROR(VLOOKUP(표1[[#This Row],[담당자]],배민비즈계정!$B:$E,3,0),"")</f>
        <v>hbshim</v>
      </c>
      <c r="AK178" s="12" t="str">
        <f>IFERROR(VLOOKUP(표1[[#This Row],[담당자]],배민비즈계정!$B:$E,4,0),"")</f>
        <v xml:space="preserve"> 010-8940-9029</v>
      </c>
      <c r="AL178" s="12" t="str">
        <f>VLOOKUP(표1[[#This Row],[담당자]],배민비즈계정!$B:$E,2,0)</f>
        <v>2팀</v>
      </c>
      <c r="AM178" s="11" t="str">
        <f>VLOOKUP(표1[[#This Row],[담당자]],'담당자 정보'!B:G,6,FALSE)</f>
        <v>최융희</v>
      </c>
      <c r="AN178" s="11" t="str">
        <f>VLOOKUP(표1[[#This Row],[팀장]],배민비즈계정!$B:$E,3,FALSE)</f>
        <v>yhchoi62</v>
      </c>
      <c r="AO178" s="16" t="str">
        <f>VLOOKUP(표1[[#This Row],[팀장]],배민비즈계정!$B:$E,4,FALSE)</f>
        <v xml:space="preserve"> 010-2336-6262</v>
      </c>
      <c r="AP178" s="2" t="s">
        <v>447</v>
      </c>
      <c r="AQ178" s="2" t="s">
        <v>1668</v>
      </c>
      <c r="AR178" s="2" t="str">
        <f>_xlfn.XLOOKUP(표1[[#This Row],[시도2]]&amp;" "&amp;표1[[#This Row],[시군구2]],요금제0402!C:C,요금제0402!G:G)</f>
        <v>지방</v>
      </c>
      <c r="AS178" s="2"/>
      <c r="AT178" s="2"/>
      <c r="AU178" s="2"/>
    </row>
    <row r="179" spans="1:47" ht="16.5" customHeight="1">
      <c r="A179" s="10">
        <v>177</v>
      </c>
      <c r="B179" s="11" t="s">
        <v>1675</v>
      </c>
      <c r="C179" s="11" t="s">
        <v>1676</v>
      </c>
      <c r="D179" s="11" t="s">
        <v>1677</v>
      </c>
      <c r="E179" s="11" t="s">
        <v>56</v>
      </c>
      <c r="F179" s="11" t="s">
        <v>1678</v>
      </c>
      <c r="G179" s="11" t="s">
        <v>1679</v>
      </c>
      <c r="H179" s="11">
        <v>0</v>
      </c>
      <c r="I179" s="47"/>
      <c r="J179" s="11" t="s">
        <v>1680</v>
      </c>
      <c r="K179" s="11" t="s">
        <v>1681</v>
      </c>
      <c r="L179" s="11" t="s">
        <v>99</v>
      </c>
      <c r="M179" s="12">
        <v>45452</v>
      </c>
      <c r="N179" s="12">
        <v>45455</v>
      </c>
      <c r="O179" s="12" t="str">
        <f>IFERROR(_xlfn.XLOOKUP(표1[[#This Row],[시도]]&amp;" "&amp;표1[[#This Row],[시군구]],요금제0402!C:C,요금제0402!G:G),"-")</f>
        <v>지방</v>
      </c>
      <c r="P179" s="14"/>
      <c r="Q179" s="57">
        <v>0</v>
      </c>
      <c r="R179" s="13">
        <v>100</v>
      </c>
      <c r="S179" s="18">
        <v>50</v>
      </c>
      <c r="T179" s="12"/>
      <c r="U179" s="11" t="s">
        <v>150</v>
      </c>
      <c r="V179" s="11">
        <v>7133500559</v>
      </c>
      <c r="W179" s="11" t="s">
        <v>1682</v>
      </c>
      <c r="X179" s="11" t="s">
        <v>1683</v>
      </c>
      <c r="Y179" s="11" t="s">
        <v>1684</v>
      </c>
      <c r="Z179" s="11">
        <v>3333053188864</v>
      </c>
      <c r="AA179" s="11" t="s">
        <v>68</v>
      </c>
      <c r="AB179" s="11" t="s">
        <v>1685</v>
      </c>
      <c r="AC179" s="12"/>
      <c r="AD179" s="12"/>
      <c r="AE179" s="12"/>
      <c r="AF179" s="15" t="s">
        <v>384</v>
      </c>
      <c r="AG179" s="11" t="str">
        <f>IFERROR(VLOOKUP(표1[[#This Row],[담당자]],'담당자 정보'!$B:$D,2,0),"")</f>
        <v>바로고</v>
      </c>
      <c r="AH179" s="11" t="str">
        <f>IFERROR(VLOOKUP(표1[[#This Row],[담당자]],'담당자 정보'!$B:$E,4,0),"")</f>
        <v>2팀</v>
      </c>
      <c r="AI179" s="12" t="s">
        <v>410</v>
      </c>
      <c r="AJ179" s="12" t="str">
        <f>IFERROR(VLOOKUP(표1[[#This Row],[담당자]],배민비즈계정!$B:$E,3,0),"")</f>
        <v>yhchoi62</v>
      </c>
      <c r="AK179" s="12" t="str">
        <f>IFERROR(VLOOKUP(표1[[#This Row],[담당자]],배민비즈계정!$B:$E,4,0),"")</f>
        <v xml:space="preserve"> 010-2336-6262</v>
      </c>
      <c r="AL179" s="12" t="str">
        <f>VLOOKUP(표1[[#This Row],[담당자]],배민비즈계정!$B:$E,2,0)</f>
        <v>2팀 팀장</v>
      </c>
      <c r="AM179" s="11" t="str">
        <f>VLOOKUP(표1[[#This Row],[담당자]],'담당자 정보'!B:G,6,FALSE)</f>
        <v>최융희</v>
      </c>
      <c r="AN179" s="11" t="str">
        <f>VLOOKUP(표1[[#This Row],[팀장]],배민비즈계정!$B:$E,3,FALSE)</f>
        <v>yhchoi62</v>
      </c>
      <c r="AO179" s="16" t="str">
        <f>VLOOKUP(표1[[#This Row],[팀장]],배민비즈계정!$B:$E,4,FALSE)</f>
        <v xml:space="preserve"> 010-2336-6262</v>
      </c>
      <c r="AP179" s="2" t="s">
        <v>1678</v>
      </c>
      <c r="AQ179" s="2" t="s">
        <v>1679</v>
      </c>
      <c r="AR179" s="2" t="str">
        <f>_xlfn.XLOOKUP(표1[[#This Row],[시도2]]&amp;" "&amp;표1[[#This Row],[시군구2]],요금제0402!C:C,요금제0402!G:G)</f>
        <v>지방</v>
      </c>
      <c r="AS179" s="2"/>
      <c r="AT179" s="2"/>
      <c r="AU179" s="2"/>
    </row>
    <row r="180" spans="1:47" ht="16.5" customHeight="1">
      <c r="A180" s="10">
        <v>178</v>
      </c>
      <c r="B180" s="11" t="s">
        <v>1675</v>
      </c>
      <c r="C180" s="11" t="s">
        <v>1686</v>
      </c>
      <c r="D180" s="11" t="s">
        <v>1687</v>
      </c>
      <c r="E180" s="11" t="s">
        <v>56</v>
      </c>
      <c r="F180" s="11" t="s">
        <v>1678</v>
      </c>
      <c r="G180" s="11" t="s">
        <v>1679</v>
      </c>
      <c r="H180" s="11">
        <v>0</v>
      </c>
      <c r="I180" s="47"/>
      <c r="J180" s="11" t="s">
        <v>1688</v>
      </c>
      <c r="K180" s="11" t="s">
        <v>1689</v>
      </c>
      <c r="L180" s="11" t="s">
        <v>99</v>
      </c>
      <c r="M180" s="12">
        <v>45452</v>
      </c>
      <c r="N180" s="12">
        <v>45455</v>
      </c>
      <c r="O180" s="12" t="str">
        <f>IFERROR(_xlfn.XLOOKUP(표1[[#This Row],[시도]]&amp;" "&amp;표1[[#This Row],[시군구]],요금제0402!C:C,요금제0402!G:G),"-")</f>
        <v>지방</v>
      </c>
      <c r="P180" s="14"/>
      <c r="Q180" s="57">
        <v>0</v>
      </c>
      <c r="R180" s="13">
        <v>100</v>
      </c>
      <c r="S180" s="18">
        <v>50</v>
      </c>
      <c r="T180" s="12" t="s">
        <v>86</v>
      </c>
      <c r="U180" s="11" t="s">
        <v>64</v>
      </c>
      <c r="V180" s="11">
        <v>6073479190</v>
      </c>
      <c r="W180" s="11" t="s">
        <v>1690</v>
      </c>
      <c r="X180" s="11" t="s">
        <v>1691</v>
      </c>
      <c r="Y180" s="11" t="s">
        <v>1692</v>
      </c>
      <c r="Z180" s="11">
        <v>3523289020553</v>
      </c>
      <c r="AA180" s="11" t="s">
        <v>142</v>
      </c>
      <c r="AB180" s="11" t="s">
        <v>1693</v>
      </c>
      <c r="AC180" s="12"/>
      <c r="AD180" s="12"/>
      <c r="AE180" s="12"/>
      <c r="AF180" s="15" t="s">
        <v>70</v>
      </c>
      <c r="AG180" s="11" t="str">
        <f>IFERROR(VLOOKUP(표1[[#This Row],[담당자]],'담당자 정보'!$B:$D,2,0),"")</f>
        <v>바로고</v>
      </c>
      <c r="AH180" s="11" t="str">
        <f>IFERROR(VLOOKUP(표1[[#This Row],[담당자]],'담당자 정보'!$B:$E,4,0),"")</f>
        <v>2팀</v>
      </c>
      <c r="AI180" s="12" t="s">
        <v>410</v>
      </c>
      <c r="AJ180" s="12" t="str">
        <f>IFERROR(VLOOKUP(표1[[#This Row],[담당자]],배민비즈계정!$B:$E,3,0),"")</f>
        <v>yhchoi62</v>
      </c>
      <c r="AK180" s="12" t="str">
        <f>IFERROR(VLOOKUP(표1[[#This Row],[담당자]],배민비즈계정!$B:$E,4,0),"")</f>
        <v xml:space="preserve"> 010-2336-6262</v>
      </c>
      <c r="AL180" s="12" t="str">
        <f>VLOOKUP(표1[[#This Row],[담당자]],배민비즈계정!$B:$E,2,0)</f>
        <v>2팀 팀장</v>
      </c>
      <c r="AM180" s="11" t="str">
        <f>VLOOKUP(표1[[#This Row],[담당자]],'담당자 정보'!B:G,6,FALSE)</f>
        <v>최융희</v>
      </c>
      <c r="AN180" s="11" t="str">
        <f>VLOOKUP(표1[[#This Row],[팀장]],배민비즈계정!$B:$E,3,FALSE)</f>
        <v>yhchoi62</v>
      </c>
      <c r="AO180" s="16" t="str">
        <f>VLOOKUP(표1[[#This Row],[팀장]],배민비즈계정!$B:$E,4,FALSE)</f>
        <v xml:space="preserve"> 010-2336-6262</v>
      </c>
      <c r="AP180" s="2" t="s">
        <v>1678</v>
      </c>
      <c r="AQ180" s="2" t="s">
        <v>1679</v>
      </c>
      <c r="AR180" s="2" t="str">
        <f>_xlfn.XLOOKUP(표1[[#This Row],[시도2]]&amp;" "&amp;표1[[#This Row],[시군구2]],요금제0402!C:C,요금제0402!G:G)</f>
        <v>지방</v>
      </c>
      <c r="AS180" s="2"/>
      <c r="AT180" s="2"/>
      <c r="AU180" s="2"/>
    </row>
    <row r="181" spans="1:47" ht="16.5" customHeight="1">
      <c r="A181" s="10">
        <v>179</v>
      </c>
      <c r="B181" s="11" t="s">
        <v>1694</v>
      </c>
      <c r="C181" s="11" t="s">
        <v>1695</v>
      </c>
      <c r="D181" s="11" t="s">
        <v>1696</v>
      </c>
      <c r="E181" s="11" t="s">
        <v>56</v>
      </c>
      <c r="F181" s="11" t="s">
        <v>388</v>
      </c>
      <c r="G181" s="11" t="s">
        <v>377</v>
      </c>
      <c r="H181" s="11">
        <v>0</v>
      </c>
      <c r="I181" s="47"/>
      <c r="J181" s="11" t="s">
        <v>1697</v>
      </c>
      <c r="K181" s="11" t="s">
        <v>1698</v>
      </c>
      <c r="L181" s="11" t="s">
        <v>99</v>
      </c>
      <c r="M181" s="12">
        <v>45452</v>
      </c>
      <c r="N181" s="12">
        <v>45455</v>
      </c>
      <c r="O181" s="12" t="str">
        <f>IFERROR(_xlfn.XLOOKUP(표1[[#This Row],[시도]]&amp;" "&amp;표1[[#This Row],[시군구]],요금제0402!C:C,요금제0402!G:G),"-")</f>
        <v>지방</v>
      </c>
      <c r="P181" s="14"/>
      <c r="Q181" s="57">
        <v>0</v>
      </c>
      <c r="R181" s="13">
        <v>100</v>
      </c>
      <c r="S181" s="18">
        <v>50</v>
      </c>
      <c r="T181" s="12"/>
      <c r="U181" s="11" t="s">
        <v>150</v>
      </c>
      <c r="V181" s="11">
        <v>4485600456</v>
      </c>
      <c r="W181" s="11" t="s">
        <v>1699</v>
      </c>
      <c r="X181" s="11" t="s">
        <v>1700</v>
      </c>
      <c r="Y181" s="11" t="s">
        <v>1701</v>
      </c>
      <c r="Z181" s="11">
        <v>3333179743225</v>
      </c>
      <c r="AA181" s="11" t="s">
        <v>68</v>
      </c>
      <c r="AB181" s="11" t="s">
        <v>1702</v>
      </c>
      <c r="AC181" s="12"/>
      <c r="AD181" s="12"/>
      <c r="AE181" s="12"/>
      <c r="AF181" s="15" t="s">
        <v>384</v>
      </c>
      <c r="AG181" s="11" t="str">
        <f>IFERROR(VLOOKUP(표1[[#This Row],[담당자]],'담당자 정보'!$B:$D,2,0),"")</f>
        <v>바로고</v>
      </c>
      <c r="AH181" s="11" t="str">
        <f>IFERROR(VLOOKUP(표1[[#This Row],[담당자]],'담당자 정보'!$B:$E,4,0),"")</f>
        <v>2팀</v>
      </c>
      <c r="AI181" s="12" t="s">
        <v>410</v>
      </c>
      <c r="AJ181" s="12" t="str">
        <f>IFERROR(VLOOKUP(표1[[#This Row],[담당자]],배민비즈계정!$B:$E,3,0),"")</f>
        <v>yhchoi62</v>
      </c>
      <c r="AK181" s="12" t="str">
        <f>IFERROR(VLOOKUP(표1[[#This Row],[담당자]],배민비즈계정!$B:$E,4,0),"")</f>
        <v xml:space="preserve"> 010-2336-6262</v>
      </c>
      <c r="AL181" s="12" t="str">
        <f>VLOOKUP(표1[[#This Row],[담당자]],배민비즈계정!$B:$E,2,0)</f>
        <v>2팀 팀장</v>
      </c>
      <c r="AM181" s="11" t="str">
        <f>VLOOKUP(표1[[#This Row],[담당자]],'담당자 정보'!B:G,6,FALSE)</f>
        <v>최융희</v>
      </c>
      <c r="AN181" s="11" t="str">
        <f>VLOOKUP(표1[[#This Row],[팀장]],배민비즈계정!$B:$E,3,FALSE)</f>
        <v>yhchoi62</v>
      </c>
      <c r="AO181" s="16" t="str">
        <f>VLOOKUP(표1[[#This Row],[팀장]],배민비즈계정!$B:$E,4,FALSE)</f>
        <v xml:space="preserve"> 010-2336-6262</v>
      </c>
      <c r="AP181" s="2" t="s">
        <v>388</v>
      </c>
      <c r="AQ181" s="2" t="s">
        <v>377</v>
      </c>
      <c r="AR181" s="2" t="str">
        <f>_xlfn.XLOOKUP(표1[[#This Row],[시도2]]&amp;" "&amp;표1[[#This Row],[시군구2]],요금제0402!C:C,요금제0402!G:G)</f>
        <v>지방</v>
      </c>
      <c r="AS181" s="2"/>
      <c r="AT181" s="2"/>
      <c r="AU181" s="2"/>
    </row>
    <row r="182" spans="1:47" ht="16.5" customHeight="1">
      <c r="A182" s="10">
        <v>180</v>
      </c>
      <c r="B182" s="11" t="s">
        <v>1703</v>
      </c>
      <c r="C182" s="11" t="s">
        <v>1704</v>
      </c>
      <c r="D182" s="11" t="s">
        <v>1705</v>
      </c>
      <c r="E182" s="11" t="s">
        <v>108</v>
      </c>
      <c r="F182" s="11" t="s">
        <v>1706</v>
      </c>
      <c r="G182" s="11" t="s">
        <v>1707</v>
      </c>
      <c r="H182" s="11">
        <v>1</v>
      </c>
      <c r="I182" s="47" t="s">
        <v>1708</v>
      </c>
      <c r="J182" s="11" t="s">
        <v>1709</v>
      </c>
      <c r="K182" s="11" t="s">
        <v>1710</v>
      </c>
      <c r="L182" s="11" t="s">
        <v>99</v>
      </c>
      <c r="M182" s="12">
        <v>45452</v>
      </c>
      <c r="N182" s="12">
        <v>45455</v>
      </c>
      <c r="O182" s="12" t="str">
        <f>IFERROR(_xlfn.XLOOKUP(표1[[#This Row],[시도]]&amp;" "&amp;표1[[#This Row],[시군구]],요금제0402!C:C,요금제0402!G:G),"-")</f>
        <v>지방</v>
      </c>
      <c r="P182" s="14"/>
      <c r="Q182" s="57">
        <v>0</v>
      </c>
      <c r="R182" s="13">
        <v>100</v>
      </c>
      <c r="S182" s="18">
        <v>50</v>
      </c>
      <c r="T182" s="12" t="s">
        <v>86</v>
      </c>
      <c r="U182" s="11" t="s">
        <v>64</v>
      </c>
      <c r="V182" s="11">
        <v>5478701998</v>
      </c>
      <c r="W182" s="11" t="s">
        <v>1711</v>
      </c>
      <c r="X182" s="11" t="s">
        <v>1712</v>
      </c>
      <c r="Y182" s="11" t="s">
        <v>1713</v>
      </c>
      <c r="Z182" s="11">
        <v>1013013706883</v>
      </c>
      <c r="AA182" s="11" t="s">
        <v>1714</v>
      </c>
      <c r="AB182" s="11" t="s">
        <v>1715</v>
      </c>
      <c r="AC182" s="12"/>
      <c r="AD182" s="12"/>
      <c r="AE182" s="12"/>
      <c r="AF182" s="15" t="s">
        <v>70</v>
      </c>
      <c r="AG182" s="11" t="str">
        <f>IFERROR(VLOOKUP(표1[[#This Row],[담당자]],'담당자 정보'!$B:$D,2,0),"")</f>
        <v>바로고</v>
      </c>
      <c r="AH182" s="11" t="str">
        <f>IFERROR(VLOOKUP(표1[[#This Row],[담당자]],'담당자 정보'!$B:$E,4,0),"")</f>
        <v>2팀</v>
      </c>
      <c r="AI182" s="12" t="s">
        <v>317</v>
      </c>
      <c r="AJ182" s="12" t="str">
        <f>IFERROR(VLOOKUP(표1[[#This Row],[담당자]],배민비즈계정!$B:$E,3,0),"")</f>
        <v>mskim1</v>
      </c>
      <c r="AK182" s="12" t="str">
        <f>IFERROR(VLOOKUP(표1[[#This Row],[담당자]],배민비즈계정!$B:$E,4,0),"")</f>
        <v>010-4659-7909</v>
      </c>
      <c r="AL182" s="12" t="str">
        <f>VLOOKUP(표1[[#This Row],[담당자]],배민비즈계정!$B:$E,2,0)</f>
        <v>2팀</v>
      </c>
      <c r="AM182" s="11" t="str">
        <f>VLOOKUP(표1[[#This Row],[담당자]],'담당자 정보'!B:G,6,FALSE)</f>
        <v>최융희</v>
      </c>
      <c r="AN182" s="11" t="str">
        <f>VLOOKUP(표1[[#This Row],[팀장]],배민비즈계정!$B:$E,3,FALSE)</f>
        <v>yhchoi62</v>
      </c>
      <c r="AO182" s="16" t="str">
        <f>VLOOKUP(표1[[#This Row],[팀장]],배민비즈계정!$B:$E,4,FALSE)</f>
        <v xml:space="preserve"> 010-2336-6262</v>
      </c>
      <c r="AP182" s="2" t="s">
        <v>1706</v>
      </c>
      <c r="AQ182" s="2" t="s">
        <v>1707</v>
      </c>
      <c r="AR182" s="2" t="str">
        <f>_xlfn.XLOOKUP(표1[[#This Row],[시도2]]&amp;" "&amp;표1[[#This Row],[시군구2]],요금제0402!C:C,요금제0402!G:G)</f>
        <v>지방</v>
      </c>
      <c r="AS182" s="2"/>
      <c r="AT182" s="2"/>
      <c r="AU182" s="2"/>
    </row>
    <row r="183" spans="1:47" ht="16.5" customHeight="1">
      <c r="A183" s="10">
        <v>181</v>
      </c>
      <c r="B183" s="11" t="s">
        <v>1716</v>
      </c>
      <c r="C183" s="11" t="s">
        <v>1717</v>
      </c>
      <c r="D183" s="11" t="s">
        <v>1718</v>
      </c>
      <c r="E183" s="11" t="s">
        <v>75</v>
      </c>
      <c r="F183" s="11" t="s">
        <v>1706</v>
      </c>
      <c r="G183" s="11" t="s">
        <v>1719</v>
      </c>
      <c r="H183" s="11">
        <v>0</v>
      </c>
      <c r="I183" s="47"/>
      <c r="J183" s="11" t="s">
        <v>1720</v>
      </c>
      <c r="K183" s="11" t="s">
        <v>1721</v>
      </c>
      <c r="L183" s="11" t="s">
        <v>99</v>
      </c>
      <c r="M183" s="12">
        <v>45452</v>
      </c>
      <c r="N183" s="12">
        <v>45455</v>
      </c>
      <c r="O183" s="12" t="str">
        <f>IFERROR(_xlfn.XLOOKUP(표1[[#This Row],[시도]]&amp;" "&amp;표1[[#This Row],[시군구]],요금제0402!C:C,요금제0402!G:G),"-")</f>
        <v>지방</v>
      </c>
      <c r="P183" s="14"/>
      <c r="Q183" s="57">
        <v>0</v>
      </c>
      <c r="R183" s="13">
        <v>100</v>
      </c>
      <c r="S183" s="18">
        <v>50</v>
      </c>
      <c r="T183" s="12" t="s">
        <v>86</v>
      </c>
      <c r="U183" s="11" t="s">
        <v>64</v>
      </c>
      <c r="V183" s="11">
        <v>5478701998</v>
      </c>
      <c r="W183" s="11" t="s">
        <v>1711</v>
      </c>
      <c r="X183" s="11" t="s">
        <v>1712</v>
      </c>
      <c r="Y183" s="11" t="s">
        <v>1713</v>
      </c>
      <c r="Z183" s="11">
        <v>1013013706883</v>
      </c>
      <c r="AA183" s="11" t="s">
        <v>1714</v>
      </c>
      <c r="AB183" s="11" t="s">
        <v>1715</v>
      </c>
      <c r="AC183" s="12"/>
      <c r="AD183" s="12"/>
      <c r="AE183" s="12"/>
      <c r="AF183" s="15" t="s">
        <v>70</v>
      </c>
      <c r="AG183" s="11" t="str">
        <f>IFERROR(VLOOKUP(표1[[#This Row],[담당자]],'담당자 정보'!$B:$D,2,0),"")</f>
        <v>바로고</v>
      </c>
      <c r="AH183" s="11" t="str">
        <f>IFERROR(VLOOKUP(표1[[#This Row],[담당자]],'담당자 정보'!$B:$E,4,0),"")</f>
        <v>2팀</v>
      </c>
      <c r="AI183" s="12" t="s">
        <v>317</v>
      </c>
      <c r="AJ183" s="12" t="str">
        <f>IFERROR(VLOOKUP(표1[[#This Row],[담당자]],배민비즈계정!$B:$E,3,0),"")</f>
        <v>mskim1</v>
      </c>
      <c r="AK183" s="12" t="str">
        <f>IFERROR(VLOOKUP(표1[[#This Row],[담당자]],배민비즈계정!$B:$E,4,0),"")</f>
        <v>010-4659-7909</v>
      </c>
      <c r="AL183" s="12" t="str">
        <f>VLOOKUP(표1[[#This Row],[담당자]],배민비즈계정!$B:$E,2,0)</f>
        <v>2팀</v>
      </c>
      <c r="AM183" s="11" t="str">
        <f>VLOOKUP(표1[[#This Row],[담당자]],'담당자 정보'!B:G,6,FALSE)</f>
        <v>최융희</v>
      </c>
      <c r="AN183" s="11" t="str">
        <f>VLOOKUP(표1[[#This Row],[팀장]],배민비즈계정!$B:$E,3,FALSE)</f>
        <v>yhchoi62</v>
      </c>
      <c r="AO183" s="16" t="str">
        <f>VLOOKUP(표1[[#This Row],[팀장]],배민비즈계정!$B:$E,4,FALSE)</f>
        <v xml:space="preserve"> 010-2336-6262</v>
      </c>
      <c r="AP183" s="2" t="s">
        <v>1706</v>
      </c>
      <c r="AQ183" s="2" t="s">
        <v>1719</v>
      </c>
      <c r="AR183" s="2" t="str">
        <f>_xlfn.XLOOKUP(표1[[#This Row],[시도2]]&amp;" "&amp;표1[[#This Row],[시군구2]],요금제0402!C:C,요금제0402!G:G)</f>
        <v>지방</v>
      </c>
      <c r="AS183" s="2"/>
      <c r="AT183" s="2"/>
      <c r="AU183" s="2"/>
    </row>
    <row r="184" spans="1:47" ht="16.5" customHeight="1">
      <c r="A184" s="10">
        <v>182</v>
      </c>
      <c r="B184" s="11" t="s">
        <v>1722</v>
      </c>
      <c r="C184" s="11" t="s">
        <v>1723</v>
      </c>
      <c r="D184" s="11" t="s">
        <v>1724</v>
      </c>
      <c r="E184" s="11" t="s">
        <v>108</v>
      </c>
      <c r="F184" s="11" t="s">
        <v>1706</v>
      </c>
      <c r="G184" s="11" t="s">
        <v>1725</v>
      </c>
      <c r="H184" s="11">
        <v>2</v>
      </c>
      <c r="I184" s="47"/>
      <c r="J184" s="11" t="s">
        <v>1726</v>
      </c>
      <c r="K184" s="11" t="s">
        <v>1727</v>
      </c>
      <c r="L184" s="11" t="s">
        <v>99</v>
      </c>
      <c r="M184" s="12">
        <v>45452</v>
      </c>
      <c r="N184" s="12">
        <v>45455</v>
      </c>
      <c r="O184" s="12" t="str">
        <f>IFERROR(_xlfn.XLOOKUP(표1[[#This Row],[시도]]&amp;" "&amp;표1[[#This Row],[시군구]],요금제0402!C:C,요금제0402!G:G),"-")</f>
        <v>지방</v>
      </c>
      <c r="P184" s="14"/>
      <c r="Q184" s="57">
        <v>0</v>
      </c>
      <c r="R184" s="13">
        <v>100</v>
      </c>
      <c r="S184" s="18">
        <v>50</v>
      </c>
      <c r="T184" s="12" t="s">
        <v>86</v>
      </c>
      <c r="U184" s="11" t="s">
        <v>64</v>
      </c>
      <c r="V184" s="11">
        <v>5090431712</v>
      </c>
      <c r="W184" s="11" t="s">
        <v>1728</v>
      </c>
      <c r="X184" s="11" t="s">
        <v>1729</v>
      </c>
      <c r="Y184" s="11" t="s">
        <v>1730</v>
      </c>
      <c r="Z184" s="11">
        <v>3333049077131</v>
      </c>
      <c r="AA184" s="11" t="s">
        <v>68</v>
      </c>
      <c r="AB184" s="11" t="s">
        <v>1731</v>
      </c>
      <c r="AC184" s="12"/>
      <c r="AD184" s="12"/>
      <c r="AE184" s="12"/>
      <c r="AF184" s="15" t="s">
        <v>70</v>
      </c>
      <c r="AG184" s="11" t="str">
        <f>IFERROR(VLOOKUP(표1[[#This Row],[담당자]],'담당자 정보'!$B:$D,2,0),"")</f>
        <v>바로고</v>
      </c>
      <c r="AH184" s="11" t="str">
        <f>IFERROR(VLOOKUP(표1[[#This Row],[담당자]],'담당자 정보'!$B:$E,4,0),"")</f>
        <v>2팀</v>
      </c>
      <c r="AI184" s="12" t="s">
        <v>317</v>
      </c>
      <c r="AJ184" s="12" t="str">
        <f>IFERROR(VLOOKUP(표1[[#This Row],[담당자]],배민비즈계정!$B:$E,3,0),"")</f>
        <v>mskim1</v>
      </c>
      <c r="AK184" s="12" t="str">
        <f>IFERROR(VLOOKUP(표1[[#This Row],[담당자]],배민비즈계정!$B:$E,4,0),"")</f>
        <v>010-4659-7909</v>
      </c>
      <c r="AL184" s="12" t="str">
        <f>VLOOKUP(표1[[#This Row],[담당자]],배민비즈계정!$B:$E,2,0)</f>
        <v>2팀</v>
      </c>
      <c r="AM184" s="11" t="str">
        <f>VLOOKUP(표1[[#This Row],[담당자]],'담당자 정보'!B:G,6,FALSE)</f>
        <v>최융희</v>
      </c>
      <c r="AN184" s="11" t="str">
        <f>VLOOKUP(표1[[#This Row],[팀장]],배민비즈계정!$B:$E,3,FALSE)</f>
        <v>yhchoi62</v>
      </c>
      <c r="AO184" s="16" t="str">
        <f>VLOOKUP(표1[[#This Row],[팀장]],배민비즈계정!$B:$E,4,FALSE)</f>
        <v xml:space="preserve"> 010-2336-6262</v>
      </c>
      <c r="AP184" s="2" t="s">
        <v>1706</v>
      </c>
      <c r="AQ184" s="2" t="s">
        <v>1725</v>
      </c>
      <c r="AR184" s="2" t="str">
        <f>_xlfn.XLOOKUP(표1[[#This Row],[시도2]]&amp;" "&amp;표1[[#This Row],[시군구2]],요금제0402!C:C,요금제0402!G:G)</f>
        <v>지방</v>
      </c>
      <c r="AS184" s="2"/>
      <c r="AT184" s="2"/>
      <c r="AU184" s="2"/>
    </row>
    <row r="185" spans="1:47" ht="16.5" customHeight="1">
      <c r="A185" s="10">
        <v>183</v>
      </c>
      <c r="B185" s="11" t="s">
        <v>1722</v>
      </c>
      <c r="C185" s="11" t="s">
        <v>1732</v>
      </c>
      <c r="D185" s="11" t="s">
        <v>1733</v>
      </c>
      <c r="E185" s="11" t="s">
        <v>56</v>
      </c>
      <c r="F185" s="11" t="s">
        <v>1706</v>
      </c>
      <c r="G185" s="11" t="s">
        <v>1725</v>
      </c>
      <c r="H185" s="11">
        <v>0</v>
      </c>
      <c r="I185" s="47"/>
      <c r="J185" s="11" t="s">
        <v>1734</v>
      </c>
      <c r="K185" s="11" t="s">
        <v>1735</v>
      </c>
      <c r="L185" s="11" t="s">
        <v>99</v>
      </c>
      <c r="M185" s="12">
        <v>45452</v>
      </c>
      <c r="N185" s="12">
        <v>45455</v>
      </c>
      <c r="O185" s="12" t="str">
        <f>IFERROR(_xlfn.XLOOKUP(표1[[#This Row],[시도]]&amp;" "&amp;표1[[#This Row],[시군구]],요금제0402!C:C,요금제0402!G:G),"-")</f>
        <v>지방</v>
      </c>
      <c r="P185" s="14"/>
      <c r="Q185" s="57">
        <v>0</v>
      </c>
      <c r="R185" s="13">
        <v>100</v>
      </c>
      <c r="S185" s="18">
        <v>50</v>
      </c>
      <c r="T185" s="12" t="s">
        <v>86</v>
      </c>
      <c r="U185" s="11" t="s">
        <v>150</v>
      </c>
      <c r="V185" s="11">
        <v>3622801406</v>
      </c>
      <c r="W185" s="11" t="s">
        <v>218</v>
      </c>
      <c r="X185" s="11" t="s">
        <v>1736</v>
      </c>
      <c r="Y185" s="11" t="s">
        <v>1737</v>
      </c>
      <c r="Z185" s="11">
        <v>17409219901017</v>
      </c>
      <c r="AA185" s="11" t="s">
        <v>103</v>
      </c>
      <c r="AB185" s="11" t="s">
        <v>1738</v>
      </c>
      <c r="AC185" s="12"/>
      <c r="AD185" s="12"/>
      <c r="AE185" s="12"/>
      <c r="AF185" s="15" t="s">
        <v>1739</v>
      </c>
      <c r="AG185" s="11" t="str">
        <f>IFERROR(VLOOKUP(표1[[#This Row],[담당자]],'담당자 정보'!$B:$D,2,0),"")</f>
        <v>바로고</v>
      </c>
      <c r="AH185" s="11" t="str">
        <f>IFERROR(VLOOKUP(표1[[#This Row],[담당자]],'담당자 정보'!$B:$E,4,0),"")</f>
        <v>2팀</v>
      </c>
      <c r="AI185" s="12" t="s">
        <v>317</v>
      </c>
      <c r="AJ185" s="12" t="str">
        <f>IFERROR(VLOOKUP(표1[[#This Row],[담당자]],배민비즈계정!$B:$E,3,0),"")</f>
        <v>mskim1</v>
      </c>
      <c r="AK185" s="12" t="str">
        <f>IFERROR(VLOOKUP(표1[[#This Row],[담당자]],배민비즈계정!$B:$E,4,0),"")</f>
        <v>010-4659-7909</v>
      </c>
      <c r="AL185" s="12" t="str">
        <f>VLOOKUP(표1[[#This Row],[담당자]],배민비즈계정!$B:$E,2,0)</f>
        <v>2팀</v>
      </c>
      <c r="AM185" s="11" t="str">
        <f>VLOOKUP(표1[[#This Row],[담당자]],'담당자 정보'!B:G,6,FALSE)</f>
        <v>최융희</v>
      </c>
      <c r="AN185" s="11" t="str">
        <f>VLOOKUP(표1[[#This Row],[팀장]],배민비즈계정!$B:$E,3,FALSE)</f>
        <v>yhchoi62</v>
      </c>
      <c r="AO185" s="16" t="str">
        <f>VLOOKUP(표1[[#This Row],[팀장]],배민비즈계정!$B:$E,4,FALSE)</f>
        <v xml:space="preserve"> 010-2336-6262</v>
      </c>
      <c r="AP185" s="2" t="s">
        <v>1706</v>
      </c>
      <c r="AQ185" s="2" t="s">
        <v>1725</v>
      </c>
      <c r="AR185" s="2" t="str">
        <f>_xlfn.XLOOKUP(표1[[#This Row],[시도2]]&amp;" "&amp;표1[[#This Row],[시군구2]],요금제0402!C:C,요금제0402!G:G)</f>
        <v>지방</v>
      </c>
      <c r="AS185" s="2"/>
      <c r="AT185" s="2"/>
      <c r="AU185" s="2"/>
    </row>
    <row r="186" spans="1:47" ht="16.5" customHeight="1">
      <c r="A186" s="10">
        <v>184</v>
      </c>
      <c r="B186" s="11" t="s">
        <v>1722</v>
      </c>
      <c r="C186" s="11" t="s">
        <v>1740</v>
      </c>
      <c r="D186" s="11" t="s">
        <v>1741</v>
      </c>
      <c r="E186" s="11" t="s">
        <v>56</v>
      </c>
      <c r="F186" s="11" t="s">
        <v>1706</v>
      </c>
      <c r="G186" s="11" t="s">
        <v>1725</v>
      </c>
      <c r="H186" s="11">
        <v>0</v>
      </c>
      <c r="I186" s="47"/>
      <c r="J186" s="11" t="s">
        <v>1742</v>
      </c>
      <c r="K186" s="11" t="s">
        <v>1743</v>
      </c>
      <c r="L186" s="11" t="s">
        <v>99</v>
      </c>
      <c r="M186" s="12">
        <v>45452</v>
      </c>
      <c r="N186" s="12">
        <v>45455</v>
      </c>
      <c r="O186" s="12" t="str">
        <f>IFERROR(_xlfn.XLOOKUP(표1[[#This Row],[시도]]&amp;" "&amp;표1[[#This Row],[시군구]],요금제0402!C:C,요금제0402!G:G),"-")</f>
        <v>지방</v>
      </c>
      <c r="P186" s="14"/>
      <c r="Q186" s="57">
        <v>0</v>
      </c>
      <c r="R186" s="13">
        <v>100</v>
      </c>
      <c r="S186" s="18">
        <v>50</v>
      </c>
      <c r="T186" s="12" t="s">
        <v>86</v>
      </c>
      <c r="U186" s="11" t="s">
        <v>150</v>
      </c>
      <c r="V186" s="11">
        <v>5090431712</v>
      </c>
      <c r="W186" s="11" t="s">
        <v>1728</v>
      </c>
      <c r="X186" s="11" t="s">
        <v>1729</v>
      </c>
      <c r="Y186" s="11" t="s">
        <v>1730</v>
      </c>
      <c r="Z186" s="11">
        <v>3333049077131</v>
      </c>
      <c r="AA186" s="11" t="s">
        <v>68</v>
      </c>
      <c r="AB186" s="11" t="s">
        <v>1731</v>
      </c>
      <c r="AC186" s="12"/>
      <c r="AD186" s="12"/>
      <c r="AE186" s="12"/>
      <c r="AF186" s="15" t="s">
        <v>1739</v>
      </c>
      <c r="AG186" s="11" t="str">
        <f>IFERROR(VLOOKUP(표1[[#This Row],[담당자]],'담당자 정보'!$B:$D,2,0),"")</f>
        <v>바로고</v>
      </c>
      <c r="AH186" s="11" t="str">
        <f>IFERROR(VLOOKUP(표1[[#This Row],[담당자]],'담당자 정보'!$B:$E,4,0),"")</f>
        <v>2팀</v>
      </c>
      <c r="AI186" s="12" t="s">
        <v>317</v>
      </c>
      <c r="AJ186" s="12" t="str">
        <f>IFERROR(VLOOKUP(표1[[#This Row],[담당자]],배민비즈계정!$B:$E,3,0),"")</f>
        <v>mskim1</v>
      </c>
      <c r="AK186" s="12" t="str">
        <f>IFERROR(VLOOKUP(표1[[#This Row],[담당자]],배민비즈계정!$B:$E,4,0),"")</f>
        <v>010-4659-7909</v>
      </c>
      <c r="AL186" s="12" t="str">
        <f>VLOOKUP(표1[[#This Row],[담당자]],배민비즈계정!$B:$E,2,0)</f>
        <v>2팀</v>
      </c>
      <c r="AM186" s="11" t="str">
        <f>VLOOKUP(표1[[#This Row],[담당자]],'담당자 정보'!B:G,6,FALSE)</f>
        <v>최융희</v>
      </c>
      <c r="AN186" s="11" t="str">
        <f>VLOOKUP(표1[[#This Row],[팀장]],배민비즈계정!$B:$E,3,FALSE)</f>
        <v>yhchoi62</v>
      </c>
      <c r="AO186" s="16" t="str">
        <f>VLOOKUP(표1[[#This Row],[팀장]],배민비즈계정!$B:$E,4,FALSE)</f>
        <v xml:space="preserve"> 010-2336-6262</v>
      </c>
      <c r="AP186" s="2" t="s">
        <v>1706</v>
      </c>
      <c r="AQ186" s="2" t="s">
        <v>1725</v>
      </c>
      <c r="AR186" s="2" t="str">
        <f>_xlfn.XLOOKUP(표1[[#This Row],[시도2]]&amp;" "&amp;표1[[#This Row],[시군구2]],요금제0402!C:C,요금제0402!G:G)</f>
        <v>지방</v>
      </c>
      <c r="AS186" s="2"/>
      <c r="AT186" s="2"/>
      <c r="AU186" s="2"/>
    </row>
    <row r="187" spans="1:47" ht="16.5" customHeight="1">
      <c r="A187" s="10">
        <v>185</v>
      </c>
      <c r="B187" s="11" t="s">
        <v>1744</v>
      </c>
      <c r="C187" s="11" t="s">
        <v>1745</v>
      </c>
      <c r="D187" s="11" t="s">
        <v>1746</v>
      </c>
      <c r="E187" s="11" t="s">
        <v>56</v>
      </c>
      <c r="F187" s="11" t="s">
        <v>1747</v>
      </c>
      <c r="G187" s="11" t="s">
        <v>1748</v>
      </c>
      <c r="H187" s="11">
        <v>0</v>
      </c>
      <c r="I187" s="47"/>
      <c r="J187" s="11" t="s">
        <v>1749</v>
      </c>
      <c r="K187" s="11" t="s">
        <v>1750</v>
      </c>
      <c r="L187" s="11" t="s">
        <v>99</v>
      </c>
      <c r="M187" s="12">
        <v>45452</v>
      </c>
      <c r="N187" s="12">
        <v>45455</v>
      </c>
      <c r="O187" s="12" t="str">
        <f>IFERROR(_xlfn.XLOOKUP(표1[[#This Row],[시도]]&amp;" "&amp;표1[[#This Row],[시군구]],요금제0402!C:C,요금제0402!G:G),"-")</f>
        <v>지방</v>
      </c>
      <c r="P187" s="14"/>
      <c r="Q187" s="57">
        <v>0</v>
      </c>
      <c r="R187" s="13">
        <v>100</v>
      </c>
      <c r="S187" s="18">
        <v>50</v>
      </c>
      <c r="T187" s="12" t="s">
        <v>86</v>
      </c>
      <c r="U187" s="11" t="s">
        <v>150</v>
      </c>
      <c r="V187" s="11">
        <v>8708702392</v>
      </c>
      <c r="W187" s="11" t="s">
        <v>1751</v>
      </c>
      <c r="X187" s="11" t="s">
        <v>1752</v>
      </c>
      <c r="Y187" s="11" t="s">
        <v>1753</v>
      </c>
      <c r="Z187" s="11">
        <v>3012649999161</v>
      </c>
      <c r="AA187" s="11" t="s">
        <v>142</v>
      </c>
      <c r="AB187" s="11" t="s">
        <v>1754</v>
      </c>
      <c r="AC187" s="12"/>
      <c r="AD187" s="12"/>
      <c r="AE187" s="12"/>
      <c r="AF187" s="15" t="s">
        <v>502</v>
      </c>
      <c r="AG187" s="11" t="str">
        <f>IFERROR(VLOOKUP(표1[[#This Row],[담당자]],'담당자 정보'!$B:$D,2,0),"")</f>
        <v>바로고</v>
      </c>
      <c r="AH187" s="11" t="str">
        <f>IFERROR(VLOOKUP(표1[[#This Row],[담당자]],'담당자 정보'!$B:$E,4,0),"")</f>
        <v>2팀</v>
      </c>
      <c r="AI187" s="12" t="s">
        <v>317</v>
      </c>
      <c r="AJ187" s="12" t="str">
        <f>IFERROR(VLOOKUP(표1[[#This Row],[담당자]],배민비즈계정!$B:$E,3,0),"")</f>
        <v>mskim1</v>
      </c>
      <c r="AK187" s="12" t="str">
        <f>IFERROR(VLOOKUP(표1[[#This Row],[담당자]],배민비즈계정!$B:$E,4,0),"")</f>
        <v>010-4659-7909</v>
      </c>
      <c r="AL187" s="12" t="str">
        <f>VLOOKUP(표1[[#This Row],[담당자]],배민비즈계정!$B:$E,2,0)</f>
        <v>2팀</v>
      </c>
      <c r="AM187" s="11" t="str">
        <f>VLOOKUP(표1[[#This Row],[담당자]],'담당자 정보'!B:G,6,FALSE)</f>
        <v>최융희</v>
      </c>
      <c r="AN187" s="11" t="str">
        <f>VLOOKUP(표1[[#This Row],[팀장]],배민비즈계정!$B:$E,3,FALSE)</f>
        <v>yhchoi62</v>
      </c>
      <c r="AO187" s="16" t="str">
        <f>VLOOKUP(표1[[#This Row],[팀장]],배민비즈계정!$B:$E,4,FALSE)</f>
        <v xml:space="preserve"> 010-2336-6262</v>
      </c>
      <c r="AP187" s="2" t="s">
        <v>1747</v>
      </c>
      <c r="AQ187" s="2" t="s">
        <v>1748</v>
      </c>
      <c r="AR187" s="2" t="str">
        <f>_xlfn.XLOOKUP(표1[[#This Row],[시도2]]&amp;" "&amp;표1[[#This Row],[시군구2]],요금제0402!C:C,요금제0402!G:G)</f>
        <v>지방</v>
      </c>
      <c r="AS187" s="2"/>
      <c r="AT187" s="2"/>
      <c r="AU187" s="2"/>
    </row>
    <row r="188" spans="1:47" ht="16.5" customHeight="1">
      <c r="A188" s="10">
        <v>186</v>
      </c>
      <c r="B188" s="11" t="s">
        <v>490</v>
      </c>
      <c r="C188" s="11" t="s">
        <v>1755</v>
      </c>
      <c r="D188" s="11" t="s">
        <v>1756</v>
      </c>
      <c r="E188" s="11" t="s">
        <v>56</v>
      </c>
      <c r="F188" s="11" t="s">
        <v>493</v>
      </c>
      <c r="G188" s="11" t="s">
        <v>494</v>
      </c>
      <c r="H188" s="11">
        <v>0</v>
      </c>
      <c r="I188" s="47"/>
      <c r="J188" s="11" t="s">
        <v>1757</v>
      </c>
      <c r="K188" s="11" t="s">
        <v>496</v>
      </c>
      <c r="L188" s="11" t="s">
        <v>99</v>
      </c>
      <c r="M188" s="12">
        <v>45452</v>
      </c>
      <c r="N188" s="12">
        <v>45455</v>
      </c>
      <c r="O188" s="12" t="str">
        <f>IFERROR(_xlfn.XLOOKUP(표1[[#This Row],[시도]]&amp;" "&amp;표1[[#This Row],[시군구]],요금제0402!C:C,요금제0402!G:G),"-")</f>
        <v>지방</v>
      </c>
      <c r="P188" s="14"/>
      <c r="Q188" s="57">
        <v>0</v>
      </c>
      <c r="R188" s="13">
        <v>100</v>
      </c>
      <c r="S188" s="18">
        <v>50</v>
      </c>
      <c r="T188" s="12" t="s">
        <v>86</v>
      </c>
      <c r="U188" s="11" t="s">
        <v>150</v>
      </c>
      <c r="V188" s="11">
        <v>6602201138</v>
      </c>
      <c r="W188" s="11" t="s">
        <v>1758</v>
      </c>
      <c r="X188" s="11" t="s">
        <v>1759</v>
      </c>
      <c r="Y188" s="11" t="s">
        <v>1760</v>
      </c>
      <c r="Z188" s="11">
        <v>11400104178195</v>
      </c>
      <c r="AA188" s="11" t="s">
        <v>90</v>
      </c>
      <c r="AB188" s="11" t="s">
        <v>1761</v>
      </c>
      <c r="AC188" s="12"/>
      <c r="AD188" s="12"/>
      <c r="AE188" s="12"/>
      <c r="AF188" s="15" t="s">
        <v>502</v>
      </c>
      <c r="AG188" s="11" t="str">
        <f>IFERROR(VLOOKUP(표1[[#This Row],[담당자]],'담당자 정보'!$B:$D,2,0),"")</f>
        <v>바로고</v>
      </c>
      <c r="AH188" s="11" t="str">
        <f>IFERROR(VLOOKUP(표1[[#This Row],[담당자]],'담당자 정보'!$B:$E,4,0),"")</f>
        <v>2팀</v>
      </c>
      <c r="AI188" s="12" t="s">
        <v>535</v>
      </c>
      <c r="AJ188" s="12" t="str">
        <f>IFERROR(VLOOKUP(표1[[#This Row],[담당자]],배민비즈계정!$B:$E,3,0),"")</f>
        <v>yckim</v>
      </c>
      <c r="AK188" s="12" t="str">
        <f>IFERROR(VLOOKUP(표1[[#This Row],[담당자]],배민비즈계정!$B:$E,4,0),"")</f>
        <v>010-9995-3121</v>
      </c>
      <c r="AL188" s="12" t="str">
        <f>VLOOKUP(표1[[#This Row],[담당자]],배민비즈계정!$B:$E,2,0)</f>
        <v>2팀</v>
      </c>
      <c r="AM188" s="11" t="str">
        <f>VLOOKUP(표1[[#This Row],[담당자]],'담당자 정보'!B:G,6,FALSE)</f>
        <v>최융희</v>
      </c>
      <c r="AN188" s="11" t="str">
        <f>VLOOKUP(표1[[#This Row],[팀장]],배민비즈계정!$B:$E,3,FALSE)</f>
        <v>yhchoi62</v>
      </c>
      <c r="AO188" s="16" t="str">
        <f>VLOOKUP(표1[[#This Row],[팀장]],배민비즈계정!$B:$E,4,FALSE)</f>
        <v xml:space="preserve"> 010-2336-6262</v>
      </c>
      <c r="AP188" s="2" t="s">
        <v>493</v>
      </c>
      <c r="AQ188" s="2" t="s">
        <v>494</v>
      </c>
      <c r="AR188" s="2" t="str">
        <f>_xlfn.XLOOKUP(표1[[#This Row],[시도2]]&amp;" "&amp;표1[[#This Row],[시군구2]],요금제0402!C:C,요금제0402!G:G)</f>
        <v>지방</v>
      </c>
      <c r="AS188" s="2"/>
      <c r="AT188" s="2"/>
      <c r="AU188" s="2"/>
    </row>
    <row r="189" spans="1:47" ht="16.5" customHeight="1">
      <c r="A189" s="10">
        <v>187</v>
      </c>
      <c r="B189" s="11" t="s">
        <v>1762</v>
      </c>
      <c r="C189" s="11" t="s">
        <v>1763</v>
      </c>
      <c r="D189" s="11" t="s">
        <v>1764</v>
      </c>
      <c r="E189" s="11" t="s">
        <v>56</v>
      </c>
      <c r="F189" s="11" t="s">
        <v>493</v>
      </c>
      <c r="G189" s="11" t="s">
        <v>1765</v>
      </c>
      <c r="H189" s="11">
        <v>0</v>
      </c>
      <c r="I189" s="47"/>
      <c r="J189" s="11" t="s">
        <v>1766</v>
      </c>
      <c r="K189" s="11" t="s">
        <v>1767</v>
      </c>
      <c r="L189" s="11" t="s">
        <v>99</v>
      </c>
      <c r="M189" s="12">
        <v>45452</v>
      </c>
      <c r="N189" s="12">
        <v>45455</v>
      </c>
      <c r="O189" s="12" t="str">
        <f>IFERROR(_xlfn.XLOOKUP(표1[[#This Row],[시도]]&amp;" "&amp;표1[[#This Row],[시군구]],요금제0402!C:C,요금제0402!G:G),"-")</f>
        <v>지방</v>
      </c>
      <c r="P189" s="14"/>
      <c r="Q189" s="57">
        <v>0</v>
      </c>
      <c r="R189" s="13">
        <v>100</v>
      </c>
      <c r="S189" s="18">
        <v>50</v>
      </c>
      <c r="T189" s="12" t="s">
        <v>86</v>
      </c>
      <c r="U189" s="11" t="s">
        <v>64</v>
      </c>
      <c r="V189" s="11">
        <v>4683801469</v>
      </c>
      <c r="W189" s="11" t="s">
        <v>1768</v>
      </c>
      <c r="X189" s="11" t="s">
        <v>1769</v>
      </c>
      <c r="Y189" s="11" t="s">
        <v>1770</v>
      </c>
      <c r="Z189" s="11" t="s">
        <v>1771</v>
      </c>
      <c r="AA189" s="11" t="s">
        <v>103</v>
      </c>
      <c r="AB189" s="11" t="s">
        <v>1772</v>
      </c>
      <c r="AC189" s="12"/>
      <c r="AD189" s="12"/>
      <c r="AE189" s="12"/>
      <c r="AF189" s="15" t="s">
        <v>70</v>
      </c>
      <c r="AG189" s="11" t="str">
        <f>IFERROR(VLOOKUP(표1[[#This Row],[담당자]],'담당자 정보'!$B:$D,2,0),"")</f>
        <v>바로고</v>
      </c>
      <c r="AH189" s="11" t="str">
        <f>IFERROR(VLOOKUP(표1[[#This Row],[담당자]],'담당자 정보'!$B:$E,4,0),"")</f>
        <v>2팀</v>
      </c>
      <c r="AI189" s="12" t="s">
        <v>535</v>
      </c>
      <c r="AJ189" s="12" t="str">
        <f>IFERROR(VLOOKUP(표1[[#This Row],[담당자]],배민비즈계정!$B:$E,3,0),"")</f>
        <v>yckim</v>
      </c>
      <c r="AK189" s="12" t="str">
        <f>IFERROR(VLOOKUP(표1[[#This Row],[담당자]],배민비즈계정!$B:$E,4,0),"")</f>
        <v>010-9995-3121</v>
      </c>
      <c r="AL189" s="12" t="str">
        <f>VLOOKUP(표1[[#This Row],[담당자]],배민비즈계정!$B:$E,2,0)</f>
        <v>2팀</v>
      </c>
      <c r="AM189" s="11" t="str">
        <f>VLOOKUP(표1[[#This Row],[담당자]],'담당자 정보'!B:G,6,FALSE)</f>
        <v>최융희</v>
      </c>
      <c r="AN189" s="11" t="str">
        <f>VLOOKUP(표1[[#This Row],[팀장]],배민비즈계정!$B:$E,3,FALSE)</f>
        <v>yhchoi62</v>
      </c>
      <c r="AO189" s="16" t="str">
        <f>VLOOKUP(표1[[#This Row],[팀장]],배민비즈계정!$B:$E,4,FALSE)</f>
        <v xml:space="preserve"> 010-2336-6262</v>
      </c>
      <c r="AP189" s="2" t="s">
        <v>493</v>
      </c>
      <c r="AQ189" s="2" t="s">
        <v>1765</v>
      </c>
      <c r="AR189" s="2" t="str">
        <f>_xlfn.XLOOKUP(표1[[#This Row],[시도2]]&amp;" "&amp;표1[[#This Row],[시군구2]],요금제0402!C:C,요금제0402!G:G)</f>
        <v>지방</v>
      </c>
      <c r="AS189" s="2"/>
      <c r="AT189" s="2"/>
      <c r="AU189" s="2"/>
    </row>
    <row r="190" spans="1:47" ht="16.5" customHeight="1">
      <c r="A190" s="10">
        <v>188</v>
      </c>
      <c r="B190" s="11" t="s">
        <v>1773</v>
      </c>
      <c r="C190" s="11" t="s">
        <v>1774</v>
      </c>
      <c r="D190" s="11" t="s">
        <v>1775</v>
      </c>
      <c r="E190" s="11" t="s">
        <v>56</v>
      </c>
      <c r="F190" s="11" t="s">
        <v>493</v>
      </c>
      <c r="G190" s="11" t="s">
        <v>302</v>
      </c>
      <c r="H190" s="11">
        <v>0</v>
      </c>
      <c r="I190" s="47"/>
      <c r="J190" s="11" t="s">
        <v>1776</v>
      </c>
      <c r="K190" s="11" t="s">
        <v>1777</v>
      </c>
      <c r="L190" s="11" t="s">
        <v>99</v>
      </c>
      <c r="M190" s="12">
        <v>45452</v>
      </c>
      <c r="N190" s="12">
        <v>45455</v>
      </c>
      <c r="O190" s="12" t="str">
        <f>IFERROR(_xlfn.XLOOKUP(표1[[#This Row],[시도]]&amp;" "&amp;표1[[#This Row],[시군구]],요금제0402!C:C,요금제0402!G:G),"-")</f>
        <v>지방</v>
      </c>
      <c r="P190" s="14"/>
      <c r="Q190" s="57">
        <v>0</v>
      </c>
      <c r="R190" s="13">
        <v>100</v>
      </c>
      <c r="S190" s="18">
        <v>50</v>
      </c>
      <c r="T190" s="12"/>
      <c r="U190" s="11" t="s">
        <v>150</v>
      </c>
      <c r="V190" s="11">
        <v>1787600399</v>
      </c>
      <c r="W190" s="11" t="s">
        <v>1360</v>
      </c>
      <c r="X190" s="11" t="s">
        <v>1778</v>
      </c>
      <c r="Y190" s="11" t="s">
        <v>1779</v>
      </c>
      <c r="Z190" s="11">
        <v>101120766421</v>
      </c>
      <c r="AA190" s="11" t="s">
        <v>500</v>
      </c>
      <c r="AB190" s="11" t="s">
        <v>1780</v>
      </c>
      <c r="AC190" s="12"/>
      <c r="AD190" s="12"/>
      <c r="AE190" s="12"/>
      <c r="AF190" s="15" t="s">
        <v>384</v>
      </c>
      <c r="AG190" s="11" t="str">
        <f>IFERROR(VLOOKUP(표1[[#This Row],[담당자]],'담당자 정보'!$B:$D,2,0),"")</f>
        <v>바로고</v>
      </c>
      <c r="AH190" s="11" t="str">
        <f>IFERROR(VLOOKUP(표1[[#This Row],[담당자]],'담당자 정보'!$B:$E,4,0),"")</f>
        <v>2팀</v>
      </c>
      <c r="AI190" s="12" t="s">
        <v>535</v>
      </c>
      <c r="AJ190" s="12" t="str">
        <f>IFERROR(VLOOKUP(표1[[#This Row],[담당자]],배민비즈계정!$B:$E,3,0),"")</f>
        <v>yckim</v>
      </c>
      <c r="AK190" s="12" t="str">
        <f>IFERROR(VLOOKUP(표1[[#This Row],[담당자]],배민비즈계정!$B:$E,4,0),"")</f>
        <v>010-9995-3121</v>
      </c>
      <c r="AL190" s="12" t="str">
        <f>VLOOKUP(표1[[#This Row],[담당자]],배민비즈계정!$B:$E,2,0)</f>
        <v>2팀</v>
      </c>
      <c r="AM190" s="11" t="str">
        <f>VLOOKUP(표1[[#This Row],[담당자]],'담당자 정보'!B:G,6,FALSE)</f>
        <v>최융희</v>
      </c>
      <c r="AN190" s="11" t="str">
        <f>VLOOKUP(표1[[#This Row],[팀장]],배민비즈계정!$B:$E,3,FALSE)</f>
        <v>yhchoi62</v>
      </c>
      <c r="AO190" s="16" t="str">
        <f>VLOOKUP(표1[[#This Row],[팀장]],배민비즈계정!$B:$E,4,FALSE)</f>
        <v xml:space="preserve"> 010-2336-6262</v>
      </c>
      <c r="AP190" s="2" t="s">
        <v>493</v>
      </c>
      <c r="AQ190" s="2" t="s">
        <v>302</v>
      </c>
      <c r="AR190" s="2" t="str">
        <f>_xlfn.XLOOKUP(표1[[#This Row],[시도2]]&amp;" "&amp;표1[[#This Row],[시군구2]],요금제0402!C:C,요금제0402!G:G)</f>
        <v>지방</v>
      </c>
      <c r="AS190" s="2"/>
      <c r="AT190" s="2"/>
      <c r="AU190" s="2"/>
    </row>
    <row r="191" spans="1:47" ht="16.5" customHeight="1">
      <c r="A191" s="10">
        <v>189</v>
      </c>
      <c r="B191" s="11" t="s">
        <v>1781</v>
      </c>
      <c r="C191" s="11" t="s">
        <v>1782</v>
      </c>
      <c r="D191" s="11" t="s">
        <v>1783</v>
      </c>
      <c r="E191" s="11" t="s">
        <v>56</v>
      </c>
      <c r="F191" s="11" t="s">
        <v>493</v>
      </c>
      <c r="G191" s="11" t="s">
        <v>1784</v>
      </c>
      <c r="H191" s="11">
        <v>0</v>
      </c>
      <c r="I191" s="47"/>
      <c r="J191" s="11" t="s">
        <v>1785</v>
      </c>
      <c r="K191" s="11" t="s">
        <v>1786</v>
      </c>
      <c r="L191" s="11" t="s">
        <v>99</v>
      </c>
      <c r="M191" s="12">
        <v>45452</v>
      </c>
      <c r="N191" s="12">
        <v>45455</v>
      </c>
      <c r="O191" s="12" t="str">
        <f>IFERROR(_xlfn.XLOOKUP(표1[[#This Row],[시도]]&amp;" "&amp;표1[[#This Row],[시군구]],요금제0402!C:C,요금제0402!G:G),"-")</f>
        <v>지방</v>
      </c>
      <c r="P191" s="14"/>
      <c r="Q191" s="57">
        <v>0</v>
      </c>
      <c r="R191" s="13">
        <v>100</v>
      </c>
      <c r="S191" s="18">
        <v>50</v>
      </c>
      <c r="T191" s="12"/>
      <c r="U191" s="11" t="s">
        <v>150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2"/>
      <c r="AD191" s="12"/>
      <c r="AE191" s="12"/>
      <c r="AF191" s="15" t="s">
        <v>1376</v>
      </c>
      <c r="AG191" s="11" t="str">
        <f>IFERROR(VLOOKUP(표1[[#This Row],[담당자]],'담당자 정보'!$B:$D,2,0),"")</f>
        <v>바로고</v>
      </c>
      <c r="AH191" s="11" t="str">
        <f>IFERROR(VLOOKUP(표1[[#This Row],[담당자]],'담당자 정보'!$B:$E,4,0),"")</f>
        <v>2팀</v>
      </c>
      <c r="AI191" s="12" t="s">
        <v>535</v>
      </c>
      <c r="AJ191" s="12" t="str">
        <f>IFERROR(VLOOKUP(표1[[#This Row],[담당자]],배민비즈계정!$B:$E,3,0),"")</f>
        <v>yckim</v>
      </c>
      <c r="AK191" s="12" t="str">
        <f>IFERROR(VLOOKUP(표1[[#This Row],[담당자]],배민비즈계정!$B:$E,4,0),"")</f>
        <v>010-9995-3121</v>
      </c>
      <c r="AL191" s="12" t="str">
        <f>VLOOKUP(표1[[#This Row],[담당자]],배민비즈계정!$B:$E,2,0)</f>
        <v>2팀</v>
      </c>
      <c r="AM191" s="11" t="str">
        <f>VLOOKUP(표1[[#This Row],[담당자]],'담당자 정보'!B:G,6,FALSE)</f>
        <v>최융희</v>
      </c>
      <c r="AN191" s="11" t="str">
        <f>VLOOKUP(표1[[#This Row],[팀장]],배민비즈계정!$B:$E,3,FALSE)</f>
        <v>yhchoi62</v>
      </c>
      <c r="AO191" s="16" t="str">
        <f>VLOOKUP(표1[[#This Row],[팀장]],배민비즈계정!$B:$E,4,FALSE)</f>
        <v xml:space="preserve"> 010-2336-6262</v>
      </c>
      <c r="AP191" s="2" t="s">
        <v>493</v>
      </c>
      <c r="AQ191" s="2" t="s">
        <v>1784</v>
      </c>
      <c r="AR191" s="2" t="str">
        <f>_xlfn.XLOOKUP(표1[[#This Row],[시도2]]&amp;" "&amp;표1[[#This Row],[시군구2]],요금제0402!C:C,요금제0402!G:G)</f>
        <v>지방</v>
      </c>
      <c r="AS191" s="2"/>
      <c r="AT191" s="2"/>
      <c r="AU191" s="2"/>
    </row>
    <row r="192" spans="1:47" ht="16.5" customHeight="1">
      <c r="A192" s="10">
        <v>190</v>
      </c>
      <c r="B192" s="11" t="s">
        <v>1787</v>
      </c>
      <c r="C192" s="11" t="s">
        <v>1788</v>
      </c>
      <c r="D192" s="11" t="s">
        <v>1789</v>
      </c>
      <c r="E192" s="11" t="s">
        <v>56</v>
      </c>
      <c r="F192" s="11" t="s">
        <v>493</v>
      </c>
      <c r="G192" s="11" t="s">
        <v>1790</v>
      </c>
      <c r="H192" s="11">
        <v>0</v>
      </c>
      <c r="I192" s="47"/>
      <c r="J192" s="11" t="s">
        <v>1791</v>
      </c>
      <c r="K192" s="11" t="s">
        <v>1792</v>
      </c>
      <c r="L192" s="11" t="s">
        <v>99</v>
      </c>
      <c r="M192" s="12">
        <v>45452</v>
      </c>
      <c r="N192" s="12">
        <v>45455</v>
      </c>
      <c r="O192" s="12" t="str">
        <f>IFERROR(_xlfn.XLOOKUP(표1[[#This Row],[시도]]&amp;" "&amp;표1[[#This Row],[시군구]],요금제0402!C:C,요금제0402!G:G),"-")</f>
        <v>지방</v>
      </c>
      <c r="P192" s="14"/>
      <c r="Q192" s="57">
        <v>0</v>
      </c>
      <c r="R192" s="13">
        <v>100</v>
      </c>
      <c r="S192" s="18">
        <v>50</v>
      </c>
      <c r="T192" s="12" t="s">
        <v>86</v>
      </c>
      <c r="U192" s="11" t="s">
        <v>150</v>
      </c>
      <c r="V192" s="11">
        <v>6213900791</v>
      </c>
      <c r="W192" s="11" t="s">
        <v>1793</v>
      </c>
      <c r="X192" s="11" t="s">
        <v>1794</v>
      </c>
      <c r="Y192" s="11" t="s">
        <v>1795</v>
      </c>
      <c r="Z192" s="11">
        <v>110459097681</v>
      </c>
      <c r="AA192" s="11" t="s">
        <v>165</v>
      </c>
      <c r="AB192" s="11" t="s">
        <v>1796</v>
      </c>
      <c r="AC192" s="12"/>
      <c r="AD192" s="12"/>
      <c r="AE192" s="12"/>
      <c r="AF192" s="15" t="s">
        <v>502</v>
      </c>
      <c r="AG192" s="11" t="str">
        <f>IFERROR(VLOOKUP(표1[[#This Row],[담당자]],'담당자 정보'!$B:$D,2,0),"")</f>
        <v>바로고</v>
      </c>
      <c r="AH192" s="11" t="str">
        <f>IFERROR(VLOOKUP(표1[[#This Row],[담당자]],'담당자 정보'!$B:$E,4,0),"")</f>
        <v>2팀</v>
      </c>
      <c r="AI192" s="12" t="s">
        <v>535</v>
      </c>
      <c r="AJ192" s="12" t="str">
        <f>IFERROR(VLOOKUP(표1[[#This Row],[담당자]],배민비즈계정!$B:$E,3,0),"")</f>
        <v>yckim</v>
      </c>
      <c r="AK192" s="12" t="str">
        <f>IFERROR(VLOOKUP(표1[[#This Row],[담당자]],배민비즈계정!$B:$E,4,0),"")</f>
        <v>010-9995-3121</v>
      </c>
      <c r="AL192" s="12" t="str">
        <f>VLOOKUP(표1[[#This Row],[담당자]],배민비즈계정!$B:$E,2,0)</f>
        <v>2팀</v>
      </c>
      <c r="AM192" s="11" t="str">
        <f>VLOOKUP(표1[[#This Row],[담당자]],'담당자 정보'!B:G,6,FALSE)</f>
        <v>최융희</v>
      </c>
      <c r="AN192" s="11" t="str">
        <f>VLOOKUP(표1[[#This Row],[팀장]],배민비즈계정!$B:$E,3,FALSE)</f>
        <v>yhchoi62</v>
      </c>
      <c r="AO192" s="16" t="str">
        <f>VLOOKUP(표1[[#This Row],[팀장]],배민비즈계정!$B:$E,4,FALSE)</f>
        <v xml:space="preserve"> 010-2336-6262</v>
      </c>
      <c r="AP192" s="2" t="s">
        <v>493</v>
      </c>
      <c r="AQ192" s="2" t="s">
        <v>1790</v>
      </c>
      <c r="AR192" s="2" t="str">
        <f>_xlfn.XLOOKUP(표1[[#This Row],[시도2]]&amp;" "&amp;표1[[#This Row],[시군구2]],요금제0402!C:C,요금제0402!G:G)</f>
        <v>지방</v>
      </c>
      <c r="AS192" s="2"/>
      <c r="AT192" s="2"/>
      <c r="AU192" s="2"/>
    </row>
    <row r="193" spans="1:47" ht="16.5" customHeight="1">
      <c r="A193" s="10">
        <v>191</v>
      </c>
      <c r="B193" s="11" t="s">
        <v>1797</v>
      </c>
      <c r="C193" s="11" t="s">
        <v>1798</v>
      </c>
      <c r="D193" s="11" t="s">
        <v>1799</v>
      </c>
      <c r="E193" s="11" t="s">
        <v>75</v>
      </c>
      <c r="F193" s="11" t="s">
        <v>1747</v>
      </c>
      <c r="G193" s="11" t="s">
        <v>1800</v>
      </c>
      <c r="H193" s="11">
        <v>0</v>
      </c>
      <c r="I193" s="47" t="s">
        <v>879</v>
      </c>
      <c r="J193" s="11" t="s">
        <v>1801</v>
      </c>
      <c r="K193" s="11" t="s">
        <v>1802</v>
      </c>
      <c r="L193" s="11" t="s">
        <v>99</v>
      </c>
      <c r="M193" s="12">
        <v>45452</v>
      </c>
      <c r="N193" s="12">
        <v>45455</v>
      </c>
      <c r="O193" s="12" t="str">
        <f>IFERROR(_xlfn.XLOOKUP(표1[[#This Row],[시도]]&amp;" "&amp;표1[[#This Row],[시군구]],요금제0402!C:C,요금제0402!G:G),"-")</f>
        <v>지방</v>
      </c>
      <c r="P193" s="14"/>
      <c r="Q193" s="57">
        <v>0</v>
      </c>
      <c r="R193" s="13">
        <v>100</v>
      </c>
      <c r="S193" s="18">
        <v>50</v>
      </c>
      <c r="T193" s="12" t="s">
        <v>86</v>
      </c>
      <c r="U193" s="11" t="s">
        <v>64</v>
      </c>
      <c r="V193" s="11">
        <v>2492901852</v>
      </c>
      <c r="W193" s="11" t="s">
        <v>1803</v>
      </c>
      <c r="X193" s="11" t="s">
        <v>1804</v>
      </c>
      <c r="Y193" s="11" t="s">
        <v>1805</v>
      </c>
      <c r="Z193" s="11">
        <v>60480104622438</v>
      </c>
      <c r="AA193" s="11" t="s">
        <v>90</v>
      </c>
      <c r="AB193" s="11" t="s">
        <v>1806</v>
      </c>
      <c r="AC193" s="12"/>
      <c r="AD193" s="12"/>
      <c r="AE193" s="12"/>
      <c r="AF193" s="15" t="s">
        <v>70</v>
      </c>
      <c r="AG193" s="11" t="str">
        <f>IFERROR(VLOOKUP(표1[[#This Row],[담당자]],'담당자 정보'!$B:$D,2,0),"")</f>
        <v>바로고</v>
      </c>
      <c r="AH193" s="11" t="str">
        <f>IFERROR(VLOOKUP(표1[[#This Row],[담당자]],'담당자 정보'!$B:$E,4,0),"")</f>
        <v>2팀</v>
      </c>
      <c r="AI193" s="12" t="s">
        <v>317</v>
      </c>
      <c r="AJ193" s="12" t="str">
        <f>IFERROR(VLOOKUP(표1[[#This Row],[담당자]],배민비즈계정!$B:$E,3,0),"")</f>
        <v>mskim1</v>
      </c>
      <c r="AK193" s="12" t="str">
        <f>IFERROR(VLOOKUP(표1[[#This Row],[담당자]],배민비즈계정!$B:$E,4,0),"")</f>
        <v>010-4659-7909</v>
      </c>
      <c r="AL193" s="12" t="str">
        <f>VLOOKUP(표1[[#This Row],[담당자]],배민비즈계정!$B:$E,2,0)</f>
        <v>2팀</v>
      </c>
      <c r="AM193" s="11" t="str">
        <f>VLOOKUP(표1[[#This Row],[담당자]],'담당자 정보'!B:G,6,FALSE)</f>
        <v>최융희</v>
      </c>
      <c r="AN193" s="11" t="str">
        <f>VLOOKUP(표1[[#This Row],[팀장]],배민비즈계정!$B:$E,3,FALSE)</f>
        <v>yhchoi62</v>
      </c>
      <c r="AO193" s="16" t="str">
        <f>VLOOKUP(표1[[#This Row],[팀장]],배민비즈계정!$B:$E,4,FALSE)</f>
        <v xml:space="preserve"> 010-2336-6262</v>
      </c>
      <c r="AP193" s="2" t="s">
        <v>1747</v>
      </c>
      <c r="AQ193" s="2" t="s">
        <v>1800</v>
      </c>
      <c r="AR193" s="2" t="str">
        <f>_xlfn.XLOOKUP(표1[[#This Row],[시도2]]&amp;" "&amp;표1[[#This Row],[시군구2]],요금제0402!C:C,요금제0402!G:G)</f>
        <v>지방</v>
      </c>
      <c r="AS193" s="2"/>
      <c r="AT193" s="2"/>
      <c r="AU193" s="2"/>
    </row>
    <row r="194" spans="1:47" ht="16.5" customHeight="1">
      <c r="A194" s="10">
        <v>192</v>
      </c>
      <c r="B194" s="11" t="s">
        <v>1807</v>
      </c>
      <c r="C194" s="11" t="s">
        <v>1808</v>
      </c>
      <c r="D194" s="11" t="s">
        <v>1809</v>
      </c>
      <c r="E194" s="11" t="s">
        <v>108</v>
      </c>
      <c r="F194" s="11" t="s">
        <v>1747</v>
      </c>
      <c r="G194" s="11" t="s">
        <v>1810</v>
      </c>
      <c r="H194" s="11">
        <v>1</v>
      </c>
      <c r="I194" s="47"/>
      <c r="J194" s="11" t="s">
        <v>1811</v>
      </c>
      <c r="K194" s="11" t="s">
        <v>1812</v>
      </c>
      <c r="L194" s="11" t="s">
        <v>99</v>
      </c>
      <c r="M194" s="12">
        <v>45452</v>
      </c>
      <c r="N194" s="12">
        <v>45455</v>
      </c>
      <c r="O194" s="12" t="str">
        <f>IFERROR(_xlfn.XLOOKUP(표1[[#This Row],[시도]]&amp;" "&amp;표1[[#This Row],[시군구]],요금제0402!C:C,요금제0402!G:G),"-")</f>
        <v>지방</v>
      </c>
      <c r="P194" s="14"/>
      <c r="Q194" s="57">
        <v>0</v>
      </c>
      <c r="R194" s="13">
        <v>100</v>
      </c>
      <c r="S194" s="18">
        <v>50</v>
      </c>
      <c r="T194" s="12" t="s">
        <v>86</v>
      </c>
      <c r="U194" s="11" t="s">
        <v>64</v>
      </c>
      <c r="V194" s="11">
        <v>4871801540</v>
      </c>
      <c r="W194" s="11" t="s">
        <v>1813</v>
      </c>
      <c r="X194" s="11" t="s">
        <v>1814</v>
      </c>
      <c r="Y194" s="11" t="s">
        <v>1815</v>
      </c>
      <c r="Z194" s="11">
        <v>3520946045563</v>
      </c>
      <c r="AA194" s="11" t="s">
        <v>142</v>
      </c>
      <c r="AB194" s="11" t="s">
        <v>1816</v>
      </c>
      <c r="AC194" s="12"/>
      <c r="AD194" s="12"/>
      <c r="AE194" s="12"/>
      <c r="AF194" s="15" t="s">
        <v>70</v>
      </c>
      <c r="AG194" s="11" t="str">
        <f>IFERROR(VLOOKUP(표1[[#This Row],[담당자]],'담당자 정보'!$B:$D,2,0),"")</f>
        <v>바로고</v>
      </c>
      <c r="AH194" s="11" t="str">
        <f>IFERROR(VLOOKUP(표1[[#This Row],[담당자]],'담당자 정보'!$B:$E,4,0),"")</f>
        <v>2팀</v>
      </c>
      <c r="AI194" s="12" t="s">
        <v>317</v>
      </c>
      <c r="AJ194" s="12" t="str">
        <f>IFERROR(VLOOKUP(표1[[#This Row],[담당자]],배민비즈계정!$B:$E,3,0),"")</f>
        <v>mskim1</v>
      </c>
      <c r="AK194" s="12" t="str">
        <f>IFERROR(VLOOKUP(표1[[#This Row],[담당자]],배민비즈계정!$B:$E,4,0),"")</f>
        <v>010-4659-7909</v>
      </c>
      <c r="AL194" s="12" t="str">
        <f>VLOOKUP(표1[[#This Row],[담당자]],배민비즈계정!$B:$E,2,0)</f>
        <v>2팀</v>
      </c>
      <c r="AM194" s="11" t="str">
        <f>VLOOKUP(표1[[#This Row],[담당자]],'담당자 정보'!B:G,6,FALSE)</f>
        <v>최융희</v>
      </c>
      <c r="AN194" s="11" t="str">
        <f>VLOOKUP(표1[[#This Row],[팀장]],배민비즈계정!$B:$E,3,FALSE)</f>
        <v>yhchoi62</v>
      </c>
      <c r="AO194" s="16" t="str">
        <f>VLOOKUP(표1[[#This Row],[팀장]],배민비즈계정!$B:$E,4,FALSE)</f>
        <v xml:space="preserve"> 010-2336-6262</v>
      </c>
      <c r="AP194" s="2" t="s">
        <v>1747</v>
      </c>
      <c r="AQ194" s="2" t="s">
        <v>1810</v>
      </c>
      <c r="AR194" s="2" t="str">
        <f>_xlfn.XLOOKUP(표1[[#This Row],[시도2]]&amp;" "&amp;표1[[#This Row],[시군구2]],요금제0402!C:C,요금제0402!G:G)</f>
        <v>지방</v>
      </c>
      <c r="AS194" s="2"/>
      <c r="AT194" s="2"/>
      <c r="AU194" s="2"/>
    </row>
    <row r="195" spans="1:47" ht="16.5" customHeight="1">
      <c r="A195" s="10">
        <v>193</v>
      </c>
      <c r="B195" s="11" t="s">
        <v>1817</v>
      </c>
      <c r="C195" s="11" t="s">
        <v>1818</v>
      </c>
      <c r="D195" s="11" t="s">
        <v>1819</v>
      </c>
      <c r="E195" s="11" t="s">
        <v>108</v>
      </c>
      <c r="F195" s="11" t="s">
        <v>1747</v>
      </c>
      <c r="G195" s="11" t="s">
        <v>1820</v>
      </c>
      <c r="H195" s="11">
        <v>1</v>
      </c>
      <c r="I195" s="47"/>
      <c r="J195" s="11" t="s">
        <v>1821</v>
      </c>
      <c r="K195" s="11" t="s">
        <v>1822</v>
      </c>
      <c r="L195" s="11" t="s">
        <v>99</v>
      </c>
      <c r="M195" s="12">
        <v>45452</v>
      </c>
      <c r="N195" s="12">
        <v>45455</v>
      </c>
      <c r="O195" s="12" t="str">
        <f>IFERROR(_xlfn.XLOOKUP(표1[[#This Row],[시도]]&amp;" "&amp;표1[[#This Row],[시군구]],요금제0402!C:C,요금제0402!G:G),"-")</f>
        <v>지방</v>
      </c>
      <c r="P195" s="14"/>
      <c r="Q195" s="57">
        <v>0</v>
      </c>
      <c r="R195" s="13">
        <v>100</v>
      </c>
      <c r="S195" s="18">
        <v>50</v>
      </c>
      <c r="T195" s="12" t="s">
        <v>86</v>
      </c>
      <c r="U195" s="11" t="s">
        <v>150</v>
      </c>
      <c r="V195" s="11">
        <v>5062084388</v>
      </c>
      <c r="W195" s="11" t="s">
        <v>1823</v>
      </c>
      <c r="X195" s="11" t="s">
        <v>1824</v>
      </c>
      <c r="Y195" s="11" t="s">
        <v>1825</v>
      </c>
      <c r="Z195" s="11">
        <v>3333063676166</v>
      </c>
      <c r="AA195" s="11" t="s">
        <v>68</v>
      </c>
      <c r="AB195" s="11" t="s">
        <v>1826</v>
      </c>
      <c r="AC195" s="12"/>
      <c r="AD195" s="12"/>
      <c r="AE195" s="12"/>
      <c r="AF195" s="15" t="s">
        <v>367</v>
      </c>
      <c r="AG195" s="11" t="str">
        <f>IFERROR(VLOOKUP(표1[[#This Row],[담당자]],'담당자 정보'!$B:$D,2,0),"")</f>
        <v>바로고</v>
      </c>
      <c r="AH195" s="11" t="str">
        <f>IFERROR(VLOOKUP(표1[[#This Row],[담당자]],'담당자 정보'!$B:$E,4,0),"")</f>
        <v>2팀</v>
      </c>
      <c r="AI195" s="12" t="s">
        <v>1827</v>
      </c>
      <c r="AJ195" s="12" t="str">
        <f>IFERROR(VLOOKUP(표1[[#This Row],[담당자]],배민비즈계정!$B:$E,3,0),"")</f>
        <v>mskim1</v>
      </c>
      <c r="AK195" s="12" t="str">
        <f>IFERROR(VLOOKUP(표1[[#This Row],[담당자]],배민비즈계정!$B:$E,4,0),"")</f>
        <v>010-4659-7909</v>
      </c>
      <c r="AL195" s="12" t="str">
        <f>VLOOKUP(표1[[#This Row],[담당자]],배민비즈계정!$B:$E,2,0)</f>
        <v>2팀</v>
      </c>
      <c r="AM195" s="11" t="str">
        <f>VLOOKUP(표1[[#This Row],[담당자]],'담당자 정보'!B:G,6,FALSE)</f>
        <v>최융희</v>
      </c>
      <c r="AN195" s="11" t="str">
        <f>VLOOKUP(표1[[#This Row],[팀장]],배민비즈계정!$B:$E,3,FALSE)</f>
        <v>yhchoi62</v>
      </c>
      <c r="AO195" s="16" t="str">
        <f>VLOOKUP(표1[[#This Row],[팀장]],배민비즈계정!$B:$E,4,FALSE)</f>
        <v xml:space="preserve"> 010-2336-6262</v>
      </c>
      <c r="AP195" s="2" t="s">
        <v>1747</v>
      </c>
      <c r="AQ195" s="2" t="s">
        <v>1820</v>
      </c>
      <c r="AR195" s="2" t="str">
        <f>_xlfn.XLOOKUP(표1[[#This Row],[시도2]]&amp;" "&amp;표1[[#This Row],[시군구2]],요금제0402!C:C,요금제0402!G:G)</f>
        <v>지방</v>
      </c>
      <c r="AS195" s="2"/>
      <c r="AT195" s="2"/>
      <c r="AU195" s="2"/>
    </row>
    <row r="196" spans="1:47" ht="16.5" customHeight="1">
      <c r="A196" s="10">
        <v>194</v>
      </c>
      <c r="B196" s="11" t="s">
        <v>1828</v>
      </c>
      <c r="C196" s="11" t="s">
        <v>1829</v>
      </c>
      <c r="D196" s="11" t="s">
        <v>1830</v>
      </c>
      <c r="E196" s="11" t="s">
        <v>75</v>
      </c>
      <c r="F196" s="11" t="s">
        <v>1831</v>
      </c>
      <c r="G196" s="11" t="s">
        <v>377</v>
      </c>
      <c r="H196" s="11">
        <v>0</v>
      </c>
      <c r="I196" s="47"/>
      <c r="J196" s="11" t="s">
        <v>1832</v>
      </c>
      <c r="K196" s="11" t="s">
        <v>1833</v>
      </c>
      <c r="L196" s="11" t="s">
        <v>99</v>
      </c>
      <c r="M196" s="12">
        <v>45452</v>
      </c>
      <c r="N196" s="12">
        <v>45455</v>
      </c>
      <c r="O196" s="12" t="str">
        <f>IFERROR(_xlfn.XLOOKUP(표1[[#This Row],[시도]]&amp;" "&amp;표1[[#This Row],[시군구]],요금제0402!C:C,요금제0402!G:G),"-")</f>
        <v>지방</v>
      </c>
      <c r="P196" s="14"/>
      <c r="Q196" s="57">
        <v>0</v>
      </c>
      <c r="R196" s="13">
        <v>100</v>
      </c>
      <c r="S196" s="18">
        <v>50</v>
      </c>
      <c r="T196" s="12" t="s">
        <v>86</v>
      </c>
      <c r="U196" s="11" t="s">
        <v>64</v>
      </c>
      <c r="V196" s="11">
        <v>1890702353</v>
      </c>
      <c r="W196" s="11" t="s">
        <v>1834</v>
      </c>
      <c r="X196" s="11" t="s">
        <v>1835</v>
      </c>
      <c r="Y196" s="11" t="s">
        <v>1836</v>
      </c>
      <c r="Z196" s="11">
        <v>9002147070299</v>
      </c>
      <c r="AA196" s="11" t="s">
        <v>129</v>
      </c>
      <c r="AB196" s="11" t="s">
        <v>1837</v>
      </c>
      <c r="AC196" s="12"/>
      <c r="AD196" s="12"/>
      <c r="AE196" s="12"/>
      <c r="AF196" s="15" t="s">
        <v>70</v>
      </c>
      <c r="AG196" s="11" t="str">
        <f>IFERROR(VLOOKUP(표1[[#This Row],[담당자]],'담당자 정보'!$B:$D,2,0),"")</f>
        <v>바로고</v>
      </c>
      <c r="AH196" s="11" t="str">
        <f>IFERROR(VLOOKUP(표1[[#This Row],[담당자]],'담당자 정보'!$B:$E,4,0),"")</f>
        <v>1팀</v>
      </c>
      <c r="AI196" s="12" t="s">
        <v>356</v>
      </c>
      <c r="AJ196" s="12" t="str">
        <f>IFERROR(VLOOKUP(표1[[#This Row],[담당자]],배민비즈계정!$B:$E,3,0),"")</f>
        <v>jhpyeong</v>
      </c>
      <c r="AK196" s="12" t="str">
        <f>IFERROR(VLOOKUP(표1[[#This Row],[담당자]],배민비즈계정!$B:$E,4,0),"")</f>
        <v>010-4660-7292</v>
      </c>
      <c r="AL196" s="12" t="str">
        <f>VLOOKUP(표1[[#This Row],[담당자]],배민비즈계정!$B:$E,2,0)</f>
        <v>1팀 팀장</v>
      </c>
      <c r="AM196" s="11" t="str">
        <f>VLOOKUP(표1[[#This Row],[담당자]],'담당자 정보'!B:G,6,FALSE)</f>
        <v>평정현</v>
      </c>
      <c r="AN196" s="11" t="str">
        <f>VLOOKUP(표1[[#This Row],[팀장]],배민비즈계정!$B:$E,3,FALSE)</f>
        <v>jhpyeong</v>
      </c>
      <c r="AO196" s="16" t="str">
        <f>VLOOKUP(표1[[#This Row],[팀장]],배민비즈계정!$B:$E,4,FALSE)</f>
        <v>010-4660-7292</v>
      </c>
      <c r="AP196" s="2" t="s">
        <v>1831</v>
      </c>
      <c r="AQ196" s="2" t="s">
        <v>377</v>
      </c>
      <c r="AR196" s="2" t="str">
        <f>_xlfn.XLOOKUP(표1[[#This Row],[시도2]]&amp;" "&amp;표1[[#This Row],[시군구2]],요금제0402!C:C,요금제0402!G:G)</f>
        <v>지방</v>
      </c>
      <c r="AS196" s="2"/>
      <c r="AT196" s="2"/>
      <c r="AU196" s="2"/>
    </row>
    <row r="197" spans="1:47" ht="16.5" customHeight="1">
      <c r="A197" s="10">
        <v>195</v>
      </c>
      <c r="B197" s="11" t="s">
        <v>1838</v>
      </c>
      <c r="C197" s="11" t="s">
        <v>1839</v>
      </c>
      <c r="D197" s="11" t="s">
        <v>1840</v>
      </c>
      <c r="E197" s="11" t="s">
        <v>56</v>
      </c>
      <c r="F197" s="11" t="s">
        <v>1747</v>
      </c>
      <c r="G197" s="11" t="s">
        <v>1810</v>
      </c>
      <c r="H197" s="11">
        <v>0</v>
      </c>
      <c r="I197" s="47"/>
      <c r="J197" s="11" t="s">
        <v>1841</v>
      </c>
      <c r="K197" s="11" t="s">
        <v>1812</v>
      </c>
      <c r="L197" s="11" t="s">
        <v>705</v>
      </c>
      <c r="M197" s="12">
        <v>45452</v>
      </c>
      <c r="N197" s="12">
        <v>45455</v>
      </c>
      <c r="O197" s="12" t="str">
        <f>IFERROR(_xlfn.XLOOKUP(표1[[#This Row],[시도]]&amp;" "&amp;표1[[#This Row],[시군구]],요금제0402!C:C,요금제0402!G:G),"-")</f>
        <v>지방</v>
      </c>
      <c r="P197" s="14"/>
      <c r="Q197" s="57">
        <v>0</v>
      </c>
      <c r="R197" s="13">
        <v>100</v>
      </c>
      <c r="S197" s="18">
        <v>50</v>
      </c>
      <c r="T197" s="12" t="s">
        <v>86</v>
      </c>
      <c r="U197" s="11" t="s">
        <v>150</v>
      </c>
      <c r="V197" s="11">
        <v>5043665348</v>
      </c>
      <c r="W197" s="11" t="s">
        <v>1842</v>
      </c>
      <c r="X197" s="11" t="s">
        <v>1843</v>
      </c>
      <c r="Y197" s="11" t="s">
        <v>1844</v>
      </c>
      <c r="Z197" s="11">
        <v>508111416907</v>
      </c>
      <c r="AA197" s="11" t="s">
        <v>1845</v>
      </c>
      <c r="AB197" s="11" t="s">
        <v>1846</v>
      </c>
      <c r="AC197" s="12"/>
      <c r="AD197" s="12"/>
      <c r="AE197" s="12"/>
      <c r="AF197" s="15" t="s">
        <v>1847</v>
      </c>
      <c r="AG197" s="11" t="str">
        <f>IFERROR(VLOOKUP(표1[[#This Row],[담당자]],'담당자 정보'!$B:$D,2,0),"")</f>
        <v>딜버</v>
      </c>
      <c r="AH197" s="11" t="str">
        <f>IFERROR(VLOOKUP(표1[[#This Row],[담당자]],'담당자 정보'!$B:$E,4,0),"")</f>
        <v>-</v>
      </c>
      <c r="AI197" s="12" t="s">
        <v>443</v>
      </c>
      <c r="AJ197" s="12" t="str">
        <f>IFERROR(VLOOKUP(표1[[#This Row],[담당자]],배민비즈계정!$B:$E,3,0),"")</f>
        <v>ksy1596</v>
      </c>
      <c r="AK197" s="12" t="str">
        <f>IFERROR(VLOOKUP(표1[[#This Row],[담당자]],배민비즈계정!$B:$E,4,0),"")</f>
        <v>010-4337-1596</v>
      </c>
      <c r="AL197" s="12" t="str">
        <f>VLOOKUP(표1[[#This Row],[담당자]],배민비즈계정!$B:$E,2,0)</f>
        <v>딜버</v>
      </c>
      <c r="AM197" s="11">
        <f>VLOOKUP(표1[[#This Row],[담당자]],'담당자 정보'!B:G,6,FALSE)</f>
        <v>0</v>
      </c>
      <c r="AN197" s="11" t="e">
        <f>VLOOKUP(표1[[#This Row],[팀장]],배민비즈계정!$B:$E,3,FALSE)</f>
        <v>#N/A</v>
      </c>
      <c r="AO197" s="16" t="e">
        <f>VLOOKUP(표1[[#This Row],[팀장]],배민비즈계정!$B:$E,4,FALSE)</f>
        <v>#N/A</v>
      </c>
      <c r="AP197" s="2" t="s">
        <v>1747</v>
      </c>
      <c r="AQ197" s="2" t="s">
        <v>1810</v>
      </c>
      <c r="AR197" s="2" t="str">
        <f>_xlfn.XLOOKUP(표1[[#This Row],[시도2]]&amp;" "&amp;표1[[#This Row],[시군구2]],요금제0402!C:C,요금제0402!G:G)</f>
        <v>지방</v>
      </c>
      <c r="AS197" s="2"/>
      <c r="AT197" s="2"/>
      <c r="AU197" s="2"/>
    </row>
    <row r="198" spans="1:47" ht="16.5" customHeight="1">
      <c r="A198" s="10">
        <v>196</v>
      </c>
      <c r="B198" s="11" t="s">
        <v>1838</v>
      </c>
      <c r="C198" s="11" t="s">
        <v>1848</v>
      </c>
      <c r="D198" s="11" t="s">
        <v>1849</v>
      </c>
      <c r="E198" s="11" t="s">
        <v>108</v>
      </c>
      <c r="F198" s="11" t="s">
        <v>1747</v>
      </c>
      <c r="G198" s="11" t="s">
        <v>1810</v>
      </c>
      <c r="H198" s="11">
        <v>2</v>
      </c>
      <c r="I198" s="47"/>
      <c r="J198" s="11" t="s">
        <v>1850</v>
      </c>
      <c r="K198" s="11" t="s">
        <v>1851</v>
      </c>
      <c r="L198" s="11" t="s">
        <v>705</v>
      </c>
      <c r="M198" s="12">
        <v>45452</v>
      </c>
      <c r="N198" s="12">
        <v>45455</v>
      </c>
      <c r="O198" s="12" t="str">
        <f>IFERROR(_xlfn.XLOOKUP(표1[[#This Row],[시도]]&amp;" "&amp;표1[[#This Row],[시군구]],요금제0402!C:C,요금제0402!G:G),"-")</f>
        <v>지방</v>
      </c>
      <c r="P198" s="14"/>
      <c r="Q198" s="57">
        <v>100</v>
      </c>
      <c r="R198" s="13">
        <v>100</v>
      </c>
      <c r="S198" s="18">
        <v>50</v>
      </c>
      <c r="T198" s="12" t="s">
        <v>64</v>
      </c>
      <c r="U198" s="11" t="s">
        <v>64</v>
      </c>
      <c r="V198" s="11">
        <v>5153001075</v>
      </c>
      <c r="W198" s="11" t="s">
        <v>1852</v>
      </c>
      <c r="X198" s="11" t="s">
        <v>1853</v>
      </c>
      <c r="Y198" s="11" t="s">
        <v>1854</v>
      </c>
      <c r="Z198" s="11">
        <v>3333095522655</v>
      </c>
      <c r="AA198" s="11" t="s">
        <v>68</v>
      </c>
      <c r="AB198" s="11" t="s">
        <v>1855</v>
      </c>
      <c r="AC198" s="12"/>
      <c r="AD198" s="12"/>
      <c r="AE198" s="12"/>
      <c r="AF198" s="15" t="s">
        <v>856</v>
      </c>
      <c r="AG198" s="11" t="str">
        <f>IFERROR(VLOOKUP(표1[[#This Row],[담당자]],'담당자 정보'!$B:$D,2,0),"")</f>
        <v>딜버</v>
      </c>
      <c r="AH198" s="11" t="str">
        <f>IFERROR(VLOOKUP(표1[[#This Row],[담당자]],'담당자 정보'!$B:$E,4,0),"")</f>
        <v>-</v>
      </c>
      <c r="AI198" s="12" t="s">
        <v>443</v>
      </c>
      <c r="AJ198" s="12" t="str">
        <f>IFERROR(VLOOKUP(표1[[#This Row],[담당자]],배민비즈계정!$B:$E,3,0),"")</f>
        <v>ksy1596</v>
      </c>
      <c r="AK198" s="12" t="str">
        <f>IFERROR(VLOOKUP(표1[[#This Row],[담당자]],배민비즈계정!$B:$E,4,0),"")</f>
        <v>010-4337-1596</v>
      </c>
      <c r="AL198" s="12" t="str">
        <f>VLOOKUP(표1[[#This Row],[담당자]],배민비즈계정!$B:$E,2,0)</f>
        <v>딜버</v>
      </c>
      <c r="AM198" s="11">
        <f>VLOOKUP(표1[[#This Row],[담당자]],'담당자 정보'!B:G,6,FALSE)</f>
        <v>0</v>
      </c>
      <c r="AN198" s="11" t="e">
        <f>VLOOKUP(표1[[#This Row],[팀장]],배민비즈계정!$B:$E,3,FALSE)</f>
        <v>#N/A</v>
      </c>
      <c r="AO198" s="16" t="e">
        <f>VLOOKUP(표1[[#This Row],[팀장]],배민비즈계정!$B:$E,4,FALSE)</f>
        <v>#N/A</v>
      </c>
      <c r="AP198" s="2" t="s">
        <v>1747</v>
      </c>
      <c r="AQ198" s="2" t="s">
        <v>1810</v>
      </c>
      <c r="AR198" s="2" t="str">
        <f>_xlfn.XLOOKUP(표1[[#This Row],[시도2]]&amp;" "&amp;표1[[#This Row],[시군구2]],요금제0402!C:C,요금제0402!G:G)</f>
        <v>지방</v>
      </c>
      <c r="AS198" s="2"/>
      <c r="AT198" s="2"/>
      <c r="AU198" s="2"/>
    </row>
    <row r="199" spans="1:47" ht="16.5" customHeight="1">
      <c r="A199" s="10">
        <v>197</v>
      </c>
      <c r="B199" s="11" t="s">
        <v>1838</v>
      </c>
      <c r="C199" s="11" t="s">
        <v>1856</v>
      </c>
      <c r="D199" s="11" t="s">
        <v>1857</v>
      </c>
      <c r="E199" s="11" t="s">
        <v>56</v>
      </c>
      <c r="F199" s="11" t="s">
        <v>1747</v>
      </c>
      <c r="G199" s="11" t="s">
        <v>1810</v>
      </c>
      <c r="H199" s="11">
        <v>0</v>
      </c>
      <c r="I199" s="47"/>
      <c r="J199" s="11" t="s">
        <v>1858</v>
      </c>
      <c r="K199" s="11" t="s">
        <v>1859</v>
      </c>
      <c r="L199" s="11" t="s">
        <v>705</v>
      </c>
      <c r="M199" s="12">
        <v>45452</v>
      </c>
      <c r="N199" s="12">
        <v>45455</v>
      </c>
      <c r="O199" s="12" t="str">
        <f>IFERROR(_xlfn.XLOOKUP(표1[[#This Row],[시도]]&amp;" "&amp;표1[[#This Row],[시군구]],요금제0402!C:C,요금제0402!G:G),"-")</f>
        <v>지방</v>
      </c>
      <c r="P199" s="14"/>
      <c r="Q199" s="57">
        <v>0</v>
      </c>
      <c r="R199" s="13">
        <v>100</v>
      </c>
      <c r="S199" s="18">
        <v>50</v>
      </c>
      <c r="T199" s="12" t="s">
        <v>86</v>
      </c>
      <c r="U199" s="11" t="s">
        <v>150</v>
      </c>
      <c r="V199" s="11">
        <v>1790802106</v>
      </c>
      <c r="W199" s="11" t="s">
        <v>1860</v>
      </c>
      <c r="X199" s="11" t="s">
        <v>1861</v>
      </c>
      <c r="Y199" s="11" t="s">
        <v>1862</v>
      </c>
      <c r="Z199" s="11">
        <v>3333157265975</v>
      </c>
      <c r="AA199" s="11" t="s">
        <v>68</v>
      </c>
      <c r="AB199" s="11" t="s">
        <v>1863</v>
      </c>
      <c r="AC199" s="12"/>
      <c r="AD199" s="12"/>
      <c r="AE199" s="12"/>
      <c r="AF199" s="15" t="s">
        <v>1864</v>
      </c>
      <c r="AG199" s="11" t="str">
        <f>IFERROR(VLOOKUP(표1[[#This Row],[담당자]],'담당자 정보'!$B:$D,2,0),"")</f>
        <v>딜버</v>
      </c>
      <c r="AH199" s="11" t="str">
        <f>IFERROR(VLOOKUP(표1[[#This Row],[담당자]],'담당자 정보'!$B:$E,4,0),"")</f>
        <v>-</v>
      </c>
      <c r="AI199" s="12" t="s">
        <v>443</v>
      </c>
      <c r="AJ199" s="12" t="str">
        <f>IFERROR(VLOOKUP(표1[[#This Row],[담당자]],배민비즈계정!$B:$E,3,0),"")</f>
        <v>ksy1596</v>
      </c>
      <c r="AK199" s="12" t="str">
        <f>IFERROR(VLOOKUP(표1[[#This Row],[담당자]],배민비즈계정!$B:$E,4,0),"")</f>
        <v>010-4337-1596</v>
      </c>
      <c r="AL199" s="12" t="str">
        <f>VLOOKUP(표1[[#This Row],[담당자]],배민비즈계정!$B:$E,2,0)</f>
        <v>딜버</v>
      </c>
      <c r="AM199" s="11">
        <f>VLOOKUP(표1[[#This Row],[담당자]],'담당자 정보'!B:G,6,FALSE)</f>
        <v>0</v>
      </c>
      <c r="AN199" s="11" t="e">
        <f>VLOOKUP(표1[[#This Row],[팀장]],배민비즈계정!$B:$E,3,FALSE)</f>
        <v>#N/A</v>
      </c>
      <c r="AO199" s="16" t="e">
        <f>VLOOKUP(표1[[#This Row],[팀장]],배민비즈계정!$B:$E,4,FALSE)</f>
        <v>#N/A</v>
      </c>
      <c r="AP199" s="2" t="s">
        <v>1747</v>
      </c>
      <c r="AQ199" s="2" t="s">
        <v>1810</v>
      </c>
      <c r="AR199" s="2" t="str">
        <f>_xlfn.XLOOKUP(표1[[#This Row],[시도2]]&amp;" "&amp;표1[[#This Row],[시군구2]],요금제0402!C:C,요금제0402!G:G)</f>
        <v>지방</v>
      </c>
      <c r="AS199" s="2"/>
      <c r="AT199" s="2"/>
      <c r="AU199" s="2"/>
    </row>
    <row r="200" spans="1:47" ht="16.5" customHeight="1">
      <c r="A200" s="10">
        <v>198</v>
      </c>
      <c r="B200" s="11" t="s">
        <v>1807</v>
      </c>
      <c r="C200" s="11" t="s">
        <v>1865</v>
      </c>
      <c r="D200" s="11" t="s">
        <v>1866</v>
      </c>
      <c r="E200" s="11" t="s">
        <v>56</v>
      </c>
      <c r="F200" s="11" t="s">
        <v>1747</v>
      </c>
      <c r="G200" s="11" t="s">
        <v>1810</v>
      </c>
      <c r="H200" s="11">
        <v>0</v>
      </c>
      <c r="I200" s="47"/>
      <c r="J200" s="11" t="s">
        <v>1867</v>
      </c>
      <c r="K200" s="11" t="s">
        <v>1868</v>
      </c>
      <c r="L200" s="11" t="s">
        <v>705</v>
      </c>
      <c r="M200" s="12">
        <v>45452</v>
      </c>
      <c r="N200" s="12">
        <v>45455</v>
      </c>
      <c r="O200" s="12" t="str">
        <f>IFERROR(_xlfn.XLOOKUP(표1[[#This Row],[시도]]&amp;" "&amp;표1[[#This Row],[시군구]],요금제0402!C:C,요금제0402!G:G),"-")</f>
        <v>지방</v>
      </c>
      <c r="P200" s="14"/>
      <c r="Q200" s="57">
        <v>0</v>
      </c>
      <c r="R200" s="13">
        <v>100</v>
      </c>
      <c r="S200" s="18">
        <v>0</v>
      </c>
      <c r="T200" s="12" t="s">
        <v>63</v>
      </c>
      <c r="U200" s="11" t="s">
        <v>150</v>
      </c>
      <c r="V200" s="11">
        <v>7840503003</v>
      </c>
      <c r="W200" s="11" t="s">
        <v>1869</v>
      </c>
      <c r="X200" s="11" t="s">
        <v>1870</v>
      </c>
      <c r="Y200" s="11" t="s">
        <v>1871</v>
      </c>
      <c r="Z200" s="11">
        <v>38304026201010</v>
      </c>
      <c r="AA200" s="11" t="s">
        <v>103</v>
      </c>
      <c r="AB200" s="11" t="s">
        <v>1872</v>
      </c>
      <c r="AC200" s="12"/>
      <c r="AD200" s="12"/>
      <c r="AE200" s="12"/>
      <c r="AF200" s="15" t="s">
        <v>1864</v>
      </c>
      <c r="AG200" s="11" t="str">
        <f>IFERROR(VLOOKUP(표1[[#This Row],[담당자]],'담당자 정보'!$B:$D,2,0),"")</f>
        <v>딜버</v>
      </c>
      <c r="AH200" s="11" t="str">
        <f>IFERROR(VLOOKUP(표1[[#This Row],[담당자]],'담당자 정보'!$B:$E,4,0),"")</f>
        <v>-</v>
      </c>
      <c r="AI200" s="12" t="s">
        <v>443</v>
      </c>
      <c r="AJ200" s="12" t="str">
        <f>IFERROR(VLOOKUP(표1[[#This Row],[담당자]],배민비즈계정!$B:$E,3,0),"")</f>
        <v>ksy1596</v>
      </c>
      <c r="AK200" s="12" t="str">
        <f>IFERROR(VLOOKUP(표1[[#This Row],[담당자]],배민비즈계정!$B:$E,4,0),"")</f>
        <v>010-4337-1596</v>
      </c>
      <c r="AL200" s="12" t="str">
        <f>VLOOKUP(표1[[#This Row],[담당자]],배민비즈계정!$B:$E,2,0)</f>
        <v>딜버</v>
      </c>
      <c r="AM200" s="11">
        <f>VLOOKUP(표1[[#This Row],[담당자]],'담당자 정보'!B:G,6,FALSE)</f>
        <v>0</v>
      </c>
      <c r="AN200" s="11" t="e">
        <f>VLOOKUP(표1[[#This Row],[팀장]],배민비즈계정!$B:$E,3,FALSE)</f>
        <v>#N/A</v>
      </c>
      <c r="AO200" s="16" t="e">
        <f>VLOOKUP(표1[[#This Row],[팀장]],배민비즈계정!$B:$E,4,FALSE)</f>
        <v>#N/A</v>
      </c>
      <c r="AP200" s="2" t="s">
        <v>1747</v>
      </c>
      <c r="AQ200" s="2" t="s">
        <v>1810</v>
      </c>
      <c r="AR200" s="2" t="str">
        <f>_xlfn.XLOOKUP(표1[[#This Row],[시도2]]&amp;" "&amp;표1[[#This Row],[시군구2]],요금제0402!C:C,요금제0402!G:G)</f>
        <v>지방</v>
      </c>
      <c r="AS200" s="2"/>
      <c r="AT200" s="2"/>
      <c r="AU200" s="2"/>
    </row>
    <row r="201" spans="1:47" ht="16.5" customHeight="1">
      <c r="A201" s="10">
        <v>199</v>
      </c>
      <c r="B201" s="11" t="s">
        <v>1817</v>
      </c>
      <c r="C201" s="11" t="s">
        <v>1873</v>
      </c>
      <c r="D201" s="11" t="s">
        <v>1874</v>
      </c>
      <c r="E201" s="11" t="s">
        <v>56</v>
      </c>
      <c r="F201" s="11" t="s">
        <v>1747</v>
      </c>
      <c r="G201" s="11" t="s">
        <v>1820</v>
      </c>
      <c r="H201" s="11">
        <v>0</v>
      </c>
      <c r="I201" s="47"/>
      <c r="J201" s="11" t="s">
        <v>1875</v>
      </c>
      <c r="K201" s="11" t="s">
        <v>1822</v>
      </c>
      <c r="L201" s="11" t="s">
        <v>705</v>
      </c>
      <c r="M201" s="12">
        <v>45452</v>
      </c>
      <c r="N201" s="12">
        <v>45455</v>
      </c>
      <c r="O201" s="12" t="str">
        <f>IFERROR(_xlfn.XLOOKUP(표1[[#This Row],[시도]]&amp;" "&amp;표1[[#This Row],[시군구]],요금제0402!C:C,요금제0402!G:G),"-")</f>
        <v>지방</v>
      </c>
      <c r="P201" s="14"/>
      <c r="Q201" s="57">
        <v>0</v>
      </c>
      <c r="R201" s="13">
        <v>100</v>
      </c>
      <c r="S201" s="18">
        <v>50</v>
      </c>
      <c r="T201" s="12" t="s">
        <v>86</v>
      </c>
      <c r="U201" s="11" t="s">
        <v>150</v>
      </c>
      <c r="V201" s="11">
        <v>4536400619</v>
      </c>
      <c r="W201" s="11" t="s">
        <v>1876</v>
      </c>
      <c r="X201" s="11" t="s">
        <v>1877</v>
      </c>
      <c r="Y201" s="11" t="s">
        <v>1878</v>
      </c>
      <c r="Z201" s="11">
        <v>15714761601011</v>
      </c>
      <c r="AA201" s="11" t="s">
        <v>103</v>
      </c>
      <c r="AB201" s="11" t="s">
        <v>1879</v>
      </c>
      <c r="AC201" s="12"/>
      <c r="AD201" s="12"/>
      <c r="AE201" s="12"/>
      <c r="AF201" s="15" t="s">
        <v>1864</v>
      </c>
      <c r="AG201" s="11" t="str">
        <f>IFERROR(VLOOKUP(표1[[#This Row],[담당자]],'담당자 정보'!$B:$D,2,0),"")</f>
        <v>딜버</v>
      </c>
      <c r="AH201" s="11" t="str">
        <f>IFERROR(VLOOKUP(표1[[#This Row],[담당자]],'담당자 정보'!$B:$E,4,0),"")</f>
        <v>-</v>
      </c>
      <c r="AI201" s="12" t="s">
        <v>443</v>
      </c>
      <c r="AJ201" s="12" t="str">
        <f>IFERROR(VLOOKUP(표1[[#This Row],[담당자]],배민비즈계정!$B:$E,3,0),"")</f>
        <v>ksy1596</v>
      </c>
      <c r="AK201" s="12" t="str">
        <f>IFERROR(VLOOKUP(표1[[#This Row],[담당자]],배민비즈계정!$B:$E,4,0),"")</f>
        <v>010-4337-1596</v>
      </c>
      <c r="AL201" s="12" t="str">
        <f>VLOOKUP(표1[[#This Row],[담당자]],배민비즈계정!$B:$E,2,0)</f>
        <v>딜버</v>
      </c>
      <c r="AM201" s="11">
        <f>VLOOKUP(표1[[#This Row],[담당자]],'담당자 정보'!B:G,6,FALSE)</f>
        <v>0</v>
      </c>
      <c r="AN201" s="11" t="e">
        <f>VLOOKUP(표1[[#This Row],[팀장]],배민비즈계정!$B:$E,3,FALSE)</f>
        <v>#N/A</v>
      </c>
      <c r="AO201" s="16" t="e">
        <f>VLOOKUP(표1[[#This Row],[팀장]],배민비즈계정!$B:$E,4,FALSE)</f>
        <v>#N/A</v>
      </c>
      <c r="AP201" s="2" t="s">
        <v>1747</v>
      </c>
      <c r="AQ201" s="2" t="s">
        <v>1820</v>
      </c>
      <c r="AR201" s="2" t="str">
        <f>_xlfn.XLOOKUP(표1[[#This Row],[시도2]]&amp;" "&amp;표1[[#This Row],[시군구2]],요금제0402!C:C,요금제0402!G:G)</f>
        <v>지방</v>
      </c>
      <c r="AS201" s="2"/>
      <c r="AT201" s="2"/>
      <c r="AU201" s="2"/>
    </row>
    <row r="202" spans="1:47" ht="16.5" customHeight="1">
      <c r="A202" s="10">
        <v>200</v>
      </c>
      <c r="B202" s="11" t="s">
        <v>1817</v>
      </c>
      <c r="C202" s="11" t="s">
        <v>1880</v>
      </c>
      <c r="D202" s="11" t="s">
        <v>1881</v>
      </c>
      <c r="E202" s="11" t="s">
        <v>56</v>
      </c>
      <c r="F202" s="11" t="s">
        <v>1747</v>
      </c>
      <c r="G202" s="11" t="s">
        <v>1820</v>
      </c>
      <c r="H202" s="11">
        <v>0</v>
      </c>
      <c r="I202" s="47"/>
      <c r="J202" s="11" t="s">
        <v>1882</v>
      </c>
      <c r="K202" s="11" t="s">
        <v>1883</v>
      </c>
      <c r="L202" s="11" t="s">
        <v>705</v>
      </c>
      <c r="M202" s="12">
        <v>45452</v>
      </c>
      <c r="N202" s="12">
        <v>45455</v>
      </c>
      <c r="O202" s="12" t="str">
        <f>IFERROR(_xlfn.XLOOKUP(표1[[#This Row],[시도]]&amp;" "&amp;표1[[#This Row],[시군구]],요금제0402!C:C,요금제0402!G:G),"-")</f>
        <v>지방</v>
      </c>
      <c r="P202" s="14"/>
      <c r="Q202" s="57">
        <v>0</v>
      </c>
      <c r="R202" s="13">
        <v>100</v>
      </c>
      <c r="S202" s="18">
        <v>50</v>
      </c>
      <c r="T202" s="12" t="s">
        <v>86</v>
      </c>
      <c r="U202" s="11" t="s">
        <v>150</v>
      </c>
      <c r="V202" s="11">
        <v>8382101675</v>
      </c>
      <c r="W202" s="11" t="s">
        <v>1884</v>
      </c>
      <c r="X202" s="11" t="s">
        <v>1885</v>
      </c>
      <c r="Y202" s="11" t="s">
        <v>1886</v>
      </c>
      <c r="Z202" s="11">
        <v>3333196315687</v>
      </c>
      <c r="AA202" s="11" t="s">
        <v>68</v>
      </c>
      <c r="AB202" s="11" t="s">
        <v>1887</v>
      </c>
      <c r="AC202" s="12"/>
      <c r="AD202" s="12"/>
      <c r="AE202" s="12"/>
      <c r="AF202" s="15" t="s">
        <v>1847</v>
      </c>
      <c r="AG202" s="11" t="str">
        <f>IFERROR(VLOOKUP(표1[[#This Row],[담당자]],'담당자 정보'!$B:$D,2,0),"")</f>
        <v>딜버</v>
      </c>
      <c r="AH202" s="11" t="str">
        <f>IFERROR(VLOOKUP(표1[[#This Row],[담당자]],'담당자 정보'!$B:$E,4,0),"")</f>
        <v>-</v>
      </c>
      <c r="AI202" s="12" t="s">
        <v>443</v>
      </c>
      <c r="AJ202" s="12" t="str">
        <f>IFERROR(VLOOKUP(표1[[#This Row],[담당자]],배민비즈계정!$B:$E,3,0),"")</f>
        <v>ksy1596</v>
      </c>
      <c r="AK202" s="12" t="str">
        <f>IFERROR(VLOOKUP(표1[[#This Row],[담당자]],배민비즈계정!$B:$E,4,0),"")</f>
        <v>010-4337-1596</v>
      </c>
      <c r="AL202" s="12" t="str">
        <f>VLOOKUP(표1[[#This Row],[담당자]],배민비즈계정!$B:$E,2,0)</f>
        <v>딜버</v>
      </c>
      <c r="AM202" s="11">
        <f>VLOOKUP(표1[[#This Row],[담당자]],'담당자 정보'!B:G,6,FALSE)</f>
        <v>0</v>
      </c>
      <c r="AN202" s="11" t="e">
        <f>VLOOKUP(표1[[#This Row],[팀장]],배민비즈계정!$B:$E,3,FALSE)</f>
        <v>#N/A</v>
      </c>
      <c r="AO202" s="16" t="e">
        <f>VLOOKUP(표1[[#This Row],[팀장]],배민비즈계정!$B:$E,4,FALSE)</f>
        <v>#N/A</v>
      </c>
      <c r="AP202" s="2" t="s">
        <v>1747</v>
      </c>
      <c r="AQ202" s="2" t="s">
        <v>1820</v>
      </c>
      <c r="AR202" s="2" t="str">
        <f>_xlfn.XLOOKUP(표1[[#This Row],[시도2]]&amp;" "&amp;표1[[#This Row],[시군구2]],요금제0402!C:C,요금제0402!G:G)</f>
        <v>지방</v>
      </c>
      <c r="AS202" s="2"/>
      <c r="AT202" s="2"/>
      <c r="AU202" s="2"/>
    </row>
    <row r="203" spans="1:47" ht="16.5" customHeight="1">
      <c r="A203" s="10">
        <v>201</v>
      </c>
      <c r="B203" s="11" t="s">
        <v>490</v>
      </c>
      <c r="C203" s="11" t="s">
        <v>1888</v>
      </c>
      <c r="D203" s="11" t="s">
        <v>1889</v>
      </c>
      <c r="E203" s="11" t="s">
        <v>56</v>
      </c>
      <c r="F203" s="11" t="s">
        <v>493</v>
      </c>
      <c r="G203" s="11" t="s">
        <v>494</v>
      </c>
      <c r="H203" s="11">
        <v>0</v>
      </c>
      <c r="I203" s="47"/>
      <c r="J203" s="11" t="s">
        <v>1890</v>
      </c>
      <c r="K203" s="11" t="s">
        <v>1891</v>
      </c>
      <c r="L203" s="11" t="s">
        <v>705</v>
      </c>
      <c r="M203" s="12">
        <v>45452</v>
      </c>
      <c r="N203" s="12">
        <v>45455</v>
      </c>
      <c r="O203" s="12" t="str">
        <f>IFERROR(_xlfn.XLOOKUP(표1[[#This Row],[시도]]&amp;" "&amp;표1[[#This Row],[시군구]],요금제0402!C:C,요금제0402!G:G),"-")</f>
        <v>지방</v>
      </c>
      <c r="P203" s="14"/>
      <c r="Q203" s="57">
        <v>0</v>
      </c>
      <c r="R203" s="13">
        <v>100</v>
      </c>
      <c r="S203" s="18">
        <v>50</v>
      </c>
      <c r="T203" s="12" t="s">
        <v>86</v>
      </c>
      <c r="U203" s="11" t="s">
        <v>150</v>
      </c>
      <c r="V203" s="11">
        <v>4082292569</v>
      </c>
      <c r="W203" s="11" t="s">
        <v>520</v>
      </c>
      <c r="X203" s="11" t="s">
        <v>521</v>
      </c>
      <c r="Y203" s="11" t="s">
        <v>522</v>
      </c>
      <c r="Z203" s="11">
        <v>1012077282306</v>
      </c>
      <c r="AA203" s="11" t="s">
        <v>500</v>
      </c>
      <c r="AB203" s="11" t="s">
        <v>1892</v>
      </c>
      <c r="AC203" s="12"/>
      <c r="AD203" s="12"/>
      <c r="AE203" s="12"/>
      <c r="AF203" s="15" t="s">
        <v>502</v>
      </c>
      <c r="AG203" s="11" t="str">
        <f>IFERROR(VLOOKUP(표1[[#This Row],[담당자]],'담당자 정보'!$B:$D,2,0),"")</f>
        <v>딜버</v>
      </c>
      <c r="AH203" s="11" t="str">
        <f>IFERROR(VLOOKUP(표1[[#This Row],[담당자]],'담당자 정보'!$B:$E,4,0),"")</f>
        <v>-</v>
      </c>
      <c r="AI203" s="12" t="s">
        <v>443</v>
      </c>
      <c r="AJ203" s="12" t="str">
        <f>IFERROR(VLOOKUP(표1[[#This Row],[담당자]],배민비즈계정!$B:$E,3,0),"")</f>
        <v>ksy1596</v>
      </c>
      <c r="AK203" s="12" t="str">
        <f>IFERROR(VLOOKUP(표1[[#This Row],[담당자]],배민비즈계정!$B:$E,4,0),"")</f>
        <v>010-4337-1596</v>
      </c>
      <c r="AL203" s="12" t="str">
        <f>VLOOKUP(표1[[#This Row],[담당자]],배민비즈계정!$B:$E,2,0)</f>
        <v>딜버</v>
      </c>
      <c r="AM203" s="11">
        <f>VLOOKUP(표1[[#This Row],[담당자]],'담당자 정보'!B:G,6,FALSE)</f>
        <v>0</v>
      </c>
      <c r="AN203" s="11" t="e">
        <f>VLOOKUP(표1[[#This Row],[팀장]],배민비즈계정!$B:$E,3,FALSE)</f>
        <v>#N/A</v>
      </c>
      <c r="AO203" s="16" t="e">
        <f>VLOOKUP(표1[[#This Row],[팀장]],배민비즈계정!$B:$E,4,FALSE)</f>
        <v>#N/A</v>
      </c>
      <c r="AP203" s="2" t="s">
        <v>493</v>
      </c>
      <c r="AQ203" s="2" t="s">
        <v>494</v>
      </c>
      <c r="AR203" s="2" t="str">
        <f>_xlfn.XLOOKUP(표1[[#This Row],[시도2]]&amp;" "&amp;표1[[#This Row],[시군구2]],요금제0402!C:C,요금제0402!G:G)</f>
        <v>지방</v>
      </c>
      <c r="AS203" s="2"/>
      <c r="AT203" s="2"/>
      <c r="AU203" s="2"/>
    </row>
    <row r="204" spans="1:47" ht="16.5" customHeight="1">
      <c r="A204" s="10">
        <v>202</v>
      </c>
      <c r="B204" s="11" t="s">
        <v>1893</v>
      </c>
      <c r="C204" s="11" t="s">
        <v>1894</v>
      </c>
      <c r="D204" s="11" t="s">
        <v>1895</v>
      </c>
      <c r="E204" s="11" t="s">
        <v>56</v>
      </c>
      <c r="F204" s="11" t="s">
        <v>493</v>
      </c>
      <c r="G204" s="11" t="s">
        <v>302</v>
      </c>
      <c r="H204" s="11" t="e">
        <v>#N/A</v>
      </c>
      <c r="I204" s="47"/>
      <c r="J204" s="11" t="s">
        <v>1896</v>
      </c>
      <c r="K204" s="11" t="s">
        <v>1897</v>
      </c>
      <c r="L204" s="11" t="s">
        <v>705</v>
      </c>
      <c r="M204" s="12">
        <v>45452</v>
      </c>
      <c r="N204" s="12">
        <v>45455</v>
      </c>
      <c r="O204" s="12" t="str">
        <f>IFERROR(_xlfn.XLOOKUP(표1[[#This Row],[시도]]&amp;" "&amp;표1[[#This Row],[시군구]],요금제0402!C:C,요금제0402!G:G),"-")</f>
        <v>지방</v>
      </c>
      <c r="P204" s="14"/>
      <c r="Q204" s="57">
        <v>0</v>
      </c>
      <c r="R204" s="13">
        <v>100</v>
      </c>
      <c r="S204" s="18">
        <v>50</v>
      </c>
      <c r="T204" s="12" t="s">
        <v>86</v>
      </c>
      <c r="U204" s="11" t="s">
        <v>150</v>
      </c>
      <c r="V204" s="11">
        <v>1021708359</v>
      </c>
      <c r="W204" s="11" t="s">
        <v>1898</v>
      </c>
      <c r="X204" s="11" t="s">
        <v>1899</v>
      </c>
      <c r="Y204" s="11" t="s">
        <v>1900</v>
      </c>
      <c r="Z204" s="11">
        <v>1132017811207</v>
      </c>
      <c r="AA204" s="11" t="s">
        <v>500</v>
      </c>
      <c r="AB204" s="11" t="s">
        <v>1901</v>
      </c>
      <c r="AC204" s="12"/>
      <c r="AD204" s="12"/>
      <c r="AE204" s="12"/>
      <c r="AF204" s="15" t="s">
        <v>502</v>
      </c>
      <c r="AG204" s="11" t="str">
        <f>IFERROR(VLOOKUP(표1[[#This Row],[담당자]],'담당자 정보'!$B:$D,2,0),"")</f>
        <v>딜버</v>
      </c>
      <c r="AH204" s="11" t="str">
        <f>IFERROR(VLOOKUP(표1[[#This Row],[담당자]],'담당자 정보'!$B:$E,4,0),"")</f>
        <v>-</v>
      </c>
      <c r="AI204" s="12" t="s">
        <v>443</v>
      </c>
      <c r="AJ204" s="12" t="str">
        <f>IFERROR(VLOOKUP(표1[[#This Row],[담당자]],배민비즈계정!$B:$E,3,0),"")</f>
        <v>ksy1596</v>
      </c>
      <c r="AK204" s="12" t="str">
        <f>IFERROR(VLOOKUP(표1[[#This Row],[담당자]],배민비즈계정!$B:$E,4,0),"")</f>
        <v>010-4337-1596</v>
      </c>
      <c r="AL204" s="12" t="str">
        <f>VLOOKUP(표1[[#This Row],[담당자]],배민비즈계정!$B:$E,2,0)</f>
        <v>딜버</v>
      </c>
      <c r="AM204" s="11">
        <f>VLOOKUP(표1[[#This Row],[담당자]],'담당자 정보'!B:G,6,FALSE)</f>
        <v>0</v>
      </c>
      <c r="AN204" s="11" t="e">
        <f>VLOOKUP(표1[[#This Row],[팀장]],배민비즈계정!$B:$E,3,FALSE)</f>
        <v>#N/A</v>
      </c>
      <c r="AO204" s="16" t="e">
        <f>VLOOKUP(표1[[#This Row],[팀장]],배민비즈계정!$B:$E,4,FALSE)</f>
        <v>#N/A</v>
      </c>
      <c r="AP204" s="2" t="s">
        <v>493</v>
      </c>
      <c r="AQ204" s="2" t="s">
        <v>302</v>
      </c>
      <c r="AR204" s="2" t="str">
        <f>_xlfn.XLOOKUP(표1[[#This Row],[시도2]]&amp;" "&amp;표1[[#This Row],[시군구2]],요금제0402!C:C,요금제0402!G:G)</f>
        <v>지방</v>
      </c>
      <c r="AS204" s="2"/>
      <c r="AT204" s="2"/>
      <c r="AU204" s="2"/>
    </row>
    <row r="205" spans="1:47" ht="16.5" customHeight="1">
      <c r="A205" s="10">
        <v>203</v>
      </c>
      <c r="B205" s="11" t="s">
        <v>1902</v>
      </c>
      <c r="C205" s="11" t="s">
        <v>1903</v>
      </c>
      <c r="D205" s="11" t="s">
        <v>1904</v>
      </c>
      <c r="E205" s="11" t="s">
        <v>56</v>
      </c>
      <c r="F205" s="11" t="s">
        <v>493</v>
      </c>
      <c r="G205" s="11" t="s">
        <v>435</v>
      </c>
      <c r="H205" s="11">
        <v>0</v>
      </c>
      <c r="I205" s="47"/>
      <c r="J205" s="11" t="s">
        <v>1905</v>
      </c>
      <c r="K205" s="11" t="s">
        <v>1906</v>
      </c>
      <c r="L205" s="11" t="s">
        <v>705</v>
      </c>
      <c r="M205" s="12">
        <v>45452</v>
      </c>
      <c r="N205" s="12">
        <v>45455</v>
      </c>
      <c r="O205" s="12" t="str">
        <f>IFERROR(_xlfn.XLOOKUP(표1[[#This Row],[시도]]&amp;" "&amp;표1[[#This Row],[시군구]],요금제0402!C:C,요금제0402!G:G),"-")</f>
        <v>지방</v>
      </c>
      <c r="P205" s="14"/>
      <c r="Q205" s="57">
        <v>0</v>
      </c>
      <c r="R205" s="13">
        <v>100</v>
      </c>
      <c r="S205" s="18">
        <v>50</v>
      </c>
      <c r="T205" s="12"/>
      <c r="U205" s="11" t="s">
        <v>150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2"/>
      <c r="AD205" s="12"/>
      <c r="AE205" s="12"/>
      <c r="AF205" s="15" t="s">
        <v>1376</v>
      </c>
      <c r="AG205" s="11" t="str">
        <f>IFERROR(VLOOKUP(표1[[#This Row],[담당자]],'담당자 정보'!$B:$D,2,0),"")</f>
        <v>딜버</v>
      </c>
      <c r="AH205" s="11" t="str">
        <f>IFERROR(VLOOKUP(표1[[#This Row],[담당자]],'담당자 정보'!$B:$E,4,0),"")</f>
        <v>-</v>
      </c>
      <c r="AI205" s="12" t="s">
        <v>443</v>
      </c>
      <c r="AJ205" s="12" t="str">
        <f>IFERROR(VLOOKUP(표1[[#This Row],[담당자]],배민비즈계정!$B:$E,3,0),"")</f>
        <v>ksy1596</v>
      </c>
      <c r="AK205" s="12" t="str">
        <f>IFERROR(VLOOKUP(표1[[#This Row],[담당자]],배민비즈계정!$B:$E,4,0),"")</f>
        <v>010-4337-1596</v>
      </c>
      <c r="AL205" s="12" t="str">
        <f>VLOOKUP(표1[[#This Row],[담당자]],배민비즈계정!$B:$E,2,0)</f>
        <v>딜버</v>
      </c>
      <c r="AM205" s="11">
        <f>VLOOKUP(표1[[#This Row],[담당자]],'담당자 정보'!B:G,6,FALSE)</f>
        <v>0</v>
      </c>
      <c r="AN205" s="11" t="e">
        <f>VLOOKUP(표1[[#This Row],[팀장]],배민비즈계정!$B:$E,3,FALSE)</f>
        <v>#N/A</v>
      </c>
      <c r="AO205" s="16" t="e">
        <f>VLOOKUP(표1[[#This Row],[팀장]],배민비즈계정!$B:$E,4,FALSE)</f>
        <v>#N/A</v>
      </c>
      <c r="AP205" s="2" t="s">
        <v>493</v>
      </c>
      <c r="AQ205" s="2" t="s">
        <v>435</v>
      </c>
      <c r="AR205" s="2" t="str">
        <f>_xlfn.XLOOKUP(표1[[#This Row],[시도2]]&amp;" "&amp;표1[[#This Row],[시군구2]],요금제0402!C:C,요금제0402!G:G)</f>
        <v>지방</v>
      </c>
      <c r="AS205" s="2"/>
      <c r="AT205" s="2"/>
      <c r="AU205" s="2"/>
    </row>
    <row r="206" spans="1:47" ht="16.5" customHeight="1">
      <c r="A206" s="10">
        <v>204</v>
      </c>
      <c r="B206" s="11" t="s">
        <v>1907</v>
      </c>
      <c r="C206" s="11" t="s">
        <v>1908</v>
      </c>
      <c r="D206" s="11" t="s">
        <v>1909</v>
      </c>
      <c r="E206" s="11" t="s">
        <v>56</v>
      </c>
      <c r="F206" s="11" t="s">
        <v>493</v>
      </c>
      <c r="G206" s="11" t="s">
        <v>289</v>
      </c>
      <c r="H206" s="11">
        <v>0</v>
      </c>
      <c r="I206" s="47"/>
      <c r="J206" s="11" t="s">
        <v>1910</v>
      </c>
      <c r="K206" s="11" t="s">
        <v>1911</v>
      </c>
      <c r="L206" s="11" t="s">
        <v>705</v>
      </c>
      <c r="M206" s="12">
        <v>45452</v>
      </c>
      <c r="N206" s="12">
        <v>45455</v>
      </c>
      <c r="O206" s="12" t="str">
        <f>IFERROR(_xlfn.XLOOKUP(표1[[#This Row],[시도]]&amp;" "&amp;표1[[#This Row],[시군구]],요금제0402!C:C,요금제0402!G:G),"-")</f>
        <v>지방</v>
      </c>
      <c r="P206" s="14"/>
      <c r="Q206" s="57">
        <v>0</v>
      </c>
      <c r="R206" s="13">
        <v>100</v>
      </c>
      <c r="S206" s="18">
        <v>50</v>
      </c>
      <c r="T206" s="12" t="s">
        <v>86</v>
      </c>
      <c r="U206" s="11" t="s">
        <v>150</v>
      </c>
      <c r="V206" s="11">
        <v>6141402288</v>
      </c>
      <c r="W206" s="11" t="s">
        <v>392</v>
      </c>
      <c r="X206" s="11" t="s">
        <v>1912</v>
      </c>
      <c r="Y206" s="11" t="s">
        <v>1913</v>
      </c>
      <c r="Z206" s="11">
        <v>308120175794</v>
      </c>
      <c r="AA206" s="11" t="s">
        <v>500</v>
      </c>
      <c r="AB206" s="11" t="s">
        <v>1914</v>
      </c>
      <c r="AC206" s="12"/>
      <c r="AD206" s="12"/>
      <c r="AE206" s="12"/>
      <c r="AF206" s="15" t="s">
        <v>367</v>
      </c>
      <c r="AG206" s="11" t="str">
        <f>IFERROR(VLOOKUP(표1[[#This Row],[담당자]],'담당자 정보'!$B:$D,2,0),"")</f>
        <v>딜버</v>
      </c>
      <c r="AH206" s="11" t="str">
        <f>IFERROR(VLOOKUP(표1[[#This Row],[담당자]],'담당자 정보'!$B:$E,4,0),"")</f>
        <v>-</v>
      </c>
      <c r="AI206" s="12" t="s">
        <v>443</v>
      </c>
      <c r="AJ206" s="12" t="str">
        <f>IFERROR(VLOOKUP(표1[[#This Row],[담당자]],배민비즈계정!$B:$E,3,0),"")</f>
        <v>ksy1596</v>
      </c>
      <c r="AK206" s="12" t="str">
        <f>IFERROR(VLOOKUP(표1[[#This Row],[담당자]],배민비즈계정!$B:$E,4,0),"")</f>
        <v>010-4337-1596</v>
      </c>
      <c r="AL206" s="12" t="str">
        <f>VLOOKUP(표1[[#This Row],[담당자]],배민비즈계정!$B:$E,2,0)</f>
        <v>딜버</v>
      </c>
      <c r="AM206" s="11">
        <f>VLOOKUP(표1[[#This Row],[담당자]],'담당자 정보'!B:G,6,FALSE)</f>
        <v>0</v>
      </c>
      <c r="AN206" s="11" t="e">
        <f>VLOOKUP(표1[[#This Row],[팀장]],배민비즈계정!$B:$E,3,FALSE)</f>
        <v>#N/A</v>
      </c>
      <c r="AO206" s="16" t="e">
        <f>VLOOKUP(표1[[#This Row],[팀장]],배민비즈계정!$B:$E,4,FALSE)</f>
        <v>#N/A</v>
      </c>
      <c r="AP206" s="2" t="s">
        <v>493</v>
      </c>
      <c r="AQ206" s="2" t="s">
        <v>289</v>
      </c>
      <c r="AR206" s="2" t="str">
        <f>_xlfn.XLOOKUP(표1[[#This Row],[시도2]]&amp;" "&amp;표1[[#This Row],[시군구2]],요금제0402!C:C,요금제0402!G:G)</f>
        <v>지방</v>
      </c>
      <c r="AS206" s="2"/>
      <c r="AT206" s="2"/>
      <c r="AU206" s="2"/>
    </row>
    <row r="207" spans="1:47" ht="16.5" customHeight="1">
      <c r="A207" s="10">
        <v>205</v>
      </c>
      <c r="B207" s="11" t="s">
        <v>1915</v>
      </c>
      <c r="C207" s="11" t="s">
        <v>1916</v>
      </c>
      <c r="D207" s="11" t="s">
        <v>1917</v>
      </c>
      <c r="E207" s="11" t="s">
        <v>56</v>
      </c>
      <c r="F207" s="11" t="s">
        <v>493</v>
      </c>
      <c r="G207" s="11" t="s">
        <v>1918</v>
      </c>
      <c r="H207" s="11">
        <v>0</v>
      </c>
      <c r="I207" s="47"/>
      <c r="J207" s="11" t="s">
        <v>1919</v>
      </c>
      <c r="K207" s="11" t="s">
        <v>1920</v>
      </c>
      <c r="L207" s="11" t="s">
        <v>705</v>
      </c>
      <c r="M207" s="12">
        <v>45452</v>
      </c>
      <c r="N207" s="12">
        <v>45455</v>
      </c>
      <c r="O207" s="12" t="str">
        <f>IFERROR(_xlfn.XLOOKUP(표1[[#This Row],[시도]]&amp;" "&amp;표1[[#This Row],[시군구]],요금제0402!C:C,요금제0402!G:G),"-")</f>
        <v>지방</v>
      </c>
      <c r="P207" s="14"/>
      <c r="Q207" s="57">
        <v>0</v>
      </c>
      <c r="R207" s="13">
        <v>100</v>
      </c>
      <c r="S207" s="18">
        <v>50</v>
      </c>
      <c r="T207" s="12"/>
      <c r="U207" s="11" t="s">
        <v>150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2"/>
      <c r="AD207" s="12"/>
      <c r="AE207" s="12"/>
      <c r="AF207" s="15" t="s">
        <v>1376</v>
      </c>
      <c r="AG207" s="11" t="str">
        <f>IFERROR(VLOOKUP(표1[[#This Row],[담당자]],'담당자 정보'!$B:$D,2,0),"")</f>
        <v>딜버</v>
      </c>
      <c r="AH207" s="11" t="str">
        <f>IFERROR(VLOOKUP(표1[[#This Row],[담당자]],'담당자 정보'!$B:$E,4,0),"")</f>
        <v>-</v>
      </c>
      <c r="AI207" s="12" t="s">
        <v>443</v>
      </c>
      <c r="AJ207" s="12" t="str">
        <f>IFERROR(VLOOKUP(표1[[#This Row],[담당자]],배민비즈계정!$B:$E,3,0),"")</f>
        <v>ksy1596</v>
      </c>
      <c r="AK207" s="12" t="str">
        <f>IFERROR(VLOOKUP(표1[[#This Row],[담당자]],배민비즈계정!$B:$E,4,0),"")</f>
        <v>010-4337-1596</v>
      </c>
      <c r="AL207" s="12" t="str">
        <f>VLOOKUP(표1[[#This Row],[담당자]],배민비즈계정!$B:$E,2,0)</f>
        <v>딜버</v>
      </c>
      <c r="AM207" s="11">
        <f>VLOOKUP(표1[[#This Row],[담당자]],'담당자 정보'!B:G,6,FALSE)</f>
        <v>0</v>
      </c>
      <c r="AN207" s="11" t="e">
        <f>VLOOKUP(표1[[#This Row],[팀장]],배민비즈계정!$B:$E,3,FALSE)</f>
        <v>#N/A</v>
      </c>
      <c r="AO207" s="16" t="e">
        <f>VLOOKUP(표1[[#This Row],[팀장]],배민비즈계정!$B:$E,4,FALSE)</f>
        <v>#N/A</v>
      </c>
      <c r="AP207" s="2" t="s">
        <v>493</v>
      </c>
      <c r="AQ207" s="2" t="s">
        <v>1918</v>
      </c>
      <c r="AR207" s="2" t="str">
        <f>_xlfn.XLOOKUP(표1[[#This Row],[시도2]]&amp;" "&amp;표1[[#This Row],[시군구2]],요금제0402!C:C,요금제0402!G:G)</f>
        <v>지방</v>
      </c>
      <c r="AS207" s="2"/>
      <c r="AT207" s="2"/>
      <c r="AU207" s="2"/>
    </row>
    <row r="208" spans="1:47" ht="16.5" customHeight="1">
      <c r="A208" s="10">
        <v>206</v>
      </c>
      <c r="B208" s="11" t="s">
        <v>1921</v>
      </c>
      <c r="C208" s="11" t="s">
        <v>1922</v>
      </c>
      <c r="D208" s="11" t="s">
        <v>1923</v>
      </c>
      <c r="E208" s="11" t="s">
        <v>56</v>
      </c>
      <c r="F208" s="11" t="s">
        <v>493</v>
      </c>
      <c r="G208" s="11" t="s">
        <v>494</v>
      </c>
      <c r="H208" s="11">
        <v>0</v>
      </c>
      <c r="I208" s="47"/>
      <c r="J208" s="11" t="s">
        <v>1924</v>
      </c>
      <c r="K208" s="11" t="s">
        <v>1925</v>
      </c>
      <c r="L208" s="11" t="s">
        <v>705</v>
      </c>
      <c r="M208" s="12">
        <v>45452</v>
      </c>
      <c r="N208" s="12">
        <v>45455</v>
      </c>
      <c r="O208" s="12" t="str">
        <f>IFERROR(_xlfn.XLOOKUP(표1[[#This Row],[시도]]&amp;" "&amp;표1[[#This Row],[시군구]],요금제0402!C:C,요금제0402!G:G),"-")</f>
        <v>지방</v>
      </c>
      <c r="P208" s="14"/>
      <c r="Q208" s="57">
        <v>0</v>
      </c>
      <c r="R208" s="13">
        <v>100</v>
      </c>
      <c r="S208" s="18">
        <v>50</v>
      </c>
      <c r="T208" s="12"/>
      <c r="U208" s="11" t="s">
        <v>150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2"/>
      <c r="AD208" s="12"/>
      <c r="AE208" s="12"/>
      <c r="AF208" s="15" t="s">
        <v>1376</v>
      </c>
      <c r="AG208" s="11" t="str">
        <f>IFERROR(VLOOKUP(표1[[#This Row],[담당자]],'담당자 정보'!$B:$D,2,0),"")</f>
        <v>딜버</v>
      </c>
      <c r="AH208" s="11" t="str">
        <f>IFERROR(VLOOKUP(표1[[#This Row],[담당자]],'담당자 정보'!$B:$E,4,0),"")</f>
        <v>-</v>
      </c>
      <c r="AI208" s="12" t="s">
        <v>443</v>
      </c>
      <c r="AJ208" s="12" t="str">
        <f>IFERROR(VLOOKUP(표1[[#This Row],[담당자]],배민비즈계정!$B:$E,3,0),"")</f>
        <v>ksy1596</v>
      </c>
      <c r="AK208" s="12" t="str">
        <f>IFERROR(VLOOKUP(표1[[#This Row],[담당자]],배민비즈계정!$B:$E,4,0),"")</f>
        <v>010-4337-1596</v>
      </c>
      <c r="AL208" s="12" t="str">
        <f>VLOOKUP(표1[[#This Row],[담당자]],배민비즈계정!$B:$E,2,0)</f>
        <v>딜버</v>
      </c>
      <c r="AM208" s="11">
        <f>VLOOKUP(표1[[#This Row],[담당자]],'담당자 정보'!B:G,6,FALSE)</f>
        <v>0</v>
      </c>
      <c r="AN208" s="11" t="e">
        <f>VLOOKUP(표1[[#This Row],[팀장]],배민비즈계정!$B:$E,3,FALSE)</f>
        <v>#N/A</v>
      </c>
      <c r="AO208" s="16" t="e">
        <f>VLOOKUP(표1[[#This Row],[팀장]],배민비즈계정!$B:$E,4,FALSE)</f>
        <v>#N/A</v>
      </c>
      <c r="AP208" s="2" t="s">
        <v>493</v>
      </c>
      <c r="AQ208" s="2" t="s">
        <v>494</v>
      </c>
      <c r="AR208" s="2" t="str">
        <f>_xlfn.XLOOKUP(표1[[#This Row],[시도2]]&amp;" "&amp;표1[[#This Row],[시군구2]],요금제0402!C:C,요금제0402!G:G)</f>
        <v>지방</v>
      </c>
      <c r="AS208" s="2"/>
      <c r="AT208" s="2"/>
      <c r="AU208" s="2"/>
    </row>
    <row r="209" spans="1:47" ht="16.5" customHeight="1">
      <c r="A209" s="10">
        <v>207</v>
      </c>
      <c r="B209" s="11" t="s">
        <v>1787</v>
      </c>
      <c r="C209" s="11" t="s">
        <v>1926</v>
      </c>
      <c r="D209" s="11" t="s">
        <v>1927</v>
      </c>
      <c r="E209" s="11" t="s">
        <v>56</v>
      </c>
      <c r="F209" s="11" t="s">
        <v>493</v>
      </c>
      <c r="G209" s="11" t="s">
        <v>1790</v>
      </c>
      <c r="H209" s="11">
        <v>0</v>
      </c>
      <c r="I209" s="47"/>
      <c r="J209" s="11" t="s">
        <v>1928</v>
      </c>
      <c r="K209" s="11" t="s">
        <v>1929</v>
      </c>
      <c r="L209" s="11" t="s">
        <v>705</v>
      </c>
      <c r="M209" s="12">
        <v>45452</v>
      </c>
      <c r="N209" s="12">
        <v>45455</v>
      </c>
      <c r="O209" s="12" t="str">
        <f>IFERROR(_xlfn.XLOOKUP(표1[[#This Row],[시도]]&amp;" "&amp;표1[[#This Row],[시군구]],요금제0402!C:C,요금제0402!G:G),"-")</f>
        <v>지방</v>
      </c>
      <c r="P209" s="14"/>
      <c r="Q209" s="57">
        <v>0</v>
      </c>
      <c r="R209" s="13">
        <v>100</v>
      </c>
      <c r="S209" s="18">
        <v>50</v>
      </c>
      <c r="T209" s="12" t="s">
        <v>86</v>
      </c>
      <c r="U209" s="11" t="s">
        <v>150</v>
      </c>
      <c r="V209" s="11">
        <v>8750301350</v>
      </c>
      <c r="W209" s="11" t="s">
        <v>1930</v>
      </c>
      <c r="X209" s="11" t="s">
        <v>1931</v>
      </c>
      <c r="Y209" s="11" t="s">
        <v>1932</v>
      </c>
      <c r="Z209" s="11">
        <v>1012064185300</v>
      </c>
      <c r="AA209" s="11" t="s">
        <v>500</v>
      </c>
      <c r="AB209" s="11" t="s">
        <v>1933</v>
      </c>
      <c r="AC209" s="12"/>
      <c r="AD209" s="12"/>
      <c r="AE209" s="12"/>
      <c r="AF209" s="15" t="s">
        <v>367</v>
      </c>
      <c r="AG209" s="11" t="str">
        <f>IFERROR(VLOOKUP(표1[[#This Row],[담당자]],'담당자 정보'!$B:$D,2,0),"")</f>
        <v>딜버</v>
      </c>
      <c r="AH209" s="11" t="str">
        <f>IFERROR(VLOOKUP(표1[[#This Row],[담당자]],'담당자 정보'!$B:$E,4,0),"")</f>
        <v>-</v>
      </c>
      <c r="AI209" s="12" t="s">
        <v>443</v>
      </c>
      <c r="AJ209" s="12" t="str">
        <f>IFERROR(VLOOKUP(표1[[#This Row],[담당자]],배민비즈계정!$B:$E,3,0),"")</f>
        <v>ksy1596</v>
      </c>
      <c r="AK209" s="12" t="str">
        <f>IFERROR(VLOOKUP(표1[[#This Row],[담당자]],배민비즈계정!$B:$E,4,0),"")</f>
        <v>010-4337-1596</v>
      </c>
      <c r="AL209" s="12" t="str">
        <f>VLOOKUP(표1[[#This Row],[담당자]],배민비즈계정!$B:$E,2,0)</f>
        <v>딜버</v>
      </c>
      <c r="AM209" s="11">
        <f>VLOOKUP(표1[[#This Row],[담당자]],'담당자 정보'!B:G,6,FALSE)</f>
        <v>0</v>
      </c>
      <c r="AN209" s="11" t="e">
        <f>VLOOKUP(표1[[#This Row],[팀장]],배민비즈계정!$B:$E,3,FALSE)</f>
        <v>#N/A</v>
      </c>
      <c r="AO209" s="16" t="e">
        <f>VLOOKUP(표1[[#This Row],[팀장]],배민비즈계정!$B:$E,4,FALSE)</f>
        <v>#N/A</v>
      </c>
      <c r="AP209" s="2" t="s">
        <v>493</v>
      </c>
      <c r="AQ209" s="2" t="s">
        <v>1790</v>
      </c>
      <c r="AR209" s="2" t="str">
        <f>_xlfn.XLOOKUP(표1[[#This Row],[시도2]]&amp;" "&amp;표1[[#This Row],[시군구2]],요금제0402!C:C,요금제0402!G:G)</f>
        <v>지방</v>
      </c>
      <c r="AS209" s="2"/>
      <c r="AT209" s="2"/>
      <c r="AU209" s="2"/>
    </row>
    <row r="210" spans="1:47" ht="16.5" customHeight="1">
      <c r="A210" s="10">
        <v>208</v>
      </c>
      <c r="B210" s="11" t="s">
        <v>1934</v>
      </c>
      <c r="C210" s="11" t="s">
        <v>1935</v>
      </c>
      <c r="D210" s="11" t="s">
        <v>1936</v>
      </c>
      <c r="E210" s="11" t="s">
        <v>56</v>
      </c>
      <c r="F210" s="11" t="s">
        <v>493</v>
      </c>
      <c r="G210" s="11" t="s">
        <v>400</v>
      </c>
      <c r="H210" s="11">
        <v>0</v>
      </c>
      <c r="I210" s="47"/>
      <c r="J210" s="11" t="s">
        <v>1937</v>
      </c>
      <c r="K210" s="11" t="s">
        <v>1938</v>
      </c>
      <c r="L210" s="11" t="s">
        <v>705</v>
      </c>
      <c r="M210" s="12">
        <v>45452</v>
      </c>
      <c r="N210" s="12">
        <v>45455</v>
      </c>
      <c r="O210" s="12" t="str">
        <f>IFERROR(_xlfn.XLOOKUP(표1[[#This Row],[시도]]&amp;" "&amp;표1[[#This Row],[시군구]],요금제0402!C:C,요금제0402!G:G),"-")</f>
        <v>지방</v>
      </c>
      <c r="P210" s="14"/>
      <c r="Q210" s="109">
        <v>0</v>
      </c>
      <c r="R210" s="13">
        <v>100</v>
      </c>
      <c r="S210" s="18">
        <v>50</v>
      </c>
      <c r="T210" s="12" t="s">
        <v>86</v>
      </c>
      <c r="U210" s="11" t="s">
        <v>150</v>
      </c>
      <c r="V210" s="11">
        <v>4911002334</v>
      </c>
      <c r="W210" s="11" t="s">
        <v>1360</v>
      </c>
      <c r="X210" s="11" t="s">
        <v>1939</v>
      </c>
      <c r="Y210" s="11" t="s">
        <v>1940</v>
      </c>
      <c r="Z210" s="11">
        <v>3333269690580</v>
      </c>
      <c r="AA210" s="11" t="s">
        <v>68</v>
      </c>
      <c r="AB210" s="11" t="s">
        <v>1941</v>
      </c>
      <c r="AC210" s="12"/>
      <c r="AD210" s="12"/>
      <c r="AE210" s="12"/>
      <c r="AF210" s="15" t="s">
        <v>502</v>
      </c>
      <c r="AG210" s="11" t="str">
        <f>IFERROR(VLOOKUP(표1[[#This Row],[담당자]],'담당자 정보'!$B:$D,2,0),"")</f>
        <v>딜버</v>
      </c>
      <c r="AH210" s="11" t="str">
        <f>IFERROR(VLOOKUP(표1[[#This Row],[담당자]],'담당자 정보'!$B:$E,4,0),"")</f>
        <v>-</v>
      </c>
      <c r="AI210" s="12" t="s">
        <v>443</v>
      </c>
      <c r="AJ210" s="12" t="str">
        <f>IFERROR(VLOOKUP(표1[[#This Row],[담당자]],배민비즈계정!$B:$E,3,0),"")</f>
        <v>ksy1596</v>
      </c>
      <c r="AK210" s="12" t="str">
        <f>IFERROR(VLOOKUP(표1[[#This Row],[담당자]],배민비즈계정!$B:$E,4,0),"")</f>
        <v>010-4337-1596</v>
      </c>
      <c r="AL210" s="12" t="str">
        <f>VLOOKUP(표1[[#This Row],[담당자]],배민비즈계정!$B:$E,2,0)</f>
        <v>딜버</v>
      </c>
      <c r="AM210" s="11">
        <f>VLOOKUP(표1[[#This Row],[담당자]],'담당자 정보'!B:G,6,FALSE)</f>
        <v>0</v>
      </c>
      <c r="AN210" s="11" t="e">
        <f>VLOOKUP(표1[[#This Row],[팀장]],배민비즈계정!$B:$E,3,FALSE)</f>
        <v>#N/A</v>
      </c>
      <c r="AO210" s="16" t="e">
        <f>VLOOKUP(표1[[#This Row],[팀장]],배민비즈계정!$B:$E,4,FALSE)</f>
        <v>#N/A</v>
      </c>
      <c r="AP210" s="2" t="s">
        <v>493</v>
      </c>
      <c r="AQ210" s="2" t="s">
        <v>400</v>
      </c>
      <c r="AR210" s="2" t="str">
        <f>_xlfn.XLOOKUP(표1[[#This Row],[시도2]]&amp;" "&amp;표1[[#This Row],[시군구2]],요금제0402!C:C,요금제0402!G:G)</f>
        <v>지방</v>
      </c>
      <c r="AS210" s="2"/>
      <c r="AT210" s="2"/>
      <c r="AU210" s="2"/>
    </row>
    <row r="211" spans="1:47" ht="16.5" customHeight="1">
      <c r="A211" s="10">
        <v>209</v>
      </c>
      <c r="B211" s="11" t="s">
        <v>524</v>
      </c>
      <c r="C211" s="11" t="s">
        <v>1942</v>
      </c>
      <c r="D211" s="11" t="s">
        <v>1943</v>
      </c>
      <c r="E211" s="11" t="s">
        <v>108</v>
      </c>
      <c r="F211" s="11" t="s">
        <v>493</v>
      </c>
      <c r="G211" s="11" t="s">
        <v>377</v>
      </c>
      <c r="H211" s="11">
        <v>1</v>
      </c>
      <c r="I211" s="47" t="s">
        <v>1454</v>
      </c>
      <c r="J211" s="11" t="s">
        <v>1944</v>
      </c>
      <c r="K211" s="11" t="s">
        <v>1945</v>
      </c>
      <c r="L211" s="11" t="s">
        <v>705</v>
      </c>
      <c r="M211" s="12">
        <v>45452</v>
      </c>
      <c r="N211" s="12">
        <v>45455</v>
      </c>
      <c r="O211" s="12" t="str">
        <f>IFERROR(_xlfn.XLOOKUP(표1[[#This Row],[시도]]&amp;" "&amp;표1[[#This Row],[시군구]],요금제0402!C:C,요금제0402!G:G),"-")</f>
        <v>지방</v>
      </c>
      <c r="P211" s="157"/>
      <c r="Q211" s="57">
        <v>100</v>
      </c>
      <c r="R211" s="108">
        <v>100</v>
      </c>
      <c r="S211" s="18">
        <v>50</v>
      </c>
      <c r="T211" s="12" t="s">
        <v>86</v>
      </c>
      <c r="U211" s="11" t="s">
        <v>150</v>
      </c>
      <c r="V211" s="11">
        <v>8763601365</v>
      </c>
      <c r="W211" s="11" t="s">
        <v>1946</v>
      </c>
      <c r="X211" s="11" t="s">
        <v>1947</v>
      </c>
      <c r="Y211" s="11" t="s">
        <v>1948</v>
      </c>
      <c r="Z211" s="11">
        <v>3510505107213</v>
      </c>
      <c r="AA211" s="11" t="s">
        <v>142</v>
      </c>
      <c r="AB211" s="11" t="s">
        <v>1949</v>
      </c>
      <c r="AC211" s="12"/>
      <c r="AD211" s="12"/>
      <c r="AE211" s="12"/>
      <c r="AF211" s="15" t="s">
        <v>70</v>
      </c>
      <c r="AG211" s="11" t="str">
        <f>IFERROR(VLOOKUP(표1[[#This Row],[담당자]],'담당자 정보'!$B:$D,2,0),"")</f>
        <v>바로고</v>
      </c>
      <c r="AH211" s="11" t="str">
        <f>IFERROR(VLOOKUP(표1[[#This Row],[담당자]],'담당자 정보'!$B:$E,4,0),"")</f>
        <v>2팀</v>
      </c>
      <c r="AI211" s="12" t="s">
        <v>535</v>
      </c>
      <c r="AJ211" s="12" t="str">
        <f>IFERROR(VLOOKUP(표1[[#This Row],[담당자]],배민비즈계정!$B:$E,3,0),"")</f>
        <v>yckim</v>
      </c>
      <c r="AK211" s="12" t="str">
        <f>IFERROR(VLOOKUP(표1[[#This Row],[담당자]],배민비즈계정!$B:$E,4,0),"")</f>
        <v>010-9995-3121</v>
      </c>
      <c r="AL211" s="12" t="str">
        <f>VLOOKUP(표1[[#This Row],[담당자]],배민비즈계정!$B:$E,2,0)</f>
        <v>2팀</v>
      </c>
      <c r="AM211" s="11" t="str">
        <f>VLOOKUP(표1[[#This Row],[담당자]],'담당자 정보'!B:G,6,FALSE)</f>
        <v>최융희</v>
      </c>
      <c r="AN211" s="11" t="str">
        <f>VLOOKUP(표1[[#This Row],[팀장]],배민비즈계정!$B:$E,3,FALSE)</f>
        <v>yhchoi62</v>
      </c>
      <c r="AO211" s="16" t="str">
        <f>VLOOKUP(표1[[#This Row],[팀장]],배민비즈계정!$B:$E,4,FALSE)</f>
        <v xml:space="preserve"> 010-2336-6262</v>
      </c>
      <c r="AP211" s="2" t="s">
        <v>493</v>
      </c>
      <c r="AQ211" s="2" t="s">
        <v>377</v>
      </c>
      <c r="AR211" s="2" t="str">
        <f>_xlfn.XLOOKUP(표1[[#This Row],[시도2]]&amp;" "&amp;표1[[#This Row],[시군구2]],요금제0402!C:C,요금제0402!G:G)</f>
        <v>지방</v>
      </c>
      <c r="AS211" s="2"/>
      <c r="AT211" s="2"/>
      <c r="AU211" s="2"/>
    </row>
    <row r="212" spans="1:47" ht="16.5" customHeight="1">
      <c r="A212" s="10">
        <v>210</v>
      </c>
      <c r="B212" s="11" t="s">
        <v>1950</v>
      </c>
      <c r="C212" s="11" t="s">
        <v>1951</v>
      </c>
      <c r="D212" s="11" t="s">
        <v>1952</v>
      </c>
      <c r="E212" s="11" t="s">
        <v>56</v>
      </c>
      <c r="F212" s="11" t="s">
        <v>493</v>
      </c>
      <c r="G212" s="11" t="s">
        <v>348</v>
      </c>
      <c r="H212" s="11">
        <v>0</v>
      </c>
      <c r="I212" s="47"/>
      <c r="J212" s="11" t="s">
        <v>1953</v>
      </c>
      <c r="K212" s="11" t="s">
        <v>1954</v>
      </c>
      <c r="L212" s="11" t="s">
        <v>705</v>
      </c>
      <c r="M212" s="12">
        <v>45452</v>
      </c>
      <c r="N212" s="12">
        <v>45455</v>
      </c>
      <c r="O212" s="12" t="str">
        <f>IFERROR(_xlfn.XLOOKUP(표1[[#This Row],[시도]]&amp;" "&amp;표1[[#This Row],[시군구]],요금제0402!C:C,요금제0402!G:G),"-")</f>
        <v>지방</v>
      </c>
      <c r="P212" s="14"/>
      <c r="Q212" s="110">
        <v>0</v>
      </c>
      <c r="R212" s="13">
        <v>100</v>
      </c>
      <c r="S212" s="18">
        <v>0</v>
      </c>
      <c r="T212" s="12" t="s">
        <v>63</v>
      </c>
      <c r="U212" s="11" t="s">
        <v>64</v>
      </c>
      <c r="V212" s="11">
        <v>4372601477</v>
      </c>
      <c r="W212" s="11" t="s">
        <v>1955</v>
      </c>
      <c r="X212" s="11" t="s">
        <v>1956</v>
      </c>
      <c r="Y212" s="11" t="s">
        <v>1957</v>
      </c>
      <c r="Z212" s="11">
        <v>3333252151488</v>
      </c>
      <c r="AA212" s="11" t="s">
        <v>68</v>
      </c>
      <c r="AB212" s="11" t="s">
        <v>1958</v>
      </c>
      <c r="AC212" s="12"/>
      <c r="AD212" s="12"/>
      <c r="AE212" s="12"/>
      <c r="AF212" s="15" t="s">
        <v>70</v>
      </c>
      <c r="AG212" s="11" t="str">
        <f>IFERROR(VLOOKUP(표1[[#This Row],[담당자]],'담당자 정보'!$B:$D,2,0),"")</f>
        <v>딜버</v>
      </c>
      <c r="AH212" s="11" t="str">
        <f>IFERROR(VLOOKUP(표1[[#This Row],[담당자]],'담당자 정보'!$B:$E,4,0),"")</f>
        <v>-</v>
      </c>
      <c r="AI212" s="12" t="s">
        <v>443</v>
      </c>
      <c r="AJ212" s="12" t="str">
        <f>IFERROR(VLOOKUP(표1[[#This Row],[담당자]],배민비즈계정!$B:$E,3,0),"")</f>
        <v>ksy1596</v>
      </c>
      <c r="AK212" s="12" t="str">
        <f>IFERROR(VLOOKUP(표1[[#This Row],[담당자]],배민비즈계정!$B:$E,4,0),"")</f>
        <v>010-4337-1596</v>
      </c>
      <c r="AL212" s="12" t="str">
        <f>VLOOKUP(표1[[#This Row],[담당자]],배민비즈계정!$B:$E,2,0)</f>
        <v>딜버</v>
      </c>
      <c r="AM212" s="11">
        <f>VLOOKUP(표1[[#This Row],[담당자]],'담당자 정보'!B:G,6,FALSE)</f>
        <v>0</v>
      </c>
      <c r="AN212" s="11" t="e">
        <f>VLOOKUP(표1[[#This Row],[팀장]],배민비즈계정!$B:$E,3,FALSE)</f>
        <v>#N/A</v>
      </c>
      <c r="AO212" s="16" t="e">
        <f>VLOOKUP(표1[[#This Row],[팀장]],배민비즈계정!$B:$E,4,FALSE)</f>
        <v>#N/A</v>
      </c>
      <c r="AP212" s="2" t="s">
        <v>493</v>
      </c>
      <c r="AQ212" s="2" t="s">
        <v>348</v>
      </c>
      <c r="AR212" s="2" t="str">
        <f>_xlfn.XLOOKUP(표1[[#This Row],[시도2]]&amp;" "&amp;표1[[#This Row],[시군구2]],요금제0402!C:C,요금제0402!G:G)</f>
        <v>지방</v>
      </c>
      <c r="AS212" s="2"/>
      <c r="AT212" s="2"/>
      <c r="AU212" s="2"/>
    </row>
    <row r="213" spans="1:47" ht="16.5" customHeight="1">
      <c r="A213" s="10">
        <v>211</v>
      </c>
      <c r="B213" s="11" t="s">
        <v>1950</v>
      </c>
      <c r="C213" s="11" t="s">
        <v>1959</v>
      </c>
      <c r="D213" s="11" t="s">
        <v>1960</v>
      </c>
      <c r="E213" s="11" t="s">
        <v>108</v>
      </c>
      <c r="F213" s="11" t="s">
        <v>493</v>
      </c>
      <c r="G213" s="11" t="s">
        <v>348</v>
      </c>
      <c r="H213" s="11">
        <v>3</v>
      </c>
      <c r="I213" s="47" t="s">
        <v>1961</v>
      </c>
      <c r="J213" s="11" t="s">
        <v>1962</v>
      </c>
      <c r="K213" s="11" t="s">
        <v>1963</v>
      </c>
      <c r="L213" s="11" t="s">
        <v>705</v>
      </c>
      <c r="M213" s="12">
        <v>45452</v>
      </c>
      <c r="N213" s="12">
        <v>45455</v>
      </c>
      <c r="O213" s="12" t="str">
        <f>IFERROR(_xlfn.XLOOKUP(표1[[#This Row],[시도]]&amp;" "&amp;표1[[#This Row],[시군구]],요금제0402!C:C,요금제0402!G:G),"-")</f>
        <v>지방</v>
      </c>
      <c r="P213" s="14"/>
      <c r="Q213" s="57">
        <v>0</v>
      </c>
      <c r="R213" s="13">
        <v>100</v>
      </c>
      <c r="S213" s="18">
        <v>0</v>
      </c>
      <c r="T213" s="12" t="s">
        <v>63</v>
      </c>
      <c r="U213" s="11" t="s">
        <v>64</v>
      </c>
      <c r="V213" s="11">
        <v>1708602693</v>
      </c>
      <c r="W213" s="11" t="s">
        <v>1964</v>
      </c>
      <c r="X213" s="11" t="s">
        <v>1965</v>
      </c>
      <c r="Y213" s="11" t="s">
        <v>1966</v>
      </c>
      <c r="Z213" s="11">
        <v>65603840401010</v>
      </c>
      <c r="AA213" s="11" t="s">
        <v>103</v>
      </c>
      <c r="AB213" s="11" t="s">
        <v>1967</v>
      </c>
      <c r="AC213" s="12"/>
      <c r="AD213" s="12"/>
      <c r="AE213" s="12"/>
      <c r="AF213" s="15" t="s">
        <v>70</v>
      </c>
      <c r="AG213" s="11" t="str">
        <f>IFERROR(VLOOKUP(표1[[#This Row],[담당자]],'담당자 정보'!$B:$D,2,0),"")</f>
        <v>딜버</v>
      </c>
      <c r="AH213" s="11" t="str">
        <f>IFERROR(VLOOKUP(표1[[#This Row],[담당자]],'담당자 정보'!$B:$E,4,0),"")</f>
        <v>-</v>
      </c>
      <c r="AI213" s="12" t="s">
        <v>443</v>
      </c>
      <c r="AJ213" s="12" t="str">
        <f>IFERROR(VLOOKUP(표1[[#This Row],[담당자]],배민비즈계정!$B:$E,3,0),"")</f>
        <v>ksy1596</v>
      </c>
      <c r="AK213" s="12" t="str">
        <f>IFERROR(VLOOKUP(표1[[#This Row],[담당자]],배민비즈계정!$B:$E,4,0),"")</f>
        <v>010-4337-1596</v>
      </c>
      <c r="AL213" s="12" t="str">
        <f>VLOOKUP(표1[[#This Row],[담당자]],배민비즈계정!$B:$E,2,0)</f>
        <v>딜버</v>
      </c>
      <c r="AM213" s="11">
        <f>VLOOKUP(표1[[#This Row],[담당자]],'담당자 정보'!B:G,6,FALSE)</f>
        <v>0</v>
      </c>
      <c r="AN213" s="11" t="e">
        <f>VLOOKUP(표1[[#This Row],[팀장]],배민비즈계정!$B:$E,3,FALSE)</f>
        <v>#N/A</v>
      </c>
      <c r="AO213" s="16" t="e">
        <f>VLOOKUP(표1[[#This Row],[팀장]],배민비즈계정!$B:$E,4,FALSE)</f>
        <v>#N/A</v>
      </c>
      <c r="AP213" s="2" t="s">
        <v>493</v>
      </c>
      <c r="AQ213" s="2" t="s">
        <v>348</v>
      </c>
      <c r="AR213" s="2" t="str">
        <f>_xlfn.XLOOKUP(표1[[#This Row],[시도2]]&amp;" "&amp;표1[[#This Row],[시군구2]],요금제0402!C:C,요금제0402!G:G)</f>
        <v>지방</v>
      </c>
      <c r="AS213" s="2"/>
      <c r="AT213" s="2"/>
      <c r="AU213" s="2"/>
    </row>
    <row r="214" spans="1:47" ht="16.5" customHeight="1">
      <c r="A214" s="10">
        <v>212</v>
      </c>
      <c r="B214" s="11" t="s">
        <v>1968</v>
      </c>
      <c r="C214" s="11" t="s">
        <v>1969</v>
      </c>
      <c r="D214" s="11" t="s">
        <v>1970</v>
      </c>
      <c r="E214" s="11" t="s">
        <v>56</v>
      </c>
      <c r="F214" s="11" t="s">
        <v>493</v>
      </c>
      <c r="G214" s="11" t="s">
        <v>539</v>
      </c>
      <c r="H214" s="11">
        <v>0</v>
      </c>
      <c r="I214" s="47"/>
      <c r="J214" s="11" t="s">
        <v>1971</v>
      </c>
      <c r="K214" s="11" t="s">
        <v>1972</v>
      </c>
      <c r="L214" s="11" t="s">
        <v>705</v>
      </c>
      <c r="M214" s="12">
        <v>45452</v>
      </c>
      <c r="N214" s="12">
        <v>45455</v>
      </c>
      <c r="O214" s="12" t="str">
        <f>IFERROR(_xlfn.XLOOKUP(표1[[#This Row],[시도]]&amp;" "&amp;표1[[#This Row],[시군구]],요금제0402!C:C,요금제0402!G:G),"-")</f>
        <v>지방</v>
      </c>
      <c r="P214" s="14"/>
      <c r="Q214" s="57">
        <v>0</v>
      </c>
      <c r="R214" s="13">
        <v>100</v>
      </c>
      <c r="S214" s="18">
        <v>50</v>
      </c>
      <c r="T214" s="12" t="s">
        <v>86</v>
      </c>
      <c r="U214" s="11" t="s">
        <v>150</v>
      </c>
      <c r="V214" s="11">
        <v>7480200130</v>
      </c>
      <c r="W214" s="11" t="s">
        <v>1973</v>
      </c>
      <c r="X214" s="11" t="s">
        <v>1974</v>
      </c>
      <c r="Y214" s="11" t="s">
        <v>1975</v>
      </c>
      <c r="Z214" s="11">
        <v>1132006065906</v>
      </c>
      <c r="AA214" s="11" t="s">
        <v>500</v>
      </c>
      <c r="AB214" s="11" t="s">
        <v>1976</v>
      </c>
      <c r="AC214" s="12"/>
      <c r="AD214" s="12"/>
      <c r="AE214" s="12"/>
      <c r="AF214" s="15" t="s">
        <v>367</v>
      </c>
      <c r="AG214" s="11" t="str">
        <f>IFERROR(VLOOKUP(표1[[#This Row],[담당자]],'담당자 정보'!$B:$D,2,0),"")</f>
        <v>딜버</v>
      </c>
      <c r="AH214" s="11" t="str">
        <f>IFERROR(VLOOKUP(표1[[#This Row],[담당자]],'담당자 정보'!$B:$E,4,0),"")</f>
        <v>-</v>
      </c>
      <c r="AI214" s="12" t="s">
        <v>443</v>
      </c>
      <c r="AJ214" s="12" t="str">
        <f>IFERROR(VLOOKUP(표1[[#This Row],[담당자]],배민비즈계정!$B:$E,3,0),"")</f>
        <v>ksy1596</v>
      </c>
      <c r="AK214" s="12" t="str">
        <f>IFERROR(VLOOKUP(표1[[#This Row],[담당자]],배민비즈계정!$B:$E,4,0),"")</f>
        <v>010-4337-1596</v>
      </c>
      <c r="AL214" s="12" t="str">
        <f>VLOOKUP(표1[[#This Row],[담당자]],배민비즈계정!$B:$E,2,0)</f>
        <v>딜버</v>
      </c>
      <c r="AM214" s="11">
        <f>VLOOKUP(표1[[#This Row],[담당자]],'담당자 정보'!B:G,6,FALSE)</f>
        <v>0</v>
      </c>
      <c r="AN214" s="11" t="e">
        <f>VLOOKUP(표1[[#This Row],[팀장]],배민비즈계정!$B:$E,3,FALSE)</f>
        <v>#N/A</v>
      </c>
      <c r="AO214" s="16" t="e">
        <f>VLOOKUP(표1[[#This Row],[팀장]],배민비즈계정!$B:$E,4,FALSE)</f>
        <v>#N/A</v>
      </c>
      <c r="AP214" s="2" t="s">
        <v>493</v>
      </c>
      <c r="AQ214" s="2" t="s">
        <v>539</v>
      </c>
      <c r="AR214" s="2" t="str">
        <f>_xlfn.XLOOKUP(표1[[#This Row],[시도2]]&amp;" "&amp;표1[[#This Row],[시군구2]],요금제0402!C:C,요금제0402!G:G)</f>
        <v>지방</v>
      </c>
      <c r="AS214" s="2"/>
      <c r="AT214" s="2"/>
      <c r="AU214" s="2"/>
    </row>
    <row r="215" spans="1:47" ht="16.5" customHeight="1">
      <c r="A215" s="10">
        <v>213</v>
      </c>
      <c r="B215" s="11" t="s">
        <v>514</v>
      </c>
      <c r="C215" s="11" t="s">
        <v>1977</v>
      </c>
      <c r="D215" s="11" t="s">
        <v>1978</v>
      </c>
      <c r="E215" s="11" t="s">
        <v>56</v>
      </c>
      <c r="F215" s="11" t="s">
        <v>493</v>
      </c>
      <c r="G215" s="11" t="s">
        <v>517</v>
      </c>
      <c r="H215" s="11">
        <v>0</v>
      </c>
      <c r="I215" s="47"/>
      <c r="J215" s="11" t="s">
        <v>1979</v>
      </c>
      <c r="K215" s="11" t="s">
        <v>1980</v>
      </c>
      <c r="L215" s="11" t="s">
        <v>705</v>
      </c>
      <c r="M215" s="12">
        <v>45452</v>
      </c>
      <c r="N215" s="12">
        <v>45455</v>
      </c>
      <c r="O215" s="12" t="str">
        <f>IFERROR(_xlfn.XLOOKUP(표1[[#This Row],[시도]]&amp;" "&amp;표1[[#This Row],[시군구]],요금제0402!C:C,요금제0402!G:G),"-")</f>
        <v>지방</v>
      </c>
      <c r="P215" s="14"/>
      <c r="Q215" s="57">
        <v>0</v>
      </c>
      <c r="R215" s="13">
        <v>100</v>
      </c>
      <c r="S215" s="18">
        <v>50</v>
      </c>
      <c r="T215" s="12" t="s">
        <v>86</v>
      </c>
      <c r="U215" s="11" t="s">
        <v>150</v>
      </c>
      <c r="V215" s="11">
        <v>4082292569</v>
      </c>
      <c r="W215" s="11" t="s">
        <v>520</v>
      </c>
      <c r="X215" s="11" t="s">
        <v>521</v>
      </c>
      <c r="Y215" s="11" t="s">
        <v>522</v>
      </c>
      <c r="Z215" s="11">
        <v>1012077282306</v>
      </c>
      <c r="AA215" s="11" t="s">
        <v>500</v>
      </c>
      <c r="AB215" s="11" t="s">
        <v>1892</v>
      </c>
      <c r="AC215" s="12"/>
      <c r="AD215" s="12"/>
      <c r="AE215" s="12"/>
      <c r="AF215" s="15" t="s">
        <v>502</v>
      </c>
      <c r="AG215" s="11" t="str">
        <f>IFERROR(VLOOKUP(표1[[#This Row],[담당자]],'담당자 정보'!$B:$D,2,0),"")</f>
        <v>딜버</v>
      </c>
      <c r="AH215" s="11" t="str">
        <f>IFERROR(VLOOKUP(표1[[#This Row],[담당자]],'담당자 정보'!$B:$E,4,0),"")</f>
        <v>-</v>
      </c>
      <c r="AI215" s="12" t="s">
        <v>443</v>
      </c>
      <c r="AJ215" s="12" t="str">
        <f>IFERROR(VLOOKUP(표1[[#This Row],[담당자]],배민비즈계정!$B:$E,3,0),"")</f>
        <v>ksy1596</v>
      </c>
      <c r="AK215" s="12" t="str">
        <f>IFERROR(VLOOKUP(표1[[#This Row],[담당자]],배민비즈계정!$B:$E,4,0),"")</f>
        <v>010-4337-1596</v>
      </c>
      <c r="AL215" s="12" t="str">
        <f>VLOOKUP(표1[[#This Row],[담당자]],배민비즈계정!$B:$E,2,0)</f>
        <v>딜버</v>
      </c>
      <c r="AM215" s="11">
        <f>VLOOKUP(표1[[#This Row],[담당자]],'담당자 정보'!B:G,6,FALSE)</f>
        <v>0</v>
      </c>
      <c r="AN215" s="11" t="e">
        <f>VLOOKUP(표1[[#This Row],[팀장]],배민비즈계정!$B:$E,3,FALSE)</f>
        <v>#N/A</v>
      </c>
      <c r="AO215" s="16" t="e">
        <f>VLOOKUP(표1[[#This Row],[팀장]],배민비즈계정!$B:$E,4,FALSE)</f>
        <v>#N/A</v>
      </c>
      <c r="AP215" s="2" t="s">
        <v>493</v>
      </c>
      <c r="AQ215" s="2" t="s">
        <v>517</v>
      </c>
      <c r="AR215" s="2" t="str">
        <f>_xlfn.XLOOKUP(표1[[#This Row],[시도2]]&amp;" "&amp;표1[[#This Row],[시군구2]],요금제0402!C:C,요금제0402!G:G)</f>
        <v>지방</v>
      </c>
      <c r="AS215" s="2"/>
      <c r="AT215" s="2"/>
      <c r="AU215" s="2"/>
    </row>
    <row r="216" spans="1:47" ht="16.5" customHeight="1">
      <c r="A216" s="10">
        <v>214</v>
      </c>
      <c r="B216" s="11" t="s">
        <v>514</v>
      </c>
      <c r="C216" s="11" t="s">
        <v>1981</v>
      </c>
      <c r="D216" s="11" t="s">
        <v>1982</v>
      </c>
      <c r="E216" s="11" t="s">
        <v>56</v>
      </c>
      <c r="F216" s="11" t="s">
        <v>493</v>
      </c>
      <c r="G216" s="11" t="s">
        <v>517</v>
      </c>
      <c r="H216" s="11">
        <v>0</v>
      </c>
      <c r="I216" s="47"/>
      <c r="J216" s="11" t="s">
        <v>1983</v>
      </c>
      <c r="K216" s="11" t="s">
        <v>1984</v>
      </c>
      <c r="L216" s="11" t="s">
        <v>705</v>
      </c>
      <c r="M216" s="12">
        <v>45452</v>
      </c>
      <c r="N216" s="12">
        <v>45455</v>
      </c>
      <c r="O216" s="12" t="str">
        <f>IFERROR(_xlfn.XLOOKUP(표1[[#This Row],[시도]]&amp;" "&amp;표1[[#This Row],[시군구]],요금제0402!C:C,요금제0402!G:G),"-")</f>
        <v>지방</v>
      </c>
      <c r="P216" s="14"/>
      <c r="Q216" s="57">
        <v>0</v>
      </c>
      <c r="R216" s="13">
        <v>100</v>
      </c>
      <c r="S216" s="18">
        <v>50</v>
      </c>
      <c r="T216" s="12" t="s">
        <v>86</v>
      </c>
      <c r="U216" s="11" t="s">
        <v>150</v>
      </c>
      <c r="V216" s="11">
        <v>4082292569</v>
      </c>
      <c r="W216" s="11" t="s">
        <v>520</v>
      </c>
      <c r="X216" s="11" t="s">
        <v>521</v>
      </c>
      <c r="Y216" s="11" t="s">
        <v>522</v>
      </c>
      <c r="Z216" s="11">
        <v>1012077282306</v>
      </c>
      <c r="AA216" s="11" t="s">
        <v>500</v>
      </c>
      <c r="AB216" s="11" t="s">
        <v>1892</v>
      </c>
      <c r="AC216" s="12"/>
      <c r="AD216" s="12"/>
      <c r="AE216" s="12"/>
      <c r="AF216" s="15" t="s">
        <v>502</v>
      </c>
      <c r="AG216" s="11" t="str">
        <f>IFERROR(VLOOKUP(표1[[#This Row],[담당자]],'담당자 정보'!$B:$D,2,0),"")</f>
        <v>딜버</v>
      </c>
      <c r="AH216" s="11" t="str">
        <f>IFERROR(VLOOKUP(표1[[#This Row],[담당자]],'담당자 정보'!$B:$E,4,0),"")</f>
        <v>-</v>
      </c>
      <c r="AI216" s="12" t="s">
        <v>443</v>
      </c>
      <c r="AJ216" s="12" t="str">
        <f>IFERROR(VLOOKUP(표1[[#This Row],[담당자]],배민비즈계정!$B:$E,3,0),"")</f>
        <v>ksy1596</v>
      </c>
      <c r="AK216" s="12" t="str">
        <f>IFERROR(VLOOKUP(표1[[#This Row],[담당자]],배민비즈계정!$B:$E,4,0),"")</f>
        <v>010-4337-1596</v>
      </c>
      <c r="AL216" s="12" t="str">
        <f>VLOOKUP(표1[[#This Row],[담당자]],배민비즈계정!$B:$E,2,0)</f>
        <v>딜버</v>
      </c>
      <c r="AM216" s="11">
        <f>VLOOKUP(표1[[#This Row],[담당자]],'담당자 정보'!B:G,6,FALSE)</f>
        <v>0</v>
      </c>
      <c r="AN216" s="11" t="e">
        <f>VLOOKUP(표1[[#This Row],[팀장]],배민비즈계정!$B:$E,3,FALSE)</f>
        <v>#N/A</v>
      </c>
      <c r="AO216" s="16" t="e">
        <f>VLOOKUP(표1[[#This Row],[팀장]],배민비즈계정!$B:$E,4,FALSE)</f>
        <v>#N/A</v>
      </c>
      <c r="AP216" s="2" t="s">
        <v>493</v>
      </c>
      <c r="AQ216" s="2" t="s">
        <v>517</v>
      </c>
      <c r="AR216" s="2" t="str">
        <f>_xlfn.XLOOKUP(표1[[#This Row],[시도2]]&amp;" "&amp;표1[[#This Row],[시군구2]],요금제0402!C:C,요금제0402!G:G)</f>
        <v>지방</v>
      </c>
      <c r="AS216" s="2"/>
      <c r="AT216" s="2"/>
      <c r="AU216" s="2"/>
    </row>
    <row r="217" spans="1:47" ht="16.5" customHeight="1">
      <c r="A217" s="10">
        <v>215</v>
      </c>
      <c r="B217" s="11" t="s">
        <v>1781</v>
      </c>
      <c r="C217" s="11" t="s">
        <v>1985</v>
      </c>
      <c r="D217" s="11" t="s">
        <v>1986</v>
      </c>
      <c r="E217" s="11" t="s">
        <v>56</v>
      </c>
      <c r="F217" s="11" t="s">
        <v>493</v>
      </c>
      <c r="G217" s="11" t="s">
        <v>1784</v>
      </c>
      <c r="H217" s="11">
        <v>0</v>
      </c>
      <c r="I217" s="47"/>
      <c r="J217" s="11" t="s">
        <v>1987</v>
      </c>
      <c r="K217" s="11" t="s">
        <v>1988</v>
      </c>
      <c r="L217" s="11" t="s">
        <v>705</v>
      </c>
      <c r="M217" s="12">
        <v>45452</v>
      </c>
      <c r="N217" s="12">
        <v>45455</v>
      </c>
      <c r="O217" s="12" t="str">
        <f>IFERROR(_xlfn.XLOOKUP(표1[[#This Row],[시도]]&amp;" "&amp;표1[[#This Row],[시군구]],요금제0402!C:C,요금제0402!G:G),"-")</f>
        <v>지방</v>
      </c>
      <c r="P217" s="14"/>
      <c r="Q217" s="57">
        <v>0</v>
      </c>
      <c r="R217" s="13">
        <v>100</v>
      </c>
      <c r="S217" s="18">
        <v>50</v>
      </c>
      <c r="T217" s="12" t="s">
        <v>86</v>
      </c>
      <c r="U217" s="11" t="s">
        <v>64</v>
      </c>
      <c r="V217" s="11">
        <v>8750301350</v>
      </c>
      <c r="W217" s="11" t="s">
        <v>1930</v>
      </c>
      <c r="X217" s="11" t="s">
        <v>1931</v>
      </c>
      <c r="Y217" s="11" t="s">
        <v>1932</v>
      </c>
      <c r="Z217" s="11">
        <v>10107092501020</v>
      </c>
      <c r="AA217" s="11" t="s">
        <v>103</v>
      </c>
      <c r="AB217" s="11" t="s">
        <v>1933</v>
      </c>
      <c r="AC217" s="12"/>
      <c r="AD217" s="12"/>
      <c r="AE217" s="12"/>
      <c r="AF217" s="15" t="s">
        <v>70</v>
      </c>
      <c r="AG217" s="11" t="str">
        <f>IFERROR(VLOOKUP(표1[[#This Row],[담당자]],'담당자 정보'!$B:$D,2,0),"")</f>
        <v>딜버</v>
      </c>
      <c r="AH217" s="11" t="str">
        <f>IFERROR(VLOOKUP(표1[[#This Row],[담당자]],'담당자 정보'!$B:$E,4,0),"")</f>
        <v>-</v>
      </c>
      <c r="AI217" s="12" t="s">
        <v>443</v>
      </c>
      <c r="AJ217" s="12" t="str">
        <f>IFERROR(VLOOKUP(표1[[#This Row],[담당자]],배민비즈계정!$B:$E,3,0),"")</f>
        <v>ksy1596</v>
      </c>
      <c r="AK217" s="12" t="str">
        <f>IFERROR(VLOOKUP(표1[[#This Row],[담당자]],배민비즈계정!$B:$E,4,0),"")</f>
        <v>010-4337-1596</v>
      </c>
      <c r="AL217" s="12" t="str">
        <f>VLOOKUP(표1[[#This Row],[담당자]],배민비즈계정!$B:$E,2,0)</f>
        <v>딜버</v>
      </c>
      <c r="AM217" s="11">
        <f>VLOOKUP(표1[[#This Row],[담당자]],'담당자 정보'!B:G,6,FALSE)</f>
        <v>0</v>
      </c>
      <c r="AN217" s="11" t="e">
        <f>VLOOKUP(표1[[#This Row],[팀장]],배민비즈계정!$B:$E,3,FALSE)</f>
        <v>#N/A</v>
      </c>
      <c r="AO217" s="16" t="e">
        <f>VLOOKUP(표1[[#This Row],[팀장]],배민비즈계정!$B:$E,4,FALSE)</f>
        <v>#N/A</v>
      </c>
      <c r="AP217" s="2" t="s">
        <v>493</v>
      </c>
      <c r="AQ217" s="2" t="s">
        <v>1784</v>
      </c>
      <c r="AR217" s="2" t="str">
        <f>_xlfn.XLOOKUP(표1[[#This Row],[시도2]]&amp;" "&amp;표1[[#This Row],[시군구2]],요금제0402!C:C,요금제0402!G:G)</f>
        <v>지방</v>
      </c>
      <c r="AS217" s="2"/>
      <c r="AT217" s="2"/>
      <c r="AU217" s="2"/>
    </row>
    <row r="218" spans="1:47" ht="16.5" customHeight="1">
      <c r="A218" s="10">
        <v>216</v>
      </c>
      <c r="B218" s="11" t="s">
        <v>1762</v>
      </c>
      <c r="C218" s="11" t="s">
        <v>1989</v>
      </c>
      <c r="D218" s="11" t="s">
        <v>1990</v>
      </c>
      <c r="E218" s="11" t="s">
        <v>56</v>
      </c>
      <c r="F218" s="11" t="s">
        <v>493</v>
      </c>
      <c r="G218" s="11" t="s">
        <v>1765</v>
      </c>
      <c r="H218" s="11">
        <v>0</v>
      </c>
      <c r="I218" s="47" t="s">
        <v>1991</v>
      </c>
      <c r="J218" s="11" t="s">
        <v>1992</v>
      </c>
      <c r="K218" s="11" t="s">
        <v>1993</v>
      </c>
      <c r="L218" s="11" t="s">
        <v>705</v>
      </c>
      <c r="M218" s="12">
        <v>45452</v>
      </c>
      <c r="N218" s="12">
        <v>45455</v>
      </c>
      <c r="O218" s="12" t="str">
        <f>IFERROR(_xlfn.XLOOKUP(표1[[#This Row],[시도]]&amp;" "&amp;표1[[#This Row],[시군구]],요금제0402!C:C,요금제0402!G:G),"-")</f>
        <v>지방</v>
      </c>
      <c r="P218" s="14"/>
      <c r="Q218" s="57">
        <v>0</v>
      </c>
      <c r="R218" s="13">
        <v>100</v>
      </c>
      <c r="S218" s="18">
        <v>50</v>
      </c>
      <c r="T218" s="12" t="s">
        <v>86</v>
      </c>
      <c r="U218" s="11" t="s">
        <v>64</v>
      </c>
      <c r="V218" s="11">
        <v>1121267423</v>
      </c>
      <c r="W218" s="11" t="s">
        <v>1994</v>
      </c>
      <c r="X218" s="11" t="s">
        <v>1995</v>
      </c>
      <c r="Y218" s="11" t="s">
        <v>1996</v>
      </c>
      <c r="Z218" s="11">
        <v>1012089483109</v>
      </c>
      <c r="AA218" s="11" t="s">
        <v>500</v>
      </c>
      <c r="AB218" s="11" t="s">
        <v>1997</v>
      </c>
      <c r="AC218" s="12"/>
      <c r="AD218" s="12"/>
      <c r="AE218" s="12"/>
      <c r="AF218" s="15" t="s">
        <v>70</v>
      </c>
      <c r="AG218" s="11" t="str">
        <f>IFERROR(VLOOKUP(표1[[#This Row],[담당자]],'담당자 정보'!$B:$D,2,0),"")</f>
        <v>딜버</v>
      </c>
      <c r="AH218" s="11" t="str">
        <f>IFERROR(VLOOKUP(표1[[#This Row],[담당자]],'담당자 정보'!$B:$E,4,0),"")</f>
        <v>-</v>
      </c>
      <c r="AI218" s="12" t="s">
        <v>443</v>
      </c>
      <c r="AJ218" s="12" t="str">
        <f>IFERROR(VLOOKUP(표1[[#This Row],[담당자]],배민비즈계정!$B:$E,3,0),"")</f>
        <v>ksy1596</v>
      </c>
      <c r="AK218" s="12" t="str">
        <f>IFERROR(VLOOKUP(표1[[#This Row],[담당자]],배민비즈계정!$B:$E,4,0),"")</f>
        <v>010-4337-1596</v>
      </c>
      <c r="AL218" s="12" t="str">
        <f>VLOOKUP(표1[[#This Row],[담당자]],배민비즈계정!$B:$E,2,0)</f>
        <v>딜버</v>
      </c>
      <c r="AM218" s="11">
        <f>VLOOKUP(표1[[#This Row],[담당자]],'담당자 정보'!B:G,6,FALSE)</f>
        <v>0</v>
      </c>
      <c r="AN218" s="11" t="e">
        <f>VLOOKUP(표1[[#This Row],[팀장]],배민비즈계정!$B:$E,3,FALSE)</f>
        <v>#N/A</v>
      </c>
      <c r="AO218" s="16" t="e">
        <f>VLOOKUP(표1[[#This Row],[팀장]],배민비즈계정!$B:$E,4,FALSE)</f>
        <v>#N/A</v>
      </c>
      <c r="AP218" s="2" t="s">
        <v>493</v>
      </c>
      <c r="AQ218" s="2" t="s">
        <v>1765</v>
      </c>
      <c r="AR218" s="2" t="str">
        <f>_xlfn.XLOOKUP(표1[[#This Row],[시도2]]&amp;" "&amp;표1[[#This Row],[시군구2]],요금제0402!C:C,요금제0402!G:G)</f>
        <v>지방</v>
      </c>
      <c r="AS218" s="2"/>
      <c r="AT218" s="2"/>
      <c r="AU218" s="2"/>
    </row>
    <row r="219" spans="1:47" ht="16.5" customHeight="1">
      <c r="A219" s="10">
        <v>217</v>
      </c>
      <c r="B219" s="11" t="s">
        <v>1762</v>
      </c>
      <c r="C219" s="11" t="s">
        <v>1998</v>
      </c>
      <c r="D219" s="11" t="s">
        <v>1999</v>
      </c>
      <c r="E219" s="11" t="s">
        <v>56</v>
      </c>
      <c r="F219" s="11" t="s">
        <v>493</v>
      </c>
      <c r="G219" s="11" t="s">
        <v>1765</v>
      </c>
      <c r="H219" s="11">
        <v>0</v>
      </c>
      <c r="I219" s="47"/>
      <c r="J219" s="11" t="s">
        <v>2000</v>
      </c>
      <c r="K219" s="11" t="s">
        <v>2001</v>
      </c>
      <c r="L219" s="11" t="s">
        <v>705</v>
      </c>
      <c r="M219" s="12">
        <v>45452</v>
      </c>
      <c r="N219" s="12">
        <v>45455</v>
      </c>
      <c r="O219" s="12" t="str">
        <f>IFERROR(_xlfn.XLOOKUP(표1[[#This Row],[시도]]&amp;" "&amp;표1[[#This Row],[시군구]],요금제0402!C:C,요금제0402!G:G),"-")</f>
        <v>지방</v>
      </c>
      <c r="P219" s="14"/>
      <c r="Q219" s="57">
        <v>0</v>
      </c>
      <c r="R219" s="13">
        <v>100</v>
      </c>
      <c r="S219" s="18">
        <v>50</v>
      </c>
      <c r="T219" s="12"/>
      <c r="U219" s="11" t="s">
        <v>150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2"/>
      <c r="AD219" s="12"/>
      <c r="AE219" s="12"/>
      <c r="AF219" s="15" t="s">
        <v>1376</v>
      </c>
      <c r="AG219" s="11" t="str">
        <f>IFERROR(VLOOKUP(표1[[#This Row],[담당자]],'담당자 정보'!$B:$D,2,0),"")</f>
        <v>딜버</v>
      </c>
      <c r="AH219" s="11" t="str">
        <f>IFERROR(VLOOKUP(표1[[#This Row],[담당자]],'담당자 정보'!$B:$E,4,0),"")</f>
        <v>-</v>
      </c>
      <c r="AI219" s="12" t="s">
        <v>443</v>
      </c>
      <c r="AJ219" s="12" t="str">
        <f>IFERROR(VLOOKUP(표1[[#This Row],[담당자]],배민비즈계정!$B:$E,3,0),"")</f>
        <v>ksy1596</v>
      </c>
      <c r="AK219" s="12" t="str">
        <f>IFERROR(VLOOKUP(표1[[#This Row],[담당자]],배민비즈계정!$B:$E,4,0),"")</f>
        <v>010-4337-1596</v>
      </c>
      <c r="AL219" s="12" t="str">
        <f>VLOOKUP(표1[[#This Row],[담당자]],배민비즈계정!$B:$E,2,0)</f>
        <v>딜버</v>
      </c>
      <c r="AM219" s="11">
        <f>VLOOKUP(표1[[#This Row],[담당자]],'담당자 정보'!B:G,6,FALSE)</f>
        <v>0</v>
      </c>
      <c r="AN219" s="11" t="e">
        <f>VLOOKUP(표1[[#This Row],[팀장]],배민비즈계정!$B:$E,3,FALSE)</f>
        <v>#N/A</v>
      </c>
      <c r="AO219" s="16" t="e">
        <f>VLOOKUP(표1[[#This Row],[팀장]],배민비즈계정!$B:$E,4,FALSE)</f>
        <v>#N/A</v>
      </c>
      <c r="AP219" s="2" t="s">
        <v>493</v>
      </c>
      <c r="AQ219" s="2" t="s">
        <v>1765</v>
      </c>
      <c r="AR219" s="2" t="str">
        <f>_xlfn.XLOOKUP(표1[[#This Row],[시도2]]&amp;" "&amp;표1[[#This Row],[시군구2]],요금제0402!C:C,요금제0402!G:G)</f>
        <v>지방</v>
      </c>
      <c r="AS219" s="2"/>
      <c r="AT219" s="2"/>
      <c r="AU219" s="2"/>
    </row>
    <row r="220" spans="1:47" ht="16.5" customHeight="1">
      <c r="A220" s="10">
        <v>218</v>
      </c>
      <c r="B220" s="11" t="s">
        <v>2002</v>
      </c>
      <c r="C220" s="11" t="s">
        <v>2003</v>
      </c>
      <c r="D220" s="11" t="s">
        <v>2004</v>
      </c>
      <c r="E220" s="11" t="s">
        <v>56</v>
      </c>
      <c r="F220" s="11" t="s">
        <v>493</v>
      </c>
      <c r="G220" s="11" t="s">
        <v>2005</v>
      </c>
      <c r="H220" s="11">
        <v>0</v>
      </c>
      <c r="I220" s="47"/>
      <c r="J220" s="11" t="s">
        <v>2006</v>
      </c>
      <c r="K220" s="11" t="s">
        <v>2007</v>
      </c>
      <c r="L220" s="11" t="s">
        <v>705</v>
      </c>
      <c r="M220" s="12">
        <v>45452</v>
      </c>
      <c r="N220" s="12">
        <v>45455</v>
      </c>
      <c r="O220" s="12" t="str">
        <f>IFERROR(_xlfn.XLOOKUP(표1[[#This Row],[시도]]&amp;" "&amp;표1[[#This Row],[시군구]],요금제0402!C:C,요금제0402!G:G),"-")</f>
        <v>지방</v>
      </c>
      <c r="P220" s="14"/>
      <c r="Q220" s="57">
        <v>0</v>
      </c>
      <c r="R220" s="13">
        <v>100</v>
      </c>
      <c r="S220" s="18">
        <v>50</v>
      </c>
      <c r="T220" s="12" t="s">
        <v>86</v>
      </c>
      <c r="U220" s="11" t="s">
        <v>64</v>
      </c>
      <c r="V220" s="11">
        <v>3546100612</v>
      </c>
      <c r="W220" s="11" t="s">
        <v>2008</v>
      </c>
      <c r="X220" s="11" t="s">
        <v>2009</v>
      </c>
      <c r="Y220" s="11" t="s">
        <v>2010</v>
      </c>
      <c r="Z220" s="11">
        <v>3021806027011</v>
      </c>
      <c r="AA220" s="11" t="s">
        <v>142</v>
      </c>
      <c r="AB220" s="11" t="s">
        <v>2011</v>
      </c>
      <c r="AC220" s="12"/>
      <c r="AD220" s="12"/>
      <c r="AE220" s="12"/>
      <c r="AF220" s="15" t="s">
        <v>70</v>
      </c>
      <c r="AG220" s="11" t="str">
        <f>IFERROR(VLOOKUP(표1[[#This Row],[담당자]],'담당자 정보'!$B:$D,2,0),"")</f>
        <v>딜버</v>
      </c>
      <c r="AH220" s="11" t="str">
        <f>IFERROR(VLOOKUP(표1[[#This Row],[담당자]],'담당자 정보'!$B:$E,4,0),"")</f>
        <v>-</v>
      </c>
      <c r="AI220" s="12" t="s">
        <v>443</v>
      </c>
      <c r="AJ220" s="12" t="str">
        <f>IFERROR(VLOOKUP(표1[[#This Row],[담당자]],배민비즈계정!$B:$E,3,0),"")</f>
        <v>ksy1596</v>
      </c>
      <c r="AK220" s="12" t="str">
        <f>IFERROR(VLOOKUP(표1[[#This Row],[담당자]],배민비즈계정!$B:$E,4,0),"")</f>
        <v>010-4337-1596</v>
      </c>
      <c r="AL220" s="12" t="str">
        <f>VLOOKUP(표1[[#This Row],[담당자]],배민비즈계정!$B:$E,2,0)</f>
        <v>딜버</v>
      </c>
      <c r="AM220" s="11">
        <f>VLOOKUP(표1[[#This Row],[담당자]],'담당자 정보'!B:G,6,FALSE)</f>
        <v>0</v>
      </c>
      <c r="AN220" s="11" t="e">
        <f>VLOOKUP(표1[[#This Row],[팀장]],배민비즈계정!$B:$E,3,FALSE)</f>
        <v>#N/A</v>
      </c>
      <c r="AO220" s="16" t="e">
        <f>VLOOKUP(표1[[#This Row],[팀장]],배민비즈계정!$B:$E,4,FALSE)</f>
        <v>#N/A</v>
      </c>
      <c r="AP220" s="2" t="s">
        <v>493</v>
      </c>
      <c r="AQ220" s="2" t="s">
        <v>2005</v>
      </c>
      <c r="AR220" s="2" t="str">
        <f>_xlfn.XLOOKUP(표1[[#This Row],[시도2]]&amp;" "&amp;표1[[#This Row],[시군구2]],요금제0402!C:C,요금제0402!G:G)</f>
        <v>지방</v>
      </c>
      <c r="AS220" s="2"/>
      <c r="AT220" s="2"/>
      <c r="AU220" s="2"/>
    </row>
    <row r="221" spans="1:47" ht="16.5" customHeight="1">
      <c r="A221" s="10">
        <v>219</v>
      </c>
      <c r="B221" s="11" t="s">
        <v>503</v>
      </c>
      <c r="C221" s="11" t="s">
        <v>2012</v>
      </c>
      <c r="D221" s="11" t="s">
        <v>2013</v>
      </c>
      <c r="E221" s="11" t="s">
        <v>56</v>
      </c>
      <c r="F221" s="11" t="s">
        <v>493</v>
      </c>
      <c r="G221" s="11" t="s">
        <v>506</v>
      </c>
      <c r="H221" s="11">
        <v>0</v>
      </c>
      <c r="I221" s="47"/>
      <c r="J221" s="11" t="s">
        <v>2014</v>
      </c>
      <c r="K221" s="11" t="s">
        <v>2015</v>
      </c>
      <c r="L221" s="11" t="s">
        <v>705</v>
      </c>
      <c r="M221" s="12">
        <v>45452</v>
      </c>
      <c r="N221" s="12">
        <v>45455</v>
      </c>
      <c r="O221" s="12" t="str">
        <f>IFERROR(_xlfn.XLOOKUP(표1[[#This Row],[시도]]&amp;" "&amp;표1[[#This Row],[시군구]],요금제0402!C:C,요금제0402!G:G),"-")</f>
        <v>지방</v>
      </c>
      <c r="P221" s="14"/>
      <c r="Q221" s="57">
        <v>0</v>
      </c>
      <c r="R221" s="13">
        <v>100</v>
      </c>
      <c r="S221" s="18">
        <v>50</v>
      </c>
      <c r="T221" s="12" t="s">
        <v>86</v>
      </c>
      <c r="U221" s="11" t="s">
        <v>150</v>
      </c>
      <c r="V221" s="11">
        <v>7470201835</v>
      </c>
      <c r="W221" s="11" t="s">
        <v>2016</v>
      </c>
      <c r="X221" s="11" t="s">
        <v>2017</v>
      </c>
      <c r="Y221" s="11" t="s">
        <v>2018</v>
      </c>
      <c r="Z221" s="11">
        <v>1012071720801</v>
      </c>
      <c r="AA221" s="11" t="s">
        <v>500</v>
      </c>
      <c r="AB221" s="11" t="s">
        <v>2019</v>
      </c>
      <c r="AC221" s="12"/>
      <c r="AD221" s="12"/>
      <c r="AE221" s="12"/>
      <c r="AF221" s="15" t="s">
        <v>502</v>
      </c>
      <c r="AG221" s="11" t="str">
        <f>IFERROR(VLOOKUP(표1[[#This Row],[담당자]],'담당자 정보'!$B:$D,2,0),"")</f>
        <v>딜버</v>
      </c>
      <c r="AH221" s="11" t="str">
        <f>IFERROR(VLOOKUP(표1[[#This Row],[담당자]],'담당자 정보'!$B:$E,4,0),"")</f>
        <v>-</v>
      </c>
      <c r="AI221" s="12" t="s">
        <v>443</v>
      </c>
      <c r="AJ221" s="12" t="str">
        <f>IFERROR(VLOOKUP(표1[[#This Row],[담당자]],배민비즈계정!$B:$E,3,0),"")</f>
        <v>ksy1596</v>
      </c>
      <c r="AK221" s="12" t="str">
        <f>IFERROR(VLOOKUP(표1[[#This Row],[담당자]],배민비즈계정!$B:$E,4,0),"")</f>
        <v>010-4337-1596</v>
      </c>
      <c r="AL221" s="12" t="str">
        <f>VLOOKUP(표1[[#This Row],[담당자]],배민비즈계정!$B:$E,2,0)</f>
        <v>딜버</v>
      </c>
      <c r="AM221" s="11">
        <f>VLOOKUP(표1[[#This Row],[담당자]],'담당자 정보'!B:G,6,FALSE)</f>
        <v>0</v>
      </c>
      <c r="AN221" s="11" t="e">
        <f>VLOOKUP(표1[[#This Row],[팀장]],배민비즈계정!$B:$E,3,FALSE)</f>
        <v>#N/A</v>
      </c>
      <c r="AO221" s="16" t="e">
        <f>VLOOKUP(표1[[#This Row],[팀장]],배민비즈계정!$B:$E,4,FALSE)</f>
        <v>#N/A</v>
      </c>
      <c r="AP221" s="2" t="s">
        <v>493</v>
      </c>
      <c r="AQ221" s="2" t="s">
        <v>506</v>
      </c>
      <c r="AR221" s="2" t="str">
        <f>_xlfn.XLOOKUP(표1[[#This Row],[시도2]]&amp;" "&amp;표1[[#This Row],[시군구2]],요금제0402!C:C,요금제0402!G:G)</f>
        <v>지방</v>
      </c>
      <c r="AS221" s="2"/>
      <c r="AT221" s="2"/>
      <c r="AU221" s="2"/>
    </row>
    <row r="222" spans="1:47" ht="16.5" customHeight="1">
      <c r="A222" s="10">
        <v>220</v>
      </c>
      <c r="B222" s="11" t="s">
        <v>503</v>
      </c>
      <c r="C222" s="11" t="s">
        <v>2020</v>
      </c>
      <c r="D222" s="11" t="s">
        <v>2021</v>
      </c>
      <c r="E222" s="11" t="s">
        <v>56</v>
      </c>
      <c r="F222" s="11" t="s">
        <v>493</v>
      </c>
      <c r="G222" s="11" t="s">
        <v>506</v>
      </c>
      <c r="H222" s="11">
        <v>0</v>
      </c>
      <c r="I222" s="47"/>
      <c r="J222" s="11" t="s">
        <v>2022</v>
      </c>
      <c r="K222" s="11" t="s">
        <v>2023</v>
      </c>
      <c r="L222" s="11" t="s">
        <v>705</v>
      </c>
      <c r="M222" s="12">
        <v>45452</v>
      </c>
      <c r="N222" s="12">
        <v>45455</v>
      </c>
      <c r="O222" s="12" t="str">
        <f>IFERROR(_xlfn.XLOOKUP(표1[[#This Row],[시도]]&amp;" "&amp;표1[[#This Row],[시군구]],요금제0402!C:C,요금제0402!G:G),"-")</f>
        <v>지방</v>
      </c>
      <c r="P222" s="14"/>
      <c r="Q222" s="57">
        <v>0</v>
      </c>
      <c r="R222" s="13">
        <v>100</v>
      </c>
      <c r="S222" s="18">
        <v>50</v>
      </c>
      <c r="T222" s="12" t="s">
        <v>86</v>
      </c>
      <c r="U222" s="11" t="s">
        <v>150</v>
      </c>
      <c r="V222" s="11">
        <v>4053501074</v>
      </c>
      <c r="W222" s="11" t="s">
        <v>509</v>
      </c>
      <c r="X222" s="11" t="s">
        <v>510</v>
      </c>
      <c r="Y222" s="11" t="s">
        <v>511</v>
      </c>
      <c r="Z222" s="11">
        <v>620250681876</v>
      </c>
      <c r="AA222" s="11" t="s">
        <v>296</v>
      </c>
      <c r="AB222" s="11" t="s">
        <v>512</v>
      </c>
      <c r="AC222" s="12"/>
      <c r="AD222" s="12"/>
      <c r="AE222" s="12"/>
      <c r="AF222" s="15" t="s">
        <v>502</v>
      </c>
      <c r="AG222" s="11" t="str">
        <f>IFERROR(VLOOKUP(표1[[#This Row],[담당자]],'담당자 정보'!$B:$D,2,0),"")</f>
        <v>딜버</v>
      </c>
      <c r="AH222" s="11" t="str">
        <f>IFERROR(VLOOKUP(표1[[#This Row],[담당자]],'담당자 정보'!$B:$E,4,0),"")</f>
        <v>-</v>
      </c>
      <c r="AI222" s="12" t="s">
        <v>443</v>
      </c>
      <c r="AJ222" s="12" t="str">
        <f>IFERROR(VLOOKUP(표1[[#This Row],[담당자]],배민비즈계정!$B:$E,3,0),"")</f>
        <v>ksy1596</v>
      </c>
      <c r="AK222" s="12" t="str">
        <f>IFERROR(VLOOKUP(표1[[#This Row],[담당자]],배민비즈계정!$B:$E,4,0),"")</f>
        <v>010-4337-1596</v>
      </c>
      <c r="AL222" s="12" t="str">
        <f>VLOOKUP(표1[[#This Row],[담당자]],배민비즈계정!$B:$E,2,0)</f>
        <v>딜버</v>
      </c>
      <c r="AM222" s="11">
        <f>VLOOKUP(표1[[#This Row],[담당자]],'담당자 정보'!B:G,6,FALSE)</f>
        <v>0</v>
      </c>
      <c r="AN222" s="11" t="e">
        <f>VLOOKUP(표1[[#This Row],[팀장]],배민비즈계정!$B:$E,3,FALSE)</f>
        <v>#N/A</v>
      </c>
      <c r="AO222" s="16" t="e">
        <f>VLOOKUP(표1[[#This Row],[팀장]],배민비즈계정!$B:$E,4,FALSE)</f>
        <v>#N/A</v>
      </c>
      <c r="AP222" s="2" t="s">
        <v>493</v>
      </c>
      <c r="AQ222" s="2" t="s">
        <v>506</v>
      </c>
      <c r="AR222" s="2" t="str">
        <f>_xlfn.XLOOKUP(표1[[#This Row],[시도2]]&amp;" "&amp;표1[[#This Row],[시군구2]],요금제0402!C:C,요금제0402!G:G)</f>
        <v>지방</v>
      </c>
      <c r="AS222" s="2"/>
      <c r="AT222" s="2"/>
      <c r="AU222" s="2"/>
    </row>
    <row r="223" spans="1:47" ht="16.5" customHeight="1">
      <c r="A223" s="10">
        <v>221</v>
      </c>
      <c r="B223" s="11" t="s">
        <v>2024</v>
      </c>
      <c r="C223" s="11" t="s">
        <v>2025</v>
      </c>
      <c r="D223" s="11" t="s">
        <v>2026</v>
      </c>
      <c r="E223" s="11" t="s">
        <v>56</v>
      </c>
      <c r="F223" s="11" t="s">
        <v>493</v>
      </c>
      <c r="G223" s="11" t="s">
        <v>2027</v>
      </c>
      <c r="H223" s="11">
        <v>0</v>
      </c>
      <c r="I223" s="47"/>
      <c r="J223" s="11" t="s">
        <v>2028</v>
      </c>
      <c r="K223" s="11" t="s">
        <v>2029</v>
      </c>
      <c r="L223" s="11" t="s">
        <v>705</v>
      </c>
      <c r="M223" s="12">
        <v>45452</v>
      </c>
      <c r="N223" s="12">
        <v>45455</v>
      </c>
      <c r="O223" s="12" t="str">
        <f>IFERROR(_xlfn.XLOOKUP(표1[[#This Row],[시도]]&amp;" "&amp;표1[[#This Row],[시군구]],요금제0402!C:C,요금제0402!G:G),"-")</f>
        <v>지방</v>
      </c>
      <c r="P223" s="14"/>
      <c r="Q223" s="57">
        <v>0</v>
      </c>
      <c r="R223" s="13">
        <v>100</v>
      </c>
      <c r="S223" s="18">
        <v>50</v>
      </c>
      <c r="T223" s="12" t="s">
        <v>86</v>
      </c>
      <c r="U223" s="11" t="s">
        <v>150</v>
      </c>
      <c r="V223" s="11">
        <v>6880202194</v>
      </c>
      <c r="W223" s="11" t="s">
        <v>2030</v>
      </c>
      <c r="X223" s="11" t="s">
        <v>2031</v>
      </c>
      <c r="Y223" s="11" t="s">
        <v>2032</v>
      </c>
      <c r="Z223" s="11">
        <v>3333069646578</v>
      </c>
      <c r="AA223" s="11" t="s">
        <v>68</v>
      </c>
      <c r="AB223" s="11" t="s">
        <v>2033</v>
      </c>
      <c r="AC223" s="12"/>
      <c r="AD223" s="12"/>
      <c r="AE223" s="12"/>
      <c r="AF223" s="15" t="s">
        <v>70</v>
      </c>
      <c r="AG223" s="11" t="str">
        <f>IFERROR(VLOOKUP(표1[[#This Row],[담당자]],'담당자 정보'!$B:$D,2,0),"")</f>
        <v>딜버</v>
      </c>
      <c r="AH223" s="11" t="str">
        <f>IFERROR(VLOOKUP(표1[[#This Row],[담당자]],'담당자 정보'!$B:$E,4,0),"")</f>
        <v>-</v>
      </c>
      <c r="AI223" s="12" t="s">
        <v>443</v>
      </c>
      <c r="AJ223" s="12" t="str">
        <f>IFERROR(VLOOKUP(표1[[#This Row],[담당자]],배민비즈계정!$B:$E,3,0),"")</f>
        <v>ksy1596</v>
      </c>
      <c r="AK223" s="12" t="str">
        <f>IFERROR(VLOOKUP(표1[[#This Row],[담당자]],배민비즈계정!$B:$E,4,0),"")</f>
        <v>010-4337-1596</v>
      </c>
      <c r="AL223" s="12" t="str">
        <f>VLOOKUP(표1[[#This Row],[담당자]],배민비즈계정!$B:$E,2,0)</f>
        <v>딜버</v>
      </c>
      <c r="AM223" s="11">
        <f>VLOOKUP(표1[[#This Row],[담당자]],'담당자 정보'!B:G,6,FALSE)</f>
        <v>0</v>
      </c>
      <c r="AN223" s="11" t="e">
        <f>VLOOKUP(표1[[#This Row],[팀장]],배민비즈계정!$B:$E,3,FALSE)</f>
        <v>#N/A</v>
      </c>
      <c r="AO223" s="16" t="e">
        <f>VLOOKUP(표1[[#This Row],[팀장]],배민비즈계정!$B:$E,4,FALSE)</f>
        <v>#N/A</v>
      </c>
      <c r="AP223" s="2" t="s">
        <v>493</v>
      </c>
      <c r="AQ223" s="2" t="s">
        <v>2027</v>
      </c>
      <c r="AR223" s="2" t="str">
        <f>_xlfn.XLOOKUP(표1[[#This Row],[시도2]]&amp;" "&amp;표1[[#This Row],[시군구2]],요금제0402!C:C,요금제0402!G:G)</f>
        <v>지방</v>
      </c>
      <c r="AS223" s="2"/>
      <c r="AT223" s="2"/>
      <c r="AU223" s="2"/>
    </row>
    <row r="224" spans="1:47" ht="16.5" customHeight="1">
      <c r="A224" s="10">
        <v>222</v>
      </c>
      <c r="B224" s="11" t="s">
        <v>2034</v>
      </c>
      <c r="C224" s="11" t="s">
        <v>2035</v>
      </c>
      <c r="D224" s="11" t="s">
        <v>2036</v>
      </c>
      <c r="E224" s="11" t="s">
        <v>56</v>
      </c>
      <c r="F224" s="11" t="s">
        <v>388</v>
      </c>
      <c r="G224" s="11" t="s">
        <v>435</v>
      </c>
      <c r="H224" s="11">
        <v>0</v>
      </c>
      <c r="I224" s="47"/>
      <c r="J224" s="11" t="s">
        <v>2037</v>
      </c>
      <c r="K224" s="11" t="s">
        <v>2038</v>
      </c>
      <c r="L224" s="11" t="s">
        <v>705</v>
      </c>
      <c r="M224" s="12">
        <v>45452</v>
      </c>
      <c r="N224" s="12">
        <v>45455</v>
      </c>
      <c r="O224" s="12" t="str">
        <f>IFERROR(_xlfn.XLOOKUP(표1[[#This Row],[시도]]&amp;" "&amp;표1[[#This Row],[시군구]],요금제0402!C:C,요금제0402!G:G),"-")</f>
        <v>지방</v>
      </c>
      <c r="P224" s="14"/>
      <c r="Q224" s="57">
        <v>0</v>
      </c>
      <c r="R224" s="13">
        <v>100</v>
      </c>
      <c r="S224" s="18">
        <v>50</v>
      </c>
      <c r="T224" s="12" t="s">
        <v>86</v>
      </c>
      <c r="U224" s="11" t="s">
        <v>150</v>
      </c>
      <c r="V224" s="11">
        <v>3941701770</v>
      </c>
      <c r="W224" s="11" t="s">
        <v>2039</v>
      </c>
      <c r="X224" s="11" t="s">
        <v>2040</v>
      </c>
      <c r="Y224" s="11" t="s">
        <v>2041</v>
      </c>
      <c r="Z224" s="11">
        <v>3333248429760</v>
      </c>
      <c r="AA224" s="11" t="s">
        <v>68</v>
      </c>
      <c r="AB224" s="11" t="s">
        <v>2042</v>
      </c>
      <c r="AC224" s="12"/>
      <c r="AD224" s="12"/>
      <c r="AE224" s="12"/>
      <c r="AF224" s="15" t="s">
        <v>70</v>
      </c>
      <c r="AG224" s="11" t="str">
        <f>IFERROR(VLOOKUP(표1[[#This Row],[담당자]],'담당자 정보'!$B:$D,2,0),"")</f>
        <v>딜버</v>
      </c>
      <c r="AH224" s="11" t="str">
        <f>IFERROR(VLOOKUP(표1[[#This Row],[담당자]],'담당자 정보'!$B:$E,4,0),"")</f>
        <v>-</v>
      </c>
      <c r="AI224" s="12" t="s">
        <v>443</v>
      </c>
      <c r="AJ224" s="12" t="str">
        <f>IFERROR(VLOOKUP(표1[[#This Row],[담당자]],배민비즈계정!$B:$E,3,0),"")</f>
        <v>ksy1596</v>
      </c>
      <c r="AK224" s="12" t="str">
        <f>IFERROR(VLOOKUP(표1[[#This Row],[담당자]],배민비즈계정!$B:$E,4,0),"")</f>
        <v>010-4337-1596</v>
      </c>
      <c r="AL224" s="12" t="str">
        <f>VLOOKUP(표1[[#This Row],[담당자]],배민비즈계정!$B:$E,2,0)</f>
        <v>딜버</v>
      </c>
      <c r="AM224" s="11">
        <f>VLOOKUP(표1[[#This Row],[담당자]],'담당자 정보'!B:G,6,FALSE)</f>
        <v>0</v>
      </c>
      <c r="AN224" s="11" t="e">
        <f>VLOOKUP(표1[[#This Row],[팀장]],배민비즈계정!$B:$E,3,FALSE)</f>
        <v>#N/A</v>
      </c>
      <c r="AO224" s="16" t="e">
        <f>VLOOKUP(표1[[#This Row],[팀장]],배민비즈계정!$B:$E,4,FALSE)</f>
        <v>#N/A</v>
      </c>
      <c r="AP224" s="2" t="s">
        <v>388</v>
      </c>
      <c r="AQ224" s="2" t="s">
        <v>435</v>
      </c>
      <c r="AR224" s="2" t="str">
        <f>_xlfn.XLOOKUP(표1[[#This Row],[시도2]]&amp;" "&amp;표1[[#This Row],[시군구2]],요금제0402!C:C,요금제0402!G:G)</f>
        <v>지방</v>
      </c>
      <c r="AS224" s="2"/>
      <c r="AT224" s="2"/>
      <c r="AU224" s="2"/>
    </row>
    <row r="225" spans="1:47" ht="16.5" customHeight="1">
      <c r="A225" s="10">
        <v>223</v>
      </c>
      <c r="B225" s="11" t="s">
        <v>1386</v>
      </c>
      <c r="C225" s="11" t="s">
        <v>2043</v>
      </c>
      <c r="D225" s="11" t="s">
        <v>2044</v>
      </c>
      <c r="E225" s="11" t="s">
        <v>56</v>
      </c>
      <c r="F225" s="11" t="s">
        <v>1197</v>
      </c>
      <c r="G225" s="11" t="e">
        <v>#N/A</v>
      </c>
      <c r="H225" s="11">
        <v>0</v>
      </c>
      <c r="I225" s="47"/>
      <c r="J225" s="11" t="s">
        <v>2045</v>
      </c>
      <c r="K225" s="11" t="s">
        <v>2046</v>
      </c>
      <c r="L225" s="11" t="s">
        <v>705</v>
      </c>
      <c r="M225" s="12">
        <v>45452</v>
      </c>
      <c r="N225" s="12">
        <v>45455</v>
      </c>
      <c r="O225" s="12" t="str">
        <f>IFERROR(_xlfn.XLOOKUP(표1[[#This Row],[시도]]&amp;" "&amp;표1[[#This Row],[시군구]],요금제0402!C:C,요금제0402!G:G),"-")</f>
        <v>-</v>
      </c>
      <c r="P225" s="14"/>
      <c r="Q225" s="57">
        <v>0</v>
      </c>
      <c r="R225" s="13">
        <v>100</v>
      </c>
      <c r="S225" s="18">
        <v>50</v>
      </c>
      <c r="T225" s="12"/>
      <c r="U225" s="11" t="s">
        <v>150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2"/>
      <c r="AD225" s="12"/>
      <c r="AE225" s="12"/>
      <c r="AF225" s="15" t="s">
        <v>70</v>
      </c>
      <c r="AG225" s="11" t="str">
        <f>IFERROR(VLOOKUP(표1[[#This Row],[담당자]],'담당자 정보'!$B:$D,2,0),"")</f>
        <v>딜버</v>
      </c>
      <c r="AH225" s="11" t="str">
        <f>IFERROR(VLOOKUP(표1[[#This Row],[담당자]],'담당자 정보'!$B:$E,4,0),"")</f>
        <v>-</v>
      </c>
      <c r="AI225" s="12" t="s">
        <v>443</v>
      </c>
      <c r="AJ225" s="12" t="str">
        <f>IFERROR(VLOOKUP(표1[[#This Row],[담당자]],배민비즈계정!$B:$E,3,0),"")</f>
        <v>ksy1596</v>
      </c>
      <c r="AK225" s="12" t="str">
        <f>IFERROR(VLOOKUP(표1[[#This Row],[담당자]],배민비즈계정!$B:$E,4,0),"")</f>
        <v>010-4337-1596</v>
      </c>
      <c r="AL225" s="12" t="str">
        <f>VLOOKUP(표1[[#This Row],[담당자]],배민비즈계정!$B:$E,2,0)</f>
        <v>딜버</v>
      </c>
      <c r="AM225" s="11">
        <f>VLOOKUP(표1[[#This Row],[담당자]],'담당자 정보'!B:G,6,FALSE)</f>
        <v>0</v>
      </c>
      <c r="AN225" s="11" t="e">
        <f>VLOOKUP(표1[[#This Row],[팀장]],배민비즈계정!$B:$E,3,FALSE)</f>
        <v>#N/A</v>
      </c>
      <c r="AO225" s="16" t="e">
        <f>VLOOKUP(표1[[#This Row],[팀장]],배민비즈계정!$B:$E,4,FALSE)</f>
        <v>#N/A</v>
      </c>
      <c r="AP225" s="2" t="s">
        <v>1197</v>
      </c>
      <c r="AQ225" s="2" t="e">
        <v>#N/A</v>
      </c>
      <c r="AR225" s="2" t="e">
        <f>_xlfn.XLOOKUP(표1[[#This Row],[시도2]]&amp;" "&amp;표1[[#This Row],[시군구2]],요금제0402!C:C,요금제0402!G:G)</f>
        <v>#N/A</v>
      </c>
      <c r="AS225" s="2"/>
      <c r="AT225" s="2"/>
      <c r="AU225" s="2"/>
    </row>
    <row r="226" spans="1:47" ht="16.5" customHeight="1">
      <c r="A226" s="10">
        <v>224</v>
      </c>
      <c r="B226" s="11" t="s">
        <v>1386</v>
      </c>
      <c r="C226" s="11" t="s">
        <v>2047</v>
      </c>
      <c r="D226" s="11" t="s">
        <v>2048</v>
      </c>
      <c r="E226" s="11" t="s">
        <v>56</v>
      </c>
      <c r="F226" s="11" t="s">
        <v>1197</v>
      </c>
      <c r="G226" s="11" t="e">
        <v>#N/A</v>
      </c>
      <c r="H226" s="11">
        <v>0</v>
      </c>
      <c r="I226" s="47"/>
      <c r="J226" s="11" t="s">
        <v>2049</v>
      </c>
      <c r="K226" s="11" t="s">
        <v>2050</v>
      </c>
      <c r="L226" s="11" t="s">
        <v>705</v>
      </c>
      <c r="M226" s="12">
        <v>45452</v>
      </c>
      <c r="N226" s="12">
        <v>45455</v>
      </c>
      <c r="O226" s="12" t="str">
        <f>IFERROR(_xlfn.XLOOKUP(표1[[#This Row],[시도]]&amp;" "&amp;표1[[#This Row],[시군구]],요금제0402!C:C,요금제0402!G:G),"-")</f>
        <v>-</v>
      </c>
      <c r="P226" s="14"/>
      <c r="Q226" s="57">
        <v>0</v>
      </c>
      <c r="R226" s="13">
        <v>100</v>
      </c>
      <c r="S226" s="18">
        <v>50</v>
      </c>
      <c r="T226" s="12"/>
      <c r="U226" s="11" t="s">
        <v>150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2"/>
      <c r="AD226" s="12"/>
      <c r="AE226" s="12"/>
      <c r="AF226" s="15" t="s">
        <v>70</v>
      </c>
      <c r="AG226" s="11" t="str">
        <f>IFERROR(VLOOKUP(표1[[#This Row],[담당자]],'담당자 정보'!$B:$D,2,0),"")</f>
        <v>딜버</v>
      </c>
      <c r="AH226" s="11" t="str">
        <f>IFERROR(VLOOKUP(표1[[#This Row],[담당자]],'담당자 정보'!$B:$E,4,0),"")</f>
        <v>-</v>
      </c>
      <c r="AI226" s="12" t="s">
        <v>443</v>
      </c>
      <c r="AJ226" s="12" t="str">
        <f>IFERROR(VLOOKUP(표1[[#This Row],[담당자]],배민비즈계정!$B:$E,3,0),"")</f>
        <v>ksy1596</v>
      </c>
      <c r="AK226" s="12" t="str">
        <f>IFERROR(VLOOKUP(표1[[#This Row],[담당자]],배민비즈계정!$B:$E,4,0),"")</f>
        <v>010-4337-1596</v>
      </c>
      <c r="AL226" s="12" t="str">
        <f>VLOOKUP(표1[[#This Row],[담당자]],배민비즈계정!$B:$E,2,0)</f>
        <v>딜버</v>
      </c>
      <c r="AM226" s="11">
        <f>VLOOKUP(표1[[#This Row],[담당자]],'담당자 정보'!B:G,6,FALSE)</f>
        <v>0</v>
      </c>
      <c r="AN226" s="11" t="e">
        <f>VLOOKUP(표1[[#This Row],[팀장]],배민비즈계정!$B:$E,3,FALSE)</f>
        <v>#N/A</v>
      </c>
      <c r="AO226" s="16" t="e">
        <f>VLOOKUP(표1[[#This Row],[팀장]],배민비즈계정!$B:$E,4,FALSE)</f>
        <v>#N/A</v>
      </c>
      <c r="AP226" s="2" t="s">
        <v>1197</v>
      </c>
      <c r="AQ226" s="2" t="e">
        <v>#N/A</v>
      </c>
      <c r="AR226" s="2" t="e">
        <f>_xlfn.XLOOKUP(표1[[#This Row],[시도2]]&amp;" "&amp;표1[[#This Row],[시군구2]],요금제0402!C:C,요금제0402!G:G)</f>
        <v>#N/A</v>
      </c>
      <c r="AS226" s="2"/>
      <c r="AT226" s="2"/>
      <c r="AU226" s="2"/>
    </row>
    <row r="227" spans="1:47" ht="16.5" customHeight="1">
      <c r="A227" s="10">
        <v>225</v>
      </c>
      <c r="B227" s="11" t="s">
        <v>1386</v>
      </c>
      <c r="C227" s="11" t="s">
        <v>2051</v>
      </c>
      <c r="D227" s="11" t="s">
        <v>2052</v>
      </c>
      <c r="E227" s="11" t="s">
        <v>56</v>
      </c>
      <c r="F227" s="11" t="s">
        <v>1197</v>
      </c>
      <c r="G227" s="11" t="e">
        <v>#N/A</v>
      </c>
      <c r="H227" s="11">
        <v>0</v>
      </c>
      <c r="I227" s="47"/>
      <c r="J227" s="11" t="s">
        <v>2053</v>
      </c>
      <c r="K227" s="11" t="s">
        <v>2054</v>
      </c>
      <c r="L227" s="11" t="s">
        <v>705</v>
      </c>
      <c r="M227" s="12">
        <v>45452</v>
      </c>
      <c r="N227" s="12">
        <v>45455</v>
      </c>
      <c r="O227" s="12" t="str">
        <f>IFERROR(_xlfn.XLOOKUP(표1[[#This Row],[시도]]&amp;" "&amp;표1[[#This Row],[시군구]],요금제0402!C:C,요금제0402!G:G),"-")</f>
        <v>-</v>
      </c>
      <c r="P227" s="14"/>
      <c r="Q227" s="57">
        <v>0</v>
      </c>
      <c r="R227" s="13">
        <v>100</v>
      </c>
      <c r="S227" s="18">
        <v>50</v>
      </c>
      <c r="T227" s="12"/>
      <c r="U227" s="11" t="s">
        <v>150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2"/>
      <c r="AD227" s="12"/>
      <c r="AE227" s="12"/>
      <c r="AF227" s="15" t="s">
        <v>70</v>
      </c>
      <c r="AG227" s="11" t="str">
        <f>IFERROR(VLOOKUP(표1[[#This Row],[담당자]],'담당자 정보'!$B:$D,2,0),"")</f>
        <v>딜버</v>
      </c>
      <c r="AH227" s="11" t="str">
        <f>IFERROR(VLOOKUP(표1[[#This Row],[담당자]],'담당자 정보'!$B:$E,4,0),"")</f>
        <v>-</v>
      </c>
      <c r="AI227" s="12" t="s">
        <v>443</v>
      </c>
      <c r="AJ227" s="12" t="str">
        <f>IFERROR(VLOOKUP(표1[[#This Row],[담당자]],배민비즈계정!$B:$E,3,0),"")</f>
        <v>ksy1596</v>
      </c>
      <c r="AK227" s="12" t="str">
        <f>IFERROR(VLOOKUP(표1[[#This Row],[담당자]],배민비즈계정!$B:$E,4,0),"")</f>
        <v>010-4337-1596</v>
      </c>
      <c r="AL227" s="12" t="str">
        <f>VLOOKUP(표1[[#This Row],[담당자]],배민비즈계정!$B:$E,2,0)</f>
        <v>딜버</v>
      </c>
      <c r="AM227" s="11">
        <f>VLOOKUP(표1[[#This Row],[담당자]],'담당자 정보'!B:G,6,FALSE)</f>
        <v>0</v>
      </c>
      <c r="AN227" s="11" t="e">
        <f>VLOOKUP(표1[[#This Row],[팀장]],배민비즈계정!$B:$E,3,FALSE)</f>
        <v>#N/A</v>
      </c>
      <c r="AO227" s="16" t="e">
        <f>VLOOKUP(표1[[#This Row],[팀장]],배민비즈계정!$B:$E,4,FALSE)</f>
        <v>#N/A</v>
      </c>
      <c r="AP227" s="2" t="s">
        <v>1197</v>
      </c>
      <c r="AQ227" s="2" t="e">
        <v>#N/A</v>
      </c>
      <c r="AR227" s="2" t="e">
        <f>_xlfn.XLOOKUP(표1[[#This Row],[시도2]]&amp;" "&amp;표1[[#This Row],[시군구2]],요금제0402!C:C,요금제0402!G:G)</f>
        <v>#N/A</v>
      </c>
      <c r="AS227" s="2"/>
      <c r="AT227" s="2"/>
      <c r="AU227" s="2"/>
    </row>
    <row r="228" spans="1:47" ht="16.5" customHeight="1">
      <c r="A228" s="10">
        <v>226</v>
      </c>
      <c r="B228" s="11" t="s">
        <v>1386</v>
      </c>
      <c r="C228" s="11" t="s">
        <v>2055</v>
      </c>
      <c r="D228" s="11" t="s">
        <v>2056</v>
      </c>
      <c r="E228" s="11" t="s">
        <v>56</v>
      </c>
      <c r="F228" s="11" t="s">
        <v>1197</v>
      </c>
      <c r="G228" s="11" t="e">
        <v>#N/A</v>
      </c>
      <c r="H228" s="11">
        <v>0</v>
      </c>
      <c r="I228" s="47"/>
      <c r="J228" s="11" t="s">
        <v>2057</v>
      </c>
      <c r="K228" s="11" t="s">
        <v>2058</v>
      </c>
      <c r="L228" s="11" t="s">
        <v>705</v>
      </c>
      <c r="M228" s="12">
        <v>45452</v>
      </c>
      <c r="N228" s="12">
        <v>45455</v>
      </c>
      <c r="O228" s="12" t="str">
        <f>IFERROR(_xlfn.XLOOKUP(표1[[#This Row],[시도]]&amp;" "&amp;표1[[#This Row],[시군구]],요금제0402!C:C,요금제0402!G:G),"-")</f>
        <v>-</v>
      </c>
      <c r="P228" s="14"/>
      <c r="Q228" s="57">
        <v>0</v>
      </c>
      <c r="R228" s="13">
        <v>100</v>
      </c>
      <c r="S228" s="18">
        <v>50</v>
      </c>
      <c r="T228" s="12"/>
      <c r="U228" s="11" t="s">
        <v>150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2"/>
      <c r="AD228" s="12"/>
      <c r="AE228" s="12"/>
      <c r="AF228" s="15" t="s">
        <v>70</v>
      </c>
      <c r="AG228" s="11" t="str">
        <f>IFERROR(VLOOKUP(표1[[#This Row],[담당자]],'담당자 정보'!$B:$D,2,0),"")</f>
        <v>딜버</v>
      </c>
      <c r="AH228" s="11" t="str">
        <f>IFERROR(VLOOKUP(표1[[#This Row],[담당자]],'담당자 정보'!$B:$E,4,0),"")</f>
        <v>-</v>
      </c>
      <c r="AI228" s="12" t="s">
        <v>443</v>
      </c>
      <c r="AJ228" s="12" t="str">
        <f>IFERROR(VLOOKUP(표1[[#This Row],[담당자]],배민비즈계정!$B:$E,3,0),"")</f>
        <v>ksy1596</v>
      </c>
      <c r="AK228" s="12" t="str">
        <f>IFERROR(VLOOKUP(표1[[#This Row],[담당자]],배민비즈계정!$B:$E,4,0),"")</f>
        <v>010-4337-1596</v>
      </c>
      <c r="AL228" s="12" t="str">
        <f>VLOOKUP(표1[[#This Row],[담당자]],배민비즈계정!$B:$E,2,0)</f>
        <v>딜버</v>
      </c>
      <c r="AM228" s="11">
        <f>VLOOKUP(표1[[#This Row],[담당자]],'담당자 정보'!B:G,6,FALSE)</f>
        <v>0</v>
      </c>
      <c r="AN228" s="11" t="e">
        <f>VLOOKUP(표1[[#This Row],[팀장]],배민비즈계정!$B:$E,3,FALSE)</f>
        <v>#N/A</v>
      </c>
      <c r="AO228" s="16" t="e">
        <f>VLOOKUP(표1[[#This Row],[팀장]],배민비즈계정!$B:$E,4,FALSE)</f>
        <v>#N/A</v>
      </c>
      <c r="AP228" s="2" t="s">
        <v>1197</v>
      </c>
      <c r="AQ228" s="2" t="e">
        <v>#N/A</v>
      </c>
      <c r="AR228" s="2" t="e">
        <f>_xlfn.XLOOKUP(표1[[#This Row],[시도2]]&amp;" "&amp;표1[[#This Row],[시군구2]],요금제0402!C:C,요금제0402!G:G)</f>
        <v>#N/A</v>
      </c>
      <c r="AS228" s="2"/>
      <c r="AT228" s="2"/>
      <c r="AU228" s="2"/>
    </row>
    <row r="229" spans="1:47" ht="16.5" customHeight="1">
      <c r="A229" s="10">
        <v>227</v>
      </c>
      <c r="B229" s="11" t="s">
        <v>1377</v>
      </c>
      <c r="C229" s="11" t="s">
        <v>2059</v>
      </c>
      <c r="D229" s="11" t="s">
        <v>2060</v>
      </c>
      <c r="E229" s="11" t="s">
        <v>56</v>
      </c>
      <c r="F229" s="11" t="s">
        <v>109</v>
      </c>
      <c r="G229" s="11" t="s">
        <v>1129</v>
      </c>
      <c r="H229" s="11">
        <v>0</v>
      </c>
      <c r="I229" s="47" t="s">
        <v>1081</v>
      </c>
      <c r="J229" s="11" t="s">
        <v>2061</v>
      </c>
      <c r="K229" s="11" t="s">
        <v>1131</v>
      </c>
      <c r="L229" s="11" t="s">
        <v>705</v>
      </c>
      <c r="M229" s="12">
        <v>45452</v>
      </c>
      <c r="N229" s="12">
        <v>45455</v>
      </c>
      <c r="O229" s="12" t="str">
        <f>IFERROR(_xlfn.XLOOKUP(표1[[#This Row],[시도]]&amp;" "&amp;표1[[#This Row],[시군구]],요금제0402!C:C,요금제0402!G:G),"-")</f>
        <v>경인B</v>
      </c>
      <c r="P229" s="14"/>
      <c r="Q229" s="57">
        <v>0</v>
      </c>
      <c r="R229" s="13">
        <v>100</v>
      </c>
      <c r="S229" s="18">
        <v>50</v>
      </c>
      <c r="T229" s="12" t="s">
        <v>86</v>
      </c>
      <c r="U229" s="11" t="s">
        <v>150</v>
      </c>
      <c r="V229" s="11">
        <v>6880102635</v>
      </c>
      <c r="W229" s="11" t="s">
        <v>2062</v>
      </c>
      <c r="X229" s="11" t="s">
        <v>2063</v>
      </c>
      <c r="Y229" s="11" t="s">
        <v>2064</v>
      </c>
      <c r="Z229" s="11">
        <v>91933701005920</v>
      </c>
      <c r="AA229" s="11" t="s">
        <v>90</v>
      </c>
      <c r="AB229" s="11" t="s">
        <v>2065</v>
      </c>
      <c r="AC229" s="12"/>
      <c r="AD229" s="12"/>
      <c r="AE229" s="12"/>
      <c r="AF229" s="15" t="s">
        <v>367</v>
      </c>
      <c r="AG229" s="11" t="str">
        <f>IFERROR(VLOOKUP(표1[[#This Row],[담당자]],'담당자 정보'!$B:$D,2,0),"")</f>
        <v>딜버</v>
      </c>
      <c r="AH229" s="11" t="str">
        <f>IFERROR(VLOOKUP(표1[[#This Row],[담당자]],'담당자 정보'!$B:$E,4,0),"")</f>
        <v>-</v>
      </c>
      <c r="AI229" s="12" t="s">
        <v>443</v>
      </c>
      <c r="AJ229" s="12" t="str">
        <f>IFERROR(VLOOKUP(표1[[#This Row],[담당자]],배민비즈계정!$B:$E,3,0),"")</f>
        <v>ksy1596</v>
      </c>
      <c r="AK229" s="12" t="str">
        <f>IFERROR(VLOOKUP(표1[[#This Row],[담당자]],배민비즈계정!$B:$E,4,0),"")</f>
        <v>010-4337-1596</v>
      </c>
      <c r="AL229" s="12" t="str">
        <f>VLOOKUP(표1[[#This Row],[담당자]],배민비즈계정!$B:$E,2,0)</f>
        <v>딜버</v>
      </c>
      <c r="AM229" s="11">
        <f>VLOOKUP(표1[[#This Row],[담당자]],'담당자 정보'!B:G,6,FALSE)</f>
        <v>0</v>
      </c>
      <c r="AN229" s="11" t="e">
        <f>VLOOKUP(표1[[#This Row],[팀장]],배민비즈계정!$B:$E,3,FALSE)</f>
        <v>#N/A</v>
      </c>
      <c r="AO229" s="16" t="e">
        <f>VLOOKUP(표1[[#This Row],[팀장]],배민비즈계정!$B:$E,4,FALSE)</f>
        <v>#N/A</v>
      </c>
      <c r="AP229" s="2" t="s">
        <v>109</v>
      </c>
      <c r="AQ229" s="2" t="s">
        <v>1129</v>
      </c>
      <c r="AR229" s="2" t="str">
        <f>_xlfn.XLOOKUP(표1[[#This Row],[시도2]]&amp;" "&amp;표1[[#This Row],[시군구2]],요금제0402!C:C,요금제0402!G:G)</f>
        <v>경인B</v>
      </c>
      <c r="AS229" s="2"/>
      <c r="AT229" s="2"/>
      <c r="AU229" s="2"/>
    </row>
    <row r="230" spans="1:47" ht="16.5" customHeight="1">
      <c r="A230" s="10">
        <v>228</v>
      </c>
      <c r="B230" s="11" t="s">
        <v>2066</v>
      </c>
      <c r="C230" s="11" t="s">
        <v>2067</v>
      </c>
      <c r="D230" s="11" t="s">
        <v>2068</v>
      </c>
      <c r="E230" s="11" t="s">
        <v>108</v>
      </c>
      <c r="F230" s="11" t="s">
        <v>1831</v>
      </c>
      <c r="G230" s="11" t="s">
        <v>2069</v>
      </c>
      <c r="H230" s="11">
        <v>2</v>
      </c>
      <c r="I230" s="47" t="s">
        <v>1081</v>
      </c>
      <c r="J230" s="11" t="s">
        <v>2070</v>
      </c>
      <c r="K230" s="11" t="s">
        <v>2071</v>
      </c>
      <c r="L230" s="11" t="s">
        <v>705</v>
      </c>
      <c r="M230" s="12">
        <v>45452</v>
      </c>
      <c r="N230" s="12">
        <v>45455</v>
      </c>
      <c r="O230" s="12" t="str">
        <f>IFERROR(_xlfn.XLOOKUP(표1[[#This Row],[시도]]&amp;" "&amp;표1[[#This Row],[시군구]],요금제0402!C:C,요금제0402!G:G),"-")</f>
        <v>지방</v>
      </c>
      <c r="P230" s="14"/>
      <c r="Q230" s="57">
        <v>0</v>
      </c>
      <c r="R230" s="13">
        <v>100</v>
      </c>
      <c r="S230" s="18">
        <v>50</v>
      </c>
      <c r="T230" s="12" t="s">
        <v>86</v>
      </c>
      <c r="U230" s="11" t="s">
        <v>64</v>
      </c>
      <c r="V230" s="11">
        <v>2323002000</v>
      </c>
      <c r="W230" s="11" t="s">
        <v>2072</v>
      </c>
      <c r="X230" s="11" t="s">
        <v>2073</v>
      </c>
      <c r="Y230" s="11" t="s">
        <v>2074</v>
      </c>
      <c r="Z230" s="11">
        <v>32191054178107</v>
      </c>
      <c r="AA230" s="11" t="s">
        <v>296</v>
      </c>
      <c r="AB230" s="11" t="s">
        <v>2075</v>
      </c>
      <c r="AC230" s="12"/>
      <c r="AD230" s="12"/>
      <c r="AE230" s="12"/>
      <c r="AF230" s="15" t="s">
        <v>70</v>
      </c>
      <c r="AG230" s="11" t="str">
        <f>IFERROR(VLOOKUP(표1[[#This Row],[담당자]],'담당자 정보'!$B:$D,2,0),"")</f>
        <v>딜버</v>
      </c>
      <c r="AH230" s="11" t="str">
        <f>IFERROR(VLOOKUP(표1[[#This Row],[담당자]],'담당자 정보'!$B:$E,4,0),"")</f>
        <v>-</v>
      </c>
      <c r="AI230" s="12" t="s">
        <v>443</v>
      </c>
      <c r="AJ230" s="12" t="str">
        <f>IFERROR(VLOOKUP(표1[[#This Row],[담당자]],배민비즈계정!$B:$E,3,0),"")</f>
        <v>ksy1596</v>
      </c>
      <c r="AK230" s="12" t="str">
        <f>IFERROR(VLOOKUP(표1[[#This Row],[담당자]],배민비즈계정!$B:$E,4,0),"")</f>
        <v>010-4337-1596</v>
      </c>
      <c r="AL230" s="12" t="str">
        <f>VLOOKUP(표1[[#This Row],[담당자]],배민비즈계정!$B:$E,2,0)</f>
        <v>딜버</v>
      </c>
      <c r="AM230" s="11">
        <f>VLOOKUP(표1[[#This Row],[담당자]],'담당자 정보'!B:G,6,FALSE)</f>
        <v>0</v>
      </c>
      <c r="AN230" s="11" t="e">
        <f>VLOOKUP(표1[[#This Row],[팀장]],배민비즈계정!$B:$E,3,FALSE)</f>
        <v>#N/A</v>
      </c>
      <c r="AO230" s="16" t="e">
        <f>VLOOKUP(표1[[#This Row],[팀장]],배민비즈계정!$B:$E,4,FALSE)</f>
        <v>#N/A</v>
      </c>
      <c r="AP230" s="2" t="s">
        <v>1831</v>
      </c>
      <c r="AQ230" s="2" t="s">
        <v>400</v>
      </c>
      <c r="AR230" s="2" t="str">
        <f>_xlfn.XLOOKUP(표1[[#This Row],[시도2]]&amp;" "&amp;표1[[#This Row],[시군구2]],요금제0402!C:C,요금제0402!G:G)</f>
        <v>지방</v>
      </c>
      <c r="AS230" s="2"/>
      <c r="AT230" s="2"/>
      <c r="AU230" s="2"/>
    </row>
    <row r="231" spans="1:47" ht="16.5" customHeight="1">
      <c r="A231" s="10">
        <v>229</v>
      </c>
      <c r="B231" s="11" t="s">
        <v>2076</v>
      </c>
      <c r="C231" s="11" t="s">
        <v>2077</v>
      </c>
      <c r="D231" s="11" t="s">
        <v>2078</v>
      </c>
      <c r="E231" s="11" t="s">
        <v>108</v>
      </c>
      <c r="F231" s="11" t="s">
        <v>1831</v>
      </c>
      <c r="G231" s="11" t="s">
        <v>289</v>
      </c>
      <c r="H231" s="11">
        <v>3</v>
      </c>
      <c r="I231" s="47"/>
      <c r="J231" s="11" t="s">
        <v>2079</v>
      </c>
      <c r="K231" s="11" t="s">
        <v>2080</v>
      </c>
      <c r="L231" s="11" t="s">
        <v>705</v>
      </c>
      <c r="M231" s="12">
        <v>45452</v>
      </c>
      <c r="N231" s="12">
        <v>45455</v>
      </c>
      <c r="O231" s="12" t="str">
        <f>IFERROR(_xlfn.XLOOKUP(표1[[#This Row],[시도]]&amp;" "&amp;표1[[#This Row],[시군구]],요금제0402!C:C,요금제0402!G:G),"-")</f>
        <v>지방</v>
      </c>
      <c r="P231" s="14"/>
      <c r="Q231" s="57">
        <v>0</v>
      </c>
      <c r="R231" s="13">
        <v>100</v>
      </c>
      <c r="S231" s="18">
        <v>0</v>
      </c>
      <c r="T231" s="12" t="s">
        <v>150</v>
      </c>
      <c r="U231" s="11" t="s">
        <v>64</v>
      </c>
      <c r="V231" s="11">
        <v>5632201593</v>
      </c>
      <c r="W231" s="11" t="s">
        <v>2081</v>
      </c>
      <c r="X231" s="11" t="s">
        <v>2082</v>
      </c>
      <c r="Y231" s="11" t="s">
        <v>2083</v>
      </c>
      <c r="Z231" s="11">
        <v>81581356096696</v>
      </c>
      <c r="AA231" s="11" t="s">
        <v>142</v>
      </c>
      <c r="AB231" s="11" t="s">
        <v>2084</v>
      </c>
      <c r="AC231" s="12"/>
      <c r="AD231" s="12"/>
      <c r="AE231" s="12"/>
      <c r="AF231" s="15" t="s">
        <v>70</v>
      </c>
      <c r="AG231" s="11" t="str">
        <f>IFERROR(VLOOKUP(표1[[#This Row],[담당자]],'담당자 정보'!$B:$D,2,0),"")</f>
        <v>딜버</v>
      </c>
      <c r="AH231" s="11" t="str">
        <f>IFERROR(VLOOKUP(표1[[#This Row],[담당자]],'담당자 정보'!$B:$E,4,0),"")</f>
        <v>-</v>
      </c>
      <c r="AI231" s="12" t="s">
        <v>443</v>
      </c>
      <c r="AJ231" s="12" t="str">
        <f>IFERROR(VLOOKUP(표1[[#This Row],[담당자]],배민비즈계정!$B:$E,3,0),"")</f>
        <v>ksy1596</v>
      </c>
      <c r="AK231" s="12" t="str">
        <f>IFERROR(VLOOKUP(표1[[#This Row],[담당자]],배민비즈계정!$B:$E,4,0),"")</f>
        <v>010-4337-1596</v>
      </c>
      <c r="AL231" s="12" t="str">
        <f>VLOOKUP(표1[[#This Row],[담당자]],배민비즈계정!$B:$E,2,0)</f>
        <v>딜버</v>
      </c>
      <c r="AM231" s="11">
        <f>VLOOKUP(표1[[#This Row],[담당자]],'담당자 정보'!B:G,6,FALSE)</f>
        <v>0</v>
      </c>
      <c r="AN231" s="11" t="e">
        <f>VLOOKUP(표1[[#This Row],[팀장]],배민비즈계정!$B:$E,3,FALSE)</f>
        <v>#N/A</v>
      </c>
      <c r="AO231" s="16" t="e">
        <f>VLOOKUP(표1[[#This Row],[팀장]],배민비즈계정!$B:$E,4,FALSE)</f>
        <v>#N/A</v>
      </c>
      <c r="AP231" s="2" t="s">
        <v>1831</v>
      </c>
      <c r="AQ231" s="2" t="s">
        <v>289</v>
      </c>
      <c r="AR231" s="2" t="str">
        <f>_xlfn.XLOOKUP(표1[[#This Row],[시도2]]&amp;" "&amp;표1[[#This Row],[시군구2]],요금제0402!C:C,요금제0402!G:G)</f>
        <v>지방</v>
      </c>
      <c r="AS231" s="2"/>
      <c r="AT231" s="2"/>
      <c r="AU231" s="2"/>
    </row>
    <row r="232" spans="1:47" ht="16.5" customHeight="1">
      <c r="A232" s="10">
        <v>230</v>
      </c>
      <c r="B232" s="11" t="s">
        <v>2076</v>
      </c>
      <c r="C232" s="11" t="s">
        <v>2085</v>
      </c>
      <c r="D232" s="11" t="s">
        <v>2086</v>
      </c>
      <c r="E232" s="11" t="s">
        <v>56</v>
      </c>
      <c r="F232" s="11" t="s">
        <v>1831</v>
      </c>
      <c r="G232" s="11" t="s">
        <v>289</v>
      </c>
      <c r="H232" s="11">
        <v>0</v>
      </c>
      <c r="I232" s="47"/>
      <c r="J232" s="11" t="s">
        <v>2087</v>
      </c>
      <c r="K232" s="11" t="s">
        <v>2088</v>
      </c>
      <c r="L232" s="11" t="s">
        <v>705</v>
      </c>
      <c r="M232" s="12">
        <v>45452</v>
      </c>
      <c r="N232" s="12">
        <v>45455</v>
      </c>
      <c r="O232" s="12" t="str">
        <f>IFERROR(_xlfn.XLOOKUP(표1[[#This Row],[시도]]&amp;" "&amp;표1[[#This Row],[시군구]],요금제0402!C:C,요금제0402!G:G),"-")</f>
        <v>지방</v>
      </c>
      <c r="P232" s="14"/>
      <c r="Q232" s="57">
        <v>0</v>
      </c>
      <c r="R232" s="13">
        <v>100</v>
      </c>
      <c r="S232" s="18">
        <v>50</v>
      </c>
      <c r="T232" s="12" t="s">
        <v>86</v>
      </c>
      <c r="U232" s="11" t="s">
        <v>64</v>
      </c>
      <c r="V232" s="11">
        <v>4751701967</v>
      </c>
      <c r="W232" s="11" t="s">
        <v>2089</v>
      </c>
      <c r="X232" s="11" t="s">
        <v>2090</v>
      </c>
      <c r="Y232" s="11" t="s">
        <v>2091</v>
      </c>
      <c r="Z232" s="11">
        <v>9002204041067</v>
      </c>
      <c r="AA232" s="11" t="s">
        <v>129</v>
      </c>
      <c r="AB232" s="11" t="s">
        <v>2092</v>
      </c>
      <c r="AC232" s="12"/>
      <c r="AD232" s="12"/>
      <c r="AE232" s="12"/>
      <c r="AF232" s="15" t="s">
        <v>70</v>
      </c>
      <c r="AG232" s="11" t="str">
        <f>IFERROR(VLOOKUP(표1[[#This Row],[담당자]],'담당자 정보'!$B:$D,2,0),"")</f>
        <v>딜버</v>
      </c>
      <c r="AH232" s="11" t="str">
        <f>IFERROR(VLOOKUP(표1[[#This Row],[담당자]],'담당자 정보'!$B:$E,4,0),"")</f>
        <v>-</v>
      </c>
      <c r="AI232" s="12" t="s">
        <v>443</v>
      </c>
      <c r="AJ232" s="12" t="str">
        <f>IFERROR(VLOOKUP(표1[[#This Row],[담당자]],배민비즈계정!$B:$E,3,0),"")</f>
        <v>ksy1596</v>
      </c>
      <c r="AK232" s="12" t="str">
        <f>IFERROR(VLOOKUP(표1[[#This Row],[담당자]],배민비즈계정!$B:$E,4,0),"")</f>
        <v>010-4337-1596</v>
      </c>
      <c r="AL232" s="12" t="str">
        <f>VLOOKUP(표1[[#This Row],[담당자]],배민비즈계정!$B:$E,2,0)</f>
        <v>딜버</v>
      </c>
      <c r="AM232" s="11">
        <f>VLOOKUP(표1[[#This Row],[담당자]],'담당자 정보'!B:G,6,FALSE)</f>
        <v>0</v>
      </c>
      <c r="AN232" s="11" t="e">
        <f>VLOOKUP(표1[[#This Row],[팀장]],배민비즈계정!$B:$E,3,FALSE)</f>
        <v>#N/A</v>
      </c>
      <c r="AO232" s="16" t="e">
        <f>VLOOKUP(표1[[#This Row],[팀장]],배민비즈계정!$B:$E,4,FALSE)</f>
        <v>#N/A</v>
      </c>
      <c r="AP232" s="2" t="s">
        <v>1831</v>
      </c>
      <c r="AQ232" s="2" t="s">
        <v>289</v>
      </c>
      <c r="AR232" s="2" t="str">
        <f>_xlfn.XLOOKUP(표1[[#This Row],[시도2]]&amp;" "&amp;표1[[#This Row],[시군구2]],요금제0402!C:C,요금제0402!G:G)</f>
        <v>지방</v>
      </c>
      <c r="AS232" s="2"/>
      <c r="AT232" s="2"/>
      <c r="AU232" s="2"/>
    </row>
    <row r="233" spans="1:47" ht="16.5" customHeight="1">
      <c r="A233" s="10">
        <v>231</v>
      </c>
      <c r="B233" s="11" t="s">
        <v>2076</v>
      </c>
      <c r="C233" s="11" t="s">
        <v>2093</v>
      </c>
      <c r="D233" s="11" t="s">
        <v>2094</v>
      </c>
      <c r="E233" s="11" t="s">
        <v>56</v>
      </c>
      <c r="F233" s="11" t="s">
        <v>1831</v>
      </c>
      <c r="G233" s="11" t="s">
        <v>289</v>
      </c>
      <c r="H233" s="11">
        <v>0</v>
      </c>
      <c r="I233" s="47"/>
      <c r="J233" s="11" t="s">
        <v>2095</v>
      </c>
      <c r="K233" s="11" t="s">
        <v>2096</v>
      </c>
      <c r="L233" s="11" t="s">
        <v>705</v>
      </c>
      <c r="M233" s="12">
        <v>45452</v>
      </c>
      <c r="N233" s="12">
        <v>45455</v>
      </c>
      <c r="O233" s="12" t="str">
        <f>IFERROR(_xlfn.XLOOKUP(표1[[#This Row],[시도]]&amp;" "&amp;표1[[#This Row],[시군구]],요금제0402!C:C,요금제0402!G:G),"-")</f>
        <v>지방</v>
      </c>
      <c r="P233" s="14"/>
      <c r="Q233" s="57">
        <v>0</v>
      </c>
      <c r="R233" s="13">
        <v>100</v>
      </c>
      <c r="S233" s="18">
        <v>50</v>
      </c>
      <c r="T233" s="12" t="s">
        <v>86</v>
      </c>
      <c r="U233" s="11" t="s">
        <v>150</v>
      </c>
      <c r="V233" s="11">
        <v>3092024038</v>
      </c>
      <c r="W233" s="11" t="s">
        <v>2097</v>
      </c>
      <c r="X233" s="11" t="s">
        <v>2098</v>
      </c>
      <c r="Y233" s="11" t="s">
        <v>2099</v>
      </c>
      <c r="Z233" s="11">
        <v>33391044965507</v>
      </c>
      <c r="AA233" s="11" t="s">
        <v>296</v>
      </c>
      <c r="AB233" s="11" t="s">
        <v>2100</v>
      </c>
      <c r="AC233" s="12"/>
      <c r="AD233" s="12"/>
      <c r="AE233" s="12"/>
      <c r="AF233" s="15" t="s">
        <v>502</v>
      </c>
      <c r="AG233" s="11" t="str">
        <f>IFERROR(VLOOKUP(표1[[#This Row],[담당자]],'담당자 정보'!$B:$D,2,0),"")</f>
        <v>딜버</v>
      </c>
      <c r="AH233" s="11" t="str">
        <f>IFERROR(VLOOKUP(표1[[#This Row],[담당자]],'담당자 정보'!$B:$E,4,0),"")</f>
        <v>-</v>
      </c>
      <c r="AI233" s="12" t="s">
        <v>443</v>
      </c>
      <c r="AJ233" s="12" t="str">
        <f>IFERROR(VLOOKUP(표1[[#This Row],[담당자]],배민비즈계정!$B:$E,3,0),"")</f>
        <v>ksy1596</v>
      </c>
      <c r="AK233" s="12" t="str">
        <f>IFERROR(VLOOKUP(표1[[#This Row],[담당자]],배민비즈계정!$B:$E,4,0),"")</f>
        <v>010-4337-1596</v>
      </c>
      <c r="AL233" s="12" t="str">
        <f>VLOOKUP(표1[[#This Row],[담당자]],배민비즈계정!$B:$E,2,0)</f>
        <v>딜버</v>
      </c>
      <c r="AM233" s="11">
        <f>VLOOKUP(표1[[#This Row],[담당자]],'담당자 정보'!B:G,6,FALSE)</f>
        <v>0</v>
      </c>
      <c r="AN233" s="11" t="e">
        <f>VLOOKUP(표1[[#This Row],[팀장]],배민비즈계정!$B:$E,3,FALSE)</f>
        <v>#N/A</v>
      </c>
      <c r="AO233" s="16" t="e">
        <f>VLOOKUP(표1[[#This Row],[팀장]],배민비즈계정!$B:$E,4,FALSE)</f>
        <v>#N/A</v>
      </c>
      <c r="AP233" s="2" t="s">
        <v>1831</v>
      </c>
      <c r="AQ233" s="2" t="s">
        <v>289</v>
      </c>
      <c r="AR233" s="2" t="str">
        <f>_xlfn.XLOOKUP(표1[[#This Row],[시도2]]&amp;" "&amp;표1[[#This Row],[시군구2]],요금제0402!C:C,요금제0402!G:G)</f>
        <v>지방</v>
      </c>
      <c r="AS233" s="2"/>
      <c r="AT233" s="2"/>
      <c r="AU233" s="2"/>
    </row>
    <row r="234" spans="1:47" ht="16.5" customHeight="1">
      <c r="A234" s="10">
        <v>232</v>
      </c>
      <c r="B234" s="11" t="s">
        <v>2101</v>
      </c>
      <c r="C234" s="11" t="s">
        <v>2102</v>
      </c>
      <c r="D234" s="11" t="s">
        <v>2103</v>
      </c>
      <c r="E234" s="11" t="s">
        <v>56</v>
      </c>
      <c r="F234" s="11" t="s">
        <v>109</v>
      </c>
      <c r="G234" s="11" t="s">
        <v>848</v>
      </c>
      <c r="H234" s="11">
        <v>0</v>
      </c>
      <c r="I234" s="47" t="s">
        <v>2104</v>
      </c>
      <c r="J234" s="11" t="s">
        <v>2105</v>
      </c>
      <c r="K234" s="11" t="s">
        <v>2106</v>
      </c>
      <c r="L234" s="11" t="s">
        <v>705</v>
      </c>
      <c r="M234" s="12">
        <v>45452</v>
      </c>
      <c r="N234" s="12">
        <v>45455</v>
      </c>
      <c r="O234" s="12" t="str">
        <f>IFERROR(_xlfn.XLOOKUP(표1[[#This Row],[시도]]&amp;" "&amp;표1[[#This Row],[시군구]],요금제0402!C:C,요금제0402!G:G),"-")</f>
        <v>경인B</v>
      </c>
      <c r="P234" s="14"/>
      <c r="Q234" s="57">
        <v>0</v>
      </c>
      <c r="R234" s="13">
        <v>100</v>
      </c>
      <c r="S234" s="18">
        <v>50</v>
      </c>
      <c r="T234" s="12" t="s">
        <v>86</v>
      </c>
      <c r="U234" s="11" t="s">
        <v>64</v>
      </c>
      <c r="V234" s="11">
        <v>7161102278</v>
      </c>
      <c r="W234" s="11" t="s">
        <v>2107</v>
      </c>
      <c r="X234" s="11" t="s">
        <v>2108</v>
      </c>
      <c r="Y234" s="11" t="s">
        <v>2109</v>
      </c>
      <c r="Z234" s="11">
        <v>3333048769414</v>
      </c>
      <c r="AA234" s="11" t="s">
        <v>68</v>
      </c>
      <c r="AB234" s="11" t="s">
        <v>2110</v>
      </c>
      <c r="AC234" s="12"/>
      <c r="AD234" s="12"/>
      <c r="AE234" s="12"/>
      <c r="AF234" s="15" t="s">
        <v>70</v>
      </c>
      <c r="AG234" s="11" t="str">
        <f>IFERROR(VLOOKUP(표1[[#This Row],[담당자]],'담당자 정보'!$B:$D,2,0),"")</f>
        <v>딜버</v>
      </c>
      <c r="AH234" s="11" t="str">
        <f>IFERROR(VLOOKUP(표1[[#This Row],[담당자]],'담당자 정보'!$B:$E,4,0),"")</f>
        <v>-</v>
      </c>
      <c r="AI234" s="12" t="s">
        <v>443</v>
      </c>
      <c r="AJ234" s="12" t="str">
        <f>IFERROR(VLOOKUP(표1[[#This Row],[담당자]],배민비즈계정!$B:$E,3,0),"")</f>
        <v>ksy1596</v>
      </c>
      <c r="AK234" s="12" t="str">
        <f>IFERROR(VLOOKUP(표1[[#This Row],[담당자]],배민비즈계정!$B:$E,4,0),"")</f>
        <v>010-4337-1596</v>
      </c>
      <c r="AL234" s="12" t="str">
        <f>VLOOKUP(표1[[#This Row],[담당자]],배민비즈계정!$B:$E,2,0)</f>
        <v>딜버</v>
      </c>
      <c r="AM234" s="11">
        <f>VLOOKUP(표1[[#This Row],[담당자]],'담당자 정보'!B:G,6,FALSE)</f>
        <v>0</v>
      </c>
      <c r="AN234" s="11" t="e">
        <f>VLOOKUP(표1[[#This Row],[팀장]],배민비즈계정!$B:$E,3,FALSE)</f>
        <v>#N/A</v>
      </c>
      <c r="AO234" s="16" t="e">
        <f>VLOOKUP(표1[[#This Row],[팀장]],배민비즈계정!$B:$E,4,FALSE)</f>
        <v>#N/A</v>
      </c>
      <c r="AP234" s="2" t="s">
        <v>109</v>
      </c>
      <c r="AQ234" s="2" t="s">
        <v>848</v>
      </c>
      <c r="AR234" s="2" t="str">
        <f>_xlfn.XLOOKUP(표1[[#This Row],[시도2]]&amp;" "&amp;표1[[#This Row],[시군구2]],요금제0402!C:C,요금제0402!G:G)</f>
        <v>경인B</v>
      </c>
      <c r="AS234" s="2"/>
      <c r="AT234" s="2"/>
      <c r="AU234" s="2"/>
    </row>
    <row r="235" spans="1:47" ht="16.5" customHeight="1">
      <c r="A235" s="10">
        <v>233</v>
      </c>
      <c r="B235" s="11" t="s">
        <v>2101</v>
      </c>
      <c r="C235" s="11" t="s">
        <v>2111</v>
      </c>
      <c r="D235" s="11" t="s">
        <v>2112</v>
      </c>
      <c r="E235" s="11" t="s">
        <v>56</v>
      </c>
      <c r="F235" s="11" t="s">
        <v>109</v>
      </c>
      <c r="G235" s="11" t="s">
        <v>848</v>
      </c>
      <c r="H235" s="11">
        <v>0</v>
      </c>
      <c r="I235" s="47" t="s">
        <v>2113</v>
      </c>
      <c r="J235" s="11" t="s">
        <v>2114</v>
      </c>
      <c r="K235" s="11" t="s">
        <v>2115</v>
      </c>
      <c r="L235" s="11" t="s">
        <v>705</v>
      </c>
      <c r="M235" s="12">
        <v>45452</v>
      </c>
      <c r="N235" s="12">
        <v>45455</v>
      </c>
      <c r="O235" s="12" t="str">
        <f>IFERROR(_xlfn.XLOOKUP(표1[[#This Row],[시도]]&amp;" "&amp;표1[[#This Row],[시군구]],요금제0402!C:C,요금제0402!G:G),"-")</f>
        <v>경인B</v>
      </c>
      <c r="P235" s="14"/>
      <c r="Q235" s="57">
        <v>0</v>
      </c>
      <c r="R235" s="13">
        <v>100</v>
      </c>
      <c r="S235" s="18">
        <v>0</v>
      </c>
      <c r="T235" s="12" t="s">
        <v>150</v>
      </c>
      <c r="U235" s="11" t="s">
        <v>64</v>
      </c>
      <c r="V235" s="11">
        <v>5217300535</v>
      </c>
      <c r="W235" s="11" t="s">
        <v>2116</v>
      </c>
      <c r="X235" s="11" t="s">
        <v>853</v>
      </c>
      <c r="Y235" s="11" t="s">
        <v>854</v>
      </c>
      <c r="Z235" s="11">
        <v>3560818261083</v>
      </c>
      <c r="AA235" s="11" t="s">
        <v>142</v>
      </c>
      <c r="AB235" s="11" t="s">
        <v>2117</v>
      </c>
      <c r="AC235" s="12"/>
      <c r="AD235" s="12"/>
      <c r="AE235" s="12"/>
      <c r="AF235" s="15" t="s">
        <v>70</v>
      </c>
      <c r="AG235" s="11" t="str">
        <f>IFERROR(VLOOKUP(표1[[#This Row],[담당자]],'담당자 정보'!$B:$D,2,0),"")</f>
        <v>딜버</v>
      </c>
      <c r="AH235" s="11" t="str">
        <f>IFERROR(VLOOKUP(표1[[#This Row],[담당자]],'담당자 정보'!$B:$E,4,0),"")</f>
        <v>-</v>
      </c>
      <c r="AI235" s="12" t="s">
        <v>443</v>
      </c>
      <c r="AJ235" s="12" t="str">
        <f>IFERROR(VLOOKUP(표1[[#This Row],[담당자]],배민비즈계정!$B:$E,3,0),"")</f>
        <v>ksy1596</v>
      </c>
      <c r="AK235" s="12" t="str">
        <f>IFERROR(VLOOKUP(표1[[#This Row],[담당자]],배민비즈계정!$B:$E,4,0),"")</f>
        <v>010-4337-1596</v>
      </c>
      <c r="AL235" s="12" t="str">
        <f>VLOOKUP(표1[[#This Row],[담당자]],배민비즈계정!$B:$E,2,0)</f>
        <v>딜버</v>
      </c>
      <c r="AM235" s="11">
        <f>VLOOKUP(표1[[#This Row],[담당자]],'담당자 정보'!B:G,6,FALSE)</f>
        <v>0</v>
      </c>
      <c r="AN235" s="11" t="e">
        <f>VLOOKUP(표1[[#This Row],[팀장]],배민비즈계정!$B:$E,3,FALSE)</f>
        <v>#N/A</v>
      </c>
      <c r="AO235" s="16" t="e">
        <f>VLOOKUP(표1[[#This Row],[팀장]],배민비즈계정!$B:$E,4,FALSE)</f>
        <v>#N/A</v>
      </c>
      <c r="AP235" s="2" t="s">
        <v>109</v>
      </c>
      <c r="AQ235" s="2" t="s">
        <v>848</v>
      </c>
      <c r="AR235" s="2" t="str">
        <f>_xlfn.XLOOKUP(표1[[#This Row],[시도2]]&amp;" "&amp;표1[[#This Row],[시군구2]],요금제0402!C:C,요금제0402!G:G)</f>
        <v>경인B</v>
      </c>
      <c r="AS235" s="2"/>
      <c r="AT235" s="2"/>
      <c r="AU235" s="2"/>
    </row>
    <row r="236" spans="1:47" ht="16.5" customHeight="1">
      <c r="A236" s="10">
        <v>234</v>
      </c>
      <c r="B236" s="11" t="s">
        <v>2101</v>
      </c>
      <c r="C236" s="11" t="s">
        <v>2118</v>
      </c>
      <c r="D236" s="11" t="s">
        <v>2119</v>
      </c>
      <c r="E236" s="11" t="s">
        <v>56</v>
      </c>
      <c r="F236" s="11" t="s">
        <v>109</v>
      </c>
      <c r="G236" s="11" t="s">
        <v>848</v>
      </c>
      <c r="H236" s="11">
        <v>0</v>
      </c>
      <c r="I236" s="47"/>
      <c r="J236" s="11" t="s">
        <v>2120</v>
      </c>
      <c r="K236" s="11" t="s">
        <v>2121</v>
      </c>
      <c r="L236" s="11" t="s">
        <v>705</v>
      </c>
      <c r="M236" s="12">
        <v>45452</v>
      </c>
      <c r="N236" s="12">
        <v>45455</v>
      </c>
      <c r="O236" s="12" t="str">
        <f>IFERROR(_xlfn.XLOOKUP(표1[[#This Row],[시도]]&amp;" "&amp;표1[[#This Row],[시군구]],요금제0402!C:C,요금제0402!G:G),"-")</f>
        <v>경인B</v>
      </c>
      <c r="P236" s="14"/>
      <c r="Q236" s="57">
        <v>0</v>
      </c>
      <c r="R236" s="13">
        <v>100</v>
      </c>
      <c r="S236" s="18">
        <v>0</v>
      </c>
      <c r="T236" s="12" t="s">
        <v>63</v>
      </c>
      <c r="U236" s="11" t="s">
        <v>150</v>
      </c>
      <c r="V236" s="11">
        <v>3923500857</v>
      </c>
      <c r="W236" s="11" t="s">
        <v>1288</v>
      </c>
      <c r="X236" s="11" t="s">
        <v>2122</v>
      </c>
      <c r="Y236" s="11" t="s">
        <v>2123</v>
      </c>
      <c r="Z236" s="11">
        <v>65490201186007</v>
      </c>
      <c r="AA236" s="11" t="s">
        <v>90</v>
      </c>
      <c r="AB236" s="11" t="s">
        <v>2124</v>
      </c>
      <c r="AC236" s="12"/>
      <c r="AD236" s="12"/>
      <c r="AE236" s="12"/>
      <c r="AF236" s="15" t="s">
        <v>70</v>
      </c>
      <c r="AG236" s="11" t="str">
        <f>IFERROR(VLOOKUP(표1[[#This Row],[담당자]],'담당자 정보'!$B:$D,2,0),"")</f>
        <v>딜버</v>
      </c>
      <c r="AH236" s="11" t="str">
        <f>IFERROR(VLOOKUP(표1[[#This Row],[담당자]],'담당자 정보'!$B:$E,4,0),"")</f>
        <v>-</v>
      </c>
      <c r="AI236" s="12" t="s">
        <v>443</v>
      </c>
      <c r="AJ236" s="12" t="str">
        <f>IFERROR(VLOOKUP(표1[[#This Row],[담당자]],배민비즈계정!$B:$E,3,0),"")</f>
        <v>ksy1596</v>
      </c>
      <c r="AK236" s="12" t="str">
        <f>IFERROR(VLOOKUP(표1[[#This Row],[담당자]],배민비즈계정!$B:$E,4,0),"")</f>
        <v>010-4337-1596</v>
      </c>
      <c r="AL236" s="12" t="str">
        <f>VLOOKUP(표1[[#This Row],[담당자]],배민비즈계정!$B:$E,2,0)</f>
        <v>딜버</v>
      </c>
      <c r="AM236" s="11">
        <f>VLOOKUP(표1[[#This Row],[담당자]],'담당자 정보'!B:G,6,FALSE)</f>
        <v>0</v>
      </c>
      <c r="AN236" s="11" t="e">
        <f>VLOOKUP(표1[[#This Row],[팀장]],배민비즈계정!$B:$E,3,FALSE)</f>
        <v>#N/A</v>
      </c>
      <c r="AO236" s="16" t="e">
        <f>VLOOKUP(표1[[#This Row],[팀장]],배민비즈계정!$B:$E,4,FALSE)</f>
        <v>#N/A</v>
      </c>
      <c r="AP236" s="2" t="s">
        <v>109</v>
      </c>
      <c r="AQ236" s="2" t="s">
        <v>848</v>
      </c>
      <c r="AR236" s="2" t="str">
        <f>_xlfn.XLOOKUP(표1[[#This Row],[시도2]]&amp;" "&amp;표1[[#This Row],[시군구2]],요금제0402!C:C,요금제0402!G:G)</f>
        <v>경인B</v>
      </c>
      <c r="AS236" s="2"/>
      <c r="AT236" s="2"/>
      <c r="AU236" s="2"/>
    </row>
    <row r="237" spans="1:47" ht="16.5" customHeight="1">
      <c r="A237" s="10">
        <v>235</v>
      </c>
      <c r="B237" s="11" t="s">
        <v>2125</v>
      </c>
      <c r="C237" s="11" t="s">
        <v>2126</v>
      </c>
      <c r="D237" s="11" t="s">
        <v>2127</v>
      </c>
      <c r="E237" s="11" t="s">
        <v>56</v>
      </c>
      <c r="F237" s="11" t="s">
        <v>109</v>
      </c>
      <c r="G237" s="11" t="s">
        <v>241</v>
      </c>
      <c r="H237" s="11">
        <v>0</v>
      </c>
      <c r="I237" s="47"/>
      <c r="J237" s="11" t="s">
        <v>2128</v>
      </c>
      <c r="K237" s="11" t="s">
        <v>2129</v>
      </c>
      <c r="L237" s="11" t="s">
        <v>705</v>
      </c>
      <c r="M237" s="12">
        <v>45452</v>
      </c>
      <c r="N237" s="12">
        <v>45455</v>
      </c>
      <c r="O237" s="12" t="str">
        <f>IFERROR(_xlfn.XLOOKUP(표1[[#This Row],[시도]]&amp;" "&amp;표1[[#This Row],[시군구]],요금제0402!C:C,요금제0402!G:G),"-")</f>
        <v>서울B&amp;경인A</v>
      </c>
      <c r="P237" s="14"/>
      <c r="Q237" s="57">
        <v>0</v>
      </c>
      <c r="R237" s="13">
        <v>100</v>
      </c>
      <c r="S237" s="18">
        <v>50</v>
      </c>
      <c r="T237" s="12" t="s">
        <v>86</v>
      </c>
      <c r="U237" s="11" t="s">
        <v>150</v>
      </c>
      <c r="V237" s="11">
        <v>5650502311</v>
      </c>
      <c r="W237" s="11" t="s">
        <v>2130</v>
      </c>
      <c r="X237" s="11" t="s">
        <v>2131</v>
      </c>
      <c r="Y237" s="11" t="s">
        <v>2132</v>
      </c>
      <c r="Z237" s="11">
        <v>100115067393</v>
      </c>
      <c r="AA237" s="11" t="s">
        <v>408</v>
      </c>
      <c r="AB237" s="11" t="s">
        <v>2133</v>
      </c>
      <c r="AC237" s="12"/>
      <c r="AD237" s="12"/>
      <c r="AE237" s="12"/>
      <c r="AF237" s="15" t="s">
        <v>502</v>
      </c>
      <c r="AG237" s="11" t="str">
        <f>IFERROR(VLOOKUP(표1[[#This Row],[담당자]],'담당자 정보'!$B:$D,2,0),"")</f>
        <v>딜버</v>
      </c>
      <c r="AH237" s="11" t="str">
        <f>IFERROR(VLOOKUP(표1[[#This Row],[담당자]],'담당자 정보'!$B:$E,4,0),"")</f>
        <v>-</v>
      </c>
      <c r="AI237" s="12" t="s">
        <v>443</v>
      </c>
      <c r="AJ237" s="12" t="str">
        <f>IFERROR(VLOOKUP(표1[[#This Row],[담당자]],배민비즈계정!$B:$E,3,0),"")</f>
        <v>ksy1596</v>
      </c>
      <c r="AK237" s="12" t="str">
        <f>IFERROR(VLOOKUP(표1[[#This Row],[담당자]],배민비즈계정!$B:$E,4,0),"")</f>
        <v>010-4337-1596</v>
      </c>
      <c r="AL237" s="12" t="str">
        <f>VLOOKUP(표1[[#This Row],[담당자]],배민비즈계정!$B:$E,2,0)</f>
        <v>딜버</v>
      </c>
      <c r="AM237" s="11">
        <f>VLOOKUP(표1[[#This Row],[담당자]],'담당자 정보'!B:G,6,FALSE)</f>
        <v>0</v>
      </c>
      <c r="AN237" s="11" t="e">
        <f>VLOOKUP(표1[[#This Row],[팀장]],배민비즈계정!$B:$E,3,FALSE)</f>
        <v>#N/A</v>
      </c>
      <c r="AO237" s="16" t="e">
        <f>VLOOKUP(표1[[#This Row],[팀장]],배민비즈계정!$B:$E,4,FALSE)</f>
        <v>#N/A</v>
      </c>
      <c r="AP237" s="2" t="s">
        <v>109</v>
      </c>
      <c r="AQ237" s="2" t="s">
        <v>241</v>
      </c>
      <c r="AR237" s="2" t="str">
        <f>_xlfn.XLOOKUP(표1[[#This Row],[시도2]]&amp;" "&amp;표1[[#This Row],[시군구2]],요금제0402!C:C,요금제0402!G:G)</f>
        <v>서울B&amp;경인A</v>
      </c>
      <c r="AS237" s="2"/>
      <c r="AT237" s="2"/>
      <c r="AU237" s="2"/>
    </row>
    <row r="238" spans="1:47" ht="16.5" customHeight="1">
      <c r="A238" s="10">
        <v>236</v>
      </c>
      <c r="B238" s="11" t="s">
        <v>2125</v>
      </c>
      <c r="C238" s="11" t="s">
        <v>2134</v>
      </c>
      <c r="D238" s="11" t="s">
        <v>2135</v>
      </c>
      <c r="E238" s="11" t="s">
        <v>56</v>
      </c>
      <c r="F238" s="11" t="s">
        <v>109</v>
      </c>
      <c r="G238" s="11" t="s">
        <v>241</v>
      </c>
      <c r="H238" s="11">
        <v>0</v>
      </c>
      <c r="I238" s="47"/>
      <c r="J238" s="11" t="s">
        <v>2136</v>
      </c>
      <c r="K238" s="11" t="s">
        <v>917</v>
      </c>
      <c r="L238" s="11" t="s">
        <v>705</v>
      </c>
      <c r="M238" s="12">
        <v>45452</v>
      </c>
      <c r="N238" s="12">
        <v>45455</v>
      </c>
      <c r="O238" s="12" t="str">
        <f>IFERROR(_xlfn.XLOOKUP(표1[[#This Row],[시도]]&amp;" "&amp;표1[[#This Row],[시군구]],요금제0402!C:C,요금제0402!G:G),"-")</f>
        <v>서울B&amp;경인A</v>
      </c>
      <c r="P238" s="14"/>
      <c r="Q238" s="57">
        <v>0</v>
      </c>
      <c r="R238" s="13">
        <v>100</v>
      </c>
      <c r="S238" s="18">
        <v>50</v>
      </c>
      <c r="T238" s="12" t="s">
        <v>86</v>
      </c>
      <c r="U238" s="11" t="s">
        <v>150</v>
      </c>
      <c r="V238" s="11">
        <v>5650502311</v>
      </c>
      <c r="W238" s="11" t="s">
        <v>2130</v>
      </c>
      <c r="X238" s="11" t="s">
        <v>2131</v>
      </c>
      <c r="Y238" s="11" t="s">
        <v>2132</v>
      </c>
      <c r="Z238" s="11">
        <v>100115067393</v>
      </c>
      <c r="AA238" s="11" t="s">
        <v>408</v>
      </c>
      <c r="AB238" s="11" t="s">
        <v>2133</v>
      </c>
      <c r="AC238" s="12"/>
      <c r="AD238" s="12"/>
      <c r="AE238" s="12"/>
      <c r="AF238" s="15" t="s">
        <v>70</v>
      </c>
      <c r="AG238" s="11" t="str">
        <f>IFERROR(VLOOKUP(표1[[#This Row],[담당자]],'담당자 정보'!$B:$D,2,0),"")</f>
        <v>딜버</v>
      </c>
      <c r="AH238" s="11" t="str">
        <f>IFERROR(VLOOKUP(표1[[#This Row],[담당자]],'담당자 정보'!$B:$E,4,0),"")</f>
        <v>-</v>
      </c>
      <c r="AI238" s="12" t="s">
        <v>443</v>
      </c>
      <c r="AJ238" s="12" t="str">
        <f>IFERROR(VLOOKUP(표1[[#This Row],[담당자]],배민비즈계정!$B:$E,3,0),"")</f>
        <v>ksy1596</v>
      </c>
      <c r="AK238" s="12" t="str">
        <f>IFERROR(VLOOKUP(표1[[#This Row],[담당자]],배민비즈계정!$B:$E,4,0),"")</f>
        <v>010-4337-1596</v>
      </c>
      <c r="AL238" s="12" t="str">
        <f>VLOOKUP(표1[[#This Row],[담당자]],배민비즈계정!$B:$E,2,0)</f>
        <v>딜버</v>
      </c>
      <c r="AM238" s="11">
        <f>VLOOKUP(표1[[#This Row],[담당자]],'담당자 정보'!B:G,6,FALSE)</f>
        <v>0</v>
      </c>
      <c r="AN238" s="11" t="e">
        <f>VLOOKUP(표1[[#This Row],[팀장]],배민비즈계정!$B:$E,3,FALSE)</f>
        <v>#N/A</v>
      </c>
      <c r="AO238" s="16" t="e">
        <f>VLOOKUP(표1[[#This Row],[팀장]],배민비즈계정!$B:$E,4,FALSE)</f>
        <v>#N/A</v>
      </c>
      <c r="AP238" s="2" t="s">
        <v>109</v>
      </c>
      <c r="AQ238" s="2" t="s">
        <v>241</v>
      </c>
      <c r="AR238" s="2" t="str">
        <f>_xlfn.XLOOKUP(표1[[#This Row],[시도2]]&amp;" "&amp;표1[[#This Row],[시군구2]],요금제0402!C:C,요금제0402!G:G)</f>
        <v>서울B&amp;경인A</v>
      </c>
      <c r="AS238" s="2"/>
      <c r="AT238" s="2"/>
      <c r="AU238" s="2"/>
    </row>
    <row r="239" spans="1:47" ht="16.5" customHeight="1">
      <c r="A239" s="10">
        <v>237</v>
      </c>
      <c r="B239" s="11" t="s">
        <v>2137</v>
      </c>
      <c r="C239" s="11" t="s">
        <v>2138</v>
      </c>
      <c r="D239" s="11" t="s">
        <v>2139</v>
      </c>
      <c r="E239" s="11" t="s">
        <v>56</v>
      </c>
      <c r="F239" s="11" t="s">
        <v>109</v>
      </c>
      <c r="G239" s="11" t="s">
        <v>122</v>
      </c>
      <c r="H239" s="11">
        <v>0</v>
      </c>
      <c r="I239" s="47"/>
      <c r="J239" s="11" t="s">
        <v>2140</v>
      </c>
      <c r="K239" s="11" t="s">
        <v>2141</v>
      </c>
      <c r="L239" s="11" t="s">
        <v>705</v>
      </c>
      <c r="M239" s="12">
        <v>45452</v>
      </c>
      <c r="N239" s="12">
        <v>45455</v>
      </c>
      <c r="O239" s="12" t="str">
        <f>IFERROR(_xlfn.XLOOKUP(표1[[#This Row],[시도]]&amp;" "&amp;표1[[#This Row],[시군구]],요금제0402!C:C,요금제0402!G:G),"-")</f>
        <v>서울B&amp;경인A</v>
      </c>
      <c r="P239" s="14"/>
      <c r="Q239" s="57">
        <v>0</v>
      </c>
      <c r="R239" s="13">
        <v>100</v>
      </c>
      <c r="S239" s="18">
        <v>50</v>
      </c>
      <c r="T239" s="12" t="s">
        <v>86</v>
      </c>
      <c r="U239" s="11" t="s">
        <v>150</v>
      </c>
      <c r="V239" s="11">
        <v>5650502311</v>
      </c>
      <c r="W239" s="11" t="s">
        <v>2130</v>
      </c>
      <c r="X239" s="11" t="s">
        <v>2131</v>
      </c>
      <c r="Y239" s="11" t="s">
        <v>2132</v>
      </c>
      <c r="Z239" s="11">
        <v>100115067393</v>
      </c>
      <c r="AA239" s="11" t="s">
        <v>408</v>
      </c>
      <c r="AB239" s="11" t="s">
        <v>2133</v>
      </c>
      <c r="AC239" s="12"/>
      <c r="AD239" s="12"/>
      <c r="AE239" s="12"/>
      <c r="AF239" s="15" t="s">
        <v>502</v>
      </c>
      <c r="AG239" s="11" t="str">
        <f>IFERROR(VLOOKUP(표1[[#This Row],[담당자]],'담당자 정보'!$B:$D,2,0),"")</f>
        <v>딜버</v>
      </c>
      <c r="AH239" s="11" t="str">
        <f>IFERROR(VLOOKUP(표1[[#This Row],[담당자]],'담당자 정보'!$B:$E,4,0),"")</f>
        <v>-</v>
      </c>
      <c r="AI239" s="12" t="s">
        <v>443</v>
      </c>
      <c r="AJ239" s="12" t="str">
        <f>IFERROR(VLOOKUP(표1[[#This Row],[담당자]],배민비즈계정!$B:$E,3,0),"")</f>
        <v>ksy1596</v>
      </c>
      <c r="AK239" s="12" t="str">
        <f>IFERROR(VLOOKUP(표1[[#This Row],[담당자]],배민비즈계정!$B:$E,4,0),"")</f>
        <v>010-4337-1596</v>
      </c>
      <c r="AL239" s="12" t="str">
        <f>VLOOKUP(표1[[#This Row],[담당자]],배민비즈계정!$B:$E,2,0)</f>
        <v>딜버</v>
      </c>
      <c r="AM239" s="11">
        <f>VLOOKUP(표1[[#This Row],[담당자]],'담당자 정보'!B:G,6,FALSE)</f>
        <v>0</v>
      </c>
      <c r="AN239" s="11" t="e">
        <f>VLOOKUP(표1[[#This Row],[팀장]],배민비즈계정!$B:$E,3,FALSE)</f>
        <v>#N/A</v>
      </c>
      <c r="AO239" s="16" t="e">
        <f>VLOOKUP(표1[[#This Row],[팀장]],배민비즈계정!$B:$E,4,FALSE)</f>
        <v>#N/A</v>
      </c>
      <c r="AP239" s="2" t="s">
        <v>109</v>
      </c>
      <c r="AQ239" s="2" t="s">
        <v>122</v>
      </c>
      <c r="AR239" s="2" t="str">
        <f>_xlfn.XLOOKUP(표1[[#This Row],[시도2]]&amp;" "&amp;표1[[#This Row],[시군구2]],요금제0402!C:C,요금제0402!G:G)</f>
        <v>서울B&amp;경인A</v>
      </c>
      <c r="AS239" s="2"/>
      <c r="AT239" s="2"/>
      <c r="AU239" s="2"/>
    </row>
    <row r="240" spans="1:47" ht="16.5" customHeight="1">
      <c r="A240" s="10">
        <v>238</v>
      </c>
      <c r="B240" s="11" t="s">
        <v>2137</v>
      </c>
      <c r="C240" s="11" t="s">
        <v>2142</v>
      </c>
      <c r="D240" s="11" t="s">
        <v>2143</v>
      </c>
      <c r="E240" s="11" t="s">
        <v>56</v>
      </c>
      <c r="F240" s="11" t="s">
        <v>109</v>
      </c>
      <c r="G240" s="11" t="s">
        <v>122</v>
      </c>
      <c r="H240" s="11">
        <v>0</v>
      </c>
      <c r="I240" s="47"/>
      <c r="J240" s="11" t="s">
        <v>2144</v>
      </c>
      <c r="K240" s="11" t="s">
        <v>2145</v>
      </c>
      <c r="L240" s="11" t="s">
        <v>705</v>
      </c>
      <c r="M240" s="12">
        <v>45452</v>
      </c>
      <c r="N240" s="12">
        <v>45455</v>
      </c>
      <c r="O240" s="12" t="str">
        <f>IFERROR(_xlfn.XLOOKUP(표1[[#This Row],[시도]]&amp;" "&amp;표1[[#This Row],[시군구]],요금제0402!C:C,요금제0402!G:G),"-")</f>
        <v>서울B&amp;경인A</v>
      </c>
      <c r="P240" s="14"/>
      <c r="Q240" s="57">
        <v>0</v>
      </c>
      <c r="R240" s="13">
        <v>100</v>
      </c>
      <c r="S240" s="18">
        <v>50</v>
      </c>
      <c r="T240" s="12" t="s">
        <v>86</v>
      </c>
      <c r="U240" s="11" t="s">
        <v>150</v>
      </c>
      <c r="V240" s="11">
        <v>5650502311</v>
      </c>
      <c r="W240" s="11" t="s">
        <v>2130</v>
      </c>
      <c r="X240" s="11" t="s">
        <v>2131</v>
      </c>
      <c r="Y240" s="11" t="s">
        <v>2132</v>
      </c>
      <c r="Z240" s="11">
        <v>100115067393</v>
      </c>
      <c r="AA240" s="11" t="s">
        <v>408</v>
      </c>
      <c r="AB240" s="11" t="s">
        <v>2133</v>
      </c>
      <c r="AC240" s="12"/>
      <c r="AD240" s="12"/>
      <c r="AE240" s="12"/>
      <c r="AF240" s="15" t="s">
        <v>70</v>
      </c>
      <c r="AG240" s="11" t="str">
        <f>IFERROR(VLOOKUP(표1[[#This Row],[담당자]],'담당자 정보'!$B:$D,2,0),"")</f>
        <v>딜버</v>
      </c>
      <c r="AH240" s="11" t="str">
        <f>IFERROR(VLOOKUP(표1[[#This Row],[담당자]],'담당자 정보'!$B:$E,4,0),"")</f>
        <v>-</v>
      </c>
      <c r="AI240" s="12" t="s">
        <v>443</v>
      </c>
      <c r="AJ240" s="12" t="str">
        <f>IFERROR(VLOOKUP(표1[[#This Row],[담당자]],배민비즈계정!$B:$E,3,0),"")</f>
        <v>ksy1596</v>
      </c>
      <c r="AK240" s="12" t="str">
        <f>IFERROR(VLOOKUP(표1[[#This Row],[담당자]],배민비즈계정!$B:$E,4,0),"")</f>
        <v>010-4337-1596</v>
      </c>
      <c r="AL240" s="12" t="str">
        <f>VLOOKUP(표1[[#This Row],[담당자]],배민비즈계정!$B:$E,2,0)</f>
        <v>딜버</v>
      </c>
      <c r="AM240" s="11">
        <f>VLOOKUP(표1[[#This Row],[담당자]],'담당자 정보'!B:G,6,FALSE)</f>
        <v>0</v>
      </c>
      <c r="AN240" s="11" t="e">
        <f>VLOOKUP(표1[[#This Row],[팀장]],배민비즈계정!$B:$E,3,FALSE)</f>
        <v>#N/A</v>
      </c>
      <c r="AO240" s="16" t="e">
        <f>VLOOKUP(표1[[#This Row],[팀장]],배민비즈계정!$B:$E,4,FALSE)</f>
        <v>#N/A</v>
      </c>
      <c r="AP240" s="2" t="s">
        <v>109</v>
      </c>
      <c r="AQ240" s="2" t="s">
        <v>122</v>
      </c>
      <c r="AR240" s="2" t="str">
        <f>_xlfn.XLOOKUP(표1[[#This Row],[시도2]]&amp;" "&amp;표1[[#This Row],[시군구2]],요금제0402!C:C,요금제0402!G:G)</f>
        <v>서울B&amp;경인A</v>
      </c>
      <c r="AS240" s="2"/>
      <c r="AT240" s="2"/>
      <c r="AU240" s="2"/>
    </row>
    <row r="241" spans="1:47" ht="16.5" customHeight="1">
      <c r="A241" s="10">
        <v>239</v>
      </c>
      <c r="B241" s="11" t="s">
        <v>2146</v>
      </c>
      <c r="C241" s="11" t="s">
        <v>2147</v>
      </c>
      <c r="D241" s="11" t="s">
        <v>2148</v>
      </c>
      <c r="E241" s="11" t="s">
        <v>56</v>
      </c>
      <c r="F241" s="11" t="s">
        <v>2149</v>
      </c>
      <c r="G241" s="11" t="s">
        <v>2150</v>
      </c>
      <c r="H241" s="11">
        <v>0</v>
      </c>
      <c r="I241" s="47"/>
      <c r="J241" s="11" t="s">
        <v>2151</v>
      </c>
      <c r="K241" s="11" t="s">
        <v>2152</v>
      </c>
      <c r="L241" s="11" t="s">
        <v>705</v>
      </c>
      <c r="M241" s="12">
        <v>45452</v>
      </c>
      <c r="N241" s="12">
        <v>45455</v>
      </c>
      <c r="O241" s="12" t="str">
        <f>IFERROR(_xlfn.XLOOKUP(표1[[#This Row],[시도]]&amp;" "&amp;표1[[#This Row],[시군구]],요금제0402!C:C,요금제0402!G:G),"-")</f>
        <v>경인B</v>
      </c>
      <c r="P241" s="14"/>
      <c r="Q241" s="57">
        <v>0</v>
      </c>
      <c r="R241" s="13">
        <v>100</v>
      </c>
      <c r="S241" s="18">
        <v>50</v>
      </c>
      <c r="T241" s="12"/>
      <c r="U241" s="11" t="s">
        <v>150</v>
      </c>
      <c r="V241" s="11">
        <v>3138702486</v>
      </c>
      <c r="W241" s="11" t="s">
        <v>2153</v>
      </c>
      <c r="X241" s="11" t="s">
        <v>2154</v>
      </c>
      <c r="Y241" s="11" t="s">
        <v>2155</v>
      </c>
      <c r="Z241" s="11">
        <v>62805790004016</v>
      </c>
      <c r="AA241" s="11" t="s">
        <v>103</v>
      </c>
      <c r="AB241" s="11" t="s">
        <v>2156</v>
      </c>
      <c r="AC241" s="12"/>
      <c r="AD241" s="12"/>
      <c r="AE241" s="12"/>
      <c r="AF241" s="15" t="s">
        <v>384</v>
      </c>
      <c r="AG241" s="11" t="str">
        <f>IFERROR(VLOOKUP(표1[[#This Row],[담당자]],'담당자 정보'!$B:$D,2,0),"")</f>
        <v>딜버</v>
      </c>
      <c r="AH241" s="11" t="str">
        <f>IFERROR(VLOOKUP(표1[[#This Row],[담당자]],'담당자 정보'!$B:$E,4,0),"")</f>
        <v>-</v>
      </c>
      <c r="AI241" s="12" t="s">
        <v>443</v>
      </c>
      <c r="AJ241" s="12" t="str">
        <f>IFERROR(VLOOKUP(표1[[#This Row],[담당자]],배민비즈계정!$B:$E,3,0),"")</f>
        <v>ksy1596</v>
      </c>
      <c r="AK241" s="12" t="str">
        <f>IFERROR(VLOOKUP(표1[[#This Row],[담당자]],배민비즈계정!$B:$E,4,0),"")</f>
        <v>010-4337-1596</v>
      </c>
      <c r="AL241" s="12" t="str">
        <f>VLOOKUP(표1[[#This Row],[담당자]],배민비즈계정!$B:$E,2,0)</f>
        <v>딜버</v>
      </c>
      <c r="AM241" s="11">
        <f>VLOOKUP(표1[[#This Row],[담당자]],'담당자 정보'!B:G,6,FALSE)</f>
        <v>0</v>
      </c>
      <c r="AN241" s="11" t="e">
        <f>VLOOKUP(표1[[#This Row],[팀장]],배민비즈계정!$B:$E,3,FALSE)</f>
        <v>#N/A</v>
      </c>
      <c r="AO241" s="16" t="e">
        <f>VLOOKUP(표1[[#This Row],[팀장]],배민비즈계정!$B:$E,4,FALSE)</f>
        <v>#N/A</v>
      </c>
      <c r="AP241" s="2" t="s">
        <v>2149</v>
      </c>
      <c r="AQ241" s="2" t="s">
        <v>2150</v>
      </c>
      <c r="AR241" s="2" t="str">
        <f>_xlfn.XLOOKUP(표1[[#This Row],[시도2]]&amp;" "&amp;표1[[#This Row],[시군구2]],요금제0402!C:C,요금제0402!G:G)</f>
        <v>경인B</v>
      </c>
      <c r="AS241" s="2"/>
      <c r="AT241" s="2"/>
      <c r="AU241" s="2"/>
    </row>
    <row r="242" spans="1:47" ht="16.5" customHeight="1">
      <c r="A242" s="10">
        <v>240</v>
      </c>
      <c r="B242" s="11" t="s">
        <v>2146</v>
      </c>
      <c r="C242" s="11" t="s">
        <v>2157</v>
      </c>
      <c r="D242" s="11" t="s">
        <v>2158</v>
      </c>
      <c r="E242" s="11" t="s">
        <v>56</v>
      </c>
      <c r="F242" s="11" t="s">
        <v>2149</v>
      </c>
      <c r="G242" s="11" t="s">
        <v>2150</v>
      </c>
      <c r="H242" s="11">
        <v>0</v>
      </c>
      <c r="I242" s="47"/>
      <c r="J242" s="11" t="s">
        <v>2159</v>
      </c>
      <c r="K242" s="11" t="s">
        <v>2160</v>
      </c>
      <c r="L242" s="11" t="s">
        <v>705</v>
      </c>
      <c r="M242" s="12">
        <v>45452</v>
      </c>
      <c r="N242" s="12">
        <v>45455</v>
      </c>
      <c r="O242" s="12" t="str">
        <f>IFERROR(_xlfn.XLOOKUP(표1[[#This Row],[시도]]&amp;" "&amp;표1[[#This Row],[시군구]],요금제0402!C:C,요금제0402!G:G),"-")</f>
        <v>경인B</v>
      </c>
      <c r="P242" s="14"/>
      <c r="Q242" s="57">
        <v>0</v>
      </c>
      <c r="R242" s="13">
        <v>100</v>
      </c>
      <c r="S242" s="18">
        <v>50</v>
      </c>
      <c r="T242" s="12" t="s">
        <v>86</v>
      </c>
      <c r="U242" s="11" t="s">
        <v>150</v>
      </c>
      <c r="V242" s="11">
        <v>3138702486</v>
      </c>
      <c r="W242" s="11" t="s">
        <v>2153</v>
      </c>
      <c r="X242" s="11" t="s">
        <v>2154</v>
      </c>
      <c r="Y242" s="11" t="s">
        <v>2155</v>
      </c>
      <c r="Z242" s="11">
        <v>62805790004016</v>
      </c>
      <c r="AA242" s="11" t="s">
        <v>103</v>
      </c>
      <c r="AB242" s="11" t="s">
        <v>2156</v>
      </c>
      <c r="AC242" s="12"/>
      <c r="AD242" s="12"/>
      <c r="AE242" s="12"/>
      <c r="AF242" s="15" t="s">
        <v>646</v>
      </c>
      <c r="AG242" s="11" t="str">
        <f>IFERROR(VLOOKUP(표1[[#This Row],[담당자]],'담당자 정보'!$B:$D,2,0),"")</f>
        <v>딜버</v>
      </c>
      <c r="AH242" s="11" t="str">
        <f>IFERROR(VLOOKUP(표1[[#This Row],[담당자]],'담당자 정보'!$B:$E,4,0),"")</f>
        <v>-</v>
      </c>
      <c r="AI242" s="12" t="s">
        <v>443</v>
      </c>
      <c r="AJ242" s="12" t="str">
        <f>IFERROR(VLOOKUP(표1[[#This Row],[담당자]],배민비즈계정!$B:$E,3,0),"")</f>
        <v>ksy1596</v>
      </c>
      <c r="AK242" s="12" t="str">
        <f>IFERROR(VLOOKUP(표1[[#This Row],[담당자]],배민비즈계정!$B:$E,4,0),"")</f>
        <v>010-4337-1596</v>
      </c>
      <c r="AL242" s="12" t="str">
        <f>VLOOKUP(표1[[#This Row],[담당자]],배민비즈계정!$B:$E,2,0)</f>
        <v>딜버</v>
      </c>
      <c r="AM242" s="11">
        <f>VLOOKUP(표1[[#This Row],[담당자]],'담당자 정보'!B:G,6,FALSE)</f>
        <v>0</v>
      </c>
      <c r="AN242" s="11" t="e">
        <f>VLOOKUP(표1[[#This Row],[팀장]],배민비즈계정!$B:$E,3,FALSE)</f>
        <v>#N/A</v>
      </c>
      <c r="AO242" s="16" t="e">
        <f>VLOOKUP(표1[[#This Row],[팀장]],배민비즈계정!$B:$E,4,FALSE)</f>
        <v>#N/A</v>
      </c>
      <c r="AP242" s="2" t="s">
        <v>2149</v>
      </c>
      <c r="AQ242" s="2" t="s">
        <v>2150</v>
      </c>
      <c r="AR242" s="2" t="str">
        <f>_xlfn.XLOOKUP(표1[[#This Row],[시도2]]&amp;" "&amp;표1[[#This Row],[시군구2]],요금제0402!C:C,요금제0402!G:G)</f>
        <v>경인B</v>
      </c>
      <c r="AS242" s="2"/>
      <c r="AT242" s="2"/>
      <c r="AU242" s="2"/>
    </row>
    <row r="243" spans="1:47" ht="16.5" customHeight="1">
      <c r="A243" s="10">
        <v>241</v>
      </c>
      <c r="B243" s="11" t="s">
        <v>2161</v>
      </c>
      <c r="C243" s="11" t="s">
        <v>2162</v>
      </c>
      <c r="D243" s="11" t="s">
        <v>2163</v>
      </c>
      <c r="E243" s="11" t="s">
        <v>56</v>
      </c>
      <c r="F243" s="11" t="s">
        <v>2149</v>
      </c>
      <c r="G243" s="11" t="s">
        <v>2164</v>
      </c>
      <c r="H243" s="11">
        <v>0</v>
      </c>
      <c r="I243" s="47"/>
      <c r="J243" s="11" t="s">
        <v>2165</v>
      </c>
      <c r="K243" s="11" t="s">
        <v>2166</v>
      </c>
      <c r="L243" s="11" t="s">
        <v>705</v>
      </c>
      <c r="M243" s="12">
        <v>45452</v>
      </c>
      <c r="N243" s="12">
        <v>45455</v>
      </c>
      <c r="O243" s="12" t="str">
        <f>IFERROR(_xlfn.XLOOKUP(표1[[#This Row],[시도]]&amp;" "&amp;표1[[#This Row],[시군구]],요금제0402!C:C,요금제0402!G:G),"-")</f>
        <v>경인B</v>
      </c>
      <c r="P243" s="14"/>
      <c r="Q243" s="57">
        <v>0</v>
      </c>
      <c r="R243" s="13">
        <v>100</v>
      </c>
      <c r="S243" s="18">
        <v>50</v>
      </c>
      <c r="T243" s="12"/>
      <c r="U243" s="11" t="s">
        <v>150</v>
      </c>
      <c r="V243" s="11">
        <v>3138702486</v>
      </c>
      <c r="W243" s="11" t="s">
        <v>2153</v>
      </c>
      <c r="X243" s="11" t="s">
        <v>2154</v>
      </c>
      <c r="Y243" s="11" t="s">
        <v>2155</v>
      </c>
      <c r="Z243" s="11">
        <v>62805790004016</v>
      </c>
      <c r="AA243" s="11" t="s">
        <v>103</v>
      </c>
      <c r="AB243" s="11" t="s">
        <v>2156</v>
      </c>
      <c r="AC243" s="12"/>
      <c r="AD243" s="12"/>
      <c r="AE243" s="12"/>
      <c r="AF243" s="15" t="s">
        <v>384</v>
      </c>
      <c r="AG243" s="11" t="str">
        <f>IFERROR(VLOOKUP(표1[[#This Row],[담당자]],'담당자 정보'!$B:$D,2,0),"")</f>
        <v>딜버</v>
      </c>
      <c r="AH243" s="11" t="str">
        <f>IFERROR(VLOOKUP(표1[[#This Row],[담당자]],'담당자 정보'!$B:$E,4,0),"")</f>
        <v>-</v>
      </c>
      <c r="AI243" s="12" t="s">
        <v>443</v>
      </c>
      <c r="AJ243" s="12" t="str">
        <f>IFERROR(VLOOKUP(표1[[#This Row],[담당자]],배민비즈계정!$B:$E,3,0),"")</f>
        <v>ksy1596</v>
      </c>
      <c r="AK243" s="12" t="str">
        <f>IFERROR(VLOOKUP(표1[[#This Row],[담당자]],배민비즈계정!$B:$E,4,0),"")</f>
        <v>010-4337-1596</v>
      </c>
      <c r="AL243" s="12" t="str">
        <f>VLOOKUP(표1[[#This Row],[담당자]],배민비즈계정!$B:$E,2,0)</f>
        <v>딜버</v>
      </c>
      <c r="AM243" s="11">
        <f>VLOOKUP(표1[[#This Row],[담당자]],'담당자 정보'!B:G,6,FALSE)</f>
        <v>0</v>
      </c>
      <c r="AN243" s="11" t="e">
        <f>VLOOKUP(표1[[#This Row],[팀장]],배민비즈계정!$B:$E,3,FALSE)</f>
        <v>#N/A</v>
      </c>
      <c r="AO243" s="16" t="e">
        <f>VLOOKUP(표1[[#This Row],[팀장]],배민비즈계정!$B:$E,4,FALSE)</f>
        <v>#N/A</v>
      </c>
      <c r="AP243" s="2" t="s">
        <v>2149</v>
      </c>
      <c r="AQ243" s="2" t="s">
        <v>2164</v>
      </c>
      <c r="AR243" s="2" t="str">
        <f>_xlfn.XLOOKUP(표1[[#This Row],[시도2]]&amp;" "&amp;표1[[#This Row],[시군구2]],요금제0402!C:C,요금제0402!G:G)</f>
        <v>경인B</v>
      </c>
      <c r="AS243" s="2"/>
      <c r="AT243" s="2"/>
      <c r="AU243" s="2"/>
    </row>
    <row r="244" spans="1:47" ht="16.5" customHeight="1">
      <c r="A244" s="10">
        <v>242</v>
      </c>
      <c r="B244" s="11" t="s">
        <v>2167</v>
      </c>
      <c r="C244" s="11" t="s">
        <v>2168</v>
      </c>
      <c r="D244" s="11" t="s">
        <v>2169</v>
      </c>
      <c r="E244" s="11" t="s">
        <v>56</v>
      </c>
      <c r="F244" s="11" t="s">
        <v>2149</v>
      </c>
      <c r="G244" s="11" t="s">
        <v>2170</v>
      </c>
      <c r="H244" s="11">
        <v>0</v>
      </c>
      <c r="I244" s="47"/>
      <c r="J244" s="11" t="s">
        <v>2171</v>
      </c>
      <c r="K244" s="11" t="s">
        <v>2172</v>
      </c>
      <c r="L244" s="11" t="s">
        <v>705</v>
      </c>
      <c r="M244" s="12">
        <v>45452</v>
      </c>
      <c r="N244" s="12">
        <v>45455</v>
      </c>
      <c r="O244" s="12" t="str">
        <f>IFERROR(_xlfn.XLOOKUP(표1[[#This Row],[시도]]&amp;" "&amp;표1[[#This Row],[시군구]],요금제0402!C:C,요금제0402!G:G),"-")</f>
        <v>경인B</v>
      </c>
      <c r="P244" s="14"/>
      <c r="Q244" s="57">
        <v>0</v>
      </c>
      <c r="R244" s="13">
        <v>100</v>
      </c>
      <c r="S244" s="18">
        <v>50</v>
      </c>
      <c r="T244" s="12" t="s">
        <v>86</v>
      </c>
      <c r="U244" s="11" t="s">
        <v>150</v>
      </c>
      <c r="V244" s="11">
        <v>3138702486</v>
      </c>
      <c r="W244" s="11" t="s">
        <v>2153</v>
      </c>
      <c r="X244" s="11" t="s">
        <v>2154</v>
      </c>
      <c r="Y244" s="11" t="s">
        <v>2155</v>
      </c>
      <c r="Z244" s="11">
        <v>62805790004016</v>
      </c>
      <c r="AA244" s="11" t="s">
        <v>103</v>
      </c>
      <c r="AB244" s="11" t="s">
        <v>2156</v>
      </c>
      <c r="AC244" s="12"/>
      <c r="AD244" s="12"/>
      <c r="AE244" s="12"/>
      <c r="AF244" s="15" t="s">
        <v>646</v>
      </c>
      <c r="AG244" s="11" t="str">
        <f>IFERROR(VLOOKUP(표1[[#This Row],[담당자]],'담당자 정보'!$B:$D,2,0),"")</f>
        <v>딜버</v>
      </c>
      <c r="AH244" s="11" t="str">
        <f>IFERROR(VLOOKUP(표1[[#This Row],[담당자]],'담당자 정보'!$B:$E,4,0),"")</f>
        <v>-</v>
      </c>
      <c r="AI244" s="12" t="s">
        <v>443</v>
      </c>
      <c r="AJ244" s="12" t="str">
        <f>IFERROR(VLOOKUP(표1[[#This Row],[담당자]],배민비즈계정!$B:$E,3,0),"")</f>
        <v>ksy1596</v>
      </c>
      <c r="AK244" s="12" t="str">
        <f>IFERROR(VLOOKUP(표1[[#This Row],[담당자]],배민비즈계정!$B:$E,4,0),"")</f>
        <v>010-4337-1596</v>
      </c>
      <c r="AL244" s="12" t="str">
        <f>VLOOKUP(표1[[#This Row],[담당자]],배민비즈계정!$B:$E,2,0)</f>
        <v>딜버</v>
      </c>
      <c r="AM244" s="11">
        <f>VLOOKUP(표1[[#This Row],[담당자]],'담당자 정보'!B:G,6,FALSE)</f>
        <v>0</v>
      </c>
      <c r="AN244" s="11" t="e">
        <f>VLOOKUP(표1[[#This Row],[팀장]],배민비즈계정!$B:$E,3,FALSE)</f>
        <v>#N/A</v>
      </c>
      <c r="AO244" s="16" t="e">
        <f>VLOOKUP(표1[[#This Row],[팀장]],배민비즈계정!$B:$E,4,FALSE)</f>
        <v>#N/A</v>
      </c>
      <c r="AP244" s="2" t="s">
        <v>2149</v>
      </c>
      <c r="AQ244" s="2" t="s">
        <v>2170</v>
      </c>
      <c r="AR244" s="2" t="str">
        <f>_xlfn.XLOOKUP(표1[[#This Row],[시도2]]&amp;" "&amp;표1[[#This Row],[시군구2]],요금제0402!C:C,요금제0402!G:G)</f>
        <v>경인B</v>
      </c>
      <c r="AS244" s="2"/>
      <c r="AT244" s="2"/>
      <c r="AU244" s="2"/>
    </row>
    <row r="245" spans="1:47" ht="16.5" customHeight="1">
      <c r="A245" s="10">
        <v>243</v>
      </c>
      <c r="B245" s="11" t="s">
        <v>2173</v>
      </c>
      <c r="C245" s="11" t="s">
        <v>2174</v>
      </c>
      <c r="D245" s="11" t="s">
        <v>2175</v>
      </c>
      <c r="E245" s="11" t="s">
        <v>56</v>
      </c>
      <c r="F245" s="11" t="s">
        <v>2149</v>
      </c>
      <c r="G245" s="11" t="s">
        <v>2176</v>
      </c>
      <c r="H245" s="11">
        <v>0</v>
      </c>
      <c r="I245" s="47"/>
      <c r="J245" s="11" t="s">
        <v>2177</v>
      </c>
      <c r="K245" s="11" t="s">
        <v>2178</v>
      </c>
      <c r="L245" s="11" t="s">
        <v>705</v>
      </c>
      <c r="M245" s="12">
        <v>45452</v>
      </c>
      <c r="N245" s="12">
        <v>45455</v>
      </c>
      <c r="O245" s="12" t="str">
        <f>IFERROR(_xlfn.XLOOKUP(표1[[#This Row],[시도]]&amp;" "&amp;표1[[#This Row],[시군구]],요금제0402!C:C,요금제0402!G:G),"-")</f>
        <v>경인B</v>
      </c>
      <c r="P245" s="14"/>
      <c r="Q245" s="57">
        <v>0</v>
      </c>
      <c r="R245" s="13">
        <v>100</v>
      </c>
      <c r="S245" s="18">
        <v>50</v>
      </c>
      <c r="T245" s="12" t="s">
        <v>86</v>
      </c>
      <c r="U245" s="11" t="s">
        <v>150</v>
      </c>
      <c r="V245" s="11">
        <v>3138702486</v>
      </c>
      <c r="W245" s="11" t="s">
        <v>2153</v>
      </c>
      <c r="X245" s="11" t="s">
        <v>2154</v>
      </c>
      <c r="Y245" s="11" t="s">
        <v>2155</v>
      </c>
      <c r="Z245" s="11">
        <v>62805790004016</v>
      </c>
      <c r="AA245" s="11" t="s">
        <v>103</v>
      </c>
      <c r="AB245" s="11" t="s">
        <v>2156</v>
      </c>
      <c r="AC245" s="12"/>
      <c r="AD245" s="12"/>
      <c r="AE245" s="12"/>
      <c r="AF245" s="15" t="s">
        <v>70</v>
      </c>
      <c r="AG245" s="11" t="str">
        <f>IFERROR(VLOOKUP(표1[[#This Row],[담당자]],'담당자 정보'!$B:$D,2,0),"")</f>
        <v>딜버</v>
      </c>
      <c r="AH245" s="11" t="str">
        <f>IFERROR(VLOOKUP(표1[[#This Row],[담당자]],'담당자 정보'!$B:$E,4,0),"")</f>
        <v>-</v>
      </c>
      <c r="AI245" s="12" t="s">
        <v>443</v>
      </c>
      <c r="AJ245" s="12" t="str">
        <f>IFERROR(VLOOKUP(표1[[#This Row],[담당자]],배민비즈계정!$B:$E,3,0),"")</f>
        <v>ksy1596</v>
      </c>
      <c r="AK245" s="12" t="str">
        <f>IFERROR(VLOOKUP(표1[[#This Row],[담당자]],배민비즈계정!$B:$E,4,0),"")</f>
        <v>010-4337-1596</v>
      </c>
      <c r="AL245" s="12" t="str">
        <f>VLOOKUP(표1[[#This Row],[담당자]],배민비즈계정!$B:$E,2,0)</f>
        <v>딜버</v>
      </c>
      <c r="AM245" s="11">
        <f>VLOOKUP(표1[[#This Row],[담당자]],'담당자 정보'!B:G,6,FALSE)</f>
        <v>0</v>
      </c>
      <c r="AN245" s="11" t="e">
        <f>VLOOKUP(표1[[#This Row],[팀장]],배민비즈계정!$B:$E,3,FALSE)</f>
        <v>#N/A</v>
      </c>
      <c r="AO245" s="16" t="e">
        <f>VLOOKUP(표1[[#This Row],[팀장]],배민비즈계정!$B:$E,4,FALSE)</f>
        <v>#N/A</v>
      </c>
      <c r="AP245" s="2" t="s">
        <v>2149</v>
      </c>
      <c r="AQ245" s="2" t="s">
        <v>2176</v>
      </c>
      <c r="AR245" s="2" t="str">
        <f>_xlfn.XLOOKUP(표1[[#This Row],[시도2]]&amp;" "&amp;표1[[#This Row],[시군구2]],요금제0402!C:C,요금제0402!G:G)</f>
        <v>경인B</v>
      </c>
      <c r="AS245" s="2"/>
      <c r="AT245" s="2"/>
      <c r="AU245" s="2"/>
    </row>
    <row r="246" spans="1:47" ht="16.5" customHeight="1">
      <c r="A246" s="10">
        <v>244</v>
      </c>
      <c r="B246" s="11" t="s">
        <v>1518</v>
      </c>
      <c r="C246" s="11" t="s">
        <v>2179</v>
      </c>
      <c r="D246" s="11" t="s">
        <v>2180</v>
      </c>
      <c r="E246" s="11" t="s">
        <v>56</v>
      </c>
      <c r="F246" s="11" t="s">
        <v>109</v>
      </c>
      <c r="G246" s="11" t="s">
        <v>186</v>
      </c>
      <c r="H246" s="11">
        <v>0</v>
      </c>
      <c r="I246" s="47"/>
      <c r="J246" s="11" t="s">
        <v>2181</v>
      </c>
      <c r="K246" s="11" t="s">
        <v>189</v>
      </c>
      <c r="L246" s="11" t="s">
        <v>705</v>
      </c>
      <c r="M246" s="12">
        <v>45452</v>
      </c>
      <c r="N246" s="12">
        <v>45455</v>
      </c>
      <c r="O246" s="12" t="str">
        <f>IFERROR(_xlfn.XLOOKUP(표1[[#This Row],[시도]]&amp;" "&amp;표1[[#This Row],[시군구]],요금제0402!C:C,요금제0402!G:G),"-")</f>
        <v>경인B</v>
      </c>
      <c r="P246" s="14"/>
      <c r="Q246" s="57">
        <v>0</v>
      </c>
      <c r="R246" s="13">
        <v>100</v>
      </c>
      <c r="S246" s="18">
        <v>50</v>
      </c>
      <c r="T246" s="12" t="s">
        <v>86</v>
      </c>
      <c r="U246" s="11" t="s">
        <v>150</v>
      </c>
      <c r="V246" s="11">
        <v>3138702486</v>
      </c>
      <c r="W246" s="11" t="s">
        <v>2153</v>
      </c>
      <c r="X246" s="11" t="s">
        <v>2154</v>
      </c>
      <c r="Y246" s="11" t="s">
        <v>2155</v>
      </c>
      <c r="Z246" s="11">
        <v>62805790004016</v>
      </c>
      <c r="AA246" s="11" t="s">
        <v>103</v>
      </c>
      <c r="AB246" s="11" t="s">
        <v>2156</v>
      </c>
      <c r="AC246" s="12"/>
      <c r="AD246" s="12"/>
      <c r="AE246" s="12"/>
      <c r="AF246" s="15" t="s">
        <v>646</v>
      </c>
      <c r="AG246" s="11" t="str">
        <f>IFERROR(VLOOKUP(표1[[#This Row],[담당자]],'담당자 정보'!$B:$D,2,0),"")</f>
        <v>딜버</v>
      </c>
      <c r="AH246" s="11" t="str">
        <f>IFERROR(VLOOKUP(표1[[#This Row],[담당자]],'담당자 정보'!$B:$E,4,0),"")</f>
        <v>-</v>
      </c>
      <c r="AI246" s="12" t="s">
        <v>443</v>
      </c>
      <c r="AJ246" s="12" t="str">
        <f>IFERROR(VLOOKUP(표1[[#This Row],[담당자]],배민비즈계정!$B:$E,3,0),"")</f>
        <v>ksy1596</v>
      </c>
      <c r="AK246" s="12" t="str">
        <f>IFERROR(VLOOKUP(표1[[#This Row],[담당자]],배민비즈계정!$B:$E,4,0),"")</f>
        <v>010-4337-1596</v>
      </c>
      <c r="AL246" s="12" t="str">
        <f>VLOOKUP(표1[[#This Row],[담당자]],배민비즈계정!$B:$E,2,0)</f>
        <v>딜버</v>
      </c>
      <c r="AM246" s="11">
        <f>VLOOKUP(표1[[#This Row],[담당자]],'담당자 정보'!B:G,6,FALSE)</f>
        <v>0</v>
      </c>
      <c r="AN246" s="11" t="e">
        <f>VLOOKUP(표1[[#This Row],[팀장]],배민비즈계정!$B:$E,3,FALSE)</f>
        <v>#N/A</v>
      </c>
      <c r="AO246" s="16" t="e">
        <f>VLOOKUP(표1[[#This Row],[팀장]],배민비즈계정!$B:$E,4,FALSE)</f>
        <v>#N/A</v>
      </c>
      <c r="AP246" s="2" t="s">
        <v>109</v>
      </c>
      <c r="AQ246" s="2" t="s">
        <v>186</v>
      </c>
      <c r="AR246" s="2" t="str">
        <f>_xlfn.XLOOKUP(표1[[#This Row],[시도2]]&amp;" "&amp;표1[[#This Row],[시군구2]],요금제0402!C:C,요금제0402!G:G)</f>
        <v>경인B</v>
      </c>
      <c r="AS246" s="2"/>
      <c r="AT246" s="2"/>
      <c r="AU246" s="2"/>
    </row>
    <row r="247" spans="1:47" ht="16.5" customHeight="1">
      <c r="A247" s="10">
        <v>245</v>
      </c>
      <c r="B247" s="11" t="s">
        <v>1433</v>
      </c>
      <c r="C247" s="11" t="s">
        <v>2182</v>
      </c>
      <c r="D247" s="11" t="s">
        <v>2183</v>
      </c>
      <c r="E247" s="11" t="s">
        <v>56</v>
      </c>
      <c r="F247" s="11" t="s">
        <v>57</v>
      </c>
      <c r="G247" s="11" t="s">
        <v>252</v>
      </c>
      <c r="H247" s="11">
        <v>0</v>
      </c>
      <c r="I247" s="47"/>
      <c r="J247" s="11" t="s">
        <v>2184</v>
      </c>
      <c r="K247" s="11" t="s">
        <v>255</v>
      </c>
      <c r="L247" s="11" t="s">
        <v>705</v>
      </c>
      <c r="M247" s="12">
        <v>45452</v>
      </c>
      <c r="N247" s="12">
        <v>45455</v>
      </c>
      <c r="O247" s="12" t="str">
        <f>IFERROR(_xlfn.XLOOKUP(표1[[#This Row],[시도]]&amp;" "&amp;표1[[#This Row],[시군구]],요금제0402!C:C,요금제0402!G:G),"-")</f>
        <v>서울B&amp;경인A</v>
      </c>
      <c r="P247" s="14"/>
      <c r="Q247" s="57">
        <v>0</v>
      </c>
      <c r="R247" s="13">
        <v>100</v>
      </c>
      <c r="S247" s="18">
        <v>50</v>
      </c>
      <c r="T247" s="12" t="s">
        <v>86</v>
      </c>
      <c r="U247" s="11" t="s">
        <v>150</v>
      </c>
      <c r="V247" s="11">
        <v>2114496056</v>
      </c>
      <c r="W247" s="11" t="s">
        <v>2185</v>
      </c>
      <c r="X247" s="11" t="s">
        <v>2186</v>
      </c>
      <c r="Y247" s="11" t="s">
        <v>2187</v>
      </c>
      <c r="Z247" s="11">
        <v>132120676638</v>
      </c>
      <c r="AA247" s="11" t="s">
        <v>430</v>
      </c>
      <c r="AB247" s="11" t="s">
        <v>2188</v>
      </c>
      <c r="AC247" s="12"/>
      <c r="AD247" s="12"/>
      <c r="AE247" s="12"/>
      <c r="AF247" s="15" t="s">
        <v>284</v>
      </c>
      <c r="AG247" s="11" t="str">
        <f>IFERROR(VLOOKUP(표1[[#This Row],[담당자]],'담당자 정보'!$B:$D,2,0),"")</f>
        <v>딜버</v>
      </c>
      <c r="AH247" s="11" t="str">
        <f>IFERROR(VLOOKUP(표1[[#This Row],[담당자]],'담당자 정보'!$B:$E,4,0),"")</f>
        <v>-</v>
      </c>
      <c r="AI247" s="12" t="s">
        <v>443</v>
      </c>
      <c r="AJ247" s="12" t="str">
        <f>IFERROR(VLOOKUP(표1[[#This Row],[담당자]],배민비즈계정!$B:$E,3,0),"")</f>
        <v>ksy1596</v>
      </c>
      <c r="AK247" s="12" t="str">
        <f>IFERROR(VLOOKUP(표1[[#This Row],[담당자]],배민비즈계정!$B:$E,4,0),"")</f>
        <v>010-4337-1596</v>
      </c>
      <c r="AL247" s="12" t="str">
        <f>VLOOKUP(표1[[#This Row],[담당자]],배민비즈계정!$B:$E,2,0)</f>
        <v>딜버</v>
      </c>
      <c r="AM247" s="11">
        <f>VLOOKUP(표1[[#This Row],[담당자]],'담당자 정보'!B:G,6,FALSE)</f>
        <v>0</v>
      </c>
      <c r="AN247" s="11" t="e">
        <f>VLOOKUP(표1[[#This Row],[팀장]],배민비즈계정!$B:$E,3,FALSE)</f>
        <v>#N/A</v>
      </c>
      <c r="AO247" s="16" t="e">
        <f>VLOOKUP(표1[[#This Row],[팀장]],배민비즈계정!$B:$E,4,FALSE)</f>
        <v>#N/A</v>
      </c>
      <c r="AP247" s="2" t="s">
        <v>57</v>
      </c>
      <c r="AQ247" s="2" t="s">
        <v>252</v>
      </c>
      <c r="AR247" s="2" t="str">
        <f>_xlfn.XLOOKUP(표1[[#This Row],[시도2]]&amp;" "&amp;표1[[#This Row],[시군구2]],요금제0402!C:C,요금제0402!G:G)</f>
        <v>서울B&amp;경인A</v>
      </c>
      <c r="AS247" s="2"/>
      <c r="AT247" s="2"/>
      <c r="AU247" s="2"/>
    </row>
    <row r="248" spans="1:47" ht="16.5" customHeight="1">
      <c r="A248" s="10">
        <v>246</v>
      </c>
      <c r="B248" s="11" t="s">
        <v>2189</v>
      </c>
      <c r="C248" s="11" t="s">
        <v>2190</v>
      </c>
      <c r="D248" s="11" t="s">
        <v>2191</v>
      </c>
      <c r="E248" s="11" t="s">
        <v>108</v>
      </c>
      <c r="F248" s="11" t="s">
        <v>2192</v>
      </c>
      <c r="G248" s="11" t="s">
        <v>2193</v>
      </c>
      <c r="H248" s="11">
        <v>1</v>
      </c>
      <c r="I248" s="47" t="s">
        <v>2194</v>
      </c>
      <c r="J248" s="11" t="s">
        <v>2195</v>
      </c>
      <c r="K248" s="11" t="s">
        <v>2196</v>
      </c>
      <c r="L248" s="11" t="s">
        <v>705</v>
      </c>
      <c r="M248" s="12">
        <v>45452</v>
      </c>
      <c r="N248" s="12">
        <v>45455</v>
      </c>
      <c r="O248" s="12" t="str">
        <f>IFERROR(_xlfn.XLOOKUP(표1[[#This Row],[시도]]&amp;" "&amp;표1[[#This Row],[시군구]],요금제0402!C:C,요금제0402!G:G),"-")</f>
        <v>지방</v>
      </c>
      <c r="P248" s="14"/>
      <c r="Q248" s="57">
        <v>100</v>
      </c>
      <c r="R248" s="13">
        <v>100</v>
      </c>
      <c r="S248" s="18">
        <v>50</v>
      </c>
      <c r="T248" s="11" t="s">
        <v>86</v>
      </c>
      <c r="U248" s="11" t="s">
        <v>64</v>
      </c>
      <c r="V248" s="11">
        <v>7351201224</v>
      </c>
      <c r="W248" s="11" t="s">
        <v>2197</v>
      </c>
      <c r="X248" s="11" t="s">
        <v>2198</v>
      </c>
      <c r="Y248" s="11" t="s">
        <v>2199</v>
      </c>
      <c r="Z248" s="11">
        <v>67091065294007</v>
      </c>
      <c r="AA248" s="11" t="s">
        <v>296</v>
      </c>
      <c r="AB248" s="11" t="s">
        <v>2200</v>
      </c>
      <c r="AC248" s="12"/>
      <c r="AD248" s="12"/>
      <c r="AE248" s="12"/>
      <c r="AF248" s="15" t="s">
        <v>70</v>
      </c>
      <c r="AG248" s="11" t="str">
        <f>IFERROR(VLOOKUP(표1[[#This Row],[담당자]],'담당자 정보'!$B:$D,2,0),"")</f>
        <v>모아라인</v>
      </c>
      <c r="AH248" s="11" t="str">
        <f>IFERROR(VLOOKUP(표1[[#This Row],[담당자]],'담당자 정보'!$B:$E,4,0),"")</f>
        <v>인프라확장_3팀</v>
      </c>
      <c r="AI248" s="12" t="s">
        <v>333</v>
      </c>
      <c r="AJ248" s="12" t="str">
        <f>IFERROR(VLOOKUP(표1[[#This Row],[담당자]],배민비즈계정!$B:$E,3,0),"")</f>
        <v>samsami7777777</v>
      </c>
      <c r="AK248" s="12" t="str">
        <f>IFERROR(VLOOKUP(표1[[#This Row],[담당자]],배민비즈계정!$B:$E,4,0),"")</f>
        <v>010-5212-8218</v>
      </c>
      <c r="AL248" s="12" t="str">
        <f>VLOOKUP(표1[[#This Row],[담당자]],배민비즈계정!$B:$E,2,0)</f>
        <v>모아라인</v>
      </c>
      <c r="AM248" s="11" t="str">
        <f>VLOOKUP(표1[[#This Row],[담당자]],'담당자 정보'!B:G,6,FALSE)</f>
        <v>김영선</v>
      </c>
      <c r="AN248" s="11" t="str">
        <f>VLOOKUP(표1[[#This Row],[팀장]],배민비즈계정!$B:$E,3,FALSE)</f>
        <v>samsami7777777</v>
      </c>
      <c r="AO248" s="16" t="str">
        <f>VLOOKUP(표1[[#This Row],[팀장]],배민비즈계정!$B:$E,4,FALSE)</f>
        <v>010-5212-8218</v>
      </c>
      <c r="AP248" s="2" t="s">
        <v>2192</v>
      </c>
      <c r="AQ248" s="2" t="s">
        <v>2193</v>
      </c>
      <c r="AR248" s="2" t="str">
        <f>_xlfn.XLOOKUP(표1[[#This Row],[시도2]]&amp;" "&amp;표1[[#This Row],[시군구2]],요금제0402!C:C,요금제0402!G:G)</f>
        <v>지방</v>
      </c>
      <c r="AS248" s="2"/>
      <c r="AT248" s="2"/>
      <c r="AU248" s="2"/>
    </row>
    <row r="249" spans="1:47" ht="16.5" customHeight="1">
      <c r="A249" s="10">
        <v>247</v>
      </c>
      <c r="B249" s="11" t="s">
        <v>2201</v>
      </c>
      <c r="C249" s="11" t="s">
        <v>2202</v>
      </c>
      <c r="D249" s="11" t="s">
        <v>2203</v>
      </c>
      <c r="E249" s="11" t="s">
        <v>75</v>
      </c>
      <c r="F249" s="11" t="s">
        <v>109</v>
      </c>
      <c r="G249" s="11" t="s">
        <v>197</v>
      </c>
      <c r="H249" s="11">
        <v>0</v>
      </c>
      <c r="I249" s="47" t="s">
        <v>2204</v>
      </c>
      <c r="J249" s="11" t="s">
        <v>2205</v>
      </c>
      <c r="K249" s="11" t="s">
        <v>2206</v>
      </c>
      <c r="L249" s="11" t="s">
        <v>705</v>
      </c>
      <c r="M249" s="12">
        <v>45452</v>
      </c>
      <c r="N249" s="12">
        <v>45455</v>
      </c>
      <c r="O249" s="12" t="str">
        <f>IFERROR(_xlfn.XLOOKUP(표1[[#This Row],[시도]]&amp;" "&amp;표1[[#This Row],[시군구]],요금제0402!C:C,요금제0402!G:G),"-")</f>
        <v>경인B</v>
      </c>
      <c r="P249" s="14"/>
      <c r="Q249" s="57">
        <v>0</v>
      </c>
      <c r="R249" s="13">
        <v>100</v>
      </c>
      <c r="S249" s="18">
        <v>50</v>
      </c>
      <c r="T249" s="12" t="s">
        <v>86</v>
      </c>
      <c r="U249" s="11" t="s">
        <v>64</v>
      </c>
      <c r="V249" s="11">
        <v>8210103003</v>
      </c>
      <c r="W249" s="11" t="s">
        <v>2207</v>
      </c>
      <c r="X249" s="11" t="s">
        <v>2208</v>
      </c>
      <c r="Y249" s="11" t="s">
        <v>2209</v>
      </c>
      <c r="Z249" s="11">
        <v>3521083579033</v>
      </c>
      <c r="AA249" s="11" t="s">
        <v>142</v>
      </c>
      <c r="AB249" s="11" t="s">
        <v>2210</v>
      </c>
      <c r="AC249" s="12"/>
      <c r="AD249" s="12"/>
      <c r="AE249" s="12"/>
      <c r="AF249" s="15" t="s">
        <v>70</v>
      </c>
      <c r="AG249" s="11" t="str">
        <f>IFERROR(VLOOKUP(표1[[#This Row],[담당자]],'담당자 정보'!$B:$D,2,0),"")</f>
        <v>모아라인</v>
      </c>
      <c r="AH249" s="11" t="str">
        <f>IFERROR(VLOOKUP(표1[[#This Row],[담당자]],'담당자 정보'!$B:$E,4,0),"")</f>
        <v>인프라확장_3팀</v>
      </c>
      <c r="AI249" s="12" t="s">
        <v>333</v>
      </c>
      <c r="AJ249" s="12" t="str">
        <f>IFERROR(VLOOKUP(표1[[#This Row],[담당자]],배민비즈계정!$B:$E,3,0),"")</f>
        <v>samsami7777777</v>
      </c>
      <c r="AK249" s="12" t="str">
        <f>IFERROR(VLOOKUP(표1[[#This Row],[담당자]],배민비즈계정!$B:$E,4,0),"")</f>
        <v>010-5212-8218</v>
      </c>
      <c r="AL249" s="12" t="str">
        <f>VLOOKUP(표1[[#This Row],[담당자]],배민비즈계정!$B:$E,2,0)</f>
        <v>모아라인</v>
      </c>
      <c r="AM249" s="11" t="str">
        <f>VLOOKUP(표1[[#This Row],[담당자]],'담당자 정보'!B:G,6,FALSE)</f>
        <v>김영선</v>
      </c>
      <c r="AN249" s="11" t="str">
        <f>VLOOKUP(표1[[#This Row],[팀장]],배민비즈계정!$B:$E,3,FALSE)</f>
        <v>samsami7777777</v>
      </c>
      <c r="AO249" s="16" t="str">
        <f>VLOOKUP(표1[[#This Row],[팀장]],배민비즈계정!$B:$E,4,FALSE)</f>
        <v>010-5212-8218</v>
      </c>
      <c r="AP249" s="2" t="s">
        <v>109</v>
      </c>
      <c r="AQ249" s="2" t="s">
        <v>197</v>
      </c>
      <c r="AR249" s="2" t="str">
        <f>_xlfn.XLOOKUP(표1[[#This Row],[시도2]]&amp;" "&amp;표1[[#This Row],[시군구2]],요금제0402!C:C,요금제0402!G:G)</f>
        <v>경인B</v>
      </c>
      <c r="AS249" s="2"/>
      <c r="AT249" s="2"/>
      <c r="AU249" s="2"/>
    </row>
    <row r="250" spans="1:47" ht="16.5" customHeight="1">
      <c r="A250" s="10">
        <v>248</v>
      </c>
      <c r="B250" s="11" t="s">
        <v>2211</v>
      </c>
      <c r="C250" s="11" t="s">
        <v>2212</v>
      </c>
      <c r="D250" s="11" t="s">
        <v>2213</v>
      </c>
      <c r="E250" s="11" t="s">
        <v>56</v>
      </c>
      <c r="F250" s="11" t="s">
        <v>1197</v>
      </c>
      <c r="G250" s="11" t="s">
        <v>2214</v>
      </c>
      <c r="H250" s="11">
        <v>0</v>
      </c>
      <c r="I250" s="47"/>
      <c r="J250" s="11" t="s">
        <v>2215</v>
      </c>
      <c r="K250" s="11" t="s">
        <v>2216</v>
      </c>
      <c r="L250" s="11" t="s">
        <v>705</v>
      </c>
      <c r="M250" s="12">
        <v>45452</v>
      </c>
      <c r="N250" s="12">
        <v>45455</v>
      </c>
      <c r="O250" s="12" t="str">
        <f>IFERROR(_xlfn.XLOOKUP(표1[[#This Row],[시도]]&amp;" "&amp;표1[[#This Row],[시군구]],요금제0402!C:C,요금제0402!G:G),"-")</f>
        <v>지방</v>
      </c>
      <c r="P250" s="14"/>
      <c r="Q250" s="57">
        <v>0</v>
      </c>
      <c r="R250" s="13">
        <v>100</v>
      </c>
      <c r="S250" s="18">
        <v>50</v>
      </c>
      <c r="T250" s="12" t="s">
        <v>86</v>
      </c>
      <c r="U250" s="11" t="s">
        <v>150</v>
      </c>
      <c r="V250" s="11">
        <v>3883801275</v>
      </c>
      <c r="W250" s="11" t="s">
        <v>2217</v>
      </c>
      <c r="X250" s="11" t="s">
        <v>2218</v>
      </c>
      <c r="Y250" s="11" t="s">
        <v>2219</v>
      </c>
      <c r="Z250" s="11">
        <v>110315122963</v>
      </c>
      <c r="AA250" s="11" t="s">
        <v>165</v>
      </c>
      <c r="AB250" s="11" t="s">
        <v>2220</v>
      </c>
      <c r="AC250" s="12"/>
      <c r="AD250" s="12"/>
      <c r="AE250" s="12"/>
      <c r="AF250" s="15" t="s">
        <v>367</v>
      </c>
      <c r="AG250" s="11" t="str">
        <f>IFERROR(VLOOKUP(표1[[#This Row],[담당자]],'담당자 정보'!$B:$D,2,0),"")</f>
        <v>모아라인</v>
      </c>
      <c r="AH250" s="11" t="str">
        <f>IFERROR(VLOOKUP(표1[[#This Row],[담당자]],'담당자 정보'!$B:$E,4,0),"")</f>
        <v>인프라확장_3팀</v>
      </c>
      <c r="AI250" s="12" t="s">
        <v>333</v>
      </c>
      <c r="AJ250" s="12" t="str">
        <f>IFERROR(VLOOKUP(표1[[#This Row],[담당자]],배민비즈계정!$B:$E,3,0),"")</f>
        <v>samsami7777777</v>
      </c>
      <c r="AK250" s="12" t="str">
        <f>IFERROR(VLOOKUP(표1[[#This Row],[담당자]],배민비즈계정!$B:$E,4,0),"")</f>
        <v>010-5212-8218</v>
      </c>
      <c r="AL250" s="12" t="str">
        <f>VLOOKUP(표1[[#This Row],[담당자]],배민비즈계정!$B:$E,2,0)</f>
        <v>모아라인</v>
      </c>
      <c r="AM250" s="11" t="str">
        <f>VLOOKUP(표1[[#This Row],[담당자]],'담당자 정보'!B:G,6,FALSE)</f>
        <v>김영선</v>
      </c>
      <c r="AN250" s="11" t="str">
        <f>VLOOKUP(표1[[#This Row],[팀장]],배민비즈계정!$B:$E,3,FALSE)</f>
        <v>samsami7777777</v>
      </c>
      <c r="AO250" s="16" t="str">
        <f>VLOOKUP(표1[[#This Row],[팀장]],배민비즈계정!$B:$E,4,FALSE)</f>
        <v>010-5212-8218</v>
      </c>
      <c r="AP250" s="2" t="s">
        <v>1197</v>
      </c>
      <c r="AQ250" s="2" t="s">
        <v>2214</v>
      </c>
      <c r="AR250" s="2" t="str">
        <f>_xlfn.XLOOKUP(표1[[#This Row],[시도2]]&amp;" "&amp;표1[[#This Row],[시군구2]],요금제0402!C:C,요금제0402!G:G)</f>
        <v>지방</v>
      </c>
      <c r="AS250" s="2"/>
      <c r="AT250" s="2"/>
      <c r="AU250" s="2"/>
    </row>
    <row r="251" spans="1:47" ht="16.5" customHeight="1">
      <c r="A251" s="10">
        <v>249</v>
      </c>
      <c r="B251" s="11" t="s">
        <v>2221</v>
      </c>
      <c r="C251" s="11" t="s">
        <v>2222</v>
      </c>
      <c r="D251" s="11" t="s">
        <v>2223</v>
      </c>
      <c r="E251" s="11" t="s">
        <v>56</v>
      </c>
      <c r="F251" s="11" t="s">
        <v>309</v>
      </c>
      <c r="G251" s="11" t="s">
        <v>310</v>
      </c>
      <c r="H251" s="11">
        <v>0</v>
      </c>
      <c r="I251" s="47"/>
      <c r="J251" s="11" t="s">
        <v>2224</v>
      </c>
      <c r="K251" s="11" t="s">
        <v>2225</v>
      </c>
      <c r="L251" s="11" t="s">
        <v>705</v>
      </c>
      <c r="M251" s="12">
        <v>45452</v>
      </c>
      <c r="N251" s="12">
        <v>45455</v>
      </c>
      <c r="O251" s="12" t="str">
        <f>IFERROR(_xlfn.XLOOKUP(표1[[#This Row],[시도]]&amp;" "&amp;표1[[#This Row],[시군구]],요금제0402!C:C,요금제0402!G:G),"-")</f>
        <v>지방</v>
      </c>
      <c r="P251" s="14"/>
      <c r="Q251" s="57">
        <v>0</v>
      </c>
      <c r="R251" s="13">
        <v>100</v>
      </c>
      <c r="S251" s="18">
        <v>50</v>
      </c>
      <c r="T251" s="12" t="s">
        <v>86</v>
      </c>
      <c r="U251" s="11" t="s">
        <v>64</v>
      </c>
      <c r="V251" s="11">
        <v>4187016593</v>
      </c>
      <c r="W251" s="11" t="s">
        <v>2226</v>
      </c>
      <c r="X251" s="11" t="s">
        <v>2227</v>
      </c>
      <c r="Y251" s="11" t="s">
        <v>2228</v>
      </c>
      <c r="Z251" s="11">
        <v>3520935004603</v>
      </c>
      <c r="AA251" s="11" t="s">
        <v>142</v>
      </c>
      <c r="AB251" s="11" t="s">
        <v>2229</v>
      </c>
      <c r="AC251" s="12"/>
      <c r="AD251" s="12"/>
      <c r="AE251" s="12"/>
      <c r="AF251" s="15" t="s">
        <v>70</v>
      </c>
      <c r="AG251" s="11" t="str">
        <f>IFERROR(VLOOKUP(표1[[#This Row],[담당자]],'담당자 정보'!$B:$D,2,0),"")</f>
        <v>모아라인</v>
      </c>
      <c r="AH251" s="11" t="str">
        <f>IFERROR(VLOOKUP(표1[[#This Row],[담당자]],'담당자 정보'!$B:$E,4,0),"")</f>
        <v>인프라확장_3팀</v>
      </c>
      <c r="AI251" s="12" t="s">
        <v>333</v>
      </c>
      <c r="AJ251" s="12" t="str">
        <f>IFERROR(VLOOKUP(표1[[#This Row],[담당자]],배민비즈계정!$B:$E,3,0),"")</f>
        <v>samsami7777777</v>
      </c>
      <c r="AK251" s="12" t="str">
        <f>IFERROR(VLOOKUP(표1[[#This Row],[담당자]],배민비즈계정!$B:$E,4,0),"")</f>
        <v>010-5212-8218</v>
      </c>
      <c r="AL251" s="12" t="str">
        <f>VLOOKUP(표1[[#This Row],[담당자]],배민비즈계정!$B:$E,2,0)</f>
        <v>모아라인</v>
      </c>
      <c r="AM251" s="11" t="str">
        <f>VLOOKUP(표1[[#This Row],[담당자]],'담당자 정보'!B:G,6,FALSE)</f>
        <v>김영선</v>
      </c>
      <c r="AN251" s="11" t="str">
        <f>VLOOKUP(표1[[#This Row],[팀장]],배민비즈계정!$B:$E,3,FALSE)</f>
        <v>samsami7777777</v>
      </c>
      <c r="AO251" s="16" t="str">
        <f>VLOOKUP(표1[[#This Row],[팀장]],배민비즈계정!$B:$E,4,FALSE)</f>
        <v>010-5212-8218</v>
      </c>
      <c r="AP251" s="2" t="s">
        <v>309</v>
      </c>
      <c r="AQ251" s="2" t="s">
        <v>310</v>
      </c>
      <c r="AR251" s="2" t="str">
        <f>_xlfn.XLOOKUP(표1[[#This Row],[시도2]]&amp;" "&amp;표1[[#This Row],[시군구2]],요금제0402!C:C,요금제0402!G:G)</f>
        <v>지방</v>
      </c>
      <c r="AS251" s="2"/>
      <c r="AT251" s="2"/>
      <c r="AU251" s="2"/>
    </row>
    <row r="252" spans="1:47" ht="16.5" customHeight="1">
      <c r="A252" s="10">
        <v>250</v>
      </c>
      <c r="B252" s="11" t="s">
        <v>2221</v>
      </c>
      <c r="C252" s="11" t="s">
        <v>2230</v>
      </c>
      <c r="D252" s="11" t="s">
        <v>2231</v>
      </c>
      <c r="E252" s="11" t="s">
        <v>108</v>
      </c>
      <c r="F252" s="11" t="s">
        <v>309</v>
      </c>
      <c r="G252" s="11" t="s">
        <v>310</v>
      </c>
      <c r="H252" s="11">
        <v>1</v>
      </c>
      <c r="I252" s="47"/>
      <c r="J252" s="11" t="s">
        <v>2232</v>
      </c>
      <c r="K252" s="11" t="s">
        <v>2233</v>
      </c>
      <c r="L252" s="11" t="s">
        <v>705</v>
      </c>
      <c r="M252" s="12">
        <v>45452</v>
      </c>
      <c r="N252" s="12">
        <v>45455</v>
      </c>
      <c r="O252" s="12" t="str">
        <f>IFERROR(_xlfn.XLOOKUP(표1[[#This Row],[시도]]&amp;" "&amp;표1[[#This Row],[시군구]],요금제0402!C:C,요금제0402!G:G),"-")</f>
        <v>지방</v>
      </c>
      <c r="P252" s="14"/>
      <c r="Q252" s="57">
        <v>0</v>
      </c>
      <c r="R252" s="13">
        <v>100</v>
      </c>
      <c r="S252" s="18">
        <v>50</v>
      </c>
      <c r="T252" s="12" t="s">
        <v>86</v>
      </c>
      <c r="U252" s="11" t="s">
        <v>64</v>
      </c>
      <c r="V252" s="11">
        <v>7511200756</v>
      </c>
      <c r="W252" s="11" t="s">
        <v>392</v>
      </c>
      <c r="X252" s="11" t="s">
        <v>2234</v>
      </c>
      <c r="Y252" s="11" t="s">
        <v>2235</v>
      </c>
      <c r="Z252" s="11">
        <v>22501253001019</v>
      </c>
      <c r="AA252" s="11" t="s">
        <v>103</v>
      </c>
      <c r="AB252" s="11" t="s">
        <v>2236</v>
      </c>
      <c r="AC252" s="12"/>
      <c r="AD252" s="12"/>
      <c r="AE252" s="12"/>
      <c r="AF252" s="15" t="s">
        <v>70</v>
      </c>
      <c r="AG252" s="11" t="str">
        <f>IFERROR(VLOOKUP(표1[[#This Row],[담당자]],'담당자 정보'!$B:$D,2,0),"")</f>
        <v>모아라인</v>
      </c>
      <c r="AH252" s="11" t="str">
        <f>IFERROR(VLOOKUP(표1[[#This Row],[담당자]],'담당자 정보'!$B:$E,4,0),"")</f>
        <v>인프라확장_3팀</v>
      </c>
      <c r="AI252" s="12" t="s">
        <v>333</v>
      </c>
      <c r="AJ252" s="12" t="str">
        <f>IFERROR(VLOOKUP(표1[[#This Row],[담당자]],배민비즈계정!$B:$E,3,0),"")</f>
        <v>samsami7777777</v>
      </c>
      <c r="AK252" s="12" t="str">
        <f>IFERROR(VLOOKUP(표1[[#This Row],[담당자]],배민비즈계정!$B:$E,4,0),"")</f>
        <v>010-5212-8218</v>
      </c>
      <c r="AL252" s="12" t="str">
        <f>VLOOKUP(표1[[#This Row],[담당자]],배민비즈계정!$B:$E,2,0)</f>
        <v>모아라인</v>
      </c>
      <c r="AM252" s="11" t="str">
        <f>VLOOKUP(표1[[#This Row],[담당자]],'담당자 정보'!B:G,6,FALSE)</f>
        <v>김영선</v>
      </c>
      <c r="AN252" s="11" t="str">
        <f>VLOOKUP(표1[[#This Row],[팀장]],배민비즈계정!$B:$E,3,FALSE)</f>
        <v>samsami7777777</v>
      </c>
      <c r="AO252" s="16" t="str">
        <f>VLOOKUP(표1[[#This Row],[팀장]],배민비즈계정!$B:$E,4,FALSE)</f>
        <v>010-5212-8218</v>
      </c>
      <c r="AP252" s="2" t="s">
        <v>309</v>
      </c>
      <c r="AQ252" s="2" t="s">
        <v>310</v>
      </c>
      <c r="AR252" s="2" t="str">
        <f>_xlfn.XLOOKUP(표1[[#This Row],[시도2]]&amp;" "&amp;표1[[#This Row],[시군구2]],요금제0402!C:C,요금제0402!G:G)</f>
        <v>지방</v>
      </c>
      <c r="AS252" s="2"/>
      <c r="AT252" s="2"/>
      <c r="AU252" s="2"/>
    </row>
    <row r="253" spans="1:47" ht="16.5" customHeight="1">
      <c r="A253" s="10">
        <v>251</v>
      </c>
      <c r="B253" s="11" t="s">
        <v>2221</v>
      </c>
      <c r="C253" s="11" t="s">
        <v>2237</v>
      </c>
      <c r="D253" s="11" t="s">
        <v>2238</v>
      </c>
      <c r="E253" s="11" t="s">
        <v>56</v>
      </c>
      <c r="F253" s="11" t="s">
        <v>309</v>
      </c>
      <c r="G253" s="11" t="s">
        <v>310</v>
      </c>
      <c r="H253" s="11">
        <v>0</v>
      </c>
      <c r="I253" s="47"/>
      <c r="J253" s="11" t="s">
        <v>2239</v>
      </c>
      <c r="K253" s="11" t="s">
        <v>2240</v>
      </c>
      <c r="L253" s="11" t="s">
        <v>705</v>
      </c>
      <c r="M253" s="12">
        <v>45452</v>
      </c>
      <c r="N253" s="12">
        <v>45455</v>
      </c>
      <c r="O253" s="12" t="str">
        <f>IFERROR(_xlfn.XLOOKUP(표1[[#This Row],[시도]]&amp;" "&amp;표1[[#This Row],[시군구]],요금제0402!C:C,요금제0402!G:G),"-")</f>
        <v>지방</v>
      </c>
      <c r="P253" s="14"/>
      <c r="Q253" s="57">
        <v>0</v>
      </c>
      <c r="R253" s="13">
        <v>100</v>
      </c>
      <c r="S253" s="18">
        <v>50</v>
      </c>
      <c r="T253" s="12" t="s">
        <v>86</v>
      </c>
      <c r="U253" s="11" t="s">
        <v>64</v>
      </c>
      <c r="V253" s="11">
        <v>2242364161</v>
      </c>
      <c r="W253" s="11" t="s">
        <v>392</v>
      </c>
      <c r="X253" s="11" t="s">
        <v>2241</v>
      </c>
      <c r="Y253" s="11" t="s">
        <v>2242</v>
      </c>
      <c r="Z253" s="11">
        <v>3333091590544</v>
      </c>
      <c r="AA253" s="11" t="s">
        <v>68</v>
      </c>
      <c r="AB253" s="11" t="s">
        <v>2243</v>
      </c>
      <c r="AC253" s="12"/>
      <c r="AD253" s="12"/>
      <c r="AE253" s="12"/>
      <c r="AF253" s="15" t="s">
        <v>70</v>
      </c>
      <c r="AG253" s="11" t="str">
        <f>IFERROR(VLOOKUP(표1[[#This Row],[담당자]],'담당자 정보'!$B:$D,2,0),"")</f>
        <v>모아라인</v>
      </c>
      <c r="AH253" s="11" t="str">
        <f>IFERROR(VLOOKUP(표1[[#This Row],[담당자]],'담당자 정보'!$B:$E,4,0),"")</f>
        <v>인프라확장_3팀</v>
      </c>
      <c r="AI253" s="12" t="s">
        <v>333</v>
      </c>
      <c r="AJ253" s="12" t="str">
        <f>IFERROR(VLOOKUP(표1[[#This Row],[담당자]],배민비즈계정!$B:$E,3,0),"")</f>
        <v>samsami7777777</v>
      </c>
      <c r="AK253" s="12" t="str">
        <f>IFERROR(VLOOKUP(표1[[#This Row],[담당자]],배민비즈계정!$B:$E,4,0),"")</f>
        <v>010-5212-8218</v>
      </c>
      <c r="AL253" s="12" t="str">
        <f>VLOOKUP(표1[[#This Row],[담당자]],배민비즈계정!$B:$E,2,0)</f>
        <v>모아라인</v>
      </c>
      <c r="AM253" s="11" t="str">
        <f>VLOOKUP(표1[[#This Row],[담당자]],'담당자 정보'!B:G,6,FALSE)</f>
        <v>김영선</v>
      </c>
      <c r="AN253" s="11" t="str">
        <f>VLOOKUP(표1[[#This Row],[팀장]],배민비즈계정!$B:$E,3,FALSE)</f>
        <v>samsami7777777</v>
      </c>
      <c r="AO253" s="16" t="str">
        <f>VLOOKUP(표1[[#This Row],[팀장]],배민비즈계정!$B:$E,4,FALSE)</f>
        <v>010-5212-8218</v>
      </c>
      <c r="AP253" s="2" t="s">
        <v>309</v>
      </c>
      <c r="AQ253" s="2" t="s">
        <v>310</v>
      </c>
      <c r="AR253" s="2" t="str">
        <f>_xlfn.XLOOKUP(표1[[#This Row],[시도2]]&amp;" "&amp;표1[[#This Row],[시군구2]],요금제0402!C:C,요금제0402!G:G)</f>
        <v>지방</v>
      </c>
      <c r="AS253" s="2"/>
      <c r="AT253" s="2"/>
      <c r="AU253" s="2"/>
    </row>
    <row r="254" spans="1:47" ht="16.5" customHeight="1">
      <c r="A254" s="10">
        <v>252</v>
      </c>
      <c r="B254" s="11" t="s">
        <v>2221</v>
      </c>
      <c r="C254" s="11" t="s">
        <v>2244</v>
      </c>
      <c r="D254" s="11" t="s">
        <v>2245</v>
      </c>
      <c r="E254" s="11" t="s">
        <v>56</v>
      </c>
      <c r="F254" s="11" t="s">
        <v>309</v>
      </c>
      <c r="G254" s="11" t="s">
        <v>310</v>
      </c>
      <c r="H254" s="11">
        <v>0</v>
      </c>
      <c r="I254" s="47"/>
      <c r="J254" s="11" t="s">
        <v>2246</v>
      </c>
      <c r="K254" s="11" t="s">
        <v>2247</v>
      </c>
      <c r="L254" s="11" t="s">
        <v>705</v>
      </c>
      <c r="M254" s="12">
        <v>45452</v>
      </c>
      <c r="N254" s="12">
        <v>45455</v>
      </c>
      <c r="O254" s="12" t="str">
        <f>IFERROR(_xlfn.XLOOKUP(표1[[#This Row],[시도]]&amp;" "&amp;표1[[#This Row],[시군구]],요금제0402!C:C,요금제0402!G:G),"-")</f>
        <v>지방</v>
      </c>
      <c r="P254" s="14"/>
      <c r="Q254" s="57">
        <v>0</v>
      </c>
      <c r="R254" s="13">
        <v>100</v>
      </c>
      <c r="S254" s="18">
        <v>50</v>
      </c>
      <c r="T254" s="12" t="s">
        <v>86</v>
      </c>
      <c r="U254" s="11" t="s">
        <v>64</v>
      </c>
      <c r="V254" s="11">
        <v>1492001582</v>
      </c>
      <c r="W254" s="11" t="s">
        <v>329</v>
      </c>
      <c r="X254" s="11" t="s">
        <v>330</v>
      </c>
      <c r="Y254" s="11" t="s">
        <v>331</v>
      </c>
      <c r="Z254" s="11">
        <v>3021809376971</v>
      </c>
      <c r="AA254" s="11" t="s">
        <v>142</v>
      </c>
      <c r="AB254" s="11" t="s">
        <v>332</v>
      </c>
      <c r="AC254" s="12"/>
      <c r="AD254" s="12"/>
      <c r="AE254" s="12"/>
      <c r="AF254" s="15" t="s">
        <v>1376</v>
      </c>
      <c r="AG254" s="11" t="str">
        <f>IFERROR(VLOOKUP(표1[[#This Row],[담당자]],'담당자 정보'!$B:$D,2,0),"")</f>
        <v>모아라인</v>
      </c>
      <c r="AH254" s="11" t="str">
        <f>IFERROR(VLOOKUP(표1[[#This Row],[담당자]],'담당자 정보'!$B:$E,4,0),"")</f>
        <v>인프라확장_3팀</v>
      </c>
      <c r="AI254" s="12" t="s">
        <v>333</v>
      </c>
      <c r="AJ254" s="12" t="str">
        <f>IFERROR(VLOOKUP(표1[[#This Row],[담당자]],배민비즈계정!$B:$E,3,0),"")</f>
        <v>samsami7777777</v>
      </c>
      <c r="AK254" s="12" t="str">
        <f>IFERROR(VLOOKUP(표1[[#This Row],[담당자]],배민비즈계정!$B:$E,4,0),"")</f>
        <v>010-5212-8218</v>
      </c>
      <c r="AL254" s="12" t="str">
        <f>VLOOKUP(표1[[#This Row],[담당자]],배민비즈계정!$B:$E,2,0)</f>
        <v>모아라인</v>
      </c>
      <c r="AM254" s="11" t="str">
        <f>VLOOKUP(표1[[#This Row],[담당자]],'담당자 정보'!B:G,6,FALSE)</f>
        <v>김영선</v>
      </c>
      <c r="AN254" s="11" t="str">
        <f>VLOOKUP(표1[[#This Row],[팀장]],배민비즈계정!$B:$E,3,FALSE)</f>
        <v>samsami7777777</v>
      </c>
      <c r="AO254" s="16" t="str">
        <f>VLOOKUP(표1[[#This Row],[팀장]],배민비즈계정!$B:$E,4,FALSE)</f>
        <v>010-5212-8218</v>
      </c>
      <c r="AP254" s="2" t="s">
        <v>309</v>
      </c>
      <c r="AQ254" s="2" t="s">
        <v>310</v>
      </c>
      <c r="AR254" s="2" t="str">
        <f>_xlfn.XLOOKUP(표1[[#This Row],[시도2]]&amp;" "&amp;표1[[#This Row],[시군구2]],요금제0402!C:C,요금제0402!G:G)</f>
        <v>지방</v>
      </c>
      <c r="AS254" s="2"/>
      <c r="AT254" s="2"/>
      <c r="AU254" s="2"/>
    </row>
    <row r="255" spans="1:47" ht="16.5" customHeight="1">
      <c r="A255" s="10">
        <v>253</v>
      </c>
      <c r="B255" s="11" t="s">
        <v>2248</v>
      </c>
      <c r="C255" s="11" t="s">
        <v>2249</v>
      </c>
      <c r="D255" s="11" t="s">
        <v>2250</v>
      </c>
      <c r="E255" s="11" t="s">
        <v>56</v>
      </c>
      <c r="F255" s="11" t="s">
        <v>309</v>
      </c>
      <c r="G255" s="11" t="s">
        <v>400</v>
      </c>
      <c r="H255" s="11">
        <v>0</v>
      </c>
      <c r="I255" s="47"/>
      <c r="J255" s="11" t="s">
        <v>2251</v>
      </c>
      <c r="K255" s="11" t="s">
        <v>2252</v>
      </c>
      <c r="L255" s="11" t="s">
        <v>705</v>
      </c>
      <c r="M255" s="12">
        <v>45452</v>
      </c>
      <c r="N255" s="12">
        <v>45455</v>
      </c>
      <c r="O255" s="12" t="str">
        <f>IFERROR(_xlfn.XLOOKUP(표1[[#This Row],[시도]]&amp;" "&amp;표1[[#This Row],[시군구]],요금제0402!C:C,요금제0402!G:G),"-")</f>
        <v>지방</v>
      </c>
      <c r="P255" s="14"/>
      <c r="Q255" s="57">
        <v>0</v>
      </c>
      <c r="R255" s="13">
        <v>100</v>
      </c>
      <c r="S255" s="18">
        <v>50</v>
      </c>
      <c r="T255" s="12" t="s">
        <v>86</v>
      </c>
      <c r="U255" s="11" t="s">
        <v>150</v>
      </c>
      <c r="V255" s="11">
        <v>4187016593</v>
      </c>
      <c r="W255" s="11" t="s">
        <v>2226</v>
      </c>
      <c r="X255" s="11" t="s">
        <v>2227</v>
      </c>
      <c r="Y255" s="11" t="s">
        <v>2228</v>
      </c>
      <c r="Z255" s="11">
        <v>3333291233566</v>
      </c>
      <c r="AA255" s="11" t="s">
        <v>68</v>
      </c>
      <c r="AB255" s="11" t="s">
        <v>2229</v>
      </c>
      <c r="AC255" s="12"/>
      <c r="AD255" s="12"/>
      <c r="AE255" s="12"/>
      <c r="AF255" s="15" t="s">
        <v>70</v>
      </c>
      <c r="AG255" s="11" t="str">
        <f>IFERROR(VLOOKUP(표1[[#This Row],[담당자]],'담당자 정보'!$B:$D,2,0),"")</f>
        <v>모아라인</v>
      </c>
      <c r="AH255" s="11" t="str">
        <f>IFERROR(VLOOKUP(표1[[#This Row],[담당자]],'담당자 정보'!$B:$E,4,0),"")</f>
        <v>인프라확장_3팀</v>
      </c>
      <c r="AI255" s="12" t="s">
        <v>333</v>
      </c>
      <c r="AJ255" s="12" t="str">
        <f>IFERROR(VLOOKUP(표1[[#This Row],[담당자]],배민비즈계정!$B:$E,3,0),"")</f>
        <v>samsami7777777</v>
      </c>
      <c r="AK255" s="12" t="str">
        <f>IFERROR(VLOOKUP(표1[[#This Row],[담당자]],배민비즈계정!$B:$E,4,0),"")</f>
        <v>010-5212-8218</v>
      </c>
      <c r="AL255" s="12" t="str">
        <f>VLOOKUP(표1[[#This Row],[담당자]],배민비즈계정!$B:$E,2,0)</f>
        <v>모아라인</v>
      </c>
      <c r="AM255" s="11" t="str">
        <f>VLOOKUP(표1[[#This Row],[담당자]],'담당자 정보'!B:G,6,FALSE)</f>
        <v>김영선</v>
      </c>
      <c r="AN255" s="11" t="str">
        <f>VLOOKUP(표1[[#This Row],[팀장]],배민비즈계정!$B:$E,3,FALSE)</f>
        <v>samsami7777777</v>
      </c>
      <c r="AO255" s="16" t="str">
        <f>VLOOKUP(표1[[#This Row],[팀장]],배민비즈계정!$B:$E,4,FALSE)</f>
        <v>010-5212-8218</v>
      </c>
      <c r="AP255" s="2" t="s">
        <v>309</v>
      </c>
      <c r="AQ255" s="2" t="s">
        <v>400</v>
      </c>
      <c r="AR255" s="2" t="str">
        <f>_xlfn.XLOOKUP(표1[[#This Row],[시도2]]&amp;" "&amp;표1[[#This Row],[시군구2]],요금제0402!C:C,요금제0402!G:G)</f>
        <v>지방</v>
      </c>
      <c r="AS255" s="2"/>
      <c r="AT255" s="2"/>
      <c r="AU255" s="2"/>
    </row>
    <row r="256" spans="1:47" ht="16.5" customHeight="1">
      <c r="A256" s="10">
        <v>254</v>
      </c>
      <c r="B256" s="11" t="s">
        <v>2253</v>
      </c>
      <c r="C256" s="11" t="s">
        <v>2254</v>
      </c>
      <c r="D256" s="11" t="s">
        <v>2255</v>
      </c>
      <c r="E256" s="11" t="s">
        <v>56</v>
      </c>
      <c r="F256" s="11" t="s">
        <v>109</v>
      </c>
      <c r="G256" s="11" t="e">
        <v>#N/A</v>
      </c>
      <c r="H256" s="11">
        <v>0</v>
      </c>
      <c r="I256" s="47"/>
      <c r="J256" s="11" t="s">
        <v>2256</v>
      </c>
      <c r="K256" s="11" t="s">
        <v>2257</v>
      </c>
      <c r="L256" s="11" t="s">
        <v>705</v>
      </c>
      <c r="M256" s="12">
        <v>45452</v>
      </c>
      <c r="N256" s="12">
        <v>45455</v>
      </c>
      <c r="O256" s="12" t="str">
        <f>IFERROR(_xlfn.XLOOKUP(표1[[#This Row],[시도]]&amp;" "&amp;표1[[#This Row],[시군구]],요금제0402!C:C,요금제0402!G:G),"-")</f>
        <v>-</v>
      </c>
      <c r="P256" s="14"/>
      <c r="Q256" s="57">
        <v>0</v>
      </c>
      <c r="R256" s="13">
        <v>100</v>
      </c>
      <c r="S256" s="18">
        <v>50</v>
      </c>
      <c r="T256" s="12"/>
      <c r="U256" s="11" t="s">
        <v>150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2"/>
      <c r="AD256" s="12"/>
      <c r="AE256" s="12"/>
      <c r="AF256" s="15" t="s">
        <v>70</v>
      </c>
      <c r="AG256" s="11" t="str">
        <f>IFERROR(VLOOKUP(표1[[#This Row],[담당자]],'담당자 정보'!$B:$D,2,0),"")</f>
        <v>모아라인</v>
      </c>
      <c r="AH256" s="11" t="str">
        <f>IFERROR(VLOOKUP(표1[[#This Row],[담당자]],'담당자 정보'!$B:$E,4,0),"")</f>
        <v>인프라확장_3팀</v>
      </c>
      <c r="AI256" s="12" t="s">
        <v>333</v>
      </c>
      <c r="AJ256" s="12" t="str">
        <f>IFERROR(VLOOKUP(표1[[#This Row],[담당자]],배민비즈계정!$B:$E,3,0),"")</f>
        <v>samsami7777777</v>
      </c>
      <c r="AK256" s="12" t="str">
        <f>IFERROR(VLOOKUP(표1[[#This Row],[담당자]],배민비즈계정!$B:$E,4,0),"")</f>
        <v>010-5212-8218</v>
      </c>
      <c r="AL256" s="12" t="str">
        <f>VLOOKUP(표1[[#This Row],[담당자]],배민비즈계정!$B:$E,2,0)</f>
        <v>모아라인</v>
      </c>
      <c r="AM256" s="11" t="str">
        <f>VLOOKUP(표1[[#This Row],[담당자]],'담당자 정보'!B:G,6,FALSE)</f>
        <v>김영선</v>
      </c>
      <c r="AN256" s="11" t="str">
        <f>VLOOKUP(표1[[#This Row],[팀장]],배민비즈계정!$B:$E,3,FALSE)</f>
        <v>samsami7777777</v>
      </c>
      <c r="AO256" s="16" t="str">
        <f>VLOOKUP(표1[[#This Row],[팀장]],배민비즈계정!$B:$E,4,FALSE)</f>
        <v>010-5212-8218</v>
      </c>
      <c r="AP256" s="2" t="s">
        <v>109</v>
      </c>
      <c r="AQ256" s="2" t="e">
        <v>#N/A</v>
      </c>
      <c r="AR256" s="2" t="e">
        <f>_xlfn.XLOOKUP(표1[[#This Row],[시도2]]&amp;" "&amp;표1[[#This Row],[시군구2]],요금제0402!C:C,요금제0402!G:G)</f>
        <v>#N/A</v>
      </c>
      <c r="AS256" s="2"/>
      <c r="AT256" s="2"/>
      <c r="AU256" s="2"/>
    </row>
    <row r="257" spans="1:47" ht="16.5" customHeight="1">
      <c r="A257" s="10">
        <v>255</v>
      </c>
      <c r="B257" s="11" t="s">
        <v>2253</v>
      </c>
      <c r="C257" s="11" t="s">
        <v>2258</v>
      </c>
      <c r="D257" s="11" t="s">
        <v>2259</v>
      </c>
      <c r="E257" s="11" t="s">
        <v>56</v>
      </c>
      <c r="F257" s="11" t="s">
        <v>109</v>
      </c>
      <c r="G257" s="11" t="e">
        <v>#N/A</v>
      </c>
      <c r="H257" s="11">
        <v>0</v>
      </c>
      <c r="I257" s="47"/>
      <c r="J257" s="11" t="s">
        <v>2260</v>
      </c>
      <c r="K257" s="11" t="s">
        <v>2261</v>
      </c>
      <c r="L257" s="11" t="s">
        <v>705</v>
      </c>
      <c r="M257" s="12">
        <v>45452</v>
      </c>
      <c r="N257" s="12">
        <v>45455</v>
      </c>
      <c r="O257" s="12" t="str">
        <f>IFERROR(_xlfn.XLOOKUP(표1[[#This Row],[시도]]&amp;" "&amp;표1[[#This Row],[시군구]],요금제0402!C:C,요금제0402!G:G),"-")</f>
        <v>-</v>
      </c>
      <c r="P257" s="14"/>
      <c r="Q257" s="57">
        <v>0</v>
      </c>
      <c r="R257" s="13">
        <v>100</v>
      </c>
      <c r="S257" s="18">
        <v>50</v>
      </c>
      <c r="T257" s="12"/>
      <c r="U257" s="11" t="s">
        <v>150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2"/>
      <c r="AD257" s="12"/>
      <c r="AE257" s="12"/>
      <c r="AF257" s="15" t="s">
        <v>70</v>
      </c>
      <c r="AG257" s="11" t="str">
        <f>IFERROR(VLOOKUP(표1[[#This Row],[담당자]],'담당자 정보'!$B:$D,2,0),"")</f>
        <v>모아라인</v>
      </c>
      <c r="AH257" s="11" t="str">
        <f>IFERROR(VLOOKUP(표1[[#This Row],[담당자]],'담당자 정보'!$B:$E,4,0),"")</f>
        <v>인프라확장_3팀</v>
      </c>
      <c r="AI257" s="12" t="s">
        <v>333</v>
      </c>
      <c r="AJ257" s="12" t="str">
        <f>IFERROR(VLOOKUP(표1[[#This Row],[담당자]],배민비즈계정!$B:$E,3,0),"")</f>
        <v>samsami7777777</v>
      </c>
      <c r="AK257" s="12" t="str">
        <f>IFERROR(VLOOKUP(표1[[#This Row],[담당자]],배민비즈계정!$B:$E,4,0),"")</f>
        <v>010-5212-8218</v>
      </c>
      <c r="AL257" s="12" t="str">
        <f>VLOOKUP(표1[[#This Row],[담당자]],배민비즈계정!$B:$E,2,0)</f>
        <v>모아라인</v>
      </c>
      <c r="AM257" s="11" t="str">
        <f>VLOOKUP(표1[[#This Row],[담당자]],'담당자 정보'!B:G,6,FALSE)</f>
        <v>김영선</v>
      </c>
      <c r="AN257" s="11" t="str">
        <f>VLOOKUP(표1[[#This Row],[팀장]],배민비즈계정!$B:$E,3,FALSE)</f>
        <v>samsami7777777</v>
      </c>
      <c r="AO257" s="16" t="str">
        <f>VLOOKUP(표1[[#This Row],[팀장]],배민비즈계정!$B:$E,4,FALSE)</f>
        <v>010-5212-8218</v>
      </c>
      <c r="AP257" s="2" t="s">
        <v>109</v>
      </c>
      <c r="AQ257" s="2" t="e">
        <v>#N/A</v>
      </c>
      <c r="AR257" s="2" t="e">
        <f>_xlfn.XLOOKUP(표1[[#This Row],[시도2]]&amp;" "&amp;표1[[#This Row],[시군구2]],요금제0402!C:C,요금제0402!G:G)</f>
        <v>#N/A</v>
      </c>
      <c r="AS257" s="2"/>
      <c r="AT257" s="2"/>
      <c r="AU257" s="2"/>
    </row>
    <row r="258" spans="1:47" ht="16.5" customHeight="1">
      <c r="A258" s="10">
        <v>256</v>
      </c>
      <c r="B258" s="11" t="s">
        <v>2253</v>
      </c>
      <c r="C258" s="11" t="s">
        <v>2262</v>
      </c>
      <c r="D258" s="11" t="s">
        <v>2263</v>
      </c>
      <c r="E258" s="11" t="s">
        <v>56</v>
      </c>
      <c r="F258" s="11" t="s">
        <v>109</v>
      </c>
      <c r="G258" s="11" t="e">
        <v>#N/A</v>
      </c>
      <c r="H258" s="11">
        <v>0</v>
      </c>
      <c r="I258" s="47"/>
      <c r="J258" s="11" t="s">
        <v>2264</v>
      </c>
      <c r="K258" s="11" t="s">
        <v>2265</v>
      </c>
      <c r="L258" s="11" t="s">
        <v>705</v>
      </c>
      <c r="M258" s="12">
        <v>45452</v>
      </c>
      <c r="N258" s="12">
        <v>45455</v>
      </c>
      <c r="O258" s="12" t="str">
        <f>IFERROR(_xlfn.XLOOKUP(표1[[#This Row],[시도]]&amp;" "&amp;표1[[#This Row],[시군구]],요금제0402!C:C,요금제0402!G:G),"-")</f>
        <v>-</v>
      </c>
      <c r="P258" s="14"/>
      <c r="Q258" s="57">
        <v>0</v>
      </c>
      <c r="R258" s="13">
        <v>100</v>
      </c>
      <c r="S258" s="18">
        <v>50</v>
      </c>
      <c r="T258" s="12"/>
      <c r="U258" s="11" t="s">
        <v>150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2"/>
      <c r="AD258" s="12"/>
      <c r="AE258" s="12"/>
      <c r="AF258" s="15" t="s">
        <v>70</v>
      </c>
      <c r="AG258" s="11" t="str">
        <f>IFERROR(VLOOKUP(표1[[#This Row],[담당자]],'담당자 정보'!$B:$D,2,0),"")</f>
        <v>모아라인</v>
      </c>
      <c r="AH258" s="11" t="str">
        <f>IFERROR(VLOOKUP(표1[[#This Row],[담당자]],'담당자 정보'!$B:$E,4,0),"")</f>
        <v>인프라확장_3팀</v>
      </c>
      <c r="AI258" s="12" t="s">
        <v>333</v>
      </c>
      <c r="AJ258" s="12" t="str">
        <f>IFERROR(VLOOKUP(표1[[#This Row],[담당자]],배민비즈계정!$B:$E,3,0),"")</f>
        <v>samsami7777777</v>
      </c>
      <c r="AK258" s="12" t="str">
        <f>IFERROR(VLOOKUP(표1[[#This Row],[담당자]],배민비즈계정!$B:$E,4,0),"")</f>
        <v>010-5212-8218</v>
      </c>
      <c r="AL258" s="12" t="str">
        <f>VLOOKUP(표1[[#This Row],[담당자]],배민비즈계정!$B:$E,2,0)</f>
        <v>모아라인</v>
      </c>
      <c r="AM258" s="11" t="str">
        <f>VLOOKUP(표1[[#This Row],[담당자]],'담당자 정보'!B:G,6,FALSE)</f>
        <v>김영선</v>
      </c>
      <c r="AN258" s="11" t="str">
        <f>VLOOKUP(표1[[#This Row],[팀장]],배민비즈계정!$B:$E,3,FALSE)</f>
        <v>samsami7777777</v>
      </c>
      <c r="AO258" s="16" t="str">
        <f>VLOOKUP(표1[[#This Row],[팀장]],배민비즈계정!$B:$E,4,FALSE)</f>
        <v>010-5212-8218</v>
      </c>
      <c r="AP258" s="2" t="s">
        <v>109</v>
      </c>
      <c r="AQ258" s="2" t="e">
        <v>#N/A</v>
      </c>
      <c r="AR258" s="2" t="e">
        <f>_xlfn.XLOOKUP(표1[[#This Row],[시도2]]&amp;" "&amp;표1[[#This Row],[시군구2]],요금제0402!C:C,요금제0402!G:G)</f>
        <v>#N/A</v>
      </c>
      <c r="AS258" s="2"/>
      <c r="AT258" s="2"/>
      <c r="AU258" s="2"/>
    </row>
    <row r="259" spans="1:47" ht="16.5" customHeight="1">
      <c r="A259" s="10">
        <v>257</v>
      </c>
      <c r="B259" s="11" t="s">
        <v>2253</v>
      </c>
      <c r="C259" s="11" t="s">
        <v>2266</v>
      </c>
      <c r="D259" s="11" t="s">
        <v>2267</v>
      </c>
      <c r="E259" s="11" t="s">
        <v>56</v>
      </c>
      <c r="F259" s="11" t="s">
        <v>109</v>
      </c>
      <c r="G259" s="11" t="e">
        <v>#N/A</v>
      </c>
      <c r="H259" s="11">
        <v>0</v>
      </c>
      <c r="I259" s="47"/>
      <c r="J259" s="11" t="s">
        <v>2268</v>
      </c>
      <c r="K259" s="11" t="s">
        <v>2269</v>
      </c>
      <c r="L259" s="11" t="s">
        <v>705</v>
      </c>
      <c r="M259" s="12">
        <v>45452</v>
      </c>
      <c r="N259" s="12">
        <v>45455</v>
      </c>
      <c r="O259" s="12" t="str">
        <f>IFERROR(_xlfn.XLOOKUP(표1[[#This Row],[시도]]&amp;" "&amp;표1[[#This Row],[시군구]],요금제0402!C:C,요금제0402!G:G),"-")</f>
        <v>-</v>
      </c>
      <c r="P259" s="14"/>
      <c r="Q259" s="57">
        <v>0</v>
      </c>
      <c r="R259" s="13">
        <v>100</v>
      </c>
      <c r="S259" s="18">
        <v>50</v>
      </c>
      <c r="T259" s="12"/>
      <c r="U259" s="11" t="s">
        <v>150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2"/>
      <c r="AD259" s="12"/>
      <c r="AE259" s="12"/>
      <c r="AF259" s="15" t="s">
        <v>70</v>
      </c>
      <c r="AG259" s="11" t="str">
        <f>IFERROR(VLOOKUP(표1[[#This Row],[담당자]],'담당자 정보'!$B:$D,2,0),"")</f>
        <v>모아라인</v>
      </c>
      <c r="AH259" s="11" t="str">
        <f>IFERROR(VLOOKUP(표1[[#This Row],[담당자]],'담당자 정보'!$B:$E,4,0),"")</f>
        <v>인프라확장_3팀</v>
      </c>
      <c r="AI259" s="12" t="s">
        <v>333</v>
      </c>
      <c r="AJ259" s="12" t="str">
        <f>IFERROR(VLOOKUP(표1[[#This Row],[담당자]],배민비즈계정!$B:$E,3,0),"")</f>
        <v>samsami7777777</v>
      </c>
      <c r="AK259" s="12" t="str">
        <f>IFERROR(VLOOKUP(표1[[#This Row],[담당자]],배민비즈계정!$B:$E,4,0),"")</f>
        <v>010-5212-8218</v>
      </c>
      <c r="AL259" s="12" t="str">
        <f>VLOOKUP(표1[[#This Row],[담당자]],배민비즈계정!$B:$E,2,0)</f>
        <v>모아라인</v>
      </c>
      <c r="AM259" s="11" t="str">
        <f>VLOOKUP(표1[[#This Row],[담당자]],'담당자 정보'!B:G,6,FALSE)</f>
        <v>김영선</v>
      </c>
      <c r="AN259" s="11" t="str">
        <f>VLOOKUP(표1[[#This Row],[팀장]],배민비즈계정!$B:$E,3,FALSE)</f>
        <v>samsami7777777</v>
      </c>
      <c r="AO259" s="16" t="str">
        <f>VLOOKUP(표1[[#This Row],[팀장]],배민비즈계정!$B:$E,4,FALSE)</f>
        <v>010-5212-8218</v>
      </c>
      <c r="AP259" s="2" t="s">
        <v>109</v>
      </c>
      <c r="AQ259" s="2" t="e">
        <v>#N/A</v>
      </c>
      <c r="AR259" s="2" t="e">
        <f>_xlfn.XLOOKUP(표1[[#This Row],[시도2]]&amp;" "&amp;표1[[#This Row],[시군구2]],요금제0402!C:C,요금제0402!G:G)</f>
        <v>#N/A</v>
      </c>
      <c r="AS259" s="2"/>
      <c r="AT259" s="2"/>
      <c r="AU259" s="2"/>
    </row>
    <row r="260" spans="1:47" ht="16.5" customHeight="1">
      <c r="A260" s="10">
        <v>258</v>
      </c>
      <c r="B260" s="11" t="s">
        <v>2270</v>
      </c>
      <c r="C260" s="11" t="s">
        <v>2271</v>
      </c>
      <c r="D260" s="11" t="s">
        <v>2272</v>
      </c>
      <c r="E260" s="11" t="s">
        <v>56</v>
      </c>
      <c r="F260" s="11" t="s">
        <v>109</v>
      </c>
      <c r="G260" s="11" t="s">
        <v>2273</v>
      </c>
      <c r="H260" s="11">
        <v>0</v>
      </c>
      <c r="I260" s="47" t="s">
        <v>657</v>
      </c>
      <c r="J260" s="11" t="s">
        <v>2274</v>
      </c>
      <c r="K260" s="11" t="s">
        <v>2275</v>
      </c>
      <c r="L260" s="11" t="s">
        <v>705</v>
      </c>
      <c r="M260" s="12">
        <v>45452</v>
      </c>
      <c r="N260" s="12">
        <v>45455</v>
      </c>
      <c r="O260" s="12" t="str">
        <f>IFERROR(_xlfn.XLOOKUP(표1[[#This Row],[시도]]&amp;" "&amp;표1[[#This Row],[시군구]],요금제0402!C:C,요금제0402!G:G),"-")</f>
        <v>경인B</v>
      </c>
      <c r="P260" s="14"/>
      <c r="Q260" s="57">
        <v>0</v>
      </c>
      <c r="R260" s="13">
        <v>100</v>
      </c>
      <c r="S260" s="18">
        <v>50</v>
      </c>
      <c r="T260" s="12" t="s">
        <v>86</v>
      </c>
      <c r="U260" s="11" t="s">
        <v>150</v>
      </c>
      <c r="V260" s="11">
        <v>3730402923</v>
      </c>
      <c r="W260" s="11" t="s">
        <v>2276</v>
      </c>
      <c r="X260" s="11" t="s">
        <v>2277</v>
      </c>
      <c r="Y260" s="11" t="s">
        <v>2278</v>
      </c>
      <c r="Z260" s="11">
        <v>1002646437255</v>
      </c>
      <c r="AA260" s="11" t="s">
        <v>259</v>
      </c>
      <c r="AB260" s="11" t="s">
        <v>2279</v>
      </c>
      <c r="AC260" s="12"/>
      <c r="AD260" s="12"/>
      <c r="AE260" s="12"/>
      <c r="AF260" s="15" t="s">
        <v>1338</v>
      </c>
      <c r="AG260" s="11" t="str">
        <f>IFERROR(VLOOKUP(표1[[#This Row],[담당자]],'담당자 정보'!$B:$D,2,0),"")</f>
        <v>모아라인</v>
      </c>
      <c r="AH260" s="11" t="str">
        <f>IFERROR(VLOOKUP(표1[[#This Row],[담당자]],'담당자 정보'!$B:$E,4,0),"")</f>
        <v>인프라확장_3팀</v>
      </c>
      <c r="AI260" s="12" t="s">
        <v>333</v>
      </c>
      <c r="AJ260" s="12" t="str">
        <f>IFERROR(VLOOKUP(표1[[#This Row],[담당자]],배민비즈계정!$B:$E,3,0),"")</f>
        <v>samsami7777777</v>
      </c>
      <c r="AK260" s="12" t="str">
        <f>IFERROR(VLOOKUP(표1[[#This Row],[담당자]],배민비즈계정!$B:$E,4,0),"")</f>
        <v>010-5212-8218</v>
      </c>
      <c r="AL260" s="12" t="str">
        <f>VLOOKUP(표1[[#This Row],[담당자]],배민비즈계정!$B:$E,2,0)</f>
        <v>모아라인</v>
      </c>
      <c r="AM260" s="11" t="str">
        <f>VLOOKUP(표1[[#This Row],[담당자]],'담당자 정보'!B:G,6,FALSE)</f>
        <v>김영선</v>
      </c>
      <c r="AN260" s="11" t="str">
        <f>VLOOKUP(표1[[#This Row],[팀장]],배민비즈계정!$B:$E,3,FALSE)</f>
        <v>samsami7777777</v>
      </c>
      <c r="AO260" s="16" t="str">
        <f>VLOOKUP(표1[[#This Row],[팀장]],배민비즈계정!$B:$E,4,FALSE)</f>
        <v>010-5212-8218</v>
      </c>
      <c r="AP260" s="2" t="s">
        <v>109</v>
      </c>
      <c r="AQ260" s="2" t="s">
        <v>2273</v>
      </c>
      <c r="AR260" s="2" t="str">
        <f>_xlfn.XLOOKUP(표1[[#This Row],[시도2]]&amp;" "&amp;표1[[#This Row],[시군구2]],요금제0402!C:C,요금제0402!G:G)</f>
        <v>경인B</v>
      </c>
      <c r="AS260" s="2"/>
      <c r="AT260" s="2"/>
      <c r="AU260" s="2"/>
    </row>
    <row r="261" spans="1:47" ht="16.5" customHeight="1">
      <c r="A261" s="10">
        <v>259</v>
      </c>
      <c r="B261" s="11" t="s">
        <v>2280</v>
      </c>
      <c r="C261" s="11" t="s">
        <v>2281</v>
      </c>
      <c r="D261" s="11" t="s">
        <v>2282</v>
      </c>
      <c r="E261" s="11" t="s">
        <v>108</v>
      </c>
      <c r="F261" s="11" t="s">
        <v>109</v>
      </c>
      <c r="G261" s="11" t="s">
        <v>878</v>
      </c>
      <c r="H261" s="11">
        <v>1</v>
      </c>
      <c r="I261" s="47" t="s">
        <v>2283</v>
      </c>
      <c r="J261" s="11" t="s">
        <v>2284</v>
      </c>
      <c r="K261" s="11" t="s">
        <v>2285</v>
      </c>
      <c r="L261" s="11" t="s">
        <v>705</v>
      </c>
      <c r="M261" s="12">
        <v>45452</v>
      </c>
      <c r="N261" s="12">
        <v>45455</v>
      </c>
      <c r="O261" s="12" t="str">
        <f>IFERROR(_xlfn.XLOOKUP(표1[[#This Row],[시도]]&amp;" "&amp;표1[[#This Row],[시군구]],요금제0402!C:C,요금제0402!G:G),"-")</f>
        <v>경인B</v>
      </c>
      <c r="P261" s="14"/>
      <c r="Q261" s="57">
        <v>0</v>
      </c>
      <c r="R261" s="13">
        <v>100</v>
      </c>
      <c r="S261" s="18">
        <v>50</v>
      </c>
      <c r="T261" s="12" t="s">
        <v>86</v>
      </c>
      <c r="U261" s="11" t="s">
        <v>64</v>
      </c>
      <c r="V261" s="11">
        <v>7160802910</v>
      </c>
      <c r="W261" s="11" t="s">
        <v>2286</v>
      </c>
      <c r="X261" s="11" t="s">
        <v>2287</v>
      </c>
      <c r="Y261" s="11" t="s">
        <v>2288</v>
      </c>
      <c r="Z261" s="11">
        <v>1005103160461</v>
      </c>
      <c r="AA261" s="11" t="s">
        <v>259</v>
      </c>
      <c r="AB261" s="11" t="s">
        <v>2289</v>
      </c>
      <c r="AC261" s="12"/>
      <c r="AD261" s="12"/>
      <c r="AE261" s="12"/>
      <c r="AF261" s="15" t="s">
        <v>70</v>
      </c>
      <c r="AG261" s="11" t="str">
        <f>IFERROR(VLOOKUP(표1[[#This Row],[담당자]],'담당자 정보'!$B:$D,2,0),"")</f>
        <v>모아라인</v>
      </c>
      <c r="AH261" s="11" t="str">
        <f>IFERROR(VLOOKUP(표1[[#This Row],[담당자]],'담당자 정보'!$B:$E,4,0),"")</f>
        <v>인프라확장_3팀</v>
      </c>
      <c r="AI261" s="12" t="s">
        <v>333</v>
      </c>
      <c r="AJ261" s="12" t="str">
        <f>IFERROR(VLOOKUP(표1[[#This Row],[담당자]],배민비즈계정!$B:$E,3,0),"")</f>
        <v>samsami7777777</v>
      </c>
      <c r="AK261" s="12" t="str">
        <f>IFERROR(VLOOKUP(표1[[#This Row],[담당자]],배민비즈계정!$B:$E,4,0),"")</f>
        <v>010-5212-8218</v>
      </c>
      <c r="AL261" s="12" t="str">
        <f>VLOOKUP(표1[[#This Row],[담당자]],배민비즈계정!$B:$E,2,0)</f>
        <v>모아라인</v>
      </c>
      <c r="AM261" s="11" t="str">
        <f>VLOOKUP(표1[[#This Row],[담당자]],'담당자 정보'!B:G,6,FALSE)</f>
        <v>김영선</v>
      </c>
      <c r="AN261" s="11" t="str">
        <f>VLOOKUP(표1[[#This Row],[팀장]],배민비즈계정!$B:$E,3,FALSE)</f>
        <v>samsami7777777</v>
      </c>
      <c r="AO261" s="16" t="str">
        <f>VLOOKUP(표1[[#This Row],[팀장]],배민비즈계정!$B:$E,4,FALSE)</f>
        <v>010-5212-8218</v>
      </c>
      <c r="AP261" s="2" t="s">
        <v>109</v>
      </c>
      <c r="AQ261" s="2" t="s">
        <v>878</v>
      </c>
      <c r="AR261" s="2" t="str">
        <f>_xlfn.XLOOKUP(표1[[#This Row],[시도2]]&amp;" "&amp;표1[[#This Row],[시군구2]],요금제0402!C:C,요금제0402!G:G)</f>
        <v>경인B</v>
      </c>
      <c r="AS261" s="2"/>
      <c r="AT261" s="2"/>
      <c r="AU261" s="2"/>
    </row>
    <row r="262" spans="1:47" ht="16.5" customHeight="1">
      <c r="A262" s="10">
        <v>260</v>
      </c>
      <c r="B262" s="11" t="s">
        <v>1518</v>
      </c>
      <c r="C262" s="11" t="s">
        <v>2290</v>
      </c>
      <c r="D262" s="11" t="s">
        <v>2291</v>
      </c>
      <c r="E262" s="11" t="s">
        <v>56</v>
      </c>
      <c r="F262" s="11" t="s">
        <v>109</v>
      </c>
      <c r="G262" s="11" t="s">
        <v>186</v>
      </c>
      <c r="H262" s="11">
        <v>0</v>
      </c>
      <c r="I262" s="47"/>
      <c r="J262" s="11" t="s">
        <v>2292</v>
      </c>
      <c r="K262" s="11" t="s">
        <v>189</v>
      </c>
      <c r="L262" s="11" t="s">
        <v>705</v>
      </c>
      <c r="M262" s="12">
        <v>45452</v>
      </c>
      <c r="N262" s="12">
        <v>45455</v>
      </c>
      <c r="O262" s="12" t="str">
        <f>IFERROR(_xlfn.XLOOKUP(표1[[#This Row],[시도]]&amp;" "&amp;표1[[#This Row],[시군구]],요금제0402!C:C,요금제0402!G:G),"-")</f>
        <v>경인B</v>
      </c>
      <c r="P262" s="14"/>
      <c r="Q262" s="57">
        <v>0</v>
      </c>
      <c r="R262" s="13">
        <v>100</v>
      </c>
      <c r="S262" s="18">
        <v>50</v>
      </c>
      <c r="T262" s="12" t="s">
        <v>86</v>
      </c>
      <c r="U262" s="11" t="s">
        <v>150</v>
      </c>
      <c r="V262" s="11">
        <v>5653001589</v>
      </c>
      <c r="W262" s="11" t="s">
        <v>2293</v>
      </c>
      <c r="X262" s="11" t="s">
        <v>2294</v>
      </c>
      <c r="Y262" s="11" t="s">
        <v>2295</v>
      </c>
      <c r="Z262" s="11">
        <v>54650104101914</v>
      </c>
      <c r="AA262" s="11" t="s">
        <v>90</v>
      </c>
      <c r="AB262" s="11" t="s">
        <v>2296</v>
      </c>
      <c r="AC262" s="12"/>
      <c r="AD262" s="12"/>
      <c r="AE262" s="12"/>
      <c r="AF262" s="15" t="s">
        <v>267</v>
      </c>
      <c r="AG262" s="11" t="str">
        <f>IFERROR(VLOOKUP(표1[[#This Row],[담당자]],'담당자 정보'!$B:$D,2,0),"")</f>
        <v/>
      </c>
      <c r="AH262" s="11" t="str">
        <f>IFERROR(VLOOKUP(표1[[#This Row],[담당자]],'담당자 정보'!$B:$E,4,0),"")</f>
        <v/>
      </c>
      <c r="AI262" s="12" t="s">
        <v>2297</v>
      </c>
      <c r="AJ262" s="12" t="str">
        <f>IFERROR(VLOOKUP(표1[[#This Row],[담당자]],배민비즈계정!$B:$E,3,0),"")</f>
        <v/>
      </c>
      <c r="AK262" s="12" t="str">
        <f>IFERROR(VLOOKUP(표1[[#This Row],[담당자]],배민비즈계정!$B:$E,4,0),"")</f>
        <v/>
      </c>
      <c r="AL262" s="12" t="e">
        <f>VLOOKUP(표1[[#This Row],[담당자]],배민비즈계정!$B:$E,2,0)</f>
        <v>#N/A</v>
      </c>
      <c r="AM262" s="11" t="e">
        <f>VLOOKUP(표1[[#This Row],[담당자]],'담당자 정보'!B:G,6,FALSE)</f>
        <v>#N/A</v>
      </c>
      <c r="AN262" s="11" t="e">
        <f>VLOOKUP(표1[[#This Row],[팀장]],배민비즈계정!$B:$E,3,FALSE)</f>
        <v>#N/A</v>
      </c>
      <c r="AO262" s="16" t="e">
        <f>VLOOKUP(표1[[#This Row],[팀장]],배민비즈계정!$B:$E,4,FALSE)</f>
        <v>#N/A</v>
      </c>
      <c r="AP262" s="2" t="s">
        <v>109</v>
      </c>
      <c r="AQ262" s="2" t="s">
        <v>186</v>
      </c>
      <c r="AR262" s="2" t="str">
        <f>_xlfn.XLOOKUP(표1[[#This Row],[시도2]]&amp;" "&amp;표1[[#This Row],[시군구2]],요금제0402!C:C,요금제0402!G:G)</f>
        <v>경인B</v>
      </c>
      <c r="AS262" s="2"/>
      <c r="AT262" s="2"/>
      <c r="AU262" s="2"/>
    </row>
    <row r="263" spans="1:47" ht="16.5" customHeight="1">
      <c r="A263" s="10">
        <v>261</v>
      </c>
      <c r="B263" s="11" t="s">
        <v>1665</v>
      </c>
      <c r="C263" s="11" t="s">
        <v>2298</v>
      </c>
      <c r="D263" s="11" t="s">
        <v>2299</v>
      </c>
      <c r="E263" s="11" t="s">
        <v>56</v>
      </c>
      <c r="F263" s="11" t="s">
        <v>447</v>
      </c>
      <c r="G263" s="11" t="s">
        <v>1668</v>
      </c>
      <c r="H263" s="11">
        <v>0</v>
      </c>
      <c r="I263" s="47"/>
      <c r="J263" s="11" t="s">
        <v>2300</v>
      </c>
      <c r="K263" s="11" t="s">
        <v>2301</v>
      </c>
      <c r="L263" s="11" t="s">
        <v>705</v>
      </c>
      <c r="M263" s="12">
        <v>45452</v>
      </c>
      <c r="N263" s="12">
        <v>45455</v>
      </c>
      <c r="O263" s="12" t="str">
        <f>IFERROR(_xlfn.XLOOKUP(표1[[#This Row],[시도]]&amp;" "&amp;표1[[#This Row],[시군구]],요금제0402!C:C,요금제0402!G:G),"-")</f>
        <v>지방</v>
      </c>
      <c r="P263" s="14"/>
      <c r="Q263" s="57">
        <v>0</v>
      </c>
      <c r="R263" s="13">
        <v>100</v>
      </c>
      <c r="S263" s="18">
        <v>50</v>
      </c>
      <c r="T263" s="12" t="s">
        <v>86</v>
      </c>
      <c r="U263" s="11" t="s">
        <v>150</v>
      </c>
      <c r="V263" s="11">
        <v>3060679843</v>
      </c>
      <c r="W263" s="11" t="s">
        <v>2302</v>
      </c>
      <c r="X263" s="11" t="s">
        <v>2303</v>
      </c>
      <c r="Y263" s="11" t="s">
        <v>2304</v>
      </c>
      <c r="Z263" s="11">
        <v>9003283204015</v>
      </c>
      <c r="AA263" s="11" t="s">
        <v>129</v>
      </c>
      <c r="AB263" s="11" t="s">
        <v>2305</v>
      </c>
      <c r="AC263" s="12"/>
      <c r="AD263" s="12"/>
      <c r="AE263" s="12"/>
      <c r="AF263" s="15" t="s">
        <v>70</v>
      </c>
      <c r="AG263" s="11" t="str">
        <f>IFERROR(VLOOKUP(표1[[#This Row],[담당자]],'담당자 정보'!$B:$D,2,0),"")</f>
        <v/>
      </c>
      <c r="AH263" s="11" t="str">
        <f>IFERROR(VLOOKUP(표1[[#This Row],[담당자]],'담당자 정보'!$B:$E,4,0),"")</f>
        <v/>
      </c>
      <c r="AI263" s="12" t="s">
        <v>2297</v>
      </c>
      <c r="AJ263" s="12" t="str">
        <f>IFERROR(VLOOKUP(표1[[#This Row],[담당자]],배민비즈계정!$B:$E,3,0),"")</f>
        <v/>
      </c>
      <c r="AK263" s="12" t="str">
        <f>IFERROR(VLOOKUP(표1[[#This Row],[담당자]],배민비즈계정!$B:$E,4,0),"")</f>
        <v/>
      </c>
      <c r="AL263" s="12" t="e">
        <f>VLOOKUP(표1[[#This Row],[담당자]],배민비즈계정!$B:$E,2,0)</f>
        <v>#N/A</v>
      </c>
      <c r="AM263" s="11" t="e">
        <f>VLOOKUP(표1[[#This Row],[담당자]],'담당자 정보'!B:G,6,FALSE)</f>
        <v>#N/A</v>
      </c>
      <c r="AN263" s="11" t="e">
        <f>VLOOKUP(표1[[#This Row],[팀장]],배민비즈계정!$B:$E,3,FALSE)</f>
        <v>#N/A</v>
      </c>
      <c r="AO263" s="16" t="e">
        <f>VLOOKUP(표1[[#This Row],[팀장]],배민비즈계정!$B:$E,4,FALSE)</f>
        <v>#N/A</v>
      </c>
      <c r="AP263" s="2" t="s">
        <v>447</v>
      </c>
      <c r="AQ263" s="2" t="s">
        <v>1668</v>
      </c>
      <c r="AR263" s="2" t="str">
        <f>_xlfn.XLOOKUP(표1[[#This Row],[시도2]]&amp;" "&amp;표1[[#This Row],[시군구2]],요금제0402!C:C,요금제0402!G:G)</f>
        <v>지방</v>
      </c>
      <c r="AS263" s="2"/>
      <c r="AT263" s="2"/>
      <c r="AU263" s="2"/>
    </row>
    <row r="264" spans="1:47" ht="16.5" customHeight="1">
      <c r="A264" s="10">
        <v>262</v>
      </c>
      <c r="B264" s="11" t="s">
        <v>1447</v>
      </c>
      <c r="C264" s="11" t="s">
        <v>2306</v>
      </c>
      <c r="D264" s="11" t="s">
        <v>2307</v>
      </c>
      <c r="E264" s="11" t="s">
        <v>56</v>
      </c>
      <c r="F264" s="11" t="s">
        <v>57</v>
      </c>
      <c r="G264" s="11" t="s">
        <v>281</v>
      </c>
      <c r="H264" s="11">
        <v>0</v>
      </c>
      <c r="I264" s="47"/>
      <c r="J264" s="11" t="s">
        <v>2308</v>
      </c>
      <c r="K264" s="11" t="s">
        <v>283</v>
      </c>
      <c r="L264" s="11" t="s">
        <v>705</v>
      </c>
      <c r="M264" s="12">
        <v>45452</v>
      </c>
      <c r="N264" s="12">
        <v>45455</v>
      </c>
      <c r="O264" s="12" t="str">
        <f>IFERROR(_xlfn.XLOOKUP(표1[[#This Row],[시도]]&amp;" "&amp;표1[[#This Row],[시군구]],요금제0402!C:C,요금제0402!G:G),"-")</f>
        <v>서울B&amp;경인A</v>
      </c>
      <c r="P264" s="14"/>
      <c r="Q264" s="57">
        <v>0</v>
      </c>
      <c r="R264" s="13">
        <v>100</v>
      </c>
      <c r="S264" s="18">
        <v>50</v>
      </c>
      <c r="T264" s="12" t="s">
        <v>86</v>
      </c>
      <c r="U264" s="11" t="s">
        <v>150</v>
      </c>
      <c r="V264" s="11">
        <v>6114701008</v>
      </c>
      <c r="W264" s="11" t="s">
        <v>2309</v>
      </c>
      <c r="X264" s="11" t="s">
        <v>2310</v>
      </c>
      <c r="Y264" s="11" t="s">
        <v>2311</v>
      </c>
      <c r="Z264" s="11">
        <v>3333067296128</v>
      </c>
      <c r="AA264" s="11" t="s">
        <v>68</v>
      </c>
      <c r="AB264" s="11" t="s">
        <v>2312</v>
      </c>
      <c r="AC264" s="12"/>
      <c r="AD264" s="12"/>
      <c r="AE264" s="12"/>
      <c r="AF264" s="15" t="s">
        <v>70</v>
      </c>
      <c r="AG264" s="11" t="str">
        <f>IFERROR(VLOOKUP(표1[[#This Row],[담당자]],'담당자 정보'!$B:$D,2,0),"")</f>
        <v>모아라인</v>
      </c>
      <c r="AH264" s="11" t="str">
        <f>IFERROR(VLOOKUP(표1[[#This Row],[담당자]],'담당자 정보'!$B:$E,4,0),"")</f>
        <v>인프라확장_3팀</v>
      </c>
      <c r="AI264" s="12" t="s">
        <v>333</v>
      </c>
      <c r="AJ264" s="12" t="str">
        <f>IFERROR(VLOOKUP(표1[[#This Row],[담당자]],배민비즈계정!$B:$E,3,0),"")</f>
        <v>samsami7777777</v>
      </c>
      <c r="AK264" s="12" t="str">
        <f>IFERROR(VLOOKUP(표1[[#This Row],[담당자]],배민비즈계정!$B:$E,4,0),"")</f>
        <v>010-5212-8218</v>
      </c>
      <c r="AL264" s="12" t="str">
        <f>VLOOKUP(표1[[#This Row],[담당자]],배민비즈계정!$B:$E,2,0)</f>
        <v>모아라인</v>
      </c>
      <c r="AM264" s="11" t="str">
        <f>VLOOKUP(표1[[#This Row],[담당자]],'담당자 정보'!B:G,6,FALSE)</f>
        <v>김영선</v>
      </c>
      <c r="AN264" s="11" t="str">
        <f>VLOOKUP(표1[[#This Row],[팀장]],배민비즈계정!$B:$E,3,FALSE)</f>
        <v>samsami7777777</v>
      </c>
      <c r="AO264" s="16" t="str">
        <f>VLOOKUP(표1[[#This Row],[팀장]],배민비즈계정!$B:$E,4,FALSE)</f>
        <v>010-5212-8218</v>
      </c>
      <c r="AP264" s="2" t="s">
        <v>57</v>
      </c>
      <c r="AQ264" s="2" t="s">
        <v>281</v>
      </c>
      <c r="AR264" s="2" t="str">
        <f>_xlfn.XLOOKUP(표1[[#This Row],[시도2]]&amp;" "&amp;표1[[#This Row],[시군구2]],요금제0402!C:C,요금제0402!G:G)</f>
        <v>서울B&amp;경인A</v>
      </c>
      <c r="AS264" s="2"/>
      <c r="AT264" s="2"/>
      <c r="AU264" s="2"/>
    </row>
    <row r="265" spans="1:47" ht="16.5" customHeight="1">
      <c r="A265" s="10">
        <v>263</v>
      </c>
      <c r="B265" s="11" t="s">
        <v>2101</v>
      </c>
      <c r="C265" s="11" t="s">
        <v>2313</v>
      </c>
      <c r="D265" s="11" t="s">
        <v>2314</v>
      </c>
      <c r="E265" s="11" t="s">
        <v>56</v>
      </c>
      <c r="F265" s="11" t="s">
        <v>109</v>
      </c>
      <c r="G265" s="11" t="s">
        <v>848</v>
      </c>
      <c r="H265" s="11">
        <v>0</v>
      </c>
      <c r="I265" s="47"/>
      <c r="J265" s="11" t="s">
        <v>2315</v>
      </c>
      <c r="K265" s="11" t="s">
        <v>2316</v>
      </c>
      <c r="L265" s="11" t="s">
        <v>705</v>
      </c>
      <c r="M265" s="12">
        <v>45452</v>
      </c>
      <c r="N265" s="12">
        <v>45455</v>
      </c>
      <c r="O265" s="12" t="str">
        <f>IFERROR(_xlfn.XLOOKUP(표1[[#This Row],[시도]]&amp;" "&amp;표1[[#This Row],[시군구]],요금제0402!C:C,요금제0402!G:G),"-")</f>
        <v>경인B</v>
      </c>
      <c r="P265" s="14"/>
      <c r="Q265" s="57">
        <v>0</v>
      </c>
      <c r="R265" s="13">
        <v>100</v>
      </c>
      <c r="S265" s="18">
        <v>50</v>
      </c>
      <c r="T265" s="12"/>
      <c r="U265" s="11" t="s">
        <v>150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2"/>
      <c r="AD265" s="12"/>
      <c r="AE265" s="12"/>
      <c r="AF265" s="15" t="s">
        <v>1376</v>
      </c>
      <c r="AG265" s="11" t="str">
        <f>IFERROR(VLOOKUP(표1[[#This Row],[담당자]],'담당자 정보'!$B:$D,2,0),"")</f>
        <v>모아라인</v>
      </c>
      <c r="AH265" s="11" t="str">
        <f>IFERROR(VLOOKUP(표1[[#This Row],[담당자]],'담당자 정보'!$B:$E,4,0),"")</f>
        <v>인프라확장실</v>
      </c>
      <c r="AI265" s="12" t="s">
        <v>396</v>
      </c>
      <c r="AJ265" s="12" t="str">
        <f>IFERROR(VLOOKUP(표1[[#This Row],[담당자]],배민비즈계정!$B:$E,3,0),"")</f>
        <v>jpmook12</v>
      </c>
      <c r="AK265" s="12" t="str">
        <f>IFERROR(VLOOKUP(표1[[#This Row],[담당자]],배민비즈계정!$B:$E,4,0),"")</f>
        <v>010-9904-2857</v>
      </c>
      <c r="AL265" s="12" t="str">
        <f>VLOOKUP(표1[[#This Row],[담당자]],배민비즈계정!$B:$E,2,0)</f>
        <v>모아라인</v>
      </c>
      <c r="AM265" s="11">
        <f>VLOOKUP(표1[[#This Row],[담당자]],'담당자 정보'!B:G,6,FALSE)</f>
        <v>0</v>
      </c>
      <c r="AN265" s="11" t="e">
        <f>VLOOKUP(표1[[#This Row],[팀장]],배민비즈계정!$B:$E,3,FALSE)</f>
        <v>#N/A</v>
      </c>
      <c r="AO265" s="16" t="e">
        <f>VLOOKUP(표1[[#This Row],[팀장]],배민비즈계정!$B:$E,4,FALSE)</f>
        <v>#N/A</v>
      </c>
      <c r="AP265" s="2" t="s">
        <v>109</v>
      </c>
      <c r="AQ265" s="2" t="s">
        <v>848</v>
      </c>
      <c r="AR265" s="2" t="str">
        <f>_xlfn.XLOOKUP(표1[[#This Row],[시도2]]&amp;" "&amp;표1[[#This Row],[시군구2]],요금제0402!C:C,요금제0402!G:G)</f>
        <v>경인B</v>
      </c>
      <c r="AS265" s="2"/>
      <c r="AT265" s="2"/>
      <c r="AU265" s="2"/>
    </row>
    <row r="266" spans="1:47" ht="16.5" customHeight="1">
      <c r="A266" s="10">
        <v>264</v>
      </c>
      <c r="B266" s="11" t="s">
        <v>2101</v>
      </c>
      <c r="C266" s="11" t="s">
        <v>2317</v>
      </c>
      <c r="D266" s="11" t="s">
        <v>2318</v>
      </c>
      <c r="E266" s="11" t="s">
        <v>56</v>
      </c>
      <c r="F266" s="11" t="s">
        <v>109</v>
      </c>
      <c r="G266" s="11" t="s">
        <v>848</v>
      </c>
      <c r="H266" s="11">
        <v>0</v>
      </c>
      <c r="I266" s="47"/>
      <c r="J266" s="11" t="s">
        <v>2319</v>
      </c>
      <c r="K266" s="11" t="s">
        <v>2320</v>
      </c>
      <c r="L266" s="11" t="s">
        <v>705</v>
      </c>
      <c r="M266" s="12">
        <v>45452</v>
      </c>
      <c r="N266" s="12">
        <v>45455</v>
      </c>
      <c r="O266" s="12" t="str">
        <f>IFERROR(_xlfn.XLOOKUP(표1[[#This Row],[시도]]&amp;" "&amp;표1[[#This Row],[시군구]],요금제0402!C:C,요금제0402!G:G),"-")</f>
        <v>경인B</v>
      </c>
      <c r="P266" s="14"/>
      <c r="Q266" s="57">
        <v>0</v>
      </c>
      <c r="R266" s="13">
        <v>100</v>
      </c>
      <c r="S266" s="18">
        <v>50</v>
      </c>
      <c r="T266" s="12" t="s">
        <v>86</v>
      </c>
      <c r="U266" s="11" t="s">
        <v>150</v>
      </c>
      <c r="V266" s="11">
        <v>2612601434</v>
      </c>
      <c r="W266" s="11" t="s">
        <v>2321</v>
      </c>
      <c r="X266" s="11" t="s">
        <v>2322</v>
      </c>
      <c r="Y266" s="11" t="s">
        <v>2323</v>
      </c>
      <c r="Z266" s="11">
        <v>3333062004890</v>
      </c>
      <c r="AA266" s="11" t="s">
        <v>68</v>
      </c>
      <c r="AB266" s="11" t="s">
        <v>2324</v>
      </c>
      <c r="AC266" s="12"/>
      <c r="AD266" s="12"/>
      <c r="AE266" s="12"/>
      <c r="AF266" s="15" t="s">
        <v>502</v>
      </c>
      <c r="AG266" s="11" t="str">
        <f>IFERROR(VLOOKUP(표1[[#This Row],[담당자]],'담당자 정보'!$B:$D,2,0),"")</f>
        <v>모아라인</v>
      </c>
      <c r="AH266" s="11" t="str">
        <f>IFERROR(VLOOKUP(표1[[#This Row],[담당자]],'담당자 정보'!$B:$E,4,0),"")</f>
        <v>인프라확장실</v>
      </c>
      <c r="AI266" s="12" t="s">
        <v>396</v>
      </c>
      <c r="AJ266" s="12" t="str">
        <f>IFERROR(VLOOKUP(표1[[#This Row],[담당자]],배민비즈계정!$B:$E,3,0),"")</f>
        <v>jpmook12</v>
      </c>
      <c r="AK266" s="12" t="str">
        <f>IFERROR(VLOOKUP(표1[[#This Row],[담당자]],배민비즈계정!$B:$E,4,0),"")</f>
        <v>010-9904-2857</v>
      </c>
      <c r="AL266" s="12" t="str">
        <f>VLOOKUP(표1[[#This Row],[담당자]],배민비즈계정!$B:$E,2,0)</f>
        <v>모아라인</v>
      </c>
      <c r="AM266" s="11">
        <f>VLOOKUP(표1[[#This Row],[담당자]],'담당자 정보'!B:G,6,FALSE)</f>
        <v>0</v>
      </c>
      <c r="AN266" s="11" t="e">
        <f>VLOOKUP(표1[[#This Row],[팀장]],배민비즈계정!$B:$E,3,FALSE)</f>
        <v>#N/A</v>
      </c>
      <c r="AO266" s="16" t="e">
        <f>VLOOKUP(표1[[#This Row],[팀장]],배민비즈계정!$B:$E,4,FALSE)</f>
        <v>#N/A</v>
      </c>
      <c r="AP266" s="2" t="s">
        <v>109</v>
      </c>
      <c r="AQ266" s="2" t="s">
        <v>848</v>
      </c>
      <c r="AR266" s="2" t="str">
        <f>_xlfn.XLOOKUP(표1[[#This Row],[시도2]]&amp;" "&amp;표1[[#This Row],[시군구2]],요금제0402!C:C,요금제0402!G:G)</f>
        <v>경인B</v>
      </c>
      <c r="AS266" s="2"/>
      <c r="AT266" s="2"/>
      <c r="AU266" s="2"/>
    </row>
    <row r="267" spans="1:47" ht="16.5" customHeight="1">
      <c r="A267" s="10">
        <v>265</v>
      </c>
      <c r="B267" s="11" t="s">
        <v>2325</v>
      </c>
      <c r="C267" s="11" t="s">
        <v>2326</v>
      </c>
      <c r="D267" s="11" t="s">
        <v>2327</v>
      </c>
      <c r="E267" s="11" t="s">
        <v>56</v>
      </c>
      <c r="F267" s="11" t="s">
        <v>57</v>
      </c>
      <c r="G267" s="11" t="s">
        <v>2328</v>
      </c>
      <c r="H267" s="11">
        <v>0</v>
      </c>
      <c r="I267" s="47"/>
      <c r="J267" s="11" t="s">
        <v>2329</v>
      </c>
      <c r="K267" s="11" t="s">
        <v>2330</v>
      </c>
      <c r="L267" s="11" t="s">
        <v>705</v>
      </c>
      <c r="M267" s="12">
        <v>45452</v>
      </c>
      <c r="N267" s="12">
        <v>45455</v>
      </c>
      <c r="O267" s="12" t="str">
        <f>IFERROR(_xlfn.XLOOKUP(표1[[#This Row],[시도]]&amp;" "&amp;표1[[#This Row],[시군구]],요금제0402!C:C,요금제0402!G:G),"-")</f>
        <v>서울B&amp;경인A</v>
      </c>
      <c r="P267" s="14"/>
      <c r="Q267" s="57">
        <v>0</v>
      </c>
      <c r="R267" s="13">
        <v>100</v>
      </c>
      <c r="S267" s="18">
        <v>50</v>
      </c>
      <c r="T267" s="12" t="s">
        <v>86</v>
      </c>
      <c r="U267" s="11" t="s">
        <v>150</v>
      </c>
      <c r="V267" s="11">
        <v>8030101818</v>
      </c>
      <c r="W267" s="11" t="s">
        <v>2331</v>
      </c>
      <c r="X267" s="11" t="s">
        <v>2332</v>
      </c>
      <c r="Y267" s="11" t="s">
        <v>2333</v>
      </c>
      <c r="Z267" s="11">
        <v>21780204447807</v>
      </c>
      <c r="AA267" s="11" t="s">
        <v>90</v>
      </c>
      <c r="AB267" s="11" t="s">
        <v>2334</v>
      </c>
      <c r="AC267" s="12"/>
      <c r="AD267" s="12"/>
      <c r="AE267" s="12"/>
      <c r="AF267" s="15" t="s">
        <v>70</v>
      </c>
      <c r="AG267" s="11" t="str">
        <f>IFERROR(VLOOKUP(표1[[#This Row],[담당자]],'담당자 정보'!$B:$D,2,0),"")</f>
        <v>모아라인</v>
      </c>
      <c r="AH267" s="11" t="str">
        <f>IFERROR(VLOOKUP(표1[[#This Row],[담당자]],'담당자 정보'!$B:$E,4,0),"")</f>
        <v>인프라확장실</v>
      </c>
      <c r="AI267" s="12" t="s">
        <v>396</v>
      </c>
      <c r="AJ267" s="12" t="str">
        <f>IFERROR(VLOOKUP(표1[[#This Row],[담당자]],배민비즈계정!$B:$E,3,0),"")</f>
        <v>jpmook12</v>
      </c>
      <c r="AK267" s="12" t="str">
        <f>IFERROR(VLOOKUP(표1[[#This Row],[담당자]],배민비즈계정!$B:$E,4,0),"")</f>
        <v>010-9904-2857</v>
      </c>
      <c r="AL267" s="12" t="str">
        <f>VLOOKUP(표1[[#This Row],[담당자]],배민비즈계정!$B:$E,2,0)</f>
        <v>모아라인</v>
      </c>
      <c r="AM267" s="11">
        <f>VLOOKUP(표1[[#This Row],[담당자]],'담당자 정보'!B:G,6,FALSE)</f>
        <v>0</v>
      </c>
      <c r="AN267" s="11" t="e">
        <f>VLOOKUP(표1[[#This Row],[팀장]],배민비즈계정!$B:$E,3,FALSE)</f>
        <v>#N/A</v>
      </c>
      <c r="AO267" s="16" t="e">
        <f>VLOOKUP(표1[[#This Row],[팀장]],배민비즈계정!$B:$E,4,FALSE)</f>
        <v>#N/A</v>
      </c>
      <c r="AP267" s="2" t="s">
        <v>57</v>
      </c>
      <c r="AQ267" s="2" t="s">
        <v>2328</v>
      </c>
      <c r="AR267" s="2" t="str">
        <f>_xlfn.XLOOKUP(표1[[#This Row],[시도2]]&amp;" "&amp;표1[[#This Row],[시군구2]],요금제0402!C:C,요금제0402!G:G)</f>
        <v>서울B&amp;경인A</v>
      </c>
      <c r="AS267" s="2"/>
      <c r="AT267" s="2"/>
      <c r="AU267" s="2"/>
    </row>
    <row r="268" spans="1:47" ht="16.5" customHeight="1">
      <c r="A268" s="10">
        <v>266</v>
      </c>
      <c r="B268" s="11" t="s">
        <v>2335</v>
      </c>
      <c r="C268" s="11" t="s">
        <v>2336</v>
      </c>
      <c r="D268" s="11" t="s">
        <v>2337</v>
      </c>
      <c r="E268" s="11" t="s">
        <v>56</v>
      </c>
      <c r="F268" s="11" t="s">
        <v>2149</v>
      </c>
      <c r="G268" s="11" t="s">
        <v>435</v>
      </c>
      <c r="H268" s="11">
        <v>1</v>
      </c>
      <c r="I268" s="47"/>
      <c r="J268" s="11" t="s">
        <v>2338</v>
      </c>
      <c r="K268" s="11" t="s">
        <v>2339</v>
      </c>
      <c r="L268" s="11" t="s">
        <v>705</v>
      </c>
      <c r="M268" s="12">
        <v>45452</v>
      </c>
      <c r="N268" s="12">
        <v>45455</v>
      </c>
      <c r="O268" s="12" t="str">
        <f>IFERROR(_xlfn.XLOOKUP(표1[[#This Row],[시도]]&amp;" "&amp;표1[[#This Row],[시군구]],요금제0402!C:C,요금제0402!G:G),"-")</f>
        <v>경인B</v>
      </c>
      <c r="P268" s="14"/>
      <c r="Q268" s="57">
        <v>0</v>
      </c>
      <c r="R268" s="13">
        <v>100</v>
      </c>
      <c r="S268" s="18">
        <v>50</v>
      </c>
      <c r="T268" s="12" t="s">
        <v>86</v>
      </c>
      <c r="U268" s="11" t="s">
        <v>64</v>
      </c>
      <c r="V268" s="11">
        <v>1796200416</v>
      </c>
      <c r="W268" s="11" t="s">
        <v>2340</v>
      </c>
      <c r="X268" s="11" t="s">
        <v>2341</v>
      </c>
      <c r="Y268" s="11" t="s">
        <v>2342</v>
      </c>
      <c r="Z268" s="11">
        <v>3333108673386</v>
      </c>
      <c r="AA268" s="11" t="s">
        <v>68</v>
      </c>
      <c r="AB268" s="11" t="s">
        <v>2343</v>
      </c>
      <c r="AC268" s="12"/>
      <c r="AD268" s="12"/>
      <c r="AE268" s="12"/>
      <c r="AF268" s="15" t="s">
        <v>70</v>
      </c>
      <c r="AG268" s="11" t="str">
        <f>IFERROR(VLOOKUP(표1[[#This Row],[담당자]],'담당자 정보'!$B:$D,2,0),"")</f>
        <v>모아라인</v>
      </c>
      <c r="AH268" s="11" t="str">
        <f>IFERROR(VLOOKUP(표1[[#This Row],[담당자]],'담당자 정보'!$B:$E,4,0),"")</f>
        <v>인프라확장실</v>
      </c>
      <c r="AI268" s="12" t="s">
        <v>396</v>
      </c>
      <c r="AJ268" s="12" t="str">
        <f>IFERROR(VLOOKUP(표1[[#This Row],[담당자]],배민비즈계정!$B:$E,3,0),"")</f>
        <v>jpmook12</v>
      </c>
      <c r="AK268" s="12" t="str">
        <f>IFERROR(VLOOKUP(표1[[#This Row],[담당자]],배민비즈계정!$B:$E,4,0),"")</f>
        <v>010-9904-2857</v>
      </c>
      <c r="AL268" s="12" t="str">
        <f>VLOOKUP(표1[[#This Row],[담당자]],배민비즈계정!$B:$E,2,0)</f>
        <v>모아라인</v>
      </c>
      <c r="AM268" s="11">
        <f>VLOOKUP(표1[[#This Row],[담당자]],'담당자 정보'!B:G,6,FALSE)</f>
        <v>0</v>
      </c>
      <c r="AN268" s="11" t="e">
        <f>VLOOKUP(표1[[#This Row],[팀장]],배민비즈계정!$B:$E,3,FALSE)</f>
        <v>#N/A</v>
      </c>
      <c r="AO268" s="16" t="e">
        <f>VLOOKUP(표1[[#This Row],[팀장]],배민비즈계정!$B:$E,4,FALSE)</f>
        <v>#N/A</v>
      </c>
      <c r="AP268" s="2" t="s">
        <v>2149</v>
      </c>
      <c r="AQ268" s="2" t="s">
        <v>435</v>
      </c>
      <c r="AR268" s="2" t="str">
        <f>_xlfn.XLOOKUP(표1[[#This Row],[시도2]]&amp;" "&amp;표1[[#This Row],[시군구2]],요금제0402!C:C,요금제0402!G:G)</f>
        <v>경인B</v>
      </c>
      <c r="AS268" s="2"/>
      <c r="AT268" s="2"/>
      <c r="AU268" s="2"/>
    </row>
    <row r="269" spans="1:47" ht="16.5" customHeight="1">
      <c r="A269" s="10">
        <v>267</v>
      </c>
      <c r="B269" s="11" t="s">
        <v>2248</v>
      </c>
      <c r="C269" s="11" t="s">
        <v>2344</v>
      </c>
      <c r="D269" s="11" t="s">
        <v>2345</v>
      </c>
      <c r="E269" s="11" t="s">
        <v>75</v>
      </c>
      <c r="F269" s="11" t="s">
        <v>309</v>
      </c>
      <c r="G269" s="11" t="s">
        <v>400</v>
      </c>
      <c r="H269" s="11">
        <v>0</v>
      </c>
      <c r="I269" s="47" t="s">
        <v>879</v>
      </c>
      <c r="J269" s="11" t="s">
        <v>2346</v>
      </c>
      <c r="K269" s="11" t="s">
        <v>2252</v>
      </c>
      <c r="L269" s="11" t="s">
        <v>705</v>
      </c>
      <c r="M269" s="12">
        <v>45452</v>
      </c>
      <c r="N269" s="12">
        <v>45455</v>
      </c>
      <c r="O269" s="12" t="str">
        <f>IFERROR(_xlfn.XLOOKUP(표1[[#This Row],[시도]]&amp;" "&amp;표1[[#This Row],[시군구]],요금제0402!C:C,요금제0402!G:G),"-")</f>
        <v>지방</v>
      </c>
      <c r="P269" s="14"/>
      <c r="Q269" s="57">
        <v>0</v>
      </c>
      <c r="R269" s="13">
        <v>100</v>
      </c>
      <c r="S269" s="18">
        <v>50</v>
      </c>
      <c r="T269" s="12" t="s">
        <v>86</v>
      </c>
      <c r="U269" s="11" t="s">
        <v>64</v>
      </c>
      <c r="V269" s="11">
        <v>8175200580</v>
      </c>
      <c r="W269" s="11" t="s">
        <v>2347</v>
      </c>
      <c r="X269" s="11" t="s">
        <v>2348</v>
      </c>
      <c r="Y269" s="11" t="s">
        <v>2349</v>
      </c>
      <c r="Z269" s="11">
        <v>61293704004906</v>
      </c>
      <c r="AA269" s="11" t="s">
        <v>90</v>
      </c>
      <c r="AB269" s="11" t="s">
        <v>2350</v>
      </c>
      <c r="AC269" s="12"/>
      <c r="AD269" s="12"/>
      <c r="AE269" s="12"/>
      <c r="AF269" s="15" t="s">
        <v>70</v>
      </c>
      <c r="AG269" s="11" t="str">
        <f>IFERROR(VLOOKUP(표1[[#This Row],[담당자]],'담당자 정보'!$B:$D,2,0),"")</f>
        <v>모아라인</v>
      </c>
      <c r="AH269" s="11" t="str">
        <f>IFERROR(VLOOKUP(표1[[#This Row],[담당자]],'담당자 정보'!$B:$E,4,0),"")</f>
        <v>인프라확장_3팀</v>
      </c>
      <c r="AI269" s="12" t="s">
        <v>333</v>
      </c>
      <c r="AJ269" s="12" t="str">
        <f>IFERROR(VLOOKUP(표1[[#This Row],[담당자]],배민비즈계정!$B:$E,3,0),"")</f>
        <v>samsami7777777</v>
      </c>
      <c r="AK269" s="12" t="str">
        <f>IFERROR(VLOOKUP(표1[[#This Row],[담당자]],배민비즈계정!$B:$E,4,0),"")</f>
        <v>010-5212-8218</v>
      </c>
      <c r="AL269" s="12" t="str">
        <f>VLOOKUP(표1[[#This Row],[담당자]],배민비즈계정!$B:$E,2,0)</f>
        <v>모아라인</v>
      </c>
      <c r="AM269" s="11" t="str">
        <f>VLOOKUP(표1[[#This Row],[담당자]],'담당자 정보'!B:G,6,FALSE)</f>
        <v>김영선</v>
      </c>
      <c r="AN269" s="11" t="str">
        <f>VLOOKUP(표1[[#This Row],[팀장]],배민비즈계정!$B:$E,3,FALSE)</f>
        <v>samsami7777777</v>
      </c>
      <c r="AO269" s="16" t="str">
        <f>VLOOKUP(표1[[#This Row],[팀장]],배민비즈계정!$B:$E,4,FALSE)</f>
        <v>010-5212-8218</v>
      </c>
      <c r="AP269" s="2" t="s">
        <v>309</v>
      </c>
      <c r="AQ269" s="2" t="s">
        <v>400</v>
      </c>
      <c r="AR269" s="2" t="str">
        <f>_xlfn.XLOOKUP(표1[[#This Row],[시도2]]&amp;" "&amp;표1[[#This Row],[시군구2]],요금제0402!C:C,요금제0402!G:G)</f>
        <v>지방</v>
      </c>
      <c r="AS269" s="2"/>
      <c r="AT269" s="2"/>
      <c r="AU269" s="2"/>
    </row>
    <row r="270" spans="1:47" ht="16.5" customHeight="1">
      <c r="A270" s="10">
        <v>268</v>
      </c>
      <c r="B270" s="11" t="s">
        <v>2351</v>
      </c>
      <c r="C270" s="11" t="s">
        <v>2352</v>
      </c>
      <c r="D270" s="11" t="s">
        <v>2353</v>
      </c>
      <c r="E270" s="11" t="s">
        <v>56</v>
      </c>
      <c r="F270" s="11" t="s">
        <v>57</v>
      </c>
      <c r="G270" s="11" t="s">
        <v>371</v>
      </c>
      <c r="H270" s="11">
        <v>0</v>
      </c>
      <c r="I270" s="47" t="s">
        <v>744</v>
      </c>
      <c r="J270" s="11" t="s">
        <v>2354</v>
      </c>
      <c r="K270" s="11" t="s">
        <v>373</v>
      </c>
      <c r="L270" s="11" t="s">
        <v>705</v>
      </c>
      <c r="M270" s="12">
        <v>45452</v>
      </c>
      <c r="N270" s="12">
        <v>45455</v>
      </c>
      <c r="O270" s="12" t="str">
        <f>IFERROR(_xlfn.XLOOKUP(표1[[#This Row],[시도]]&amp;" "&amp;표1[[#This Row],[시군구]],요금제0402!C:C,요금제0402!G:G),"-")</f>
        <v>서울B&amp;경인A</v>
      </c>
      <c r="P270" s="14"/>
      <c r="Q270" s="57">
        <v>0</v>
      </c>
      <c r="R270" s="13">
        <v>100</v>
      </c>
      <c r="S270" s="18">
        <v>50</v>
      </c>
      <c r="T270" s="12" t="s">
        <v>86</v>
      </c>
      <c r="U270" s="11" t="s">
        <v>150</v>
      </c>
      <c r="V270" s="11">
        <v>6561800619</v>
      </c>
      <c r="W270" s="11" t="s">
        <v>2355</v>
      </c>
      <c r="X270" s="11" t="s">
        <v>2356</v>
      </c>
      <c r="Y270" s="11" t="s">
        <v>2357</v>
      </c>
      <c r="Z270" s="11">
        <v>9003227953897</v>
      </c>
      <c r="AA270" s="11" t="s">
        <v>129</v>
      </c>
      <c r="AB270" s="11" t="s">
        <v>2358</v>
      </c>
      <c r="AC270" s="12"/>
      <c r="AD270" s="12"/>
      <c r="AE270" s="12"/>
      <c r="AF270" s="15" t="s">
        <v>70</v>
      </c>
      <c r="AG270" s="11" t="str">
        <f>IFERROR(VLOOKUP(표1[[#This Row],[담당자]],'담당자 정보'!$B:$D,2,0),"")</f>
        <v>모아라인</v>
      </c>
      <c r="AH270" s="11" t="str">
        <f>IFERROR(VLOOKUP(표1[[#This Row],[담당자]],'담당자 정보'!$B:$E,4,0),"")</f>
        <v>인프라확장실</v>
      </c>
      <c r="AI270" s="12" t="s">
        <v>396</v>
      </c>
      <c r="AJ270" s="12" t="str">
        <f>IFERROR(VLOOKUP(표1[[#This Row],[담당자]],배민비즈계정!$B:$E,3,0),"")</f>
        <v>jpmook12</v>
      </c>
      <c r="AK270" s="12" t="str">
        <f>IFERROR(VLOOKUP(표1[[#This Row],[담당자]],배민비즈계정!$B:$E,4,0),"")</f>
        <v>010-9904-2857</v>
      </c>
      <c r="AL270" s="12" t="str">
        <f>VLOOKUP(표1[[#This Row],[담당자]],배민비즈계정!$B:$E,2,0)</f>
        <v>모아라인</v>
      </c>
      <c r="AM270" s="11">
        <f>VLOOKUP(표1[[#This Row],[담당자]],'담당자 정보'!B:G,6,FALSE)</f>
        <v>0</v>
      </c>
      <c r="AN270" s="11" t="e">
        <f>VLOOKUP(표1[[#This Row],[팀장]],배민비즈계정!$B:$E,3,FALSE)</f>
        <v>#N/A</v>
      </c>
      <c r="AO270" s="16" t="e">
        <f>VLOOKUP(표1[[#This Row],[팀장]],배민비즈계정!$B:$E,4,FALSE)</f>
        <v>#N/A</v>
      </c>
      <c r="AP270" s="2" t="s">
        <v>57</v>
      </c>
      <c r="AQ270" s="2" t="s">
        <v>371</v>
      </c>
      <c r="AR270" s="2" t="str">
        <f>_xlfn.XLOOKUP(표1[[#This Row],[시도2]]&amp;" "&amp;표1[[#This Row],[시군구2]],요금제0402!C:C,요금제0402!G:G)</f>
        <v>서울B&amp;경인A</v>
      </c>
      <c r="AS270" s="2"/>
      <c r="AT270" s="2"/>
      <c r="AU270" s="2"/>
    </row>
    <row r="271" spans="1:47" ht="16.5" customHeight="1">
      <c r="A271" s="10">
        <v>269</v>
      </c>
      <c r="B271" s="11" t="s">
        <v>1476</v>
      </c>
      <c r="C271" s="11" t="s">
        <v>2359</v>
      </c>
      <c r="D271" s="11" t="s">
        <v>2360</v>
      </c>
      <c r="E271" s="11" t="s">
        <v>56</v>
      </c>
      <c r="F271" s="11" t="s">
        <v>57</v>
      </c>
      <c r="G271" s="11" t="s">
        <v>576</v>
      </c>
      <c r="H271" s="11">
        <v>0</v>
      </c>
      <c r="I271" s="47"/>
      <c r="J271" s="11" t="s">
        <v>2361</v>
      </c>
      <c r="K271" s="11" t="s">
        <v>2362</v>
      </c>
      <c r="L271" s="11" t="s">
        <v>705</v>
      </c>
      <c r="M271" s="12">
        <v>45452</v>
      </c>
      <c r="N271" s="12">
        <v>45455</v>
      </c>
      <c r="O271" s="12" t="str">
        <f>IFERROR(_xlfn.XLOOKUP(표1[[#This Row],[시도]]&amp;" "&amp;표1[[#This Row],[시군구]],요금제0402!C:C,요금제0402!G:G),"-")</f>
        <v>서울B&amp;경인A</v>
      </c>
      <c r="P271" s="14"/>
      <c r="Q271" s="57">
        <v>0</v>
      </c>
      <c r="R271" s="13">
        <v>100</v>
      </c>
      <c r="S271" s="18">
        <v>50</v>
      </c>
      <c r="T271" s="12" t="s">
        <v>86</v>
      </c>
      <c r="U271" s="11" t="s">
        <v>64</v>
      </c>
      <c r="V271" s="11">
        <v>6723500452</v>
      </c>
      <c r="W271" s="11" t="s">
        <v>2363</v>
      </c>
      <c r="X271" s="11" t="s">
        <v>2364</v>
      </c>
      <c r="Y271" s="11" t="s">
        <v>2365</v>
      </c>
      <c r="Z271" s="11">
        <v>3333229302264</v>
      </c>
      <c r="AA271" s="11" t="s">
        <v>68</v>
      </c>
      <c r="AB271" s="11" t="s">
        <v>2366</v>
      </c>
      <c r="AC271" s="12"/>
      <c r="AD271" s="12"/>
      <c r="AE271" s="12"/>
      <c r="AF271" s="15" t="s">
        <v>70</v>
      </c>
      <c r="AG271" s="11" t="str">
        <f>IFERROR(VLOOKUP(표1[[#This Row],[담당자]],'담당자 정보'!$B:$D,2,0),"")</f>
        <v>모아라인</v>
      </c>
      <c r="AH271" s="11" t="str">
        <f>IFERROR(VLOOKUP(표1[[#This Row],[담당자]],'담당자 정보'!$B:$E,4,0),"")</f>
        <v>인프라확장실</v>
      </c>
      <c r="AI271" s="12" t="s">
        <v>396</v>
      </c>
      <c r="AJ271" s="12" t="str">
        <f>IFERROR(VLOOKUP(표1[[#This Row],[담당자]],배민비즈계정!$B:$E,3,0),"")</f>
        <v>jpmook12</v>
      </c>
      <c r="AK271" s="12" t="str">
        <f>IFERROR(VLOOKUP(표1[[#This Row],[담당자]],배민비즈계정!$B:$E,4,0),"")</f>
        <v>010-9904-2857</v>
      </c>
      <c r="AL271" s="12" t="str">
        <f>VLOOKUP(표1[[#This Row],[담당자]],배민비즈계정!$B:$E,2,0)</f>
        <v>모아라인</v>
      </c>
      <c r="AM271" s="11">
        <f>VLOOKUP(표1[[#This Row],[담당자]],'담당자 정보'!B:G,6,FALSE)</f>
        <v>0</v>
      </c>
      <c r="AN271" s="11" t="e">
        <f>VLOOKUP(표1[[#This Row],[팀장]],배민비즈계정!$B:$E,3,FALSE)</f>
        <v>#N/A</v>
      </c>
      <c r="AO271" s="16" t="e">
        <f>VLOOKUP(표1[[#This Row],[팀장]],배민비즈계정!$B:$E,4,FALSE)</f>
        <v>#N/A</v>
      </c>
      <c r="AP271" s="2" t="s">
        <v>57</v>
      </c>
      <c r="AQ271" s="2" t="s">
        <v>576</v>
      </c>
      <c r="AR271" s="2" t="str">
        <f>_xlfn.XLOOKUP(표1[[#This Row],[시도2]]&amp;" "&amp;표1[[#This Row],[시군구2]],요금제0402!C:C,요금제0402!G:G)</f>
        <v>서울B&amp;경인A</v>
      </c>
      <c r="AS271" s="2"/>
      <c r="AT271" s="2"/>
      <c r="AU271" s="2"/>
    </row>
    <row r="272" spans="1:47" ht="16.5" customHeight="1">
      <c r="A272" s="10">
        <v>270</v>
      </c>
      <c r="B272" s="11" t="s">
        <v>2367</v>
      </c>
      <c r="C272" s="11" t="s">
        <v>2368</v>
      </c>
      <c r="D272" s="11" t="s">
        <v>2369</v>
      </c>
      <c r="E272" s="11" t="s">
        <v>56</v>
      </c>
      <c r="F272" s="11" t="s">
        <v>447</v>
      </c>
      <c r="G272" s="11" t="s">
        <v>2370</v>
      </c>
      <c r="H272" s="11">
        <v>0</v>
      </c>
      <c r="I272" s="47" t="s">
        <v>1081</v>
      </c>
      <c r="J272" s="11" t="s">
        <v>2371</v>
      </c>
      <c r="K272" s="11" t="s">
        <v>2372</v>
      </c>
      <c r="L272" s="11" t="s">
        <v>705</v>
      </c>
      <c r="M272" s="12">
        <v>45452</v>
      </c>
      <c r="N272" s="12">
        <v>45455</v>
      </c>
      <c r="O272" s="12" t="str">
        <f>IFERROR(_xlfn.XLOOKUP(표1[[#This Row],[시도]]&amp;" "&amp;표1[[#This Row],[시군구]],요금제0402!C:C,요금제0402!G:G),"-")</f>
        <v>지방</v>
      </c>
      <c r="P272" s="14"/>
      <c r="Q272" s="57">
        <v>0</v>
      </c>
      <c r="R272" s="13">
        <v>100</v>
      </c>
      <c r="S272" s="18">
        <v>50</v>
      </c>
      <c r="T272" s="12" t="s">
        <v>86</v>
      </c>
      <c r="U272" s="11" t="s">
        <v>64</v>
      </c>
      <c r="V272" s="11">
        <v>1018800126</v>
      </c>
      <c r="W272" s="11" t="s">
        <v>2373</v>
      </c>
      <c r="X272" s="11" t="s">
        <v>2374</v>
      </c>
      <c r="Y272" s="11" t="s">
        <v>2375</v>
      </c>
      <c r="Z272" s="11">
        <v>100030981527</v>
      </c>
      <c r="AA272" s="11" t="s">
        <v>165</v>
      </c>
      <c r="AB272" s="11" t="s">
        <v>2376</v>
      </c>
      <c r="AC272" s="12"/>
      <c r="AD272" s="12"/>
      <c r="AE272" s="12"/>
      <c r="AF272" s="15" t="s">
        <v>70</v>
      </c>
      <c r="AG272" s="11" t="str">
        <f>IFERROR(VLOOKUP(표1[[#This Row],[담당자]],'담당자 정보'!$B:$D,2,0),"")</f>
        <v>모아라인</v>
      </c>
      <c r="AH272" s="11" t="str">
        <f>IFERROR(VLOOKUP(표1[[#This Row],[담당자]],'담당자 정보'!$B:$E,4,0),"")</f>
        <v>인프라확장실</v>
      </c>
      <c r="AI272" s="12" t="s">
        <v>396</v>
      </c>
      <c r="AJ272" s="12" t="str">
        <f>IFERROR(VLOOKUP(표1[[#This Row],[담당자]],배민비즈계정!$B:$E,3,0),"")</f>
        <v>jpmook12</v>
      </c>
      <c r="AK272" s="12" t="str">
        <f>IFERROR(VLOOKUP(표1[[#This Row],[담당자]],배민비즈계정!$B:$E,4,0),"")</f>
        <v>010-9904-2857</v>
      </c>
      <c r="AL272" s="12" t="str">
        <f>VLOOKUP(표1[[#This Row],[담당자]],배민비즈계정!$B:$E,2,0)</f>
        <v>모아라인</v>
      </c>
      <c r="AM272" s="11">
        <f>VLOOKUP(표1[[#This Row],[담당자]],'담당자 정보'!B:G,6,FALSE)</f>
        <v>0</v>
      </c>
      <c r="AN272" s="11" t="e">
        <f>VLOOKUP(표1[[#This Row],[팀장]],배민비즈계정!$B:$E,3,FALSE)</f>
        <v>#N/A</v>
      </c>
      <c r="AO272" s="16" t="e">
        <f>VLOOKUP(표1[[#This Row],[팀장]],배민비즈계정!$B:$E,4,FALSE)</f>
        <v>#N/A</v>
      </c>
      <c r="AP272" s="2" t="s">
        <v>447</v>
      </c>
      <c r="AQ272" s="2" t="s">
        <v>2370</v>
      </c>
      <c r="AR272" s="2" t="str">
        <f>_xlfn.XLOOKUP(표1[[#This Row],[시도2]]&amp;" "&amp;표1[[#This Row],[시군구2]],요금제0402!C:C,요금제0402!G:G)</f>
        <v>지방</v>
      </c>
      <c r="AS272" s="2"/>
      <c r="AT272" s="2"/>
      <c r="AU272" s="2"/>
    </row>
    <row r="273" spans="1:47" ht="16.5" customHeight="1">
      <c r="A273" s="10">
        <v>271</v>
      </c>
      <c r="B273" s="11" t="s">
        <v>1377</v>
      </c>
      <c r="C273" s="11" t="s">
        <v>2377</v>
      </c>
      <c r="D273" s="11" t="s">
        <v>2378</v>
      </c>
      <c r="E273" s="11" t="s">
        <v>56</v>
      </c>
      <c r="F273" s="11" t="s">
        <v>109</v>
      </c>
      <c r="G273" s="11" t="s">
        <v>1129</v>
      </c>
      <c r="H273" s="11">
        <v>0</v>
      </c>
      <c r="I273" s="47"/>
      <c r="J273" s="11" t="s">
        <v>2379</v>
      </c>
      <c r="K273" s="11" t="s">
        <v>2380</v>
      </c>
      <c r="L273" s="11" t="s">
        <v>705</v>
      </c>
      <c r="M273" s="12">
        <v>45452</v>
      </c>
      <c r="N273" s="12">
        <v>45455</v>
      </c>
      <c r="O273" s="12" t="str">
        <f>IFERROR(_xlfn.XLOOKUP(표1[[#This Row],[시도]]&amp;" "&amp;표1[[#This Row],[시군구]],요금제0402!C:C,요금제0402!G:G),"-")</f>
        <v>경인B</v>
      </c>
      <c r="P273" s="14"/>
      <c r="Q273" s="57">
        <v>0</v>
      </c>
      <c r="R273" s="13">
        <v>100</v>
      </c>
      <c r="S273" s="18">
        <v>50</v>
      </c>
      <c r="T273" s="12" t="s">
        <v>86</v>
      </c>
      <c r="U273" s="11" t="s">
        <v>150</v>
      </c>
      <c r="V273" s="11">
        <v>4700403000</v>
      </c>
      <c r="W273" s="11" t="s">
        <v>2381</v>
      </c>
      <c r="X273" s="11" t="s">
        <v>2382</v>
      </c>
      <c r="Y273" s="11" t="s">
        <v>2383</v>
      </c>
      <c r="Z273" s="11">
        <v>11222602904011</v>
      </c>
      <c r="AA273" s="11" t="s">
        <v>103</v>
      </c>
      <c r="AB273" s="11" t="s">
        <v>2384</v>
      </c>
      <c r="AC273" s="12"/>
      <c r="AD273" s="12"/>
      <c r="AE273" s="12"/>
      <c r="AF273" s="15" t="s">
        <v>70</v>
      </c>
      <c r="AG273" s="11" t="str">
        <f>IFERROR(VLOOKUP(표1[[#This Row],[담당자]],'담당자 정보'!$B:$D,2,0),"")</f>
        <v>모아라인</v>
      </c>
      <c r="AH273" s="11" t="str">
        <f>IFERROR(VLOOKUP(표1[[#This Row],[담당자]],'담당자 정보'!$B:$E,4,0),"")</f>
        <v>인프라확장실</v>
      </c>
      <c r="AI273" s="12" t="s">
        <v>396</v>
      </c>
      <c r="AJ273" s="12" t="str">
        <f>IFERROR(VLOOKUP(표1[[#This Row],[담당자]],배민비즈계정!$B:$E,3,0),"")</f>
        <v>jpmook12</v>
      </c>
      <c r="AK273" s="12" t="str">
        <f>IFERROR(VLOOKUP(표1[[#This Row],[담당자]],배민비즈계정!$B:$E,4,0),"")</f>
        <v>010-9904-2857</v>
      </c>
      <c r="AL273" s="12" t="str">
        <f>VLOOKUP(표1[[#This Row],[담당자]],배민비즈계정!$B:$E,2,0)</f>
        <v>모아라인</v>
      </c>
      <c r="AM273" s="11">
        <f>VLOOKUP(표1[[#This Row],[담당자]],'담당자 정보'!B:G,6,FALSE)</f>
        <v>0</v>
      </c>
      <c r="AN273" s="11" t="e">
        <f>VLOOKUP(표1[[#This Row],[팀장]],배민비즈계정!$B:$E,3,FALSE)</f>
        <v>#N/A</v>
      </c>
      <c r="AO273" s="16" t="e">
        <f>VLOOKUP(표1[[#This Row],[팀장]],배민비즈계정!$B:$E,4,FALSE)</f>
        <v>#N/A</v>
      </c>
      <c r="AP273" s="2" t="s">
        <v>109</v>
      </c>
      <c r="AQ273" s="2" t="s">
        <v>1129</v>
      </c>
      <c r="AR273" s="2" t="str">
        <f>_xlfn.XLOOKUP(표1[[#This Row],[시도2]]&amp;" "&amp;표1[[#This Row],[시군구2]],요금제0402!C:C,요금제0402!G:G)</f>
        <v>경인B</v>
      </c>
      <c r="AS273" s="2"/>
      <c r="AT273" s="2"/>
      <c r="AU273" s="2"/>
    </row>
    <row r="274" spans="1:47" ht="16.5" customHeight="1">
      <c r="A274" s="10">
        <v>272</v>
      </c>
      <c r="B274" s="11" t="s">
        <v>1377</v>
      </c>
      <c r="C274" s="11" t="s">
        <v>2385</v>
      </c>
      <c r="D274" s="11" t="s">
        <v>2386</v>
      </c>
      <c r="E274" s="11" t="s">
        <v>75</v>
      </c>
      <c r="F274" s="11" t="s">
        <v>109</v>
      </c>
      <c r="G274" s="11" t="s">
        <v>1129</v>
      </c>
      <c r="H274" s="11">
        <v>0</v>
      </c>
      <c r="I274" s="47"/>
      <c r="J274" s="11" t="s">
        <v>2387</v>
      </c>
      <c r="K274" s="11" t="s">
        <v>2388</v>
      </c>
      <c r="L274" s="11" t="s">
        <v>705</v>
      </c>
      <c r="M274" s="12">
        <v>45452</v>
      </c>
      <c r="N274" s="12">
        <v>45455</v>
      </c>
      <c r="O274" s="12" t="str">
        <f>IFERROR(_xlfn.XLOOKUP(표1[[#This Row],[시도]]&amp;" "&amp;표1[[#This Row],[시군구]],요금제0402!C:C,요금제0402!G:G),"-")</f>
        <v>경인B</v>
      </c>
      <c r="P274" s="14"/>
      <c r="Q274" s="57">
        <v>0</v>
      </c>
      <c r="R274" s="13">
        <v>100</v>
      </c>
      <c r="S274" s="18">
        <v>50</v>
      </c>
      <c r="T274" s="12" t="s">
        <v>86</v>
      </c>
      <c r="U274" s="11" t="s">
        <v>64</v>
      </c>
      <c r="V274" s="11">
        <v>7571502108</v>
      </c>
      <c r="W274" s="11" t="s">
        <v>2389</v>
      </c>
      <c r="X274" s="11" t="s">
        <v>2390</v>
      </c>
      <c r="Y274" s="11" t="s">
        <v>2391</v>
      </c>
      <c r="Z274" s="11">
        <v>3333264934570</v>
      </c>
      <c r="AA274" s="11" t="s">
        <v>68</v>
      </c>
      <c r="AB274" s="11" t="s">
        <v>2392</v>
      </c>
      <c r="AC274" s="12"/>
      <c r="AD274" s="12"/>
      <c r="AE274" s="12"/>
      <c r="AF274" s="15" t="s">
        <v>70</v>
      </c>
      <c r="AG274" s="11" t="str">
        <f>IFERROR(VLOOKUP(표1[[#This Row],[담당자]],'담당자 정보'!$B:$D,2,0),"")</f>
        <v>모아라인</v>
      </c>
      <c r="AH274" s="11" t="str">
        <f>IFERROR(VLOOKUP(표1[[#This Row],[담당자]],'담당자 정보'!$B:$E,4,0),"")</f>
        <v>인프라확장실</v>
      </c>
      <c r="AI274" s="12" t="s">
        <v>396</v>
      </c>
      <c r="AJ274" s="12" t="str">
        <f>IFERROR(VLOOKUP(표1[[#This Row],[담당자]],배민비즈계정!$B:$E,3,0),"")</f>
        <v>jpmook12</v>
      </c>
      <c r="AK274" s="12" t="str">
        <f>IFERROR(VLOOKUP(표1[[#This Row],[담당자]],배민비즈계정!$B:$E,4,0),"")</f>
        <v>010-9904-2857</v>
      </c>
      <c r="AL274" s="12" t="str">
        <f>VLOOKUP(표1[[#This Row],[담당자]],배민비즈계정!$B:$E,2,0)</f>
        <v>모아라인</v>
      </c>
      <c r="AM274" s="11">
        <f>VLOOKUP(표1[[#This Row],[담당자]],'담당자 정보'!B:G,6,FALSE)</f>
        <v>0</v>
      </c>
      <c r="AN274" s="11" t="e">
        <f>VLOOKUP(표1[[#This Row],[팀장]],배민비즈계정!$B:$E,3,FALSE)</f>
        <v>#N/A</v>
      </c>
      <c r="AO274" s="16" t="e">
        <f>VLOOKUP(표1[[#This Row],[팀장]],배민비즈계정!$B:$E,4,FALSE)</f>
        <v>#N/A</v>
      </c>
      <c r="AP274" s="2" t="s">
        <v>109</v>
      </c>
      <c r="AQ274" s="2" t="s">
        <v>1129</v>
      </c>
      <c r="AR274" s="2" t="str">
        <f>_xlfn.XLOOKUP(표1[[#This Row],[시도2]]&amp;" "&amp;표1[[#This Row],[시군구2]],요금제0402!C:C,요금제0402!G:G)</f>
        <v>경인B</v>
      </c>
      <c r="AS274" s="2"/>
      <c r="AT274" s="2"/>
      <c r="AU274" s="2"/>
    </row>
    <row r="275" spans="1:47" ht="16.5" customHeight="1">
      <c r="A275" s="10">
        <v>273</v>
      </c>
      <c r="B275" s="11" t="s">
        <v>2393</v>
      </c>
      <c r="C275" s="11" t="s">
        <v>2394</v>
      </c>
      <c r="D275" s="11" t="s">
        <v>2395</v>
      </c>
      <c r="E275" s="11" t="s">
        <v>56</v>
      </c>
      <c r="F275" s="11" t="s">
        <v>1284</v>
      </c>
      <c r="G275" s="11" t="s">
        <v>2396</v>
      </c>
      <c r="H275" s="11">
        <v>0</v>
      </c>
      <c r="I275" s="47"/>
      <c r="J275" s="11" t="s">
        <v>2397</v>
      </c>
      <c r="K275" s="11" t="s">
        <v>2398</v>
      </c>
      <c r="L275" s="11" t="s">
        <v>705</v>
      </c>
      <c r="M275" s="12">
        <v>45452</v>
      </c>
      <c r="N275" s="12">
        <v>45455</v>
      </c>
      <c r="O275" s="12" t="str">
        <f>IFERROR(_xlfn.XLOOKUP(표1[[#This Row],[시도]]&amp;" "&amp;표1[[#This Row],[시군구]],요금제0402!C:C,요금제0402!G:G),"-")</f>
        <v>-</v>
      </c>
      <c r="P275" s="14"/>
      <c r="Q275" s="57">
        <v>0</v>
      </c>
      <c r="R275" s="13">
        <v>100</v>
      </c>
      <c r="S275" s="18">
        <v>50</v>
      </c>
      <c r="T275" s="12" t="s">
        <v>86</v>
      </c>
      <c r="U275" s="11" t="s">
        <v>150</v>
      </c>
      <c r="V275" s="11">
        <v>1062393621</v>
      </c>
      <c r="W275" s="11" t="s">
        <v>2399</v>
      </c>
      <c r="X275" s="11" t="s">
        <v>2400</v>
      </c>
      <c r="Y275" s="11" t="s">
        <v>2401</v>
      </c>
      <c r="Z275" s="11">
        <v>3511327930893</v>
      </c>
      <c r="AA275" s="11" t="s">
        <v>142</v>
      </c>
      <c r="AB275" s="11" t="s">
        <v>2402</v>
      </c>
      <c r="AC275" s="12"/>
      <c r="AD275" s="12"/>
      <c r="AE275" s="12"/>
      <c r="AF275" s="15" t="s">
        <v>367</v>
      </c>
      <c r="AG275" s="11" t="str">
        <f>IFERROR(VLOOKUP(표1[[#This Row],[담당자]],'담당자 정보'!$B:$D,2,0),"")</f>
        <v>모아라인</v>
      </c>
      <c r="AH275" s="11" t="str">
        <f>IFERROR(VLOOKUP(표1[[#This Row],[담당자]],'담당자 정보'!$B:$E,4,0),"")</f>
        <v>인프라확장_2팀</v>
      </c>
      <c r="AI275" s="12" t="s">
        <v>455</v>
      </c>
      <c r="AJ275" s="12" t="str">
        <f>IFERROR(VLOOKUP(표1[[#This Row],[담당자]],배민비즈계정!$B:$E,3,0),"")</f>
        <v>Dkssudgody</v>
      </c>
      <c r="AK275" s="12" t="str">
        <f>IFERROR(VLOOKUP(표1[[#This Row],[담당자]],배민비즈계정!$B:$E,4,0),"")</f>
        <v>010-9737-2777</v>
      </c>
      <c r="AL275" s="12" t="str">
        <f>VLOOKUP(표1[[#This Row],[담당자]],배민비즈계정!$B:$E,2,0)</f>
        <v>모아라인</v>
      </c>
      <c r="AM275" s="11" t="str">
        <f>VLOOKUP(표1[[#This Row],[담당자]],'담당자 정보'!B:G,6,FALSE)</f>
        <v>김정교</v>
      </c>
      <c r="AN275" s="11" t="str">
        <f>VLOOKUP(표1[[#This Row],[팀장]],배민비즈계정!$B:$E,3,FALSE)</f>
        <v>Dkssudgody</v>
      </c>
      <c r="AO275" s="16" t="str">
        <f>VLOOKUP(표1[[#This Row],[팀장]],배민비즈계정!$B:$E,4,FALSE)</f>
        <v>010-9737-2777</v>
      </c>
      <c r="AP275" s="2" t="s">
        <v>1284</v>
      </c>
      <c r="AQ275" s="2" t="s">
        <v>2396</v>
      </c>
      <c r="AR275" s="2" t="e">
        <f>_xlfn.XLOOKUP(표1[[#This Row],[시도2]]&amp;" "&amp;표1[[#This Row],[시군구2]],요금제0402!C:C,요금제0402!G:G)</f>
        <v>#N/A</v>
      </c>
      <c r="AS275" s="2"/>
      <c r="AT275" s="2"/>
      <c r="AU275" s="2"/>
    </row>
    <row r="276" spans="1:47" ht="16.5" customHeight="1">
      <c r="A276" s="10">
        <v>274</v>
      </c>
      <c r="B276" s="11" t="s">
        <v>299</v>
      </c>
      <c r="C276" s="11" t="s">
        <v>2403</v>
      </c>
      <c r="D276" s="11" t="s">
        <v>2404</v>
      </c>
      <c r="E276" s="11" t="s">
        <v>56</v>
      </c>
      <c r="F276" s="11" t="s">
        <v>288</v>
      </c>
      <c r="G276" s="11" t="s">
        <v>302</v>
      </c>
      <c r="H276" s="11">
        <v>0</v>
      </c>
      <c r="I276" s="47"/>
      <c r="J276" s="11" t="s">
        <v>2405</v>
      </c>
      <c r="K276" s="11" t="s">
        <v>2406</v>
      </c>
      <c r="L276" s="11" t="s">
        <v>705</v>
      </c>
      <c r="M276" s="12">
        <v>45452</v>
      </c>
      <c r="N276" s="12">
        <v>45455</v>
      </c>
      <c r="O276" s="12" t="str">
        <f>IFERROR(_xlfn.XLOOKUP(표1[[#This Row],[시도]]&amp;" "&amp;표1[[#This Row],[시군구]],요금제0402!C:C,요금제0402!G:G),"-")</f>
        <v>지방</v>
      </c>
      <c r="P276" s="14"/>
      <c r="Q276" s="57">
        <v>0</v>
      </c>
      <c r="R276" s="13">
        <v>100</v>
      </c>
      <c r="S276" s="18">
        <v>50</v>
      </c>
      <c r="T276" s="12"/>
      <c r="U276" s="11" t="s">
        <v>150</v>
      </c>
      <c r="V276" s="11">
        <v>4050621707</v>
      </c>
      <c r="W276" s="11" t="s">
        <v>2407</v>
      </c>
      <c r="X276" s="11" t="s">
        <v>2408</v>
      </c>
      <c r="Y276" s="11" t="s">
        <v>2409</v>
      </c>
      <c r="Z276" s="11">
        <v>62891075767007</v>
      </c>
      <c r="AA276" s="11" t="s">
        <v>296</v>
      </c>
      <c r="AB276" s="11" t="s">
        <v>2410</v>
      </c>
      <c r="AC276" s="12"/>
      <c r="AD276" s="12"/>
      <c r="AE276" s="12"/>
      <c r="AF276" s="15" t="s">
        <v>384</v>
      </c>
      <c r="AG276" s="11" t="str">
        <f>IFERROR(VLOOKUP(표1[[#This Row],[담당자]],'담당자 정보'!$B:$D,2,0),"")</f>
        <v>모아라인</v>
      </c>
      <c r="AH276" s="11" t="str">
        <f>IFERROR(VLOOKUP(표1[[#This Row],[담당자]],'담당자 정보'!$B:$E,4,0),"")</f>
        <v>인프라확장실</v>
      </c>
      <c r="AI276" s="12" t="s">
        <v>396</v>
      </c>
      <c r="AJ276" s="12" t="str">
        <f>IFERROR(VLOOKUP(표1[[#This Row],[담당자]],배민비즈계정!$B:$E,3,0),"")</f>
        <v>jpmook12</v>
      </c>
      <c r="AK276" s="12" t="str">
        <f>IFERROR(VLOOKUP(표1[[#This Row],[담당자]],배민비즈계정!$B:$E,4,0),"")</f>
        <v>010-9904-2857</v>
      </c>
      <c r="AL276" s="12" t="str">
        <f>VLOOKUP(표1[[#This Row],[담당자]],배민비즈계정!$B:$E,2,0)</f>
        <v>모아라인</v>
      </c>
      <c r="AM276" s="11">
        <f>VLOOKUP(표1[[#This Row],[담당자]],'담당자 정보'!B:G,6,FALSE)</f>
        <v>0</v>
      </c>
      <c r="AN276" s="11" t="e">
        <f>VLOOKUP(표1[[#This Row],[팀장]],배민비즈계정!$B:$E,3,FALSE)</f>
        <v>#N/A</v>
      </c>
      <c r="AO276" s="16" t="e">
        <f>VLOOKUP(표1[[#This Row],[팀장]],배민비즈계정!$B:$E,4,FALSE)</f>
        <v>#N/A</v>
      </c>
      <c r="AP276" s="2" t="s">
        <v>288</v>
      </c>
      <c r="AQ276" s="2" t="s">
        <v>302</v>
      </c>
      <c r="AR276" s="2" t="str">
        <f>_xlfn.XLOOKUP(표1[[#This Row],[시도2]]&amp;" "&amp;표1[[#This Row],[시군구2]],요금제0402!C:C,요금제0402!G:G)</f>
        <v>지방</v>
      </c>
      <c r="AS276" s="2"/>
      <c r="AT276" s="2"/>
      <c r="AU276" s="2"/>
    </row>
    <row r="277" spans="1:47" ht="16.5" customHeight="1">
      <c r="A277" s="10">
        <v>275</v>
      </c>
      <c r="B277" s="11" t="s">
        <v>2101</v>
      </c>
      <c r="C277" s="11" t="s">
        <v>2411</v>
      </c>
      <c r="D277" s="11" t="s">
        <v>2412</v>
      </c>
      <c r="E277" s="11" t="s">
        <v>56</v>
      </c>
      <c r="F277" s="11" t="s">
        <v>109</v>
      </c>
      <c r="G277" s="11" t="s">
        <v>848</v>
      </c>
      <c r="H277" s="11">
        <v>0</v>
      </c>
      <c r="I277" s="47"/>
      <c r="J277" s="11" t="s">
        <v>2413</v>
      </c>
      <c r="K277" s="11" t="s">
        <v>2414</v>
      </c>
      <c r="L277" s="11" t="s">
        <v>705</v>
      </c>
      <c r="M277" s="12">
        <v>45452</v>
      </c>
      <c r="N277" s="12">
        <v>45455</v>
      </c>
      <c r="O277" s="12" t="str">
        <f>IFERROR(_xlfn.XLOOKUP(표1[[#This Row],[시도]]&amp;" "&amp;표1[[#This Row],[시군구]],요금제0402!C:C,요금제0402!G:G),"-")</f>
        <v>경인B</v>
      </c>
      <c r="P277" s="14"/>
      <c r="Q277" s="57">
        <v>0</v>
      </c>
      <c r="R277" s="13">
        <v>100</v>
      </c>
      <c r="S277" s="18">
        <v>50</v>
      </c>
      <c r="T277" s="12" t="s">
        <v>86</v>
      </c>
      <c r="U277" s="11" t="s">
        <v>64</v>
      </c>
      <c r="V277" s="11">
        <v>1011436185</v>
      </c>
      <c r="W277" s="11" t="s">
        <v>2415</v>
      </c>
      <c r="X277" s="11" t="s">
        <v>2416</v>
      </c>
      <c r="Y277" s="11" t="s">
        <v>2417</v>
      </c>
      <c r="Z277" s="11">
        <v>3333280600960</v>
      </c>
      <c r="AA277" s="11" t="s">
        <v>68</v>
      </c>
      <c r="AB277" s="11" t="s">
        <v>2418</v>
      </c>
      <c r="AC277" s="12"/>
      <c r="AD277" s="12"/>
      <c r="AE277" s="12"/>
      <c r="AF277" s="15" t="s">
        <v>70</v>
      </c>
      <c r="AG277" s="11" t="str">
        <f>IFERROR(VLOOKUP(표1[[#This Row],[담당자]],'담당자 정보'!$B:$D,2,0),"")</f>
        <v>모아라인</v>
      </c>
      <c r="AH277" s="11" t="str">
        <f>IFERROR(VLOOKUP(표1[[#This Row],[담당자]],'담당자 정보'!$B:$E,4,0),"")</f>
        <v>인프라확장실</v>
      </c>
      <c r="AI277" s="12" t="s">
        <v>396</v>
      </c>
      <c r="AJ277" s="12" t="str">
        <f>IFERROR(VLOOKUP(표1[[#This Row],[담당자]],배민비즈계정!$B:$E,3,0),"")</f>
        <v>jpmook12</v>
      </c>
      <c r="AK277" s="12" t="str">
        <f>IFERROR(VLOOKUP(표1[[#This Row],[담당자]],배민비즈계정!$B:$E,4,0),"")</f>
        <v>010-9904-2857</v>
      </c>
      <c r="AL277" s="12" t="str">
        <f>VLOOKUP(표1[[#This Row],[담당자]],배민비즈계정!$B:$E,2,0)</f>
        <v>모아라인</v>
      </c>
      <c r="AM277" s="11">
        <f>VLOOKUP(표1[[#This Row],[담당자]],'담당자 정보'!B:G,6,FALSE)</f>
        <v>0</v>
      </c>
      <c r="AN277" s="11" t="e">
        <f>VLOOKUP(표1[[#This Row],[팀장]],배민비즈계정!$B:$E,3,FALSE)</f>
        <v>#N/A</v>
      </c>
      <c r="AO277" s="16" t="e">
        <f>VLOOKUP(표1[[#This Row],[팀장]],배민비즈계정!$B:$E,4,FALSE)</f>
        <v>#N/A</v>
      </c>
      <c r="AP277" s="2" t="s">
        <v>109</v>
      </c>
      <c r="AQ277" s="2" t="s">
        <v>848</v>
      </c>
      <c r="AR277" s="2" t="str">
        <f>_xlfn.XLOOKUP(표1[[#This Row],[시도2]]&amp;" "&amp;표1[[#This Row],[시군구2]],요금제0402!C:C,요금제0402!G:G)</f>
        <v>경인B</v>
      </c>
      <c r="AS277" s="2"/>
      <c r="AT277" s="2"/>
      <c r="AU277" s="2"/>
    </row>
    <row r="278" spans="1:47" ht="16.5" customHeight="1">
      <c r="A278" s="10">
        <v>276</v>
      </c>
      <c r="B278" s="11" t="s">
        <v>2325</v>
      </c>
      <c r="C278" s="11" t="s">
        <v>2419</v>
      </c>
      <c r="D278" s="11" t="s">
        <v>2420</v>
      </c>
      <c r="E278" s="11" t="s">
        <v>56</v>
      </c>
      <c r="F278" s="11" t="s">
        <v>57</v>
      </c>
      <c r="G278" s="11" t="s">
        <v>2328</v>
      </c>
      <c r="H278" s="11">
        <v>0</v>
      </c>
      <c r="I278" s="47"/>
      <c r="J278" s="11" t="s">
        <v>2421</v>
      </c>
      <c r="K278" s="11" t="s">
        <v>2422</v>
      </c>
      <c r="L278" s="11" t="s">
        <v>705</v>
      </c>
      <c r="M278" s="12">
        <v>45452</v>
      </c>
      <c r="N278" s="12">
        <v>45455</v>
      </c>
      <c r="O278" s="12" t="str">
        <f>IFERROR(_xlfn.XLOOKUP(표1[[#This Row],[시도]]&amp;" "&amp;표1[[#This Row],[시군구]],요금제0402!C:C,요금제0402!G:G),"-")</f>
        <v>서울B&amp;경인A</v>
      </c>
      <c r="P278" s="14"/>
      <c r="Q278" s="57">
        <v>0</v>
      </c>
      <c r="R278" s="13">
        <v>100</v>
      </c>
      <c r="S278" s="18">
        <v>50</v>
      </c>
      <c r="T278" s="12" t="s">
        <v>86</v>
      </c>
      <c r="U278" s="11" t="s">
        <v>150</v>
      </c>
      <c r="V278" s="11">
        <v>2423501231</v>
      </c>
      <c r="W278" s="11" t="s">
        <v>1248</v>
      </c>
      <c r="X278" s="11" t="s">
        <v>2423</v>
      </c>
      <c r="Y278" s="11" t="s">
        <v>2424</v>
      </c>
      <c r="Z278" s="11" t="s">
        <v>2425</v>
      </c>
      <c r="AA278" s="11" t="s">
        <v>90</v>
      </c>
      <c r="AB278" s="11" t="s">
        <v>2334</v>
      </c>
      <c r="AC278" s="12"/>
      <c r="AD278" s="12"/>
      <c r="AE278" s="12"/>
      <c r="AF278" s="15" t="s">
        <v>1338</v>
      </c>
      <c r="AG278" s="11" t="str">
        <f>IFERROR(VLOOKUP(표1[[#This Row],[담당자]],'담당자 정보'!$B:$D,2,0),"")</f>
        <v>모아라인</v>
      </c>
      <c r="AH278" s="11" t="str">
        <f>IFERROR(VLOOKUP(표1[[#This Row],[담당자]],'담당자 정보'!$B:$E,4,0),"")</f>
        <v>인프라확장실</v>
      </c>
      <c r="AI278" s="12" t="s">
        <v>396</v>
      </c>
      <c r="AJ278" s="12" t="str">
        <f>IFERROR(VLOOKUP(표1[[#This Row],[담당자]],배민비즈계정!$B:$E,3,0),"")</f>
        <v>jpmook12</v>
      </c>
      <c r="AK278" s="12" t="str">
        <f>IFERROR(VLOOKUP(표1[[#This Row],[담당자]],배민비즈계정!$B:$E,4,0),"")</f>
        <v>010-9904-2857</v>
      </c>
      <c r="AL278" s="12" t="str">
        <f>VLOOKUP(표1[[#This Row],[담당자]],배민비즈계정!$B:$E,2,0)</f>
        <v>모아라인</v>
      </c>
      <c r="AM278" s="11">
        <f>VLOOKUP(표1[[#This Row],[담당자]],'담당자 정보'!B:G,6,FALSE)</f>
        <v>0</v>
      </c>
      <c r="AN278" s="11" t="e">
        <f>VLOOKUP(표1[[#This Row],[팀장]],배민비즈계정!$B:$E,3,FALSE)</f>
        <v>#N/A</v>
      </c>
      <c r="AO278" s="16" t="e">
        <f>VLOOKUP(표1[[#This Row],[팀장]],배민비즈계정!$B:$E,4,FALSE)</f>
        <v>#N/A</v>
      </c>
      <c r="AP278" s="2" t="s">
        <v>57</v>
      </c>
      <c r="AQ278" s="2" t="s">
        <v>2328</v>
      </c>
      <c r="AR278" s="2" t="str">
        <f>_xlfn.XLOOKUP(표1[[#This Row],[시도2]]&amp;" "&amp;표1[[#This Row],[시군구2]],요금제0402!C:C,요금제0402!G:G)</f>
        <v>서울B&amp;경인A</v>
      </c>
      <c r="AS278" s="2"/>
      <c r="AT278" s="2"/>
      <c r="AU278" s="2"/>
    </row>
    <row r="279" spans="1:47" ht="16.5" customHeight="1">
      <c r="A279" s="10">
        <v>277</v>
      </c>
      <c r="B279" s="11" t="s">
        <v>2426</v>
      </c>
      <c r="C279" s="11" t="s">
        <v>2427</v>
      </c>
      <c r="D279" s="11" t="s">
        <v>2428</v>
      </c>
      <c r="E279" s="11" t="s">
        <v>56</v>
      </c>
      <c r="F279" s="11" t="s">
        <v>447</v>
      </c>
      <c r="G279" s="11" t="s">
        <v>459</v>
      </c>
      <c r="H279" s="11">
        <v>0</v>
      </c>
      <c r="I279" s="47"/>
      <c r="J279" s="11" t="s">
        <v>2429</v>
      </c>
      <c r="K279" s="11" t="s">
        <v>2430</v>
      </c>
      <c r="L279" s="11" t="s">
        <v>705</v>
      </c>
      <c r="M279" s="12">
        <v>45452</v>
      </c>
      <c r="N279" s="12">
        <v>45455</v>
      </c>
      <c r="O279" s="12" t="str">
        <f>IFERROR(_xlfn.XLOOKUP(표1[[#This Row],[시도]]&amp;" "&amp;표1[[#This Row],[시군구]],요금제0402!C:C,요금제0402!G:G),"-")</f>
        <v>지방</v>
      </c>
      <c r="P279" s="14"/>
      <c r="Q279" s="57">
        <v>0</v>
      </c>
      <c r="R279" s="13">
        <v>100</v>
      </c>
      <c r="S279" s="18">
        <v>50</v>
      </c>
      <c r="T279" s="12"/>
      <c r="U279" s="11" t="s">
        <v>150</v>
      </c>
      <c r="V279" s="11">
        <v>4656500564</v>
      </c>
      <c r="W279" s="11" t="s">
        <v>2431</v>
      </c>
      <c r="X279" s="11" t="s">
        <v>2432</v>
      </c>
      <c r="Y279" s="11" t="s">
        <v>2433</v>
      </c>
      <c r="Z279" s="11">
        <v>3333149299123</v>
      </c>
      <c r="AA279" s="11" t="s">
        <v>68</v>
      </c>
      <c r="AB279" s="11" t="s">
        <v>2434</v>
      </c>
      <c r="AC279" s="12"/>
      <c r="AD279" s="12"/>
      <c r="AE279" s="12"/>
      <c r="AF279" s="15" t="s">
        <v>384</v>
      </c>
      <c r="AG279" s="11" t="str">
        <f>IFERROR(VLOOKUP(표1[[#This Row],[담당자]],'담당자 정보'!$B:$D,2,0),"")</f>
        <v>모아라인</v>
      </c>
      <c r="AH279" s="11" t="str">
        <f>IFERROR(VLOOKUP(표1[[#This Row],[담당자]],'담당자 정보'!$B:$E,4,0),"")</f>
        <v>인프라확장_2팀</v>
      </c>
      <c r="AI279" s="12" t="s">
        <v>455</v>
      </c>
      <c r="AJ279" s="12" t="str">
        <f>IFERROR(VLOOKUP(표1[[#This Row],[담당자]],배민비즈계정!$B:$E,3,0),"")</f>
        <v>Dkssudgody</v>
      </c>
      <c r="AK279" s="12" t="str">
        <f>IFERROR(VLOOKUP(표1[[#This Row],[담당자]],배민비즈계정!$B:$E,4,0),"")</f>
        <v>010-9737-2777</v>
      </c>
      <c r="AL279" s="12" t="str">
        <f>VLOOKUP(표1[[#This Row],[담당자]],배민비즈계정!$B:$E,2,0)</f>
        <v>모아라인</v>
      </c>
      <c r="AM279" s="11" t="str">
        <f>VLOOKUP(표1[[#This Row],[담당자]],'담당자 정보'!B:G,6,FALSE)</f>
        <v>김정교</v>
      </c>
      <c r="AN279" s="11" t="str">
        <f>VLOOKUP(표1[[#This Row],[팀장]],배민비즈계정!$B:$E,3,FALSE)</f>
        <v>Dkssudgody</v>
      </c>
      <c r="AO279" s="16" t="str">
        <f>VLOOKUP(표1[[#This Row],[팀장]],배민비즈계정!$B:$E,4,FALSE)</f>
        <v>010-9737-2777</v>
      </c>
      <c r="AP279" s="2" t="s">
        <v>447</v>
      </c>
      <c r="AQ279" s="2" t="s">
        <v>459</v>
      </c>
      <c r="AR279" s="2" t="str">
        <f>_xlfn.XLOOKUP(표1[[#This Row],[시도2]]&amp;" "&amp;표1[[#This Row],[시군구2]],요금제0402!C:C,요금제0402!G:G)</f>
        <v>지방</v>
      </c>
      <c r="AS279" s="2"/>
      <c r="AT279" s="2"/>
      <c r="AU279" s="2"/>
    </row>
    <row r="280" spans="1:47" ht="16.5" customHeight="1">
      <c r="A280" s="10">
        <v>278</v>
      </c>
      <c r="B280" s="11" t="s">
        <v>1457</v>
      </c>
      <c r="C280" s="11" t="s">
        <v>2435</v>
      </c>
      <c r="D280" s="11" t="s">
        <v>2436</v>
      </c>
      <c r="E280" s="11" t="s">
        <v>56</v>
      </c>
      <c r="F280" s="11" t="s">
        <v>57</v>
      </c>
      <c r="G280" s="11" t="s">
        <v>337</v>
      </c>
      <c r="H280" s="11">
        <v>0</v>
      </c>
      <c r="I280" s="47"/>
      <c r="J280" s="11" t="s">
        <v>2437</v>
      </c>
      <c r="K280" s="11" t="s">
        <v>1461</v>
      </c>
      <c r="L280" s="11" t="s">
        <v>705</v>
      </c>
      <c r="M280" s="12">
        <v>45452</v>
      </c>
      <c r="N280" s="12">
        <v>45455</v>
      </c>
      <c r="O280" s="12" t="str">
        <f>IFERROR(_xlfn.XLOOKUP(표1[[#This Row],[시도]]&amp;" "&amp;표1[[#This Row],[시군구]],요금제0402!C:C,요금제0402!G:G),"-")</f>
        <v>서울B&amp;경인A</v>
      </c>
      <c r="P280" s="14"/>
      <c r="Q280" s="57">
        <v>0</v>
      </c>
      <c r="R280" s="13">
        <v>100</v>
      </c>
      <c r="S280" s="18">
        <v>50</v>
      </c>
      <c r="T280" s="12" t="s">
        <v>86</v>
      </c>
      <c r="U280" s="11" t="s">
        <v>64</v>
      </c>
      <c r="V280" s="11">
        <v>4688802726</v>
      </c>
      <c r="W280" s="11" t="s">
        <v>2438</v>
      </c>
      <c r="X280" s="11" t="s">
        <v>2439</v>
      </c>
      <c r="Y280" s="11" t="s">
        <v>2440</v>
      </c>
      <c r="Z280" s="11">
        <v>700100066186</v>
      </c>
      <c r="AA280" s="11" t="s">
        <v>408</v>
      </c>
      <c r="AB280" s="11" t="s">
        <v>2441</v>
      </c>
      <c r="AC280" s="12"/>
      <c r="AD280" s="12"/>
      <c r="AE280" s="12"/>
      <c r="AF280" s="15" t="s">
        <v>70</v>
      </c>
      <c r="AG280" s="11" t="str">
        <f>IFERROR(VLOOKUP(표1[[#This Row],[담당자]],'담당자 정보'!$B:$D,2,0),"")</f>
        <v>모아라인</v>
      </c>
      <c r="AH280" s="11" t="str">
        <f>IFERROR(VLOOKUP(표1[[#This Row],[담당자]],'담당자 정보'!$B:$E,4,0),"")</f>
        <v>인프라확장실</v>
      </c>
      <c r="AI280" s="12" t="s">
        <v>396</v>
      </c>
      <c r="AJ280" s="12" t="str">
        <f>IFERROR(VLOOKUP(표1[[#This Row],[담당자]],배민비즈계정!$B:$E,3,0),"")</f>
        <v>jpmook12</v>
      </c>
      <c r="AK280" s="12" t="str">
        <f>IFERROR(VLOOKUP(표1[[#This Row],[담당자]],배민비즈계정!$B:$E,4,0),"")</f>
        <v>010-9904-2857</v>
      </c>
      <c r="AL280" s="12" t="str">
        <f>VLOOKUP(표1[[#This Row],[담당자]],배민비즈계정!$B:$E,2,0)</f>
        <v>모아라인</v>
      </c>
      <c r="AM280" s="11">
        <f>VLOOKUP(표1[[#This Row],[담당자]],'담당자 정보'!B:G,6,FALSE)</f>
        <v>0</v>
      </c>
      <c r="AN280" s="11" t="e">
        <f>VLOOKUP(표1[[#This Row],[팀장]],배민비즈계정!$B:$E,3,FALSE)</f>
        <v>#N/A</v>
      </c>
      <c r="AO280" s="16" t="e">
        <f>VLOOKUP(표1[[#This Row],[팀장]],배민비즈계정!$B:$E,4,FALSE)</f>
        <v>#N/A</v>
      </c>
      <c r="AP280" s="2" t="s">
        <v>57</v>
      </c>
      <c r="AQ280" s="2" t="s">
        <v>337</v>
      </c>
      <c r="AR280" s="2" t="str">
        <f>_xlfn.XLOOKUP(표1[[#This Row],[시도2]]&amp;" "&amp;표1[[#This Row],[시군구2]],요금제0402!C:C,요금제0402!G:G)</f>
        <v>서울B&amp;경인A</v>
      </c>
      <c r="AS280" s="2"/>
      <c r="AT280" s="2"/>
      <c r="AU280" s="2"/>
    </row>
    <row r="281" spans="1:47" ht="16.5" customHeight="1">
      <c r="A281" s="10">
        <v>279</v>
      </c>
      <c r="B281" s="11" t="s">
        <v>2393</v>
      </c>
      <c r="C281" s="11" t="s">
        <v>2442</v>
      </c>
      <c r="D281" s="11" t="s">
        <v>2443</v>
      </c>
      <c r="E281" s="11" t="s">
        <v>56</v>
      </c>
      <c r="F281" s="11" t="s">
        <v>1284</v>
      </c>
      <c r="G281" s="11" t="s">
        <v>2396</v>
      </c>
      <c r="H281" s="11">
        <v>0</v>
      </c>
      <c r="I281" s="47"/>
      <c r="J281" s="11" t="s">
        <v>2444</v>
      </c>
      <c r="K281" s="11" t="s">
        <v>2398</v>
      </c>
      <c r="L281" s="11" t="s">
        <v>705</v>
      </c>
      <c r="M281" s="12">
        <v>45452</v>
      </c>
      <c r="N281" s="12">
        <v>45455</v>
      </c>
      <c r="O281" s="12" t="str">
        <f>IFERROR(_xlfn.XLOOKUP(표1[[#This Row],[시도]]&amp;" "&amp;표1[[#This Row],[시군구]],요금제0402!C:C,요금제0402!G:G),"-")</f>
        <v>-</v>
      </c>
      <c r="P281" s="14"/>
      <c r="Q281" s="57">
        <v>0</v>
      </c>
      <c r="R281" s="13">
        <v>100</v>
      </c>
      <c r="S281" s="18">
        <v>50</v>
      </c>
      <c r="T281" s="12"/>
      <c r="U281" s="11" t="s">
        <v>150</v>
      </c>
      <c r="V281" s="11">
        <v>3822101833</v>
      </c>
      <c r="W281" s="11" t="s">
        <v>2445</v>
      </c>
      <c r="X281" s="11" t="s">
        <v>2446</v>
      </c>
      <c r="Y281" s="11" t="s">
        <v>2447</v>
      </c>
      <c r="Z281" s="11">
        <v>1021024770434</v>
      </c>
      <c r="AA281" s="11" t="s">
        <v>1714</v>
      </c>
      <c r="AB281" s="11" t="s">
        <v>2448</v>
      </c>
      <c r="AC281" s="12"/>
      <c r="AD281" s="12"/>
      <c r="AE281" s="12"/>
      <c r="AF281" s="15" t="s">
        <v>384</v>
      </c>
      <c r="AG281" s="11" t="str">
        <f>IFERROR(VLOOKUP(표1[[#This Row],[담당자]],'담당자 정보'!$B:$D,2,0),"")</f>
        <v>모아라인</v>
      </c>
      <c r="AH281" s="11" t="str">
        <f>IFERROR(VLOOKUP(표1[[#This Row],[담당자]],'담당자 정보'!$B:$E,4,0),"")</f>
        <v>인프라확장_2팀</v>
      </c>
      <c r="AI281" s="12" t="s">
        <v>455</v>
      </c>
      <c r="AJ281" s="12" t="str">
        <f>IFERROR(VLOOKUP(표1[[#This Row],[담당자]],배민비즈계정!$B:$E,3,0),"")</f>
        <v>Dkssudgody</v>
      </c>
      <c r="AK281" s="12" t="str">
        <f>IFERROR(VLOOKUP(표1[[#This Row],[담당자]],배민비즈계정!$B:$E,4,0),"")</f>
        <v>010-9737-2777</v>
      </c>
      <c r="AL281" s="12" t="str">
        <f>VLOOKUP(표1[[#This Row],[담당자]],배민비즈계정!$B:$E,2,0)</f>
        <v>모아라인</v>
      </c>
      <c r="AM281" s="11" t="str">
        <f>VLOOKUP(표1[[#This Row],[담당자]],'담당자 정보'!B:G,6,FALSE)</f>
        <v>김정교</v>
      </c>
      <c r="AN281" s="11" t="str">
        <f>VLOOKUP(표1[[#This Row],[팀장]],배민비즈계정!$B:$E,3,FALSE)</f>
        <v>Dkssudgody</v>
      </c>
      <c r="AO281" s="16" t="str">
        <f>VLOOKUP(표1[[#This Row],[팀장]],배민비즈계정!$B:$E,4,FALSE)</f>
        <v>010-9737-2777</v>
      </c>
      <c r="AP281" s="2" t="s">
        <v>1284</v>
      </c>
      <c r="AQ281" s="2" t="s">
        <v>2396</v>
      </c>
      <c r="AR281" s="2" t="e">
        <f>_xlfn.XLOOKUP(표1[[#This Row],[시도2]]&amp;" "&amp;표1[[#This Row],[시군구2]],요금제0402!C:C,요금제0402!G:G)</f>
        <v>#N/A</v>
      </c>
      <c r="AS281" s="2"/>
      <c r="AT281" s="2"/>
      <c r="AU281" s="2"/>
    </row>
    <row r="282" spans="1:47" ht="16.5" customHeight="1">
      <c r="A282" s="10">
        <v>280</v>
      </c>
      <c r="B282" s="11" t="s">
        <v>2449</v>
      </c>
      <c r="C282" s="11" t="s">
        <v>2450</v>
      </c>
      <c r="D282" s="11" t="s">
        <v>2451</v>
      </c>
      <c r="E282" s="11" t="s">
        <v>75</v>
      </c>
      <c r="F282" s="11" t="s">
        <v>57</v>
      </c>
      <c r="G282" s="11" t="s">
        <v>95</v>
      </c>
      <c r="H282" s="11">
        <v>0</v>
      </c>
      <c r="I282" s="47" t="s">
        <v>2452</v>
      </c>
      <c r="J282" s="11" t="s">
        <v>2453</v>
      </c>
      <c r="K282" s="11" t="s">
        <v>2454</v>
      </c>
      <c r="L282" s="11" t="s">
        <v>99</v>
      </c>
      <c r="M282" s="12">
        <v>45452</v>
      </c>
      <c r="N282" s="12">
        <v>45455</v>
      </c>
      <c r="O282" s="12" t="str">
        <f>IFERROR(_xlfn.XLOOKUP(표1[[#This Row],[시도]]&amp;" "&amp;표1[[#This Row],[시군구]],요금제0402!C:C,요금제0402!G:G),"-")</f>
        <v>서울A</v>
      </c>
      <c r="P282" s="14"/>
      <c r="Q282" s="57">
        <v>0</v>
      </c>
      <c r="R282" s="13">
        <v>100</v>
      </c>
      <c r="S282" s="18">
        <v>50</v>
      </c>
      <c r="T282" s="12" t="s">
        <v>86</v>
      </c>
      <c r="U282" s="11" t="s">
        <v>64</v>
      </c>
      <c r="V282" s="11">
        <v>3502501509</v>
      </c>
      <c r="W282" s="11" t="s">
        <v>2455</v>
      </c>
      <c r="X282" s="11" t="s">
        <v>2456</v>
      </c>
      <c r="Y282" s="11" t="s">
        <v>2457</v>
      </c>
      <c r="Z282" s="11">
        <v>49940101316990</v>
      </c>
      <c r="AA282" s="11" t="s">
        <v>90</v>
      </c>
      <c r="AB282" s="11" t="s">
        <v>2458</v>
      </c>
      <c r="AC282" s="12"/>
      <c r="AD282" s="12"/>
      <c r="AE282" s="12"/>
      <c r="AF282" s="15" t="s">
        <v>70</v>
      </c>
      <c r="AG282" s="11" t="str">
        <f>IFERROR(VLOOKUP(표1[[#This Row],[담당자]],'담당자 정보'!$B:$D,2,0),"")</f>
        <v>바로고</v>
      </c>
      <c r="AH282" s="11" t="str">
        <f>IFERROR(VLOOKUP(표1[[#This Row],[담당자]],'담당자 정보'!$B:$E,4,0),"")</f>
        <v>1팀</v>
      </c>
      <c r="AI282" s="12" t="s">
        <v>71</v>
      </c>
      <c r="AJ282" s="12" t="str">
        <f>IFERROR(VLOOKUP(표1[[#This Row],[담당자]],배민비즈계정!$B:$E,3,0),"")</f>
        <v>tkdan159</v>
      </c>
      <c r="AK282" s="12" t="str">
        <f>IFERROR(VLOOKUP(표1[[#This Row],[담당자]],배민비즈계정!$B:$E,4,0),"")</f>
        <v>010-9052-0911</v>
      </c>
      <c r="AL282" s="12" t="str">
        <f>VLOOKUP(표1[[#This Row],[담당자]],배민비즈계정!$B:$E,2,0)</f>
        <v>1팀</v>
      </c>
      <c r="AM282" s="11" t="str">
        <f>VLOOKUP(표1[[#This Row],[담당자]],'담당자 정보'!B:G,6,FALSE)</f>
        <v>평정현</v>
      </c>
      <c r="AN282" s="11" t="str">
        <f>VLOOKUP(표1[[#This Row],[팀장]],배민비즈계정!$B:$E,3,FALSE)</f>
        <v>jhpyeong</v>
      </c>
      <c r="AO282" s="16" t="str">
        <f>VLOOKUP(표1[[#This Row],[팀장]],배민비즈계정!$B:$E,4,FALSE)</f>
        <v>010-4660-7292</v>
      </c>
      <c r="AP282" s="2" t="s">
        <v>57</v>
      </c>
      <c r="AQ282" s="2" t="s">
        <v>95</v>
      </c>
      <c r="AR282" s="2" t="str">
        <f>_xlfn.XLOOKUP(표1[[#This Row],[시도2]]&amp;" "&amp;표1[[#This Row],[시군구2]],요금제0402!C:C,요금제0402!G:G)</f>
        <v>서울A</v>
      </c>
      <c r="AS282" s="2"/>
      <c r="AT282" s="2"/>
      <c r="AU282" s="2"/>
    </row>
    <row r="283" spans="1:47" ht="16.5" customHeight="1">
      <c r="A283" s="10">
        <v>281</v>
      </c>
      <c r="B283" s="11" t="s">
        <v>2449</v>
      </c>
      <c r="C283" s="11" t="s">
        <v>2459</v>
      </c>
      <c r="D283" s="11" t="s">
        <v>2460</v>
      </c>
      <c r="E283" s="11" t="s">
        <v>56</v>
      </c>
      <c r="F283" s="11" t="s">
        <v>57</v>
      </c>
      <c r="G283" s="11" t="s">
        <v>95</v>
      </c>
      <c r="H283" s="11">
        <v>0</v>
      </c>
      <c r="I283" s="47"/>
      <c r="J283" s="11" t="s">
        <v>2461</v>
      </c>
      <c r="K283" s="11" t="s">
        <v>610</v>
      </c>
      <c r="L283" s="11" t="s">
        <v>99</v>
      </c>
      <c r="M283" s="12">
        <v>45452</v>
      </c>
      <c r="N283" s="12">
        <v>45455</v>
      </c>
      <c r="O283" s="12" t="str">
        <f>IFERROR(_xlfn.XLOOKUP(표1[[#This Row],[시도]]&amp;" "&amp;표1[[#This Row],[시군구]],요금제0402!C:C,요금제0402!G:G),"-")</f>
        <v>서울A</v>
      </c>
      <c r="P283" s="14"/>
      <c r="Q283" s="57">
        <v>0</v>
      </c>
      <c r="R283" s="13">
        <v>100</v>
      </c>
      <c r="S283" s="18">
        <v>50</v>
      </c>
      <c r="T283" s="12" t="s">
        <v>86</v>
      </c>
      <c r="U283" s="11" t="s">
        <v>150</v>
      </c>
      <c r="V283" s="11">
        <v>8620802853</v>
      </c>
      <c r="W283" s="11" t="s">
        <v>2462</v>
      </c>
      <c r="X283" s="11" t="s">
        <v>2463</v>
      </c>
      <c r="Y283" s="11" t="s">
        <v>2464</v>
      </c>
      <c r="Z283" s="11">
        <v>1005902955289</v>
      </c>
      <c r="AA283" s="11" t="s">
        <v>259</v>
      </c>
      <c r="AB283" s="11" t="s">
        <v>2465</v>
      </c>
      <c r="AC283" s="12"/>
      <c r="AD283" s="12"/>
      <c r="AE283" s="12"/>
      <c r="AF283" s="15" t="s">
        <v>646</v>
      </c>
      <c r="AG283" s="11" t="str">
        <f>IFERROR(VLOOKUP(표1[[#This Row],[담당자]],'담당자 정보'!$B:$D,2,0),"")</f>
        <v>바로고</v>
      </c>
      <c r="AH283" s="11" t="str">
        <f>IFERROR(VLOOKUP(표1[[#This Row],[담당자]],'담당자 정보'!$B:$E,4,0),"")</f>
        <v>1팀</v>
      </c>
      <c r="AI283" s="12" t="s">
        <v>356</v>
      </c>
      <c r="AJ283" s="12" t="str">
        <f>IFERROR(VLOOKUP(표1[[#This Row],[담당자]],배민비즈계정!$B:$E,3,0),"")</f>
        <v>jhpyeong</v>
      </c>
      <c r="AK283" s="12" t="str">
        <f>IFERROR(VLOOKUP(표1[[#This Row],[담당자]],배민비즈계정!$B:$E,4,0),"")</f>
        <v>010-4660-7292</v>
      </c>
      <c r="AL283" s="12" t="str">
        <f>VLOOKUP(표1[[#This Row],[담당자]],배민비즈계정!$B:$E,2,0)</f>
        <v>1팀 팀장</v>
      </c>
      <c r="AM283" s="11" t="str">
        <f>VLOOKUP(표1[[#This Row],[담당자]],'담당자 정보'!B:G,6,FALSE)</f>
        <v>평정현</v>
      </c>
      <c r="AN283" s="11" t="str">
        <f>VLOOKUP(표1[[#This Row],[팀장]],배민비즈계정!$B:$E,3,FALSE)</f>
        <v>jhpyeong</v>
      </c>
      <c r="AO283" s="16" t="str">
        <f>VLOOKUP(표1[[#This Row],[팀장]],배민비즈계정!$B:$E,4,FALSE)</f>
        <v>010-4660-7292</v>
      </c>
      <c r="AP283" s="2" t="s">
        <v>57</v>
      </c>
      <c r="AQ283" s="2" t="s">
        <v>95</v>
      </c>
      <c r="AR283" s="2" t="str">
        <f>_xlfn.XLOOKUP(표1[[#This Row],[시도2]]&amp;" "&amp;표1[[#This Row],[시군구2]],요금제0402!C:C,요금제0402!G:G)</f>
        <v>서울A</v>
      </c>
      <c r="AS283" s="2"/>
      <c r="AT283" s="2"/>
      <c r="AU283" s="2"/>
    </row>
    <row r="284" spans="1:47" ht="16.5" customHeight="1">
      <c r="A284" s="10">
        <v>282</v>
      </c>
      <c r="B284" s="11" t="s">
        <v>2449</v>
      </c>
      <c r="C284" s="11" t="s">
        <v>2466</v>
      </c>
      <c r="D284" s="11" t="s">
        <v>2467</v>
      </c>
      <c r="E284" s="11" t="s">
        <v>56</v>
      </c>
      <c r="F284" s="11" t="s">
        <v>57</v>
      </c>
      <c r="G284" s="11" t="s">
        <v>95</v>
      </c>
      <c r="H284" s="11">
        <v>0</v>
      </c>
      <c r="I284" s="47"/>
      <c r="J284" s="11" t="s">
        <v>2468</v>
      </c>
      <c r="K284" s="11" t="s">
        <v>2469</v>
      </c>
      <c r="L284" s="11" t="s">
        <v>99</v>
      </c>
      <c r="M284" s="12">
        <v>45452</v>
      </c>
      <c r="N284" s="12">
        <v>45455</v>
      </c>
      <c r="O284" s="12" t="str">
        <f>IFERROR(_xlfn.XLOOKUP(표1[[#This Row],[시도]]&amp;" "&amp;표1[[#This Row],[시군구]],요금제0402!C:C,요금제0402!G:G),"-")</f>
        <v>서울A</v>
      </c>
      <c r="P284" s="14"/>
      <c r="Q284" s="57">
        <v>0</v>
      </c>
      <c r="R284" s="13">
        <v>100</v>
      </c>
      <c r="S284" s="18">
        <v>50</v>
      </c>
      <c r="T284" s="12"/>
      <c r="U284" s="11" t="s">
        <v>150</v>
      </c>
      <c r="V284" s="11">
        <v>2996200914</v>
      </c>
      <c r="W284" s="11" t="s">
        <v>678</v>
      </c>
      <c r="X284" s="11" t="s">
        <v>679</v>
      </c>
      <c r="Y284" s="11" t="s">
        <v>680</v>
      </c>
      <c r="Z284" s="11">
        <v>812210596399</v>
      </c>
      <c r="AA284" s="11" t="s">
        <v>90</v>
      </c>
      <c r="AB284" s="11" t="s">
        <v>681</v>
      </c>
      <c r="AC284" s="12"/>
      <c r="AD284" s="12"/>
      <c r="AE284" s="12"/>
      <c r="AF284" s="15" t="s">
        <v>384</v>
      </c>
      <c r="AG284" s="11" t="str">
        <f>IFERROR(VLOOKUP(표1[[#This Row],[담당자]],'담당자 정보'!$B:$D,2,0),"")</f>
        <v>바로고</v>
      </c>
      <c r="AH284" s="11" t="str">
        <f>IFERROR(VLOOKUP(표1[[#This Row],[담당자]],'담당자 정보'!$B:$E,4,0),"")</f>
        <v>1팀</v>
      </c>
      <c r="AI284" s="12" t="s">
        <v>356</v>
      </c>
      <c r="AJ284" s="12" t="str">
        <f>IFERROR(VLOOKUP(표1[[#This Row],[담당자]],배민비즈계정!$B:$E,3,0),"")</f>
        <v>jhpyeong</v>
      </c>
      <c r="AK284" s="12" t="str">
        <f>IFERROR(VLOOKUP(표1[[#This Row],[담당자]],배민비즈계정!$B:$E,4,0),"")</f>
        <v>010-4660-7292</v>
      </c>
      <c r="AL284" s="12" t="str">
        <f>VLOOKUP(표1[[#This Row],[담당자]],배민비즈계정!$B:$E,2,0)</f>
        <v>1팀 팀장</v>
      </c>
      <c r="AM284" s="11" t="str">
        <f>VLOOKUP(표1[[#This Row],[담당자]],'담당자 정보'!B:G,6,FALSE)</f>
        <v>평정현</v>
      </c>
      <c r="AN284" s="11" t="str">
        <f>VLOOKUP(표1[[#This Row],[팀장]],배민비즈계정!$B:$E,3,FALSE)</f>
        <v>jhpyeong</v>
      </c>
      <c r="AO284" s="16" t="str">
        <f>VLOOKUP(표1[[#This Row],[팀장]],배민비즈계정!$B:$E,4,FALSE)</f>
        <v>010-4660-7292</v>
      </c>
      <c r="AP284" s="2" t="s">
        <v>57</v>
      </c>
      <c r="AQ284" s="2" t="s">
        <v>95</v>
      </c>
      <c r="AR284" s="2" t="str">
        <f>_xlfn.XLOOKUP(표1[[#This Row],[시도2]]&amp;" "&amp;표1[[#This Row],[시군구2]],요금제0402!C:C,요금제0402!G:G)</f>
        <v>서울A</v>
      </c>
      <c r="AS284" s="2"/>
      <c r="AT284" s="2"/>
      <c r="AU284" s="2"/>
    </row>
    <row r="285" spans="1:47" ht="16.5" customHeight="1">
      <c r="A285" s="10">
        <v>283</v>
      </c>
      <c r="B285" s="11" t="s">
        <v>2470</v>
      </c>
      <c r="C285" s="11" t="s">
        <v>2471</v>
      </c>
      <c r="D285" s="11" t="s">
        <v>2472</v>
      </c>
      <c r="E285" s="11" t="s">
        <v>56</v>
      </c>
      <c r="F285" s="11" t="s">
        <v>2149</v>
      </c>
      <c r="G285" s="11" t="s">
        <v>2170</v>
      </c>
      <c r="H285" s="11">
        <v>0</v>
      </c>
      <c r="I285" s="47"/>
      <c r="J285" s="11" t="s">
        <v>2473</v>
      </c>
      <c r="K285" s="11" t="s">
        <v>2474</v>
      </c>
      <c r="L285" s="11" t="s">
        <v>99</v>
      </c>
      <c r="M285" s="12">
        <v>45452</v>
      </c>
      <c r="N285" s="12">
        <v>45455</v>
      </c>
      <c r="O285" s="12" t="str">
        <f>IFERROR(_xlfn.XLOOKUP(표1[[#This Row],[시도]]&amp;" "&amp;표1[[#This Row],[시군구]],요금제0402!C:C,요금제0402!G:G),"-")</f>
        <v>경인B</v>
      </c>
      <c r="P285" s="14"/>
      <c r="Q285" s="57">
        <v>0</v>
      </c>
      <c r="R285" s="13">
        <v>100</v>
      </c>
      <c r="S285" s="18">
        <v>50</v>
      </c>
      <c r="T285" s="12"/>
      <c r="U285" s="11" t="s">
        <v>150</v>
      </c>
      <c r="V285" s="11">
        <v>2800102275</v>
      </c>
      <c r="W285" s="11" t="s">
        <v>2475</v>
      </c>
      <c r="X285" s="11" t="s">
        <v>2476</v>
      </c>
      <c r="Y285" s="11" t="s">
        <v>2477</v>
      </c>
      <c r="Z285" s="11">
        <v>3333017435311</v>
      </c>
      <c r="AA285" s="11" t="s">
        <v>68</v>
      </c>
      <c r="AB285" s="11" t="s">
        <v>2478</v>
      </c>
      <c r="AC285" s="12"/>
      <c r="AD285" s="12"/>
      <c r="AE285" s="12"/>
      <c r="AF285" s="15" t="s">
        <v>177</v>
      </c>
      <c r="AG285" s="11" t="str">
        <f>IFERROR(VLOOKUP(표1[[#This Row],[담당자]],'담당자 정보'!$B:$D,2,0),"")</f>
        <v>바로고</v>
      </c>
      <c r="AH285" s="11" t="str">
        <f>IFERROR(VLOOKUP(표1[[#This Row],[담당자]],'담당자 정보'!$B:$E,4,0),"")</f>
        <v>1팀</v>
      </c>
      <c r="AI285" s="12" t="s">
        <v>2479</v>
      </c>
      <c r="AJ285" s="12" t="str">
        <f>IFERROR(VLOOKUP(표1[[#This Row],[담당자]],배민비즈계정!$B:$E,3,0),"")</f>
        <v>yong1217</v>
      </c>
      <c r="AK285" s="12" t="str">
        <f>IFERROR(VLOOKUP(표1[[#This Row],[담당자]],배민비즈계정!$B:$E,4,0),"")</f>
        <v xml:space="preserve"> 010-9876-9387</v>
      </c>
      <c r="AL285" s="12" t="str">
        <f>VLOOKUP(표1[[#This Row],[담당자]],배민비즈계정!$B:$E,2,0)</f>
        <v>1팀</v>
      </c>
      <c r="AM285" s="11" t="str">
        <f>VLOOKUP(표1[[#This Row],[담당자]],'담당자 정보'!B:G,6,FALSE)</f>
        <v>평정현</v>
      </c>
      <c r="AN285" s="11" t="str">
        <f>VLOOKUP(표1[[#This Row],[팀장]],배민비즈계정!$B:$E,3,FALSE)</f>
        <v>jhpyeong</v>
      </c>
      <c r="AO285" s="16" t="str">
        <f>VLOOKUP(표1[[#This Row],[팀장]],배민비즈계정!$B:$E,4,FALSE)</f>
        <v>010-4660-7292</v>
      </c>
      <c r="AP285" s="2" t="s">
        <v>2149</v>
      </c>
      <c r="AQ285" s="2" t="s">
        <v>2170</v>
      </c>
      <c r="AR285" s="2" t="str">
        <f>_xlfn.XLOOKUP(표1[[#This Row],[시도2]]&amp;" "&amp;표1[[#This Row],[시군구2]],요금제0402!C:C,요금제0402!G:G)</f>
        <v>경인B</v>
      </c>
      <c r="AS285" s="2"/>
      <c r="AT285" s="2"/>
      <c r="AU285" s="2"/>
    </row>
    <row r="286" spans="1:47" ht="16.5" customHeight="1">
      <c r="A286" s="10">
        <v>284</v>
      </c>
      <c r="B286" s="11" t="s">
        <v>2470</v>
      </c>
      <c r="C286" s="11" t="s">
        <v>2480</v>
      </c>
      <c r="D286" s="11" t="s">
        <v>2481</v>
      </c>
      <c r="E286" s="11" t="s">
        <v>56</v>
      </c>
      <c r="F286" s="11" t="s">
        <v>2149</v>
      </c>
      <c r="G286" s="11" t="s">
        <v>2170</v>
      </c>
      <c r="H286" s="11">
        <v>0</v>
      </c>
      <c r="I286" s="47"/>
      <c r="J286" s="11" t="s">
        <v>2482</v>
      </c>
      <c r="K286" s="11" t="s">
        <v>2483</v>
      </c>
      <c r="L286" s="11" t="s">
        <v>99</v>
      </c>
      <c r="M286" s="12">
        <v>45452</v>
      </c>
      <c r="N286" s="12">
        <v>45455</v>
      </c>
      <c r="O286" s="12" t="str">
        <f>IFERROR(_xlfn.XLOOKUP(표1[[#This Row],[시도]]&amp;" "&amp;표1[[#This Row],[시군구]],요금제0402!C:C,요금제0402!G:G),"-")</f>
        <v>경인B</v>
      </c>
      <c r="P286" s="14"/>
      <c r="Q286" s="57">
        <v>0</v>
      </c>
      <c r="R286" s="13">
        <v>100</v>
      </c>
      <c r="S286" s="18">
        <v>50</v>
      </c>
      <c r="T286" s="12"/>
      <c r="U286" s="11" t="s">
        <v>150</v>
      </c>
      <c r="V286" s="11">
        <v>2800102275</v>
      </c>
      <c r="W286" s="11" t="s">
        <v>2475</v>
      </c>
      <c r="X286" s="11" t="s">
        <v>2476</v>
      </c>
      <c r="Y286" s="11" t="s">
        <v>2477</v>
      </c>
      <c r="Z286" s="11">
        <v>3333017435311</v>
      </c>
      <c r="AA286" s="11" t="s">
        <v>68</v>
      </c>
      <c r="AB286" s="11" t="s">
        <v>2478</v>
      </c>
      <c r="AC286" s="12"/>
      <c r="AD286" s="12"/>
      <c r="AE286" s="12"/>
      <c r="AF286" s="15" t="s">
        <v>856</v>
      </c>
      <c r="AG286" s="11" t="str">
        <f>IFERROR(VLOOKUP(표1[[#This Row],[담당자]],'담당자 정보'!$B:$D,2,0),"")</f>
        <v>바로고</v>
      </c>
      <c r="AH286" s="11" t="str">
        <f>IFERROR(VLOOKUP(표1[[#This Row],[담당자]],'담당자 정보'!$B:$E,4,0),"")</f>
        <v>1팀</v>
      </c>
      <c r="AI286" s="12" t="s">
        <v>2479</v>
      </c>
      <c r="AJ286" s="12" t="str">
        <f>IFERROR(VLOOKUP(표1[[#This Row],[담당자]],배민비즈계정!$B:$E,3,0),"")</f>
        <v>yong1217</v>
      </c>
      <c r="AK286" s="12" t="str">
        <f>IFERROR(VLOOKUP(표1[[#This Row],[담당자]],배민비즈계정!$B:$E,4,0),"")</f>
        <v xml:space="preserve"> 010-9876-9387</v>
      </c>
      <c r="AL286" s="12" t="str">
        <f>VLOOKUP(표1[[#This Row],[담당자]],배민비즈계정!$B:$E,2,0)</f>
        <v>1팀</v>
      </c>
      <c r="AM286" s="11" t="str">
        <f>VLOOKUP(표1[[#This Row],[담당자]],'담당자 정보'!B:G,6,FALSE)</f>
        <v>평정현</v>
      </c>
      <c r="AN286" s="11" t="str">
        <f>VLOOKUP(표1[[#This Row],[팀장]],배민비즈계정!$B:$E,3,FALSE)</f>
        <v>jhpyeong</v>
      </c>
      <c r="AO286" s="16" t="str">
        <f>VLOOKUP(표1[[#This Row],[팀장]],배민비즈계정!$B:$E,4,FALSE)</f>
        <v>010-4660-7292</v>
      </c>
      <c r="AP286" s="2" t="s">
        <v>2149</v>
      </c>
      <c r="AQ286" s="2" t="s">
        <v>2170</v>
      </c>
      <c r="AR286" s="2" t="str">
        <f>_xlfn.XLOOKUP(표1[[#This Row],[시도2]]&amp;" "&amp;표1[[#This Row],[시군구2]],요금제0402!C:C,요금제0402!G:G)</f>
        <v>경인B</v>
      </c>
      <c r="AS286" s="2"/>
      <c r="AT286" s="2"/>
      <c r="AU286" s="2"/>
    </row>
    <row r="287" spans="1:47" ht="16.5" customHeight="1">
      <c r="A287" s="10">
        <v>285</v>
      </c>
      <c r="B287" s="11" t="s">
        <v>2484</v>
      </c>
      <c r="C287" s="11" t="s">
        <v>2485</v>
      </c>
      <c r="D287" s="11" t="s">
        <v>2486</v>
      </c>
      <c r="E287" s="11" t="s">
        <v>75</v>
      </c>
      <c r="F287" s="11" t="s">
        <v>2149</v>
      </c>
      <c r="G287" s="11" t="s">
        <v>435</v>
      </c>
      <c r="H287" s="11">
        <v>0</v>
      </c>
      <c r="I287" s="47" t="s">
        <v>2487</v>
      </c>
      <c r="J287" s="11" t="s">
        <v>2488</v>
      </c>
      <c r="K287" s="11" t="s">
        <v>2489</v>
      </c>
      <c r="L287" s="11" t="s">
        <v>99</v>
      </c>
      <c r="M287" s="12">
        <v>45452</v>
      </c>
      <c r="N287" s="12">
        <v>45455</v>
      </c>
      <c r="O287" s="12" t="str">
        <f>IFERROR(_xlfn.XLOOKUP(표1[[#This Row],[시도]]&amp;" "&amp;표1[[#This Row],[시군구]],요금제0402!C:C,요금제0402!G:G),"-")</f>
        <v>경인B</v>
      </c>
      <c r="P287" s="14"/>
      <c r="Q287" s="57">
        <v>0</v>
      </c>
      <c r="R287" s="13">
        <v>100</v>
      </c>
      <c r="S287" s="18">
        <v>0</v>
      </c>
      <c r="T287" s="12" t="s">
        <v>150</v>
      </c>
      <c r="U287" s="11" t="s">
        <v>64</v>
      </c>
      <c r="V287" s="11">
        <v>8058702573</v>
      </c>
      <c r="W287" s="11" t="s">
        <v>2490</v>
      </c>
      <c r="X287" s="11" t="s">
        <v>2491</v>
      </c>
      <c r="Y287" s="11" t="s">
        <v>2492</v>
      </c>
      <c r="Z287" s="11">
        <v>3333067373719</v>
      </c>
      <c r="AA287" s="11" t="s">
        <v>68</v>
      </c>
      <c r="AB287" s="11" t="s">
        <v>2493</v>
      </c>
      <c r="AC287" s="12"/>
      <c r="AD287" s="12"/>
      <c r="AE287" s="12"/>
      <c r="AF287" s="15" t="s">
        <v>70</v>
      </c>
      <c r="AG287" s="11" t="str">
        <f>IFERROR(VLOOKUP(표1[[#This Row],[담당자]],'담당자 정보'!$B:$D,2,0),"")</f>
        <v>바로고</v>
      </c>
      <c r="AH287" s="11" t="str">
        <f>IFERROR(VLOOKUP(표1[[#This Row],[담당자]],'담당자 정보'!$B:$E,4,0),"")</f>
        <v>1팀</v>
      </c>
      <c r="AI287" s="12" t="s">
        <v>2479</v>
      </c>
      <c r="AJ287" s="12" t="str">
        <f>IFERROR(VLOOKUP(표1[[#This Row],[담당자]],배민비즈계정!$B:$E,3,0),"")</f>
        <v>yong1217</v>
      </c>
      <c r="AK287" s="12" t="str">
        <f>IFERROR(VLOOKUP(표1[[#This Row],[담당자]],배민비즈계정!$B:$E,4,0),"")</f>
        <v xml:space="preserve"> 010-9876-9387</v>
      </c>
      <c r="AL287" s="12" t="str">
        <f>VLOOKUP(표1[[#This Row],[담당자]],배민비즈계정!$B:$E,2,0)</f>
        <v>1팀</v>
      </c>
      <c r="AM287" s="11" t="str">
        <f>VLOOKUP(표1[[#This Row],[담당자]],'담당자 정보'!B:G,6,FALSE)</f>
        <v>평정현</v>
      </c>
      <c r="AN287" s="11" t="str">
        <f>VLOOKUP(표1[[#This Row],[팀장]],배민비즈계정!$B:$E,3,FALSE)</f>
        <v>jhpyeong</v>
      </c>
      <c r="AO287" s="16" t="str">
        <f>VLOOKUP(표1[[#This Row],[팀장]],배민비즈계정!$B:$E,4,FALSE)</f>
        <v>010-4660-7292</v>
      </c>
      <c r="AP287" s="2" t="s">
        <v>2149</v>
      </c>
      <c r="AQ287" s="2" t="s">
        <v>435</v>
      </c>
      <c r="AR287" s="2" t="str">
        <f>_xlfn.XLOOKUP(표1[[#This Row],[시도2]]&amp;" "&amp;표1[[#This Row],[시군구2]],요금제0402!C:C,요금제0402!G:G)</f>
        <v>경인B</v>
      </c>
      <c r="AS287" s="2"/>
      <c r="AT287" s="2"/>
      <c r="AU287" s="2"/>
    </row>
    <row r="288" spans="1:47" ht="16.5" customHeight="1">
      <c r="A288" s="10">
        <v>286</v>
      </c>
      <c r="B288" s="11" t="s">
        <v>2494</v>
      </c>
      <c r="C288" s="11" t="s">
        <v>2495</v>
      </c>
      <c r="D288" s="11" t="s">
        <v>2496</v>
      </c>
      <c r="E288" s="11" t="s">
        <v>56</v>
      </c>
      <c r="F288" s="11" t="s">
        <v>2149</v>
      </c>
      <c r="G288" s="11" t="s">
        <v>2497</v>
      </c>
      <c r="H288" s="11">
        <v>0</v>
      </c>
      <c r="I288" s="47" t="s">
        <v>2498</v>
      </c>
      <c r="J288" s="11" t="s">
        <v>2499</v>
      </c>
      <c r="K288" s="11" t="s">
        <v>2500</v>
      </c>
      <c r="L288" s="11" t="s">
        <v>99</v>
      </c>
      <c r="M288" s="12">
        <v>45452</v>
      </c>
      <c r="N288" s="12">
        <v>45455</v>
      </c>
      <c r="O288" s="12" t="str">
        <f>IFERROR(_xlfn.XLOOKUP(표1[[#This Row],[시도]]&amp;" "&amp;표1[[#This Row],[시군구]],요금제0402!C:C,요금제0402!G:G),"-")</f>
        <v>경인B</v>
      </c>
      <c r="P288" s="14"/>
      <c r="Q288" s="57">
        <v>0</v>
      </c>
      <c r="R288" s="13">
        <v>100</v>
      </c>
      <c r="S288" s="18">
        <v>50</v>
      </c>
      <c r="T288" s="12" t="s">
        <v>86</v>
      </c>
      <c r="U288" s="11" t="s">
        <v>64</v>
      </c>
      <c r="V288" s="11">
        <v>4931501020</v>
      </c>
      <c r="W288" s="11" t="s">
        <v>2501</v>
      </c>
      <c r="X288" s="11" t="s">
        <v>2502</v>
      </c>
      <c r="Y288" s="11" t="s">
        <v>2503</v>
      </c>
      <c r="Z288" s="11">
        <v>100148329878</v>
      </c>
      <c r="AA288" s="11" t="s">
        <v>408</v>
      </c>
      <c r="AB288" s="11" t="s">
        <v>2504</v>
      </c>
      <c r="AC288" s="12"/>
      <c r="AD288" s="12"/>
      <c r="AE288" s="12"/>
      <c r="AF288" s="15" t="s">
        <v>70</v>
      </c>
      <c r="AG288" s="11" t="str">
        <f>IFERROR(VLOOKUP(표1[[#This Row],[담당자]],'담당자 정보'!$B:$D,2,0),"")</f>
        <v>바로고</v>
      </c>
      <c r="AH288" s="11" t="str">
        <f>IFERROR(VLOOKUP(표1[[#This Row],[담당자]],'담당자 정보'!$B:$E,4,0),"")</f>
        <v>1팀</v>
      </c>
      <c r="AI288" s="12" t="s">
        <v>2479</v>
      </c>
      <c r="AJ288" s="12" t="str">
        <f>IFERROR(VLOOKUP(표1[[#This Row],[담당자]],배민비즈계정!$B:$E,3,0),"")</f>
        <v>yong1217</v>
      </c>
      <c r="AK288" s="12" t="str">
        <f>IFERROR(VLOOKUP(표1[[#This Row],[담당자]],배민비즈계정!$B:$E,4,0),"")</f>
        <v xml:space="preserve"> 010-9876-9387</v>
      </c>
      <c r="AL288" s="12" t="str">
        <f>VLOOKUP(표1[[#This Row],[담당자]],배민비즈계정!$B:$E,2,0)</f>
        <v>1팀</v>
      </c>
      <c r="AM288" s="11" t="str">
        <f>VLOOKUP(표1[[#This Row],[담당자]],'담당자 정보'!B:G,6,FALSE)</f>
        <v>평정현</v>
      </c>
      <c r="AN288" s="11" t="str">
        <f>VLOOKUP(표1[[#This Row],[팀장]],배민비즈계정!$B:$E,3,FALSE)</f>
        <v>jhpyeong</v>
      </c>
      <c r="AO288" s="16" t="str">
        <f>VLOOKUP(표1[[#This Row],[팀장]],배민비즈계정!$B:$E,4,FALSE)</f>
        <v>010-4660-7292</v>
      </c>
      <c r="AP288" s="2" t="s">
        <v>2149</v>
      </c>
      <c r="AQ288" s="2" t="s">
        <v>2497</v>
      </c>
      <c r="AR288" s="2" t="str">
        <f>_xlfn.XLOOKUP(표1[[#This Row],[시도2]]&amp;" "&amp;표1[[#This Row],[시군구2]],요금제0402!C:C,요금제0402!G:G)</f>
        <v>경인B</v>
      </c>
      <c r="AS288" s="2"/>
      <c r="AT288" s="2"/>
      <c r="AU288" s="2"/>
    </row>
    <row r="289" spans="1:47" ht="16.5" customHeight="1">
      <c r="A289" s="10">
        <v>287</v>
      </c>
      <c r="B289" s="11" t="s">
        <v>2505</v>
      </c>
      <c r="C289" s="11" t="s">
        <v>2506</v>
      </c>
      <c r="D289" s="11" t="s">
        <v>2507</v>
      </c>
      <c r="E289" s="11" t="s">
        <v>56</v>
      </c>
      <c r="F289" s="11" t="s">
        <v>2149</v>
      </c>
      <c r="G289" s="11" t="s">
        <v>2150</v>
      </c>
      <c r="H289" s="11">
        <v>0</v>
      </c>
      <c r="I289" s="47"/>
      <c r="J289" s="11" t="s">
        <v>2508</v>
      </c>
      <c r="K289" s="11" t="s">
        <v>2152</v>
      </c>
      <c r="L289" s="11" t="s">
        <v>99</v>
      </c>
      <c r="M289" s="12">
        <v>45452</v>
      </c>
      <c r="N289" s="12">
        <v>45455</v>
      </c>
      <c r="O289" s="12" t="str">
        <f>IFERROR(_xlfn.XLOOKUP(표1[[#This Row],[시도]]&amp;" "&amp;표1[[#This Row],[시군구]],요금제0402!C:C,요금제0402!G:G),"-")</f>
        <v>경인B</v>
      </c>
      <c r="P289" s="14"/>
      <c r="Q289" s="57">
        <v>0</v>
      </c>
      <c r="R289" s="13">
        <v>100</v>
      </c>
      <c r="S289" s="18">
        <v>50</v>
      </c>
      <c r="T289" s="12" t="s">
        <v>86</v>
      </c>
      <c r="U289" s="11" t="s">
        <v>150</v>
      </c>
      <c r="V289" s="11">
        <v>8298603080</v>
      </c>
      <c r="W289" s="11" t="s">
        <v>2509</v>
      </c>
      <c r="X289" s="11" t="s">
        <v>2510</v>
      </c>
      <c r="Y289" s="11" t="s">
        <v>2511</v>
      </c>
      <c r="Z289" s="11">
        <v>62806141504019</v>
      </c>
      <c r="AA289" s="11" t="s">
        <v>103</v>
      </c>
      <c r="AB289" s="11" t="s">
        <v>2512</v>
      </c>
      <c r="AC289" s="12"/>
      <c r="AD289" s="12"/>
      <c r="AE289" s="12"/>
      <c r="AF289" s="15" t="s">
        <v>70</v>
      </c>
      <c r="AG289" s="11" t="str">
        <f>IFERROR(VLOOKUP(표1[[#This Row],[담당자]],'담당자 정보'!$B:$D,2,0),"")</f>
        <v>바로고</v>
      </c>
      <c r="AH289" s="11" t="str">
        <f>IFERROR(VLOOKUP(표1[[#This Row],[담당자]],'담당자 정보'!$B:$E,4,0),"")</f>
        <v>1팀</v>
      </c>
      <c r="AI289" s="12" t="s">
        <v>2479</v>
      </c>
      <c r="AJ289" s="12" t="str">
        <f>IFERROR(VLOOKUP(표1[[#This Row],[담당자]],배민비즈계정!$B:$E,3,0),"")</f>
        <v>yong1217</v>
      </c>
      <c r="AK289" s="12" t="str">
        <f>IFERROR(VLOOKUP(표1[[#This Row],[담당자]],배민비즈계정!$B:$E,4,0),"")</f>
        <v xml:space="preserve"> 010-9876-9387</v>
      </c>
      <c r="AL289" s="12" t="str">
        <f>VLOOKUP(표1[[#This Row],[담당자]],배민비즈계정!$B:$E,2,0)</f>
        <v>1팀</v>
      </c>
      <c r="AM289" s="11" t="str">
        <f>VLOOKUP(표1[[#This Row],[담당자]],'담당자 정보'!B:G,6,FALSE)</f>
        <v>평정현</v>
      </c>
      <c r="AN289" s="11" t="str">
        <f>VLOOKUP(표1[[#This Row],[팀장]],배민비즈계정!$B:$E,3,FALSE)</f>
        <v>jhpyeong</v>
      </c>
      <c r="AO289" s="16" t="str">
        <f>VLOOKUP(표1[[#This Row],[팀장]],배민비즈계정!$B:$E,4,FALSE)</f>
        <v>010-4660-7292</v>
      </c>
      <c r="AP289" s="2" t="s">
        <v>2149</v>
      </c>
      <c r="AQ289" s="2" t="s">
        <v>2150</v>
      </c>
      <c r="AR289" s="2" t="str">
        <f>_xlfn.XLOOKUP(표1[[#This Row],[시도2]]&amp;" "&amp;표1[[#This Row],[시군구2]],요금제0402!C:C,요금제0402!G:G)</f>
        <v>경인B</v>
      </c>
      <c r="AS289" s="2"/>
      <c r="AT289" s="2"/>
      <c r="AU289" s="2"/>
    </row>
    <row r="290" spans="1:47" ht="16.5" customHeight="1">
      <c r="A290" s="10">
        <v>288</v>
      </c>
      <c r="B290" s="11" t="s">
        <v>2513</v>
      </c>
      <c r="C290" s="11" t="s">
        <v>2514</v>
      </c>
      <c r="D290" s="11" t="s">
        <v>235</v>
      </c>
      <c r="E290" s="11" t="e">
        <v>#N/A</v>
      </c>
      <c r="F290" s="11" t="s">
        <v>57</v>
      </c>
      <c r="G290" s="11" t="e">
        <v>#N/A</v>
      </c>
      <c r="H290" s="11">
        <v>0</v>
      </c>
      <c r="I290" s="47"/>
      <c r="J290" s="11" t="s">
        <v>2515</v>
      </c>
      <c r="K290" s="11" t="s">
        <v>2516</v>
      </c>
      <c r="L290" s="11" t="s">
        <v>99</v>
      </c>
      <c r="M290" s="12">
        <v>45452</v>
      </c>
      <c r="N290" s="12">
        <v>45455</v>
      </c>
      <c r="O290" s="12" t="str">
        <f>IFERROR(_xlfn.XLOOKUP(표1[[#This Row],[시도]]&amp;" "&amp;표1[[#This Row],[시군구]],요금제0402!C:C,요금제0402!G:G),"-")</f>
        <v>-</v>
      </c>
      <c r="P290" s="14"/>
      <c r="Q290" s="57">
        <v>0</v>
      </c>
      <c r="R290" s="13">
        <v>100</v>
      </c>
      <c r="S290" s="18">
        <v>50</v>
      </c>
      <c r="T290" s="12"/>
      <c r="U290" s="11" t="s">
        <v>150</v>
      </c>
      <c r="V290" s="11" t="e">
        <v>#N/A</v>
      </c>
      <c r="W290" s="11" t="e">
        <v>#N/A</v>
      </c>
      <c r="X290" s="11" t="e">
        <v>#N/A</v>
      </c>
      <c r="Y290" s="11" t="e">
        <v>#N/A</v>
      </c>
      <c r="Z290" s="11" t="e">
        <v>#N/A</v>
      </c>
      <c r="AA290" s="11" t="e">
        <v>#N/A</v>
      </c>
      <c r="AB290" s="11" t="e">
        <v>#N/A</v>
      </c>
      <c r="AC290" s="12"/>
      <c r="AD290" s="12"/>
      <c r="AE290" s="12"/>
      <c r="AF290" s="15" t="s">
        <v>654</v>
      </c>
      <c r="AG290" s="11" t="str">
        <f>IFERROR(VLOOKUP(표1[[#This Row],[담당자]],'담당자 정보'!$B:$D,2,0),"")</f>
        <v/>
      </c>
      <c r="AH290" s="11" t="str">
        <f>IFERROR(VLOOKUP(표1[[#This Row],[담당자]],'담당자 정보'!$B:$E,4,0),"")</f>
        <v/>
      </c>
      <c r="AI290" s="12" t="e">
        <v>#N/A</v>
      </c>
      <c r="AJ290" s="12" t="str">
        <f>IFERROR(VLOOKUP(표1[[#This Row],[담당자]],배민비즈계정!$B:$E,3,0),"")</f>
        <v/>
      </c>
      <c r="AK290" s="12" t="str">
        <f>IFERROR(VLOOKUP(표1[[#This Row],[담당자]],배민비즈계정!$B:$E,4,0),"")</f>
        <v/>
      </c>
      <c r="AL290" s="12" t="e">
        <f>VLOOKUP(표1[[#This Row],[담당자]],배민비즈계정!$B:$E,2,0)</f>
        <v>#N/A</v>
      </c>
      <c r="AM290" s="11" t="e">
        <f>VLOOKUP(표1[[#This Row],[담당자]],'담당자 정보'!B:G,6,FALSE)</f>
        <v>#N/A</v>
      </c>
      <c r="AN290" s="11" t="e">
        <f>VLOOKUP(표1[[#This Row],[팀장]],배민비즈계정!$B:$E,3,FALSE)</f>
        <v>#N/A</v>
      </c>
      <c r="AO290" s="16" t="e">
        <f>VLOOKUP(표1[[#This Row],[팀장]],배민비즈계정!$B:$E,4,FALSE)</f>
        <v>#N/A</v>
      </c>
      <c r="AP290" s="2" t="s">
        <v>57</v>
      </c>
      <c r="AQ290" s="2" t="e">
        <v>#N/A</v>
      </c>
      <c r="AR290" s="2" t="e">
        <f>_xlfn.XLOOKUP(표1[[#This Row],[시도2]]&amp;" "&amp;표1[[#This Row],[시군구2]],요금제0402!C:C,요금제0402!G:G)</f>
        <v>#N/A</v>
      </c>
      <c r="AS290" s="2"/>
      <c r="AT290" s="2"/>
      <c r="AU290" s="2"/>
    </row>
    <row r="291" spans="1:47" ht="16.5" customHeight="1">
      <c r="A291" s="10">
        <v>289</v>
      </c>
      <c r="B291" s="11" t="s">
        <v>2517</v>
      </c>
      <c r="C291" s="11" t="s">
        <v>2518</v>
      </c>
      <c r="D291" s="11" t="s">
        <v>2519</v>
      </c>
      <c r="E291" s="11" t="s">
        <v>56</v>
      </c>
      <c r="F291" s="11" t="s">
        <v>109</v>
      </c>
      <c r="G291" s="11" t="s">
        <v>2520</v>
      </c>
      <c r="H291" s="11">
        <v>0</v>
      </c>
      <c r="I291" s="47"/>
      <c r="J291" s="11" t="s">
        <v>2521</v>
      </c>
      <c r="K291" s="11" t="s">
        <v>2522</v>
      </c>
      <c r="L291" s="11" t="s">
        <v>99</v>
      </c>
      <c r="M291" s="12">
        <v>45452</v>
      </c>
      <c r="N291" s="12">
        <v>45455</v>
      </c>
      <c r="O291" s="12" t="str">
        <f>IFERROR(_xlfn.XLOOKUP(표1[[#This Row],[시도]]&amp;" "&amp;표1[[#This Row],[시군구]],요금제0402!C:C,요금제0402!G:G),"-")</f>
        <v>경인B</v>
      </c>
      <c r="P291" s="14"/>
      <c r="Q291" s="57">
        <v>0</v>
      </c>
      <c r="R291" s="13">
        <v>100</v>
      </c>
      <c r="S291" s="18">
        <v>50</v>
      </c>
      <c r="T291" s="12" t="s">
        <v>86</v>
      </c>
      <c r="U291" s="11" t="s">
        <v>150</v>
      </c>
      <c r="V291" s="11">
        <v>5668703298</v>
      </c>
      <c r="W291" s="11" t="s">
        <v>2523</v>
      </c>
      <c r="X291" s="11" t="s">
        <v>2524</v>
      </c>
      <c r="Y291" s="11" t="s">
        <v>2525</v>
      </c>
      <c r="Z291" s="11">
        <v>65033704010240</v>
      </c>
      <c r="AA291" s="11" t="s">
        <v>90</v>
      </c>
      <c r="AB291" s="11" t="s">
        <v>2526</v>
      </c>
      <c r="AC291" s="12"/>
      <c r="AD291" s="12"/>
      <c r="AE291" s="12"/>
      <c r="AF291" s="15" t="s">
        <v>70</v>
      </c>
      <c r="AG291" s="11" t="str">
        <f>IFERROR(VLOOKUP(표1[[#This Row],[담당자]],'담당자 정보'!$B:$D,2,0),"")</f>
        <v>바로고</v>
      </c>
      <c r="AH291" s="11" t="str">
        <f>IFERROR(VLOOKUP(표1[[#This Row],[담당자]],'담당자 정보'!$B:$E,4,0),"")</f>
        <v>1팀</v>
      </c>
      <c r="AI291" s="12" t="s">
        <v>356</v>
      </c>
      <c r="AJ291" s="12" t="str">
        <f>IFERROR(VLOOKUP(표1[[#This Row],[담당자]],배민비즈계정!$B:$E,3,0),"")</f>
        <v>jhpyeong</v>
      </c>
      <c r="AK291" s="12" t="str">
        <f>IFERROR(VLOOKUP(표1[[#This Row],[담당자]],배민비즈계정!$B:$E,4,0),"")</f>
        <v>010-4660-7292</v>
      </c>
      <c r="AL291" s="12" t="str">
        <f>VLOOKUP(표1[[#This Row],[담당자]],배민비즈계정!$B:$E,2,0)</f>
        <v>1팀 팀장</v>
      </c>
      <c r="AM291" s="11" t="str">
        <f>VLOOKUP(표1[[#This Row],[담당자]],'담당자 정보'!B:G,6,FALSE)</f>
        <v>평정현</v>
      </c>
      <c r="AN291" s="11" t="str">
        <f>VLOOKUP(표1[[#This Row],[팀장]],배민비즈계정!$B:$E,3,FALSE)</f>
        <v>jhpyeong</v>
      </c>
      <c r="AO291" s="16" t="str">
        <f>VLOOKUP(표1[[#This Row],[팀장]],배민비즈계정!$B:$E,4,FALSE)</f>
        <v>010-4660-7292</v>
      </c>
      <c r="AP291" s="2" t="s">
        <v>109</v>
      </c>
      <c r="AQ291" s="2" t="s">
        <v>2520</v>
      </c>
      <c r="AR291" s="2" t="str">
        <f>_xlfn.XLOOKUP(표1[[#This Row],[시도2]]&amp;" "&amp;표1[[#This Row],[시군구2]],요금제0402!C:C,요금제0402!G:G)</f>
        <v>경인B</v>
      </c>
      <c r="AS291" s="2"/>
      <c r="AT291" s="2"/>
      <c r="AU291" s="2"/>
    </row>
    <row r="292" spans="1:47" ht="16.5" customHeight="1">
      <c r="A292" s="10">
        <v>290</v>
      </c>
      <c r="B292" s="11" t="s">
        <v>2517</v>
      </c>
      <c r="C292" s="11" t="s">
        <v>2527</v>
      </c>
      <c r="D292" s="11" t="s">
        <v>2528</v>
      </c>
      <c r="E292" s="11" t="s">
        <v>56</v>
      </c>
      <c r="F292" s="11" t="s">
        <v>109</v>
      </c>
      <c r="G292" s="11" t="s">
        <v>2520</v>
      </c>
      <c r="H292" s="11">
        <v>0</v>
      </c>
      <c r="I292" s="47" t="s">
        <v>657</v>
      </c>
      <c r="J292" s="11" t="s">
        <v>2529</v>
      </c>
      <c r="K292" s="11" t="s">
        <v>2530</v>
      </c>
      <c r="L292" s="11" t="s">
        <v>99</v>
      </c>
      <c r="M292" s="12">
        <v>45452</v>
      </c>
      <c r="N292" s="12">
        <v>45455</v>
      </c>
      <c r="O292" s="12" t="str">
        <f>IFERROR(_xlfn.XLOOKUP(표1[[#This Row],[시도]]&amp;" "&amp;표1[[#This Row],[시군구]],요금제0402!C:C,요금제0402!G:G),"-")</f>
        <v>경인B</v>
      </c>
      <c r="P292" s="14"/>
      <c r="Q292" s="57">
        <v>0</v>
      </c>
      <c r="R292" s="13">
        <v>100</v>
      </c>
      <c r="S292" s="18">
        <v>50</v>
      </c>
      <c r="T292" s="12" t="s">
        <v>86</v>
      </c>
      <c r="U292" s="11" t="s">
        <v>64</v>
      </c>
      <c r="V292" s="11">
        <v>5668703298</v>
      </c>
      <c r="W292" s="11" t="s">
        <v>2523</v>
      </c>
      <c r="X292" s="11" t="s">
        <v>2524</v>
      </c>
      <c r="Y292" s="11" t="s">
        <v>2525</v>
      </c>
      <c r="Z292" s="11">
        <v>65033704010240</v>
      </c>
      <c r="AA292" s="11" t="s">
        <v>90</v>
      </c>
      <c r="AB292" s="11" t="s">
        <v>2526</v>
      </c>
      <c r="AC292" s="12"/>
      <c r="AD292" s="12"/>
      <c r="AE292" s="12"/>
      <c r="AF292" s="15" t="s">
        <v>70</v>
      </c>
      <c r="AG292" s="11" t="str">
        <f>IFERROR(VLOOKUP(표1[[#This Row],[담당자]],'담당자 정보'!$B:$D,2,0),"")</f>
        <v>바로고</v>
      </c>
      <c r="AH292" s="11" t="str">
        <f>IFERROR(VLOOKUP(표1[[#This Row],[담당자]],'담당자 정보'!$B:$E,4,0),"")</f>
        <v>1팀</v>
      </c>
      <c r="AI292" s="12" t="s">
        <v>356</v>
      </c>
      <c r="AJ292" s="12" t="str">
        <f>IFERROR(VLOOKUP(표1[[#This Row],[담당자]],배민비즈계정!$B:$E,3,0),"")</f>
        <v>jhpyeong</v>
      </c>
      <c r="AK292" s="12" t="str">
        <f>IFERROR(VLOOKUP(표1[[#This Row],[담당자]],배민비즈계정!$B:$E,4,0),"")</f>
        <v>010-4660-7292</v>
      </c>
      <c r="AL292" s="12" t="str">
        <f>VLOOKUP(표1[[#This Row],[담당자]],배민비즈계정!$B:$E,2,0)</f>
        <v>1팀 팀장</v>
      </c>
      <c r="AM292" s="11" t="str">
        <f>VLOOKUP(표1[[#This Row],[담당자]],'담당자 정보'!B:G,6,FALSE)</f>
        <v>평정현</v>
      </c>
      <c r="AN292" s="11" t="str">
        <f>VLOOKUP(표1[[#This Row],[팀장]],배민비즈계정!$B:$E,3,FALSE)</f>
        <v>jhpyeong</v>
      </c>
      <c r="AO292" s="16" t="str">
        <f>VLOOKUP(표1[[#This Row],[팀장]],배민비즈계정!$B:$E,4,FALSE)</f>
        <v>010-4660-7292</v>
      </c>
      <c r="AP292" s="2" t="s">
        <v>109</v>
      </c>
      <c r="AQ292" s="2" t="s">
        <v>2520</v>
      </c>
      <c r="AR292" s="2" t="str">
        <f>_xlfn.XLOOKUP(표1[[#This Row],[시도2]]&amp;" "&amp;표1[[#This Row],[시군구2]],요금제0402!C:C,요금제0402!G:G)</f>
        <v>경인B</v>
      </c>
      <c r="AS292" s="2"/>
      <c r="AT292" s="2"/>
      <c r="AU292" s="2"/>
    </row>
    <row r="293" spans="1:47" ht="16.5" customHeight="1">
      <c r="A293" s="10">
        <v>291</v>
      </c>
      <c r="B293" s="11" t="s">
        <v>2517</v>
      </c>
      <c r="C293" s="11" t="s">
        <v>2531</v>
      </c>
      <c r="D293" s="11" t="s">
        <v>2532</v>
      </c>
      <c r="E293" s="11" t="s">
        <v>75</v>
      </c>
      <c r="F293" s="11" t="s">
        <v>109</v>
      </c>
      <c r="G293" s="11" t="s">
        <v>2520</v>
      </c>
      <c r="H293" s="11">
        <v>0</v>
      </c>
      <c r="I293" s="47"/>
      <c r="J293" s="11" t="s">
        <v>2533</v>
      </c>
      <c r="K293" s="11" t="s">
        <v>2534</v>
      </c>
      <c r="L293" s="11" t="s">
        <v>99</v>
      </c>
      <c r="M293" s="12">
        <v>45452</v>
      </c>
      <c r="N293" s="12">
        <v>45455</v>
      </c>
      <c r="O293" s="12" t="str">
        <f>IFERROR(_xlfn.XLOOKUP(표1[[#This Row],[시도]]&amp;" "&amp;표1[[#This Row],[시군구]],요금제0402!C:C,요금제0402!G:G),"-")</f>
        <v>경인B</v>
      </c>
      <c r="P293" s="14"/>
      <c r="Q293" s="57">
        <v>0</v>
      </c>
      <c r="R293" s="13">
        <v>100</v>
      </c>
      <c r="S293" s="18">
        <v>50</v>
      </c>
      <c r="T293" s="12" t="s">
        <v>86</v>
      </c>
      <c r="U293" s="11" t="s">
        <v>64</v>
      </c>
      <c r="V293" s="11">
        <v>5668703298</v>
      </c>
      <c r="W293" s="11" t="s">
        <v>2523</v>
      </c>
      <c r="X293" s="11" t="s">
        <v>2524</v>
      </c>
      <c r="Y293" s="11" t="s">
        <v>2525</v>
      </c>
      <c r="Z293" s="11">
        <v>65033704010240</v>
      </c>
      <c r="AA293" s="11" t="s">
        <v>90</v>
      </c>
      <c r="AB293" s="11" t="s">
        <v>2526</v>
      </c>
      <c r="AC293" s="12"/>
      <c r="AD293" s="12"/>
      <c r="AE293" s="12"/>
      <c r="AF293" s="15" t="s">
        <v>70</v>
      </c>
      <c r="AG293" s="11" t="str">
        <f>IFERROR(VLOOKUP(표1[[#This Row],[담당자]],'담당자 정보'!$B:$D,2,0),"")</f>
        <v>바로고</v>
      </c>
      <c r="AH293" s="11" t="str">
        <f>IFERROR(VLOOKUP(표1[[#This Row],[담당자]],'담당자 정보'!$B:$E,4,0),"")</f>
        <v>1팀</v>
      </c>
      <c r="AI293" s="12" t="s">
        <v>356</v>
      </c>
      <c r="AJ293" s="12" t="str">
        <f>IFERROR(VLOOKUP(표1[[#This Row],[담당자]],배민비즈계정!$B:$E,3,0),"")</f>
        <v>jhpyeong</v>
      </c>
      <c r="AK293" s="12" t="str">
        <f>IFERROR(VLOOKUP(표1[[#This Row],[담당자]],배민비즈계정!$B:$E,4,0),"")</f>
        <v>010-4660-7292</v>
      </c>
      <c r="AL293" s="12" t="str">
        <f>VLOOKUP(표1[[#This Row],[담당자]],배민비즈계정!$B:$E,2,0)</f>
        <v>1팀 팀장</v>
      </c>
      <c r="AM293" s="11" t="str">
        <f>VLOOKUP(표1[[#This Row],[담당자]],'담당자 정보'!B:G,6,FALSE)</f>
        <v>평정현</v>
      </c>
      <c r="AN293" s="11" t="str">
        <f>VLOOKUP(표1[[#This Row],[팀장]],배민비즈계정!$B:$E,3,FALSE)</f>
        <v>jhpyeong</v>
      </c>
      <c r="AO293" s="16" t="str">
        <f>VLOOKUP(표1[[#This Row],[팀장]],배민비즈계정!$B:$E,4,FALSE)</f>
        <v>010-4660-7292</v>
      </c>
      <c r="AP293" s="2" t="s">
        <v>109</v>
      </c>
      <c r="AQ293" s="2" t="s">
        <v>2520</v>
      </c>
      <c r="AR293" s="2" t="str">
        <f>_xlfn.XLOOKUP(표1[[#This Row],[시도2]]&amp;" "&amp;표1[[#This Row],[시군구2]],요금제0402!C:C,요금제0402!G:G)</f>
        <v>경인B</v>
      </c>
      <c r="AS293" s="2"/>
      <c r="AT293" s="2"/>
      <c r="AU293" s="2"/>
    </row>
    <row r="294" spans="1:47" ht="16.5" customHeight="1">
      <c r="A294" s="10">
        <v>292</v>
      </c>
      <c r="B294" s="11" t="s">
        <v>2517</v>
      </c>
      <c r="C294" s="11" t="s">
        <v>2535</v>
      </c>
      <c r="D294" s="11" t="s">
        <v>2536</v>
      </c>
      <c r="E294" s="11" t="s">
        <v>56</v>
      </c>
      <c r="F294" s="11" t="s">
        <v>109</v>
      </c>
      <c r="G294" s="11" t="s">
        <v>2520</v>
      </c>
      <c r="H294" s="11">
        <v>0</v>
      </c>
      <c r="I294" s="47" t="s">
        <v>2537</v>
      </c>
      <c r="J294" s="11" t="s">
        <v>2538</v>
      </c>
      <c r="K294" s="11" t="s">
        <v>2539</v>
      </c>
      <c r="L294" s="11" t="s">
        <v>99</v>
      </c>
      <c r="M294" s="12">
        <v>45452</v>
      </c>
      <c r="N294" s="12">
        <v>45455</v>
      </c>
      <c r="O294" s="12" t="str">
        <f>IFERROR(_xlfn.XLOOKUP(표1[[#This Row],[시도]]&amp;" "&amp;표1[[#This Row],[시군구]],요금제0402!C:C,요금제0402!G:G),"-")</f>
        <v>경인B</v>
      </c>
      <c r="P294" s="14"/>
      <c r="Q294" s="57">
        <v>0</v>
      </c>
      <c r="R294" s="13">
        <v>100</v>
      </c>
      <c r="S294" s="18">
        <v>50</v>
      </c>
      <c r="T294" s="12" t="s">
        <v>86</v>
      </c>
      <c r="U294" s="11" t="s">
        <v>64</v>
      </c>
      <c r="V294" s="11">
        <v>5668703298</v>
      </c>
      <c r="W294" s="11" t="s">
        <v>2523</v>
      </c>
      <c r="X294" s="11" t="s">
        <v>2524</v>
      </c>
      <c r="Y294" s="11" t="s">
        <v>2525</v>
      </c>
      <c r="Z294" s="11">
        <v>65033704010240</v>
      </c>
      <c r="AA294" s="11" t="s">
        <v>90</v>
      </c>
      <c r="AB294" s="11" t="s">
        <v>2526</v>
      </c>
      <c r="AC294" s="12"/>
      <c r="AD294" s="12"/>
      <c r="AE294" s="12"/>
      <c r="AF294" s="15" t="s">
        <v>70</v>
      </c>
      <c r="AG294" s="11" t="str">
        <f>IFERROR(VLOOKUP(표1[[#This Row],[담당자]],'담당자 정보'!$B:$D,2,0),"")</f>
        <v>바로고</v>
      </c>
      <c r="AH294" s="11" t="str">
        <f>IFERROR(VLOOKUP(표1[[#This Row],[담당자]],'담당자 정보'!$B:$E,4,0),"")</f>
        <v>1팀</v>
      </c>
      <c r="AI294" s="12" t="s">
        <v>356</v>
      </c>
      <c r="AJ294" s="12" t="str">
        <f>IFERROR(VLOOKUP(표1[[#This Row],[담당자]],배민비즈계정!$B:$E,3,0),"")</f>
        <v>jhpyeong</v>
      </c>
      <c r="AK294" s="12" t="str">
        <f>IFERROR(VLOOKUP(표1[[#This Row],[담당자]],배민비즈계정!$B:$E,4,0),"")</f>
        <v>010-4660-7292</v>
      </c>
      <c r="AL294" s="12" t="str">
        <f>VLOOKUP(표1[[#This Row],[담당자]],배민비즈계정!$B:$E,2,0)</f>
        <v>1팀 팀장</v>
      </c>
      <c r="AM294" s="11" t="str">
        <f>VLOOKUP(표1[[#This Row],[담당자]],'담당자 정보'!B:G,6,FALSE)</f>
        <v>평정현</v>
      </c>
      <c r="AN294" s="11" t="str">
        <f>VLOOKUP(표1[[#This Row],[팀장]],배민비즈계정!$B:$E,3,FALSE)</f>
        <v>jhpyeong</v>
      </c>
      <c r="AO294" s="16" t="str">
        <f>VLOOKUP(표1[[#This Row],[팀장]],배민비즈계정!$B:$E,4,FALSE)</f>
        <v>010-4660-7292</v>
      </c>
      <c r="AP294" s="2" t="s">
        <v>109</v>
      </c>
      <c r="AQ294" s="2" t="s">
        <v>2520</v>
      </c>
      <c r="AR294" s="2" t="str">
        <f>_xlfn.XLOOKUP(표1[[#This Row],[시도2]]&amp;" "&amp;표1[[#This Row],[시군구2]],요금제0402!C:C,요금제0402!G:G)</f>
        <v>경인B</v>
      </c>
      <c r="AS294" s="2"/>
      <c r="AT294" s="2"/>
      <c r="AU294" s="2"/>
    </row>
    <row r="295" spans="1:47" ht="16.5" customHeight="1">
      <c r="A295" s="10">
        <v>293</v>
      </c>
      <c r="B295" s="11" t="s">
        <v>2517</v>
      </c>
      <c r="C295" s="11" t="s">
        <v>2540</v>
      </c>
      <c r="D295" s="11" t="s">
        <v>2541</v>
      </c>
      <c r="E295" s="11" t="s">
        <v>56</v>
      </c>
      <c r="F295" s="11" t="s">
        <v>109</v>
      </c>
      <c r="G295" s="11" t="s">
        <v>2520</v>
      </c>
      <c r="H295" s="11">
        <v>0</v>
      </c>
      <c r="I295" s="47" t="s">
        <v>2542</v>
      </c>
      <c r="J295" s="11" t="s">
        <v>2543</v>
      </c>
      <c r="K295" s="11" t="s">
        <v>2544</v>
      </c>
      <c r="L295" s="11" t="s">
        <v>99</v>
      </c>
      <c r="M295" s="12">
        <v>45452</v>
      </c>
      <c r="N295" s="12">
        <v>45455</v>
      </c>
      <c r="O295" s="12" t="str">
        <f>IFERROR(_xlfn.XLOOKUP(표1[[#This Row],[시도]]&amp;" "&amp;표1[[#This Row],[시군구]],요금제0402!C:C,요금제0402!G:G),"-")</f>
        <v>경인B</v>
      </c>
      <c r="P295" s="14"/>
      <c r="Q295" s="57">
        <v>0</v>
      </c>
      <c r="R295" s="13">
        <v>100</v>
      </c>
      <c r="S295" s="18">
        <v>50</v>
      </c>
      <c r="T295" s="12" t="s">
        <v>86</v>
      </c>
      <c r="U295" s="11" t="s">
        <v>64</v>
      </c>
      <c r="V295" s="11">
        <v>5668703298</v>
      </c>
      <c r="W295" s="11" t="s">
        <v>2523</v>
      </c>
      <c r="X295" s="11" t="s">
        <v>2524</v>
      </c>
      <c r="Y295" s="11" t="s">
        <v>2525</v>
      </c>
      <c r="Z295" s="11">
        <v>65033704010240</v>
      </c>
      <c r="AA295" s="11" t="s">
        <v>90</v>
      </c>
      <c r="AB295" s="11" t="s">
        <v>2526</v>
      </c>
      <c r="AC295" s="12"/>
      <c r="AD295" s="12"/>
      <c r="AE295" s="12"/>
      <c r="AF295" s="15" t="s">
        <v>70</v>
      </c>
      <c r="AG295" s="11" t="str">
        <f>IFERROR(VLOOKUP(표1[[#This Row],[담당자]],'담당자 정보'!$B:$D,2,0),"")</f>
        <v>바로고</v>
      </c>
      <c r="AH295" s="11" t="str">
        <f>IFERROR(VLOOKUP(표1[[#This Row],[담당자]],'담당자 정보'!$B:$E,4,0),"")</f>
        <v>1팀</v>
      </c>
      <c r="AI295" s="12" t="s">
        <v>356</v>
      </c>
      <c r="AJ295" s="12" t="str">
        <f>IFERROR(VLOOKUP(표1[[#This Row],[담당자]],배민비즈계정!$B:$E,3,0),"")</f>
        <v>jhpyeong</v>
      </c>
      <c r="AK295" s="12" t="str">
        <f>IFERROR(VLOOKUP(표1[[#This Row],[담당자]],배민비즈계정!$B:$E,4,0),"")</f>
        <v>010-4660-7292</v>
      </c>
      <c r="AL295" s="12" t="str">
        <f>VLOOKUP(표1[[#This Row],[담당자]],배민비즈계정!$B:$E,2,0)</f>
        <v>1팀 팀장</v>
      </c>
      <c r="AM295" s="11" t="str">
        <f>VLOOKUP(표1[[#This Row],[담당자]],'담당자 정보'!B:G,6,FALSE)</f>
        <v>평정현</v>
      </c>
      <c r="AN295" s="11" t="str">
        <f>VLOOKUP(표1[[#This Row],[팀장]],배민비즈계정!$B:$E,3,FALSE)</f>
        <v>jhpyeong</v>
      </c>
      <c r="AO295" s="16" t="str">
        <f>VLOOKUP(표1[[#This Row],[팀장]],배민비즈계정!$B:$E,4,FALSE)</f>
        <v>010-4660-7292</v>
      </c>
      <c r="AP295" s="2" t="s">
        <v>109</v>
      </c>
      <c r="AQ295" s="2" t="s">
        <v>2520</v>
      </c>
      <c r="AR295" s="2" t="str">
        <f>_xlfn.XLOOKUP(표1[[#This Row],[시도2]]&amp;" "&amp;표1[[#This Row],[시군구2]],요금제0402!C:C,요금제0402!G:G)</f>
        <v>경인B</v>
      </c>
      <c r="AS295" s="2"/>
      <c r="AT295" s="2"/>
      <c r="AU295" s="2"/>
    </row>
    <row r="296" spans="1:47" ht="16.5" customHeight="1">
      <c r="A296" s="10">
        <v>294</v>
      </c>
      <c r="B296" s="11" t="s">
        <v>2517</v>
      </c>
      <c r="C296" s="11" t="s">
        <v>2545</v>
      </c>
      <c r="D296" s="11" t="s">
        <v>2546</v>
      </c>
      <c r="E296" s="11" t="s">
        <v>75</v>
      </c>
      <c r="F296" s="11" t="s">
        <v>109</v>
      </c>
      <c r="G296" s="11" t="s">
        <v>2520</v>
      </c>
      <c r="H296" s="11">
        <v>0</v>
      </c>
      <c r="I296" s="47"/>
      <c r="J296" s="11" t="s">
        <v>2547</v>
      </c>
      <c r="K296" s="11" t="s">
        <v>2548</v>
      </c>
      <c r="L296" s="11" t="s">
        <v>99</v>
      </c>
      <c r="M296" s="12">
        <v>45452</v>
      </c>
      <c r="N296" s="12">
        <v>45455</v>
      </c>
      <c r="O296" s="12" t="str">
        <f>IFERROR(_xlfn.XLOOKUP(표1[[#This Row],[시도]]&amp;" "&amp;표1[[#This Row],[시군구]],요금제0402!C:C,요금제0402!G:G),"-")</f>
        <v>경인B</v>
      </c>
      <c r="P296" s="14"/>
      <c r="Q296" s="57">
        <v>0</v>
      </c>
      <c r="R296" s="13">
        <v>100</v>
      </c>
      <c r="S296" s="18">
        <v>50</v>
      </c>
      <c r="T296" s="12" t="s">
        <v>86</v>
      </c>
      <c r="U296" s="11" t="s">
        <v>64</v>
      </c>
      <c r="V296" s="11">
        <v>5668703298</v>
      </c>
      <c r="W296" s="11" t="s">
        <v>2523</v>
      </c>
      <c r="X296" s="11" t="s">
        <v>2524</v>
      </c>
      <c r="Y296" s="11" t="s">
        <v>2525</v>
      </c>
      <c r="Z296" s="11">
        <v>65033704010240</v>
      </c>
      <c r="AA296" s="11" t="s">
        <v>90</v>
      </c>
      <c r="AB296" s="11" t="s">
        <v>2526</v>
      </c>
      <c r="AC296" s="12"/>
      <c r="AD296" s="12"/>
      <c r="AE296" s="12"/>
      <c r="AF296" s="15" t="s">
        <v>70</v>
      </c>
      <c r="AG296" s="11" t="str">
        <f>IFERROR(VLOOKUP(표1[[#This Row],[담당자]],'담당자 정보'!$B:$D,2,0),"")</f>
        <v>바로고</v>
      </c>
      <c r="AH296" s="11" t="str">
        <f>IFERROR(VLOOKUP(표1[[#This Row],[담당자]],'담당자 정보'!$B:$E,4,0),"")</f>
        <v>1팀</v>
      </c>
      <c r="AI296" s="12" t="s">
        <v>356</v>
      </c>
      <c r="AJ296" s="12" t="str">
        <f>IFERROR(VLOOKUP(표1[[#This Row],[담당자]],배민비즈계정!$B:$E,3,0),"")</f>
        <v>jhpyeong</v>
      </c>
      <c r="AK296" s="12" t="str">
        <f>IFERROR(VLOOKUP(표1[[#This Row],[담당자]],배민비즈계정!$B:$E,4,0),"")</f>
        <v>010-4660-7292</v>
      </c>
      <c r="AL296" s="12" t="str">
        <f>VLOOKUP(표1[[#This Row],[담당자]],배민비즈계정!$B:$E,2,0)</f>
        <v>1팀 팀장</v>
      </c>
      <c r="AM296" s="11" t="str">
        <f>VLOOKUP(표1[[#This Row],[담당자]],'담당자 정보'!B:G,6,FALSE)</f>
        <v>평정현</v>
      </c>
      <c r="AN296" s="11" t="str">
        <f>VLOOKUP(표1[[#This Row],[팀장]],배민비즈계정!$B:$E,3,FALSE)</f>
        <v>jhpyeong</v>
      </c>
      <c r="AO296" s="16" t="str">
        <f>VLOOKUP(표1[[#This Row],[팀장]],배민비즈계정!$B:$E,4,FALSE)</f>
        <v>010-4660-7292</v>
      </c>
      <c r="AP296" s="2" t="s">
        <v>109</v>
      </c>
      <c r="AQ296" s="2" t="s">
        <v>2520</v>
      </c>
      <c r="AR296" s="2" t="str">
        <f>_xlfn.XLOOKUP(표1[[#This Row],[시도2]]&amp;" "&amp;표1[[#This Row],[시군구2]],요금제0402!C:C,요금제0402!G:G)</f>
        <v>경인B</v>
      </c>
      <c r="AS296" s="2"/>
      <c r="AT296" s="2"/>
      <c r="AU296" s="2"/>
    </row>
    <row r="297" spans="1:47" ht="16.5" customHeight="1">
      <c r="A297" s="10">
        <v>295</v>
      </c>
      <c r="B297" s="11" t="s">
        <v>2517</v>
      </c>
      <c r="C297" s="11" t="s">
        <v>2549</v>
      </c>
      <c r="D297" s="11" t="s">
        <v>2550</v>
      </c>
      <c r="E297" s="11" t="s">
        <v>56</v>
      </c>
      <c r="F297" s="11" t="s">
        <v>109</v>
      </c>
      <c r="G297" s="11" t="s">
        <v>2520</v>
      </c>
      <c r="H297" s="11">
        <v>0</v>
      </c>
      <c r="I297" s="47"/>
      <c r="J297" s="11" t="s">
        <v>2551</v>
      </c>
      <c r="K297" s="11" t="s">
        <v>2552</v>
      </c>
      <c r="L297" s="11" t="s">
        <v>99</v>
      </c>
      <c r="M297" s="12">
        <v>45452</v>
      </c>
      <c r="N297" s="12">
        <v>45455</v>
      </c>
      <c r="O297" s="12" t="str">
        <f>IFERROR(_xlfn.XLOOKUP(표1[[#This Row],[시도]]&amp;" "&amp;표1[[#This Row],[시군구]],요금제0402!C:C,요금제0402!G:G),"-")</f>
        <v>경인B</v>
      </c>
      <c r="P297" s="14"/>
      <c r="Q297" s="57">
        <v>0</v>
      </c>
      <c r="R297" s="13">
        <v>100</v>
      </c>
      <c r="S297" s="18">
        <v>50</v>
      </c>
      <c r="T297" s="12" t="s">
        <v>86</v>
      </c>
      <c r="U297" s="11" t="s">
        <v>150</v>
      </c>
      <c r="V297" s="11">
        <v>5668703298</v>
      </c>
      <c r="W297" s="11" t="s">
        <v>2523</v>
      </c>
      <c r="X297" s="11" t="s">
        <v>2524</v>
      </c>
      <c r="Y297" s="11" t="s">
        <v>2525</v>
      </c>
      <c r="Z297" s="11">
        <v>65033704010240</v>
      </c>
      <c r="AA297" s="11" t="s">
        <v>90</v>
      </c>
      <c r="AB297" s="11" t="s">
        <v>2526</v>
      </c>
      <c r="AC297" s="12"/>
      <c r="AD297" s="12"/>
      <c r="AE297" s="12"/>
      <c r="AF297" s="15" t="s">
        <v>70</v>
      </c>
      <c r="AG297" s="11" t="str">
        <f>IFERROR(VLOOKUP(표1[[#This Row],[담당자]],'담당자 정보'!$B:$D,2,0),"")</f>
        <v>바로고</v>
      </c>
      <c r="AH297" s="11" t="str">
        <f>IFERROR(VLOOKUP(표1[[#This Row],[담당자]],'담당자 정보'!$B:$E,4,0),"")</f>
        <v>1팀</v>
      </c>
      <c r="AI297" s="12" t="s">
        <v>356</v>
      </c>
      <c r="AJ297" s="12" t="str">
        <f>IFERROR(VLOOKUP(표1[[#This Row],[담당자]],배민비즈계정!$B:$E,3,0),"")</f>
        <v>jhpyeong</v>
      </c>
      <c r="AK297" s="12" t="str">
        <f>IFERROR(VLOOKUP(표1[[#This Row],[담당자]],배민비즈계정!$B:$E,4,0),"")</f>
        <v>010-4660-7292</v>
      </c>
      <c r="AL297" s="12" t="str">
        <f>VLOOKUP(표1[[#This Row],[담당자]],배민비즈계정!$B:$E,2,0)</f>
        <v>1팀 팀장</v>
      </c>
      <c r="AM297" s="11" t="str">
        <f>VLOOKUP(표1[[#This Row],[담당자]],'담당자 정보'!B:G,6,FALSE)</f>
        <v>평정현</v>
      </c>
      <c r="AN297" s="11" t="str">
        <f>VLOOKUP(표1[[#This Row],[팀장]],배민비즈계정!$B:$E,3,FALSE)</f>
        <v>jhpyeong</v>
      </c>
      <c r="AO297" s="16" t="str">
        <f>VLOOKUP(표1[[#This Row],[팀장]],배민비즈계정!$B:$E,4,FALSE)</f>
        <v>010-4660-7292</v>
      </c>
      <c r="AP297" s="2" t="s">
        <v>109</v>
      </c>
      <c r="AQ297" s="2" t="s">
        <v>2520</v>
      </c>
      <c r="AR297" s="2" t="str">
        <f>_xlfn.XLOOKUP(표1[[#This Row],[시도2]]&amp;" "&amp;표1[[#This Row],[시군구2]],요금제0402!C:C,요금제0402!G:G)</f>
        <v>경인B</v>
      </c>
      <c r="AS297" s="2"/>
      <c r="AT297" s="2"/>
      <c r="AU297" s="2"/>
    </row>
    <row r="298" spans="1:47" ht="16.5" customHeight="1">
      <c r="A298" s="10">
        <v>296</v>
      </c>
      <c r="B298" s="11" t="s">
        <v>2517</v>
      </c>
      <c r="C298" s="11" t="s">
        <v>2553</v>
      </c>
      <c r="D298" s="11" t="s">
        <v>2554</v>
      </c>
      <c r="E298" s="11" t="s">
        <v>56</v>
      </c>
      <c r="F298" s="11" t="s">
        <v>109</v>
      </c>
      <c r="G298" s="11" t="s">
        <v>2520</v>
      </c>
      <c r="H298" s="11">
        <v>0</v>
      </c>
      <c r="I298" s="47"/>
      <c r="J298" s="11" t="s">
        <v>2555</v>
      </c>
      <c r="K298" s="11" t="s">
        <v>2556</v>
      </c>
      <c r="L298" s="11" t="s">
        <v>99</v>
      </c>
      <c r="M298" s="12">
        <v>45452</v>
      </c>
      <c r="N298" s="12">
        <v>45455</v>
      </c>
      <c r="O298" s="12" t="str">
        <f>IFERROR(_xlfn.XLOOKUP(표1[[#This Row],[시도]]&amp;" "&amp;표1[[#This Row],[시군구]],요금제0402!C:C,요금제0402!G:G),"-")</f>
        <v>경인B</v>
      </c>
      <c r="P298" s="14"/>
      <c r="Q298" s="57">
        <v>0</v>
      </c>
      <c r="R298" s="13">
        <v>100</v>
      </c>
      <c r="S298" s="18">
        <v>50</v>
      </c>
      <c r="T298" s="12" t="s">
        <v>86</v>
      </c>
      <c r="U298" s="11" t="s">
        <v>150</v>
      </c>
      <c r="V298" s="11">
        <v>5668703298</v>
      </c>
      <c r="W298" s="11" t="s">
        <v>2523</v>
      </c>
      <c r="X298" s="11" t="s">
        <v>2524</v>
      </c>
      <c r="Y298" s="11" t="s">
        <v>2525</v>
      </c>
      <c r="Z298" s="11">
        <v>65033704010240</v>
      </c>
      <c r="AA298" s="11" t="s">
        <v>90</v>
      </c>
      <c r="AB298" s="11" t="s">
        <v>2526</v>
      </c>
      <c r="AC298" s="12"/>
      <c r="AD298" s="12"/>
      <c r="AE298" s="12"/>
      <c r="AF298" s="15" t="s">
        <v>1338</v>
      </c>
      <c r="AG298" s="11" t="str">
        <f>IFERROR(VLOOKUP(표1[[#This Row],[담당자]],'담당자 정보'!$B:$D,2,0),"")</f>
        <v>바로고</v>
      </c>
      <c r="AH298" s="11" t="str">
        <f>IFERROR(VLOOKUP(표1[[#This Row],[담당자]],'담당자 정보'!$B:$E,4,0),"")</f>
        <v>1팀</v>
      </c>
      <c r="AI298" s="12" t="s">
        <v>356</v>
      </c>
      <c r="AJ298" s="12" t="str">
        <f>IFERROR(VLOOKUP(표1[[#This Row],[담당자]],배민비즈계정!$B:$E,3,0),"")</f>
        <v>jhpyeong</v>
      </c>
      <c r="AK298" s="12" t="str">
        <f>IFERROR(VLOOKUP(표1[[#This Row],[담당자]],배민비즈계정!$B:$E,4,0),"")</f>
        <v>010-4660-7292</v>
      </c>
      <c r="AL298" s="12" t="str">
        <f>VLOOKUP(표1[[#This Row],[담당자]],배민비즈계정!$B:$E,2,0)</f>
        <v>1팀 팀장</v>
      </c>
      <c r="AM298" s="11" t="str">
        <f>VLOOKUP(표1[[#This Row],[담당자]],'담당자 정보'!B:G,6,FALSE)</f>
        <v>평정현</v>
      </c>
      <c r="AN298" s="11" t="str">
        <f>VLOOKUP(표1[[#This Row],[팀장]],배민비즈계정!$B:$E,3,FALSE)</f>
        <v>jhpyeong</v>
      </c>
      <c r="AO298" s="16" t="str">
        <f>VLOOKUP(표1[[#This Row],[팀장]],배민비즈계정!$B:$E,4,FALSE)</f>
        <v>010-4660-7292</v>
      </c>
      <c r="AP298" s="2" t="s">
        <v>109</v>
      </c>
      <c r="AQ298" s="2" t="s">
        <v>2520</v>
      </c>
      <c r="AR298" s="2" t="str">
        <f>_xlfn.XLOOKUP(표1[[#This Row],[시도2]]&amp;" "&amp;표1[[#This Row],[시군구2]],요금제0402!C:C,요금제0402!G:G)</f>
        <v>경인B</v>
      </c>
      <c r="AS298" s="2"/>
      <c r="AT298" s="2"/>
      <c r="AU298" s="2"/>
    </row>
    <row r="299" spans="1:47" ht="16.5" customHeight="1">
      <c r="A299" s="10">
        <v>297</v>
      </c>
      <c r="B299" s="11" t="s">
        <v>2517</v>
      </c>
      <c r="C299" s="11" t="s">
        <v>2557</v>
      </c>
      <c r="D299" s="11" t="s">
        <v>2558</v>
      </c>
      <c r="E299" s="11" t="s">
        <v>56</v>
      </c>
      <c r="F299" s="11" t="s">
        <v>109</v>
      </c>
      <c r="G299" s="11" t="s">
        <v>2520</v>
      </c>
      <c r="H299" s="11">
        <v>0</v>
      </c>
      <c r="I299" s="47"/>
      <c r="J299" s="11" t="s">
        <v>2559</v>
      </c>
      <c r="K299" s="11" t="s">
        <v>2560</v>
      </c>
      <c r="L299" s="11" t="s">
        <v>99</v>
      </c>
      <c r="M299" s="12">
        <v>45452</v>
      </c>
      <c r="N299" s="12">
        <v>45455</v>
      </c>
      <c r="O299" s="12" t="str">
        <f>IFERROR(_xlfn.XLOOKUP(표1[[#This Row],[시도]]&amp;" "&amp;표1[[#This Row],[시군구]],요금제0402!C:C,요금제0402!G:G),"-")</f>
        <v>경인B</v>
      </c>
      <c r="P299" s="14"/>
      <c r="Q299" s="57">
        <v>0</v>
      </c>
      <c r="R299" s="13">
        <v>100</v>
      </c>
      <c r="S299" s="18">
        <v>50</v>
      </c>
      <c r="T299" s="12" t="s">
        <v>86</v>
      </c>
      <c r="U299" s="11" t="s">
        <v>150</v>
      </c>
      <c r="V299" s="11">
        <v>7578602127</v>
      </c>
      <c r="W299" s="11" t="s">
        <v>2561</v>
      </c>
      <c r="X299" s="11" t="s">
        <v>2562</v>
      </c>
      <c r="Y299" s="11" t="s">
        <v>2525</v>
      </c>
      <c r="Z299" s="11">
        <v>9002202413991</v>
      </c>
      <c r="AA299" s="11" t="s">
        <v>129</v>
      </c>
      <c r="AB299" s="11" t="s">
        <v>2563</v>
      </c>
      <c r="AC299" s="12"/>
      <c r="AD299" s="12"/>
      <c r="AE299" s="12"/>
      <c r="AF299" s="15" t="s">
        <v>1338</v>
      </c>
      <c r="AG299" s="11" t="str">
        <f>IFERROR(VLOOKUP(표1[[#This Row],[담당자]],'담당자 정보'!$B:$D,2,0),"")</f>
        <v>바로고</v>
      </c>
      <c r="AH299" s="11" t="str">
        <f>IFERROR(VLOOKUP(표1[[#This Row],[담당자]],'담당자 정보'!$B:$E,4,0),"")</f>
        <v>1팀</v>
      </c>
      <c r="AI299" s="12" t="s">
        <v>356</v>
      </c>
      <c r="AJ299" s="12" t="str">
        <f>IFERROR(VLOOKUP(표1[[#This Row],[담당자]],배민비즈계정!$B:$E,3,0),"")</f>
        <v>jhpyeong</v>
      </c>
      <c r="AK299" s="12" t="str">
        <f>IFERROR(VLOOKUP(표1[[#This Row],[담당자]],배민비즈계정!$B:$E,4,0),"")</f>
        <v>010-4660-7292</v>
      </c>
      <c r="AL299" s="12" t="str">
        <f>VLOOKUP(표1[[#This Row],[담당자]],배민비즈계정!$B:$E,2,0)</f>
        <v>1팀 팀장</v>
      </c>
      <c r="AM299" s="11" t="str">
        <f>VLOOKUP(표1[[#This Row],[담당자]],'담당자 정보'!B:G,6,FALSE)</f>
        <v>평정현</v>
      </c>
      <c r="AN299" s="11" t="str">
        <f>VLOOKUP(표1[[#This Row],[팀장]],배민비즈계정!$B:$E,3,FALSE)</f>
        <v>jhpyeong</v>
      </c>
      <c r="AO299" s="16" t="str">
        <f>VLOOKUP(표1[[#This Row],[팀장]],배민비즈계정!$B:$E,4,FALSE)</f>
        <v>010-4660-7292</v>
      </c>
      <c r="AP299" s="2" t="s">
        <v>109</v>
      </c>
      <c r="AQ299" s="2" t="s">
        <v>2520</v>
      </c>
      <c r="AR299" s="2" t="str">
        <f>_xlfn.XLOOKUP(표1[[#This Row],[시도2]]&amp;" "&amp;표1[[#This Row],[시군구2]],요금제0402!C:C,요금제0402!G:G)</f>
        <v>경인B</v>
      </c>
      <c r="AS299" s="2"/>
      <c r="AT299" s="2"/>
      <c r="AU299" s="2"/>
    </row>
    <row r="300" spans="1:47" ht="16.5" customHeight="1">
      <c r="A300" s="10">
        <v>298</v>
      </c>
      <c r="B300" s="11" t="s">
        <v>2517</v>
      </c>
      <c r="C300" s="11" t="s">
        <v>2564</v>
      </c>
      <c r="D300" s="11" t="s">
        <v>2565</v>
      </c>
      <c r="E300" s="11" t="s">
        <v>56</v>
      </c>
      <c r="F300" s="11" t="s">
        <v>109</v>
      </c>
      <c r="G300" s="11" t="s">
        <v>2520</v>
      </c>
      <c r="H300" s="11">
        <v>0</v>
      </c>
      <c r="I300" s="47"/>
      <c r="J300" s="11" t="s">
        <v>2566</v>
      </c>
      <c r="K300" s="11" t="s">
        <v>2567</v>
      </c>
      <c r="L300" s="11" t="s">
        <v>99</v>
      </c>
      <c r="M300" s="12">
        <v>45452</v>
      </c>
      <c r="N300" s="12">
        <v>45455</v>
      </c>
      <c r="O300" s="12" t="str">
        <f>IFERROR(_xlfn.XLOOKUP(표1[[#This Row],[시도]]&amp;" "&amp;표1[[#This Row],[시군구]],요금제0402!C:C,요금제0402!G:G),"-")</f>
        <v>경인B</v>
      </c>
      <c r="P300" s="14"/>
      <c r="Q300" s="57">
        <v>0</v>
      </c>
      <c r="R300" s="13">
        <v>100</v>
      </c>
      <c r="S300" s="18">
        <v>50</v>
      </c>
      <c r="T300" s="12" t="s">
        <v>86</v>
      </c>
      <c r="U300" s="11" t="s">
        <v>150</v>
      </c>
      <c r="V300" s="11">
        <v>7578602127</v>
      </c>
      <c r="W300" s="11" t="s">
        <v>2561</v>
      </c>
      <c r="X300" s="11" t="s">
        <v>2562</v>
      </c>
      <c r="Y300" s="11" t="s">
        <v>2525</v>
      </c>
      <c r="Z300" s="11">
        <v>9002202413991</v>
      </c>
      <c r="AA300" s="11" t="s">
        <v>129</v>
      </c>
      <c r="AB300" s="11" t="s">
        <v>2563</v>
      </c>
      <c r="AC300" s="12"/>
      <c r="AD300" s="12"/>
      <c r="AE300" s="12"/>
      <c r="AF300" s="15" t="s">
        <v>1338</v>
      </c>
      <c r="AG300" s="11" t="str">
        <f>IFERROR(VLOOKUP(표1[[#This Row],[담당자]],'담당자 정보'!$B:$D,2,0),"")</f>
        <v>바로고</v>
      </c>
      <c r="AH300" s="11" t="str">
        <f>IFERROR(VLOOKUP(표1[[#This Row],[담당자]],'담당자 정보'!$B:$E,4,0),"")</f>
        <v>1팀</v>
      </c>
      <c r="AI300" s="12" t="s">
        <v>356</v>
      </c>
      <c r="AJ300" s="12" t="str">
        <f>IFERROR(VLOOKUP(표1[[#This Row],[담당자]],배민비즈계정!$B:$E,3,0),"")</f>
        <v>jhpyeong</v>
      </c>
      <c r="AK300" s="12" t="str">
        <f>IFERROR(VLOOKUP(표1[[#This Row],[담당자]],배민비즈계정!$B:$E,4,0),"")</f>
        <v>010-4660-7292</v>
      </c>
      <c r="AL300" s="12" t="str">
        <f>VLOOKUP(표1[[#This Row],[담당자]],배민비즈계정!$B:$E,2,0)</f>
        <v>1팀 팀장</v>
      </c>
      <c r="AM300" s="11" t="str">
        <f>VLOOKUP(표1[[#This Row],[담당자]],'담당자 정보'!B:G,6,FALSE)</f>
        <v>평정현</v>
      </c>
      <c r="AN300" s="11" t="str">
        <f>VLOOKUP(표1[[#This Row],[팀장]],배민비즈계정!$B:$E,3,FALSE)</f>
        <v>jhpyeong</v>
      </c>
      <c r="AO300" s="16" t="str">
        <f>VLOOKUP(표1[[#This Row],[팀장]],배민비즈계정!$B:$E,4,FALSE)</f>
        <v>010-4660-7292</v>
      </c>
      <c r="AP300" s="2" t="s">
        <v>109</v>
      </c>
      <c r="AQ300" s="2" t="s">
        <v>2520</v>
      </c>
      <c r="AR300" s="2" t="str">
        <f>_xlfn.XLOOKUP(표1[[#This Row],[시도2]]&amp;" "&amp;표1[[#This Row],[시군구2]],요금제0402!C:C,요금제0402!G:G)</f>
        <v>경인B</v>
      </c>
      <c r="AS300" s="2"/>
      <c r="AT300" s="2"/>
      <c r="AU300" s="2"/>
    </row>
    <row r="301" spans="1:47" ht="16.5" customHeight="1">
      <c r="A301" s="10">
        <v>299</v>
      </c>
      <c r="B301" s="11" t="s">
        <v>2568</v>
      </c>
      <c r="C301" s="11" t="s">
        <v>2569</v>
      </c>
      <c r="D301" s="11" t="s">
        <v>2570</v>
      </c>
      <c r="E301" s="11" t="s">
        <v>75</v>
      </c>
      <c r="F301" s="11" t="s">
        <v>57</v>
      </c>
      <c r="G301" s="11" t="s">
        <v>2571</v>
      </c>
      <c r="H301" s="11">
        <v>0</v>
      </c>
      <c r="I301" s="47"/>
      <c r="J301" s="11" t="s">
        <v>2572</v>
      </c>
      <c r="K301" s="11" t="s">
        <v>2573</v>
      </c>
      <c r="L301" s="11" t="s">
        <v>99</v>
      </c>
      <c r="M301" s="12">
        <v>45452</v>
      </c>
      <c r="N301" s="12">
        <v>45455</v>
      </c>
      <c r="O301" s="12" t="str">
        <f>IFERROR(_xlfn.XLOOKUP(표1[[#This Row],[시도]]&amp;" "&amp;표1[[#This Row],[시군구]],요금제0402!C:C,요금제0402!G:G),"-")</f>
        <v>서울B&amp;경인A</v>
      </c>
      <c r="P301" s="14"/>
      <c r="Q301" s="57">
        <v>0</v>
      </c>
      <c r="R301" s="13">
        <v>100</v>
      </c>
      <c r="S301" s="18">
        <v>50</v>
      </c>
      <c r="T301" s="12" t="s">
        <v>86</v>
      </c>
      <c r="U301" s="11" t="s">
        <v>64</v>
      </c>
      <c r="V301" s="11">
        <v>3270303408</v>
      </c>
      <c r="W301" s="11" t="s">
        <v>2574</v>
      </c>
      <c r="X301" s="11" t="s">
        <v>2575</v>
      </c>
      <c r="Y301" s="11" t="s">
        <v>2576</v>
      </c>
      <c r="Z301" s="11" t="s">
        <v>2577</v>
      </c>
      <c r="AA301" s="11" t="s">
        <v>90</v>
      </c>
      <c r="AB301" s="11" t="s">
        <v>2578</v>
      </c>
      <c r="AC301" s="12"/>
      <c r="AD301" s="12"/>
      <c r="AE301" s="12"/>
      <c r="AF301" s="15" t="s">
        <v>70</v>
      </c>
      <c r="AG301" s="11" t="str">
        <f>IFERROR(VLOOKUP(표1[[#This Row],[담당자]],'담당자 정보'!$B:$D,2,0),"")</f>
        <v>바로고</v>
      </c>
      <c r="AH301" s="11" t="str">
        <f>IFERROR(VLOOKUP(표1[[#This Row],[담당자]],'담당자 정보'!$B:$E,4,0),"")</f>
        <v>1팀</v>
      </c>
      <c r="AI301" s="12" t="s">
        <v>71</v>
      </c>
      <c r="AJ301" s="12" t="str">
        <f>IFERROR(VLOOKUP(표1[[#This Row],[담당자]],배민비즈계정!$B:$E,3,0),"")</f>
        <v>tkdan159</v>
      </c>
      <c r="AK301" s="12" t="str">
        <f>IFERROR(VLOOKUP(표1[[#This Row],[담당자]],배민비즈계정!$B:$E,4,0),"")</f>
        <v>010-9052-0911</v>
      </c>
      <c r="AL301" s="12" t="str">
        <f>VLOOKUP(표1[[#This Row],[담당자]],배민비즈계정!$B:$E,2,0)</f>
        <v>1팀</v>
      </c>
      <c r="AM301" s="11" t="str">
        <f>VLOOKUP(표1[[#This Row],[담당자]],'담당자 정보'!B:G,6,FALSE)</f>
        <v>평정현</v>
      </c>
      <c r="AN301" s="11" t="str">
        <f>VLOOKUP(표1[[#This Row],[팀장]],배민비즈계정!$B:$E,3,FALSE)</f>
        <v>jhpyeong</v>
      </c>
      <c r="AO301" s="16" t="str">
        <f>VLOOKUP(표1[[#This Row],[팀장]],배민비즈계정!$B:$E,4,FALSE)</f>
        <v>010-4660-7292</v>
      </c>
      <c r="AP301" s="2" t="s">
        <v>57</v>
      </c>
      <c r="AQ301" s="2" t="s">
        <v>2571</v>
      </c>
      <c r="AR301" s="2" t="str">
        <f>_xlfn.XLOOKUP(표1[[#This Row],[시도2]]&amp;" "&amp;표1[[#This Row],[시군구2]],요금제0402!C:C,요금제0402!G:G)</f>
        <v>서울B&amp;경인A</v>
      </c>
      <c r="AS301" s="2"/>
      <c r="AT301" s="2"/>
      <c r="AU301" s="2"/>
    </row>
    <row r="302" spans="1:47" ht="16.5" customHeight="1">
      <c r="A302" s="10">
        <v>300</v>
      </c>
      <c r="B302" s="11" t="s">
        <v>2568</v>
      </c>
      <c r="C302" s="11" t="s">
        <v>2579</v>
      </c>
      <c r="D302" s="11" t="s">
        <v>2580</v>
      </c>
      <c r="E302" s="11" t="s">
        <v>56</v>
      </c>
      <c r="F302" s="11" t="s">
        <v>57</v>
      </c>
      <c r="G302" s="11" t="s">
        <v>2571</v>
      </c>
      <c r="H302" s="11">
        <v>0</v>
      </c>
      <c r="I302" s="47"/>
      <c r="J302" s="11" t="s">
        <v>2581</v>
      </c>
      <c r="K302" s="11" t="s">
        <v>2582</v>
      </c>
      <c r="L302" s="11" t="s">
        <v>99</v>
      </c>
      <c r="M302" s="12">
        <v>45452</v>
      </c>
      <c r="N302" s="12">
        <v>45455</v>
      </c>
      <c r="O302" s="12" t="str">
        <f>IFERROR(_xlfn.XLOOKUP(표1[[#This Row],[시도]]&amp;" "&amp;표1[[#This Row],[시군구]],요금제0402!C:C,요금제0402!G:G),"-")</f>
        <v>서울B&amp;경인A</v>
      </c>
      <c r="P302" s="14"/>
      <c r="Q302" s="57">
        <v>0</v>
      </c>
      <c r="R302" s="13">
        <v>100</v>
      </c>
      <c r="S302" s="18">
        <v>50</v>
      </c>
      <c r="T302" s="12" t="s">
        <v>86</v>
      </c>
      <c r="U302" s="11" t="s">
        <v>64</v>
      </c>
      <c r="V302" s="11">
        <v>1191694254</v>
      </c>
      <c r="W302" s="11" t="s">
        <v>2583</v>
      </c>
      <c r="X302" s="11" t="s">
        <v>2584</v>
      </c>
      <c r="Y302" s="11" t="s">
        <v>2585</v>
      </c>
      <c r="Z302" s="11">
        <v>110408539951</v>
      </c>
      <c r="AA302" s="11" t="s">
        <v>165</v>
      </c>
      <c r="AB302" s="11" t="s">
        <v>2586</v>
      </c>
      <c r="AC302" s="12"/>
      <c r="AD302" s="12"/>
      <c r="AE302" s="12"/>
      <c r="AF302" s="15" t="s">
        <v>70</v>
      </c>
      <c r="AG302" s="11" t="str">
        <f>IFERROR(VLOOKUP(표1[[#This Row],[담당자]],'담당자 정보'!$B:$D,2,0),"")</f>
        <v>바로고</v>
      </c>
      <c r="AH302" s="11" t="str">
        <f>IFERROR(VLOOKUP(표1[[#This Row],[담당자]],'담당자 정보'!$B:$E,4,0),"")</f>
        <v>1팀</v>
      </c>
      <c r="AI302" s="12" t="s">
        <v>71</v>
      </c>
      <c r="AJ302" s="12" t="str">
        <f>IFERROR(VLOOKUP(표1[[#This Row],[담당자]],배민비즈계정!$B:$E,3,0),"")</f>
        <v>tkdan159</v>
      </c>
      <c r="AK302" s="12" t="str">
        <f>IFERROR(VLOOKUP(표1[[#This Row],[담당자]],배민비즈계정!$B:$E,4,0),"")</f>
        <v>010-9052-0911</v>
      </c>
      <c r="AL302" s="12" t="str">
        <f>VLOOKUP(표1[[#This Row],[담당자]],배민비즈계정!$B:$E,2,0)</f>
        <v>1팀</v>
      </c>
      <c r="AM302" s="11" t="str">
        <f>VLOOKUP(표1[[#This Row],[담당자]],'담당자 정보'!B:G,6,FALSE)</f>
        <v>평정현</v>
      </c>
      <c r="AN302" s="11" t="str">
        <f>VLOOKUP(표1[[#This Row],[팀장]],배민비즈계정!$B:$E,3,FALSE)</f>
        <v>jhpyeong</v>
      </c>
      <c r="AO302" s="16" t="str">
        <f>VLOOKUP(표1[[#This Row],[팀장]],배민비즈계정!$B:$E,4,FALSE)</f>
        <v>010-4660-7292</v>
      </c>
      <c r="AP302" s="2" t="s">
        <v>57</v>
      </c>
      <c r="AQ302" s="2" t="s">
        <v>2571</v>
      </c>
      <c r="AR302" s="2" t="str">
        <f>_xlfn.XLOOKUP(표1[[#This Row],[시도2]]&amp;" "&amp;표1[[#This Row],[시군구2]],요금제0402!C:C,요금제0402!G:G)</f>
        <v>서울B&amp;경인A</v>
      </c>
      <c r="AS302" s="2"/>
      <c r="AT302" s="2"/>
      <c r="AU302" s="2"/>
    </row>
    <row r="303" spans="1:47" ht="16.5" customHeight="1">
      <c r="A303" s="10">
        <v>301</v>
      </c>
      <c r="B303" s="11" t="s">
        <v>2587</v>
      </c>
      <c r="C303" s="11" t="s">
        <v>2588</v>
      </c>
      <c r="D303" s="11" t="s">
        <v>2589</v>
      </c>
      <c r="E303" s="11" t="s">
        <v>75</v>
      </c>
      <c r="F303" s="11" t="s">
        <v>57</v>
      </c>
      <c r="G303" s="11" t="s">
        <v>2571</v>
      </c>
      <c r="H303" s="11">
        <v>0</v>
      </c>
      <c r="I303" s="47"/>
      <c r="J303" s="11" t="s">
        <v>2590</v>
      </c>
      <c r="K303" s="11" t="s">
        <v>2591</v>
      </c>
      <c r="L303" s="11" t="s">
        <v>99</v>
      </c>
      <c r="M303" s="12">
        <v>45452</v>
      </c>
      <c r="N303" s="12">
        <v>45455</v>
      </c>
      <c r="O303" s="12" t="str">
        <f>IFERROR(_xlfn.XLOOKUP(표1[[#This Row],[시도]]&amp;" "&amp;표1[[#This Row],[시군구]],요금제0402!C:C,요금제0402!G:G),"-")</f>
        <v>서울B&amp;경인A</v>
      </c>
      <c r="P303" s="14"/>
      <c r="Q303" s="57">
        <v>0</v>
      </c>
      <c r="R303" s="13">
        <v>100</v>
      </c>
      <c r="S303" s="18">
        <v>50</v>
      </c>
      <c r="T303" s="12" t="s">
        <v>86</v>
      </c>
      <c r="U303" s="11" t="s">
        <v>64</v>
      </c>
      <c r="V303" s="11">
        <v>7831901071</v>
      </c>
      <c r="W303" s="11" t="s">
        <v>2592</v>
      </c>
      <c r="X303" s="11" t="s">
        <v>2593</v>
      </c>
      <c r="Y303" s="11" t="s">
        <v>2594</v>
      </c>
      <c r="Z303" s="11">
        <v>3333147812080</v>
      </c>
      <c r="AA303" s="11" t="s">
        <v>68</v>
      </c>
      <c r="AB303" s="11" t="s">
        <v>2595</v>
      </c>
      <c r="AC303" s="12"/>
      <c r="AD303" s="12"/>
      <c r="AE303" s="12"/>
      <c r="AF303" s="15" t="s">
        <v>70</v>
      </c>
      <c r="AG303" s="11" t="str">
        <f>IFERROR(VLOOKUP(표1[[#This Row],[담당자]],'담당자 정보'!$B:$D,2,0),"")</f>
        <v>바로고</v>
      </c>
      <c r="AH303" s="11" t="str">
        <f>IFERROR(VLOOKUP(표1[[#This Row],[담당자]],'담당자 정보'!$B:$E,4,0),"")</f>
        <v>1팀</v>
      </c>
      <c r="AI303" s="12" t="s">
        <v>71</v>
      </c>
      <c r="AJ303" s="12" t="str">
        <f>IFERROR(VLOOKUP(표1[[#This Row],[담당자]],배민비즈계정!$B:$E,3,0),"")</f>
        <v>tkdan159</v>
      </c>
      <c r="AK303" s="12" t="str">
        <f>IFERROR(VLOOKUP(표1[[#This Row],[담당자]],배민비즈계정!$B:$E,4,0),"")</f>
        <v>010-9052-0911</v>
      </c>
      <c r="AL303" s="12" t="str">
        <f>VLOOKUP(표1[[#This Row],[담당자]],배민비즈계정!$B:$E,2,0)</f>
        <v>1팀</v>
      </c>
      <c r="AM303" s="11" t="str">
        <f>VLOOKUP(표1[[#This Row],[담당자]],'담당자 정보'!B:G,6,FALSE)</f>
        <v>평정현</v>
      </c>
      <c r="AN303" s="11" t="str">
        <f>VLOOKUP(표1[[#This Row],[팀장]],배민비즈계정!$B:$E,3,FALSE)</f>
        <v>jhpyeong</v>
      </c>
      <c r="AO303" s="16" t="str">
        <f>VLOOKUP(표1[[#This Row],[팀장]],배민비즈계정!$B:$E,4,FALSE)</f>
        <v>010-4660-7292</v>
      </c>
      <c r="AP303" s="2" t="s">
        <v>57</v>
      </c>
      <c r="AQ303" s="2" t="s">
        <v>2571</v>
      </c>
      <c r="AR303" s="2" t="str">
        <f>_xlfn.XLOOKUP(표1[[#This Row],[시도2]]&amp;" "&amp;표1[[#This Row],[시군구2]],요금제0402!C:C,요금제0402!G:G)</f>
        <v>서울B&amp;경인A</v>
      </c>
      <c r="AS303" s="2"/>
      <c r="AT303" s="2"/>
      <c r="AU303" s="2"/>
    </row>
    <row r="304" spans="1:47" ht="16.5" customHeight="1">
      <c r="A304" s="10">
        <v>302</v>
      </c>
      <c r="B304" s="11" t="s">
        <v>2596</v>
      </c>
      <c r="C304" s="11" t="s">
        <v>2597</v>
      </c>
      <c r="D304" s="11" t="s">
        <v>2598</v>
      </c>
      <c r="E304" s="11" t="s">
        <v>56</v>
      </c>
      <c r="F304" s="11" t="s">
        <v>57</v>
      </c>
      <c r="G304" s="11" t="e">
        <v>#N/A</v>
      </c>
      <c r="H304" s="11">
        <v>0</v>
      </c>
      <c r="I304" s="47"/>
      <c r="J304" s="11" t="s">
        <v>2599</v>
      </c>
      <c r="K304" s="11" t="s">
        <v>716</v>
      </c>
      <c r="L304" s="11" t="s">
        <v>99</v>
      </c>
      <c r="M304" s="12">
        <v>45452</v>
      </c>
      <c r="N304" s="12">
        <v>45455</v>
      </c>
      <c r="O304" s="12" t="str">
        <f>IFERROR(_xlfn.XLOOKUP(표1[[#This Row],[시도]]&amp;" "&amp;표1[[#This Row],[시군구]],요금제0402!C:C,요금제0402!G:G),"-")</f>
        <v>-</v>
      </c>
      <c r="P304" s="14"/>
      <c r="Q304" s="57">
        <v>0</v>
      </c>
      <c r="R304" s="13">
        <v>100</v>
      </c>
      <c r="S304" s="18">
        <v>50</v>
      </c>
      <c r="T304" s="12"/>
      <c r="U304" s="11" t="s">
        <v>150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2"/>
      <c r="AD304" s="12"/>
      <c r="AE304" s="12"/>
      <c r="AF304" s="15" t="s">
        <v>70</v>
      </c>
      <c r="AG304" s="11" t="str">
        <f>IFERROR(VLOOKUP(표1[[#This Row],[담당자]],'담당자 정보'!$B:$D,2,0),"")</f>
        <v>바로고</v>
      </c>
      <c r="AH304" s="11" t="str">
        <f>IFERROR(VLOOKUP(표1[[#This Row],[담당자]],'담당자 정보'!$B:$E,4,0),"")</f>
        <v>1팀</v>
      </c>
      <c r="AI304" s="12" t="s">
        <v>71</v>
      </c>
      <c r="AJ304" s="12" t="str">
        <f>IFERROR(VLOOKUP(표1[[#This Row],[담당자]],배민비즈계정!$B:$E,3,0),"")</f>
        <v>tkdan159</v>
      </c>
      <c r="AK304" s="12" t="str">
        <f>IFERROR(VLOOKUP(표1[[#This Row],[담당자]],배민비즈계정!$B:$E,4,0),"")</f>
        <v>010-9052-0911</v>
      </c>
      <c r="AL304" s="12" t="str">
        <f>VLOOKUP(표1[[#This Row],[담당자]],배민비즈계정!$B:$E,2,0)</f>
        <v>1팀</v>
      </c>
      <c r="AM304" s="11" t="str">
        <f>VLOOKUP(표1[[#This Row],[담당자]],'담당자 정보'!B:G,6,FALSE)</f>
        <v>평정현</v>
      </c>
      <c r="AN304" s="11" t="str">
        <f>VLOOKUP(표1[[#This Row],[팀장]],배민비즈계정!$B:$E,3,FALSE)</f>
        <v>jhpyeong</v>
      </c>
      <c r="AO304" s="16" t="str">
        <f>VLOOKUP(표1[[#This Row],[팀장]],배민비즈계정!$B:$E,4,FALSE)</f>
        <v>010-4660-7292</v>
      </c>
      <c r="AP304" s="2" t="s">
        <v>57</v>
      </c>
      <c r="AQ304" s="2" t="e">
        <v>#N/A</v>
      </c>
      <c r="AR304" s="2" t="e">
        <f>_xlfn.XLOOKUP(표1[[#This Row],[시도2]]&amp;" "&amp;표1[[#This Row],[시군구2]],요금제0402!C:C,요금제0402!G:G)</f>
        <v>#N/A</v>
      </c>
      <c r="AS304" s="2"/>
      <c r="AT304" s="2"/>
      <c r="AU304" s="2"/>
    </row>
    <row r="305" spans="1:47" ht="16.5" customHeight="1">
      <c r="A305" s="10">
        <v>303</v>
      </c>
      <c r="B305" s="11" t="s">
        <v>2449</v>
      </c>
      <c r="C305" s="11" t="s">
        <v>2600</v>
      </c>
      <c r="D305" s="11" t="s">
        <v>2601</v>
      </c>
      <c r="E305" s="11" t="s">
        <v>56</v>
      </c>
      <c r="F305" s="11" t="s">
        <v>57</v>
      </c>
      <c r="G305" s="11" t="s">
        <v>95</v>
      </c>
      <c r="H305" s="11">
        <v>0</v>
      </c>
      <c r="I305" s="47"/>
      <c r="J305" s="11" t="s">
        <v>2602</v>
      </c>
      <c r="K305" s="11" t="s">
        <v>618</v>
      </c>
      <c r="L305" s="11" t="s">
        <v>99</v>
      </c>
      <c r="M305" s="12">
        <v>45452</v>
      </c>
      <c r="N305" s="12">
        <v>45455</v>
      </c>
      <c r="O305" s="12" t="str">
        <f>IFERROR(_xlfn.XLOOKUP(표1[[#This Row],[시도]]&amp;" "&amp;표1[[#This Row],[시군구]],요금제0402!C:C,요금제0402!G:G),"-")</f>
        <v>서울A</v>
      </c>
      <c r="P305" s="14"/>
      <c r="Q305" s="57">
        <v>0</v>
      </c>
      <c r="R305" s="13">
        <v>100</v>
      </c>
      <c r="S305" s="18">
        <v>50</v>
      </c>
      <c r="T305" s="12" t="s">
        <v>86</v>
      </c>
      <c r="U305" s="11" t="s">
        <v>150</v>
      </c>
      <c r="V305" s="11">
        <v>5581401510</v>
      </c>
      <c r="W305" s="11" t="s">
        <v>2603</v>
      </c>
      <c r="X305" s="11" t="s">
        <v>2604</v>
      </c>
      <c r="Y305" s="11" t="s">
        <v>2605</v>
      </c>
      <c r="Z305" s="11">
        <v>3333017267789</v>
      </c>
      <c r="AA305" s="11" t="s">
        <v>68</v>
      </c>
      <c r="AB305" s="11" t="s">
        <v>2606</v>
      </c>
      <c r="AC305" s="12"/>
      <c r="AD305" s="12"/>
      <c r="AE305" s="12"/>
      <c r="AF305" s="15" t="s">
        <v>70</v>
      </c>
      <c r="AG305" s="11" t="str">
        <f>IFERROR(VLOOKUP(표1[[#This Row],[담당자]],'담당자 정보'!$B:$D,2,0),"")</f>
        <v>바로고</v>
      </c>
      <c r="AH305" s="11" t="str">
        <f>IFERROR(VLOOKUP(표1[[#This Row],[담당자]],'담당자 정보'!$B:$E,4,0),"")</f>
        <v>1팀</v>
      </c>
      <c r="AI305" s="12" t="s">
        <v>356</v>
      </c>
      <c r="AJ305" s="12" t="str">
        <f>IFERROR(VLOOKUP(표1[[#This Row],[담당자]],배민비즈계정!$B:$E,3,0),"")</f>
        <v>jhpyeong</v>
      </c>
      <c r="AK305" s="12" t="str">
        <f>IFERROR(VLOOKUP(표1[[#This Row],[담당자]],배민비즈계정!$B:$E,4,0),"")</f>
        <v>010-4660-7292</v>
      </c>
      <c r="AL305" s="12" t="str">
        <f>VLOOKUP(표1[[#This Row],[담당자]],배민비즈계정!$B:$E,2,0)</f>
        <v>1팀 팀장</v>
      </c>
      <c r="AM305" s="11" t="str">
        <f>VLOOKUP(표1[[#This Row],[담당자]],'담당자 정보'!B:G,6,FALSE)</f>
        <v>평정현</v>
      </c>
      <c r="AN305" s="11" t="str">
        <f>VLOOKUP(표1[[#This Row],[팀장]],배민비즈계정!$B:$E,3,FALSE)</f>
        <v>jhpyeong</v>
      </c>
      <c r="AO305" s="16" t="str">
        <f>VLOOKUP(표1[[#This Row],[팀장]],배민비즈계정!$B:$E,4,FALSE)</f>
        <v>010-4660-7292</v>
      </c>
      <c r="AP305" s="2" t="s">
        <v>57</v>
      </c>
      <c r="AQ305" s="2" t="s">
        <v>95</v>
      </c>
      <c r="AR305" s="2" t="str">
        <f>_xlfn.XLOOKUP(표1[[#This Row],[시도2]]&amp;" "&amp;표1[[#This Row],[시군구2]],요금제0402!C:C,요금제0402!G:G)</f>
        <v>서울A</v>
      </c>
      <c r="AS305" s="2"/>
      <c r="AT305" s="2"/>
      <c r="AU305" s="2"/>
    </row>
    <row r="306" spans="1:47" ht="16.5" customHeight="1">
      <c r="A306" s="10">
        <v>304</v>
      </c>
      <c r="B306" s="11" t="s">
        <v>2449</v>
      </c>
      <c r="C306" s="11" t="s">
        <v>2607</v>
      </c>
      <c r="D306" s="11" t="s">
        <v>2608</v>
      </c>
      <c r="E306" s="11" t="s">
        <v>56</v>
      </c>
      <c r="F306" s="11" t="s">
        <v>57</v>
      </c>
      <c r="G306" s="11" t="s">
        <v>95</v>
      </c>
      <c r="H306" s="11">
        <v>0</v>
      </c>
      <c r="I306" s="47"/>
      <c r="J306" s="11" t="s">
        <v>2609</v>
      </c>
      <c r="K306" s="11" t="s">
        <v>626</v>
      </c>
      <c r="L306" s="11" t="s">
        <v>99</v>
      </c>
      <c r="M306" s="12">
        <v>45452</v>
      </c>
      <c r="N306" s="12">
        <v>45455</v>
      </c>
      <c r="O306" s="12" t="str">
        <f>IFERROR(_xlfn.XLOOKUP(표1[[#This Row],[시도]]&amp;" "&amp;표1[[#This Row],[시군구]],요금제0402!C:C,요금제0402!G:G),"-")</f>
        <v>서울A</v>
      </c>
      <c r="P306" s="14"/>
      <c r="Q306" s="57">
        <v>0</v>
      </c>
      <c r="R306" s="13">
        <v>100</v>
      </c>
      <c r="S306" s="18">
        <v>50</v>
      </c>
      <c r="T306" s="12" t="s">
        <v>86</v>
      </c>
      <c r="U306" s="11" t="s">
        <v>64</v>
      </c>
      <c r="V306" s="11">
        <v>6316700530</v>
      </c>
      <c r="W306" s="11" t="s">
        <v>2610</v>
      </c>
      <c r="X306" s="11" t="s">
        <v>2611</v>
      </c>
      <c r="Y306" s="11" t="s">
        <v>2612</v>
      </c>
      <c r="Z306" s="11">
        <v>3560531359013</v>
      </c>
      <c r="AA306" s="11" t="s">
        <v>142</v>
      </c>
      <c r="AB306" s="11" t="s">
        <v>2613</v>
      </c>
      <c r="AC306" s="12"/>
      <c r="AD306" s="12"/>
      <c r="AE306" s="12"/>
      <c r="AF306" s="15" t="s">
        <v>70</v>
      </c>
      <c r="AG306" s="11" t="str">
        <f>IFERROR(VLOOKUP(표1[[#This Row],[담당자]],'담당자 정보'!$B:$D,2,0),"")</f>
        <v>바로고</v>
      </c>
      <c r="AH306" s="11" t="str">
        <f>IFERROR(VLOOKUP(표1[[#This Row],[담당자]],'담당자 정보'!$B:$E,4,0),"")</f>
        <v>1팀</v>
      </c>
      <c r="AI306" s="12" t="s">
        <v>71</v>
      </c>
      <c r="AJ306" s="12" t="str">
        <f>IFERROR(VLOOKUP(표1[[#This Row],[담당자]],배민비즈계정!$B:$E,3,0),"")</f>
        <v>tkdan159</v>
      </c>
      <c r="AK306" s="12" t="str">
        <f>IFERROR(VLOOKUP(표1[[#This Row],[담당자]],배민비즈계정!$B:$E,4,0),"")</f>
        <v>010-9052-0911</v>
      </c>
      <c r="AL306" s="12" t="str">
        <f>VLOOKUP(표1[[#This Row],[담당자]],배민비즈계정!$B:$E,2,0)</f>
        <v>1팀</v>
      </c>
      <c r="AM306" s="11" t="str">
        <f>VLOOKUP(표1[[#This Row],[담당자]],'담당자 정보'!B:G,6,FALSE)</f>
        <v>평정현</v>
      </c>
      <c r="AN306" s="11" t="str">
        <f>VLOOKUP(표1[[#This Row],[팀장]],배민비즈계정!$B:$E,3,FALSE)</f>
        <v>jhpyeong</v>
      </c>
      <c r="AO306" s="16" t="str">
        <f>VLOOKUP(표1[[#This Row],[팀장]],배민비즈계정!$B:$E,4,FALSE)</f>
        <v>010-4660-7292</v>
      </c>
      <c r="AP306" s="2" t="s">
        <v>57</v>
      </c>
      <c r="AQ306" s="2" t="s">
        <v>95</v>
      </c>
      <c r="AR306" s="2" t="str">
        <f>_xlfn.XLOOKUP(표1[[#This Row],[시도2]]&amp;" "&amp;표1[[#This Row],[시군구2]],요금제0402!C:C,요금제0402!G:G)</f>
        <v>서울A</v>
      </c>
      <c r="AS306" s="2"/>
      <c r="AT306" s="2"/>
      <c r="AU306" s="2"/>
    </row>
    <row r="307" spans="1:47" ht="16.5" customHeight="1">
      <c r="A307" s="10">
        <v>305</v>
      </c>
      <c r="B307" s="11" t="s">
        <v>2614</v>
      </c>
      <c r="C307" s="11" t="s">
        <v>2615</v>
      </c>
      <c r="D307" s="11" t="s">
        <v>2616</v>
      </c>
      <c r="E307" s="11" t="s">
        <v>75</v>
      </c>
      <c r="F307" s="11" t="s">
        <v>2149</v>
      </c>
      <c r="G307" s="11" t="s">
        <v>302</v>
      </c>
      <c r="H307" s="11">
        <v>0</v>
      </c>
      <c r="I307" s="47"/>
      <c r="J307" s="11" t="s">
        <v>2617</v>
      </c>
      <c r="K307" s="11" t="s">
        <v>2618</v>
      </c>
      <c r="L307" s="11" t="s">
        <v>99</v>
      </c>
      <c r="M307" s="12">
        <v>45452</v>
      </c>
      <c r="N307" s="12">
        <v>45455</v>
      </c>
      <c r="O307" s="12" t="str">
        <f>IFERROR(_xlfn.XLOOKUP(표1[[#This Row],[시도]]&amp;" "&amp;표1[[#This Row],[시군구]],요금제0402!C:C,요금제0402!G:G),"-")</f>
        <v>경인B</v>
      </c>
      <c r="P307" s="14"/>
      <c r="Q307" s="57">
        <v>0</v>
      </c>
      <c r="R307" s="13">
        <v>100</v>
      </c>
      <c r="S307" s="18">
        <v>50</v>
      </c>
      <c r="T307" s="12" t="s">
        <v>86</v>
      </c>
      <c r="U307" s="11" t="s">
        <v>64</v>
      </c>
      <c r="V307" s="11">
        <v>5631901308</v>
      </c>
      <c r="W307" s="11" t="s">
        <v>2619</v>
      </c>
      <c r="X307" s="11" t="s">
        <v>2620</v>
      </c>
      <c r="Y307" s="11" t="s">
        <v>2621</v>
      </c>
      <c r="Z307" s="11">
        <v>1002547313922</v>
      </c>
      <c r="AA307" s="11" t="s">
        <v>259</v>
      </c>
      <c r="AB307" s="11" t="s">
        <v>2622</v>
      </c>
      <c r="AC307" s="12"/>
      <c r="AD307" s="12"/>
      <c r="AE307" s="12"/>
      <c r="AF307" s="15" t="s">
        <v>70</v>
      </c>
      <c r="AG307" s="11" t="str">
        <f>IFERROR(VLOOKUP(표1[[#This Row],[담당자]],'담당자 정보'!$B:$D,2,0),"")</f>
        <v>바로고</v>
      </c>
      <c r="AH307" s="11" t="str">
        <f>IFERROR(VLOOKUP(표1[[#This Row],[담당자]],'담당자 정보'!$B:$E,4,0),"")</f>
        <v>1팀</v>
      </c>
      <c r="AI307" s="12" t="s">
        <v>131</v>
      </c>
      <c r="AJ307" s="12" t="str">
        <f>IFERROR(VLOOKUP(표1[[#This Row],[담당자]],배민비즈계정!$B:$E,3,0),"")</f>
        <v>kwpark</v>
      </c>
      <c r="AK307" s="12" t="str">
        <f>IFERROR(VLOOKUP(표1[[#This Row],[담당자]],배민비즈계정!$B:$E,4,0),"")</f>
        <v>010-9098-6748</v>
      </c>
      <c r="AL307" s="12" t="str">
        <f>VLOOKUP(표1[[#This Row],[담당자]],배민비즈계정!$B:$E,2,0)</f>
        <v>1팀</v>
      </c>
      <c r="AM307" s="11" t="str">
        <f>VLOOKUP(표1[[#This Row],[담당자]],'담당자 정보'!B:G,6,FALSE)</f>
        <v>평정현</v>
      </c>
      <c r="AN307" s="11" t="str">
        <f>VLOOKUP(표1[[#This Row],[팀장]],배민비즈계정!$B:$E,3,FALSE)</f>
        <v>jhpyeong</v>
      </c>
      <c r="AO307" s="16" t="str">
        <f>VLOOKUP(표1[[#This Row],[팀장]],배민비즈계정!$B:$E,4,FALSE)</f>
        <v>010-4660-7292</v>
      </c>
      <c r="AP307" s="2" t="s">
        <v>2149</v>
      </c>
      <c r="AQ307" s="2" t="s">
        <v>302</v>
      </c>
      <c r="AR307" s="2" t="str">
        <f>_xlfn.XLOOKUP(표1[[#This Row],[시도2]]&amp;" "&amp;표1[[#This Row],[시군구2]],요금제0402!C:C,요금제0402!G:G)</f>
        <v>경인B</v>
      </c>
      <c r="AS307" s="2"/>
      <c r="AT307" s="2"/>
      <c r="AU307" s="2"/>
    </row>
    <row r="308" spans="1:47" ht="16.5" customHeight="1">
      <c r="A308" s="10">
        <v>306</v>
      </c>
      <c r="B308" s="11" t="s">
        <v>2623</v>
      </c>
      <c r="C308" s="11" t="s">
        <v>2624</v>
      </c>
      <c r="D308" s="11" t="s">
        <v>2625</v>
      </c>
      <c r="E308" s="11" t="s">
        <v>56</v>
      </c>
      <c r="F308" s="11" t="s">
        <v>57</v>
      </c>
      <c r="G308" s="11" t="s">
        <v>634</v>
      </c>
      <c r="H308" s="11">
        <v>0</v>
      </c>
      <c r="I308" s="47"/>
      <c r="J308" s="11" t="s">
        <v>2626</v>
      </c>
      <c r="K308" s="11" t="s">
        <v>2627</v>
      </c>
      <c r="L308" s="11" t="s">
        <v>99</v>
      </c>
      <c r="M308" s="12">
        <v>45452</v>
      </c>
      <c r="N308" s="12">
        <v>45455</v>
      </c>
      <c r="O308" s="12" t="str">
        <f>IFERROR(_xlfn.XLOOKUP(표1[[#This Row],[시도]]&amp;" "&amp;표1[[#This Row],[시군구]],요금제0402!C:C,요금제0402!G:G),"-")</f>
        <v>서울B&amp;경인A</v>
      </c>
      <c r="P308" s="14"/>
      <c r="Q308" s="57">
        <v>0</v>
      </c>
      <c r="R308" s="13">
        <v>100</v>
      </c>
      <c r="S308" s="18">
        <v>50</v>
      </c>
      <c r="T308" s="12" t="s">
        <v>86</v>
      </c>
      <c r="U308" s="11" t="s">
        <v>150</v>
      </c>
      <c r="V308" s="11">
        <v>4700303376</v>
      </c>
      <c r="W308" s="11" t="s">
        <v>2628</v>
      </c>
      <c r="X308" s="11" t="s">
        <v>2629</v>
      </c>
      <c r="Y308" s="11" t="s">
        <v>2630</v>
      </c>
      <c r="Z308" s="11" t="s">
        <v>2631</v>
      </c>
      <c r="AA308" s="11" t="s">
        <v>90</v>
      </c>
      <c r="AB308" s="11" t="s">
        <v>2632</v>
      </c>
      <c r="AC308" s="12"/>
      <c r="AD308" s="12"/>
      <c r="AE308" s="12"/>
      <c r="AF308" s="15" t="s">
        <v>502</v>
      </c>
      <c r="AG308" s="11" t="str">
        <f>IFERROR(VLOOKUP(표1[[#This Row],[담당자]],'담당자 정보'!$B:$D,2,0),"")</f>
        <v>바로고</v>
      </c>
      <c r="AH308" s="11" t="str">
        <f>IFERROR(VLOOKUP(표1[[#This Row],[담당자]],'담당자 정보'!$B:$E,4,0),"")</f>
        <v>1팀</v>
      </c>
      <c r="AI308" s="12" t="s">
        <v>71</v>
      </c>
      <c r="AJ308" s="12" t="str">
        <f>IFERROR(VLOOKUP(표1[[#This Row],[담당자]],배민비즈계정!$B:$E,3,0),"")</f>
        <v>tkdan159</v>
      </c>
      <c r="AK308" s="12" t="str">
        <f>IFERROR(VLOOKUP(표1[[#This Row],[담당자]],배민비즈계정!$B:$E,4,0),"")</f>
        <v>010-9052-0911</v>
      </c>
      <c r="AL308" s="12" t="str">
        <f>VLOOKUP(표1[[#This Row],[담당자]],배민비즈계정!$B:$E,2,0)</f>
        <v>1팀</v>
      </c>
      <c r="AM308" s="11" t="str">
        <f>VLOOKUP(표1[[#This Row],[담당자]],'담당자 정보'!B:G,6,FALSE)</f>
        <v>평정현</v>
      </c>
      <c r="AN308" s="11" t="str">
        <f>VLOOKUP(표1[[#This Row],[팀장]],배민비즈계정!$B:$E,3,FALSE)</f>
        <v>jhpyeong</v>
      </c>
      <c r="AO308" s="16" t="str">
        <f>VLOOKUP(표1[[#This Row],[팀장]],배민비즈계정!$B:$E,4,FALSE)</f>
        <v>010-4660-7292</v>
      </c>
      <c r="AP308" s="2" t="s">
        <v>57</v>
      </c>
      <c r="AQ308" s="2" t="s">
        <v>634</v>
      </c>
      <c r="AR308" s="2" t="str">
        <f>_xlfn.XLOOKUP(표1[[#This Row],[시도2]]&amp;" "&amp;표1[[#This Row],[시군구2]],요금제0402!C:C,요금제0402!G:G)</f>
        <v>서울B&amp;경인A</v>
      </c>
      <c r="AS308" s="2"/>
      <c r="AT308" s="2"/>
      <c r="AU308" s="2"/>
    </row>
    <row r="309" spans="1:47" ht="16.5" customHeight="1">
      <c r="A309" s="10">
        <v>307</v>
      </c>
      <c r="B309" s="11" t="s">
        <v>2623</v>
      </c>
      <c r="C309" s="11" t="s">
        <v>2633</v>
      </c>
      <c r="D309" s="11" t="s">
        <v>2634</v>
      </c>
      <c r="E309" s="11" t="s">
        <v>56</v>
      </c>
      <c r="F309" s="11" t="s">
        <v>57</v>
      </c>
      <c r="G309" s="11" t="s">
        <v>634</v>
      </c>
      <c r="H309" s="11">
        <v>0</v>
      </c>
      <c r="I309" s="47"/>
      <c r="J309" s="11" t="s">
        <v>2635</v>
      </c>
      <c r="K309" s="11" t="s">
        <v>2636</v>
      </c>
      <c r="L309" s="11" t="s">
        <v>99</v>
      </c>
      <c r="M309" s="12">
        <v>45452</v>
      </c>
      <c r="N309" s="12">
        <v>45455</v>
      </c>
      <c r="O309" s="12" t="str">
        <f>IFERROR(_xlfn.XLOOKUP(표1[[#This Row],[시도]]&amp;" "&amp;표1[[#This Row],[시군구]],요금제0402!C:C,요금제0402!G:G),"-")</f>
        <v>서울B&amp;경인A</v>
      </c>
      <c r="P309" s="14"/>
      <c r="Q309" s="57">
        <v>0</v>
      </c>
      <c r="R309" s="13">
        <v>100</v>
      </c>
      <c r="S309" s="18">
        <v>50</v>
      </c>
      <c r="T309" s="12" t="s">
        <v>86</v>
      </c>
      <c r="U309" s="11" t="s">
        <v>150</v>
      </c>
      <c r="V309" s="11">
        <v>4700303376</v>
      </c>
      <c r="W309" s="11" t="s">
        <v>2628</v>
      </c>
      <c r="X309" s="11" t="s">
        <v>2629</v>
      </c>
      <c r="Y309" s="11" t="s">
        <v>2630</v>
      </c>
      <c r="Z309" s="11" t="s">
        <v>2631</v>
      </c>
      <c r="AA309" s="11" t="s">
        <v>90</v>
      </c>
      <c r="AB309" s="11" t="s">
        <v>2632</v>
      </c>
      <c r="AC309" s="12"/>
      <c r="AD309" s="12"/>
      <c r="AE309" s="12"/>
      <c r="AF309" s="15" t="s">
        <v>70</v>
      </c>
      <c r="AG309" s="11" t="str">
        <f>IFERROR(VLOOKUP(표1[[#This Row],[담당자]],'담당자 정보'!$B:$D,2,0),"")</f>
        <v>바로고</v>
      </c>
      <c r="AH309" s="11" t="str">
        <f>IFERROR(VLOOKUP(표1[[#This Row],[담당자]],'담당자 정보'!$B:$E,4,0),"")</f>
        <v>1팀</v>
      </c>
      <c r="AI309" s="12" t="s">
        <v>71</v>
      </c>
      <c r="AJ309" s="12" t="str">
        <f>IFERROR(VLOOKUP(표1[[#This Row],[담당자]],배민비즈계정!$B:$E,3,0),"")</f>
        <v>tkdan159</v>
      </c>
      <c r="AK309" s="12" t="str">
        <f>IFERROR(VLOOKUP(표1[[#This Row],[담당자]],배민비즈계정!$B:$E,4,0),"")</f>
        <v>010-9052-0911</v>
      </c>
      <c r="AL309" s="12" t="str">
        <f>VLOOKUP(표1[[#This Row],[담당자]],배민비즈계정!$B:$E,2,0)</f>
        <v>1팀</v>
      </c>
      <c r="AM309" s="11" t="str">
        <f>VLOOKUP(표1[[#This Row],[담당자]],'담당자 정보'!B:G,6,FALSE)</f>
        <v>평정현</v>
      </c>
      <c r="AN309" s="11" t="str">
        <f>VLOOKUP(표1[[#This Row],[팀장]],배민비즈계정!$B:$E,3,FALSE)</f>
        <v>jhpyeong</v>
      </c>
      <c r="AO309" s="16" t="str">
        <f>VLOOKUP(표1[[#This Row],[팀장]],배민비즈계정!$B:$E,4,FALSE)</f>
        <v>010-4660-7292</v>
      </c>
      <c r="AP309" s="2" t="s">
        <v>57</v>
      </c>
      <c r="AQ309" s="2" t="s">
        <v>634</v>
      </c>
      <c r="AR309" s="2" t="str">
        <f>_xlfn.XLOOKUP(표1[[#This Row],[시도2]]&amp;" "&amp;표1[[#This Row],[시군구2]],요금제0402!C:C,요금제0402!G:G)</f>
        <v>서울B&amp;경인A</v>
      </c>
      <c r="AS309" s="2"/>
      <c r="AT309" s="2"/>
      <c r="AU309" s="2"/>
    </row>
    <row r="310" spans="1:47" ht="16.5" customHeight="1">
      <c r="A310" s="10">
        <v>308</v>
      </c>
      <c r="B310" s="11" t="s">
        <v>2623</v>
      </c>
      <c r="C310" s="11" t="s">
        <v>2637</v>
      </c>
      <c r="D310" s="11" t="s">
        <v>2638</v>
      </c>
      <c r="E310" s="11" t="s">
        <v>56</v>
      </c>
      <c r="F310" s="11" t="s">
        <v>57</v>
      </c>
      <c r="G310" s="11" t="s">
        <v>634</v>
      </c>
      <c r="H310" s="11">
        <v>0</v>
      </c>
      <c r="I310" s="47"/>
      <c r="J310" s="11" t="s">
        <v>2639</v>
      </c>
      <c r="K310" s="11" t="s">
        <v>2627</v>
      </c>
      <c r="L310" s="11" t="s">
        <v>99</v>
      </c>
      <c r="M310" s="12">
        <v>45452</v>
      </c>
      <c r="N310" s="12">
        <v>45455</v>
      </c>
      <c r="O310" s="12" t="str">
        <f>IFERROR(_xlfn.XLOOKUP(표1[[#This Row],[시도]]&amp;" "&amp;표1[[#This Row],[시군구]],요금제0402!C:C,요금제0402!G:G),"-")</f>
        <v>서울B&amp;경인A</v>
      </c>
      <c r="P310" s="14"/>
      <c r="Q310" s="57">
        <v>0</v>
      </c>
      <c r="R310" s="13">
        <v>100</v>
      </c>
      <c r="S310" s="18">
        <v>50</v>
      </c>
      <c r="T310" s="12" t="s">
        <v>86</v>
      </c>
      <c r="U310" s="11" t="s">
        <v>150</v>
      </c>
      <c r="V310" s="11">
        <v>5641801677</v>
      </c>
      <c r="W310" s="11" t="s">
        <v>256</v>
      </c>
      <c r="X310" s="11" t="s">
        <v>257</v>
      </c>
      <c r="Y310" s="11" t="s">
        <v>258</v>
      </c>
      <c r="Z310" s="11">
        <v>1005604244594</v>
      </c>
      <c r="AA310" s="11" t="s">
        <v>259</v>
      </c>
      <c r="AB310" s="11" t="s">
        <v>260</v>
      </c>
      <c r="AC310" s="12"/>
      <c r="AD310" s="12"/>
      <c r="AE310" s="12"/>
      <c r="AF310" s="15" t="s">
        <v>70</v>
      </c>
      <c r="AG310" s="11" t="str">
        <f>IFERROR(VLOOKUP(표1[[#This Row],[담당자]],'담당자 정보'!$B:$D,2,0),"")</f>
        <v>바로고</v>
      </c>
      <c r="AH310" s="11" t="str">
        <f>IFERROR(VLOOKUP(표1[[#This Row],[담당자]],'담당자 정보'!$B:$E,4,0),"")</f>
        <v>1팀</v>
      </c>
      <c r="AI310" s="12" t="s">
        <v>71</v>
      </c>
      <c r="AJ310" s="12" t="str">
        <f>IFERROR(VLOOKUP(표1[[#This Row],[담당자]],배민비즈계정!$B:$E,3,0),"")</f>
        <v>tkdan159</v>
      </c>
      <c r="AK310" s="12" t="str">
        <f>IFERROR(VLOOKUP(표1[[#This Row],[담당자]],배민비즈계정!$B:$E,4,0),"")</f>
        <v>010-9052-0911</v>
      </c>
      <c r="AL310" s="12" t="str">
        <f>VLOOKUP(표1[[#This Row],[담당자]],배민비즈계정!$B:$E,2,0)</f>
        <v>1팀</v>
      </c>
      <c r="AM310" s="11" t="str">
        <f>VLOOKUP(표1[[#This Row],[담당자]],'담당자 정보'!B:G,6,FALSE)</f>
        <v>평정현</v>
      </c>
      <c r="AN310" s="11" t="str">
        <f>VLOOKUP(표1[[#This Row],[팀장]],배민비즈계정!$B:$E,3,FALSE)</f>
        <v>jhpyeong</v>
      </c>
      <c r="AO310" s="16" t="str">
        <f>VLOOKUP(표1[[#This Row],[팀장]],배민비즈계정!$B:$E,4,FALSE)</f>
        <v>010-4660-7292</v>
      </c>
      <c r="AP310" s="2" t="s">
        <v>57</v>
      </c>
      <c r="AQ310" s="2" t="s">
        <v>634</v>
      </c>
      <c r="AR310" s="2" t="str">
        <f>_xlfn.XLOOKUP(표1[[#This Row],[시도2]]&amp;" "&amp;표1[[#This Row],[시군구2]],요금제0402!C:C,요금제0402!G:G)</f>
        <v>서울B&amp;경인A</v>
      </c>
      <c r="AS310" s="2"/>
      <c r="AT310" s="2"/>
      <c r="AU310" s="2"/>
    </row>
    <row r="311" spans="1:47" ht="16.5" customHeight="1">
      <c r="A311" s="10">
        <v>309</v>
      </c>
      <c r="B311" s="11" t="s">
        <v>2640</v>
      </c>
      <c r="C311" s="11" t="s">
        <v>2641</v>
      </c>
      <c r="D311" s="11" t="s">
        <v>2642</v>
      </c>
      <c r="E311" s="11" t="s">
        <v>75</v>
      </c>
      <c r="F311" s="11" t="s">
        <v>57</v>
      </c>
      <c r="G311" s="11" t="s">
        <v>713</v>
      </c>
      <c r="H311" s="11">
        <v>0</v>
      </c>
      <c r="I311" s="47" t="s">
        <v>2643</v>
      </c>
      <c r="J311" s="11" t="s">
        <v>2644</v>
      </c>
      <c r="K311" s="11" t="s">
        <v>2645</v>
      </c>
      <c r="L311" s="11" t="s">
        <v>99</v>
      </c>
      <c r="M311" s="12">
        <v>45452</v>
      </c>
      <c r="N311" s="12">
        <v>45455</v>
      </c>
      <c r="O311" s="12" t="str">
        <f>IFERROR(_xlfn.XLOOKUP(표1[[#This Row],[시도]]&amp;" "&amp;표1[[#This Row],[시군구]],요금제0402!C:C,요금제0402!G:G),"-")</f>
        <v>서울B&amp;경인A</v>
      </c>
      <c r="P311" s="14"/>
      <c r="Q311" s="57">
        <v>0</v>
      </c>
      <c r="R311" s="13">
        <v>100</v>
      </c>
      <c r="S311" s="18">
        <v>50</v>
      </c>
      <c r="T311" s="12" t="s">
        <v>86</v>
      </c>
      <c r="U311" s="11" t="s">
        <v>64</v>
      </c>
      <c r="V311" s="11">
        <v>1551602240</v>
      </c>
      <c r="W311" s="11" t="s">
        <v>2646</v>
      </c>
      <c r="X311" s="11" t="s">
        <v>2647</v>
      </c>
      <c r="Y311" s="11" t="s">
        <v>2648</v>
      </c>
      <c r="Z311" s="11" t="s">
        <v>2649</v>
      </c>
      <c r="AA311" s="11" t="s">
        <v>90</v>
      </c>
      <c r="AB311" s="11" t="s">
        <v>2650</v>
      </c>
      <c r="AC311" s="12"/>
      <c r="AD311" s="12"/>
      <c r="AE311" s="12"/>
      <c r="AF311" s="15" t="s">
        <v>70</v>
      </c>
      <c r="AG311" s="11" t="str">
        <f>IFERROR(VLOOKUP(표1[[#This Row],[담당자]],'담당자 정보'!$B:$D,2,0),"")</f>
        <v>바로고</v>
      </c>
      <c r="AH311" s="11" t="str">
        <f>IFERROR(VLOOKUP(표1[[#This Row],[담당자]],'담당자 정보'!$B:$E,4,0),"")</f>
        <v>1팀</v>
      </c>
      <c r="AI311" s="12" t="s">
        <v>71</v>
      </c>
      <c r="AJ311" s="12" t="str">
        <f>IFERROR(VLOOKUP(표1[[#This Row],[담당자]],배민비즈계정!$B:$E,3,0),"")</f>
        <v>tkdan159</v>
      </c>
      <c r="AK311" s="12" t="str">
        <f>IFERROR(VLOOKUP(표1[[#This Row],[담당자]],배민비즈계정!$B:$E,4,0),"")</f>
        <v>010-9052-0911</v>
      </c>
      <c r="AL311" s="12" t="str">
        <f>VLOOKUP(표1[[#This Row],[담당자]],배민비즈계정!$B:$E,2,0)</f>
        <v>1팀</v>
      </c>
      <c r="AM311" s="11" t="str">
        <f>VLOOKUP(표1[[#This Row],[담당자]],'담당자 정보'!B:G,6,FALSE)</f>
        <v>평정현</v>
      </c>
      <c r="AN311" s="11" t="str">
        <f>VLOOKUP(표1[[#This Row],[팀장]],배민비즈계정!$B:$E,3,FALSE)</f>
        <v>jhpyeong</v>
      </c>
      <c r="AO311" s="16" t="str">
        <f>VLOOKUP(표1[[#This Row],[팀장]],배민비즈계정!$B:$E,4,FALSE)</f>
        <v>010-4660-7292</v>
      </c>
      <c r="AP311" s="2" t="s">
        <v>57</v>
      </c>
      <c r="AQ311" s="2" t="s">
        <v>713</v>
      </c>
      <c r="AR311" s="2" t="str">
        <f>_xlfn.XLOOKUP(표1[[#This Row],[시도2]]&amp;" "&amp;표1[[#This Row],[시군구2]],요금제0402!C:C,요금제0402!G:G)</f>
        <v>서울B&amp;경인A</v>
      </c>
      <c r="AS311" s="2"/>
      <c r="AT311" s="2"/>
      <c r="AU311" s="2"/>
    </row>
    <row r="312" spans="1:47" ht="16.5" customHeight="1">
      <c r="A312" s="10">
        <v>310</v>
      </c>
      <c r="B312" s="11" t="s">
        <v>2651</v>
      </c>
      <c r="C312" s="11" t="s">
        <v>2652</v>
      </c>
      <c r="D312" s="11" t="s">
        <v>2653</v>
      </c>
      <c r="E312" s="11" t="s">
        <v>56</v>
      </c>
      <c r="F312" s="11" t="s">
        <v>57</v>
      </c>
      <c r="G312" s="11" t="s">
        <v>348</v>
      </c>
      <c r="H312" s="11">
        <v>0</v>
      </c>
      <c r="I312" s="47"/>
      <c r="J312" s="11" t="s">
        <v>2654</v>
      </c>
      <c r="K312" s="11" t="s">
        <v>2655</v>
      </c>
      <c r="L312" s="11" t="s">
        <v>99</v>
      </c>
      <c r="M312" s="12">
        <v>45452</v>
      </c>
      <c r="N312" s="12">
        <v>45455</v>
      </c>
      <c r="O312" s="12" t="str">
        <f>IFERROR(_xlfn.XLOOKUP(표1[[#This Row],[시도]]&amp;" "&amp;표1[[#This Row],[시군구]],요금제0402!C:C,요금제0402!G:G),"-")</f>
        <v>서울B&amp;경인A</v>
      </c>
      <c r="P312" s="14"/>
      <c r="Q312" s="57">
        <v>0</v>
      </c>
      <c r="R312" s="13">
        <v>100</v>
      </c>
      <c r="S312" s="18">
        <v>50</v>
      </c>
      <c r="T312" s="12" t="s">
        <v>86</v>
      </c>
      <c r="U312" s="11" t="s">
        <v>150</v>
      </c>
      <c r="V312" s="11">
        <v>4658701060</v>
      </c>
      <c r="W312" s="11" t="s">
        <v>2656</v>
      </c>
      <c r="X312" s="11" t="s">
        <v>2657</v>
      </c>
      <c r="Y312" s="11" t="s">
        <v>2658</v>
      </c>
      <c r="Z312" s="11" t="s">
        <v>2659</v>
      </c>
      <c r="AA312" s="11" t="s">
        <v>90</v>
      </c>
      <c r="AB312" s="11" t="s">
        <v>2660</v>
      </c>
      <c r="AC312" s="12"/>
      <c r="AD312" s="12"/>
      <c r="AE312" s="12"/>
      <c r="AF312" s="15" t="s">
        <v>502</v>
      </c>
      <c r="AG312" s="11" t="str">
        <f>IFERROR(VLOOKUP(표1[[#This Row],[담당자]],'담당자 정보'!$B:$D,2,0),"")</f>
        <v>바로고</v>
      </c>
      <c r="AH312" s="11" t="str">
        <f>IFERROR(VLOOKUP(표1[[#This Row],[담당자]],'담당자 정보'!$B:$E,4,0),"")</f>
        <v>1팀</v>
      </c>
      <c r="AI312" s="12" t="s">
        <v>356</v>
      </c>
      <c r="AJ312" s="12" t="str">
        <f>IFERROR(VLOOKUP(표1[[#This Row],[담당자]],배민비즈계정!$B:$E,3,0),"")</f>
        <v>jhpyeong</v>
      </c>
      <c r="AK312" s="12" t="str">
        <f>IFERROR(VLOOKUP(표1[[#This Row],[담당자]],배민비즈계정!$B:$E,4,0),"")</f>
        <v>010-4660-7292</v>
      </c>
      <c r="AL312" s="12" t="str">
        <f>VLOOKUP(표1[[#This Row],[담당자]],배민비즈계정!$B:$E,2,0)</f>
        <v>1팀 팀장</v>
      </c>
      <c r="AM312" s="11" t="str">
        <f>VLOOKUP(표1[[#This Row],[담당자]],'담당자 정보'!B:G,6,FALSE)</f>
        <v>평정현</v>
      </c>
      <c r="AN312" s="11" t="str">
        <f>VLOOKUP(표1[[#This Row],[팀장]],배민비즈계정!$B:$E,3,FALSE)</f>
        <v>jhpyeong</v>
      </c>
      <c r="AO312" s="16" t="str">
        <f>VLOOKUP(표1[[#This Row],[팀장]],배민비즈계정!$B:$E,4,FALSE)</f>
        <v>010-4660-7292</v>
      </c>
      <c r="AP312" s="2" t="s">
        <v>57</v>
      </c>
      <c r="AQ312" s="2" t="s">
        <v>348</v>
      </c>
      <c r="AR312" s="2" t="str">
        <f>_xlfn.XLOOKUP(표1[[#This Row],[시도2]]&amp;" "&amp;표1[[#This Row],[시군구2]],요금제0402!C:C,요금제0402!G:G)</f>
        <v>서울B&amp;경인A</v>
      </c>
      <c r="AS312" s="2"/>
      <c r="AT312" s="2"/>
      <c r="AU312" s="2"/>
    </row>
    <row r="313" spans="1:47" ht="16.5" customHeight="1">
      <c r="A313" s="10">
        <v>311</v>
      </c>
      <c r="B313" s="11" t="s">
        <v>2449</v>
      </c>
      <c r="C313" s="11" t="s">
        <v>2661</v>
      </c>
      <c r="D313" s="11" t="s">
        <v>2662</v>
      </c>
      <c r="E313" s="11" t="s">
        <v>56</v>
      </c>
      <c r="F313" s="11" t="s">
        <v>57</v>
      </c>
      <c r="G313" s="11" t="e">
        <v>#N/A</v>
      </c>
      <c r="H313" s="11">
        <v>0</v>
      </c>
      <c r="I313" s="47"/>
      <c r="J313" s="11" t="s">
        <v>2663</v>
      </c>
      <c r="K313" s="11" t="s">
        <v>2664</v>
      </c>
      <c r="L313" s="11" t="s">
        <v>99</v>
      </c>
      <c r="M313" s="12">
        <v>45452</v>
      </c>
      <c r="N313" s="12">
        <v>45455</v>
      </c>
      <c r="O313" s="12" t="str">
        <f>IFERROR(_xlfn.XLOOKUP(표1[[#This Row],[시도]]&amp;" "&amp;표1[[#This Row],[시군구]],요금제0402!C:C,요금제0402!G:G),"-")</f>
        <v>-</v>
      </c>
      <c r="P313" s="14"/>
      <c r="Q313" s="57">
        <v>0</v>
      </c>
      <c r="R313" s="13">
        <v>100</v>
      </c>
      <c r="S313" s="18">
        <v>50</v>
      </c>
      <c r="T313" s="12"/>
      <c r="U313" s="11" t="s">
        <v>150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2"/>
      <c r="AD313" s="12"/>
      <c r="AE313" s="12"/>
      <c r="AF313" s="15" t="s">
        <v>70</v>
      </c>
      <c r="AG313" s="11" t="str">
        <f>IFERROR(VLOOKUP(표1[[#This Row],[담당자]],'담당자 정보'!$B:$D,2,0),"")</f>
        <v>바로고</v>
      </c>
      <c r="AH313" s="11" t="str">
        <f>IFERROR(VLOOKUP(표1[[#This Row],[담당자]],'담당자 정보'!$B:$E,4,0),"")</f>
        <v>1팀</v>
      </c>
      <c r="AI313" s="12" t="s">
        <v>356</v>
      </c>
      <c r="AJ313" s="12" t="str">
        <f>IFERROR(VLOOKUP(표1[[#This Row],[담당자]],배민비즈계정!$B:$E,3,0),"")</f>
        <v>jhpyeong</v>
      </c>
      <c r="AK313" s="12" t="str">
        <f>IFERROR(VLOOKUP(표1[[#This Row],[담당자]],배민비즈계정!$B:$E,4,0),"")</f>
        <v>010-4660-7292</v>
      </c>
      <c r="AL313" s="12" t="str">
        <f>VLOOKUP(표1[[#This Row],[담당자]],배민비즈계정!$B:$E,2,0)</f>
        <v>1팀 팀장</v>
      </c>
      <c r="AM313" s="11" t="str">
        <f>VLOOKUP(표1[[#This Row],[담당자]],'담당자 정보'!B:G,6,FALSE)</f>
        <v>평정현</v>
      </c>
      <c r="AN313" s="11" t="str">
        <f>VLOOKUP(표1[[#This Row],[팀장]],배민비즈계정!$B:$E,3,FALSE)</f>
        <v>jhpyeong</v>
      </c>
      <c r="AO313" s="16" t="str">
        <f>VLOOKUP(표1[[#This Row],[팀장]],배민비즈계정!$B:$E,4,FALSE)</f>
        <v>010-4660-7292</v>
      </c>
      <c r="AP313" s="2" t="s">
        <v>57</v>
      </c>
      <c r="AQ313" s="2" t="e">
        <v>#N/A</v>
      </c>
      <c r="AR313" s="2" t="e">
        <f>_xlfn.XLOOKUP(표1[[#This Row],[시도2]]&amp;" "&amp;표1[[#This Row],[시군구2]],요금제0402!C:C,요금제0402!G:G)</f>
        <v>#N/A</v>
      </c>
      <c r="AS313" s="2"/>
      <c r="AT313" s="2"/>
      <c r="AU313" s="2"/>
    </row>
    <row r="314" spans="1:47" ht="16.5" customHeight="1">
      <c r="A314" s="10">
        <v>312</v>
      </c>
      <c r="B314" s="11" t="s">
        <v>2211</v>
      </c>
      <c r="C314" s="11" t="s">
        <v>2665</v>
      </c>
      <c r="D314" s="11" t="s">
        <v>2666</v>
      </c>
      <c r="E314" s="11" t="s">
        <v>56</v>
      </c>
      <c r="F314" s="11" t="s">
        <v>1197</v>
      </c>
      <c r="G314" s="11" t="s">
        <v>2214</v>
      </c>
      <c r="H314" s="11">
        <v>0</v>
      </c>
      <c r="I314" s="47"/>
      <c r="J314" s="11" t="s">
        <v>2667</v>
      </c>
      <c r="K314" s="11" t="s">
        <v>2216</v>
      </c>
      <c r="L314" s="11" t="s">
        <v>99</v>
      </c>
      <c r="M314" s="12">
        <v>45452</v>
      </c>
      <c r="N314" s="12">
        <v>45455</v>
      </c>
      <c r="O314" s="12" t="str">
        <f>IFERROR(_xlfn.XLOOKUP(표1[[#This Row],[시도]]&amp;" "&amp;표1[[#This Row],[시군구]],요금제0402!C:C,요금제0402!G:G),"-")</f>
        <v>지방</v>
      </c>
      <c r="P314" s="14"/>
      <c r="Q314" s="57">
        <v>0</v>
      </c>
      <c r="R314" s="13">
        <v>100</v>
      </c>
      <c r="S314" s="18">
        <v>50</v>
      </c>
      <c r="T314" s="12" t="s">
        <v>86</v>
      </c>
      <c r="U314" s="11" t="s">
        <v>64</v>
      </c>
      <c r="V314" s="11">
        <v>5438702656</v>
      </c>
      <c r="W314" s="11" t="s">
        <v>2668</v>
      </c>
      <c r="X314" s="11" t="s">
        <v>2669</v>
      </c>
      <c r="Y314" s="11" t="s">
        <v>2670</v>
      </c>
      <c r="Z314" s="11">
        <v>12615720804011</v>
      </c>
      <c r="AA314" s="11" t="s">
        <v>103</v>
      </c>
      <c r="AB314" s="11" t="s">
        <v>2671</v>
      </c>
      <c r="AC314" s="12"/>
      <c r="AD314" s="12"/>
      <c r="AE314" s="12"/>
      <c r="AF314" s="15" t="s">
        <v>70</v>
      </c>
      <c r="AG314" s="11" t="str">
        <f>IFERROR(VLOOKUP(표1[[#This Row],[담당자]],'담당자 정보'!$B:$D,2,0),"")</f>
        <v>바로고</v>
      </c>
      <c r="AH314" s="11" t="str">
        <f>IFERROR(VLOOKUP(표1[[#This Row],[담당자]],'담당자 정보'!$B:$E,4,0),"")</f>
        <v>1팀</v>
      </c>
      <c r="AI314" s="12" t="s">
        <v>857</v>
      </c>
      <c r="AJ314" s="12" t="str">
        <f>IFERROR(VLOOKUP(표1[[#This Row],[담당자]],배민비즈계정!$B:$E,3,0),"")</f>
        <v>kobukikaka</v>
      </c>
      <c r="AK314" s="12" t="str">
        <f>IFERROR(VLOOKUP(표1[[#This Row],[담당자]],배민비즈계정!$B:$E,4,0),"")</f>
        <v>010-4135-2094</v>
      </c>
      <c r="AL314" s="12" t="str">
        <f>VLOOKUP(표1[[#This Row],[담당자]],배민비즈계정!$B:$E,2,0)</f>
        <v>1팀</v>
      </c>
      <c r="AM314" s="11" t="str">
        <f>VLOOKUP(표1[[#This Row],[담당자]],'담당자 정보'!B:G,6,FALSE)</f>
        <v>평정현</v>
      </c>
      <c r="AN314" s="11" t="str">
        <f>VLOOKUP(표1[[#This Row],[팀장]],배민비즈계정!$B:$E,3,FALSE)</f>
        <v>jhpyeong</v>
      </c>
      <c r="AO314" s="16" t="str">
        <f>VLOOKUP(표1[[#This Row],[팀장]],배민비즈계정!$B:$E,4,FALSE)</f>
        <v>010-4660-7292</v>
      </c>
      <c r="AP314" s="2" t="s">
        <v>1197</v>
      </c>
      <c r="AQ314" s="2" t="s">
        <v>2214</v>
      </c>
      <c r="AR314" s="2" t="str">
        <f>_xlfn.XLOOKUP(표1[[#This Row],[시도2]]&amp;" "&amp;표1[[#This Row],[시군구2]],요금제0402!C:C,요금제0402!G:G)</f>
        <v>지방</v>
      </c>
      <c r="AS314" s="2"/>
      <c r="AT314" s="2"/>
      <c r="AU314" s="2"/>
    </row>
    <row r="315" spans="1:47" ht="16.5" customHeight="1">
      <c r="A315" s="10">
        <v>313</v>
      </c>
      <c r="B315" s="11" t="s">
        <v>1396</v>
      </c>
      <c r="C315" s="11" t="s">
        <v>2672</v>
      </c>
      <c r="D315" s="11" t="s">
        <v>2673</v>
      </c>
      <c r="E315" s="11" t="s">
        <v>56</v>
      </c>
      <c r="F315" s="11" t="s">
        <v>109</v>
      </c>
      <c r="G315" s="11" t="s">
        <v>1148</v>
      </c>
      <c r="H315" s="11">
        <v>0</v>
      </c>
      <c r="I315" s="47"/>
      <c r="J315" s="11" t="s">
        <v>2674</v>
      </c>
      <c r="K315" s="11" t="s">
        <v>2675</v>
      </c>
      <c r="L315" s="11" t="s">
        <v>2676</v>
      </c>
      <c r="M315" s="12">
        <v>45457</v>
      </c>
      <c r="N315" s="12">
        <v>45462</v>
      </c>
      <c r="O315" s="12" t="str">
        <f>IFERROR(_xlfn.XLOOKUP(표1[[#This Row],[시도]]&amp;" "&amp;표1[[#This Row],[시군구]],요금제0402!C:C,요금제0402!G:G),"-")</f>
        <v>경인B</v>
      </c>
      <c r="P315" s="14"/>
      <c r="Q315" s="57">
        <v>0</v>
      </c>
      <c r="R315" s="13">
        <v>100</v>
      </c>
      <c r="S315" s="18">
        <v>50</v>
      </c>
      <c r="T315" s="12" t="s">
        <v>86</v>
      </c>
      <c r="U315" s="11" t="s">
        <v>150</v>
      </c>
      <c r="V315" s="11">
        <v>6632101687</v>
      </c>
      <c r="W315" s="11" t="s">
        <v>2677</v>
      </c>
      <c r="X315" s="11" t="s">
        <v>1672</v>
      </c>
      <c r="Y315" s="11" t="s">
        <v>2678</v>
      </c>
      <c r="Z315" s="11">
        <v>24400104079085</v>
      </c>
      <c r="AA315" s="11" t="s">
        <v>90</v>
      </c>
      <c r="AB315" s="11" t="s">
        <v>2679</v>
      </c>
      <c r="AC315" s="12"/>
      <c r="AD315" s="12"/>
      <c r="AE315" s="12"/>
      <c r="AF315" s="15" t="s">
        <v>70</v>
      </c>
      <c r="AG315" s="11" t="str">
        <f>IFERROR(VLOOKUP(표1[[#This Row],[담당자]],'담당자 정보'!$B:$D,2,0),"")</f>
        <v>바로고</v>
      </c>
      <c r="AH315" s="11" t="str">
        <f>IFERROR(VLOOKUP(표1[[#This Row],[담당자]],'담당자 정보'!$B:$E,4,0),"")</f>
        <v>1팀</v>
      </c>
      <c r="AI315" s="12" t="s">
        <v>857</v>
      </c>
      <c r="AJ315" s="12" t="str">
        <f>IFERROR(VLOOKUP(표1[[#This Row],[담당자]],배민비즈계정!$B:$E,3,0),"")</f>
        <v>kobukikaka</v>
      </c>
      <c r="AK315" s="12" t="str">
        <f>IFERROR(VLOOKUP(표1[[#This Row],[담당자]],배민비즈계정!$B:$E,4,0),"")</f>
        <v>010-4135-2094</v>
      </c>
      <c r="AL315" s="12" t="str">
        <f>VLOOKUP(표1[[#This Row],[담당자]],배민비즈계정!$B:$E,2,0)</f>
        <v>1팀</v>
      </c>
      <c r="AM315" s="11" t="str">
        <f>VLOOKUP(표1[[#This Row],[담당자]],'담당자 정보'!B:G,6,FALSE)</f>
        <v>평정현</v>
      </c>
      <c r="AN315" s="11" t="str">
        <f>VLOOKUP(표1[[#This Row],[팀장]],배민비즈계정!$B:$E,3,FALSE)</f>
        <v>jhpyeong</v>
      </c>
      <c r="AO315" s="16" t="str">
        <f>VLOOKUP(표1[[#This Row],[팀장]],배민비즈계정!$B:$E,4,FALSE)</f>
        <v>010-4660-7292</v>
      </c>
      <c r="AP315" s="2" t="s">
        <v>109</v>
      </c>
      <c r="AQ315" s="2" t="s">
        <v>1148</v>
      </c>
      <c r="AR315" s="2" t="str">
        <f>_xlfn.XLOOKUP(표1[[#This Row],[시도2]]&amp;" "&amp;표1[[#This Row],[시군구2]],요금제0402!C:C,요금제0402!G:G)</f>
        <v>경인B</v>
      </c>
      <c r="AS315" s="2"/>
      <c r="AT315" s="2"/>
      <c r="AU315" s="2"/>
    </row>
    <row r="316" spans="1:47" ht="16.5" customHeight="1">
      <c r="A316" s="10">
        <v>314</v>
      </c>
      <c r="B316" s="11" t="s">
        <v>2680</v>
      </c>
      <c r="C316" s="11" t="s">
        <v>2681</v>
      </c>
      <c r="D316" s="11" t="s">
        <v>2682</v>
      </c>
      <c r="E316" s="11" t="s">
        <v>56</v>
      </c>
      <c r="F316" s="11" t="s">
        <v>109</v>
      </c>
      <c r="G316" s="11" t="s">
        <v>848</v>
      </c>
      <c r="H316" s="11">
        <v>0</v>
      </c>
      <c r="I316" s="47" t="s">
        <v>2683</v>
      </c>
      <c r="J316" s="11" t="s">
        <v>2684</v>
      </c>
      <c r="K316" s="11" t="s">
        <v>2685</v>
      </c>
      <c r="L316" s="11" t="s">
        <v>2676</v>
      </c>
      <c r="M316" s="12">
        <v>45457</v>
      </c>
      <c r="N316" s="12">
        <v>45462</v>
      </c>
      <c r="O316" s="12" t="str">
        <f>IFERROR(_xlfn.XLOOKUP(표1[[#This Row],[시도]]&amp;" "&amp;표1[[#This Row],[시군구]],요금제0402!C:C,요금제0402!G:G),"-")</f>
        <v>경인B</v>
      </c>
      <c r="P316" s="14"/>
      <c r="Q316" s="57">
        <v>0</v>
      </c>
      <c r="R316" s="13">
        <v>100</v>
      </c>
      <c r="S316" s="18">
        <v>50</v>
      </c>
      <c r="T316" s="12" t="s">
        <v>86</v>
      </c>
      <c r="U316" s="11" t="s">
        <v>64</v>
      </c>
      <c r="V316" s="11">
        <v>3222601777</v>
      </c>
      <c r="W316" s="11" t="s">
        <v>2686</v>
      </c>
      <c r="X316" s="11" t="s">
        <v>2687</v>
      </c>
      <c r="Y316" s="11" t="s">
        <v>2688</v>
      </c>
      <c r="Z316" s="11">
        <v>47103972101015</v>
      </c>
      <c r="AA316" s="11" t="s">
        <v>103</v>
      </c>
      <c r="AB316" s="11" t="s">
        <v>2689</v>
      </c>
      <c r="AC316" s="12"/>
      <c r="AD316" s="12"/>
      <c r="AE316" s="12"/>
      <c r="AF316" s="15" t="s">
        <v>70</v>
      </c>
      <c r="AG316" s="11" t="str">
        <f>IFERROR(VLOOKUP(표1[[#This Row],[담당자]],'담당자 정보'!$B:$D,2,0),"")</f>
        <v>바로고</v>
      </c>
      <c r="AH316" s="11" t="str">
        <f>IFERROR(VLOOKUP(표1[[#This Row],[담당자]],'담당자 정보'!$B:$E,4,0),"")</f>
        <v>1팀</v>
      </c>
      <c r="AI316" s="12" t="s">
        <v>857</v>
      </c>
      <c r="AJ316" s="12" t="str">
        <f>IFERROR(VLOOKUP(표1[[#This Row],[담당자]],배민비즈계정!$B:$E,3,0),"")</f>
        <v>kobukikaka</v>
      </c>
      <c r="AK316" s="12" t="str">
        <f>IFERROR(VLOOKUP(표1[[#This Row],[담당자]],배민비즈계정!$B:$E,4,0),"")</f>
        <v>010-4135-2094</v>
      </c>
      <c r="AL316" s="12" t="str">
        <f>VLOOKUP(표1[[#This Row],[담당자]],배민비즈계정!$B:$E,2,0)</f>
        <v>1팀</v>
      </c>
      <c r="AM316" s="11" t="str">
        <f>VLOOKUP(표1[[#This Row],[담당자]],'담당자 정보'!B:G,6,FALSE)</f>
        <v>평정현</v>
      </c>
      <c r="AN316" s="11" t="str">
        <f>VLOOKUP(표1[[#This Row],[팀장]],배민비즈계정!$B:$E,3,FALSE)</f>
        <v>jhpyeong</v>
      </c>
      <c r="AO316" s="16" t="str">
        <f>VLOOKUP(표1[[#This Row],[팀장]],배민비즈계정!$B:$E,4,FALSE)</f>
        <v>010-4660-7292</v>
      </c>
      <c r="AP316" s="2" t="s">
        <v>109</v>
      </c>
      <c r="AQ316" s="2" t="s">
        <v>848</v>
      </c>
      <c r="AR316" s="2" t="str">
        <f>_xlfn.XLOOKUP(표1[[#This Row],[시도2]]&amp;" "&amp;표1[[#This Row],[시군구2]],요금제0402!C:C,요금제0402!G:G)</f>
        <v>경인B</v>
      </c>
      <c r="AS316" s="2"/>
      <c r="AT316" s="2"/>
      <c r="AU316" s="2"/>
    </row>
    <row r="317" spans="1:47" ht="16.5" customHeight="1">
      <c r="A317" s="10">
        <v>315</v>
      </c>
      <c r="B317" s="11" t="s">
        <v>2690</v>
      </c>
      <c r="C317" s="11" t="s">
        <v>2691</v>
      </c>
      <c r="D317" s="11" t="s">
        <v>235</v>
      </c>
      <c r="E317" s="11" t="e">
        <v>#N/A</v>
      </c>
      <c r="F317" s="11" t="s">
        <v>1197</v>
      </c>
      <c r="G317" s="11" t="e">
        <v>#N/A</v>
      </c>
      <c r="H317" s="11" t="e">
        <v>#N/A</v>
      </c>
      <c r="I317" s="47"/>
      <c r="J317" s="11">
        <v>0</v>
      </c>
      <c r="K317" s="11" t="e">
        <v>#N/A</v>
      </c>
      <c r="L317" s="11">
        <v>0</v>
      </c>
      <c r="M317" s="12">
        <v>45457</v>
      </c>
      <c r="N317" s="12">
        <v>45462</v>
      </c>
      <c r="O317" s="12" t="str">
        <f>IFERROR(_xlfn.XLOOKUP(표1[[#This Row],[시도]]&amp;" "&amp;표1[[#This Row],[시군구]],요금제0402!C:C,요금제0402!G:G),"-")</f>
        <v>-</v>
      </c>
      <c r="P317" s="14"/>
      <c r="Q317" s="57">
        <v>0</v>
      </c>
      <c r="R317" s="13">
        <v>100</v>
      </c>
      <c r="S317" s="18">
        <v>50</v>
      </c>
      <c r="T317" s="12"/>
      <c r="U317" s="11" t="s">
        <v>150</v>
      </c>
      <c r="V317" s="11" t="e">
        <v>#N/A</v>
      </c>
      <c r="W317" s="11" t="e">
        <v>#N/A</v>
      </c>
      <c r="X317" s="11" t="e">
        <v>#N/A</v>
      </c>
      <c r="Y317" s="11" t="e">
        <v>#N/A</v>
      </c>
      <c r="Z317" s="11" t="e">
        <v>#N/A</v>
      </c>
      <c r="AA317" s="11" t="e">
        <v>#N/A</v>
      </c>
      <c r="AB317" s="11" t="e">
        <v>#N/A</v>
      </c>
      <c r="AC317" s="12"/>
      <c r="AD317" s="12"/>
      <c r="AE317" s="12"/>
      <c r="AF317" s="15" t="s">
        <v>70</v>
      </c>
      <c r="AG317" s="11" t="str">
        <f>IFERROR(VLOOKUP(표1[[#This Row],[담당자]],'담당자 정보'!$B:$D,2,0),"")</f>
        <v/>
      </c>
      <c r="AH317" s="11" t="str">
        <f>IFERROR(VLOOKUP(표1[[#This Row],[담당자]],'담당자 정보'!$B:$E,4,0),"")</f>
        <v/>
      </c>
      <c r="AI317" s="12" t="e">
        <v>#N/A</v>
      </c>
      <c r="AJ317" s="12" t="str">
        <f>IFERROR(VLOOKUP(표1[[#This Row],[담당자]],배민비즈계정!$B:$E,3,0),"")</f>
        <v/>
      </c>
      <c r="AK317" s="12" t="str">
        <f>IFERROR(VLOOKUP(표1[[#This Row],[담당자]],배민비즈계정!$B:$E,4,0),"")</f>
        <v/>
      </c>
      <c r="AL317" s="12" t="e">
        <f>VLOOKUP(표1[[#This Row],[담당자]],배민비즈계정!$B:$E,2,0)</f>
        <v>#N/A</v>
      </c>
      <c r="AM317" s="11" t="e">
        <f>VLOOKUP(표1[[#This Row],[담당자]],'담당자 정보'!B:G,6,FALSE)</f>
        <v>#N/A</v>
      </c>
      <c r="AN317" s="11" t="e">
        <f>VLOOKUP(표1[[#This Row],[팀장]],배민비즈계정!$B:$E,3,FALSE)</f>
        <v>#N/A</v>
      </c>
      <c r="AO317" s="16" t="e">
        <f>VLOOKUP(표1[[#This Row],[팀장]],배민비즈계정!$B:$E,4,FALSE)</f>
        <v>#N/A</v>
      </c>
      <c r="AP317" s="2" t="s">
        <v>1197</v>
      </c>
      <c r="AQ317" s="2" t="e">
        <v>#N/A</v>
      </c>
      <c r="AR317" s="2" t="e">
        <f>_xlfn.XLOOKUP(표1[[#This Row],[시도2]]&amp;" "&amp;표1[[#This Row],[시군구2]],요금제0402!C:C,요금제0402!G:G)</f>
        <v>#N/A</v>
      </c>
      <c r="AS317" s="2"/>
      <c r="AT317" s="2"/>
      <c r="AU317" s="2"/>
    </row>
    <row r="318" spans="1:47" ht="16.5" customHeight="1">
      <c r="A318" s="10">
        <v>316</v>
      </c>
      <c r="B318" s="11" t="s">
        <v>2692</v>
      </c>
      <c r="C318" s="11" t="s">
        <v>2693</v>
      </c>
      <c r="D318" s="11" t="s">
        <v>235</v>
      </c>
      <c r="E318" s="11" t="e">
        <v>#N/A</v>
      </c>
      <c r="F318" s="11" t="s">
        <v>1197</v>
      </c>
      <c r="G318" s="11" t="e">
        <v>#N/A</v>
      </c>
      <c r="H318" s="11" t="e">
        <v>#N/A</v>
      </c>
      <c r="I318" s="47"/>
      <c r="J318" s="11">
        <v>0</v>
      </c>
      <c r="K318" s="11" t="e">
        <v>#N/A</v>
      </c>
      <c r="L318" s="11">
        <v>0</v>
      </c>
      <c r="M318" s="12">
        <v>45457</v>
      </c>
      <c r="N318" s="12">
        <v>45462</v>
      </c>
      <c r="O318" s="12" t="str">
        <f>IFERROR(_xlfn.XLOOKUP(표1[[#This Row],[시도]]&amp;" "&amp;표1[[#This Row],[시군구]],요금제0402!C:C,요금제0402!G:G),"-")</f>
        <v>-</v>
      </c>
      <c r="P318" s="14"/>
      <c r="Q318" s="57">
        <v>0</v>
      </c>
      <c r="R318" s="13">
        <v>100</v>
      </c>
      <c r="S318" s="18">
        <v>50</v>
      </c>
      <c r="T318" s="12"/>
      <c r="U318" s="11" t="s">
        <v>150</v>
      </c>
      <c r="V318" s="11" t="e">
        <v>#N/A</v>
      </c>
      <c r="W318" s="11" t="e">
        <v>#N/A</v>
      </c>
      <c r="X318" s="11" t="e">
        <v>#N/A</v>
      </c>
      <c r="Y318" s="11" t="e">
        <v>#N/A</v>
      </c>
      <c r="Z318" s="11" t="e">
        <v>#N/A</v>
      </c>
      <c r="AA318" s="11" t="e">
        <v>#N/A</v>
      </c>
      <c r="AB318" s="11" t="e">
        <v>#N/A</v>
      </c>
      <c r="AC318" s="12"/>
      <c r="AD318" s="12"/>
      <c r="AE318" s="12"/>
      <c r="AF318" s="15" t="s">
        <v>70</v>
      </c>
      <c r="AG318" s="11" t="str">
        <f>IFERROR(VLOOKUP(표1[[#This Row],[담당자]],'담당자 정보'!$B:$D,2,0),"")</f>
        <v/>
      </c>
      <c r="AH318" s="11" t="str">
        <f>IFERROR(VLOOKUP(표1[[#This Row],[담당자]],'담당자 정보'!$B:$E,4,0),"")</f>
        <v/>
      </c>
      <c r="AI318" s="12" t="e">
        <v>#N/A</v>
      </c>
      <c r="AJ318" s="12" t="str">
        <f>IFERROR(VLOOKUP(표1[[#This Row],[담당자]],배민비즈계정!$B:$E,3,0),"")</f>
        <v/>
      </c>
      <c r="AK318" s="12" t="str">
        <f>IFERROR(VLOOKUP(표1[[#This Row],[담당자]],배민비즈계정!$B:$E,4,0),"")</f>
        <v/>
      </c>
      <c r="AL318" s="12" t="e">
        <f>VLOOKUP(표1[[#This Row],[담당자]],배민비즈계정!$B:$E,2,0)</f>
        <v>#N/A</v>
      </c>
      <c r="AM318" s="11" t="e">
        <f>VLOOKUP(표1[[#This Row],[담당자]],'담당자 정보'!B:G,6,FALSE)</f>
        <v>#N/A</v>
      </c>
      <c r="AN318" s="11" t="e">
        <f>VLOOKUP(표1[[#This Row],[팀장]],배민비즈계정!$B:$E,3,FALSE)</f>
        <v>#N/A</v>
      </c>
      <c r="AO318" s="16" t="e">
        <f>VLOOKUP(표1[[#This Row],[팀장]],배민비즈계정!$B:$E,4,FALSE)</f>
        <v>#N/A</v>
      </c>
      <c r="AP318" s="2" t="s">
        <v>1197</v>
      </c>
      <c r="AQ318" s="2" t="e">
        <v>#N/A</v>
      </c>
      <c r="AR318" s="2" t="e">
        <f>_xlfn.XLOOKUP(표1[[#This Row],[시도2]]&amp;" "&amp;표1[[#This Row],[시군구2]],요금제0402!C:C,요금제0402!G:G)</f>
        <v>#N/A</v>
      </c>
      <c r="AS318" s="2"/>
      <c r="AT318" s="2"/>
      <c r="AU318" s="2"/>
    </row>
    <row r="319" spans="1:47" ht="16.5" customHeight="1">
      <c r="A319" s="10">
        <v>317</v>
      </c>
      <c r="B319" s="11" t="s">
        <v>2694</v>
      </c>
      <c r="C319" s="11" t="s">
        <v>2695</v>
      </c>
      <c r="D319" s="11" t="s">
        <v>2696</v>
      </c>
      <c r="E319" s="11" t="s">
        <v>75</v>
      </c>
      <c r="F319" s="11" t="s">
        <v>109</v>
      </c>
      <c r="G319" s="11" t="s">
        <v>2697</v>
      </c>
      <c r="H319" s="11">
        <v>0</v>
      </c>
      <c r="I319" s="47"/>
      <c r="J319" s="11" t="s">
        <v>2698</v>
      </c>
      <c r="K319" s="11" t="s">
        <v>2699</v>
      </c>
      <c r="L319" s="11" t="s">
        <v>2676</v>
      </c>
      <c r="M319" s="12">
        <v>45457</v>
      </c>
      <c r="N319" s="12">
        <v>45462</v>
      </c>
      <c r="O319" s="12" t="str">
        <f>IFERROR(_xlfn.XLOOKUP(표1[[#This Row],[시도]]&amp;" "&amp;표1[[#This Row],[시군구]],요금제0402!C:C,요금제0402!G:G),"-")</f>
        <v>경인B</v>
      </c>
      <c r="P319" s="14"/>
      <c r="Q319" s="57">
        <v>0</v>
      </c>
      <c r="R319" s="13">
        <v>100</v>
      </c>
      <c r="S319" s="18">
        <v>50</v>
      </c>
      <c r="T319" s="12" t="s">
        <v>86</v>
      </c>
      <c r="U319" s="11" t="s">
        <v>64</v>
      </c>
      <c r="V319" s="11">
        <v>5881100883</v>
      </c>
      <c r="W319" s="11" t="s">
        <v>2700</v>
      </c>
      <c r="X319" s="11" t="s">
        <v>2701</v>
      </c>
      <c r="Y319" s="11" t="s">
        <v>2702</v>
      </c>
      <c r="Z319" s="11">
        <v>69010100073635</v>
      </c>
      <c r="AA319" s="11" t="s">
        <v>90</v>
      </c>
      <c r="AB319" s="11" t="s">
        <v>2703</v>
      </c>
      <c r="AC319" s="12"/>
      <c r="AD319" s="12"/>
      <c r="AE319" s="12"/>
      <c r="AF319" s="15" t="s">
        <v>70</v>
      </c>
      <c r="AG319" s="11" t="str">
        <f>IFERROR(VLOOKUP(표1[[#This Row],[담당자]],'담당자 정보'!$B:$D,2,0),"")</f>
        <v>바로고</v>
      </c>
      <c r="AH319" s="11" t="str">
        <f>IFERROR(VLOOKUP(표1[[#This Row],[담당자]],'담당자 정보'!$B:$E,4,0),"")</f>
        <v>2팀</v>
      </c>
      <c r="AI319" s="12" t="s">
        <v>410</v>
      </c>
      <c r="AJ319" s="12" t="str">
        <f>IFERROR(VLOOKUP(표1[[#This Row],[담당자]],배민비즈계정!$B:$E,3,0),"")</f>
        <v>yhchoi62</v>
      </c>
      <c r="AK319" s="12" t="str">
        <f>IFERROR(VLOOKUP(표1[[#This Row],[담당자]],배민비즈계정!$B:$E,4,0),"")</f>
        <v xml:space="preserve"> 010-2336-6262</v>
      </c>
      <c r="AL319" s="12" t="str">
        <f>VLOOKUP(표1[[#This Row],[담당자]],배민비즈계정!$B:$E,2,0)</f>
        <v>2팀 팀장</v>
      </c>
      <c r="AM319" s="11" t="str">
        <f>VLOOKUP(표1[[#This Row],[담당자]],'담당자 정보'!B:G,6,FALSE)</f>
        <v>최융희</v>
      </c>
      <c r="AN319" s="11" t="str">
        <f>VLOOKUP(표1[[#This Row],[팀장]],배민비즈계정!$B:$E,3,FALSE)</f>
        <v>yhchoi62</v>
      </c>
      <c r="AO319" s="16" t="str">
        <f>VLOOKUP(표1[[#This Row],[팀장]],배민비즈계정!$B:$E,4,FALSE)</f>
        <v xml:space="preserve"> 010-2336-6262</v>
      </c>
      <c r="AP319" s="2" t="s">
        <v>109</v>
      </c>
      <c r="AQ319" s="2" t="s">
        <v>2697</v>
      </c>
      <c r="AR319" s="2" t="str">
        <f>_xlfn.XLOOKUP(표1[[#This Row],[시도2]]&amp;" "&amp;표1[[#This Row],[시군구2]],요금제0402!C:C,요금제0402!G:G)</f>
        <v>경인B</v>
      </c>
      <c r="AS319" s="2"/>
      <c r="AT319" s="2"/>
      <c r="AU319" s="2"/>
    </row>
    <row r="320" spans="1:47" ht="16.5" customHeight="1">
      <c r="A320" s="10">
        <v>318</v>
      </c>
      <c r="B320" s="11" t="s">
        <v>2694</v>
      </c>
      <c r="C320" s="11" t="s">
        <v>2704</v>
      </c>
      <c r="D320" s="11" t="s">
        <v>2705</v>
      </c>
      <c r="E320" s="11" t="s">
        <v>56</v>
      </c>
      <c r="F320" s="11" t="s">
        <v>109</v>
      </c>
      <c r="G320" s="11" t="s">
        <v>2697</v>
      </c>
      <c r="H320" s="11">
        <v>0</v>
      </c>
      <c r="I320" s="47"/>
      <c r="J320" s="11" t="s">
        <v>2706</v>
      </c>
      <c r="K320" s="11" t="s">
        <v>2699</v>
      </c>
      <c r="L320" s="11" t="s">
        <v>2676</v>
      </c>
      <c r="M320" s="12">
        <v>45457</v>
      </c>
      <c r="N320" s="12">
        <v>45462</v>
      </c>
      <c r="O320" s="12" t="str">
        <f>IFERROR(_xlfn.XLOOKUP(표1[[#This Row],[시도]]&amp;" "&amp;표1[[#This Row],[시군구]],요금제0402!C:C,요금제0402!G:G),"-")</f>
        <v>경인B</v>
      </c>
      <c r="P320" s="14"/>
      <c r="Q320" s="57">
        <v>0</v>
      </c>
      <c r="R320" s="13">
        <v>100</v>
      </c>
      <c r="S320" s="18">
        <v>50</v>
      </c>
      <c r="T320" s="12" t="s">
        <v>86</v>
      </c>
      <c r="U320" s="11" t="s">
        <v>64</v>
      </c>
      <c r="V320" s="11">
        <v>2051155275</v>
      </c>
      <c r="W320" s="11" t="s">
        <v>2707</v>
      </c>
      <c r="X320" s="11" t="s">
        <v>2708</v>
      </c>
      <c r="Y320" s="11" t="s">
        <v>2709</v>
      </c>
      <c r="Z320" s="11">
        <v>3021232996431</v>
      </c>
      <c r="AA320" s="11" t="s">
        <v>142</v>
      </c>
      <c r="AB320" s="11" t="s">
        <v>2710</v>
      </c>
      <c r="AC320" s="12"/>
      <c r="AD320" s="12"/>
      <c r="AE320" s="12"/>
      <c r="AF320" s="15" t="s">
        <v>70</v>
      </c>
      <c r="AG320" s="11" t="str">
        <f>IFERROR(VLOOKUP(표1[[#This Row],[담당자]],'담당자 정보'!$B:$D,2,0),"")</f>
        <v>바로고</v>
      </c>
      <c r="AH320" s="11" t="str">
        <f>IFERROR(VLOOKUP(표1[[#This Row],[담당자]],'담당자 정보'!$B:$E,4,0),"")</f>
        <v>2팀</v>
      </c>
      <c r="AI320" s="12" t="s">
        <v>410</v>
      </c>
      <c r="AJ320" s="12" t="str">
        <f>IFERROR(VLOOKUP(표1[[#This Row],[담당자]],배민비즈계정!$B:$E,3,0),"")</f>
        <v>yhchoi62</v>
      </c>
      <c r="AK320" s="12" t="str">
        <f>IFERROR(VLOOKUP(표1[[#This Row],[담당자]],배민비즈계정!$B:$E,4,0),"")</f>
        <v xml:space="preserve"> 010-2336-6262</v>
      </c>
      <c r="AL320" s="12" t="str">
        <f>VLOOKUP(표1[[#This Row],[담당자]],배민비즈계정!$B:$E,2,0)</f>
        <v>2팀 팀장</v>
      </c>
      <c r="AM320" s="11" t="str">
        <f>VLOOKUP(표1[[#This Row],[담당자]],'담당자 정보'!B:G,6,FALSE)</f>
        <v>최융희</v>
      </c>
      <c r="AN320" s="11" t="str">
        <f>VLOOKUP(표1[[#This Row],[팀장]],배민비즈계정!$B:$E,3,FALSE)</f>
        <v>yhchoi62</v>
      </c>
      <c r="AO320" s="16" t="str">
        <f>VLOOKUP(표1[[#This Row],[팀장]],배민비즈계정!$B:$E,4,FALSE)</f>
        <v xml:space="preserve"> 010-2336-6262</v>
      </c>
      <c r="AP320" s="2" t="s">
        <v>109</v>
      </c>
      <c r="AQ320" s="2" t="s">
        <v>2697</v>
      </c>
      <c r="AR320" s="2" t="str">
        <f>_xlfn.XLOOKUP(표1[[#This Row],[시도2]]&amp;" "&amp;표1[[#This Row],[시군구2]],요금제0402!C:C,요금제0402!G:G)</f>
        <v>경인B</v>
      </c>
      <c r="AS320" s="2"/>
      <c r="AT320" s="2"/>
      <c r="AU320" s="2"/>
    </row>
    <row r="321" spans="1:47" ht="16.5" customHeight="1">
      <c r="A321" s="10">
        <v>319</v>
      </c>
      <c r="B321" s="11" t="s">
        <v>2711</v>
      </c>
      <c r="C321" s="11" t="s">
        <v>2712</v>
      </c>
      <c r="D321" s="11" t="s">
        <v>2713</v>
      </c>
      <c r="E321" s="11" t="s">
        <v>75</v>
      </c>
      <c r="F321" s="11" t="s">
        <v>109</v>
      </c>
      <c r="G321" s="11" t="s">
        <v>1118</v>
      </c>
      <c r="H321" s="11">
        <v>0</v>
      </c>
      <c r="I321" s="47"/>
      <c r="J321" s="11" t="s">
        <v>2714</v>
      </c>
      <c r="K321" s="11" t="s">
        <v>2715</v>
      </c>
      <c r="L321" s="11" t="s">
        <v>2676</v>
      </c>
      <c r="M321" s="12">
        <v>45457</v>
      </c>
      <c r="N321" s="12">
        <v>45462</v>
      </c>
      <c r="O321" s="12" t="str">
        <f>IFERROR(_xlfn.XLOOKUP(표1[[#This Row],[시도]]&amp;" "&amp;표1[[#This Row],[시군구]],요금제0402!C:C,요금제0402!G:G),"-")</f>
        <v>서울B&amp;경인A</v>
      </c>
      <c r="P321" s="14"/>
      <c r="Q321" s="57">
        <v>0</v>
      </c>
      <c r="R321" s="13">
        <v>100</v>
      </c>
      <c r="S321" s="18">
        <v>50</v>
      </c>
      <c r="T321" s="12" t="s">
        <v>86</v>
      </c>
      <c r="U321" s="11" t="s">
        <v>64</v>
      </c>
      <c r="V321" s="11">
        <v>3650501819</v>
      </c>
      <c r="W321" s="11" t="s">
        <v>2716</v>
      </c>
      <c r="X321" s="11" t="s">
        <v>2717</v>
      </c>
      <c r="Y321" s="11" t="s">
        <v>2718</v>
      </c>
      <c r="Z321" s="11">
        <v>3021576443861</v>
      </c>
      <c r="AA321" s="11" t="s">
        <v>142</v>
      </c>
      <c r="AB321" s="11" t="s">
        <v>2719</v>
      </c>
      <c r="AC321" s="12"/>
      <c r="AD321" s="12"/>
      <c r="AE321" s="12"/>
      <c r="AF321" s="15" t="s">
        <v>70</v>
      </c>
      <c r="AG321" s="11" t="str">
        <f>IFERROR(VLOOKUP(표1[[#This Row],[담당자]],'담당자 정보'!$B:$D,2,0),"")</f>
        <v>바로고</v>
      </c>
      <c r="AH321" s="11" t="str">
        <f>IFERROR(VLOOKUP(표1[[#This Row],[담당자]],'담당자 정보'!$B:$E,4,0),"")</f>
        <v>4팀</v>
      </c>
      <c r="AI321" s="12" t="s">
        <v>222</v>
      </c>
      <c r="AJ321" s="12" t="str">
        <f>IFERROR(VLOOKUP(표1[[#This Row],[담당자]],배민비즈계정!$B:$E,3,0),"")</f>
        <v>tmdrl1539</v>
      </c>
      <c r="AK321" s="12" t="str">
        <f>IFERROR(VLOOKUP(표1[[#This Row],[담당자]],배민비즈계정!$B:$E,4,0),"")</f>
        <v>010-4629-1734</v>
      </c>
      <c r="AL321" s="12" t="str">
        <f>VLOOKUP(표1[[#This Row],[담당자]],배민비즈계정!$B:$E,2,0)</f>
        <v>4팀</v>
      </c>
      <c r="AM321" s="11" t="str">
        <f>VLOOKUP(표1[[#This Row],[담당자]],'담당자 정보'!B:G,6,FALSE)</f>
        <v>평정현</v>
      </c>
      <c r="AN321" s="11" t="str">
        <f>VLOOKUP(표1[[#This Row],[팀장]],배민비즈계정!$B:$E,3,FALSE)</f>
        <v>jhpyeong</v>
      </c>
      <c r="AO321" s="16" t="str">
        <f>VLOOKUP(표1[[#This Row],[팀장]],배민비즈계정!$B:$E,4,FALSE)</f>
        <v>010-4660-7292</v>
      </c>
      <c r="AP321" s="2" t="s">
        <v>109</v>
      </c>
      <c r="AQ321" s="2" t="s">
        <v>1118</v>
      </c>
      <c r="AR321" s="2" t="str">
        <f>_xlfn.XLOOKUP(표1[[#This Row],[시도2]]&amp;" "&amp;표1[[#This Row],[시군구2]],요금제0402!C:C,요금제0402!G:G)</f>
        <v>서울B&amp;경인A</v>
      </c>
      <c r="AS321" s="2"/>
      <c r="AT321" s="2"/>
      <c r="AU321" s="2"/>
    </row>
    <row r="322" spans="1:47" ht="16.5" customHeight="1">
      <c r="A322" s="10">
        <v>320</v>
      </c>
      <c r="B322" s="11" t="s">
        <v>2720</v>
      </c>
      <c r="C322" s="11" t="s">
        <v>2721</v>
      </c>
      <c r="D322" s="11" t="s">
        <v>2722</v>
      </c>
      <c r="E322" s="11" t="s">
        <v>75</v>
      </c>
      <c r="F322" s="11" t="s">
        <v>109</v>
      </c>
      <c r="G322" s="11" t="s">
        <v>990</v>
      </c>
      <c r="H322" s="11">
        <v>0</v>
      </c>
      <c r="I322" s="47" t="s">
        <v>2723</v>
      </c>
      <c r="J322" s="11" t="s">
        <v>2724</v>
      </c>
      <c r="K322" s="11" t="s">
        <v>2725</v>
      </c>
      <c r="L322" s="11" t="s">
        <v>2676</v>
      </c>
      <c r="M322" s="12">
        <v>45457</v>
      </c>
      <c r="N322" s="12">
        <v>45462</v>
      </c>
      <c r="O322" s="12" t="str">
        <f>IFERROR(_xlfn.XLOOKUP(표1[[#This Row],[시도]]&amp;" "&amp;표1[[#This Row],[시군구]],요금제0402!C:C,요금제0402!G:G),"-")</f>
        <v>서울B&amp;경인A</v>
      </c>
      <c r="P322" s="14"/>
      <c r="Q322" s="57">
        <v>0</v>
      </c>
      <c r="R322" s="13">
        <v>100</v>
      </c>
      <c r="S322" s="18">
        <v>50</v>
      </c>
      <c r="T322" s="12" t="s">
        <v>86</v>
      </c>
      <c r="U322" s="11" t="s">
        <v>64</v>
      </c>
      <c r="V322" s="11">
        <v>3722701065</v>
      </c>
      <c r="W322" s="11" t="s">
        <v>2726</v>
      </c>
      <c r="X322" s="11" t="s">
        <v>2727</v>
      </c>
      <c r="Y322" s="11" t="s">
        <v>2728</v>
      </c>
      <c r="Z322" s="11">
        <v>110496477573</v>
      </c>
      <c r="AA322" s="11" t="s">
        <v>165</v>
      </c>
      <c r="AB322" s="11" t="s">
        <v>2729</v>
      </c>
      <c r="AC322" s="12"/>
      <c r="AD322" s="12"/>
      <c r="AE322" s="12"/>
      <c r="AF322" s="15" t="s">
        <v>70</v>
      </c>
      <c r="AG322" s="11" t="str">
        <f>IFERROR(VLOOKUP(표1[[#This Row],[담당자]],'담당자 정보'!$B:$D,2,0),"")</f>
        <v>바로고</v>
      </c>
      <c r="AH322" s="11" t="str">
        <f>IFERROR(VLOOKUP(표1[[#This Row],[담당자]],'담당자 정보'!$B:$E,4,0),"")</f>
        <v>4팀</v>
      </c>
      <c r="AI322" s="12" t="s">
        <v>222</v>
      </c>
      <c r="AJ322" s="12" t="str">
        <f>IFERROR(VLOOKUP(표1[[#This Row],[담당자]],배민비즈계정!$B:$E,3,0),"")</f>
        <v>tmdrl1539</v>
      </c>
      <c r="AK322" s="12" t="str">
        <f>IFERROR(VLOOKUP(표1[[#This Row],[담당자]],배민비즈계정!$B:$E,4,0),"")</f>
        <v>010-4629-1734</v>
      </c>
      <c r="AL322" s="12" t="str">
        <f>VLOOKUP(표1[[#This Row],[담당자]],배민비즈계정!$B:$E,2,0)</f>
        <v>4팀</v>
      </c>
      <c r="AM322" s="11" t="str">
        <f>VLOOKUP(표1[[#This Row],[담당자]],'담당자 정보'!B:G,6,FALSE)</f>
        <v>평정현</v>
      </c>
      <c r="AN322" s="11" t="str">
        <f>VLOOKUP(표1[[#This Row],[팀장]],배민비즈계정!$B:$E,3,FALSE)</f>
        <v>jhpyeong</v>
      </c>
      <c r="AO322" s="16" t="str">
        <f>VLOOKUP(표1[[#This Row],[팀장]],배민비즈계정!$B:$E,4,FALSE)</f>
        <v>010-4660-7292</v>
      </c>
      <c r="AP322" s="2" t="s">
        <v>109</v>
      </c>
      <c r="AQ322" s="2" t="s">
        <v>990</v>
      </c>
      <c r="AR322" s="2" t="str">
        <f>_xlfn.XLOOKUP(표1[[#This Row],[시도2]]&amp;" "&amp;표1[[#This Row],[시군구2]],요금제0402!C:C,요금제0402!G:G)</f>
        <v>서울B&amp;경인A</v>
      </c>
      <c r="AS322" s="2"/>
      <c r="AT322" s="2"/>
      <c r="AU322" s="2"/>
    </row>
    <row r="323" spans="1:47" ht="16.5" customHeight="1">
      <c r="A323" s="10">
        <v>321</v>
      </c>
      <c r="B323" s="11" t="s">
        <v>2730</v>
      </c>
      <c r="C323" s="11" t="s">
        <v>2731</v>
      </c>
      <c r="D323" s="11" t="s">
        <v>2732</v>
      </c>
      <c r="E323" s="11" t="s">
        <v>75</v>
      </c>
      <c r="F323" s="11" t="s">
        <v>109</v>
      </c>
      <c r="G323" s="11" t="s">
        <v>1178</v>
      </c>
      <c r="H323" s="11">
        <v>0</v>
      </c>
      <c r="I323" s="47"/>
      <c r="J323" s="11" t="s">
        <v>2733</v>
      </c>
      <c r="K323" s="11" t="s">
        <v>2734</v>
      </c>
      <c r="L323" s="11" t="s">
        <v>2676</v>
      </c>
      <c r="M323" s="12">
        <v>45457</v>
      </c>
      <c r="N323" s="12">
        <v>45462</v>
      </c>
      <c r="O323" s="12" t="str">
        <f>IFERROR(_xlfn.XLOOKUP(표1[[#This Row],[시도]]&amp;" "&amp;표1[[#This Row],[시군구]],요금제0402!C:C,요금제0402!G:G),"-")</f>
        <v>로드러너 요금제</v>
      </c>
      <c r="P323" s="14"/>
      <c r="Q323" s="57">
        <v>0</v>
      </c>
      <c r="R323" s="13">
        <v>100</v>
      </c>
      <c r="S323" s="18">
        <v>50</v>
      </c>
      <c r="T323" s="12" t="s">
        <v>86</v>
      </c>
      <c r="U323" s="11" t="s">
        <v>64</v>
      </c>
      <c r="V323" s="11">
        <v>1013697603</v>
      </c>
      <c r="W323" s="11" t="s">
        <v>2735</v>
      </c>
      <c r="X323" s="11" t="s">
        <v>2736</v>
      </c>
      <c r="Y323" s="11" t="s">
        <v>2737</v>
      </c>
      <c r="Z323" s="11">
        <v>69760101490960</v>
      </c>
      <c r="AA323" s="11" t="s">
        <v>90</v>
      </c>
      <c r="AB323" s="11" t="s">
        <v>2738</v>
      </c>
      <c r="AC323" s="12"/>
      <c r="AD323" s="164" t="s">
        <v>2739</v>
      </c>
      <c r="AE323" s="12"/>
      <c r="AF323" s="15" t="s">
        <v>70</v>
      </c>
      <c r="AG323" s="11" t="str">
        <f>IFERROR(VLOOKUP(표1[[#This Row],[담당자]],'담당자 정보'!$B:$D,2,0),"")</f>
        <v>바로고</v>
      </c>
      <c r="AH323" s="11" t="str">
        <f>IFERROR(VLOOKUP(표1[[#This Row],[담당자]],'담당자 정보'!$B:$E,4,0),"")</f>
        <v>4팀</v>
      </c>
      <c r="AI323" s="12" t="s">
        <v>222</v>
      </c>
      <c r="AJ323" s="12" t="str">
        <f>IFERROR(VLOOKUP(표1[[#This Row],[담당자]],배민비즈계정!$B:$E,3,0),"")</f>
        <v>tmdrl1539</v>
      </c>
      <c r="AK323" s="12" t="str">
        <f>IFERROR(VLOOKUP(표1[[#This Row],[담당자]],배민비즈계정!$B:$E,4,0),"")</f>
        <v>010-4629-1734</v>
      </c>
      <c r="AL323" s="12" t="str">
        <f>VLOOKUP(표1[[#This Row],[담당자]],배민비즈계정!$B:$E,2,0)</f>
        <v>4팀</v>
      </c>
      <c r="AM323" s="11" t="str">
        <f>VLOOKUP(표1[[#This Row],[담당자]],'담당자 정보'!B:G,6,FALSE)</f>
        <v>평정현</v>
      </c>
      <c r="AN323" s="11" t="str">
        <f>VLOOKUP(표1[[#This Row],[팀장]],배민비즈계정!$B:$E,3,FALSE)</f>
        <v>jhpyeong</v>
      </c>
      <c r="AO323" s="16" t="str">
        <f>VLOOKUP(표1[[#This Row],[팀장]],배민비즈계정!$B:$E,4,FALSE)</f>
        <v>010-4660-7292</v>
      </c>
      <c r="AP323" s="2" t="s">
        <v>109</v>
      </c>
      <c r="AQ323" s="2" t="s">
        <v>1178</v>
      </c>
      <c r="AR323" s="2" t="str">
        <f>_xlfn.XLOOKUP(표1[[#This Row],[시도2]]&amp;" "&amp;표1[[#This Row],[시군구2]],요금제0402!C:C,요금제0402!G:G)</f>
        <v>로드러너 요금제</v>
      </c>
      <c r="AS323" s="2"/>
      <c r="AT323" s="2"/>
      <c r="AU323" s="2"/>
    </row>
    <row r="324" spans="1:47" ht="16.5" customHeight="1">
      <c r="A324" s="10">
        <v>322</v>
      </c>
      <c r="B324" s="11" t="s">
        <v>2730</v>
      </c>
      <c r="C324" s="11" t="s">
        <v>2740</v>
      </c>
      <c r="D324" s="11" t="s">
        <v>2741</v>
      </c>
      <c r="E324" s="11" t="s">
        <v>1177</v>
      </c>
      <c r="F324" s="11" t="s">
        <v>109</v>
      </c>
      <c r="G324" s="11" t="s">
        <v>1178</v>
      </c>
      <c r="H324" s="11">
        <v>1</v>
      </c>
      <c r="I324" s="47" t="s">
        <v>2742</v>
      </c>
      <c r="J324" s="11" t="s">
        <v>2743</v>
      </c>
      <c r="K324" s="11" t="s">
        <v>2744</v>
      </c>
      <c r="L324" s="11" t="s">
        <v>2676</v>
      </c>
      <c r="M324" s="12">
        <v>45457</v>
      </c>
      <c r="N324" s="12">
        <v>45462</v>
      </c>
      <c r="O324" s="12" t="str">
        <f>IFERROR(_xlfn.XLOOKUP(표1[[#This Row],[시도]]&amp;" "&amp;표1[[#This Row],[시군구]],요금제0402!C:C,요금제0402!G:G),"-")</f>
        <v>로드러너 요금제</v>
      </c>
      <c r="P324" s="14"/>
      <c r="Q324" s="57">
        <v>0</v>
      </c>
      <c r="R324" s="13">
        <v>100</v>
      </c>
      <c r="S324" s="18">
        <v>50</v>
      </c>
      <c r="T324" s="12" t="s">
        <v>86</v>
      </c>
      <c r="U324" s="11" t="s">
        <v>64</v>
      </c>
      <c r="V324" s="11">
        <v>1710302771</v>
      </c>
      <c r="W324" s="11" t="s">
        <v>218</v>
      </c>
      <c r="X324" s="11" t="s">
        <v>2745</v>
      </c>
      <c r="Y324" s="11" t="s">
        <v>2746</v>
      </c>
      <c r="Z324" s="11">
        <v>3333305822098</v>
      </c>
      <c r="AA324" s="11" t="s">
        <v>68</v>
      </c>
      <c r="AB324" s="11" t="s">
        <v>2747</v>
      </c>
      <c r="AC324" s="12"/>
      <c r="AD324" s="12"/>
      <c r="AE324" s="12"/>
      <c r="AF324" s="15" t="s">
        <v>70</v>
      </c>
      <c r="AG324" s="11" t="str">
        <f>IFERROR(VLOOKUP(표1[[#This Row],[담당자]],'담당자 정보'!$B:$D,2,0),"")</f>
        <v>바로고</v>
      </c>
      <c r="AH324" s="11" t="str">
        <f>IFERROR(VLOOKUP(표1[[#This Row],[담당자]],'담당자 정보'!$B:$E,4,0),"")</f>
        <v>4팀</v>
      </c>
      <c r="AI324" s="12" t="s">
        <v>222</v>
      </c>
      <c r="AJ324" s="12" t="str">
        <f>IFERROR(VLOOKUP(표1[[#This Row],[담당자]],배민비즈계정!$B:$E,3,0),"")</f>
        <v>tmdrl1539</v>
      </c>
      <c r="AK324" s="12" t="str">
        <f>IFERROR(VLOOKUP(표1[[#This Row],[담당자]],배민비즈계정!$B:$E,4,0),"")</f>
        <v>010-4629-1734</v>
      </c>
      <c r="AL324" s="12" t="str">
        <f>VLOOKUP(표1[[#This Row],[담당자]],배민비즈계정!$B:$E,2,0)</f>
        <v>4팀</v>
      </c>
      <c r="AM324" s="11" t="str">
        <f>VLOOKUP(표1[[#This Row],[담당자]],'담당자 정보'!B:G,6,FALSE)</f>
        <v>평정현</v>
      </c>
      <c r="AN324" s="11" t="str">
        <f>VLOOKUP(표1[[#This Row],[팀장]],배민비즈계정!$B:$E,3,FALSE)</f>
        <v>jhpyeong</v>
      </c>
      <c r="AO324" s="16" t="str">
        <f>VLOOKUP(표1[[#This Row],[팀장]],배민비즈계정!$B:$E,4,FALSE)</f>
        <v>010-4660-7292</v>
      </c>
      <c r="AP324" s="2" t="s">
        <v>109</v>
      </c>
      <c r="AQ324" s="2" t="s">
        <v>1178</v>
      </c>
      <c r="AR324" s="2" t="str">
        <f>_xlfn.XLOOKUP(표1[[#This Row],[시도2]]&amp;" "&amp;표1[[#This Row],[시군구2]],요금제0402!C:C,요금제0402!G:G)</f>
        <v>로드러너 요금제</v>
      </c>
      <c r="AS324" s="2"/>
      <c r="AT324" s="2">
        <v>38</v>
      </c>
      <c r="AU324" s="2"/>
    </row>
    <row r="325" spans="1:47" ht="16.5" customHeight="1">
      <c r="A325" s="10">
        <v>323</v>
      </c>
      <c r="B325" s="11" t="s">
        <v>2711</v>
      </c>
      <c r="C325" s="11" t="s">
        <v>2748</v>
      </c>
      <c r="D325" s="11" t="s">
        <v>2749</v>
      </c>
      <c r="E325" s="11" t="s">
        <v>108</v>
      </c>
      <c r="F325" s="11" t="s">
        <v>109</v>
      </c>
      <c r="G325" s="11" t="s">
        <v>2750</v>
      </c>
      <c r="H325" s="11">
        <v>3</v>
      </c>
      <c r="I325" s="47" t="s">
        <v>2751</v>
      </c>
      <c r="J325" s="11" t="s">
        <v>2752</v>
      </c>
      <c r="K325" s="11" t="s">
        <v>2753</v>
      </c>
      <c r="L325" s="11" t="s">
        <v>2676</v>
      </c>
      <c r="M325" s="12">
        <v>45457</v>
      </c>
      <c r="N325" s="12">
        <v>45462</v>
      </c>
      <c r="O325" s="12" t="str">
        <f>IFERROR(_xlfn.XLOOKUP(표1[[#This Row],[시도]]&amp;" "&amp;표1[[#This Row],[시군구]],요금제0402!C:C,요금제0402!G:G),"-")</f>
        <v>서울B&amp;경인A</v>
      </c>
      <c r="P325" s="14"/>
      <c r="Q325" s="57">
        <v>0</v>
      </c>
      <c r="R325" s="13">
        <v>100</v>
      </c>
      <c r="S325" s="18">
        <v>50</v>
      </c>
      <c r="T325" s="12" t="s">
        <v>86</v>
      </c>
      <c r="U325" s="11" t="s">
        <v>64</v>
      </c>
      <c r="V325" s="11">
        <v>2500602565</v>
      </c>
      <c r="W325" s="11" t="s">
        <v>218</v>
      </c>
      <c r="X325" s="11" t="s">
        <v>2754</v>
      </c>
      <c r="Y325" s="11" t="s">
        <v>2755</v>
      </c>
      <c r="Z325" s="11" t="s">
        <v>2756</v>
      </c>
      <c r="AA325" s="11" t="s">
        <v>129</v>
      </c>
      <c r="AB325" s="11" t="s">
        <v>2757</v>
      </c>
      <c r="AC325" s="12"/>
      <c r="AD325" s="12"/>
      <c r="AE325" s="12"/>
      <c r="AF325" s="15" t="s">
        <v>70</v>
      </c>
      <c r="AG325" s="11" t="str">
        <f>IFERROR(VLOOKUP(표1[[#This Row],[담당자]],'담당자 정보'!$B:$D,2,0),"")</f>
        <v>바로고</v>
      </c>
      <c r="AH325" s="11" t="str">
        <f>IFERROR(VLOOKUP(표1[[#This Row],[담당자]],'담당자 정보'!$B:$E,4,0),"")</f>
        <v>4팀</v>
      </c>
      <c r="AI325" s="12" t="s">
        <v>222</v>
      </c>
      <c r="AJ325" s="12" t="str">
        <f>IFERROR(VLOOKUP(표1[[#This Row],[담당자]],배민비즈계정!$B:$E,3,0),"")</f>
        <v>tmdrl1539</v>
      </c>
      <c r="AK325" s="12" t="str">
        <f>IFERROR(VLOOKUP(표1[[#This Row],[담당자]],배민비즈계정!$B:$E,4,0),"")</f>
        <v>010-4629-1734</v>
      </c>
      <c r="AL325" s="12" t="str">
        <f>VLOOKUP(표1[[#This Row],[담당자]],배민비즈계정!$B:$E,2,0)</f>
        <v>4팀</v>
      </c>
      <c r="AM325" s="11" t="str">
        <f>VLOOKUP(표1[[#This Row],[담당자]],'담당자 정보'!B:G,6,FALSE)</f>
        <v>평정현</v>
      </c>
      <c r="AN325" s="11" t="str">
        <f>VLOOKUP(표1[[#This Row],[팀장]],배민비즈계정!$B:$E,3,FALSE)</f>
        <v>jhpyeong</v>
      </c>
      <c r="AO325" s="16" t="str">
        <f>VLOOKUP(표1[[#This Row],[팀장]],배민비즈계정!$B:$E,4,FALSE)</f>
        <v>010-4660-7292</v>
      </c>
      <c r="AP325" s="2" t="s">
        <v>109</v>
      </c>
      <c r="AQ325" s="2" t="s">
        <v>2750</v>
      </c>
      <c r="AR325" s="2" t="str">
        <f>_xlfn.XLOOKUP(표1[[#This Row],[시도2]]&amp;" "&amp;표1[[#This Row],[시군구2]],요금제0402!C:C,요금제0402!G:G)</f>
        <v>서울B&amp;경인A</v>
      </c>
      <c r="AS325" s="2"/>
      <c r="AT325" s="2"/>
      <c r="AU325" s="2"/>
    </row>
    <row r="326" spans="1:47" ht="16.5" customHeight="1">
      <c r="A326" s="10">
        <v>324</v>
      </c>
      <c r="B326" s="11" t="s">
        <v>2711</v>
      </c>
      <c r="C326" s="11" t="s">
        <v>2758</v>
      </c>
      <c r="D326" s="11" t="s">
        <v>2759</v>
      </c>
      <c r="E326" s="11" t="s">
        <v>75</v>
      </c>
      <c r="F326" s="11" t="s">
        <v>109</v>
      </c>
      <c r="G326" s="11" t="s">
        <v>2750</v>
      </c>
      <c r="H326" s="11">
        <v>0</v>
      </c>
      <c r="I326" s="47"/>
      <c r="J326" s="11" t="s">
        <v>2760</v>
      </c>
      <c r="K326" s="11" t="s">
        <v>2761</v>
      </c>
      <c r="L326" s="11" t="s">
        <v>99</v>
      </c>
      <c r="M326" s="12">
        <v>45457</v>
      </c>
      <c r="N326" s="12">
        <v>45462</v>
      </c>
      <c r="O326" s="12" t="str">
        <f>IFERROR(_xlfn.XLOOKUP(표1[[#This Row],[시도]]&amp;" "&amp;표1[[#This Row],[시군구]],요금제0402!C:C,요금제0402!G:G),"-")</f>
        <v>서울B&amp;경인A</v>
      </c>
      <c r="P326" s="14"/>
      <c r="Q326" s="57">
        <v>0</v>
      </c>
      <c r="R326" s="13">
        <v>100</v>
      </c>
      <c r="S326" s="18">
        <v>50</v>
      </c>
      <c r="T326" s="12" t="s">
        <v>86</v>
      </c>
      <c r="U326" s="11" t="s">
        <v>64</v>
      </c>
      <c r="V326" s="11">
        <v>3022800536</v>
      </c>
      <c r="W326" s="11" t="s">
        <v>2762</v>
      </c>
      <c r="X326" s="11" t="s">
        <v>2763</v>
      </c>
      <c r="Y326" s="11" t="s">
        <v>2764</v>
      </c>
      <c r="Z326" s="11">
        <v>110511917248</v>
      </c>
      <c r="AA326" s="11" t="s">
        <v>165</v>
      </c>
      <c r="AB326" s="11" t="s">
        <v>2765</v>
      </c>
      <c r="AC326" s="12"/>
      <c r="AD326" s="12"/>
      <c r="AE326" s="12"/>
      <c r="AF326" s="15" t="s">
        <v>70</v>
      </c>
      <c r="AG326" s="11" t="str">
        <f>IFERROR(VLOOKUP(표1[[#This Row],[담당자]],'담당자 정보'!$B:$D,2,0),"")</f>
        <v>바로고</v>
      </c>
      <c r="AH326" s="11" t="str">
        <f>IFERROR(VLOOKUP(표1[[#This Row],[담당자]],'담당자 정보'!$B:$E,4,0),"")</f>
        <v>4팀</v>
      </c>
      <c r="AI326" s="12" t="s">
        <v>222</v>
      </c>
      <c r="AJ326" s="12" t="str">
        <f>IFERROR(VLOOKUP(표1[[#This Row],[담당자]],배민비즈계정!$B:$E,3,0),"")</f>
        <v>tmdrl1539</v>
      </c>
      <c r="AK326" s="12" t="str">
        <f>IFERROR(VLOOKUP(표1[[#This Row],[담당자]],배민비즈계정!$B:$E,4,0),"")</f>
        <v>010-4629-1734</v>
      </c>
      <c r="AL326" s="12" t="str">
        <f>VLOOKUP(표1[[#This Row],[담당자]],배민비즈계정!$B:$E,2,0)</f>
        <v>4팀</v>
      </c>
      <c r="AM326" s="11" t="str">
        <f>VLOOKUP(표1[[#This Row],[담당자]],'담당자 정보'!B:G,6,FALSE)</f>
        <v>평정현</v>
      </c>
      <c r="AN326" s="11" t="str">
        <f>VLOOKUP(표1[[#This Row],[팀장]],배민비즈계정!$B:$E,3,FALSE)</f>
        <v>jhpyeong</v>
      </c>
      <c r="AO326" s="16" t="str">
        <f>VLOOKUP(표1[[#This Row],[팀장]],배민비즈계정!$B:$E,4,FALSE)</f>
        <v>010-4660-7292</v>
      </c>
      <c r="AP326" s="2" t="s">
        <v>109</v>
      </c>
      <c r="AQ326" s="2" t="s">
        <v>2750</v>
      </c>
      <c r="AR326" s="2" t="str">
        <f>_xlfn.XLOOKUP(표1[[#This Row],[시도2]]&amp;" "&amp;표1[[#This Row],[시군구2]],요금제0402!C:C,요금제0402!G:G)</f>
        <v>서울B&amp;경인A</v>
      </c>
      <c r="AS326" s="2"/>
      <c r="AT326" s="2"/>
      <c r="AU326" s="2"/>
    </row>
    <row r="327" spans="1:47" ht="16.5" customHeight="1">
      <c r="A327" s="10">
        <v>325</v>
      </c>
      <c r="B327" s="11" t="s">
        <v>2766</v>
      </c>
      <c r="C327" s="11" t="s">
        <v>2767</v>
      </c>
      <c r="D327" s="11" t="s">
        <v>2768</v>
      </c>
      <c r="E327" s="11" t="s">
        <v>56</v>
      </c>
      <c r="F327" s="11" t="s">
        <v>109</v>
      </c>
      <c r="G327" s="11" t="s">
        <v>170</v>
      </c>
      <c r="H327" s="11">
        <v>0</v>
      </c>
      <c r="I327" s="47"/>
      <c r="J327" s="11" t="s">
        <v>2769</v>
      </c>
      <c r="K327" s="11" t="s">
        <v>172</v>
      </c>
      <c r="L327" s="11" t="s">
        <v>2676</v>
      </c>
      <c r="M327" s="12">
        <v>45457</v>
      </c>
      <c r="N327" s="12">
        <v>45462</v>
      </c>
      <c r="O327" s="12" t="str">
        <f>IFERROR(_xlfn.XLOOKUP(표1[[#This Row],[시도]]&amp;" "&amp;표1[[#This Row],[시군구]],요금제0402!C:C,요금제0402!G:G),"-")</f>
        <v>경인B</v>
      </c>
      <c r="P327" s="14"/>
      <c r="Q327" s="57">
        <v>0</v>
      </c>
      <c r="R327" s="13">
        <v>100</v>
      </c>
      <c r="S327" s="18">
        <v>50</v>
      </c>
      <c r="T327" s="12"/>
      <c r="U327" s="11" t="s">
        <v>150</v>
      </c>
      <c r="V327" s="11">
        <v>4050451658</v>
      </c>
      <c r="W327" s="11" t="s">
        <v>2770</v>
      </c>
      <c r="X327" s="11" t="s">
        <v>2771</v>
      </c>
      <c r="Y327" s="11" t="s">
        <v>2772</v>
      </c>
      <c r="Z327" s="11">
        <v>46508758501011</v>
      </c>
      <c r="AA327" s="11" t="s">
        <v>103</v>
      </c>
      <c r="AB327" s="11" t="s">
        <v>2773</v>
      </c>
      <c r="AC327" s="12"/>
      <c r="AD327" s="12"/>
      <c r="AE327" s="12"/>
      <c r="AF327" s="15" t="s">
        <v>70</v>
      </c>
      <c r="AG327" s="11" t="str">
        <f>IFERROR(VLOOKUP(표1[[#This Row],[담당자]],'담당자 정보'!$B:$D,2,0),"")</f>
        <v>바로고</v>
      </c>
      <c r="AH327" s="11" t="str">
        <f>IFERROR(VLOOKUP(표1[[#This Row],[담당자]],'담당자 정보'!$B:$E,4,0),"")</f>
        <v>4팀</v>
      </c>
      <c r="AI327" s="12" t="s">
        <v>222</v>
      </c>
      <c r="AJ327" s="12" t="str">
        <f>IFERROR(VLOOKUP(표1[[#This Row],[담당자]],배민비즈계정!$B:$E,3,0),"")</f>
        <v>tmdrl1539</v>
      </c>
      <c r="AK327" s="12" t="str">
        <f>IFERROR(VLOOKUP(표1[[#This Row],[담당자]],배민비즈계정!$B:$E,4,0),"")</f>
        <v>010-4629-1734</v>
      </c>
      <c r="AL327" s="12" t="str">
        <f>VLOOKUP(표1[[#This Row],[담당자]],배민비즈계정!$B:$E,2,0)</f>
        <v>4팀</v>
      </c>
      <c r="AM327" s="11" t="str">
        <f>VLOOKUP(표1[[#This Row],[담당자]],'담당자 정보'!B:G,6,FALSE)</f>
        <v>평정현</v>
      </c>
      <c r="AN327" s="11" t="str">
        <f>VLOOKUP(표1[[#This Row],[팀장]],배민비즈계정!$B:$E,3,FALSE)</f>
        <v>jhpyeong</v>
      </c>
      <c r="AO327" s="16" t="str">
        <f>VLOOKUP(표1[[#This Row],[팀장]],배민비즈계정!$B:$E,4,FALSE)</f>
        <v>010-4660-7292</v>
      </c>
      <c r="AP327" s="2" t="s">
        <v>109</v>
      </c>
      <c r="AQ327" s="2" t="s">
        <v>170</v>
      </c>
      <c r="AR327" s="2" t="str">
        <f>_xlfn.XLOOKUP(표1[[#This Row],[시도2]]&amp;" "&amp;표1[[#This Row],[시군구2]],요금제0402!C:C,요금제0402!G:G)</f>
        <v>경인B</v>
      </c>
      <c r="AS327" s="2"/>
      <c r="AT327" s="2"/>
      <c r="AU327" s="2"/>
    </row>
    <row r="328" spans="1:47" ht="16.5" customHeight="1">
      <c r="A328" s="10">
        <v>326</v>
      </c>
      <c r="B328" s="11" t="s">
        <v>2711</v>
      </c>
      <c r="C328" s="11" t="s">
        <v>2774</v>
      </c>
      <c r="D328" s="11" t="s">
        <v>2775</v>
      </c>
      <c r="E328" s="11" t="s">
        <v>56</v>
      </c>
      <c r="F328" s="11" t="s">
        <v>109</v>
      </c>
      <c r="G328" s="11" t="s">
        <v>2750</v>
      </c>
      <c r="H328" s="11">
        <v>0</v>
      </c>
      <c r="I328" s="47"/>
      <c r="J328" s="11" t="s">
        <v>2776</v>
      </c>
      <c r="K328" s="11" t="s">
        <v>2753</v>
      </c>
      <c r="L328" s="11" t="s">
        <v>2676</v>
      </c>
      <c r="M328" s="12">
        <v>45457</v>
      </c>
      <c r="N328" s="12">
        <v>45462</v>
      </c>
      <c r="O328" s="12" t="str">
        <f>IFERROR(_xlfn.XLOOKUP(표1[[#This Row],[시도]]&amp;" "&amp;표1[[#This Row],[시군구]],요금제0402!C:C,요금제0402!G:G),"-")</f>
        <v>서울B&amp;경인A</v>
      </c>
      <c r="P328" s="14"/>
      <c r="Q328" s="57">
        <v>0</v>
      </c>
      <c r="R328" s="13">
        <v>100</v>
      </c>
      <c r="S328" s="18">
        <v>50</v>
      </c>
      <c r="T328" s="12" t="s">
        <v>86</v>
      </c>
      <c r="U328" s="11" t="s">
        <v>150</v>
      </c>
      <c r="V328" s="11">
        <v>1132449848</v>
      </c>
      <c r="W328" s="11" t="s">
        <v>2777</v>
      </c>
      <c r="X328" s="11" t="s">
        <v>2778</v>
      </c>
      <c r="Y328" s="11" t="s">
        <v>2779</v>
      </c>
      <c r="Z328" s="11">
        <v>3025280387221</v>
      </c>
      <c r="AA328" s="11" t="s">
        <v>142</v>
      </c>
      <c r="AB328" s="11" t="s">
        <v>2780</v>
      </c>
      <c r="AC328" s="12"/>
      <c r="AD328" s="12"/>
      <c r="AE328" s="12"/>
      <c r="AF328" s="15" t="s">
        <v>1847</v>
      </c>
      <c r="AG328" s="11" t="str">
        <f>IFERROR(VLOOKUP(표1[[#This Row],[담당자]],'담당자 정보'!$B:$D,2,0),"")</f>
        <v>바로고</v>
      </c>
      <c r="AH328" s="11" t="str">
        <f>IFERROR(VLOOKUP(표1[[#This Row],[담당자]],'담당자 정보'!$B:$E,4,0),"")</f>
        <v>4팀</v>
      </c>
      <c r="AI328" s="12" t="s">
        <v>222</v>
      </c>
      <c r="AJ328" s="12" t="str">
        <f>IFERROR(VLOOKUP(표1[[#This Row],[담당자]],배민비즈계정!$B:$E,3,0),"")</f>
        <v>tmdrl1539</v>
      </c>
      <c r="AK328" s="12" t="str">
        <f>IFERROR(VLOOKUP(표1[[#This Row],[담당자]],배민비즈계정!$B:$E,4,0),"")</f>
        <v>010-4629-1734</v>
      </c>
      <c r="AL328" s="12" t="str">
        <f>VLOOKUP(표1[[#This Row],[담당자]],배민비즈계정!$B:$E,2,0)</f>
        <v>4팀</v>
      </c>
      <c r="AM328" s="11" t="str">
        <f>VLOOKUP(표1[[#This Row],[담당자]],'담당자 정보'!B:G,6,FALSE)</f>
        <v>평정현</v>
      </c>
      <c r="AN328" s="11" t="str">
        <f>VLOOKUP(표1[[#This Row],[팀장]],배민비즈계정!$B:$E,3,FALSE)</f>
        <v>jhpyeong</v>
      </c>
      <c r="AO328" s="16" t="str">
        <f>VLOOKUP(표1[[#This Row],[팀장]],배민비즈계정!$B:$E,4,FALSE)</f>
        <v>010-4660-7292</v>
      </c>
      <c r="AP328" s="2" t="s">
        <v>109</v>
      </c>
      <c r="AQ328" s="2" t="s">
        <v>2750</v>
      </c>
      <c r="AR328" s="2" t="str">
        <f>_xlfn.XLOOKUP(표1[[#This Row],[시도2]]&amp;" "&amp;표1[[#This Row],[시군구2]],요금제0402!C:C,요금제0402!G:G)</f>
        <v>서울B&amp;경인A</v>
      </c>
      <c r="AS328" s="2"/>
      <c r="AT328" s="2"/>
      <c r="AU328" s="2"/>
    </row>
    <row r="329" spans="1:47" ht="16.5" customHeight="1">
      <c r="A329" s="10">
        <v>327</v>
      </c>
      <c r="B329" s="11" t="s">
        <v>2781</v>
      </c>
      <c r="C329" s="11" t="s">
        <v>2782</v>
      </c>
      <c r="D329" s="11" t="s">
        <v>2783</v>
      </c>
      <c r="E329" s="11" t="s">
        <v>56</v>
      </c>
      <c r="F329" s="11" t="s">
        <v>288</v>
      </c>
      <c r="G329" s="11" t="s">
        <v>1637</v>
      </c>
      <c r="H329" s="11">
        <v>1</v>
      </c>
      <c r="I329" s="47"/>
      <c r="J329" s="11" t="s">
        <v>2784</v>
      </c>
      <c r="K329" s="11" t="s">
        <v>2785</v>
      </c>
      <c r="L329" s="11" t="s">
        <v>2676</v>
      </c>
      <c r="M329" s="12">
        <v>45457</v>
      </c>
      <c r="N329" s="12">
        <v>45462</v>
      </c>
      <c r="O329" s="12" t="str">
        <f>IFERROR(_xlfn.XLOOKUP(표1[[#This Row],[시도]]&amp;" "&amp;표1[[#This Row],[시군구]],요금제0402!C:C,요금제0402!G:G),"-")</f>
        <v>지방</v>
      </c>
      <c r="P329" s="14"/>
      <c r="Q329" s="57">
        <v>0</v>
      </c>
      <c r="R329" s="13">
        <v>50</v>
      </c>
      <c r="S329" s="18">
        <v>0</v>
      </c>
      <c r="T329" s="12" t="s">
        <v>63</v>
      </c>
      <c r="U329" s="11" t="s">
        <v>64</v>
      </c>
      <c r="V329" s="11">
        <v>3400801918</v>
      </c>
      <c r="W329" s="11" t="s">
        <v>293</v>
      </c>
      <c r="X329" s="11" t="s">
        <v>294</v>
      </c>
      <c r="Y329" s="11" t="s">
        <v>295</v>
      </c>
      <c r="Z329" s="11">
        <v>11791067065807</v>
      </c>
      <c r="AA329" s="11" t="s">
        <v>296</v>
      </c>
      <c r="AB329" s="11" t="s">
        <v>297</v>
      </c>
      <c r="AC329" s="12"/>
      <c r="AD329" s="12"/>
      <c r="AE329" s="12"/>
      <c r="AF329" s="15" t="s">
        <v>70</v>
      </c>
      <c r="AG329" s="11" t="str">
        <f>IFERROR(VLOOKUP(표1[[#This Row],[담당자]],'담당자 정보'!$B:$D,2,0),"")</f>
        <v>바로고</v>
      </c>
      <c r="AH329" s="11" t="str">
        <f>IFERROR(VLOOKUP(표1[[#This Row],[담당자]],'담당자 정보'!$B:$E,4,0),"")</f>
        <v>2팀</v>
      </c>
      <c r="AI329" s="12" t="s">
        <v>298</v>
      </c>
      <c r="AJ329" s="12" t="str">
        <f>IFERROR(VLOOKUP(표1[[#This Row],[담당자]],배민비즈계정!$B:$E,3,0),"")</f>
        <v>hbshim</v>
      </c>
      <c r="AK329" s="12" t="str">
        <f>IFERROR(VLOOKUP(표1[[#This Row],[담당자]],배민비즈계정!$B:$E,4,0),"")</f>
        <v xml:space="preserve"> 010-8940-9029</v>
      </c>
      <c r="AL329" s="12" t="str">
        <f>VLOOKUP(표1[[#This Row],[담당자]],배민비즈계정!$B:$E,2,0)</f>
        <v>2팀</v>
      </c>
      <c r="AM329" s="11" t="str">
        <f>VLOOKUP(표1[[#This Row],[담당자]],'담당자 정보'!B:G,6,FALSE)</f>
        <v>최융희</v>
      </c>
      <c r="AN329" s="11" t="str">
        <f>VLOOKUP(표1[[#This Row],[팀장]],배민비즈계정!$B:$E,3,FALSE)</f>
        <v>yhchoi62</v>
      </c>
      <c r="AO329" s="16" t="str">
        <f>VLOOKUP(표1[[#This Row],[팀장]],배민비즈계정!$B:$E,4,FALSE)</f>
        <v xml:space="preserve"> 010-2336-6262</v>
      </c>
      <c r="AP329" s="2" t="s">
        <v>288</v>
      </c>
      <c r="AQ329" s="2" t="s">
        <v>1637</v>
      </c>
      <c r="AR329" s="2" t="str">
        <f>_xlfn.XLOOKUP(표1[[#This Row],[시도2]]&amp;" "&amp;표1[[#This Row],[시군구2]],요금제0402!C:C,요금제0402!G:G)</f>
        <v>지방</v>
      </c>
      <c r="AS329" s="2"/>
      <c r="AT329" s="2"/>
      <c r="AU329" s="2"/>
    </row>
    <row r="330" spans="1:47" ht="16.5" customHeight="1">
      <c r="A330" s="10">
        <v>328</v>
      </c>
      <c r="B330" s="11" t="s">
        <v>2786</v>
      </c>
      <c r="C330" s="11" t="s">
        <v>2787</v>
      </c>
      <c r="D330" s="11" t="s">
        <v>2788</v>
      </c>
      <c r="E330" s="11" t="s">
        <v>75</v>
      </c>
      <c r="F330" s="11" t="s">
        <v>288</v>
      </c>
      <c r="G330" s="11" t="s">
        <v>289</v>
      </c>
      <c r="H330" s="11">
        <v>0</v>
      </c>
      <c r="I330" s="47"/>
      <c r="J330" s="11" t="s">
        <v>2789</v>
      </c>
      <c r="K330" s="11" t="s">
        <v>2790</v>
      </c>
      <c r="L330" s="11" t="s">
        <v>2676</v>
      </c>
      <c r="M330" s="12">
        <v>45457</v>
      </c>
      <c r="N330" s="12">
        <v>45462</v>
      </c>
      <c r="O330" s="12" t="str">
        <f>IFERROR(_xlfn.XLOOKUP(표1[[#This Row],[시도]]&amp;" "&amp;표1[[#This Row],[시군구]],요금제0402!C:C,요금제0402!G:G),"-")</f>
        <v>지방</v>
      </c>
      <c r="P330" s="14"/>
      <c r="Q330" s="57">
        <v>0</v>
      </c>
      <c r="R330" s="13">
        <v>50</v>
      </c>
      <c r="S330" s="18">
        <v>0</v>
      </c>
      <c r="T330" s="12" t="s">
        <v>63</v>
      </c>
      <c r="U330" s="11" t="s">
        <v>64</v>
      </c>
      <c r="V330" s="11">
        <v>3400801918</v>
      </c>
      <c r="W330" s="11" t="s">
        <v>293</v>
      </c>
      <c r="X330" s="11" t="s">
        <v>294</v>
      </c>
      <c r="Y330" s="11" t="s">
        <v>295</v>
      </c>
      <c r="Z330" s="11">
        <v>11791067065807</v>
      </c>
      <c r="AA330" s="11" t="s">
        <v>296</v>
      </c>
      <c r="AB330" s="11" t="s">
        <v>297</v>
      </c>
      <c r="AC330" s="12"/>
      <c r="AD330" s="12"/>
      <c r="AE330" s="12"/>
      <c r="AF330" s="15" t="s">
        <v>70</v>
      </c>
      <c r="AG330" s="11" t="str">
        <f>IFERROR(VLOOKUP(표1[[#This Row],[담당자]],'담당자 정보'!$B:$D,2,0),"")</f>
        <v>바로고</v>
      </c>
      <c r="AH330" s="11" t="str">
        <f>IFERROR(VLOOKUP(표1[[#This Row],[담당자]],'담당자 정보'!$B:$E,4,0),"")</f>
        <v>2팀</v>
      </c>
      <c r="AI330" s="12" t="s">
        <v>298</v>
      </c>
      <c r="AJ330" s="12" t="str">
        <f>IFERROR(VLOOKUP(표1[[#This Row],[담당자]],배민비즈계정!$B:$E,3,0),"")</f>
        <v>hbshim</v>
      </c>
      <c r="AK330" s="12" t="str">
        <f>IFERROR(VLOOKUP(표1[[#This Row],[담당자]],배민비즈계정!$B:$E,4,0),"")</f>
        <v xml:space="preserve"> 010-8940-9029</v>
      </c>
      <c r="AL330" s="12" t="str">
        <f>VLOOKUP(표1[[#This Row],[담당자]],배민비즈계정!$B:$E,2,0)</f>
        <v>2팀</v>
      </c>
      <c r="AM330" s="11" t="str">
        <f>VLOOKUP(표1[[#This Row],[담당자]],'담당자 정보'!B:G,6,FALSE)</f>
        <v>최융희</v>
      </c>
      <c r="AN330" s="11" t="str">
        <f>VLOOKUP(표1[[#This Row],[팀장]],배민비즈계정!$B:$E,3,FALSE)</f>
        <v>yhchoi62</v>
      </c>
      <c r="AO330" s="16" t="str">
        <f>VLOOKUP(표1[[#This Row],[팀장]],배민비즈계정!$B:$E,4,FALSE)</f>
        <v xml:space="preserve"> 010-2336-6262</v>
      </c>
      <c r="AP330" s="2" t="s">
        <v>288</v>
      </c>
      <c r="AQ330" s="2" t="s">
        <v>289</v>
      </c>
      <c r="AR330" s="2" t="str">
        <f>_xlfn.XLOOKUP(표1[[#This Row],[시도2]]&amp;" "&amp;표1[[#This Row],[시군구2]],요금제0402!C:C,요금제0402!G:G)</f>
        <v>지방</v>
      </c>
      <c r="AS330" s="2"/>
      <c r="AT330" s="2"/>
      <c r="AU330" s="2"/>
    </row>
    <row r="331" spans="1:47" ht="16.5" customHeight="1">
      <c r="A331" s="10">
        <v>329</v>
      </c>
      <c r="B331" s="11" t="s">
        <v>2786</v>
      </c>
      <c r="C331" s="11" t="s">
        <v>2791</v>
      </c>
      <c r="D331" s="11" t="s">
        <v>2792</v>
      </c>
      <c r="E331" s="11" t="s">
        <v>56</v>
      </c>
      <c r="F331" s="11" t="s">
        <v>288</v>
      </c>
      <c r="G331" s="11" t="s">
        <v>289</v>
      </c>
      <c r="H331" s="11">
        <v>0</v>
      </c>
      <c r="I331" s="47"/>
      <c r="J331" s="11" t="s">
        <v>2793</v>
      </c>
      <c r="K331" s="11" t="s">
        <v>2794</v>
      </c>
      <c r="L331" s="11" t="s">
        <v>2676</v>
      </c>
      <c r="M331" s="12">
        <v>45457</v>
      </c>
      <c r="N331" s="12">
        <v>45462</v>
      </c>
      <c r="O331" s="12" t="str">
        <f>IFERROR(_xlfn.XLOOKUP(표1[[#This Row],[시도]]&amp;" "&amp;표1[[#This Row],[시군구]],요금제0402!C:C,요금제0402!G:G),"-")</f>
        <v>지방</v>
      </c>
      <c r="P331" s="14"/>
      <c r="Q331" s="57">
        <v>0</v>
      </c>
      <c r="R331" s="13">
        <v>50</v>
      </c>
      <c r="S331" s="18">
        <v>0</v>
      </c>
      <c r="T331" s="12" t="s">
        <v>63</v>
      </c>
      <c r="U331" s="11" t="s">
        <v>150</v>
      </c>
      <c r="V331" s="11">
        <v>3400801918</v>
      </c>
      <c r="W331" s="11" t="s">
        <v>293</v>
      </c>
      <c r="X331" s="11" t="s">
        <v>294</v>
      </c>
      <c r="Y331" s="11" t="s">
        <v>295</v>
      </c>
      <c r="Z331" s="11">
        <v>11791067065807</v>
      </c>
      <c r="AA331" s="11" t="s">
        <v>296</v>
      </c>
      <c r="AB331" s="11" t="s">
        <v>297</v>
      </c>
      <c r="AC331" s="12"/>
      <c r="AD331" s="12"/>
      <c r="AE331" s="12"/>
      <c r="AF331" s="15" t="s">
        <v>284</v>
      </c>
      <c r="AG331" s="11" t="str">
        <f>IFERROR(VLOOKUP(표1[[#This Row],[담당자]],'담당자 정보'!$B:$D,2,0),"")</f>
        <v>바로고</v>
      </c>
      <c r="AH331" s="11" t="str">
        <f>IFERROR(VLOOKUP(표1[[#This Row],[담당자]],'담당자 정보'!$B:$E,4,0),"")</f>
        <v>2팀</v>
      </c>
      <c r="AI331" s="12" t="s">
        <v>298</v>
      </c>
      <c r="AJ331" s="12" t="str">
        <f>IFERROR(VLOOKUP(표1[[#This Row],[담당자]],배민비즈계정!$B:$E,3,0),"")</f>
        <v>hbshim</v>
      </c>
      <c r="AK331" s="12" t="str">
        <f>IFERROR(VLOOKUP(표1[[#This Row],[담당자]],배민비즈계정!$B:$E,4,0),"")</f>
        <v xml:space="preserve"> 010-8940-9029</v>
      </c>
      <c r="AL331" s="12" t="str">
        <f>VLOOKUP(표1[[#This Row],[담당자]],배민비즈계정!$B:$E,2,0)</f>
        <v>2팀</v>
      </c>
      <c r="AM331" s="11" t="str">
        <f>VLOOKUP(표1[[#This Row],[담당자]],'담당자 정보'!B:G,6,FALSE)</f>
        <v>최융희</v>
      </c>
      <c r="AN331" s="11" t="str">
        <f>VLOOKUP(표1[[#This Row],[팀장]],배민비즈계정!$B:$E,3,FALSE)</f>
        <v>yhchoi62</v>
      </c>
      <c r="AO331" s="16" t="str">
        <f>VLOOKUP(표1[[#This Row],[팀장]],배민비즈계정!$B:$E,4,FALSE)</f>
        <v xml:space="preserve"> 010-2336-6262</v>
      </c>
      <c r="AP331" s="2" t="s">
        <v>288</v>
      </c>
      <c r="AQ331" s="2" t="s">
        <v>289</v>
      </c>
      <c r="AR331" s="2" t="str">
        <f>_xlfn.XLOOKUP(표1[[#This Row],[시도2]]&amp;" "&amp;표1[[#This Row],[시군구2]],요금제0402!C:C,요금제0402!G:G)</f>
        <v>지방</v>
      </c>
      <c r="AS331" s="2"/>
      <c r="AT331" s="2"/>
      <c r="AU331" s="2"/>
    </row>
    <row r="332" spans="1:47" ht="16.5" customHeight="1">
      <c r="A332" s="10">
        <v>330</v>
      </c>
      <c r="B332" s="11" t="s">
        <v>2781</v>
      </c>
      <c r="C332" s="11" t="s">
        <v>2795</v>
      </c>
      <c r="D332" s="11" t="s">
        <v>2796</v>
      </c>
      <c r="E332" s="11" t="s">
        <v>56</v>
      </c>
      <c r="F332" s="11" t="s">
        <v>288</v>
      </c>
      <c r="G332" s="11" t="s">
        <v>435</v>
      </c>
      <c r="H332" s="11">
        <v>1</v>
      </c>
      <c r="I332" s="47"/>
      <c r="J332" s="11" t="s">
        <v>2797</v>
      </c>
      <c r="K332" s="11" t="s">
        <v>2798</v>
      </c>
      <c r="L332" s="11" t="s">
        <v>2676</v>
      </c>
      <c r="M332" s="12">
        <v>45457</v>
      </c>
      <c r="N332" s="12">
        <v>45462</v>
      </c>
      <c r="O332" s="12" t="str">
        <f>IFERROR(_xlfn.XLOOKUP(표1[[#This Row],[시도]]&amp;" "&amp;표1[[#This Row],[시군구]],요금제0402!C:C,요금제0402!G:G),"-")</f>
        <v>지방</v>
      </c>
      <c r="P332" s="14"/>
      <c r="Q332" s="57">
        <v>0</v>
      </c>
      <c r="R332" s="13">
        <v>50</v>
      </c>
      <c r="S332" s="18">
        <v>0</v>
      </c>
      <c r="T332" s="12" t="s">
        <v>63</v>
      </c>
      <c r="U332" s="11" t="s">
        <v>64</v>
      </c>
      <c r="V332" s="11">
        <v>3400801918</v>
      </c>
      <c r="W332" s="11" t="s">
        <v>293</v>
      </c>
      <c r="X332" s="11" t="s">
        <v>294</v>
      </c>
      <c r="Y332" s="11" t="s">
        <v>295</v>
      </c>
      <c r="Z332" s="11">
        <v>11791067065807</v>
      </c>
      <c r="AA332" s="11" t="s">
        <v>296</v>
      </c>
      <c r="AB332" s="11" t="s">
        <v>297</v>
      </c>
      <c r="AC332" s="12"/>
      <c r="AD332" s="12"/>
      <c r="AE332" s="12"/>
      <c r="AF332" s="15" t="s">
        <v>70</v>
      </c>
      <c r="AG332" s="11" t="str">
        <f>IFERROR(VLOOKUP(표1[[#This Row],[담당자]],'담당자 정보'!$B:$D,2,0),"")</f>
        <v>바로고</v>
      </c>
      <c r="AH332" s="11" t="str">
        <f>IFERROR(VLOOKUP(표1[[#This Row],[담당자]],'담당자 정보'!$B:$E,4,0),"")</f>
        <v>2팀</v>
      </c>
      <c r="AI332" s="12" t="s">
        <v>298</v>
      </c>
      <c r="AJ332" s="12" t="str">
        <f>IFERROR(VLOOKUP(표1[[#This Row],[담당자]],배민비즈계정!$B:$E,3,0),"")</f>
        <v>hbshim</v>
      </c>
      <c r="AK332" s="12" t="str">
        <f>IFERROR(VLOOKUP(표1[[#This Row],[담당자]],배민비즈계정!$B:$E,4,0),"")</f>
        <v xml:space="preserve"> 010-8940-9029</v>
      </c>
      <c r="AL332" s="12" t="str">
        <f>VLOOKUP(표1[[#This Row],[담당자]],배민비즈계정!$B:$E,2,0)</f>
        <v>2팀</v>
      </c>
      <c r="AM332" s="11" t="str">
        <f>VLOOKUP(표1[[#This Row],[담당자]],'담당자 정보'!B:G,6,FALSE)</f>
        <v>최융희</v>
      </c>
      <c r="AN332" s="11" t="str">
        <f>VLOOKUP(표1[[#This Row],[팀장]],배민비즈계정!$B:$E,3,FALSE)</f>
        <v>yhchoi62</v>
      </c>
      <c r="AO332" s="16" t="str">
        <f>VLOOKUP(표1[[#This Row],[팀장]],배민비즈계정!$B:$E,4,FALSE)</f>
        <v xml:space="preserve"> 010-2336-6262</v>
      </c>
      <c r="AP332" s="2" t="s">
        <v>288</v>
      </c>
      <c r="AQ332" s="2" t="s">
        <v>435</v>
      </c>
      <c r="AR332" s="2" t="str">
        <f>_xlfn.XLOOKUP(표1[[#This Row],[시도2]]&amp;" "&amp;표1[[#This Row],[시군구2]],요금제0402!C:C,요금제0402!G:G)</f>
        <v>지방</v>
      </c>
      <c r="AS332" s="2"/>
      <c r="AT332" s="2"/>
      <c r="AU332" s="2"/>
    </row>
    <row r="333" spans="1:47" ht="16.5" customHeight="1">
      <c r="A333" s="10">
        <v>331</v>
      </c>
      <c r="B333" s="11" t="s">
        <v>2781</v>
      </c>
      <c r="C333" s="11" t="s">
        <v>2799</v>
      </c>
      <c r="D333" s="11" t="s">
        <v>2800</v>
      </c>
      <c r="E333" s="11" t="s">
        <v>75</v>
      </c>
      <c r="F333" s="11" t="s">
        <v>288</v>
      </c>
      <c r="G333" s="11" t="s">
        <v>435</v>
      </c>
      <c r="H333" s="11">
        <v>0</v>
      </c>
      <c r="I333" s="47" t="s">
        <v>2801</v>
      </c>
      <c r="J333" s="11" t="s">
        <v>2802</v>
      </c>
      <c r="K333" s="11" t="s">
        <v>2803</v>
      </c>
      <c r="L333" s="11" t="s">
        <v>2676</v>
      </c>
      <c r="M333" s="12">
        <v>45457</v>
      </c>
      <c r="N333" s="12">
        <v>45462</v>
      </c>
      <c r="O333" s="12" t="str">
        <f>IFERROR(_xlfn.XLOOKUP(표1[[#This Row],[시도]]&amp;" "&amp;표1[[#This Row],[시군구]],요금제0402!C:C,요금제0402!G:G),"-")</f>
        <v>지방</v>
      </c>
      <c r="P333" s="14"/>
      <c r="Q333" s="57">
        <v>0</v>
      </c>
      <c r="R333" s="13">
        <v>50</v>
      </c>
      <c r="S333" s="18">
        <v>0</v>
      </c>
      <c r="T333" s="12" t="s">
        <v>63</v>
      </c>
      <c r="U333" s="11" t="s">
        <v>64</v>
      </c>
      <c r="V333" s="11">
        <v>3400801918</v>
      </c>
      <c r="W333" s="11" t="s">
        <v>293</v>
      </c>
      <c r="X333" s="11" t="s">
        <v>294</v>
      </c>
      <c r="Y333" s="11" t="s">
        <v>295</v>
      </c>
      <c r="Z333" s="11">
        <v>11791067065807</v>
      </c>
      <c r="AA333" s="11" t="s">
        <v>296</v>
      </c>
      <c r="AB333" s="11" t="s">
        <v>297</v>
      </c>
      <c r="AC333" s="12"/>
      <c r="AD333" s="12"/>
      <c r="AE333" s="12"/>
      <c r="AF333" s="15" t="s">
        <v>70</v>
      </c>
      <c r="AG333" s="11" t="str">
        <f>IFERROR(VLOOKUP(표1[[#This Row],[담당자]],'담당자 정보'!$B:$D,2,0),"")</f>
        <v>바로고</v>
      </c>
      <c r="AH333" s="11" t="str">
        <f>IFERROR(VLOOKUP(표1[[#This Row],[담당자]],'담당자 정보'!$B:$E,4,0),"")</f>
        <v>2팀</v>
      </c>
      <c r="AI333" s="12" t="s">
        <v>298</v>
      </c>
      <c r="AJ333" s="12" t="str">
        <f>IFERROR(VLOOKUP(표1[[#This Row],[담당자]],배민비즈계정!$B:$E,3,0),"")</f>
        <v>hbshim</v>
      </c>
      <c r="AK333" s="12" t="str">
        <f>IFERROR(VLOOKUP(표1[[#This Row],[담당자]],배민비즈계정!$B:$E,4,0),"")</f>
        <v xml:space="preserve"> 010-8940-9029</v>
      </c>
      <c r="AL333" s="12" t="str">
        <f>VLOOKUP(표1[[#This Row],[담당자]],배민비즈계정!$B:$E,2,0)</f>
        <v>2팀</v>
      </c>
      <c r="AM333" s="11" t="str">
        <f>VLOOKUP(표1[[#This Row],[담당자]],'담당자 정보'!B:G,6,FALSE)</f>
        <v>최융희</v>
      </c>
      <c r="AN333" s="11" t="str">
        <f>VLOOKUP(표1[[#This Row],[팀장]],배민비즈계정!$B:$E,3,FALSE)</f>
        <v>yhchoi62</v>
      </c>
      <c r="AO333" s="16" t="str">
        <f>VLOOKUP(표1[[#This Row],[팀장]],배민비즈계정!$B:$E,4,FALSE)</f>
        <v xml:space="preserve"> 010-2336-6262</v>
      </c>
      <c r="AP333" s="2" t="s">
        <v>288</v>
      </c>
      <c r="AQ333" s="2" t="s">
        <v>435</v>
      </c>
      <c r="AR333" s="2" t="str">
        <f>_xlfn.XLOOKUP(표1[[#This Row],[시도2]]&amp;" "&amp;표1[[#This Row],[시군구2]],요금제0402!C:C,요금제0402!G:G)</f>
        <v>지방</v>
      </c>
      <c r="AS333" s="2"/>
      <c r="AT333" s="2"/>
      <c r="AU333" s="2"/>
    </row>
    <row r="334" spans="1:47" ht="16.5" customHeight="1">
      <c r="A334" s="10">
        <v>332</v>
      </c>
      <c r="B334" s="11" t="s">
        <v>2804</v>
      </c>
      <c r="C334" s="11" t="s">
        <v>2805</v>
      </c>
      <c r="D334" s="11" t="s">
        <v>235</v>
      </c>
      <c r="E334" s="11" t="e">
        <v>#N/A</v>
      </c>
      <c r="F334" s="11" t="s">
        <v>447</v>
      </c>
      <c r="G334" s="11" t="e">
        <v>#N/A</v>
      </c>
      <c r="H334" s="11" t="e">
        <v>#N/A</v>
      </c>
      <c r="I334" s="47"/>
      <c r="J334" s="11">
        <v>0</v>
      </c>
      <c r="K334" s="11" t="e">
        <v>#N/A</v>
      </c>
      <c r="L334" s="11">
        <v>0</v>
      </c>
      <c r="M334" s="12">
        <v>45457</v>
      </c>
      <c r="N334" s="12">
        <v>45462</v>
      </c>
      <c r="O334" s="12" t="str">
        <f>IFERROR(_xlfn.XLOOKUP(표1[[#This Row],[시도]]&amp;" "&amp;표1[[#This Row],[시군구]],요금제0402!C:C,요금제0402!G:G),"-")</f>
        <v>-</v>
      </c>
      <c r="P334" s="14"/>
      <c r="Q334" s="57">
        <v>0</v>
      </c>
      <c r="R334" s="13">
        <v>100</v>
      </c>
      <c r="S334" s="18">
        <v>50</v>
      </c>
      <c r="T334" s="12"/>
      <c r="U334" s="11" t="s">
        <v>150</v>
      </c>
      <c r="V334" s="11" t="e">
        <v>#N/A</v>
      </c>
      <c r="W334" s="11" t="e">
        <v>#N/A</v>
      </c>
      <c r="X334" s="11" t="e">
        <v>#N/A</v>
      </c>
      <c r="Y334" s="11" t="e">
        <v>#N/A</v>
      </c>
      <c r="Z334" s="11" t="e">
        <v>#N/A</v>
      </c>
      <c r="AA334" s="11" t="e">
        <v>#N/A</v>
      </c>
      <c r="AB334" s="11" t="e">
        <v>#N/A</v>
      </c>
      <c r="AC334" s="12"/>
      <c r="AD334" s="12"/>
      <c r="AE334" s="12"/>
      <c r="AF334" s="15" t="s">
        <v>70</v>
      </c>
      <c r="AG334" s="11" t="str">
        <f>IFERROR(VLOOKUP(표1[[#This Row],[담당자]],'담당자 정보'!$B:$D,2,0),"")</f>
        <v/>
      </c>
      <c r="AH334" s="11" t="str">
        <f>IFERROR(VLOOKUP(표1[[#This Row],[담당자]],'담당자 정보'!$B:$E,4,0),"")</f>
        <v/>
      </c>
      <c r="AI334" s="12" t="e">
        <v>#N/A</v>
      </c>
      <c r="AJ334" s="12" t="str">
        <f>IFERROR(VLOOKUP(표1[[#This Row],[담당자]],배민비즈계정!$B:$E,3,0),"")</f>
        <v/>
      </c>
      <c r="AK334" s="12" t="str">
        <f>IFERROR(VLOOKUP(표1[[#This Row],[담당자]],배민비즈계정!$B:$E,4,0),"")</f>
        <v/>
      </c>
      <c r="AL334" s="12" t="e">
        <f>VLOOKUP(표1[[#This Row],[담당자]],배민비즈계정!$B:$E,2,0)</f>
        <v>#N/A</v>
      </c>
      <c r="AM334" s="11" t="e">
        <f>VLOOKUP(표1[[#This Row],[담당자]],'담당자 정보'!B:G,6,FALSE)</f>
        <v>#N/A</v>
      </c>
      <c r="AN334" s="11" t="e">
        <f>VLOOKUP(표1[[#This Row],[팀장]],배민비즈계정!$B:$E,3,FALSE)</f>
        <v>#N/A</v>
      </c>
      <c r="AO334" s="16" t="e">
        <f>VLOOKUP(표1[[#This Row],[팀장]],배민비즈계정!$B:$E,4,FALSE)</f>
        <v>#N/A</v>
      </c>
      <c r="AP334" s="2" t="s">
        <v>447</v>
      </c>
      <c r="AQ334" s="2" t="e">
        <v>#N/A</v>
      </c>
      <c r="AR334" s="2" t="e">
        <f>_xlfn.XLOOKUP(표1[[#This Row],[시도2]]&amp;" "&amp;표1[[#This Row],[시군구2]],요금제0402!C:C,요금제0402!G:G)</f>
        <v>#N/A</v>
      </c>
      <c r="AS334" s="2"/>
      <c r="AT334" s="2"/>
      <c r="AU334" s="2"/>
    </row>
    <row r="335" spans="1:47" ht="16.5" customHeight="1">
      <c r="A335" s="10">
        <v>333</v>
      </c>
      <c r="B335" s="11" t="s">
        <v>2806</v>
      </c>
      <c r="C335" s="11" t="s">
        <v>2807</v>
      </c>
      <c r="D335" s="11" t="s">
        <v>235</v>
      </c>
      <c r="E335" s="11" t="e">
        <v>#N/A</v>
      </c>
      <c r="F335" s="11" t="s">
        <v>447</v>
      </c>
      <c r="G335" s="11" t="e">
        <v>#N/A</v>
      </c>
      <c r="H335" s="11" t="e">
        <v>#N/A</v>
      </c>
      <c r="I335" s="47"/>
      <c r="J335" s="11">
        <v>0</v>
      </c>
      <c r="K335" s="11" t="e">
        <v>#N/A</v>
      </c>
      <c r="L335" s="11">
        <v>0</v>
      </c>
      <c r="M335" s="12">
        <v>45457</v>
      </c>
      <c r="N335" s="12">
        <v>45462</v>
      </c>
      <c r="O335" s="12" t="str">
        <f>IFERROR(_xlfn.XLOOKUP(표1[[#This Row],[시도]]&amp;" "&amp;표1[[#This Row],[시군구]],요금제0402!C:C,요금제0402!G:G),"-")</f>
        <v>-</v>
      </c>
      <c r="P335" s="14"/>
      <c r="Q335" s="57">
        <v>0</v>
      </c>
      <c r="R335" s="13">
        <v>100</v>
      </c>
      <c r="S335" s="18">
        <v>50</v>
      </c>
      <c r="T335" s="12"/>
      <c r="U335" s="11" t="s">
        <v>150</v>
      </c>
      <c r="V335" s="11" t="e">
        <v>#N/A</v>
      </c>
      <c r="W335" s="11" t="e">
        <v>#N/A</v>
      </c>
      <c r="X335" s="11" t="e">
        <v>#N/A</v>
      </c>
      <c r="Y335" s="11" t="e">
        <v>#N/A</v>
      </c>
      <c r="Z335" s="11" t="e">
        <v>#N/A</v>
      </c>
      <c r="AA335" s="11" t="e">
        <v>#N/A</v>
      </c>
      <c r="AB335" s="11" t="e">
        <v>#N/A</v>
      </c>
      <c r="AC335" s="12"/>
      <c r="AD335" s="12"/>
      <c r="AE335" s="12"/>
      <c r="AF335" s="15" t="s">
        <v>70</v>
      </c>
      <c r="AG335" s="11" t="str">
        <f>IFERROR(VLOOKUP(표1[[#This Row],[담당자]],'담당자 정보'!$B:$D,2,0),"")</f>
        <v/>
      </c>
      <c r="AH335" s="11" t="str">
        <f>IFERROR(VLOOKUP(표1[[#This Row],[담당자]],'담당자 정보'!$B:$E,4,0),"")</f>
        <v/>
      </c>
      <c r="AI335" s="12" t="e">
        <v>#N/A</v>
      </c>
      <c r="AJ335" s="12" t="str">
        <f>IFERROR(VLOOKUP(표1[[#This Row],[담당자]],배민비즈계정!$B:$E,3,0),"")</f>
        <v/>
      </c>
      <c r="AK335" s="12" t="str">
        <f>IFERROR(VLOOKUP(표1[[#This Row],[담당자]],배민비즈계정!$B:$E,4,0),"")</f>
        <v/>
      </c>
      <c r="AL335" s="12" t="e">
        <f>VLOOKUP(표1[[#This Row],[담당자]],배민비즈계정!$B:$E,2,0)</f>
        <v>#N/A</v>
      </c>
      <c r="AM335" s="11" t="e">
        <f>VLOOKUP(표1[[#This Row],[담당자]],'담당자 정보'!B:G,6,FALSE)</f>
        <v>#N/A</v>
      </c>
      <c r="AN335" s="11" t="e">
        <f>VLOOKUP(표1[[#This Row],[팀장]],배민비즈계정!$B:$E,3,FALSE)</f>
        <v>#N/A</v>
      </c>
      <c r="AO335" s="16" t="e">
        <f>VLOOKUP(표1[[#This Row],[팀장]],배민비즈계정!$B:$E,4,FALSE)</f>
        <v>#N/A</v>
      </c>
      <c r="AP335" s="2" t="s">
        <v>447</v>
      </c>
      <c r="AQ335" s="2" t="e">
        <v>#N/A</v>
      </c>
      <c r="AR335" s="2" t="e">
        <f>_xlfn.XLOOKUP(표1[[#This Row],[시도2]]&amp;" "&amp;표1[[#This Row],[시군구2]],요금제0402!C:C,요금제0402!G:G)</f>
        <v>#N/A</v>
      </c>
      <c r="AS335" s="2"/>
      <c r="AT335" s="2"/>
      <c r="AU335" s="2"/>
    </row>
    <row r="336" spans="1:47" ht="16.5" customHeight="1">
      <c r="A336" s="10">
        <v>334</v>
      </c>
      <c r="B336" s="11" t="s">
        <v>2808</v>
      </c>
      <c r="C336" s="11" t="s">
        <v>2809</v>
      </c>
      <c r="D336" s="11" t="s">
        <v>235</v>
      </c>
      <c r="E336" s="11" t="e">
        <v>#N/A</v>
      </c>
      <c r="F336" s="11" t="s">
        <v>1284</v>
      </c>
      <c r="G336" s="11" t="e">
        <v>#N/A</v>
      </c>
      <c r="H336" s="11" t="e">
        <v>#N/A</v>
      </c>
      <c r="I336" s="47"/>
      <c r="J336" s="11">
        <v>0</v>
      </c>
      <c r="K336" s="11" t="e">
        <v>#N/A</v>
      </c>
      <c r="L336" s="11">
        <v>0</v>
      </c>
      <c r="M336" s="12">
        <v>45457</v>
      </c>
      <c r="N336" s="12">
        <v>45462</v>
      </c>
      <c r="O336" s="12" t="str">
        <f>IFERROR(_xlfn.XLOOKUP(표1[[#This Row],[시도]]&amp;" "&amp;표1[[#This Row],[시군구]],요금제0402!C:C,요금제0402!G:G),"-")</f>
        <v>-</v>
      </c>
      <c r="P336" s="14"/>
      <c r="Q336" s="57">
        <v>0</v>
      </c>
      <c r="R336" s="13">
        <v>100</v>
      </c>
      <c r="S336" s="18">
        <v>50</v>
      </c>
      <c r="T336" s="12"/>
      <c r="U336" s="11" t="s">
        <v>150</v>
      </c>
      <c r="V336" s="11" t="e">
        <v>#N/A</v>
      </c>
      <c r="W336" s="11" t="e">
        <v>#N/A</v>
      </c>
      <c r="X336" s="11" t="e">
        <v>#N/A</v>
      </c>
      <c r="Y336" s="11" t="e">
        <v>#N/A</v>
      </c>
      <c r="Z336" s="11" t="e">
        <v>#N/A</v>
      </c>
      <c r="AA336" s="11" t="e">
        <v>#N/A</v>
      </c>
      <c r="AB336" s="11" t="e">
        <v>#N/A</v>
      </c>
      <c r="AC336" s="12"/>
      <c r="AD336" s="12"/>
      <c r="AE336" s="12"/>
      <c r="AF336" s="15" t="s">
        <v>70</v>
      </c>
      <c r="AG336" s="11" t="str">
        <f>IFERROR(VLOOKUP(표1[[#This Row],[담당자]],'담당자 정보'!$B:$D,2,0),"")</f>
        <v/>
      </c>
      <c r="AH336" s="11" t="str">
        <f>IFERROR(VLOOKUP(표1[[#This Row],[담당자]],'담당자 정보'!$B:$E,4,0),"")</f>
        <v/>
      </c>
      <c r="AI336" s="12" t="e">
        <v>#N/A</v>
      </c>
      <c r="AJ336" s="12" t="str">
        <f>IFERROR(VLOOKUP(표1[[#This Row],[담당자]],배민비즈계정!$B:$E,3,0),"")</f>
        <v/>
      </c>
      <c r="AK336" s="12" t="str">
        <f>IFERROR(VLOOKUP(표1[[#This Row],[담당자]],배민비즈계정!$B:$E,4,0),"")</f>
        <v/>
      </c>
      <c r="AL336" s="12" t="e">
        <f>VLOOKUP(표1[[#This Row],[담당자]],배민비즈계정!$B:$E,2,0)</f>
        <v>#N/A</v>
      </c>
      <c r="AM336" s="11" t="e">
        <f>VLOOKUP(표1[[#This Row],[담당자]],'담당자 정보'!B:G,6,FALSE)</f>
        <v>#N/A</v>
      </c>
      <c r="AN336" s="11" t="e">
        <f>VLOOKUP(표1[[#This Row],[팀장]],배민비즈계정!$B:$E,3,FALSE)</f>
        <v>#N/A</v>
      </c>
      <c r="AO336" s="16" t="e">
        <f>VLOOKUP(표1[[#This Row],[팀장]],배민비즈계정!$B:$E,4,FALSE)</f>
        <v>#N/A</v>
      </c>
      <c r="AP336" s="2" t="s">
        <v>1284</v>
      </c>
      <c r="AQ336" s="2" t="e">
        <v>#N/A</v>
      </c>
      <c r="AR336" s="2" t="e">
        <f>_xlfn.XLOOKUP(표1[[#This Row],[시도2]]&amp;" "&amp;표1[[#This Row],[시군구2]],요금제0402!C:C,요금제0402!G:G)</f>
        <v>#N/A</v>
      </c>
      <c r="AS336" s="2"/>
      <c r="AT336" s="2"/>
      <c r="AU336" s="2"/>
    </row>
    <row r="337" spans="1:47" ht="16.5" customHeight="1">
      <c r="A337" s="10">
        <v>335</v>
      </c>
      <c r="B337" s="11" t="s">
        <v>2810</v>
      </c>
      <c r="C337" s="11" t="s">
        <v>2811</v>
      </c>
      <c r="D337" s="11" t="s">
        <v>235</v>
      </c>
      <c r="E337" s="11" t="e">
        <v>#N/A</v>
      </c>
      <c r="F337" s="11" t="s">
        <v>1284</v>
      </c>
      <c r="G337" s="11" t="e">
        <v>#N/A</v>
      </c>
      <c r="H337" s="11" t="e">
        <v>#N/A</v>
      </c>
      <c r="I337" s="47"/>
      <c r="J337" s="11">
        <v>0</v>
      </c>
      <c r="K337" s="11" t="e">
        <v>#N/A</v>
      </c>
      <c r="L337" s="11">
        <v>0</v>
      </c>
      <c r="M337" s="12">
        <v>45457</v>
      </c>
      <c r="N337" s="12">
        <v>45462</v>
      </c>
      <c r="O337" s="12" t="str">
        <f>IFERROR(_xlfn.XLOOKUP(표1[[#This Row],[시도]]&amp;" "&amp;표1[[#This Row],[시군구]],요금제0402!C:C,요금제0402!G:G),"-")</f>
        <v>-</v>
      </c>
      <c r="P337" s="14"/>
      <c r="Q337" s="57">
        <v>0</v>
      </c>
      <c r="R337" s="13">
        <v>100</v>
      </c>
      <c r="S337" s="18">
        <v>50</v>
      </c>
      <c r="T337" s="12"/>
      <c r="U337" s="11" t="s">
        <v>150</v>
      </c>
      <c r="V337" s="11" t="e">
        <v>#N/A</v>
      </c>
      <c r="W337" s="11" t="e">
        <v>#N/A</v>
      </c>
      <c r="X337" s="11" t="e">
        <v>#N/A</v>
      </c>
      <c r="Y337" s="11" t="e">
        <v>#N/A</v>
      </c>
      <c r="Z337" s="11" t="e">
        <v>#N/A</v>
      </c>
      <c r="AA337" s="11" t="e">
        <v>#N/A</v>
      </c>
      <c r="AB337" s="11" t="e">
        <v>#N/A</v>
      </c>
      <c r="AC337" s="12"/>
      <c r="AD337" s="12"/>
      <c r="AE337" s="12"/>
      <c r="AF337" s="15" t="s">
        <v>70</v>
      </c>
      <c r="AG337" s="11" t="str">
        <f>IFERROR(VLOOKUP(표1[[#This Row],[담당자]],'담당자 정보'!$B:$D,2,0),"")</f>
        <v/>
      </c>
      <c r="AH337" s="11" t="str">
        <f>IFERROR(VLOOKUP(표1[[#This Row],[담당자]],'담당자 정보'!$B:$E,4,0),"")</f>
        <v/>
      </c>
      <c r="AI337" s="12" t="e">
        <v>#N/A</v>
      </c>
      <c r="AJ337" s="12" t="str">
        <f>IFERROR(VLOOKUP(표1[[#This Row],[담당자]],배민비즈계정!$B:$E,3,0),"")</f>
        <v/>
      </c>
      <c r="AK337" s="12" t="str">
        <f>IFERROR(VLOOKUP(표1[[#This Row],[담당자]],배민비즈계정!$B:$E,4,0),"")</f>
        <v/>
      </c>
      <c r="AL337" s="12" t="e">
        <f>VLOOKUP(표1[[#This Row],[담당자]],배민비즈계정!$B:$E,2,0)</f>
        <v>#N/A</v>
      </c>
      <c r="AM337" s="11" t="e">
        <f>VLOOKUP(표1[[#This Row],[담당자]],'담당자 정보'!B:G,6,FALSE)</f>
        <v>#N/A</v>
      </c>
      <c r="AN337" s="11" t="e">
        <f>VLOOKUP(표1[[#This Row],[팀장]],배민비즈계정!$B:$E,3,FALSE)</f>
        <v>#N/A</v>
      </c>
      <c r="AO337" s="16" t="e">
        <f>VLOOKUP(표1[[#This Row],[팀장]],배민비즈계정!$B:$E,4,FALSE)</f>
        <v>#N/A</v>
      </c>
      <c r="AP337" s="2" t="s">
        <v>1284</v>
      </c>
      <c r="AQ337" s="2" t="e">
        <v>#N/A</v>
      </c>
      <c r="AR337" s="2" t="e">
        <f>_xlfn.XLOOKUP(표1[[#This Row],[시도2]]&amp;" "&amp;표1[[#This Row],[시군구2]],요금제0402!C:C,요금제0402!G:G)</f>
        <v>#N/A</v>
      </c>
      <c r="AS337" s="2"/>
      <c r="AT337" s="2"/>
      <c r="AU337" s="2"/>
    </row>
    <row r="338" spans="1:47" ht="16.5" customHeight="1">
      <c r="A338" s="10">
        <v>336</v>
      </c>
      <c r="B338" s="11" t="s">
        <v>1625</v>
      </c>
      <c r="C338" s="11" t="s">
        <v>2812</v>
      </c>
      <c r="D338" s="11" t="s">
        <v>2813</v>
      </c>
      <c r="E338" s="11" t="s">
        <v>56</v>
      </c>
      <c r="F338" s="11" t="s">
        <v>109</v>
      </c>
      <c r="G338" s="11" t="s">
        <v>889</v>
      </c>
      <c r="H338" s="11">
        <v>0</v>
      </c>
      <c r="I338" s="47"/>
      <c r="J338" s="11" t="s">
        <v>2814</v>
      </c>
      <c r="K338" s="11" t="s">
        <v>2815</v>
      </c>
      <c r="L338" s="11" t="s">
        <v>2676</v>
      </c>
      <c r="M338" s="12">
        <v>45457</v>
      </c>
      <c r="N338" s="12">
        <v>45462</v>
      </c>
      <c r="O338" s="12" t="str">
        <f>IFERROR(_xlfn.XLOOKUP(표1[[#This Row],[시도]]&amp;" "&amp;표1[[#This Row],[시군구]],요금제0402!C:C,요금제0402!G:G),"-")</f>
        <v>서울B&amp;경인A</v>
      </c>
      <c r="P338" s="14"/>
      <c r="Q338" s="57">
        <v>0</v>
      </c>
      <c r="R338" s="13">
        <v>100</v>
      </c>
      <c r="S338" s="18">
        <v>50</v>
      </c>
      <c r="T338" s="12"/>
      <c r="U338" s="11" t="s">
        <v>150</v>
      </c>
      <c r="V338" s="11">
        <v>1470102624</v>
      </c>
      <c r="W338" s="11" t="s">
        <v>2816</v>
      </c>
      <c r="X338" s="11" t="s">
        <v>910</v>
      </c>
      <c r="Y338" s="11" t="s">
        <v>911</v>
      </c>
      <c r="Z338" s="11">
        <v>3333307087823</v>
      </c>
      <c r="AA338" s="11" t="s">
        <v>68</v>
      </c>
      <c r="AB338" s="11" t="s">
        <v>912</v>
      </c>
      <c r="AC338" s="12"/>
      <c r="AD338" s="12"/>
      <c r="AE338" s="12"/>
      <c r="AF338" s="15" t="s">
        <v>384</v>
      </c>
      <c r="AG338" s="11" t="str">
        <f>IFERROR(VLOOKUP(표1[[#This Row],[담당자]],'담당자 정보'!$B:$D,2,0),"")</f>
        <v>바로고</v>
      </c>
      <c r="AH338" s="11" t="str">
        <f>IFERROR(VLOOKUP(표1[[#This Row],[담당자]],'담당자 정보'!$B:$E,4,0),"")</f>
        <v>1팀</v>
      </c>
      <c r="AI338" s="12" t="s">
        <v>131</v>
      </c>
      <c r="AJ338" s="12" t="str">
        <f>IFERROR(VLOOKUP(표1[[#This Row],[담당자]],배민비즈계정!$B:$E,3,0),"")</f>
        <v>kwpark</v>
      </c>
      <c r="AK338" s="12" t="str">
        <f>IFERROR(VLOOKUP(표1[[#This Row],[담당자]],배민비즈계정!$B:$E,4,0),"")</f>
        <v>010-9098-6748</v>
      </c>
      <c r="AL338" s="12" t="str">
        <f>VLOOKUP(표1[[#This Row],[담당자]],배민비즈계정!$B:$E,2,0)</f>
        <v>1팀</v>
      </c>
      <c r="AM338" s="11" t="str">
        <f>VLOOKUP(표1[[#This Row],[담당자]],'담당자 정보'!B:G,6,FALSE)</f>
        <v>평정현</v>
      </c>
      <c r="AN338" s="11" t="str">
        <f>VLOOKUP(표1[[#This Row],[팀장]],배민비즈계정!$B:$E,3,FALSE)</f>
        <v>jhpyeong</v>
      </c>
      <c r="AO338" s="16" t="str">
        <f>VLOOKUP(표1[[#This Row],[팀장]],배민비즈계정!$B:$E,4,FALSE)</f>
        <v>010-4660-7292</v>
      </c>
      <c r="AP338" s="2" t="s">
        <v>109</v>
      </c>
      <c r="AQ338" s="2" t="s">
        <v>889</v>
      </c>
      <c r="AR338" s="2" t="str">
        <f>_xlfn.XLOOKUP(표1[[#This Row],[시도2]]&amp;" "&amp;표1[[#This Row],[시군구2]],요금제0402!C:C,요금제0402!G:G)</f>
        <v>서울B&amp;경인A</v>
      </c>
      <c r="AS338" s="2"/>
      <c r="AT338" s="2"/>
      <c r="AU338" s="2"/>
    </row>
    <row r="339" spans="1:47" ht="16.5" customHeight="1">
      <c r="A339" s="10">
        <v>337</v>
      </c>
      <c r="B339" s="11" t="s">
        <v>1625</v>
      </c>
      <c r="C339" s="11" t="s">
        <v>2817</v>
      </c>
      <c r="D339" s="11" t="s">
        <v>2818</v>
      </c>
      <c r="E339" s="11" t="s">
        <v>56</v>
      </c>
      <c r="F339" s="11" t="s">
        <v>109</v>
      </c>
      <c r="G339" s="11" t="s">
        <v>889</v>
      </c>
      <c r="H339" s="11">
        <v>0</v>
      </c>
      <c r="I339" s="47"/>
      <c r="J339" s="11" t="s">
        <v>2819</v>
      </c>
      <c r="K339" s="11" t="s">
        <v>2820</v>
      </c>
      <c r="L339" s="11" t="s">
        <v>2676</v>
      </c>
      <c r="M339" s="12">
        <v>45457</v>
      </c>
      <c r="N339" s="12">
        <v>45462</v>
      </c>
      <c r="O339" s="12" t="str">
        <f>IFERROR(_xlfn.XLOOKUP(표1[[#This Row],[시도]]&amp;" "&amp;표1[[#This Row],[시군구]],요금제0402!C:C,요금제0402!G:G),"-")</f>
        <v>서울B&amp;경인A</v>
      </c>
      <c r="P339" s="14"/>
      <c r="Q339" s="57">
        <v>0</v>
      </c>
      <c r="R339" s="13">
        <v>100</v>
      </c>
      <c r="S339" s="18">
        <v>50</v>
      </c>
      <c r="T339" s="12" t="s">
        <v>86</v>
      </c>
      <c r="U339" s="11" t="s">
        <v>64</v>
      </c>
      <c r="V339" s="11">
        <v>5862901033</v>
      </c>
      <c r="W339" s="11" t="s">
        <v>945</v>
      </c>
      <c r="X339" s="11" t="s">
        <v>946</v>
      </c>
      <c r="Y339" s="11" t="s">
        <v>947</v>
      </c>
      <c r="Z339" s="11">
        <v>3333256125627</v>
      </c>
      <c r="AA339" s="11" t="s">
        <v>68</v>
      </c>
      <c r="AB339" s="11" t="s">
        <v>948</v>
      </c>
      <c r="AC339" s="12"/>
      <c r="AD339" s="12"/>
      <c r="AE339" s="12"/>
      <c r="AF339" s="15" t="s">
        <v>70</v>
      </c>
      <c r="AG339" s="11" t="str">
        <f>IFERROR(VLOOKUP(표1[[#This Row],[담당자]],'담당자 정보'!$B:$D,2,0),"")</f>
        <v>바로고</v>
      </c>
      <c r="AH339" s="11" t="str">
        <f>IFERROR(VLOOKUP(표1[[#This Row],[담당자]],'담당자 정보'!$B:$E,4,0),"")</f>
        <v>1팀</v>
      </c>
      <c r="AI339" s="12" t="s">
        <v>131</v>
      </c>
      <c r="AJ339" s="12" t="str">
        <f>IFERROR(VLOOKUP(표1[[#This Row],[담당자]],배민비즈계정!$B:$E,3,0),"")</f>
        <v>kwpark</v>
      </c>
      <c r="AK339" s="12" t="str">
        <f>IFERROR(VLOOKUP(표1[[#This Row],[담당자]],배민비즈계정!$B:$E,4,0),"")</f>
        <v>010-9098-6748</v>
      </c>
      <c r="AL339" s="12" t="str">
        <f>VLOOKUP(표1[[#This Row],[담당자]],배민비즈계정!$B:$E,2,0)</f>
        <v>1팀</v>
      </c>
      <c r="AM339" s="11" t="str">
        <f>VLOOKUP(표1[[#This Row],[담당자]],'담당자 정보'!B:G,6,FALSE)</f>
        <v>평정현</v>
      </c>
      <c r="AN339" s="11" t="str">
        <f>VLOOKUP(표1[[#This Row],[팀장]],배민비즈계정!$B:$E,3,FALSE)</f>
        <v>jhpyeong</v>
      </c>
      <c r="AO339" s="16" t="str">
        <f>VLOOKUP(표1[[#This Row],[팀장]],배민비즈계정!$B:$E,4,FALSE)</f>
        <v>010-4660-7292</v>
      </c>
      <c r="AP339" s="2" t="s">
        <v>109</v>
      </c>
      <c r="AQ339" s="2" t="s">
        <v>889</v>
      </c>
      <c r="AR339" s="2" t="str">
        <f>_xlfn.XLOOKUP(표1[[#This Row],[시도2]]&amp;" "&amp;표1[[#This Row],[시군구2]],요금제0402!C:C,요금제0402!G:G)</f>
        <v>서울B&amp;경인A</v>
      </c>
      <c r="AS339" s="2"/>
      <c r="AT339" s="2"/>
      <c r="AU339" s="2"/>
    </row>
    <row r="340" spans="1:47" ht="16.5" customHeight="1">
      <c r="A340" s="10">
        <v>338</v>
      </c>
      <c r="B340" s="11" t="s">
        <v>1625</v>
      </c>
      <c r="C340" s="11" t="s">
        <v>2821</v>
      </c>
      <c r="D340" s="11" t="s">
        <v>2822</v>
      </c>
      <c r="E340" s="11" t="s">
        <v>56</v>
      </c>
      <c r="F340" s="11" t="s">
        <v>109</v>
      </c>
      <c r="G340" s="11" t="s">
        <v>889</v>
      </c>
      <c r="H340" s="11">
        <v>0</v>
      </c>
      <c r="I340" s="47" t="s">
        <v>2823</v>
      </c>
      <c r="J340" s="11" t="s">
        <v>2824</v>
      </c>
      <c r="K340" s="11" t="s">
        <v>908</v>
      </c>
      <c r="L340" s="11" t="s">
        <v>2676</v>
      </c>
      <c r="M340" s="12">
        <v>45457</v>
      </c>
      <c r="N340" s="12">
        <v>45462</v>
      </c>
      <c r="O340" s="12" t="str">
        <f>IFERROR(_xlfn.XLOOKUP(표1[[#This Row],[시도]]&amp;" "&amp;표1[[#This Row],[시군구]],요금제0402!C:C,요금제0402!G:G),"-")</f>
        <v>서울B&amp;경인A</v>
      </c>
      <c r="P340" s="14"/>
      <c r="Q340" s="57">
        <v>0</v>
      </c>
      <c r="R340" s="13">
        <v>100</v>
      </c>
      <c r="S340" s="18">
        <v>50</v>
      </c>
      <c r="T340" s="12" t="s">
        <v>86</v>
      </c>
      <c r="U340" s="11" t="s">
        <v>64</v>
      </c>
      <c r="V340" s="11">
        <v>1410701139</v>
      </c>
      <c r="W340" s="11" t="s">
        <v>2825</v>
      </c>
      <c r="X340" s="11" t="s">
        <v>2826</v>
      </c>
      <c r="Y340" s="11" t="s">
        <v>2827</v>
      </c>
      <c r="Z340" s="11">
        <v>3010274094491</v>
      </c>
      <c r="AA340" s="11" t="s">
        <v>142</v>
      </c>
      <c r="AB340" s="11" t="s">
        <v>2828</v>
      </c>
      <c r="AC340" s="12"/>
      <c r="AD340" s="12"/>
      <c r="AE340" s="12"/>
      <c r="AF340" s="15" t="s">
        <v>70</v>
      </c>
      <c r="AG340" s="11" t="str">
        <f>IFERROR(VLOOKUP(표1[[#This Row],[담당자]],'담당자 정보'!$B:$D,2,0),"")</f>
        <v>바로고</v>
      </c>
      <c r="AH340" s="11" t="str">
        <f>IFERROR(VLOOKUP(표1[[#This Row],[담당자]],'담당자 정보'!$B:$E,4,0),"")</f>
        <v>1팀</v>
      </c>
      <c r="AI340" s="12" t="s">
        <v>131</v>
      </c>
      <c r="AJ340" s="12" t="str">
        <f>IFERROR(VLOOKUP(표1[[#This Row],[담당자]],배민비즈계정!$B:$E,3,0),"")</f>
        <v>kwpark</v>
      </c>
      <c r="AK340" s="12" t="str">
        <f>IFERROR(VLOOKUP(표1[[#This Row],[담당자]],배민비즈계정!$B:$E,4,0),"")</f>
        <v>010-9098-6748</v>
      </c>
      <c r="AL340" s="12" t="str">
        <f>VLOOKUP(표1[[#This Row],[담당자]],배민비즈계정!$B:$E,2,0)</f>
        <v>1팀</v>
      </c>
      <c r="AM340" s="11" t="str">
        <f>VLOOKUP(표1[[#This Row],[담당자]],'담당자 정보'!B:G,6,FALSE)</f>
        <v>평정현</v>
      </c>
      <c r="AN340" s="11" t="str">
        <f>VLOOKUP(표1[[#This Row],[팀장]],배민비즈계정!$B:$E,3,FALSE)</f>
        <v>jhpyeong</v>
      </c>
      <c r="AO340" s="16" t="str">
        <f>VLOOKUP(표1[[#This Row],[팀장]],배민비즈계정!$B:$E,4,FALSE)</f>
        <v>010-4660-7292</v>
      </c>
      <c r="AP340" s="2" t="s">
        <v>109</v>
      </c>
      <c r="AQ340" s="2" t="s">
        <v>889</v>
      </c>
      <c r="AR340" s="2" t="str">
        <f>_xlfn.XLOOKUP(표1[[#This Row],[시도2]]&amp;" "&amp;표1[[#This Row],[시군구2]],요금제0402!C:C,요금제0402!G:G)</f>
        <v>서울B&amp;경인A</v>
      </c>
      <c r="AS340" s="2"/>
      <c r="AT340" s="2"/>
      <c r="AU340" s="2"/>
    </row>
    <row r="341" spans="1:47" ht="16.5" customHeight="1">
      <c r="A341" s="10">
        <v>339</v>
      </c>
      <c r="B341" s="11" t="s">
        <v>2766</v>
      </c>
      <c r="C341" s="11" t="s">
        <v>2829</v>
      </c>
      <c r="D341" s="11" t="s">
        <v>2830</v>
      </c>
      <c r="E341" s="11" t="s">
        <v>56</v>
      </c>
      <c r="F341" s="11" t="s">
        <v>109</v>
      </c>
      <c r="G341" s="11" t="s">
        <v>170</v>
      </c>
      <c r="H341" s="11">
        <v>0</v>
      </c>
      <c r="I341" s="47"/>
      <c r="J341" s="11" t="s">
        <v>2831</v>
      </c>
      <c r="K341" s="11" t="s">
        <v>182</v>
      </c>
      <c r="L341" s="11" t="s">
        <v>2676</v>
      </c>
      <c r="M341" s="12">
        <v>45457</v>
      </c>
      <c r="N341" s="12">
        <v>45462</v>
      </c>
      <c r="O341" s="12" t="str">
        <f>IFERROR(_xlfn.XLOOKUP(표1[[#This Row],[시도]]&amp;" "&amp;표1[[#This Row],[시군구]],요금제0402!C:C,요금제0402!G:G),"-")</f>
        <v>경인B</v>
      </c>
      <c r="P341" s="14"/>
      <c r="Q341" s="57">
        <v>0</v>
      </c>
      <c r="R341" s="13">
        <v>100</v>
      </c>
      <c r="S341" s="18">
        <v>50</v>
      </c>
      <c r="T341" s="12" t="s">
        <v>86</v>
      </c>
      <c r="U341" s="11" t="s">
        <v>150</v>
      </c>
      <c r="V341" s="11">
        <v>2356800659</v>
      </c>
      <c r="W341" s="11" t="s">
        <v>2832</v>
      </c>
      <c r="X341" s="11" t="s">
        <v>2833</v>
      </c>
      <c r="Y341" s="11" t="s">
        <v>2834</v>
      </c>
      <c r="Z341" s="11">
        <v>3020495652371</v>
      </c>
      <c r="AA341" s="11" t="s">
        <v>142</v>
      </c>
      <c r="AB341" s="11" t="s">
        <v>2835</v>
      </c>
      <c r="AC341" s="12"/>
      <c r="AD341" s="12"/>
      <c r="AE341" s="12"/>
      <c r="AF341" s="15" t="s">
        <v>70</v>
      </c>
      <c r="AG341" s="11" t="str">
        <f>IFERROR(VLOOKUP(표1[[#This Row],[담당자]],'담당자 정보'!$B:$D,2,0),"")</f>
        <v>바로고</v>
      </c>
      <c r="AH341" s="11" t="str">
        <f>IFERROR(VLOOKUP(표1[[#This Row],[담당자]],'담당자 정보'!$B:$E,4,0),"")</f>
        <v>1팀</v>
      </c>
      <c r="AI341" s="12" t="s">
        <v>131</v>
      </c>
      <c r="AJ341" s="12" t="str">
        <f>IFERROR(VLOOKUP(표1[[#This Row],[담당자]],배민비즈계정!$B:$E,3,0),"")</f>
        <v>kwpark</v>
      </c>
      <c r="AK341" s="12" t="str">
        <f>IFERROR(VLOOKUP(표1[[#This Row],[담당자]],배민비즈계정!$B:$E,4,0),"")</f>
        <v>010-9098-6748</v>
      </c>
      <c r="AL341" s="12" t="str">
        <f>VLOOKUP(표1[[#This Row],[담당자]],배민비즈계정!$B:$E,2,0)</f>
        <v>1팀</v>
      </c>
      <c r="AM341" s="11" t="str">
        <f>VLOOKUP(표1[[#This Row],[담당자]],'담당자 정보'!B:G,6,FALSE)</f>
        <v>평정현</v>
      </c>
      <c r="AN341" s="11" t="str">
        <f>VLOOKUP(표1[[#This Row],[팀장]],배민비즈계정!$B:$E,3,FALSE)</f>
        <v>jhpyeong</v>
      </c>
      <c r="AO341" s="16" t="str">
        <f>VLOOKUP(표1[[#This Row],[팀장]],배민비즈계정!$B:$E,4,FALSE)</f>
        <v>010-4660-7292</v>
      </c>
      <c r="AP341" s="2" t="s">
        <v>109</v>
      </c>
      <c r="AQ341" s="2" t="s">
        <v>170</v>
      </c>
      <c r="AR341" s="2" t="str">
        <f>_xlfn.XLOOKUP(표1[[#This Row],[시도2]]&amp;" "&amp;표1[[#This Row],[시군구2]],요금제0402!C:C,요금제0402!G:G)</f>
        <v>경인B</v>
      </c>
      <c r="AS341" s="2"/>
      <c r="AT341" s="2"/>
      <c r="AU341" s="2"/>
    </row>
    <row r="342" spans="1:47" ht="16.5" customHeight="1">
      <c r="A342" s="10">
        <v>340</v>
      </c>
      <c r="B342" s="11" t="s">
        <v>2766</v>
      </c>
      <c r="C342" s="11" t="s">
        <v>2836</v>
      </c>
      <c r="D342" s="11" t="s">
        <v>2837</v>
      </c>
      <c r="E342" s="11" t="s">
        <v>75</v>
      </c>
      <c r="F342" s="11" t="s">
        <v>109</v>
      </c>
      <c r="G342" s="11" t="s">
        <v>170</v>
      </c>
      <c r="H342" s="11">
        <v>0</v>
      </c>
      <c r="I342" s="47" t="s">
        <v>2838</v>
      </c>
      <c r="J342" s="11" t="s">
        <v>2839</v>
      </c>
      <c r="K342" s="11" t="s">
        <v>2840</v>
      </c>
      <c r="L342" s="11" t="s">
        <v>2676</v>
      </c>
      <c r="M342" s="12">
        <v>45457</v>
      </c>
      <c r="N342" s="12">
        <v>45462</v>
      </c>
      <c r="O342" s="12" t="str">
        <f>IFERROR(_xlfn.XLOOKUP(표1[[#This Row],[시도]]&amp;" "&amp;표1[[#This Row],[시군구]],요금제0402!C:C,요금제0402!G:G),"-")</f>
        <v>경인B</v>
      </c>
      <c r="P342" s="14"/>
      <c r="Q342" s="57">
        <v>0</v>
      </c>
      <c r="R342" s="13">
        <v>100</v>
      </c>
      <c r="S342" s="18">
        <v>50</v>
      </c>
      <c r="T342" s="12" t="s">
        <v>86</v>
      </c>
      <c r="U342" s="11" t="s">
        <v>64</v>
      </c>
      <c r="V342" s="11">
        <v>4644501112</v>
      </c>
      <c r="W342" s="11" t="s">
        <v>2841</v>
      </c>
      <c r="X342" s="11" t="s">
        <v>2842</v>
      </c>
      <c r="Y342" s="11" t="s">
        <v>2843</v>
      </c>
      <c r="Z342" s="11">
        <v>110313036729</v>
      </c>
      <c r="AA342" s="11" t="s">
        <v>165</v>
      </c>
      <c r="AB342" s="11" t="s">
        <v>2844</v>
      </c>
      <c r="AC342" s="12"/>
      <c r="AD342" s="12"/>
      <c r="AE342" s="12"/>
      <c r="AF342" s="15" t="s">
        <v>70</v>
      </c>
      <c r="AG342" s="11" t="str">
        <f>IFERROR(VLOOKUP(표1[[#This Row],[담당자]],'담당자 정보'!$B:$D,2,0),"")</f>
        <v>바로고</v>
      </c>
      <c r="AH342" s="11" t="str">
        <f>IFERROR(VLOOKUP(표1[[#This Row],[담당자]],'담당자 정보'!$B:$E,4,0),"")</f>
        <v>1팀</v>
      </c>
      <c r="AI342" s="12" t="s">
        <v>131</v>
      </c>
      <c r="AJ342" s="12" t="str">
        <f>IFERROR(VLOOKUP(표1[[#This Row],[담당자]],배민비즈계정!$B:$E,3,0),"")</f>
        <v>kwpark</v>
      </c>
      <c r="AK342" s="12" t="str">
        <f>IFERROR(VLOOKUP(표1[[#This Row],[담당자]],배민비즈계정!$B:$E,4,0),"")</f>
        <v>010-9098-6748</v>
      </c>
      <c r="AL342" s="12" t="str">
        <f>VLOOKUP(표1[[#This Row],[담당자]],배민비즈계정!$B:$E,2,0)</f>
        <v>1팀</v>
      </c>
      <c r="AM342" s="11" t="str">
        <f>VLOOKUP(표1[[#This Row],[담당자]],'담당자 정보'!B:G,6,FALSE)</f>
        <v>평정현</v>
      </c>
      <c r="AN342" s="11" t="str">
        <f>VLOOKUP(표1[[#This Row],[팀장]],배민비즈계정!$B:$E,3,FALSE)</f>
        <v>jhpyeong</v>
      </c>
      <c r="AO342" s="16" t="str">
        <f>VLOOKUP(표1[[#This Row],[팀장]],배민비즈계정!$B:$E,4,FALSE)</f>
        <v>010-4660-7292</v>
      </c>
      <c r="AP342" s="2" t="s">
        <v>109</v>
      </c>
      <c r="AQ342" s="2" t="s">
        <v>170</v>
      </c>
      <c r="AR342" s="2" t="str">
        <f>_xlfn.XLOOKUP(표1[[#This Row],[시도2]]&amp;" "&amp;표1[[#This Row],[시군구2]],요금제0402!C:C,요금제0402!G:G)</f>
        <v>경인B</v>
      </c>
      <c r="AS342" s="2"/>
      <c r="AT342" s="2"/>
      <c r="AU342" s="2"/>
    </row>
    <row r="343" spans="1:47" ht="16.5" customHeight="1">
      <c r="A343" s="10">
        <v>341</v>
      </c>
      <c r="B343" s="11" t="s">
        <v>2766</v>
      </c>
      <c r="C343" s="11" t="s">
        <v>2845</v>
      </c>
      <c r="D343" s="11" t="s">
        <v>2846</v>
      </c>
      <c r="E343" s="11" t="s">
        <v>75</v>
      </c>
      <c r="F343" s="11" t="s">
        <v>109</v>
      </c>
      <c r="G343" s="11" t="s">
        <v>170</v>
      </c>
      <c r="H343" s="11">
        <v>0</v>
      </c>
      <c r="I343" s="47" t="s">
        <v>2847</v>
      </c>
      <c r="J343" s="11" t="s">
        <v>2848</v>
      </c>
      <c r="K343" s="11" t="s">
        <v>2849</v>
      </c>
      <c r="L343" s="11" t="s">
        <v>2676</v>
      </c>
      <c r="M343" s="12">
        <v>45457</v>
      </c>
      <c r="N343" s="12">
        <v>45462</v>
      </c>
      <c r="O343" s="12" t="str">
        <f>IFERROR(_xlfn.XLOOKUP(표1[[#This Row],[시도]]&amp;" "&amp;표1[[#This Row],[시군구]],요금제0402!C:C,요금제0402!G:G),"-")</f>
        <v>경인B</v>
      </c>
      <c r="P343" s="14"/>
      <c r="Q343" s="57">
        <v>0</v>
      </c>
      <c r="R343" s="13">
        <v>100</v>
      </c>
      <c r="S343" s="18">
        <v>50</v>
      </c>
      <c r="T343" s="12" t="s">
        <v>86</v>
      </c>
      <c r="U343" s="11" t="s">
        <v>64</v>
      </c>
      <c r="V343" s="11">
        <v>5914400169</v>
      </c>
      <c r="W343" s="11" t="s">
        <v>2850</v>
      </c>
      <c r="X343" s="11" t="s">
        <v>2851</v>
      </c>
      <c r="Y343" s="11" t="s">
        <v>2852</v>
      </c>
      <c r="Z343" s="11">
        <v>17125651026048</v>
      </c>
      <c r="AA343" s="11" t="s">
        <v>142</v>
      </c>
      <c r="AB343" s="11" t="s">
        <v>2853</v>
      </c>
      <c r="AC343" s="12"/>
      <c r="AD343" s="12"/>
      <c r="AE343" s="12"/>
      <c r="AF343" s="15" t="s">
        <v>70</v>
      </c>
      <c r="AG343" s="11" t="str">
        <f>IFERROR(VLOOKUP(표1[[#This Row],[담당자]],'담당자 정보'!$B:$D,2,0),"")</f>
        <v>바로고</v>
      </c>
      <c r="AH343" s="11" t="str">
        <f>IFERROR(VLOOKUP(표1[[#This Row],[담당자]],'담당자 정보'!$B:$E,4,0),"")</f>
        <v>1팀</v>
      </c>
      <c r="AI343" s="12" t="s">
        <v>131</v>
      </c>
      <c r="AJ343" s="12" t="str">
        <f>IFERROR(VLOOKUP(표1[[#This Row],[담당자]],배민비즈계정!$B:$E,3,0),"")</f>
        <v>kwpark</v>
      </c>
      <c r="AK343" s="12" t="str">
        <f>IFERROR(VLOOKUP(표1[[#This Row],[담당자]],배민비즈계정!$B:$E,4,0),"")</f>
        <v>010-9098-6748</v>
      </c>
      <c r="AL343" s="12" t="str">
        <f>VLOOKUP(표1[[#This Row],[담당자]],배민비즈계정!$B:$E,2,0)</f>
        <v>1팀</v>
      </c>
      <c r="AM343" s="11" t="str">
        <f>VLOOKUP(표1[[#This Row],[담당자]],'담당자 정보'!B:G,6,FALSE)</f>
        <v>평정현</v>
      </c>
      <c r="AN343" s="11" t="str">
        <f>VLOOKUP(표1[[#This Row],[팀장]],배민비즈계정!$B:$E,3,FALSE)</f>
        <v>jhpyeong</v>
      </c>
      <c r="AO343" s="16" t="str">
        <f>VLOOKUP(표1[[#This Row],[팀장]],배민비즈계정!$B:$E,4,FALSE)</f>
        <v>010-4660-7292</v>
      </c>
      <c r="AP343" s="2" t="s">
        <v>109</v>
      </c>
      <c r="AQ343" s="2" t="s">
        <v>170</v>
      </c>
      <c r="AR343" s="2" t="str">
        <f>_xlfn.XLOOKUP(표1[[#This Row],[시도2]]&amp;" "&amp;표1[[#This Row],[시군구2]],요금제0402!C:C,요금제0402!G:G)</f>
        <v>경인B</v>
      </c>
      <c r="AS343" s="2"/>
      <c r="AT343" s="2"/>
      <c r="AU343" s="2"/>
    </row>
    <row r="344" spans="1:47" ht="16.5" customHeight="1">
      <c r="A344" s="10">
        <v>342</v>
      </c>
      <c r="B344" s="11" t="s">
        <v>2766</v>
      </c>
      <c r="C344" s="11" t="s">
        <v>2854</v>
      </c>
      <c r="D344" s="11" t="s">
        <v>2855</v>
      </c>
      <c r="E344" s="11" t="s">
        <v>108</v>
      </c>
      <c r="F344" s="11" t="s">
        <v>109</v>
      </c>
      <c r="G344" s="11" t="s">
        <v>170</v>
      </c>
      <c r="H344" s="11">
        <v>4</v>
      </c>
      <c r="I344" s="47" t="s">
        <v>2856</v>
      </c>
      <c r="J344" s="11" t="s">
        <v>2857</v>
      </c>
      <c r="K344" s="11" t="s">
        <v>2858</v>
      </c>
      <c r="L344" s="11" t="s">
        <v>2676</v>
      </c>
      <c r="M344" s="12">
        <v>45457</v>
      </c>
      <c r="N344" s="12">
        <v>45462</v>
      </c>
      <c r="O344" s="12" t="str">
        <f>IFERROR(_xlfn.XLOOKUP(표1[[#This Row],[시도]]&amp;" "&amp;표1[[#This Row],[시군구]],요금제0402!C:C,요금제0402!G:G),"-")</f>
        <v>경인B</v>
      </c>
      <c r="P344" s="14"/>
      <c r="Q344" s="57">
        <v>0</v>
      </c>
      <c r="R344" s="13">
        <v>100</v>
      </c>
      <c r="S344" s="18">
        <v>50</v>
      </c>
      <c r="T344" s="12" t="s">
        <v>86</v>
      </c>
      <c r="U344" s="11" t="s">
        <v>64</v>
      </c>
      <c r="V344" s="11">
        <v>7220901043</v>
      </c>
      <c r="W344" s="11" t="s">
        <v>2859</v>
      </c>
      <c r="X344" s="11" t="s">
        <v>2860</v>
      </c>
      <c r="Y344" s="11" t="s">
        <v>2861</v>
      </c>
      <c r="Z344" s="11">
        <v>1002241514474</v>
      </c>
      <c r="AA344" s="11" t="s">
        <v>259</v>
      </c>
      <c r="AB344" s="11" t="s">
        <v>2862</v>
      </c>
      <c r="AC344" s="12"/>
      <c r="AD344" s="12"/>
      <c r="AE344" s="12"/>
      <c r="AF344" s="15" t="s">
        <v>70</v>
      </c>
      <c r="AG344" s="11" t="str">
        <f>IFERROR(VLOOKUP(표1[[#This Row],[담당자]],'담당자 정보'!$B:$D,2,0),"")</f>
        <v>바로고</v>
      </c>
      <c r="AH344" s="11" t="str">
        <f>IFERROR(VLOOKUP(표1[[#This Row],[담당자]],'담당자 정보'!$B:$E,4,0),"")</f>
        <v>1팀</v>
      </c>
      <c r="AI344" s="12" t="s">
        <v>131</v>
      </c>
      <c r="AJ344" s="12" t="str">
        <f>IFERROR(VLOOKUP(표1[[#This Row],[담당자]],배민비즈계정!$B:$E,3,0),"")</f>
        <v>kwpark</v>
      </c>
      <c r="AK344" s="12" t="str">
        <f>IFERROR(VLOOKUP(표1[[#This Row],[담당자]],배민비즈계정!$B:$E,4,0),"")</f>
        <v>010-9098-6748</v>
      </c>
      <c r="AL344" s="12" t="str">
        <f>VLOOKUP(표1[[#This Row],[담당자]],배민비즈계정!$B:$E,2,0)</f>
        <v>1팀</v>
      </c>
      <c r="AM344" s="11" t="str">
        <f>VLOOKUP(표1[[#This Row],[담당자]],'담당자 정보'!B:G,6,FALSE)</f>
        <v>평정현</v>
      </c>
      <c r="AN344" s="11" t="str">
        <f>VLOOKUP(표1[[#This Row],[팀장]],배민비즈계정!$B:$E,3,FALSE)</f>
        <v>jhpyeong</v>
      </c>
      <c r="AO344" s="16" t="str">
        <f>VLOOKUP(표1[[#This Row],[팀장]],배민비즈계정!$B:$E,4,FALSE)</f>
        <v>010-4660-7292</v>
      </c>
      <c r="AP344" s="2" t="s">
        <v>109</v>
      </c>
      <c r="AQ344" s="2" t="s">
        <v>170</v>
      </c>
      <c r="AR344" s="2" t="str">
        <f>_xlfn.XLOOKUP(표1[[#This Row],[시도2]]&amp;" "&amp;표1[[#This Row],[시군구2]],요금제0402!C:C,요금제0402!G:G)</f>
        <v>경인B</v>
      </c>
      <c r="AS344" s="2"/>
      <c r="AT344" s="2"/>
      <c r="AU344" s="2"/>
    </row>
    <row r="345" spans="1:47" ht="16.5" customHeight="1">
      <c r="A345" s="10">
        <v>343</v>
      </c>
      <c r="B345" s="11" t="s">
        <v>2201</v>
      </c>
      <c r="C345" s="11" t="s">
        <v>2863</v>
      </c>
      <c r="D345" s="11" t="s">
        <v>2864</v>
      </c>
      <c r="E345" s="11" t="s">
        <v>108</v>
      </c>
      <c r="F345" s="11" t="s">
        <v>109</v>
      </c>
      <c r="G345" s="11" t="s">
        <v>186</v>
      </c>
      <c r="H345" s="11">
        <v>2</v>
      </c>
      <c r="I345" s="47" t="s">
        <v>2865</v>
      </c>
      <c r="J345" s="11" t="s">
        <v>2866</v>
      </c>
      <c r="K345" s="11" t="s">
        <v>2867</v>
      </c>
      <c r="L345" s="11" t="s">
        <v>2676</v>
      </c>
      <c r="M345" s="12">
        <v>45457</v>
      </c>
      <c r="N345" s="12">
        <v>45462</v>
      </c>
      <c r="O345" s="12" t="str">
        <f>IFERROR(_xlfn.XLOOKUP(표1[[#This Row],[시도]]&amp;" "&amp;표1[[#This Row],[시군구]],요금제0402!C:C,요금제0402!G:G),"-")</f>
        <v>경인B</v>
      </c>
      <c r="P345" s="14"/>
      <c r="Q345" s="57">
        <v>0</v>
      </c>
      <c r="R345" s="13">
        <v>100</v>
      </c>
      <c r="S345" s="18">
        <v>50</v>
      </c>
      <c r="T345" s="12" t="s">
        <v>86</v>
      </c>
      <c r="U345" s="11" t="s">
        <v>64</v>
      </c>
      <c r="V345" s="11">
        <v>2463400464</v>
      </c>
      <c r="W345" s="11" t="s">
        <v>2868</v>
      </c>
      <c r="X345" s="11" t="s">
        <v>2869</v>
      </c>
      <c r="Y345" s="11" t="s">
        <v>2870</v>
      </c>
      <c r="Z345" s="11">
        <v>3333284326935</v>
      </c>
      <c r="AA345" s="11" t="s">
        <v>68</v>
      </c>
      <c r="AB345" s="11" t="s">
        <v>2871</v>
      </c>
      <c r="AC345" s="12"/>
      <c r="AD345" s="12"/>
      <c r="AE345" s="12"/>
      <c r="AF345" s="15" t="s">
        <v>70</v>
      </c>
      <c r="AG345" s="11" t="str">
        <f>IFERROR(VLOOKUP(표1[[#This Row],[담당자]],'담당자 정보'!$B:$D,2,0),"")</f>
        <v>바로고</v>
      </c>
      <c r="AH345" s="11" t="str">
        <f>IFERROR(VLOOKUP(표1[[#This Row],[담당자]],'담당자 정보'!$B:$E,4,0),"")</f>
        <v>1팀</v>
      </c>
      <c r="AI345" s="12" t="s">
        <v>131</v>
      </c>
      <c r="AJ345" s="12" t="str">
        <f>IFERROR(VLOOKUP(표1[[#This Row],[담당자]],배민비즈계정!$B:$E,3,0),"")</f>
        <v>kwpark</v>
      </c>
      <c r="AK345" s="12" t="str">
        <f>IFERROR(VLOOKUP(표1[[#This Row],[담당자]],배민비즈계정!$B:$E,4,0),"")</f>
        <v>010-9098-6748</v>
      </c>
      <c r="AL345" s="12" t="str">
        <f>VLOOKUP(표1[[#This Row],[담당자]],배민비즈계정!$B:$E,2,0)</f>
        <v>1팀</v>
      </c>
      <c r="AM345" s="11" t="str">
        <f>VLOOKUP(표1[[#This Row],[담당자]],'담당자 정보'!B:G,6,FALSE)</f>
        <v>평정현</v>
      </c>
      <c r="AN345" s="11" t="str">
        <f>VLOOKUP(표1[[#This Row],[팀장]],배민비즈계정!$B:$E,3,FALSE)</f>
        <v>jhpyeong</v>
      </c>
      <c r="AO345" s="16" t="str">
        <f>VLOOKUP(표1[[#This Row],[팀장]],배민비즈계정!$B:$E,4,FALSE)</f>
        <v>010-4660-7292</v>
      </c>
      <c r="AP345" s="2" t="s">
        <v>109</v>
      </c>
      <c r="AQ345" s="2" t="s">
        <v>186</v>
      </c>
      <c r="AR345" s="2" t="str">
        <f>_xlfn.XLOOKUP(표1[[#This Row],[시도2]]&amp;" "&amp;표1[[#This Row],[시군구2]],요금제0402!C:C,요금제0402!G:G)</f>
        <v>경인B</v>
      </c>
      <c r="AS345" s="2"/>
      <c r="AT345" s="2"/>
      <c r="AU345" s="2"/>
    </row>
    <row r="346" spans="1:47" ht="16.5" customHeight="1">
      <c r="A346" s="10">
        <v>344</v>
      </c>
      <c r="B346" s="11" t="s">
        <v>2872</v>
      </c>
      <c r="C346" s="11" t="s">
        <v>2873</v>
      </c>
      <c r="D346" s="11" t="s">
        <v>2874</v>
      </c>
      <c r="E346" s="11" t="s">
        <v>56</v>
      </c>
      <c r="F346" s="11" t="s">
        <v>109</v>
      </c>
      <c r="G346" s="11" t="s">
        <v>1159</v>
      </c>
      <c r="H346" s="11">
        <v>0</v>
      </c>
      <c r="I346" s="47"/>
      <c r="J346" s="11" t="s">
        <v>2875</v>
      </c>
      <c r="K346" s="11" t="s">
        <v>2876</v>
      </c>
      <c r="L346" s="11" t="s">
        <v>2676</v>
      </c>
      <c r="M346" s="12">
        <v>45457</v>
      </c>
      <c r="N346" s="12">
        <v>45462</v>
      </c>
      <c r="O346" s="12" t="str">
        <f>IFERROR(_xlfn.XLOOKUP(표1[[#This Row],[시도]]&amp;" "&amp;표1[[#This Row],[시군구]],요금제0402!C:C,요금제0402!G:G),"-")</f>
        <v>경인B</v>
      </c>
      <c r="P346" s="14"/>
      <c r="Q346" s="57">
        <v>0</v>
      </c>
      <c r="R346" s="13">
        <v>100</v>
      </c>
      <c r="S346" s="18">
        <v>50</v>
      </c>
      <c r="T346" s="12" t="s">
        <v>86</v>
      </c>
      <c r="U346" s="11" t="s">
        <v>150</v>
      </c>
      <c r="V346" s="11">
        <v>4700303376</v>
      </c>
      <c r="W346" s="11" t="s">
        <v>2628</v>
      </c>
      <c r="X346" s="11" t="s">
        <v>2629</v>
      </c>
      <c r="Y346" s="11" t="s">
        <v>2630</v>
      </c>
      <c r="Z346" s="11" t="s">
        <v>2631</v>
      </c>
      <c r="AA346" s="11" t="s">
        <v>90</v>
      </c>
      <c r="AB346" s="11" t="s">
        <v>2632</v>
      </c>
      <c r="AC346" s="12"/>
      <c r="AD346" s="12"/>
      <c r="AE346" s="12"/>
      <c r="AF346" s="15" t="s">
        <v>367</v>
      </c>
      <c r="AG346" s="11" t="str">
        <f>IFERROR(VLOOKUP(표1[[#This Row],[담당자]],'담당자 정보'!$B:$D,2,0),"")</f>
        <v>바로고</v>
      </c>
      <c r="AH346" s="11" t="str">
        <f>IFERROR(VLOOKUP(표1[[#This Row],[담당자]],'담당자 정보'!$B:$E,4,0),"")</f>
        <v>1팀</v>
      </c>
      <c r="AI346" s="12" t="s">
        <v>131</v>
      </c>
      <c r="AJ346" s="12" t="str">
        <f>IFERROR(VLOOKUP(표1[[#This Row],[담당자]],배민비즈계정!$B:$E,3,0),"")</f>
        <v>kwpark</v>
      </c>
      <c r="AK346" s="12" t="str">
        <f>IFERROR(VLOOKUP(표1[[#This Row],[담당자]],배민비즈계정!$B:$E,4,0),"")</f>
        <v>010-9098-6748</v>
      </c>
      <c r="AL346" s="12" t="str">
        <f>VLOOKUP(표1[[#This Row],[담당자]],배민비즈계정!$B:$E,2,0)</f>
        <v>1팀</v>
      </c>
      <c r="AM346" s="11" t="str">
        <f>VLOOKUP(표1[[#This Row],[담당자]],'담당자 정보'!B:G,6,FALSE)</f>
        <v>평정현</v>
      </c>
      <c r="AN346" s="11" t="str">
        <f>VLOOKUP(표1[[#This Row],[팀장]],배민비즈계정!$B:$E,3,FALSE)</f>
        <v>jhpyeong</v>
      </c>
      <c r="AO346" s="16" t="str">
        <f>VLOOKUP(표1[[#This Row],[팀장]],배민비즈계정!$B:$E,4,FALSE)</f>
        <v>010-4660-7292</v>
      </c>
      <c r="AP346" s="2" t="s">
        <v>109</v>
      </c>
      <c r="AQ346" s="2" t="s">
        <v>1159</v>
      </c>
      <c r="AR346" s="2" t="str">
        <f>_xlfn.XLOOKUP(표1[[#This Row],[시도2]]&amp;" "&amp;표1[[#This Row],[시군구2]],요금제0402!C:C,요금제0402!G:G)</f>
        <v>경인B</v>
      </c>
      <c r="AS346" s="2"/>
      <c r="AT346" s="2"/>
      <c r="AU346" s="2"/>
    </row>
    <row r="347" spans="1:47" ht="16.5" customHeight="1">
      <c r="A347" s="10">
        <v>345</v>
      </c>
      <c r="B347" s="11" t="s">
        <v>2270</v>
      </c>
      <c r="C347" s="11" t="s">
        <v>2877</v>
      </c>
      <c r="D347" s="11" t="s">
        <v>2878</v>
      </c>
      <c r="E347" s="11" t="s">
        <v>56</v>
      </c>
      <c r="F347" s="11" t="s">
        <v>109</v>
      </c>
      <c r="G347" s="11" t="s">
        <v>2273</v>
      </c>
      <c r="H347" s="11">
        <v>0</v>
      </c>
      <c r="I347" s="47"/>
      <c r="J347" s="11" t="s">
        <v>2879</v>
      </c>
      <c r="K347" s="11" t="s">
        <v>2880</v>
      </c>
      <c r="L347" s="11" t="s">
        <v>2676</v>
      </c>
      <c r="M347" s="12">
        <v>45457</v>
      </c>
      <c r="N347" s="12">
        <v>45462</v>
      </c>
      <c r="O347" s="12" t="str">
        <f>IFERROR(_xlfn.XLOOKUP(표1[[#This Row],[시도]]&amp;" "&amp;표1[[#This Row],[시군구]],요금제0402!C:C,요금제0402!G:G),"-")</f>
        <v>경인B</v>
      </c>
      <c r="P347" s="14"/>
      <c r="Q347" s="57">
        <v>0</v>
      </c>
      <c r="R347" s="13">
        <v>100</v>
      </c>
      <c r="S347" s="18">
        <v>50</v>
      </c>
      <c r="T347" s="12" t="s">
        <v>86</v>
      </c>
      <c r="U347" s="11" t="s">
        <v>64</v>
      </c>
      <c r="V347" s="11">
        <v>6182702785</v>
      </c>
      <c r="W347" s="11" t="s">
        <v>2881</v>
      </c>
      <c r="X347" s="11" t="s">
        <v>2882</v>
      </c>
      <c r="Y347" s="11" t="s">
        <v>2883</v>
      </c>
      <c r="Z347" s="11">
        <v>3333293746604</v>
      </c>
      <c r="AA347" s="11" t="s">
        <v>68</v>
      </c>
      <c r="AB347" s="11" t="s">
        <v>2884</v>
      </c>
      <c r="AC347" s="12"/>
      <c r="AD347" s="12"/>
      <c r="AE347" s="12"/>
      <c r="AF347" s="15" t="s">
        <v>70</v>
      </c>
      <c r="AG347" s="11" t="str">
        <f>IFERROR(VLOOKUP(표1[[#This Row],[담당자]],'담당자 정보'!$B:$D,2,0),"")</f>
        <v>바로고</v>
      </c>
      <c r="AH347" s="11" t="str">
        <f>IFERROR(VLOOKUP(표1[[#This Row],[담당자]],'담당자 정보'!$B:$E,4,0),"")</f>
        <v>1팀</v>
      </c>
      <c r="AI347" s="12" t="s">
        <v>131</v>
      </c>
      <c r="AJ347" s="12" t="str">
        <f>IFERROR(VLOOKUP(표1[[#This Row],[담당자]],배민비즈계정!$B:$E,3,0),"")</f>
        <v>kwpark</v>
      </c>
      <c r="AK347" s="12" t="str">
        <f>IFERROR(VLOOKUP(표1[[#This Row],[담당자]],배민비즈계정!$B:$E,4,0),"")</f>
        <v>010-9098-6748</v>
      </c>
      <c r="AL347" s="12" t="str">
        <f>VLOOKUP(표1[[#This Row],[담당자]],배민비즈계정!$B:$E,2,0)</f>
        <v>1팀</v>
      </c>
      <c r="AM347" s="11" t="str">
        <f>VLOOKUP(표1[[#This Row],[담당자]],'담당자 정보'!B:G,6,FALSE)</f>
        <v>평정현</v>
      </c>
      <c r="AN347" s="11" t="str">
        <f>VLOOKUP(표1[[#This Row],[팀장]],배민비즈계정!$B:$E,3,FALSE)</f>
        <v>jhpyeong</v>
      </c>
      <c r="AO347" s="16" t="str">
        <f>VLOOKUP(표1[[#This Row],[팀장]],배민비즈계정!$B:$E,4,FALSE)</f>
        <v>010-4660-7292</v>
      </c>
      <c r="AP347" s="2" t="s">
        <v>109</v>
      </c>
      <c r="AQ347" s="2" t="s">
        <v>2273</v>
      </c>
      <c r="AR347" s="2" t="str">
        <f>_xlfn.XLOOKUP(표1[[#This Row],[시도2]]&amp;" "&amp;표1[[#This Row],[시군구2]],요금제0402!C:C,요금제0402!G:G)</f>
        <v>경인B</v>
      </c>
      <c r="AS347" s="2"/>
      <c r="AT347" s="2"/>
      <c r="AU347" s="2"/>
    </row>
    <row r="348" spans="1:47" ht="16.5" customHeight="1">
      <c r="A348" s="10">
        <v>346</v>
      </c>
      <c r="B348" s="11" t="s">
        <v>2885</v>
      </c>
      <c r="C348" s="11" t="s">
        <v>2886</v>
      </c>
      <c r="D348" s="11" t="s">
        <v>2887</v>
      </c>
      <c r="E348" s="11" t="s">
        <v>56</v>
      </c>
      <c r="F348" s="11" t="s">
        <v>109</v>
      </c>
      <c r="G348" s="11" t="s">
        <v>2888</v>
      </c>
      <c r="H348" s="11">
        <v>0</v>
      </c>
      <c r="I348" s="47" t="s">
        <v>1454</v>
      </c>
      <c r="J348" s="11" t="s">
        <v>2889</v>
      </c>
      <c r="K348" s="11" t="s">
        <v>2890</v>
      </c>
      <c r="L348" s="11" t="s">
        <v>2676</v>
      </c>
      <c r="M348" s="12">
        <v>45457</v>
      </c>
      <c r="N348" s="12">
        <v>45462</v>
      </c>
      <c r="O348" s="12" t="str">
        <f>IFERROR(_xlfn.XLOOKUP(표1[[#This Row],[시도]]&amp;" "&amp;표1[[#This Row],[시군구]],요금제0402!C:C,요금제0402!G:G),"-")</f>
        <v>서울B&amp;경인A</v>
      </c>
      <c r="P348" s="14"/>
      <c r="Q348" s="57">
        <v>0</v>
      </c>
      <c r="R348" s="13">
        <v>100</v>
      </c>
      <c r="S348" s="18">
        <v>50</v>
      </c>
      <c r="T348" s="12" t="s">
        <v>86</v>
      </c>
      <c r="U348" s="11" t="s">
        <v>150</v>
      </c>
      <c r="V348" s="11">
        <v>2271623083</v>
      </c>
      <c r="W348" s="11" t="s">
        <v>2891</v>
      </c>
      <c r="X348" s="11" t="s">
        <v>2892</v>
      </c>
      <c r="Y348" s="11" t="s">
        <v>2893</v>
      </c>
      <c r="Z348" s="11">
        <v>1002359406927</v>
      </c>
      <c r="AA348" s="11" t="s">
        <v>259</v>
      </c>
      <c r="AB348" s="11" t="s">
        <v>2894</v>
      </c>
      <c r="AC348" s="12"/>
      <c r="AD348" s="12"/>
      <c r="AE348" s="12"/>
      <c r="AF348" s="15" t="s">
        <v>70</v>
      </c>
      <c r="AG348" s="11" t="str">
        <f>IFERROR(VLOOKUP(표1[[#This Row],[담당자]],'담당자 정보'!$B:$D,2,0),"")</f>
        <v>바로고</v>
      </c>
      <c r="AH348" s="11" t="str">
        <f>IFERROR(VLOOKUP(표1[[#This Row],[담당자]],'담당자 정보'!$B:$E,4,0),"")</f>
        <v>1팀</v>
      </c>
      <c r="AI348" s="12" t="s">
        <v>118</v>
      </c>
      <c r="AJ348" s="12" t="str">
        <f>IFERROR(VLOOKUP(표1[[#This Row],[담당자]],배민비즈계정!$B:$E,3,0),"")</f>
        <v>swyoo</v>
      </c>
      <c r="AK348" s="12" t="str">
        <f>IFERROR(VLOOKUP(표1[[#This Row],[담당자]],배민비즈계정!$B:$E,4,0),"")</f>
        <v xml:space="preserve"> 010-5714-1605</v>
      </c>
      <c r="AL348" s="12" t="str">
        <f>VLOOKUP(표1[[#This Row],[담당자]],배민비즈계정!$B:$E,2,0)</f>
        <v>1팀</v>
      </c>
      <c r="AM348" s="11" t="str">
        <f>VLOOKUP(표1[[#This Row],[담당자]],'담당자 정보'!B:G,6,FALSE)</f>
        <v>평정현</v>
      </c>
      <c r="AN348" s="11" t="str">
        <f>VLOOKUP(표1[[#This Row],[팀장]],배민비즈계정!$B:$E,3,FALSE)</f>
        <v>jhpyeong</v>
      </c>
      <c r="AO348" s="16" t="str">
        <f>VLOOKUP(표1[[#This Row],[팀장]],배민비즈계정!$B:$E,4,FALSE)</f>
        <v>010-4660-7292</v>
      </c>
      <c r="AP348" s="2" t="s">
        <v>109</v>
      </c>
      <c r="AQ348" s="2" t="s">
        <v>2888</v>
      </c>
      <c r="AR348" s="2" t="str">
        <f>_xlfn.XLOOKUP(표1[[#This Row],[시도2]]&amp;" "&amp;표1[[#This Row],[시군구2]],요금제0402!C:C,요금제0402!G:G)</f>
        <v>서울B&amp;경인A</v>
      </c>
      <c r="AS348" s="2"/>
      <c r="AT348" s="2"/>
      <c r="AU348" s="2"/>
    </row>
    <row r="349" spans="1:47" ht="16.5" customHeight="1">
      <c r="A349" s="10">
        <v>347</v>
      </c>
      <c r="B349" s="11" t="s">
        <v>2872</v>
      </c>
      <c r="C349" s="11" t="s">
        <v>2895</v>
      </c>
      <c r="D349" s="11" t="s">
        <v>2896</v>
      </c>
      <c r="E349" s="11" t="s">
        <v>56</v>
      </c>
      <c r="F349" s="11" t="s">
        <v>109</v>
      </c>
      <c r="G349" s="11" t="s">
        <v>1159</v>
      </c>
      <c r="H349" s="11">
        <v>0</v>
      </c>
      <c r="I349" s="47"/>
      <c r="J349" s="11" t="s">
        <v>2897</v>
      </c>
      <c r="K349" s="11" t="s">
        <v>1161</v>
      </c>
      <c r="L349" s="11" t="s">
        <v>2676</v>
      </c>
      <c r="M349" s="12">
        <v>45457</v>
      </c>
      <c r="N349" s="12">
        <v>45462</v>
      </c>
      <c r="O349" s="12" t="str">
        <f>IFERROR(_xlfn.XLOOKUP(표1[[#This Row],[시도]]&amp;" "&amp;표1[[#This Row],[시군구]],요금제0402!C:C,요금제0402!G:G),"-")</f>
        <v>경인B</v>
      </c>
      <c r="P349" s="14"/>
      <c r="Q349" s="57">
        <v>0</v>
      </c>
      <c r="R349" s="13">
        <v>100</v>
      </c>
      <c r="S349" s="18">
        <v>50</v>
      </c>
      <c r="T349" s="12" t="s">
        <v>86</v>
      </c>
      <c r="U349" s="11" t="s">
        <v>150</v>
      </c>
      <c r="V349" s="11">
        <v>7890802825</v>
      </c>
      <c r="W349" s="11" t="s">
        <v>1170</v>
      </c>
      <c r="X349" s="11" t="s">
        <v>1171</v>
      </c>
      <c r="Y349" s="11" t="s">
        <v>1172</v>
      </c>
      <c r="Z349" s="11">
        <v>100054499383</v>
      </c>
      <c r="AA349" s="11" t="s">
        <v>1097</v>
      </c>
      <c r="AB349" s="11" t="s">
        <v>2898</v>
      </c>
      <c r="AC349" s="12"/>
      <c r="AD349" s="12"/>
      <c r="AE349" s="12"/>
      <c r="AF349" s="15" t="s">
        <v>1338</v>
      </c>
      <c r="AG349" s="11" t="str">
        <f>IFERROR(VLOOKUP(표1[[#This Row],[담당자]],'담당자 정보'!$B:$D,2,0),"")</f>
        <v>바로고</v>
      </c>
      <c r="AH349" s="11" t="str">
        <f>IFERROR(VLOOKUP(표1[[#This Row],[담당자]],'담당자 정보'!$B:$E,4,0),"")</f>
        <v>1팀</v>
      </c>
      <c r="AI349" s="12" t="s">
        <v>356</v>
      </c>
      <c r="AJ349" s="12" t="str">
        <f>IFERROR(VLOOKUP(표1[[#This Row],[담당자]],배민비즈계정!$B:$E,3,0),"")</f>
        <v>jhpyeong</v>
      </c>
      <c r="AK349" s="12" t="str">
        <f>IFERROR(VLOOKUP(표1[[#This Row],[담당자]],배민비즈계정!$B:$E,4,0),"")</f>
        <v>010-4660-7292</v>
      </c>
      <c r="AL349" s="12" t="str">
        <f>VLOOKUP(표1[[#This Row],[담당자]],배민비즈계정!$B:$E,2,0)</f>
        <v>1팀 팀장</v>
      </c>
      <c r="AM349" s="11" t="str">
        <f>VLOOKUP(표1[[#This Row],[담당자]],'담당자 정보'!B:G,6,FALSE)</f>
        <v>평정현</v>
      </c>
      <c r="AN349" s="11" t="str">
        <f>VLOOKUP(표1[[#This Row],[팀장]],배민비즈계정!$B:$E,3,FALSE)</f>
        <v>jhpyeong</v>
      </c>
      <c r="AO349" s="16" t="str">
        <f>VLOOKUP(표1[[#This Row],[팀장]],배민비즈계정!$B:$E,4,FALSE)</f>
        <v>010-4660-7292</v>
      </c>
      <c r="AP349" s="2" t="s">
        <v>109</v>
      </c>
      <c r="AQ349" s="2" t="s">
        <v>1159</v>
      </c>
      <c r="AR349" s="2" t="str">
        <f>_xlfn.XLOOKUP(표1[[#This Row],[시도2]]&amp;" "&amp;표1[[#This Row],[시군구2]],요금제0402!C:C,요금제0402!G:G)</f>
        <v>경인B</v>
      </c>
      <c r="AS349" s="2"/>
      <c r="AT349" s="2"/>
      <c r="AU349" s="2"/>
    </row>
    <row r="350" spans="1:47" ht="16.5" customHeight="1">
      <c r="A350" s="10">
        <v>348</v>
      </c>
      <c r="B350" s="11" t="s">
        <v>2899</v>
      </c>
      <c r="C350" s="11" t="s">
        <v>2900</v>
      </c>
      <c r="D350" s="11" t="s">
        <v>2901</v>
      </c>
      <c r="E350" s="11" t="s">
        <v>56</v>
      </c>
      <c r="F350" s="11" t="s">
        <v>1236</v>
      </c>
      <c r="G350" s="11" t="s">
        <v>1237</v>
      </c>
      <c r="H350" s="11">
        <v>0</v>
      </c>
      <c r="I350" s="47"/>
      <c r="J350" s="11" t="s">
        <v>2902</v>
      </c>
      <c r="K350" s="11" t="s">
        <v>2903</v>
      </c>
      <c r="L350" s="11" t="s">
        <v>99</v>
      </c>
      <c r="M350" s="12">
        <v>45457</v>
      </c>
      <c r="N350" s="12">
        <v>45462</v>
      </c>
      <c r="O350" s="12" t="str">
        <f>IFERROR(_xlfn.XLOOKUP(표1[[#This Row],[시도]]&amp;" "&amp;표1[[#This Row],[시군구]],요금제0402!C:C,요금제0402!G:G),"-")</f>
        <v>지방</v>
      </c>
      <c r="P350" s="14"/>
      <c r="Q350" s="57">
        <v>0</v>
      </c>
      <c r="R350" s="13">
        <v>100</v>
      </c>
      <c r="S350" s="18">
        <v>50</v>
      </c>
      <c r="T350" s="12" t="s">
        <v>86</v>
      </c>
      <c r="U350" s="11" t="s">
        <v>150</v>
      </c>
      <c r="V350" s="11">
        <v>5452301423</v>
      </c>
      <c r="W350" s="11" t="s">
        <v>1248</v>
      </c>
      <c r="X350" s="11" t="s">
        <v>2904</v>
      </c>
      <c r="Y350" s="11" t="s">
        <v>2905</v>
      </c>
      <c r="Z350" s="11">
        <v>3561264549863</v>
      </c>
      <c r="AA350" s="11" t="s">
        <v>142</v>
      </c>
      <c r="AB350" s="11" t="s">
        <v>2906</v>
      </c>
      <c r="AC350" s="12"/>
      <c r="AD350" s="12"/>
      <c r="AE350" s="12"/>
      <c r="AF350" s="15" t="s">
        <v>70</v>
      </c>
      <c r="AG350" s="11" t="str">
        <f>IFERROR(VLOOKUP(표1[[#This Row],[담당자]],'담당자 정보'!$B:$D,2,0),"")</f>
        <v>바로고</v>
      </c>
      <c r="AH350" s="11" t="str">
        <f>IFERROR(VLOOKUP(표1[[#This Row],[담당자]],'담당자 정보'!$B:$E,4,0),"")</f>
        <v>2팀</v>
      </c>
      <c r="AI350" s="12" t="s">
        <v>317</v>
      </c>
      <c r="AJ350" s="12" t="str">
        <f>IFERROR(VLOOKUP(표1[[#This Row],[담당자]],배민비즈계정!$B:$E,3,0),"")</f>
        <v>mskim1</v>
      </c>
      <c r="AK350" s="12" t="str">
        <f>IFERROR(VLOOKUP(표1[[#This Row],[담당자]],배민비즈계정!$B:$E,4,0),"")</f>
        <v>010-4659-7909</v>
      </c>
      <c r="AL350" s="12" t="str">
        <f>VLOOKUP(표1[[#This Row],[담당자]],배민비즈계정!$B:$E,2,0)</f>
        <v>2팀</v>
      </c>
      <c r="AM350" s="11" t="str">
        <f>VLOOKUP(표1[[#This Row],[담당자]],'담당자 정보'!B:G,6,FALSE)</f>
        <v>최융희</v>
      </c>
      <c r="AN350" s="11" t="str">
        <f>VLOOKUP(표1[[#This Row],[팀장]],배민비즈계정!$B:$E,3,FALSE)</f>
        <v>yhchoi62</v>
      </c>
      <c r="AO350" s="16" t="str">
        <f>VLOOKUP(표1[[#This Row],[팀장]],배민비즈계정!$B:$E,4,FALSE)</f>
        <v xml:space="preserve"> 010-2336-6262</v>
      </c>
      <c r="AP350" s="2" t="s">
        <v>1236</v>
      </c>
      <c r="AQ350" s="2" t="s">
        <v>1237</v>
      </c>
      <c r="AR350" s="2" t="str">
        <f>_xlfn.XLOOKUP(표1[[#This Row],[시도2]]&amp;" "&amp;표1[[#This Row],[시군구2]],요금제0402!C:C,요금제0402!G:G)</f>
        <v>지방</v>
      </c>
      <c r="AS350" s="2"/>
      <c r="AT350" s="2"/>
      <c r="AU350" s="2"/>
    </row>
    <row r="351" spans="1:47" ht="16.5" customHeight="1">
      <c r="A351" s="10">
        <v>349</v>
      </c>
      <c r="B351" s="11" t="s">
        <v>2907</v>
      </c>
      <c r="C351" s="11" t="s">
        <v>2908</v>
      </c>
      <c r="D351" s="11" t="s">
        <v>2909</v>
      </c>
      <c r="E351" s="11" t="s">
        <v>56</v>
      </c>
      <c r="F351" s="11" t="s">
        <v>388</v>
      </c>
      <c r="G351" s="11" t="s">
        <v>289</v>
      </c>
      <c r="H351" s="11">
        <v>0</v>
      </c>
      <c r="I351" s="47"/>
      <c r="J351" s="11" t="s">
        <v>2910</v>
      </c>
      <c r="K351" s="11" t="s">
        <v>2911</v>
      </c>
      <c r="L351" s="11" t="s">
        <v>2676</v>
      </c>
      <c r="M351" s="12">
        <v>45457</v>
      </c>
      <c r="N351" s="12">
        <v>45462</v>
      </c>
      <c r="O351" s="12" t="str">
        <f>IFERROR(_xlfn.XLOOKUP(표1[[#This Row],[시도]]&amp;" "&amp;표1[[#This Row],[시군구]],요금제0402!C:C,요금제0402!G:G),"-")</f>
        <v>지방</v>
      </c>
      <c r="P351" s="14"/>
      <c r="Q351" s="57">
        <v>0</v>
      </c>
      <c r="R351" s="13">
        <v>100</v>
      </c>
      <c r="S351" s="18">
        <v>50</v>
      </c>
      <c r="T351" s="12" t="s">
        <v>86</v>
      </c>
      <c r="U351" s="11" t="s">
        <v>64</v>
      </c>
      <c r="V351" s="11">
        <v>5961101980</v>
      </c>
      <c r="W351" s="11" t="s">
        <v>2912</v>
      </c>
      <c r="X351" s="11" t="s">
        <v>2913</v>
      </c>
      <c r="Y351" s="11" t="s">
        <v>2914</v>
      </c>
      <c r="Z351" s="11">
        <v>18709589501019</v>
      </c>
      <c r="AA351" s="11" t="s">
        <v>103</v>
      </c>
      <c r="AB351" s="11" t="s">
        <v>2915</v>
      </c>
      <c r="AC351" s="12"/>
      <c r="AD351" s="12"/>
      <c r="AE351" s="12"/>
      <c r="AF351" s="15" t="s">
        <v>70</v>
      </c>
      <c r="AG351" s="11" t="str">
        <f>IFERROR(VLOOKUP(표1[[#This Row],[담당자]],'담당자 정보'!$B:$D,2,0),"")</f>
        <v>바로고</v>
      </c>
      <c r="AH351" s="11" t="str">
        <f>IFERROR(VLOOKUP(표1[[#This Row],[담당자]],'담당자 정보'!$B:$E,4,0),"")</f>
        <v>2팀</v>
      </c>
      <c r="AI351" s="12" t="s">
        <v>410</v>
      </c>
      <c r="AJ351" s="12" t="str">
        <f>IFERROR(VLOOKUP(표1[[#This Row],[담당자]],배민비즈계정!$B:$E,3,0),"")</f>
        <v>yhchoi62</v>
      </c>
      <c r="AK351" s="12" t="str">
        <f>IFERROR(VLOOKUP(표1[[#This Row],[담당자]],배민비즈계정!$B:$E,4,0),"")</f>
        <v xml:space="preserve"> 010-2336-6262</v>
      </c>
      <c r="AL351" s="12" t="str">
        <f>VLOOKUP(표1[[#This Row],[담당자]],배민비즈계정!$B:$E,2,0)</f>
        <v>2팀 팀장</v>
      </c>
      <c r="AM351" s="11" t="str">
        <f>VLOOKUP(표1[[#This Row],[담당자]],'담당자 정보'!B:G,6,FALSE)</f>
        <v>최융희</v>
      </c>
      <c r="AN351" s="11" t="str">
        <f>VLOOKUP(표1[[#This Row],[팀장]],배민비즈계정!$B:$E,3,FALSE)</f>
        <v>yhchoi62</v>
      </c>
      <c r="AO351" s="16" t="str">
        <f>VLOOKUP(표1[[#This Row],[팀장]],배민비즈계정!$B:$E,4,FALSE)</f>
        <v xml:space="preserve"> 010-2336-6262</v>
      </c>
      <c r="AP351" s="2" t="s">
        <v>388</v>
      </c>
      <c r="AQ351" s="2" t="s">
        <v>289</v>
      </c>
      <c r="AR351" s="2" t="str">
        <f>_xlfn.XLOOKUP(표1[[#This Row],[시도2]]&amp;" "&amp;표1[[#This Row],[시군구2]],요금제0402!C:C,요금제0402!G:G)</f>
        <v>지방</v>
      </c>
      <c r="AS351" s="2"/>
      <c r="AT351" s="2"/>
      <c r="AU351" s="2"/>
    </row>
    <row r="352" spans="1:47" ht="16.5" customHeight="1">
      <c r="A352" s="10">
        <v>350</v>
      </c>
      <c r="B352" s="11" t="s">
        <v>2907</v>
      </c>
      <c r="C352" s="11" t="s">
        <v>2916</v>
      </c>
      <c r="D352" s="11" t="s">
        <v>2917</v>
      </c>
      <c r="E352" s="11" t="s">
        <v>56</v>
      </c>
      <c r="F352" s="11" t="s">
        <v>388</v>
      </c>
      <c r="G352" s="11" t="s">
        <v>435</v>
      </c>
      <c r="H352" s="11">
        <v>1</v>
      </c>
      <c r="I352" s="47"/>
      <c r="J352" s="11" t="s">
        <v>2918</v>
      </c>
      <c r="K352" s="11" t="s">
        <v>1229</v>
      </c>
      <c r="L352" s="11" t="s">
        <v>2676</v>
      </c>
      <c r="M352" s="12">
        <v>45457</v>
      </c>
      <c r="N352" s="12">
        <v>45462</v>
      </c>
      <c r="O352" s="12" t="str">
        <f>IFERROR(_xlfn.XLOOKUP(표1[[#This Row],[시도]]&amp;" "&amp;표1[[#This Row],[시군구]],요금제0402!C:C,요금제0402!G:G),"-")</f>
        <v>지방</v>
      </c>
      <c r="P352" s="14"/>
      <c r="Q352" s="57">
        <v>0</v>
      </c>
      <c r="R352" s="13">
        <v>100</v>
      </c>
      <c r="S352" s="18">
        <v>50</v>
      </c>
      <c r="T352" s="12" t="s">
        <v>86</v>
      </c>
      <c r="U352" s="11" t="s">
        <v>64</v>
      </c>
      <c r="V352" s="11">
        <v>5875000292</v>
      </c>
      <c r="W352" s="11" t="s">
        <v>2919</v>
      </c>
      <c r="X352" s="11" t="s">
        <v>2920</v>
      </c>
      <c r="Y352" s="11" t="s">
        <v>2921</v>
      </c>
      <c r="Z352" s="11">
        <v>137003044466</v>
      </c>
      <c r="AA352" s="11" t="s">
        <v>430</v>
      </c>
      <c r="AB352" s="11" t="s">
        <v>2922</v>
      </c>
      <c r="AC352" s="12"/>
      <c r="AD352" s="12"/>
      <c r="AE352" s="12"/>
      <c r="AF352" s="15" t="s">
        <v>70</v>
      </c>
      <c r="AG352" s="11" t="str">
        <f>IFERROR(VLOOKUP(표1[[#This Row],[담당자]],'담당자 정보'!$B:$D,2,0),"")</f>
        <v>바로고</v>
      </c>
      <c r="AH352" s="11" t="str">
        <f>IFERROR(VLOOKUP(표1[[#This Row],[담당자]],'담당자 정보'!$B:$E,4,0),"")</f>
        <v>2팀</v>
      </c>
      <c r="AI352" s="12" t="s">
        <v>410</v>
      </c>
      <c r="AJ352" s="12" t="str">
        <f>IFERROR(VLOOKUP(표1[[#This Row],[담당자]],배민비즈계정!$B:$E,3,0),"")</f>
        <v>yhchoi62</v>
      </c>
      <c r="AK352" s="12" t="str">
        <f>IFERROR(VLOOKUP(표1[[#This Row],[담당자]],배민비즈계정!$B:$E,4,0),"")</f>
        <v xml:space="preserve"> 010-2336-6262</v>
      </c>
      <c r="AL352" s="12" t="str">
        <f>VLOOKUP(표1[[#This Row],[담당자]],배민비즈계정!$B:$E,2,0)</f>
        <v>2팀 팀장</v>
      </c>
      <c r="AM352" s="11" t="str">
        <f>VLOOKUP(표1[[#This Row],[담당자]],'담당자 정보'!B:G,6,FALSE)</f>
        <v>최융희</v>
      </c>
      <c r="AN352" s="11" t="str">
        <f>VLOOKUP(표1[[#This Row],[팀장]],배민비즈계정!$B:$E,3,FALSE)</f>
        <v>yhchoi62</v>
      </c>
      <c r="AO352" s="16" t="str">
        <f>VLOOKUP(표1[[#This Row],[팀장]],배민비즈계정!$B:$E,4,FALSE)</f>
        <v xml:space="preserve"> 010-2336-6262</v>
      </c>
      <c r="AP352" s="2" t="s">
        <v>388</v>
      </c>
      <c r="AQ352" s="2" t="s">
        <v>435</v>
      </c>
      <c r="AR352" s="2" t="str">
        <f>_xlfn.XLOOKUP(표1[[#This Row],[시도2]]&amp;" "&amp;표1[[#This Row],[시군구2]],요금제0402!C:C,요금제0402!G:G)</f>
        <v>지방</v>
      </c>
      <c r="AS352" s="2"/>
      <c r="AT352" s="2"/>
      <c r="AU352" s="2"/>
    </row>
    <row r="353" spans="1:47" ht="16.5" customHeight="1">
      <c r="A353" s="10">
        <v>351</v>
      </c>
      <c r="B353" s="11" t="s">
        <v>2907</v>
      </c>
      <c r="C353" s="11" t="s">
        <v>2923</v>
      </c>
      <c r="D353" s="11" t="s">
        <v>2924</v>
      </c>
      <c r="E353" s="11" t="s">
        <v>56</v>
      </c>
      <c r="F353" s="11" t="s">
        <v>388</v>
      </c>
      <c r="G353" s="11" t="s">
        <v>435</v>
      </c>
      <c r="H353" s="11">
        <v>0</v>
      </c>
      <c r="I353" s="47"/>
      <c r="J353" s="11" t="s">
        <v>2925</v>
      </c>
      <c r="K353" s="11" t="s">
        <v>2926</v>
      </c>
      <c r="L353" s="11" t="s">
        <v>2676</v>
      </c>
      <c r="M353" s="12">
        <v>45457</v>
      </c>
      <c r="N353" s="12">
        <v>45462</v>
      </c>
      <c r="O353" s="12" t="str">
        <f>IFERROR(_xlfn.XLOOKUP(표1[[#This Row],[시도]]&amp;" "&amp;표1[[#This Row],[시군구]],요금제0402!C:C,요금제0402!G:G),"-")</f>
        <v>지방</v>
      </c>
      <c r="P353" s="14"/>
      <c r="Q353" s="57">
        <v>0</v>
      </c>
      <c r="R353" s="13">
        <v>100</v>
      </c>
      <c r="S353" s="18">
        <v>50</v>
      </c>
      <c r="T353" s="12" t="s">
        <v>86</v>
      </c>
      <c r="U353" s="11" t="s">
        <v>64</v>
      </c>
      <c r="V353" s="11">
        <v>4103177466</v>
      </c>
      <c r="W353" s="11" t="s">
        <v>2927</v>
      </c>
      <c r="X353" s="11" t="s">
        <v>2928</v>
      </c>
      <c r="Y353" s="11" t="s">
        <v>2929</v>
      </c>
      <c r="Z353" s="11">
        <v>58030104405566</v>
      </c>
      <c r="AA353" s="11" t="s">
        <v>90</v>
      </c>
      <c r="AB353" s="11" t="s">
        <v>2930</v>
      </c>
      <c r="AC353" s="12"/>
      <c r="AD353" s="12"/>
      <c r="AE353" s="12"/>
      <c r="AF353" s="15" t="s">
        <v>70</v>
      </c>
      <c r="AG353" s="11" t="str">
        <f>IFERROR(VLOOKUP(표1[[#This Row],[담당자]],'담당자 정보'!$B:$D,2,0),"")</f>
        <v>바로고</v>
      </c>
      <c r="AH353" s="11" t="str">
        <f>IFERROR(VLOOKUP(표1[[#This Row],[담당자]],'담당자 정보'!$B:$E,4,0),"")</f>
        <v>2팀</v>
      </c>
      <c r="AI353" s="12" t="s">
        <v>410</v>
      </c>
      <c r="AJ353" s="12" t="str">
        <f>IFERROR(VLOOKUP(표1[[#This Row],[담당자]],배민비즈계정!$B:$E,3,0),"")</f>
        <v>yhchoi62</v>
      </c>
      <c r="AK353" s="12" t="str">
        <f>IFERROR(VLOOKUP(표1[[#This Row],[담당자]],배민비즈계정!$B:$E,4,0),"")</f>
        <v xml:space="preserve"> 010-2336-6262</v>
      </c>
      <c r="AL353" s="12" t="str">
        <f>VLOOKUP(표1[[#This Row],[담당자]],배민비즈계정!$B:$E,2,0)</f>
        <v>2팀 팀장</v>
      </c>
      <c r="AM353" s="11" t="str">
        <f>VLOOKUP(표1[[#This Row],[담당자]],'담당자 정보'!B:G,6,FALSE)</f>
        <v>최융희</v>
      </c>
      <c r="AN353" s="11" t="str">
        <f>VLOOKUP(표1[[#This Row],[팀장]],배민비즈계정!$B:$E,3,FALSE)</f>
        <v>yhchoi62</v>
      </c>
      <c r="AO353" s="16" t="str">
        <f>VLOOKUP(표1[[#This Row],[팀장]],배민비즈계정!$B:$E,4,FALSE)</f>
        <v xml:space="preserve"> 010-2336-6262</v>
      </c>
      <c r="AP353" s="2" t="s">
        <v>388</v>
      </c>
      <c r="AQ353" s="2" t="s">
        <v>435</v>
      </c>
      <c r="AR353" s="2" t="str">
        <f>_xlfn.XLOOKUP(표1[[#This Row],[시도2]]&amp;" "&amp;표1[[#This Row],[시군구2]],요금제0402!C:C,요금제0402!G:G)</f>
        <v>지방</v>
      </c>
      <c r="AS353" s="2"/>
      <c r="AT353" s="2"/>
      <c r="AU353" s="2"/>
    </row>
    <row r="354" spans="1:47" ht="16.5" customHeight="1">
      <c r="A354" s="10">
        <v>352</v>
      </c>
      <c r="B354" s="11" t="s">
        <v>2907</v>
      </c>
      <c r="C354" s="11" t="s">
        <v>2931</v>
      </c>
      <c r="D354" s="11" t="s">
        <v>2932</v>
      </c>
      <c r="E354" s="11" t="s">
        <v>56</v>
      </c>
      <c r="F354" s="11" t="s">
        <v>388</v>
      </c>
      <c r="G354" s="11" t="s">
        <v>377</v>
      </c>
      <c r="H354" s="11">
        <v>0</v>
      </c>
      <c r="I354" s="47"/>
      <c r="J354" s="11" t="s">
        <v>2933</v>
      </c>
      <c r="K354" s="11" t="s">
        <v>2934</v>
      </c>
      <c r="L354" s="11" t="s">
        <v>2676</v>
      </c>
      <c r="M354" s="12">
        <v>45457</v>
      </c>
      <c r="N354" s="12">
        <v>45462</v>
      </c>
      <c r="O354" s="12" t="str">
        <f>IFERROR(_xlfn.XLOOKUP(표1[[#This Row],[시도]]&amp;" "&amp;표1[[#This Row],[시군구]],요금제0402!C:C,요금제0402!G:G),"-")</f>
        <v>지방</v>
      </c>
      <c r="P354" s="14"/>
      <c r="Q354" s="57">
        <v>0</v>
      </c>
      <c r="R354" s="13">
        <v>100</v>
      </c>
      <c r="S354" s="18">
        <v>50</v>
      </c>
      <c r="T354" s="12" t="s">
        <v>86</v>
      </c>
      <c r="U354" s="11" t="s">
        <v>150</v>
      </c>
      <c r="V354" s="11">
        <v>6873301084</v>
      </c>
      <c r="W354" s="11" t="s">
        <v>2935</v>
      </c>
      <c r="X354" s="11" t="s">
        <v>2936</v>
      </c>
      <c r="Y354" s="11" t="s">
        <v>2937</v>
      </c>
      <c r="Z354" s="11">
        <v>100003103866</v>
      </c>
      <c r="AA354" s="11" t="s">
        <v>1097</v>
      </c>
      <c r="AB354" s="11" t="s">
        <v>2938</v>
      </c>
      <c r="AC354" s="12"/>
      <c r="AD354" s="12"/>
      <c r="AE354" s="12"/>
      <c r="AF354" s="15" t="s">
        <v>502</v>
      </c>
      <c r="AG354" s="11" t="str">
        <f>IFERROR(VLOOKUP(표1[[#This Row],[담당자]],'담당자 정보'!$B:$D,2,0),"")</f>
        <v>바로고</v>
      </c>
      <c r="AH354" s="11" t="str">
        <f>IFERROR(VLOOKUP(표1[[#This Row],[담당자]],'담당자 정보'!$B:$E,4,0),"")</f>
        <v>2팀</v>
      </c>
      <c r="AI354" s="12" t="s">
        <v>410</v>
      </c>
      <c r="AJ354" s="12" t="str">
        <f>IFERROR(VLOOKUP(표1[[#This Row],[담당자]],배민비즈계정!$B:$E,3,0),"")</f>
        <v>yhchoi62</v>
      </c>
      <c r="AK354" s="12" t="str">
        <f>IFERROR(VLOOKUP(표1[[#This Row],[담당자]],배민비즈계정!$B:$E,4,0),"")</f>
        <v xml:space="preserve"> 010-2336-6262</v>
      </c>
      <c r="AL354" s="12" t="str">
        <f>VLOOKUP(표1[[#This Row],[담당자]],배민비즈계정!$B:$E,2,0)</f>
        <v>2팀 팀장</v>
      </c>
      <c r="AM354" s="11" t="str">
        <f>VLOOKUP(표1[[#This Row],[담당자]],'담당자 정보'!B:G,6,FALSE)</f>
        <v>최융희</v>
      </c>
      <c r="AN354" s="11" t="str">
        <f>VLOOKUP(표1[[#This Row],[팀장]],배민비즈계정!$B:$E,3,FALSE)</f>
        <v>yhchoi62</v>
      </c>
      <c r="AO354" s="16" t="str">
        <f>VLOOKUP(표1[[#This Row],[팀장]],배민비즈계정!$B:$E,4,FALSE)</f>
        <v xml:space="preserve"> 010-2336-6262</v>
      </c>
      <c r="AP354" s="2" t="s">
        <v>388</v>
      </c>
      <c r="AQ354" s="2" t="s">
        <v>377</v>
      </c>
      <c r="AR354" s="2" t="str">
        <f>_xlfn.XLOOKUP(표1[[#This Row],[시도2]]&amp;" "&amp;표1[[#This Row],[시군구2]],요금제0402!C:C,요금제0402!G:G)</f>
        <v>지방</v>
      </c>
      <c r="AS354" s="2"/>
      <c r="AT354" s="2"/>
      <c r="AU354" s="2"/>
    </row>
    <row r="355" spans="1:47" ht="16.5" customHeight="1">
      <c r="A355" s="10">
        <v>353</v>
      </c>
      <c r="B355" s="11" t="s">
        <v>2939</v>
      </c>
      <c r="C355" s="11" t="s">
        <v>2940</v>
      </c>
      <c r="D355" s="11" t="s">
        <v>2941</v>
      </c>
      <c r="E355" s="11" t="s">
        <v>75</v>
      </c>
      <c r="F355" s="11" t="s">
        <v>1706</v>
      </c>
      <c r="G355" s="11" t="s">
        <v>2942</v>
      </c>
      <c r="H355" s="11">
        <v>0</v>
      </c>
      <c r="I355" s="47"/>
      <c r="J355" s="11" t="s">
        <v>2943</v>
      </c>
      <c r="K355" s="11" t="s">
        <v>2944</v>
      </c>
      <c r="L355" s="11" t="s">
        <v>99</v>
      </c>
      <c r="M355" s="12">
        <v>45457</v>
      </c>
      <c r="N355" s="12">
        <v>45462</v>
      </c>
      <c r="O355" s="12" t="str">
        <f>IFERROR(_xlfn.XLOOKUP(표1[[#This Row],[시도]]&amp;" "&amp;표1[[#This Row],[시군구]],요금제0402!C:C,요금제0402!G:G),"-")</f>
        <v>지방</v>
      </c>
      <c r="P355" s="14"/>
      <c r="Q355" s="57">
        <v>0</v>
      </c>
      <c r="R355" s="13">
        <v>100</v>
      </c>
      <c r="S355" s="18">
        <v>50</v>
      </c>
      <c r="T355" s="12" t="s">
        <v>86</v>
      </c>
      <c r="U355" s="11" t="s">
        <v>64</v>
      </c>
      <c r="V355" s="11">
        <v>5034481850</v>
      </c>
      <c r="W355" s="11" t="s">
        <v>2945</v>
      </c>
      <c r="X355" s="11" t="s">
        <v>2946</v>
      </c>
      <c r="Y355" s="11" t="s">
        <v>2947</v>
      </c>
      <c r="Z355" s="11">
        <v>100101687802</v>
      </c>
      <c r="AA355" s="11" t="s">
        <v>408</v>
      </c>
      <c r="AB355" s="11" t="s">
        <v>2948</v>
      </c>
      <c r="AC355" s="12"/>
      <c r="AD355" s="12"/>
      <c r="AE355" s="12"/>
      <c r="AF355" s="15" t="s">
        <v>70</v>
      </c>
      <c r="AG355" s="11" t="str">
        <f>IFERROR(VLOOKUP(표1[[#This Row],[담당자]],'담당자 정보'!$B:$D,2,0),"")</f>
        <v>바로고</v>
      </c>
      <c r="AH355" s="11" t="str">
        <f>IFERROR(VLOOKUP(표1[[#This Row],[담당자]],'담당자 정보'!$B:$E,4,0),"")</f>
        <v>2팀</v>
      </c>
      <c r="AI355" s="12" t="s">
        <v>317</v>
      </c>
      <c r="AJ355" s="12" t="str">
        <f>IFERROR(VLOOKUP(표1[[#This Row],[담당자]],배민비즈계정!$B:$E,3,0),"")</f>
        <v>mskim1</v>
      </c>
      <c r="AK355" s="12" t="str">
        <f>IFERROR(VLOOKUP(표1[[#This Row],[담당자]],배민비즈계정!$B:$E,4,0),"")</f>
        <v>010-4659-7909</v>
      </c>
      <c r="AL355" s="12" t="str">
        <f>VLOOKUP(표1[[#This Row],[담당자]],배민비즈계정!$B:$E,2,0)</f>
        <v>2팀</v>
      </c>
      <c r="AM355" s="11" t="str">
        <f>VLOOKUP(표1[[#This Row],[담당자]],'담당자 정보'!B:G,6,FALSE)</f>
        <v>최융희</v>
      </c>
      <c r="AN355" s="11" t="str">
        <f>VLOOKUP(표1[[#This Row],[팀장]],배민비즈계정!$B:$E,3,FALSE)</f>
        <v>yhchoi62</v>
      </c>
      <c r="AO355" s="16" t="str">
        <f>VLOOKUP(표1[[#This Row],[팀장]],배민비즈계정!$B:$E,4,FALSE)</f>
        <v xml:space="preserve"> 010-2336-6262</v>
      </c>
      <c r="AP355" s="2" t="s">
        <v>1706</v>
      </c>
      <c r="AQ355" s="2" t="s">
        <v>2942</v>
      </c>
      <c r="AR355" s="2" t="str">
        <f>_xlfn.XLOOKUP(표1[[#This Row],[시도2]]&amp;" "&amp;표1[[#This Row],[시군구2]],요금제0402!C:C,요금제0402!G:G)</f>
        <v>지방</v>
      </c>
      <c r="AS355" s="2"/>
      <c r="AT355" s="2"/>
      <c r="AU355" s="2"/>
    </row>
    <row r="356" spans="1:47" ht="16.5" customHeight="1">
      <c r="A356" s="10">
        <v>354</v>
      </c>
      <c r="B356" s="11" t="s">
        <v>2949</v>
      </c>
      <c r="C356" s="11" t="s">
        <v>2950</v>
      </c>
      <c r="D356" s="11" t="s">
        <v>2951</v>
      </c>
      <c r="E356" s="11" t="s">
        <v>56</v>
      </c>
      <c r="F356" s="11" t="s">
        <v>57</v>
      </c>
      <c r="G356" s="11" t="s">
        <v>2952</v>
      </c>
      <c r="H356" s="11">
        <v>0</v>
      </c>
      <c r="I356" s="47"/>
      <c r="J356" s="11" t="s">
        <v>2953</v>
      </c>
      <c r="K356" s="11" t="s">
        <v>2954</v>
      </c>
      <c r="L356" s="11" t="s">
        <v>2676</v>
      </c>
      <c r="M356" s="12">
        <v>45457</v>
      </c>
      <c r="N356" s="12">
        <v>45462</v>
      </c>
      <c r="O356" s="12" t="str">
        <f>IFERROR(_xlfn.XLOOKUP(표1[[#This Row],[시도]]&amp;" "&amp;표1[[#This Row],[시군구]],요금제0402!C:C,요금제0402!G:G),"-")</f>
        <v>서울B&amp;경인A</v>
      </c>
      <c r="P356" s="14"/>
      <c r="Q356" s="57">
        <v>0</v>
      </c>
      <c r="R356" s="13">
        <v>100</v>
      </c>
      <c r="S356" s="18">
        <v>50</v>
      </c>
      <c r="T356" s="12"/>
      <c r="U356" s="11" t="s">
        <v>150</v>
      </c>
      <c r="V356" s="11">
        <v>2302201091</v>
      </c>
      <c r="W356" s="11" t="s">
        <v>2955</v>
      </c>
      <c r="X356" s="11" t="s">
        <v>2956</v>
      </c>
      <c r="Y356" s="11" t="s">
        <v>2957</v>
      </c>
      <c r="Z356" s="11" t="s">
        <v>2958</v>
      </c>
      <c r="AA356" s="11" t="s">
        <v>103</v>
      </c>
      <c r="AB356" s="11" t="s">
        <v>2959</v>
      </c>
      <c r="AC356" s="12"/>
      <c r="AD356" s="12"/>
      <c r="AE356" s="12"/>
      <c r="AF356" s="15" t="s">
        <v>70</v>
      </c>
      <c r="AG356" s="11" t="str">
        <f>IFERROR(VLOOKUP(표1[[#This Row],[담당자]],'담당자 정보'!$B:$D,2,0),"")</f>
        <v>바로고</v>
      </c>
      <c r="AH356" s="11" t="str">
        <f>IFERROR(VLOOKUP(표1[[#This Row],[담당자]],'담당자 정보'!$B:$E,4,0),"")</f>
        <v>1팀</v>
      </c>
      <c r="AI356" s="12" t="s">
        <v>71</v>
      </c>
      <c r="AJ356" s="12" t="str">
        <f>IFERROR(VLOOKUP(표1[[#This Row],[담당자]],배민비즈계정!$B:$E,3,0),"")</f>
        <v>tkdan159</v>
      </c>
      <c r="AK356" s="12" t="str">
        <f>IFERROR(VLOOKUP(표1[[#This Row],[담당자]],배민비즈계정!$B:$E,4,0),"")</f>
        <v>010-9052-0911</v>
      </c>
      <c r="AL356" s="12" t="str">
        <f>VLOOKUP(표1[[#This Row],[담당자]],배민비즈계정!$B:$E,2,0)</f>
        <v>1팀</v>
      </c>
      <c r="AM356" s="11" t="str">
        <f>VLOOKUP(표1[[#This Row],[담당자]],'담당자 정보'!B:G,6,FALSE)</f>
        <v>평정현</v>
      </c>
      <c r="AN356" s="11" t="str">
        <f>VLOOKUP(표1[[#This Row],[팀장]],배민비즈계정!$B:$E,3,FALSE)</f>
        <v>jhpyeong</v>
      </c>
      <c r="AO356" s="16" t="str">
        <f>VLOOKUP(표1[[#This Row],[팀장]],배민비즈계정!$B:$E,4,FALSE)</f>
        <v>010-4660-7292</v>
      </c>
      <c r="AP356" s="2" t="s">
        <v>57</v>
      </c>
      <c r="AQ356" s="2" t="s">
        <v>2952</v>
      </c>
      <c r="AR356" s="2" t="str">
        <f>_xlfn.XLOOKUP(표1[[#This Row],[시도2]]&amp;" "&amp;표1[[#This Row],[시군구2]],요금제0402!C:C,요금제0402!G:G)</f>
        <v>서울B&amp;경인A</v>
      </c>
      <c r="AS356" s="2"/>
      <c r="AT356" s="2"/>
      <c r="AU356" s="2"/>
    </row>
    <row r="357" spans="1:47" ht="16.5" customHeight="1">
      <c r="A357" s="10">
        <v>355</v>
      </c>
      <c r="B357" s="11" t="s">
        <v>2949</v>
      </c>
      <c r="C357" s="11" t="s">
        <v>2960</v>
      </c>
      <c r="D357" s="11" t="s">
        <v>2961</v>
      </c>
      <c r="E357" s="11" t="s">
        <v>56</v>
      </c>
      <c r="F357" s="11" t="s">
        <v>57</v>
      </c>
      <c r="G357" s="11" t="s">
        <v>360</v>
      </c>
      <c r="H357" s="11">
        <v>0</v>
      </c>
      <c r="I357" s="47"/>
      <c r="J357" s="11" t="s">
        <v>2962</v>
      </c>
      <c r="K357" s="11" t="s">
        <v>2963</v>
      </c>
      <c r="L357" s="11" t="s">
        <v>2676</v>
      </c>
      <c r="M357" s="12">
        <v>45457</v>
      </c>
      <c r="N357" s="12">
        <v>45462</v>
      </c>
      <c r="O357" s="12" t="str">
        <f>IFERROR(_xlfn.XLOOKUP(표1[[#This Row],[시도]]&amp;" "&amp;표1[[#This Row],[시군구]],요금제0402!C:C,요금제0402!G:G),"-")</f>
        <v>서울B&amp;경인A</v>
      </c>
      <c r="P357" s="14"/>
      <c r="Q357" s="57">
        <v>0</v>
      </c>
      <c r="R357" s="13">
        <v>100</v>
      </c>
      <c r="S357" s="18">
        <v>50</v>
      </c>
      <c r="T357" s="12" t="s">
        <v>86</v>
      </c>
      <c r="U357" s="11" t="s">
        <v>150</v>
      </c>
      <c r="V357" s="11">
        <v>4242201487</v>
      </c>
      <c r="W357" s="11" t="s">
        <v>2964</v>
      </c>
      <c r="X357" s="11" t="s">
        <v>2965</v>
      </c>
      <c r="Y357" s="11" t="s">
        <v>2966</v>
      </c>
      <c r="Z357" s="11">
        <v>55891050976607</v>
      </c>
      <c r="AA357" s="11" t="s">
        <v>296</v>
      </c>
      <c r="AB357" s="11" t="s">
        <v>2967</v>
      </c>
      <c r="AC357" s="12"/>
      <c r="AD357" s="12"/>
      <c r="AE357" s="12"/>
      <c r="AF357" s="15" t="s">
        <v>70</v>
      </c>
      <c r="AG357" s="11" t="str">
        <f>IFERROR(VLOOKUP(표1[[#This Row],[담당자]],'담당자 정보'!$B:$D,2,0),"")</f>
        <v>바로고</v>
      </c>
      <c r="AH357" s="11" t="str">
        <f>IFERROR(VLOOKUP(표1[[#This Row],[담당자]],'담당자 정보'!$B:$E,4,0),"")</f>
        <v>1팀</v>
      </c>
      <c r="AI357" s="12" t="s">
        <v>71</v>
      </c>
      <c r="AJ357" s="12" t="str">
        <f>IFERROR(VLOOKUP(표1[[#This Row],[담당자]],배민비즈계정!$B:$E,3,0),"")</f>
        <v>tkdan159</v>
      </c>
      <c r="AK357" s="12" t="str">
        <f>IFERROR(VLOOKUP(표1[[#This Row],[담당자]],배민비즈계정!$B:$E,4,0),"")</f>
        <v>010-9052-0911</v>
      </c>
      <c r="AL357" s="12" t="str">
        <f>VLOOKUP(표1[[#This Row],[담당자]],배민비즈계정!$B:$E,2,0)</f>
        <v>1팀</v>
      </c>
      <c r="AM357" s="11" t="str">
        <f>VLOOKUP(표1[[#This Row],[담당자]],'담당자 정보'!B:G,6,FALSE)</f>
        <v>평정현</v>
      </c>
      <c r="AN357" s="11" t="str">
        <f>VLOOKUP(표1[[#This Row],[팀장]],배민비즈계정!$B:$E,3,FALSE)</f>
        <v>jhpyeong</v>
      </c>
      <c r="AO357" s="16" t="str">
        <f>VLOOKUP(표1[[#This Row],[팀장]],배민비즈계정!$B:$E,4,FALSE)</f>
        <v>010-4660-7292</v>
      </c>
      <c r="AP357" s="2" t="s">
        <v>57</v>
      </c>
      <c r="AQ357" s="2" t="s">
        <v>360</v>
      </c>
      <c r="AR357" s="2" t="str">
        <f>_xlfn.XLOOKUP(표1[[#This Row],[시도2]]&amp;" "&amp;표1[[#This Row],[시군구2]],요금제0402!C:C,요금제0402!G:G)</f>
        <v>서울B&amp;경인A</v>
      </c>
      <c r="AS357" s="2"/>
      <c r="AT357" s="2"/>
      <c r="AU357" s="2"/>
    </row>
    <row r="358" spans="1:47" ht="16.5" customHeight="1">
      <c r="A358" s="10">
        <v>356</v>
      </c>
      <c r="B358" s="11" t="s">
        <v>2949</v>
      </c>
      <c r="C358" s="11" t="s">
        <v>2968</v>
      </c>
      <c r="D358" s="11" t="s">
        <v>2969</v>
      </c>
      <c r="E358" s="11" t="s">
        <v>56</v>
      </c>
      <c r="F358" s="11" t="s">
        <v>57</v>
      </c>
      <c r="G358" s="11" t="s">
        <v>713</v>
      </c>
      <c r="H358" s="11">
        <v>0</v>
      </c>
      <c r="I358" s="47" t="s">
        <v>879</v>
      </c>
      <c r="J358" s="11" t="s">
        <v>2970</v>
      </c>
      <c r="K358" s="11" t="s">
        <v>2971</v>
      </c>
      <c r="L358" s="11" t="s">
        <v>2676</v>
      </c>
      <c r="M358" s="12">
        <v>45457</v>
      </c>
      <c r="N358" s="12">
        <v>45462</v>
      </c>
      <c r="O358" s="12" t="str">
        <f>IFERROR(_xlfn.XLOOKUP(표1[[#This Row],[시도]]&amp;" "&amp;표1[[#This Row],[시군구]],요금제0402!C:C,요금제0402!G:G),"-")</f>
        <v>서울B&amp;경인A</v>
      </c>
      <c r="P358" s="14"/>
      <c r="Q358" s="57">
        <v>0</v>
      </c>
      <c r="R358" s="13">
        <v>100</v>
      </c>
      <c r="S358" s="18">
        <v>50</v>
      </c>
      <c r="T358" s="12" t="s">
        <v>86</v>
      </c>
      <c r="U358" s="11" t="s">
        <v>64</v>
      </c>
      <c r="V358" s="11">
        <v>1677900463</v>
      </c>
      <c r="W358" s="11" t="s">
        <v>2972</v>
      </c>
      <c r="X358" s="11" t="s">
        <v>406</v>
      </c>
      <c r="Y358" s="11" t="s">
        <v>2973</v>
      </c>
      <c r="Z358" s="11">
        <v>100181300127</v>
      </c>
      <c r="AA358" s="11" t="s">
        <v>408</v>
      </c>
      <c r="AB358" s="11" t="s">
        <v>2974</v>
      </c>
      <c r="AC358" s="12"/>
      <c r="AD358" s="12"/>
      <c r="AE358" s="12"/>
      <c r="AF358" s="15" t="s">
        <v>70</v>
      </c>
      <c r="AG358" s="11" t="str">
        <f>IFERROR(VLOOKUP(표1[[#This Row],[담당자]],'담당자 정보'!$B:$D,2,0),"")</f>
        <v>바로고</v>
      </c>
      <c r="AH358" s="11" t="str">
        <f>IFERROR(VLOOKUP(표1[[#This Row],[담당자]],'담당자 정보'!$B:$E,4,0),"")</f>
        <v>1팀</v>
      </c>
      <c r="AI358" s="12" t="s">
        <v>71</v>
      </c>
      <c r="AJ358" s="12" t="str">
        <f>IFERROR(VLOOKUP(표1[[#This Row],[담당자]],배민비즈계정!$B:$E,3,0),"")</f>
        <v>tkdan159</v>
      </c>
      <c r="AK358" s="12" t="str">
        <f>IFERROR(VLOOKUP(표1[[#This Row],[담당자]],배민비즈계정!$B:$E,4,0),"")</f>
        <v>010-9052-0911</v>
      </c>
      <c r="AL358" s="12" t="str">
        <f>VLOOKUP(표1[[#This Row],[담당자]],배민비즈계정!$B:$E,2,0)</f>
        <v>1팀</v>
      </c>
      <c r="AM358" s="11" t="str">
        <f>VLOOKUP(표1[[#This Row],[담당자]],'담당자 정보'!B:G,6,FALSE)</f>
        <v>평정현</v>
      </c>
      <c r="AN358" s="11" t="str">
        <f>VLOOKUP(표1[[#This Row],[팀장]],배민비즈계정!$B:$E,3,FALSE)</f>
        <v>jhpyeong</v>
      </c>
      <c r="AO358" s="16" t="str">
        <f>VLOOKUP(표1[[#This Row],[팀장]],배민비즈계정!$B:$E,4,FALSE)</f>
        <v>010-4660-7292</v>
      </c>
      <c r="AP358" s="2" t="s">
        <v>57</v>
      </c>
      <c r="AQ358" s="2" t="s">
        <v>713</v>
      </c>
      <c r="AR358" s="2" t="str">
        <f>_xlfn.XLOOKUP(표1[[#This Row],[시도2]]&amp;" "&amp;표1[[#This Row],[시군구2]],요금제0402!C:C,요금제0402!G:G)</f>
        <v>서울B&amp;경인A</v>
      </c>
      <c r="AS358" s="2"/>
      <c r="AT358" s="2"/>
      <c r="AU358" s="2"/>
    </row>
    <row r="359" spans="1:47" ht="16.5" customHeight="1">
      <c r="A359" s="10">
        <v>357</v>
      </c>
      <c r="B359" s="11" t="s">
        <v>2949</v>
      </c>
      <c r="C359" s="11" t="s">
        <v>2975</v>
      </c>
      <c r="D359" s="11" t="s">
        <v>2976</v>
      </c>
      <c r="E359" s="11" t="s">
        <v>56</v>
      </c>
      <c r="F359" s="11" t="s">
        <v>57</v>
      </c>
      <c r="G359" s="11" t="s">
        <v>702</v>
      </c>
      <c r="H359" s="11">
        <v>0</v>
      </c>
      <c r="I359" s="47"/>
      <c r="J359" s="11" t="s">
        <v>2977</v>
      </c>
      <c r="K359" s="11" t="s">
        <v>2978</v>
      </c>
      <c r="L359" s="11" t="s">
        <v>2676</v>
      </c>
      <c r="M359" s="12">
        <v>45457</v>
      </c>
      <c r="N359" s="12">
        <v>45462</v>
      </c>
      <c r="O359" s="12" t="str">
        <f>IFERROR(_xlfn.XLOOKUP(표1[[#This Row],[시도]]&amp;" "&amp;표1[[#This Row],[시군구]],요금제0402!C:C,요금제0402!G:G),"-")</f>
        <v>서울B&amp;경인A</v>
      </c>
      <c r="P359" s="14"/>
      <c r="Q359" s="57">
        <v>0</v>
      </c>
      <c r="R359" s="13">
        <v>100</v>
      </c>
      <c r="S359" s="18">
        <v>50</v>
      </c>
      <c r="T359" s="12" t="s">
        <v>86</v>
      </c>
      <c r="U359" s="11" t="s">
        <v>150</v>
      </c>
      <c r="V359" s="11">
        <v>4900402631</v>
      </c>
      <c r="W359" s="11" t="s">
        <v>2979</v>
      </c>
      <c r="X359" s="11" t="s">
        <v>2980</v>
      </c>
      <c r="Y359" s="11" t="s">
        <v>2981</v>
      </c>
      <c r="Z359" s="11">
        <v>202050885927</v>
      </c>
      <c r="AA359" s="11" t="s">
        <v>1251</v>
      </c>
      <c r="AB359" s="11" t="s">
        <v>2982</v>
      </c>
      <c r="AC359" s="12"/>
      <c r="AD359" s="12"/>
      <c r="AE359" s="12"/>
      <c r="AF359" s="15" t="s">
        <v>367</v>
      </c>
      <c r="AG359" s="11" t="str">
        <f>IFERROR(VLOOKUP(표1[[#This Row],[담당자]],'담당자 정보'!$B:$D,2,0),"")</f>
        <v>바로고</v>
      </c>
      <c r="AH359" s="11" t="str">
        <f>IFERROR(VLOOKUP(표1[[#This Row],[담당자]],'담당자 정보'!$B:$E,4,0),"")</f>
        <v>1팀</v>
      </c>
      <c r="AI359" s="12" t="s">
        <v>71</v>
      </c>
      <c r="AJ359" s="12" t="str">
        <f>IFERROR(VLOOKUP(표1[[#This Row],[담당자]],배민비즈계정!$B:$E,3,0),"")</f>
        <v>tkdan159</v>
      </c>
      <c r="AK359" s="12" t="str">
        <f>IFERROR(VLOOKUP(표1[[#This Row],[담당자]],배민비즈계정!$B:$E,4,0),"")</f>
        <v>010-9052-0911</v>
      </c>
      <c r="AL359" s="12" t="str">
        <f>VLOOKUP(표1[[#This Row],[담당자]],배민비즈계정!$B:$E,2,0)</f>
        <v>1팀</v>
      </c>
      <c r="AM359" s="11" t="str">
        <f>VLOOKUP(표1[[#This Row],[담당자]],'담당자 정보'!B:G,6,FALSE)</f>
        <v>평정현</v>
      </c>
      <c r="AN359" s="11" t="str">
        <f>VLOOKUP(표1[[#This Row],[팀장]],배민비즈계정!$B:$E,3,FALSE)</f>
        <v>jhpyeong</v>
      </c>
      <c r="AO359" s="16" t="str">
        <f>VLOOKUP(표1[[#This Row],[팀장]],배민비즈계정!$B:$E,4,FALSE)</f>
        <v>010-4660-7292</v>
      </c>
      <c r="AP359" s="2" t="s">
        <v>57</v>
      </c>
      <c r="AQ359" s="2" t="s">
        <v>702</v>
      </c>
      <c r="AR359" s="2" t="str">
        <f>_xlfn.XLOOKUP(표1[[#This Row],[시도2]]&amp;" "&amp;표1[[#This Row],[시군구2]],요금제0402!C:C,요금제0402!G:G)</f>
        <v>서울B&amp;경인A</v>
      </c>
      <c r="AS359" s="2"/>
      <c r="AT359" s="2"/>
      <c r="AU359" s="2"/>
    </row>
    <row r="360" spans="1:47" ht="16.5" customHeight="1">
      <c r="A360" s="10">
        <v>358</v>
      </c>
      <c r="B360" s="11" t="s">
        <v>2949</v>
      </c>
      <c r="C360" s="11" t="s">
        <v>2983</v>
      </c>
      <c r="D360" s="11" t="s">
        <v>2984</v>
      </c>
      <c r="E360" s="11" t="s">
        <v>56</v>
      </c>
      <c r="F360" s="11" t="s">
        <v>57</v>
      </c>
      <c r="G360" s="11" t="s">
        <v>634</v>
      </c>
      <c r="H360" s="11">
        <v>0</v>
      </c>
      <c r="I360" s="47" t="s">
        <v>2985</v>
      </c>
      <c r="J360" s="11" t="s">
        <v>2986</v>
      </c>
      <c r="K360" s="11" t="s">
        <v>636</v>
      </c>
      <c r="L360" s="11" t="s">
        <v>2676</v>
      </c>
      <c r="M360" s="12">
        <v>45457</v>
      </c>
      <c r="N360" s="12">
        <v>45462</v>
      </c>
      <c r="O360" s="12" t="str">
        <f>IFERROR(_xlfn.XLOOKUP(표1[[#This Row],[시도]]&amp;" "&amp;표1[[#This Row],[시군구]],요금제0402!C:C,요금제0402!G:G),"-")</f>
        <v>서울B&amp;경인A</v>
      </c>
      <c r="P360" s="14"/>
      <c r="Q360" s="57">
        <v>0</v>
      </c>
      <c r="R360" s="13">
        <v>100</v>
      </c>
      <c r="S360" s="18">
        <v>50</v>
      </c>
      <c r="T360" s="12" t="s">
        <v>86</v>
      </c>
      <c r="U360" s="11" t="s">
        <v>150</v>
      </c>
      <c r="V360" s="11">
        <v>6353701062</v>
      </c>
      <c r="W360" s="11" t="s">
        <v>2987</v>
      </c>
      <c r="X360" s="11" t="s">
        <v>2988</v>
      </c>
      <c r="Y360" s="11" t="s">
        <v>2989</v>
      </c>
      <c r="Z360" s="11">
        <v>110532771146</v>
      </c>
      <c r="AA360" s="11" t="s">
        <v>165</v>
      </c>
      <c r="AB360" s="11" t="s">
        <v>2990</v>
      </c>
      <c r="AC360" s="12"/>
      <c r="AD360" s="12"/>
      <c r="AE360" s="12"/>
      <c r="AF360" s="15" t="s">
        <v>70</v>
      </c>
      <c r="AG360" s="11" t="str">
        <f>IFERROR(VLOOKUP(표1[[#This Row],[담당자]],'담당자 정보'!$B:$D,2,0),"")</f>
        <v>바로고</v>
      </c>
      <c r="AH360" s="11" t="str">
        <f>IFERROR(VLOOKUP(표1[[#This Row],[담당자]],'담당자 정보'!$B:$E,4,0),"")</f>
        <v>1팀</v>
      </c>
      <c r="AI360" s="12" t="s">
        <v>71</v>
      </c>
      <c r="AJ360" s="12" t="str">
        <f>IFERROR(VLOOKUP(표1[[#This Row],[담당자]],배민비즈계정!$B:$E,3,0),"")</f>
        <v>tkdan159</v>
      </c>
      <c r="AK360" s="12" t="str">
        <f>IFERROR(VLOOKUP(표1[[#This Row],[담당자]],배민비즈계정!$B:$E,4,0),"")</f>
        <v>010-9052-0911</v>
      </c>
      <c r="AL360" s="12" t="str">
        <f>VLOOKUP(표1[[#This Row],[담당자]],배민비즈계정!$B:$E,2,0)</f>
        <v>1팀</v>
      </c>
      <c r="AM360" s="11" t="str">
        <f>VLOOKUP(표1[[#This Row],[담당자]],'담당자 정보'!B:G,6,FALSE)</f>
        <v>평정현</v>
      </c>
      <c r="AN360" s="11" t="str">
        <f>VLOOKUP(표1[[#This Row],[팀장]],배민비즈계정!$B:$E,3,FALSE)</f>
        <v>jhpyeong</v>
      </c>
      <c r="AO360" s="16" t="str">
        <f>VLOOKUP(표1[[#This Row],[팀장]],배민비즈계정!$B:$E,4,FALSE)</f>
        <v>010-4660-7292</v>
      </c>
      <c r="AP360" s="2" t="s">
        <v>57</v>
      </c>
      <c r="AQ360" s="2" t="s">
        <v>634</v>
      </c>
      <c r="AR360" s="2" t="str">
        <f>_xlfn.XLOOKUP(표1[[#This Row],[시도2]]&amp;" "&amp;표1[[#This Row],[시군구2]],요금제0402!C:C,요금제0402!G:G)</f>
        <v>서울B&amp;경인A</v>
      </c>
      <c r="AS360" s="2"/>
      <c r="AT360" s="2"/>
      <c r="AU360" s="2"/>
    </row>
    <row r="361" spans="1:47" ht="16.5" customHeight="1">
      <c r="A361" s="10">
        <v>359</v>
      </c>
      <c r="B361" s="11" t="s">
        <v>2949</v>
      </c>
      <c r="C361" s="11" t="s">
        <v>2991</v>
      </c>
      <c r="D361" s="11" t="s">
        <v>2992</v>
      </c>
      <c r="E361" s="11" t="s">
        <v>56</v>
      </c>
      <c r="F361" s="11" t="s">
        <v>57</v>
      </c>
      <c r="G361" s="11" t="s">
        <v>634</v>
      </c>
      <c r="H361" s="11">
        <v>0</v>
      </c>
      <c r="I361" s="47"/>
      <c r="J361" s="11" t="s">
        <v>2993</v>
      </c>
      <c r="K361" s="11" t="s">
        <v>2994</v>
      </c>
      <c r="L361" s="11" t="s">
        <v>2676</v>
      </c>
      <c r="M361" s="12">
        <v>45457</v>
      </c>
      <c r="N361" s="12">
        <v>45462</v>
      </c>
      <c r="O361" s="12" t="str">
        <f>IFERROR(_xlfn.XLOOKUP(표1[[#This Row],[시도]]&amp;" "&amp;표1[[#This Row],[시군구]],요금제0402!C:C,요금제0402!G:G),"-")</f>
        <v>서울B&amp;경인A</v>
      </c>
      <c r="P361" s="14"/>
      <c r="Q361" s="57">
        <v>0</v>
      </c>
      <c r="R361" s="13">
        <v>100</v>
      </c>
      <c r="S361" s="18">
        <v>50</v>
      </c>
      <c r="T361" s="12" t="s">
        <v>86</v>
      </c>
      <c r="U361" s="11" t="s">
        <v>150</v>
      </c>
      <c r="V361" s="11">
        <v>7580601492</v>
      </c>
      <c r="W361" s="11" t="s">
        <v>2995</v>
      </c>
      <c r="X361" s="11" t="s">
        <v>2996</v>
      </c>
      <c r="Y361" s="11" t="s">
        <v>2997</v>
      </c>
      <c r="Z361" s="11">
        <v>1005803952281</v>
      </c>
      <c r="AA361" s="11" t="s">
        <v>259</v>
      </c>
      <c r="AB361" s="11" t="s">
        <v>2998</v>
      </c>
      <c r="AC361" s="12"/>
      <c r="AD361" s="12"/>
      <c r="AE361" s="12"/>
      <c r="AF361" s="15" t="s">
        <v>1847</v>
      </c>
      <c r="AG361" s="11" t="str">
        <f>IFERROR(VLOOKUP(표1[[#This Row],[담당자]],'담당자 정보'!$B:$D,2,0),"")</f>
        <v>바로고</v>
      </c>
      <c r="AH361" s="11" t="str">
        <f>IFERROR(VLOOKUP(표1[[#This Row],[담당자]],'담당자 정보'!$B:$E,4,0),"")</f>
        <v>1팀</v>
      </c>
      <c r="AI361" s="12" t="s">
        <v>71</v>
      </c>
      <c r="AJ361" s="12" t="str">
        <f>IFERROR(VLOOKUP(표1[[#This Row],[담당자]],배민비즈계정!$B:$E,3,0),"")</f>
        <v>tkdan159</v>
      </c>
      <c r="AK361" s="12" t="str">
        <f>IFERROR(VLOOKUP(표1[[#This Row],[담당자]],배민비즈계정!$B:$E,4,0),"")</f>
        <v>010-9052-0911</v>
      </c>
      <c r="AL361" s="12" t="str">
        <f>VLOOKUP(표1[[#This Row],[담당자]],배민비즈계정!$B:$E,2,0)</f>
        <v>1팀</v>
      </c>
      <c r="AM361" s="11" t="str">
        <f>VLOOKUP(표1[[#This Row],[담당자]],'담당자 정보'!B:G,6,FALSE)</f>
        <v>평정현</v>
      </c>
      <c r="AN361" s="11" t="str">
        <f>VLOOKUP(표1[[#This Row],[팀장]],배민비즈계정!$B:$E,3,FALSE)</f>
        <v>jhpyeong</v>
      </c>
      <c r="AO361" s="16" t="str">
        <f>VLOOKUP(표1[[#This Row],[팀장]],배민비즈계정!$B:$E,4,FALSE)</f>
        <v>010-4660-7292</v>
      </c>
      <c r="AP361" s="2" t="s">
        <v>57</v>
      </c>
      <c r="AQ361" s="2" t="s">
        <v>634</v>
      </c>
      <c r="AR361" s="2" t="str">
        <f>_xlfn.XLOOKUP(표1[[#This Row],[시도2]]&amp;" "&amp;표1[[#This Row],[시군구2]],요금제0402!C:C,요금제0402!G:G)</f>
        <v>서울B&amp;경인A</v>
      </c>
      <c r="AS361" s="2"/>
      <c r="AT361" s="2"/>
      <c r="AU361" s="2"/>
    </row>
    <row r="362" spans="1:47" ht="16.5" customHeight="1">
      <c r="A362" s="10">
        <v>360</v>
      </c>
      <c r="B362" s="11" t="s">
        <v>2872</v>
      </c>
      <c r="C362" s="11" t="s">
        <v>2999</v>
      </c>
      <c r="D362" s="11" t="s">
        <v>3000</v>
      </c>
      <c r="E362" s="11" t="s">
        <v>56</v>
      </c>
      <c r="F362" s="11" t="s">
        <v>109</v>
      </c>
      <c r="G362" s="11" t="s">
        <v>1159</v>
      </c>
      <c r="H362" s="11">
        <v>0</v>
      </c>
      <c r="I362" s="47"/>
      <c r="J362" s="11" t="s">
        <v>3001</v>
      </c>
      <c r="K362" s="11" t="s">
        <v>2876</v>
      </c>
      <c r="L362" s="11" t="s">
        <v>2676</v>
      </c>
      <c r="M362" s="12">
        <v>45457</v>
      </c>
      <c r="N362" s="12">
        <v>45462</v>
      </c>
      <c r="O362" s="12" t="str">
        <f>IFERROR(_xlfn.XLOOKUP(표1[[#This Row],[시도]]&amp;" "&amp;표1[[#This Row],[시군구]],요금제0402!C:C,요금제0402!G:G),"-")</f>
        <v>경인B</v>
      </c>
      <c r="P362" s="14"/>
      <c r="Q362" s="57">
        <v>0</v>
      </c>
      <c r="R362" s="13">
        <v>100</v>
      </c>
      <c r="S362" s="18">
        <v>50</v>
      </c>
      <c r="T362" s="12" t="s">
        <v>86</v>
      </c>
      <c r="U362" s="11" t="s">
        <v>150</v>
      </c>
      <c r="V362" s="11">
        <v>5798702693</v>
      </c>
      <c r="W362" s="11" t="s">
        <v>3002</v>
      </c>
      <c r="X362" s="11" t="s">
        <v>3003</v>
      </c>
      <c r="Y362" s="11" t="s">
        <v>3004</v>
      </c>
      <c r="Z362" s="11" t="s">
        <v>3005</v>
      </c>
      <c r="AA362" s="11" t="s">
        <v>90</v>
      </c>
      <c r="AB362" s="11" t="s">
        <v>3006</v>
      </c>
      <c r="AC362" s="12"/>
      <c r="AD362" s="12"/>
      <c r="AE362" s="12"/>
      <c r="AF362" s="15" t="s">
        <v>70</v>
      </c>
      <c r="AG362" s="11" t="str">
        <f>IFERROR(VLOOKUP(표1[[#This Row],[담당자]],'담당자 정보'!$B:$D,2,0),"")</f>
        <v>바로고</v>
      </c>
      <c r="AH362" s="11" t="str">
        <f>IFERROR(VLOOKUP(표1[[#This Row],[담당자]],'담당자 정보'!$B:$E,4,0),"")</f>
        <v>1팀</v>
      </c>
      <c r="AI362" s="12" t="s">
        <v>71</v>
      </c>
      <c r="AJ362" s="12" t="str">
        <f>IFERROR(VLOOKUP(표1[[#This Row],[담당자]],배민비즈계정!$B:$E,3,0),"")</f>
        <v>tkdan159</v>
      </c>
      <c r="AK362" s="12" t="str">
        <f>IFERROR(VLOOKUP(표1[[#This Row],[담당자]],배민비즈계정!$B:$E,4,0),"")</f>
        <v>010-9052-0911</v>
      </c>
      <c r="AL362" s="12" t="str">
        <f>VLOOKUP(표1[[#This Row],[담당자]],배민비즈계정!$B:$E,2,0)</f>
        <v>1팀</v>
      </c>
      <c r="AM362" s="11" t="str">
        <f>VLOOKUP(표1[[#This Row],[담당자]],'담당자 정보'!B:G,6,FALSE)</f>
        <v>평정현</v>
      </c>
      <c r="AN362" s="11" t="str">
        <f>VLOOKUP(표1[[#This Row],[팀장]],배민비즈계정!$B:$E,3,FALSE)</f>
        <v>jhpyeong</v>
      </c>
      <c r="AO362" s="16" t="str">
        <f>VLOOKUP(표1[[#This Row],[팀장]],배민비즈계정!$B:$E,4,FALSE)</f>
        <v>010-4660-7292</v>
      </c>
      <c r="AP362" s="2" t="s">
        <v>109</v>
      </c>
      <c r="AQ362" s="2" t="s">
        <v>1159</v>
      </c>
      <c r="AR362" s="2" t="str">
        <f>_xlfn.XLOOKUP(표1[[#This Row],[시도2]]&amp;" "&amp;표1[[#This Row],[시군구2]],요금제0402!C:C,요금제0402!G:G)</f>
        <v>경인B</v>
      </c>
      <c r="AS362" s="2"/>
      <c r="AT362" s="2"/>
      <c r="AU362" s="2"/>
    </row>
    <row r="363" spans="1:47" ht="16.5" customHeight="1">
      <c r="A363" s="10">
        <v>361</v>
      </c>
      <c r="B363" s="11" t="s">
        <v>3007</v>
      </c>
      <c r="C363" s="11" t="s">
        <v>3008</v>
      </c>
      <c r="D363" s="11" t="s">
        <v>3009</v>
      </c>
      <c r="E363" s="11" t="s">
        <v>56</v>
      </c>
      <c r="F363" s="11" t="s">
        <v>2149</v>
      </c>
      <c r="G363" s="11" t="s">
        <v>2170</v>
      </c>
      <c r="H363" s="11">
        <v>0</v>
      </c>
      <c r="I363" s="47"/>
      <c r="J363" s="11" t="s">
        <v>3010</v>
      </c>
      <c r="K363" s="11" t="s">
        <v>2172</v>
      </c>
      <c r="L363" s="11" t="s">
        <v>2676</v>
      </c>
      <c r="M363" s="12">
        <v>45457</v>
      </c>
      <c r="N363" s="12">
        <v>45462</v>
      </c>
      <c r="O363" s="12" t="str">
        <f>IFERROR(_xlfn.XLOOKUP(표1[[#This Row],[시도]]&amp;" "&amp;표1[[#This Row],[시군구]],요금제0402!C:C,요금제0402!G:G),"-")</f>
        <v>경인B</v>
      </c>
      <c r="P363" s="14"/>
      <c r="Q363" s="57">
        <v>0</v>
      </c>
      <c r="R363" s="13">
        <v>100</v>
      </c>
      <c r="S363" s="18">
        <v>50</v>
      </c>
      <c r="T363" s="12" t="s">
        <v>86</v>
      </c>
      <c r="U363" s="11" t="s">
        <v>150</v>
      </c>
      <c r="V363" s="11">
        <v>4451001953</v>
      </c>
      <c r="W363" s="11" t="s">
        <v>3011</v>
      </c>
      <c r="X363" s="11" t="s">
        <v>3012</v>
      </c>
      <c r="Y363" s="11" t="s">
        <v>3013</v>
      </c>
      <c r="Z363" s="11">
        <v>3561062719253</v>
      </c>
      <c r="AA363" s="11" t="s">
        <v>142</v>
      </c>
      <c r="AB363" s="11" t="s">
        <v>3014</v>
      </c>
      <c r="AC363" s="12"/>
      <c r="AD363" s="12"/>
      <c r="AE363" s="12"/>
      <c r="AF363" s="15" t="s">
        <v>70</v>
      </c>
      <c r="AG363" s="11" t="str">
        <f>IFERROR(VLOOKUP(표1[[#This Row],[담당자]],'담당자 정보'!$B:$D,2,0),"")</f>
        <v>바로고</v>
      </c>
      <c r="AH363" s="11" t="str">
        <f>IFERROR(VLOOKUP(표1[[#This Row],[담당자]],'담당자 정보'!$B:$E,4,0),"")</f>
        <v>1팀</v>
      </c>
      <c r="AI363" s="12" t="s">
        <v>2479</v>
      </c>
      <c r="AJ363" s="12" t="str">
        <f>IFERROR(VLOOKUP(표1[[#This Row],[담당자]],배민비즈계정!$B:$E,3,0),"")</f>
        <v>yong1217</v>
      </c>
      <c r="AK363" s="12" t="str">
        <f>IFERROR(VLOOKUP(표1[[#This Row],[담당자]],배민비즈계정!$B:$E,4,0),"")</f>
        <v xml:space="preserve"> 010-9876-9387</v>
      </c>
      <c r="AL363" s="12" t="str">
        <f>VLOOKUP(표1[[#This Row],[담당자]],배민비즈계정!$B:$E,2,0)</f>
        <v>1팀</v>
      </c>
      <c r="AM363" s="11" t="str">
        <f>VLOOKUP(표1[[#This Row],[담당자]],'담당자 정보'!B:G,6,FALSE)</f>
        <v>평정현</v>
      </c>
      <c r="AN363" s="11" t="str">
        <f>VLOOKUP(표1[[#This Row],[팀장]],배민비즈계정!$B:$E,3,FALSE)</f>
        <v>jhpyeong</v>
      </c>
      <c r="AO363" s="16" t="str">
        <f>VLOOKUP(표1[[#This Row],[팀장]],배민비즈계정!$B:$E,4,FALSE)</f>
        <v>010-4660-7292</v>
      </c>
      <c r="AP363" s="2" t="s">
        <v>2149</v>
      </c>
      <c r="AQ363" s="2" t="s">
        <v>2170</v>
      </c>
      <c r="AR363" s="2" t="str">
        <f>_xlfn.XLOOKUP(표1[[#This Row],[시도2]]&amp;" "&amp;표1[[#This Row],[시군구2]],요금제0402!C:C,요금제0402!G:G)</f>
        <v>경인B</v>
      </c>
      <c r="AS363" s="2"/>
      <c r="AT363" s="2"/>
      <c r="AU363" s="2"/>
    </row>
    <row r="364" spans="1:47" ht="16.5" customHeight="1">
      <c r="A364" s="10">
        <v>362</v>
      </c>
      <c r="B364" s="11" t="s">
        <v>3007</v>
      </c>
      <c r="C364" s="11" t="s">
        <v>3015</v>
      </c>
      <c r="D364" s="11" t="s">
        <v>3016</v>
      </c>
      <c r="E364" s="11" t="s">
        <v>75</v>
      </c>
      <c r="F364" s="11" t="s">
        <v>2149</v>
      </c>
      <c r="G364" s="11" t="s">
        <v>2170</v>
      </c>
      <c r="H364" s="11">
        <v>0</v>
      </c>
      <c r="I364" s="47" t="s">
        <v>3017</v>
      </c>
      <c r="J364" s="11" t="s">
        <v>3018</v>
      </c>
      <c r="K364" s="11" t="s">
        <v>3019</v>
      </c>
      <c r="L364" s="11" t="s">
        <v>2676</v>
      </c>
      <c r="M364" s="12">
        <v>45457</v>
      </c>
      <c r="N364" s="12">
        <v>45462</v>
      </c>
      <c r="O364" s="12" t="str">
        <f>IFERROR(_xlfn.XLOOKUP(표1[[#This Row],[시도]]&amp;" "&amp;표1[[#This Row],[시군구]],요금제0402!C:C,요금제0402!G:G),"-")</f>
        <v>경인B</v>
      </c>
      <c r="P364" s="14"/>
      <c r="Q364" s="57">
        <v>0</v>
      </c>
      <c r="R364" s="13">
        <v>100</v>
      </c>
      <c r="S364" s="18">
        <v>50</v>
      </c>
      <c r="T364" s="12" t="s">
        <v>86</v>
      </c>
      <c r="U364" s="11" t="s">
        <v>64</v>
      </c>
      <c r="V364" s="11">
        <v>2265300592</v>
      </c>
      <c r="W364" s="11" t="s">
        <v>3020</v>
      </c>
      <c r="X364" s="11" t="s">
        <v>3021</v>
      </c>
      <c r="Y364" s="11" t="s">
        <v>3022</v>
      </c>
      <c r="Z364" s="11">
        <v>110544009240</v>
      </c>
      <c r="AA364" s="11" t="s">
        <v>165</v>
      </c>
      <c r="AB364" s="11" t="s">
        <v>3023</v>
      </c>
      <c r="AC364" s="12"/>
      <c r="AD364" s="12"/>
      <c r="AE364" s="12"/>
      <c r="AF364" s="15" t="s">
        <v>70</v>
      </c>
      <c r="AG364" s="11" t="str">
        <f>IFERROR(VLOOKUP(표1[[#This Row],[담당자]],'담당자 정보'!$B:$D,2,0),"")</f>
        <v>바로고</v>
      </c>
      <c r="AH364" s="11" t="str">
        <f>IFERROR(VLOOKUP(표1[[#This Row],[담당자]],'담당자 정보'!$B:$E,4,0),"")</f>
        <v>1팀</v>
      </c>
      <c r="AI364" s="12" t="s">
        <v>2479</v>
      </c>
      <c r="AJ364" s="12" t="str">
        <f>IFERROR(VLOOKUP(표1[[#This Row],[담당자]],배민비즈계정!$B:$E,3,0),"")</f>
        <v>yong1217</v>
      </c>
      <c r="AK364" s="12" t="str">
        <f>IFERROR(VLOOKUP(표1[[#This Row],[담당자]],배민비즈계정!$B:$E,4,0),"")</f>
        <v xml:space="preserve"> 010-9876-9387</v>
      </c>
      <c r="AL364" s="12" t="str">
        <f>VLOOKUP(표1[[#This Row],[담당자]],배민비즈계정!$B:$E,2,0)</f>
        <v>1팀</v>
      </c>
      <c r="AM364" s="11" t="str">
        <f>VLOOKUP(표1[[#This Row],[담당자]],'담당자 정보'!B:G,6,FALSE)</f>
        <v>평정현</v>
      </c>
      <c r="AN364" s="11" t="str">
        <f>VLOOKUP(표1[[#This Row],[팀장]],배민비즈계정!$B:$E,3,FALSE)</f>
        <v>jhpyeong</v>
      </c>
      <c r="AO364" s="16" t="str">
        <f>VLOOKUP(표1[[#This Row],[팀장]],배민비즈계정!$B:$E,4,FALSE)</f>
        <v>010-4660-7292</v>
      </c>
      <c r="AP364" s="2" t="s">
        <v>2149</v>
      </c>
      <c r="AQ364" s="2" t="s">
        <v>2170</v>
      </c>
      <c r="AR364" s="2" t="str">
        <f>_xlfn.XLOOKUP(표1[[#This Row],[시도2]]&amp;" "&amp;표1[[#This Row],[시군구2]],요금제0402!C:C,요금제0402!G:G)</f>
        <v>경인B</v>
      </c>
      <c r="AS364" s="2"/>
      <c r="AT364" s="2"/>
      <c r="AU364" s="2"/>
    </row>
    <row r="365" spans="1:47" ht="16.5" customHeight="1">
      <c r="A365" s="10">
        <v>363</v>
      </c>
      <c r="B365" s="11" t="s">
        <v>3007</v>
      </c>
      <c r="C365" s="11" t="s">
        <v>3024</v>
      </c>
      <c r="D365" s="11" t="s">
        <v>3025</v>
      </c>
      <c r="E365" s="11" t="s">
        <v>75</v>
      </c>
      <c r="F365" s="11" t="s">
        <v>2149</v>
      </c>
      <c r="G365" s="11" t="s">
        <v>2170</v>
      </c>
      <c r="H365" s="11">
        <v>0</v>
      </c>
      <c r="I365" s="47" t="s">
        <v>1454</v>
      </c>
      <c r="J365" s="11" t="s">
        <v>3026</v>
      </c>
      <c r="K365" s="11" t="s">
        <v>3027</v>
      </c>
      <c r="L365" s="11" t="s">
        <v>2676</v>
      </c>
      <c r="M365" s="12">
        <v>45457</v>
      </c>
      <c r="N365" s="12">
        <v>45462</v>
      </c>
      <c r="O365" s="12" t="str">
        <f>IFERROR(_xlfn.XLOOKUP(표1[[#This Row],[시도]]&amp;" "&amp;표1[[#This Row],[시군구]],요금제0402!C:C,요금제0402!G:G),"-")</f>
        <v>경인B</v>
      </c>
      <c r="P365" s="14"/>
      <c r="Q365" s="57">
        <v>0</v>
      </c>
      <c r="R365" s="13">
        <v>100</v>
      </c>
      <c r="S365" s="18">
        <v>50</v>
      </c>
      <c r="T365" s="12" t="s">
        <v>86</v>
      </c>
      <c r="U365" s="11" t="s">
        <v>64</v>
      </c>
      <c r="V365" s="11">
        <v>8254400650</v>
      </c>
      <c r="W365" s="11" t="s">
        <v>3028</v>
      </c>
      <c r="X365" s="11" t="s">
        <v>3029</v>
      </c>
      <c r="Y365" s="11" t="s">
        <v>3030</v>
      </c>
      <c r="Z365" s="11">
        <v>3333211325354</v>
      </c>
      <c r="AA365" s="11" t="s">
        <v>68</v>
      </c>
      <c r="AB365" s="11" t="s">
        <v>3031</v>
      </c>
      <c r="AC365" s="12"/>
      <c r="AD365" s="12"/>
      <c r="AE365" s="12"/>
      <c r="AF365" s="15" t="s">
        <v>70</v>
      </c>
      <c r="AG365" s="11" t="str">
        <f>IFERROR(VLOOKUP(표1[[#This Row],[담당자]],'담당자 정보'!$B:$D,2,0),"")</f>
        <v>바로고</v>
      </c>
      <c r="AH365" s="11" t="str">
        <f>IFERROR(VLOOKUP(표1[[#This Row],[담당자]],'담당자 정보'!$B:$E,4,0),"")</f>
        <v>1팀</v>
      </c>
      <c r="AI365" s="12" t="s">
        <v>2479</v>
      </c>
      <c r="AJ365" s="12" t="str">
        <f>IFERROR(VLOOKUP(표1[[#This Row],[담당자]],배민비즈계정!$B:$E,3,0),"")</f>
        <v>yong1217</v>
      </c>
      <c r="AK365" s="12" t="str">
        <f>IFERROR(VLOOKUP(표1[[#This Row],[담당자]],배민비즈계정!$B:$E,4,0),"")</f>
        <v xml:space="preserve"> 010-9876-9387</v>
      </c>
      <c r="AL365" s="12" t="str">
        <f>VLOOKUP(표1[[#This Row],[담당자]],배민비즈계정!$B:$E,2,0)</f>
        <v>1팀</v>
      </c>
      <c r="AM365" s="11" t="str">
        <f>VLOOKUP(표1[[#This Row],[담당자]],'담당자 정보'!B:G,6,FALSE)</f>
        <v>평정현</v>
      </c>
      <c r="AN365" s="11" t="str">
        <f>VLOOKUP(표1[[#This Row],[팀장]],배민비즈계정!$B:$E,3,FALSE)</f>
        <v>jhpyeong</v>
      </c>
      <c r="AO365" s="16" t="str">
        <f>VLOOKUP(표1[[#This Row],[팀장]],배민비즈계정!$B:$E,4,FALSE)</f>
        <v>010-4660-7292</v>
      </c>
      <c r="AP365" s="2" t="s">
        <v>2149</v>
      </c>
      <c r="AQ365" s="2" t="s">
        <v>2170</v>
      </c>
      <c r="AR365" s="2" t="str">
        <f>_xlfn.XLOOKUP(표1[[#This Row],[시도2]]&amp;" "&amp;표1[[#This Row],[시군구2]],요금제0402!C:C,요금제0402!G:G)</f>
        <v>경인B</v>
      </c>
      <c r="AS365" s="2"/>
      <c r="AT365" s="2"/>
      <c r="AU365" s="2"/>
    </row>
    <row r="366" spans="1:47" ht="16.5" customHeight="1">
      <c r="A366" s="10">
        <v>364</v>
      </c>
      <c r="B366" s="11" t="s">
        <v>3007</v>
      </c>
      <c r="C366" s="11" t="s">
        <v>3032</v>
      </c>
      <c r="D366" s="11" t="s">
        <v>3033</v>
      </c>
      <c r="E366" s="11" t="s">
        <v>56</v>
      </c>
      <c r="F366" s="11" t="s">
        <v>2149</v>
      </c>
      <c r="G366" s="11" t="s">
        <v>2170</v>
      </c>
      <c r="H366" s="11">
        <v>0</v>
      </c>
      <c r="I366" s="47"/>
      <c r="J366" s="11" t="s">
        <v>3034</v>
      </c>
      <c r="K366" s="11" t="s">
        <v>3035</v>
      </c>
      <c r="L366" s="11" t="s">
        <v>2676</v>
      </c>
      <c r="M366" s="12">
        <v>45457</v>
      </c>
      <c r="N366" s="12">
        <v>45462</v>
      </c>
      <c r="O366" s="12" t="str">
        <f>IFERROR(_xlfn.XLOOKUP(표1[[#This Row],[시도]]&amp;" "&amp;표1[[#This Row],[시군구]],요금제0402!C:C,요금제0402!G:G),"-")</f>
        <v>경인B</v>
      </c>
      <c r="P366" s="14"/>
      <c r="Q366" s="57">
        <v>0</v>
      </c>
      <c r="R366" s="13">
        <v>100</v>
      </c>
      <c r="S366" s="18">
        <v>50</v>
      </c>
      <c r="T366" s="12" t="s">
        <v>86</v>
      </c>
      <c r="U366" s="11" t="s">
        <v>64</v>
      </c>
      <c r="V366" s="11">
        <v>8800302007</v>
      </c>
      <c r="W366" s="11" t="s">
        <v>3036</v>
      </c>
      <c r="X366" s="11" t="s">
        <v>3037</v>
      </c>
      <c r="Y366" s="11" t="s">
        <v>3038</v>
      </c>
      <c r="Z366" s="11">
        <v>21230104391919</v>
      </c>
      <c r="AA366" s="11" t="s">
        <v>90</v>
      </c>
      <c r="AB366" s="11" t="s">
        <v>3039</v>
      </c>
      <c r="AC366" s="12"/>
      <c r="AD366" s="12"/>
      <c r="AE366" s="12"/>
      <c r="AF366" s="15" t="s">
        <v>70</v>
      </c>
      <c r="AG366" s="11" t="str">
        <f>IFERROR(VLOOKUP(표1[[#This Row],[담당자]],'담당자 정보'!$B:$D,2,0),"")</f>
        <v>바로고</v>
      </c>
      <c r="AH366" s="11" t="str">
        <f>IFERROR(VLOOKUP(표1[[#This Row],[담당자]],'담당자 정보'!$B:$E,4,0),"")</f>
        <v>1팀</v>
      </c>
      <c r="AI366" s="12" t="s">
        <v>2479</v>
      </c>
      <c r="AJ366" s="12" t="str">
        <f>IFERROR(VLOOKUP(표1[[#This Row],[담당자]],배민비즈계정!$B:$E,3,0),"")</f>
        <v>yong1217</v>
      </c>
      <c r="AK366" s="12" t="str">
        <f>IFERROR(VLOOKUP(표1[[#This Row],[담당자]],배민비즈계정!$B:$E,4,0),"")</f>
        <v xml:space="preserve"> 010-9876-9387</v>
      </c>
      <c r="AL366" s="12" t="str">
        <f>VLOOKUP(표1[[#This Row],[담당자]],배민비즈계정!$B:$E,2,0)</f>
        <v>1팀</v>
      </c>
      <c r="AM366" s="11" t="str">
        <f>VLOOKUP(표1[[#This Row],[담당자]],'담당자 정보'!B:G,6,FALSE)</f>
        <v>평정현</v>
      </c>
      <c r="AN366" s="11" t="str">
        <f>VLOOKUP(표1[[#This Row],[팀장]],배민비즈계정!$B:$E,3,FALSE)</f>
        <v>jhpyeong</v>
      </c>
      <c r="AO366" s="16" t="str">
        <f>VLOOKUP(표1[[#This Row],[팀장]],배민비즈계정!$B:$E,4,FALSE)</f>
        <v>010-4660-7292</v>
      </c>
      <c r="AP366" s="2" t="s">
        <v>2149</v>
      </c>
      <c r="AQ366" s="2" t="s">
        <v>2170</v>
      </c>
      <c r="AR366" s="2" t="str">
        <f>_xlfn.XLOOKUP(표1[[#This Row],[시도2]]&amp;" "&amp;표1[[#This Row],[시군구2]],요금제0402!C:C,요금제0402!G:G)</f>
        <v>경인B</v>
      </c>
      <c r="AS366" s="2"/>
      <c r="AT366" s="2"/>
      <c r="AU366" s="2"/>
    </row>
    <row r="367" spans="1:47" ht="16.5" customHeight="1">
      <c r="A367" s="10">
        <v>365</v>
      </c>
      <c r="B367" s="11" t="s">
        <v>3007</v>
      </c>
      <c r="C367" s="11" t="s">
        <v>3040</v>
      </c>
      <c r="D367" s="11" t="s">
        <v>3041</v>
      </c>
      <c r="E367" s="11" t="s">
        <v>56</v>
      </c>
      <c r="F367" s="11" t="s">
        <v>2149</v>
      </c>
      <c r="G367" s="11" t="s">
        <v>2170</v>
      </c>
      <c r="H367" s="11">
        <v>0</v>
      </c>
      <c r="I367" s="47"/>
      <c r="J367" s="11" t="s">
        <v>3042</v>
      </c>
      <c r="K367" s="11" t="s">
        <v>3043</v>
      </c>
      <c r="L367" s="11" t="s">
        <v>2676</v>
      </c>
      <c r="M367" s="12">
        <v>45457</v>
      </c>
      <c r="N367" s="12">
        <v>45462</v>
      </c>
      <c r="O367" s="12" t="str">
        <f>IFERROR(_xlfn.XLOOKUP(표1[[#This Row],[시도]]&amp;" "&amp;표1[[#This Row],[시군구]],요금제0402!C:C,요금제0402!G:G),"-")</f>
        <v>경인B</v>
      </c>
      <c r="P367" s="14"/>
      <c r="Q367" s="57">
        <v>0</v>
      </c>
      <c r="R367" s="13">
        <v>100</v>
      </c>
      <c r="S367" s="18">
        <v>50</v>
      </c>
      <c r="T367" s="12" t="s">
        <v>86</v>
      </c>
      <c r="U367" s="11" t="s">
        <v>64</v>
      </c>
      <c r="V367" s="11">
        <v>1770302497</v>
      </c>
      <c r="W367" s="11" t="s">
        <v>3044</v>
      </c>
      <c r="X367" s="11" t="s">
        <v>3045</v>
      </c>
      <c r="Y367" s="11" t="s">
        <v>3046</v>
      </c>
      <c r="Z367" s="11">
        <v>3333149826137</v>
      </c>
      <c r="AA367" s="11" t="s">
        <v>68</v>
      </c>
      <c r="AB367" s="11" t="s">
        <v>3047</v>
      </c>
      <c r="AC367" s="12"/>
      <c r="AD367" s="12"/>
      <c r="AE367" s="12"/>
      <c r="AF367" s="15" t="s">
        <v>70</v>
      </c>
      <c r="AG367" s="11" t="str">
        <f>IFERROR(VLOOKUP(표1[[#This Row],[담당자]],'담당자 정보'!$B:$D,2,0),"")</f>
        <v>바로고</v>
      </c>
      <c r="AH367" s="11" t="str">
        <f>IFERROR(VLOOKUP(표1[[#This Row],[담당자]],'담당자 정보'!$B:$E,4,0),"")</f>
        <v>1팀</v>
      </c>
      <c r="AI367" s="12" t="s">
        <v>2479</v>
      </c>
      <c r="AJ367" s="12" t="str">
        <f>IFERROR(VLOOKUP(표1[[#This Row],[담당자]],배민비즈계정!$B:$E,3,0),"")</f>
        <v>yong1217</v>
      </c>
      <c r="AK367" s="12" t="str">
        <f>IFERROR(VLOOKUP(표1[[#This Row],[담당자]],배민비즈계정!$B:$E,4,0),"")</f>
        <v xml:space="preserve"> 010-9876-9387</v>
      </c>
      <c r="AL367" s="12" t="str">
        <f>VLOOKUP(표1[[#This Row],[담당자]],배민비즈계정!$B:$E,2,0)</f>
        <v>1팀</v>
      </c>
      <c r="AM367" s="11" t="str">
        <f>VLOOKUP(표1[[#This Row],[담당자]],'담당자 정보'!B:G,6,FALSE)</f>
        <v>평정현</v>
      </c>
      <c r="AN367" s="11" t="str">
        <f>VLOOKUP(표1[[#This Row],[팀장]],배민비즈계정!$B:$E,3,FALSE)</f>
        <v>jhpyeong</v>
      </c>
      <c r="AO367" s="16" t="str">
        <f>VLOOKUP(표1[[#This Row],[팀장]],배민비즈계정!$B:$E,4,FALSE)</f>
        <v>010-4660-7292</v>
      </c>
      <c r="AP367" s="2" t="s">
        <v>2149</v>
      </c>
      <c r="AQ367" s="2" t="s">
        <v>2170</v>
      </c>
      <c r="AR367" s="2" t="str">
        <f>_xlfn.XLOOKUP(표1[[#This Row],[시도2]]&amp;" "&amp;표1[[#This Row],[시군구2]],요금제0402!C:C,요금제0402!G:G)</f>
        <v>경인B</v>
      </c>
      <c r="AS367" s="2"/>
      <c r="AT367" s="2"/>
      <c r="AU367" s="2"/>
    </row>
    <row r="368" spans="1:47" ht="16.5" customHeight="1">
      <c r="A368" s="10">
        <v>366</v>
      </c>
      <c r="B368" s="11" t="s">
        <v>3007</v>
      </c>
      <c r="C368" s="11" t="s">
        <v>3048</v>
      </c>
      <c r="D368" s="11" t="s">
        <v>3049</v>
      </c>
      <c r="E368" s="11" t="s">
        <v>56</v>
      </c>
      <c r="F368" s="11" t="s">
        <v>2149</v>
      </c>
      <c r="G368" s="11" t="s">
        <v>2170</v>
      </c>
      <c r="H368" s="11">
        <v>0</v>
      </c>
      <c r="I368" s="47" t="s">
        <v>3050</v>
      </c>
      <c r="J368" s="11" t="s">
        <v>3051</v>
      </c>
      <c r="K368" s="11" t="s">
        <v>3052</v>
      </c>
      <c r="L368" s="11" t="s">
        <v>2676</v>
      </c>
      <c r="M368" s="12">
        <v>45457</v>
      </c>
      <c r="N368" s="12">
        <v>45462</v>
      </c>
      <c r="O368" s="12" t="str">
        <f>IFERROR(_xlfn.XLOOKUP(표1[[#This Row],[시도]]&amp;" "&amp;표1[[#This Row],[시군구]],요금제0402!C:C,요금제0402!G:G),"-")</f>
        <v>경인B</v>
      </c>
      <c r="P368" s="14"/>
      <c r="Q368" s="57">
        <v>0</v>
      </c>
      <c r="R368" s="13">
        <v>100</v>
      </c>
      <c r="S368" s="18">
        <v>50</v>
      </c>
      <c r="T368" s="12" t="s">
        <v>86</v>
      </c>
      <c r="U368" s="11" t="s">
        <v>150</v>
      </c>
      <c r="V368" s="11">
        <v>2141906610</v>
      </c>
      <c r="W368" s="11" t="s">
        <v>3053</v>
      </c>
      <c r="X368" s="11" t="s">
        <v>3054</v>
      </c>
      <c r="Y368" s="11" t="s">
        <v>3055</v>
      </c>
      <c r="Z368" s="11">
        <v>100154254268</v>
      </c>
      <c r="AA368" s="11" t="s">
        <v>408</v>
      </c>
      <c r="AB368" s="11" t="s">
        <v>3056</v>
      </c>
      <c r="AC368" s="12"/>
      <c r="AD368" s="12"/>
      <c r="AE368" s="12"/>
      <c r="AF368" s="15" t="s">
        <v>70</v>
      </c>
      <c r="AG368" s="11" t="str">
        <f>IFERROR(VLOOKUP(표1[[#This Row],[담당자]],'담당자 정보'!$B:$D,2,0),"")</f>
        <v>바로고</v>
      </c>
      <c r="AH368" s="11" t="str">
        <f>IFERROR(VLOOKUP(표1[[#This Row],[담당자]],'담당자 정보'!$B:$E,4,0),"")</f>
        <v>1팀</v>
      </c>
      <c r="AI368" s="12" t="s">
        <v>2479</v>
      </c>
      <c r="AJ368" s="12" t="str">
        <f>IFERROR(VLOOKUP(표1[[#This Row],[담당자]],배민비즈계정!$B:$E,3,0),"")</f>
        <v>yong1217</v>
      </c>
      <c r="AK368" s="12" t="str">
        <f>IFERROR(VLOOKUP(표1[[#This Row],[담당자]],배민비즈계정!$B:$E,4,0),"")</f>
        <v xml:space="preserve"> 010-9876-9387</v>
      </c>
      <c r="AL368" s="12" t="str">
        <f>VLOOKUP(표1[[#This Row],[담당자]],배민비즈계정!$B:$E,2,0)</f>
        <v>1팀</v>
      </c>
      <c r="AM368" s="11" t="str">
        <f>VLOOKUP(표1[[#This Row],[담당자]],'담당자 정보'!B:G,6,FALSE)</f>
        <v>평정현</v>
      </c>
      <c r="AN368" s="11" t="str">
        <f>VLOOKUP(표1[[#This Row],[팀장]],배민비즈계정!$B:$E,3,FALSE)</f>
        <v>jhpyeong</v>
      </c>
      <c r="AO368" s="16" t="str">
        <f>VLOOKUP(표1[[#This Row],[팀장]],배민비즈계정!$B:$E,4,FALSE)</f>
        <v>010-4660-7292</v>
      </c>
      <c r="AP368" s="2" t="s">
        <v>2149</v>
      </c>
      <c r="AQ368" s="2" t="s">
        <v>2170</v>
      </c>
      <c r="AR368" s="2" t="str">
        <f>_xlfn.XLOOKUP(표1[[#This Row],[시도2]]&amp;" "&amp;표1[[#This Row],[시군구2]],요금제0402!C:C,요금제0402!G:G)</f>
        <v>경인B</v>
      </c>
      <c r="AS368" s="2"/>
      <c r="AT368" s="2"/>
      <c r="AU368" s="2"/>
    </row>
    <row r="369" spans="1:47" ht="16.5" customHeight="1">
      <c r="A369" s="10">
        <v>367</v>
      </c>
      <c r="B369" s="11" t="s">
        <v>3007</v>
      </c>
      <c r="C369" s="11" t="s">
        <v>3057</v>
      </c>
      <c r="D369" s="11" t="s">
        <v>3058</v>
      </c>
      <c r="E369" s="11" t="s">
        <v>56</v>
      </c>
      <c r="F369" s="11" t="s">
        <v>2149</v>
      </c>
      <c r="G369" s="11" t="s">
        <v>2170</v>
      </c>
      <c r="H369" s="11">
        <v>0</v>
      </c>
      <c r="I369" s="47"/>
      <c r="J369" s="11" t="s">
        <v>3059</v>
      </c>
      <c r="K369" s="11" t="s">
        <v>3060</v>
      </c>
      <c r="L369" s="11" t="s">
        <v>99</v>
      </c>
      <c r="M369" s="12">
        <v>45457</v>
      </c>
      <c r="N369" s="12">
        <v>45462</v>
      </c>
      <c r="O369" s="12" t="str">
        <f>IFERROR(_xlfn.XLOOKUP(표1[[#This Row],[시도]]&amp;" "&amp;표1[[#This Row],[시군구]],요금제0402!C:C,요금제0402!G:G),"-")</f>
        <v>경인B</v>
      </c>
      <c r="P369" s="14"/>
      <c r="Q369" s="57">
        <v>0</v>
      </c>
      <c r="R369" s="13">
        <v>100</v>
      </c>
      <c r="S369" s="18">
        <v>50</v>
      </c>
      <c r="T369" s="12"/>
      <c r="U369" s="11" t="s">
        <v>150</v>
      </c>
      <c r="V369" s="11">
        <v>7173101173</v>
      </c>
      <c r="W369" s="11" t="s">
        <v>3061</v>
      </c>
      <c r="X369" s="11" t="s">
        <v>3062</v>
      </c>
      <c r="Y369" s="11" t="s">
        <v>3063</v>
      </c>
      <c r="Z369" s="11">
        <v>3333067785123</v>
      </c>
      <c r="AA369" s="11" t="s">
        <v>68</v>
      </c>
      <c r="AB369" s="11" t="s">
        <v>3064</v>
      </c>
      <c r="AC369" s="12"/>
      <c r="AD369" s="12"/>
      <c r="AE369" s="12"/>
      <c r="AF369" s="15" t="s">
        <v>70</v>
      </c>
      <c r="AG369" s="11" t="str">
        <f>IFERROR(VLOOKUP(표1[[#This Row],[담당자]],'담당자 정보'!$B:$D,2,0),"")</f>
        <v>바로고</v>
      </c>
      <c r="AH369" s="11" t="str">
        <f>IFERROR(VLOOKUP(표1[[#This Row],[담당자]],'담당자 정보'!$B:$E,4,0),"")</f>
        <v>1팀</v>
      </c>
      <c r="AI369" s="12" t="s">
        <v>2479</v>
      </c>
      <c r="AJ369" s="12" t="str">
        <f>IFERROR(VLOOKUP(표1[[#This Row],[담당자]],배민비즈계정!$B:$E,3,0),"")</f>
        <v>yong1217</v>
      </c>
      <c r="AK369" s="12" t="str">
        <f>IFERROR(VLOOKUP(표1[[#This Row],[담당자]],배민비즈계정!$B:$E,4,0),"")</f>
        <v xml:space="preserve"> 010-9876-9387</v>
      </c>
      <c r="AL369" s="12" t="str">
        <f>VLOOKUP(표1[[#This Row],[담당자]],배민비즈계정!$B:$E,2,0)</f>
        <v>1팀</v>
      </c>
      <c r="AM369" s="11" t="str">
        <f>VLOOKUP(표1[[#This Row],[담당자]],'담당자 정보'!B:G,6,FALSE)</f>
        <v>평정현</v>
      </c>
      <c r="AN369" s="11" t="str">
        <f>VLOOKUP(표1[[#This Row],[팀장]],배민비즈계정!$B:$E,3,FALSE)</f>
        <v>jhpyeong</v>
      </c>
      <c r="AO369" s="16" t="str">
        <f>VLOOKUP(표1[[#This Row],[팀장]],배민비즈계정!$B:$E,4,FALSE)</f>
        <v>010-4660-7292</v>
      </c>
      <c r="AP369" s="2" t="s">
        <v>2149</v>
      </c>
      <c r="AQ369" s="2" t="s">
        <v>2170</v>
      </c>
      <c r="AR369" s="2" t="str">
        <f>_xlfn.XLOOKUP(표1[[#This Row],[시도2]]&amp;" "&amp;표1[[#This Row],[시군구2]],요금제0402!C:C,요금제0402!G:G)</f>
        <v>경인B</v>
      </c>
      <c r="AS369" s="2"/>
      <c r="AT369" s="2"/>
      <c r="AU369" s="2"/>
    </row>
    <row r="370" spans="1:47" ht="16.5" customHeight="1">
      <c r="A370" s="10">
        <v>368</v>
      </c>
      <c r="B370" s="11" t="s">
        <v>3007</v>
      </c>
      <c r="C370" s="11" t="s">
        <v>3065</v>
      </c>
      <c r="D370" s="11" t="s">
        <v>3066</v>
      </c>
      <c r="E370" s="11" t="s">
        <v>75</v>
      </c>
      <c r="F370" s="11" t="s">
        <v>2149</v>
      </c>
      <c r="G370" s="11" t="s">
        <v>2170</v>
      </c>
      <c r="H370" s="11">
        <v>0</v>
      </c>
      <c r="I370" s="47"/>
      <c r="J370" s="11" t="s">
        <v>3067</v>
      </c>
      <c r="K370" s="11" t="s">
        <v>3068</v>
      </c>
      <c r="L370" s="11" t="s">
        <v>99</v>
      </c>
      <c r="M370" s="12">
        <v>45457</v>
      </c>
      <c r="N370" s="12">
        <v>45462</v>
      </c>
      <c r="O370" s="12" t="str">
        <f>IFERROR(_xlfn.XLOOKUP(표1[[#This Row],[시도]]&amp;" "&amp;표1[[#This Row],[시군구]],요금제0402!C:C,요금제0402!G:G),"-")</f>
        <v>경인B</v>
      </c>
      <c r="P370" s="14"/>
      <c r="Q370" s="57">
        <v>0</v>
      </c>
      <c r="R370" s="13">
        <v>100</v>
      </c>
      <c r="S370" s="18">
        <v>50</v>
      </c>
      <c r="T370" s="12" t="s">
        <v>86</v>
      </c>
      <c r="U370" s="11" t="s">
        <v>64</v>
      </c>
      <c r="V370" s="11">
        <v>7351101644</v>
      </c>
      <c r="W370" s="11" t="s">
        <v>3069</v>
      </c>
      <c r="X370" s="11" t="s">
        <v>3070</v>
      </c>
      <c r="Y370" s="11" t="s">
        <v>3063</v>
      </c>
      <c r="Z370" s="11">
        <v>3333081195100</v>
      </c>
      <c r="AA370" s="11" t="s">
        <v>68</v>
      </c>
      <c r="AB370" s="11" t="s">
        <v>3071</v>
      </c>
      <c r="AC370" s="12"/>
      <c r="AD370" s="12"/>
      <c r="AE370" s="12"/>
      <c r="AF370" s="15" t="s">
        <v>70</v>
      </c>
      <c r="AG370" s="11" t="str">
        <f>IFERROR(VLOOKUP(표1[[#This Row],[담당자]],'담당자 정보'!$B:$D,2,0),"")</f>
        <v>바로고</v>
      </c>
      <c r="AH370" s="11" t="str">
        <f>IFERROR(VLOOKUP(표1[[#This Row],[담당자]],'담당자 정보'!$B:$E,4,0),"")</f>
        <v>1팀</v>
      </c>
      <c r="AI370" s="12" t="s">
        <v>2479</v>
      </c>
      <c r="AJ370" s="12" t="str">
        <f>IFERROR(VLOOKUP(표1[[#This Row],[담당자]],배민비즈계정!$B:$E,3,0),"")</f>
        <v>yong1217</v>
      </c>
      <c r="AK370" s="12" t="str">
        <f>IFERROR(VLOOKUP(표1[[#This Row],[담당자]],배민비즈계정!$B:$E,4,0),"")</f>
        <v xml:space="preserve"> 010-9876-9387</v>
      </c>
      <c r="AL370" s="12" t="str">
        <f>VLOOKUP(표1[[#This Row],[담당자]],배민비즈계정!$B:$E,2,0)</f>
        <v>1팀</v>
      </c>
      <c r="AM370" s="11" t="str">
        <f>VLOOKUP(표1[[#This Row],[담당자]],'담당자 정보'!B:G,6,FALSE)</f>
        <v>평정현</v>
      </c>
      <c r="AN370" s="11" t="str">
        <f>VLOOKUP(표1[[#This Row],[팀장]],배민비즈계정!$B:$E,3,FALSE)</f>
        <v>jhpyeong</v>
      </c>
      <c r="AO370" s="16" t="str">
        <f>VLOOKUP(표1[[#This Row],[팀장]],배민비즈계정!$B:$E,4,FALSE)</f>
        <v>010-4660-7292</v>
      </c>
      <c r="AP370" s="2" t="s">
        <v>2149</v>
      </c>
      <c r="AQ370" s="2" t="s">
        <v>2170</v>
      </c>
      <c r="AR370" s="2" t="str">
        <f>_xlfn.XLOOKUP(표1[[#This Row],[시도2]]&amp;" "&amp;표1[[#This Row],[시군구2]],요금제0402!C:C,요금제0402!G:G)</f>
        <v>경인B</v>
      </c>
      <c r="AS370" s="2"/>
      <c r="AT370" s="2"/>
      <c r="AU370" s="2"/>
    </row>
    <row r="371" spans="1:47" ht="16.5" customHeight="1">
      <c r="A371" s="10">
        <v>369</v>
      </c>
      <c r="B371" s="11" t="s">
        <v>3007</v>
      </c>
      <c r="C371" s="11" t="s">
        <v>3072</v>
      </c>
      <c r="D371" s="11" t="s">
        <v>3073</v>
      </c>
      <c r="E371" s="11" t="s">
        <v>56</v>
      </c>
      <c r="F371" s="11" t="s">
        <v>2149</v>
      </c>
      <c r="G371" s="11" t="s">
        <v>2170</v>
      </c>
      <c r="H371" s="11">
        <v>0</v>
      </c>
      <c r="I371" s="47"/>
      <c r="J371" s="11" t="s">
        <v>3074</v>
      </c>
      <c r="K371" s="11" t="s">
        <v>3075</v>
      </c>
      <c r="L371" s="11" t="s">
        <v>99</v>
      </c>
      <c r="M371" s="12">
        <v>45457</v>
      </c>
      <c r="N371" s="12">
        <v>45462</v>
      </c>
      <c r="O371" s="12" t="str">
        <f>IFERROR(_xlfn.XLOOKUP(표1[[#This Row],[시도]]&amp;" "&amp;표1[[#This Row],[시군구]],요금제0402!C:C,요금제0402!G:G),"-")</f>
        <v>경인B</v>
      </c>
      <c r="P371" s="14"/>
      <c r="Q371" s="57">
        <v>0</v>
      </c>
      <c r="R371" s="13">
        <v>100</v>
      </c>
      <c r="S371" s="18">
        <v>50</v>
      </c>
      <c r="T371" s="12"/>
      <c r="U371" s="11" t="s">
        <v>150</v>
      </c>
      <c r="V371" s="11">
        <v>2052181113</v>
      </c>
      <c r="W371" s="11" t="s">
        <v>218</v>
      </c>
      <c r="X371" s="11" t="s">
        <v>3076</v>
      </c>
      <c r="Y371" s="11" t="s">
        <v>3077</v>
      </c>
      <c r="Z371" s="11">
        <v>110481303341</v>
      </c>
      <c r="AA371" s="11" t="s">
        <v>165</v>
      </c>
      <c r="AB371" s="11" t="s">
        <v>3078</v>
      </c>
      <c r="AC371" s="12"/>
      <c r="AD371" s="12"/>
      <c r="AE371" s="12"/>
      <c r="AF371" s="15" t="s">
        <v>70</v>
      </c>
      <c r="AG371" s="11" t="str">
        <f>IFERROR(VLOOKUP(표1[[#This Row],[담당자]],'담당자 정보'!$B:$D,2,0),"")</f>
        <v>바로고</v>
      </c>
      <c r="AH371" s="11" t="str">
        <f>IFERROR(VLOOKUP(표1[[#This Row],[담당자]],'담당자 정보'!$B:$E,4,0),"")</f>
        <v>1팀</v>
      </c>
      <c r="AI371" s="12" t="s">
        <v>2479</v>
      </c>
      <c r="AJ371" s="12" t="str">
        <f>IFERROR(VLOOKUP(표1[[#This Row],[담당자]],배민비즈계정!$B:$E,3,0),"")</f>
        <v>yong1217</v>
      </c>
      <c r="AK371" s="12" t="str">
        <f>IFERROR(VLOOKUP(표1[[#This Row],[담당자]],배민비즈계정!$B:$E,4,0),"")</f>
        <v xml:space="preserve"> 010-9876-9387</v>
      </c>
      <c r="AL371" s="12" t="str">
        <f>VLOOKUP(표1[[#This Row],[담당자]],배민비즈계정!$B:$E,2,0)</f>
        <v>1팀</v>
      </c>
      <c r="AM371" s="11" t="str">
        <f>VLOOKUP(표1[[#This Row],[담당자]],'담당자 정보'!B:G,6,FALSE)</f>
        <v>평정현</v>
      </c>
      <c r="AN371" s="11" t="str">
        <f>VLOOKUP(표1[[#This Row],[팀장]],배민비즈계정!$B:$E,3,FALSE)</f>
        <v>jhpyeong</v>
      </c>
      <c r="AO371" s="16" t="str">
        <f>VLOOKUP(표1[[#This Row],[팀장]],배민비즈계정!$B:$E,4,FALSE)</f>
        <v>010-4660-7292</v>
      </c>
      <c r="AP371" s="2" t="s">
        <v>2149</v>
      </c>
      <c r="AQ371" s="2" t="s">
        <v>2170</v>
      </c>
      <c r="AR371" s="2" t="str">
        <f>_xlfn.XLOOKUP(표1[[#This Row],[시도2]]&amp;" "&amp;표1[[#This Row],[시군구2]],요금제0402!C:C,요금제0402!G:G)</f>
        <v>경인B</v>
      </c>
      <c r="AS371" s="2"/>
      <c r="AT371" s="2"/>
      <c r="AU371" s="2"/>
    </row>
    <row r="372" spans="1:47" ht="16.5" customHeight="1">
      <c r="A372" s="10">
        <v>370</v>
      </c>
      <c r="B372" s="11" t="s">
        <v>3007</v>
      </c>
      <c r="C372" s="11" t="s">
        <v>3079</v>
      </c>
      <c r="D372" s="11" t="s">
        <v>3080</v>
      </c>
      <c r="E372" s="11" t="s">
        <v>56</v>
      </c>
      <c r="F372" s="11" t="s">
        <v>2149</v>
      </c>
      <c r="G372" s="11" t="s">
        <v>2170</v>
      </c>
      <c r="H372" s="11">
        <v>0</v>
      </c>
      <c r="I372" s="47"/>
      <c r="J372" s="11" t="s">
        <v>3081</v>
      </c>
      <c r="K372" s="11" t="s">
        <v>3082</v>
      </c>
      <c r="L372" s="11" t="s">
        <v>99</v>
      </c>
      <c r="M372" s="12">
        <v>45457</v>
      </c>
      <c r="N372" s="12">
        <v>45462</v>
      </c>
      <c r="O372" s="12" t="str">
        <f>IFERROR(_xlfn.XLOOKUP(표1[[#This Row],[시도]]&amp;" "&amp;표1[[#This Row],[시군구]],요금제0402!C:C,요금제0402!G:G),"-")</f>
        <v>경인B</v>
      </c>
      <c r="P372" s="14"/>
      <c r="Q372" s="57">
        <v>0</v>
      </c>
      <c r="R372" s="13">
        <v>100</v>
      </c>
      <c r="S372" s="18">
        <v>50</v>
      </c>
      <c r="T372" s="12" t="s">
        <v>86</v>
      </c>
      <c r="U372" s="11" t="s">
        <v>150</v>
      </c>
      <c r="V372" s="11">
        <v>5646000639</v>
      </c>
      <c r="W372" s="11" t="s">
        <v>3083</v>
      </c>
      <c r="X372" s="11" t="s">
        <v>3084</v>
      </c>
      <c r="Y372" s="11" t="s">
        <v>3085</v>
      </c>
      <c r="Z372" s="11">
        <v>110547298534</v>
      </c>
      <c r="AA372" s="11" t="s">
        <v>165</v>
      </c>
      <c r="AB372" s="11" t="s">
        <v>3086</v>
      </c>
      <c r="AC372" s="12"/>
      <c r="AD372" s="12"/>
      <c r="AE372" s="12"/>
      <c r="AF372" s="15" t="s">
        <v>502</v>
      </c>
      <c r="AG372" s="11" t="str">
        <f>IFERROR(VLOOKUP(표1[[#This Row],[담당자]],'담당자 정보'!$B:$D,2,0),"")</f>
        <v>바로고</v>
      </c>
      <c r="AH372" s="11" t="str">
        <f>IFERROR(VLOOKUP(표1[[#This Row],[담당자]],'담당자 정보'!$B:$E,4,0),"")</f>
        <v>1팀</v>
      </c>
      <c r="AI372" s="12" t="s">
        <v>2479</v>
      </c>
      <c r="AJ372" s="12" t="str">
        <f>IFERROR(VLOOKUP(표1[[#This Row],[담당자]],배민비즈계정!$B:$E,3,0),"")</f>
        <v>yong1217</v>
      </c>
      <c r="AK372" s="12" t="str">
        <f>IFERROR(VLOOKUP(표1[[#This Row],[담당자]],배민비즈계정!$B:$E,4,0),"")</f>
        <v xml:space="preserve"> 010-9876-9387</v>
      </c>
      <c r="AL372" s="12" t="str">
        <f>VLOOKUP(표1[[#This Row],[담당자]],배민비즈계정!$B:$E,2,0)</f>
        <v>1팀</v>
      </c>
      <c r="AM372" s="11" t="str">
        <f>VLOOKUP(표1[[#This Row],[담당자]],'담당자 정보'!B:G,6,FALSE)</f>
        <v>평정현</v>
      </c>
      <c r="AN372" s="11" t="str">
        <f>VLOOKUP(표1[[#This Row],[팀장]],배민비즈계정!$B:$E,3,FALSE)</f>
        <v>jhpyeong</v>
      </c>
      <c r="AO372" s="16" t="str">
        <f>VLOOKUP(표1[[#This Row],[팀장]],배민비즈계정!$B:$E,4,FALSE)</f>
        <v>010-4660-7292</v>
      </c>
      <c r="AP372" s="2" t="s">
        <v>2149</v>
      </c>
      <c r="AQ372" s="2" t="s">
        <v>2170</v>
      </c>
      <c r="AR372" s="2" t="str">
        <f>_xlfn.XLOOKUP(표1[[#This Row],[시도2]]&amp;" "&amp;표1[[#This Row],[시군구2]],요금제0402!C:C,요금제0402!G:G)</f>
        <v>경인B</v>
      </c>
      <c r="AS372" s="2"/>
      <c r="AT372" s="2"/>
      <c r="AU372" s="2"/>
    </row>
    <row r="373" spans="1:47" ht="16.5" customHeight="1">
      <c r="A373" s="10">
        <v>371</v>
      </c>
      <c r="B373" s="11" t="s">
        <v>3007</v>
      </c>
      <c r="C373" s="11" t="s">
        <v>3087</v>
      </c>
      <c r="D373" s="11" t="s">
        <v>3088</v>
      </c>
      <c r="E373" s="11" t="s">
        <v>56</v>
      </c>
      <c r="F373" s="11" t="s">
        <v>2149</v>
      </c>
      <c r="G373" s="11" t="s">
        <v>2170</v>
      </c>
      <c r="H373" s="11">
        <v>0</v>
      </c>
      <c r="I373" s="47"/>
      <c r="J373" s="11" t="s">
        <v>3089</v>
      </c>
      <c r="K373" s="11" t="s">
        <v>3090</v>
      </c>
      <c r="L373" s="11" t="s">
        <v>99</v>
      </c>
      <c r="M373" s="12">
        <v>45457</v>
      </c>
      <c r="N373" s="12">
        <v>45462</v>
      </c>
      <c r="O373" s="12" t="str">
        <f>IFERROR(_xlfn.XLOOKUP(표1[[#This Row],[시도]]&amp;" "&amp;표1[[#This Row],[시군구]],요금제0402!C:C,요금제0402!G:G),"-")</f>
        <v>경인B</v>
      </c>
      <c r="P373" s="14"/>
      <c r="Q373" s="57">
        <v>0</v>
      </c>
      <c r="R373" s="13">
        <v>100</v>
      </c>
      <c r="S373" s="18">
        <v>50</v>
      </c>
      <c r="T373" s="12" t="s">
        <v>86</v>
      </c>
      <c r="U373" s="11" t="s">
        <v>150</v>
      </c>
      <c r="V373" s="11">
        <v>6352001633</v>
      </c>
      <c r="W373" s="11" t="s">
        <v>3091</v>
      </c>
      <c r="X373" s="11" t="s">
        <v>3092</v>
      </c>
      <c r="Y373" s="11" t="s">
        <v>3093</v>
      </c>
      <c r="Z373" s="11">
        <v>3021718618481</v>
      </c>
      <c r="AA373" s="11" t="s">
        <v>142</v>
      </c>
      <c r="AB373" s="11" t="s">
        <v>3094</v>
      </c>
      <c r="AC373" s="12"/>
      <c r="AD373" s="12"/>
      <c r="AE373" s="12"/>
      <c r="AF373" s="15" t="s">
        <v>646</v>
      </c>
      <c r="AG373" s="11" t="str">
        <f>IFERROR(VLOOKUP(표1[[#This Row],[담당자]],'담당자 정보'!$B:$D,2,0),"")</f>
        <v>바로고</v>
      </c>
      <c r="AH373" s="11" t="str">
        <f>IFERROR(VLOOKUP(표1[[#This Row],[담당자]],'담당자 정보'!$B:$E,4,0),"")</f>
        <v>1팀</v>
      </c>
      <c r="AI373" s="12" t="s">
        <v>2479</v>
      </c>
      <c r="AJ373" s="12" t="str">
        <f>IFERROR(VLOOKUP(표1[[#This Row],[담당자]],배민비즈계정!$B:$E,3,0),"")</f>
        <v>yong1217</v>
      </c>
      <c r="AK373" s="12" t="str">
        <f>IFERROR(VLOOKUP(표1[[#This Row],[담당자]],배민비즈계정!$B:$E,4,0),"")</f>
        <v xml:space="preserve"> 010-9876-9387</v>
      </c>
      <c r="AL373" s="12" t="str">
        <f>VLOOKUP(표1[[#This Row],[담당자]],배민비즈계정!$B:$E,2,0)</f>
        <v>1팀</v>
      </c>
      <c r="AM373" s="11" t="str">
        <f>VLOOKUP(표1[[#This Row],[담당자]],'담당자 정보'!B:G,6,FALSE)</f>
        <v>평정현</v>
      </c>
      <c r="AN373" s="11" t="str">
        <f>VLOOKUP(표1[[#This Row],[팀장]],배민비즈계정!$B:$E,3,FALSE)</f>
        <v>jhpyeong</v>
      </c>
      <c r="AO373" s="16" t="str">
        <f>VLOOKUP(표1[[#This Row],[팀장]],배민비즈계정!$B:$E,4,FALSE)</f>
        <v>010-4660-7292</v>
      </c>
      <c r="AP373" s="2" t="s">
        <v>2149</v>
      </c>
      <c r="AQ373" s="2" t="s">
        <v>2170</v>
      </c>
      <c r="AR373" s="2" t="str">
        <f>_xlfn.XLOOKUP(표1[[#This Row],[시도2]]&amp;" "&amp;표1[[#This Row],[시군구2]],요금제0402!C:C,요금제0402!G:G)</f>
        <v>경인B</v>
      </c>
      <c r="AS373" s="2"/>
      <c r="AT373" s="2"/>
      <c r="AU373" s="2"/>
    </row>
    <row r="374" spans="1:47" ht="16.5" customHeight="1">
      <c r="A374" s="10">
        <v>372</v>
      </c>
      <c r="B374" s="11" t="s">
        <v>3007</v>
      </c>
      <c r="C374" s="11" t="s">
        <v>3095</v>
      </c>
      <c r="D374" s="11" t="s">
        <v>3096</v>
      </c>
      <c r="E374" s="11" t="s">
        <v>108</v>
      </c>
      <c r="F374" s="11" t="s">
        <v>2149</v>
      </c>
      <c r="G374" s="11" t="s">
        <v>2170</v>
      </c>
      <c r="H374" s="11">
        <v>1</v>
      </c>
      <c r="I374" s="47"/>
      <c r="J374" s="11" t="s">
        <v>3097</v>
      </c>
      <c r="K374" s="11" t="s">
        <v>3098</v>
      </c>
      <c r="L374" s="11" t="s">
        <v>99</v>
      </c>
      <c r="M374" s="12">
        <v>45457</v>
      </c>
      <c r="N374" s="12">
        <v>45462</v>
      </c>
      <c r="O374" s="12" t="str">
        <f>IFERROR(_xlfn.XLOOKUP(표1[[#This Row],[시도]]&amp;" "&amp;표1[[#This Row],[시군구]],요금제0402!C:C,요금제0402!G:G),"-")</f>
        <v>경인B</v>
      </c>
      <c r="P374" s="14"/>
      <c r="Q374" s="57">
        <v>0</v>
      </c>
      <c r="R374" s="13">
        <v>100</v>
      </c>
      <c r="S374" s="18">
        <v>50</v>
      </c>
      <c r="T374" s="12" t="s">
        <v>86</v>
      </c>
      <c r="U374" s="11" t="s">
        <v>64</v>
      </c>
      <c r="V374" s="11">
        <v>4528603347</v>
      </c>
      <c r="W374" s="11" t="s">
        <v>3099</v>
      </c>
      <c r="X374" s="11" t="s">
        <v>3100</v>
      </c>
      <c r="Y374" s="11" t="s">
        <v>3101</v>
      </c>
      <c r="Z374" s="11">
        <v>65520101687128</v>
      </c>
      <c r="AA374" s="11" t="s">
        <v>90</v>
      </c>
      <c r="AB374" s="11" t="s">
        <v>3102</v>
      </c>
      <c r="AC374" s="12"/>
      <c r="AD374" s="12"/>
      <c r="AE374" s="12"/>
      <c r="AF374" s="15" t="s">
        <v>70</v>
      </c>
      <c r="AG374" s="11" t="str">
        <f>IFERROR(VLOOKUP(표1[[#This Row],[담당자]],'담당자 정보'!$B:$D,2,0),"")</f>
        <v>바로고</v>
      </c>
      <c r="AH374" s="11" t="str">
        <f>IFERROR(VLOOKUP(표1[[#This Row],[담당자]],'담당자 정보'!$B:$E,4,0),"")</f>
        <v>1팀</v>
      </c>
      <c r="AI374" s="12" t="s">
        <v>2479</v>
      </c>
      <c r="AJ374" s="12" t="str">
        <f>IFERROR(VLOOKUP(표1[[#This Row],[담당자]],배민비즈계정!$B:$E,3,0),"")</f>
        <v>yong1217</v>
      </c>
      <c r="AK374" s="12" t="str">
        <f>IFERROR(VLOOKUP(표1[[#This Row],[담당자]],배민비즈계정!$B:$E,4,0),"")</f>
        <v xml:space="preserve"> 010-9876-9387</v>
      </c>
      <c r="AL374" s="12" t="str">
        <f>VLOOKUP(표1[[#This Row],[담당자]],배민비즈계정!$B:$E,2,0)</f>
        <v>1팀</v>
      </c>
      <c r="AM374" s="11" t="str">
        <f>VLOOKUP(표1[[#This Row],[담당자]],'담당자 정보'!B:G,6,FALSE)</f>
        <v>평정현</v>
      </c>
      <c r="AN374" s="11" t="str">
        <f>VLOOKUP(표1[[#This Row],[팀장]],배민비즈계정!$B:$E,3,FALSE)</f>
        <v>jhpyeong</v>
      </c>
      <c r="AO374" s="16" t="str">
        <f>VLOOKUP(표1[[#This Row],[팀장]],배민비즈계정!$B:$E,4,FALSE)</f>
        <v>010-4660-7292</v>
      </c>
      <c r="AP374" s="2" t="s">
        <v>2149</v>
      </c>
      <c r="AQ374" s="2" t="s">
        <v>2170</v>
      </c>
      <c r="AR374" s="2" t="str">
        <f>_xlfn.XLOOKUP(표1[[#This Row],[시도2]]&amp;" "&amp;표1[[#This Row],[시군구2]],요금제0402!C:C,요금제0402!G:G)</f>
        <v>경인B</v>
      </c>
      <c r="AS374" s="2"/>
      <c r="AT374" s="2"/>
      <c r="AU374" s="2"/>
    </row>
    <row r="375" spans="1:47" ht="16.5" customHeight="1">
      <c r="A375" s="10">
        <v>373</v>
      </c>
      <c r="B375" s="11" t="s">
        <v>3007</v>
      </c>
      <c r="C375" s="11" t="s">
        <v>3103</v>
      </c>
      <c r="D375" s="11" t="s">
        <v>3104</v>
      </c>
      <c r="E375" s="11" t="s">
        <v>56</v>
      </c>
      <c r="F375" s="11" t="s">
        <v>2149</v>
      </c>
      <c r="G375" s="11" t="s">
        <v>2170</v>
      </c>
      <c r="H375" s="11">
        <v>0</v>
      </c>
      <c r="I375" s="47"/>
      <c r="J375" s="11" t="s">
        <v>3105</v>
      </c>
      <c r="K375" s="11" t="s">
        <v>3106</v>
      </c>
      <c r="L375" s="11" t="s">
        <v>99</v>
      </c>
      <c r="M375" s="12">
        <v>45457</v>
      </c>
      <c r="N375" s="12">
        <v>45462</v>
      </c>
      <c r="O375" s="12" t="str">
        <f>IFERROR(_xlfn.XLOOKUP(표1[[#This Row],[시도]]&amp;" "&amp;표1[[#This Row],[시군구]],요금제0402!C:C,요금제0402!G:G),"-")</f>
        <v>경인B</v>
      </c>
      <c r="P375" s="14"/>
      <c r="Q375" s="57">
        <v>0</v>
      </c>
      <c r="R375" s="13">
        <v>100</v>
      </c>
      <c r="S375" s="18">
        <v>50</v>
      </c>
      <c r="T375" s="12" t="s">
        <v>86</v>
      </c>
      <c r="U375" s="11" t="s">
        <v>150</v>
      </c>
      <c r="V375" s="11">
        <v>2141906610</v>
      </c>
      <c r="W375" s="11" t="s">
        <v>3053</v>
      </c>
      <c r="X375" s="11" t="s">
        <v>3054</v>
      </c>
      <c r="Y375" s="11" t="s">
        <v>3055</v>
      </c>
      <c r="Z375" s="11">
        <v>100154254268</v>
      </c>
      <c r="AA375" s="11" t="s">
        <v>408</v>
      </c>
      <c r="AB375" s="11" t="s">
        <v>3056</v>
      </c>
      <c r="AC375" s="12"/>
      <c r="AD375" s="12"/>
      <c r="AE375" s="12"/>
      <c r="AF375" s="15" t="s">
        <v>70</v>
      </c>
      <c r="AG375" s="11" t="str">
        <f>IFERROR(VLOOKUP(표1[[#This Row],[담당자]],'담당자 정보'!$B:$D,2,0),"")</f>
        <v>바로고</v>
      </c>
      <c r="AH375" s="11" t="str">
        <f>IFERROR(VLOOKUP(표1[[#This Row],[담당자]],'담당자 정보'!$B:$E,4,0),"")</f>
        <v>1팀</v>
      </c>
      <c r="AI375" s="12" t="s">
        <v>2479</v>
      </c>
      <c r="AJ375" s="12" t="str">
        <f>IFERROR(VLOOKUP(표1[[#This Row],[담당자]],배민비즈계정!$B:$E,3,0),"")</f>
        <v>yong1217</v>
      </c>
      <c r="AK375" s="12" t="str">
        <f>IFERROR(VLOOKUP(표1[[#This Row],[담당자]],배민비즈계정!$B:$E,4,0),"")</f>
        <v xml:space="preserve"> 010-9876-9387</v>
      </c>
      <c r="AL375" s="12" t="str">
        <f>VLOOKUP(표1[[#This Row],[담당자]],배민비즈계정!$B:$E,2,0)</f>
        <v>1팀</v>
      </c>
      <c r="AM375" s="11" t="str">
        <f>VLOOKUP(표1[[#This Row],[담당자]],'담당자 정보'!B:G,6,FALSE)</f>
        <v>평정현</v>
      </c>
      <c r="AN375" s="11" t="str">
        <f>VLOOKUP(표1[[#This Row],[팀장]],배민비즈계정!$B:$E,3,FALSE)</f>
        <v>jhpyeong</v>
      </c>
      <c r="AO375" s="16" t="str">
        <f>VLOOKUP(표1[[#This Row],[팀장]],배민비즈계정!$B:$E,4,FALSE)</f>
        <v>010-4660-7292</v>
      </c>
      <c r="AP375" s="2" t="s">
        <v>2149</v>
      </c>
      <c r="AQ375" s="2" t="s">
        <v>2170</v>
      </c>
      <c r="AR375" s="2" t="str">
        <f>_xlfn.XLOOKUP(표1[[#This Row],[시도2]]&amp;" "&amp;표1[[#This Row],[시군구2]],요금제0402!C:C,요금제0402!G:G)</f>
        <v>경인B</v>
      </c>
      <c r="AS375" s="2"/>
      <c r="AT375" s="2"/>
      <c r="AU375" s="2"/>
    </row>
    <row r="376" spans="1:47" ht="16.5" customHeight="1">
      <c r="A376" s="10">
        <v>374</v>
      </c>
      <c r="B376" s="11" t="s">
        <v>3007</v>
      </c>
      <c r="C376" s="11" t="s">
        <v>3107</v>
      </c>
      <c r="D376" s="11" t="s">
        <v>3108</v>
      </c>
      <c r="E376" s="11" t="s">
        <v>56</v>
      </c>
      <c r="F376" s="11" t="s">
        <v>2149</v>
      </c>
      <c r="G376" s="11" t="s">
        <v>2176</v>
      </c>
      <c r="H376" s="11">
        <v>0</v>
      </c>
      <c r="I376" s="47"/>
      <c r="J376" s="11" t="s">
        <v>3109</v>
      </c>
      <c r="K376" s="11" t="s">
        <v>2178</v>
      </c>
      <c r="L376" s="11" t="s">
        <v>99</v>
      </c>
      <c r="M376" s="12">
        <v>45457</v>
      </c>
      <c r="N376" s="12">
        <v>45462</v>
      </c>
      <c r="O376" s="12" t="str">
        <f>IFERROR(_xlfn.XLOOKUP(표1[[#This Row],[시도]]&amp;" "&amp;표1[[#This Row],[시군구]],요금제0402!C:C,요금제0402!G:G),"-")</f>
        <v>경인B</v>
      </c>
      <c r="P376" s="14"/>
      <c r="Q376" s="57">
        <v>0</v>
      </c>
      <c r="R376" s="13">
        <v>100</v>
      </c>
      <c r="S376" s="18">
        <v>50</v>
      </c>
      <c r="T376" s="12" t="s">
        <v>86</v>
      </c>
      <c r="U376" s="11" t="s">
        <v>150</v>
      </c>
      <c r="V376" s="11">
        <v>8117400250</v>
      </c>
      <c r="W376" s="11" t="s">
        <v>3110</v>
      </c>
      <c r="X376" s="11" t="s">
        <v>3111</v>
      </c>
      <c r="Y376" s="11" t="s">
        <v>3112</v>
      </c>
      <c r="Z376" s="11">
        <v>16712013601016</v>
      </c>
      <c r="AA376" s="11" t="s">
        <v>103</v>
      </c>
      <c r="AB376" s="11" t="s">
        <v>3113</v>
      </c>
      <c r="AC376" s="12"/>
      <c r="AD376" s="12"/>
      <c r="AE376" s="12"/>
      <c r="AF376" s="15" t="s">
        <v>664</v>
      </c>
      <c r="AG376" s="11" t="str">
        <f>IFERROR(VLOOKUP(표1[[#This Row],[담당자]],'담당자 정보'!$B:$D,2,0),"")</f>
        <v>바로고</v>
      </c>
      <c r="AH376" s="11" t="str">
        <f>IFERROR(VLOOKUP(표1[[#This Row],[담당자]],'담당자 정보'!$B:$E,4,0),"")</f>
        <v>1팀</v>
      </c>
      <c r="AI376" s="12" t="s">
        <v>2479</v>
      </c>
      <c r="AJ376" s="12" t="str">
        <f>IFERROR(VLOOKUP(표1[[#This Row],[담당자]],배민비즈계정!$B:$E,3,0),"")</f>
        <v>yong1217</v>
      </c>
      <c r="AK376" s="12" t="str">
        <f>IFERROR(VLOOKUP(표1[[#This Row],[담당자]],배민비즈계정!$B:$E,4,0),"")</f>
        <v xml:space="preserve"> 010-9876-9387</v>
      </c>
      <c r="AL376" s="12" t="str">
        <f>VLOOKUP(표1[[#This Row],[담당자]],배민비즈계정!$B:$E,2,0)</f>
        <v>1팀</v>
      </c>
      <c r="AM376" s="11" t="str">
        <f>VLOOKUP(표1[[#This Row],[담당자]],'담당자 정보'!B:G,6,FALSE)</f>
        <v>평정현</v>
      </c>
      <c r="AN376" s="11" t="str">
        <f>VLOOKUP(표1[[#This Row],[팀장]],배민비즈계정!$B:$E,3,FALSE)</f>
        <v>jhpyeong</v>
      </c>
      <c r="AO376" s="16" t="str">
        <f>VLOOKUP(표1[[#This Row],[팀장]],배민비즈계정!$B:$E,4,FALSE)</f>
        <v>010-4660-7292</v>
      </c>
      <c r="AP376" s="2" t="s">
        <v>2149</v>
      </c>
      <c r="AQ376" s="2" t="s">
        <v>2176</v>
      </c>
      <c r="AR376" s="2" t="str">
        <f>_xlfn.XLOOKUP(표1[[#This Row],[시도2]]&amp;" "&amp;표1[[#This Row],[시군구2]],요금제0402!C:C,요금제0402!G:G)</f>
        <v>경인B</v>
      </c>
      <c r="AS376" s="2"/>
      <c r="AT376" s="2"/>
      <c r="AU376" s="2"/>
    </row>
    <row r="377" spans="1:47" ht="16.5" customHeight="1">
      <c r="A377" s="10">
        <v>375</v>
      </c>
      <c r="B377" s="11" t="s">
        <v>3007</v>
      </c>
      <c r="C377" s="11" t="s">
        <v>3114</v>
      </c>
      <c r="D377" s="11" t="s">
        <v>3115</v>
      </c>
      <c r="E377" s="11" t="s">
        <v>56</v>
      </c>
      <c r="F377" s="11" t="s">
        <v>2149</v>
      </c>
      <c r="G377" s="11" t="s">
        <v>2176</v>
      </c>
      <c r="H377" s="11">
        <v>0</v>
      </c>
      <c r="I377" s="47"/>
      <c r="J377" s="11" t="s">
        <v>3116</v>
      </c>
      <c r="K377" s="11" t="s">
        <v>3117</v>
      </c>
      <c r="L377" s="11" t="s">
        <v>99</v>
      </c>
      <c r="M377" s="12">
        <v>45457</v>
      </c>
      <c r="N377" s="12">
        <v>45462</v>
      </c>
      <c r="O377" s="12" t="str">
        <f>IFERROR(_xlfn.XLOOKUP(표1[[#This Row],[시도]]&amp;" "&amp;표1[[#This Row],[시군구]],요금제0402!C:C,요금제0402!G:G),"-")</f>
        <v>경인B</v>
      </c>
      <c r="P377" s="14"/>
      <c r="Q377" s="57">
        <v>0</v>
      </c>
      <c r="R377" s="13">
        <v>100</v>
      </c>
      <c r="S377" s="18">
        <v>50</v>
      </c>
      <c r="T377" s="12" t="s">
        <v>86</v>
      </c>
      <c r="U377" s="11" t="s">
        <v>150</v>
      </c>
      <c r="V377" s="11">
        <v>5154300630</v>
      </c>
      <c r="W377" s="11" t="s">
        <v>3118</v>
      </c>
      <c r="X377" s="11" t="s">
        <v>3119</v>
      </c>
      <c r="Y377" s="11" t="s">
        <v>3120</v>
      </c>
      <c r="Z377" s="11">
        <v>64403795201017</v>
      </c>
      <c r="AA377" s="11" t="s">
        <v>103</v>
      </c>
      <c r="AB377" s="11" t="s">
        <v>3121</v>
      </c>
      <c r="AC377" s="12"/>
      <c r="AD377" s="12"/>
      <c r="AE377" s="12"/>
      <c r="AF377" s="15" t="s">
        <v>70</v>
      </c>
      <c r="AG377" s="11" t="str">
        <f>IFERROR(VLOOKUP(표1[[#This Row],[담당자]],'담당자 정보'!$B:$D,2,0),"")</f>
        <v>바로고</v>
      </c>
      <c r="AH377" s="11" t="str">
        <f>IFERROR(VLOOKUP(표1[[#This Row],[담당자]],'담당자 정보'!$B:$E,4,0),"")</f>
        <v>1팀</v>
      </c>
      <c r="AI377" s="12" t="s">
        <v>2479</v>
      </c>
      <c r="AJ377" s="12" t="str">
        <f>IFERROR(VLOOKUP(표1[[#This Row],[담당자]],배민비즈계정!$B:$E,3,0),"")</f>
        <v>yong1217</v>
      </c>
      <c r="AK377" s="12" t="str">
        <f>IFERROR(VLOOKUP(표1[[#This Row],[담당자]],배민비즈계정!$B:$E,4,0),"")</f>
        <v xml:space="preserve"> 010-9876-9387</v>
      </c>
      <c r="AL377" s="12" t="str">
        <f>VLOOKUP(표1[[#This Row],[담당자]],배민비즈계정!$B:$E,2,0)</f>
        <v>1팀</v>
      </c>
      <c r="AM377" s="11" t="str">
        <f>VLOOKUP(표1[[#This Row],[담당자]],'담당자 정보'!B:G,6,FALSE)</f>
        <v>평정현</v>
      </c>
      <c r="AN377" s="11" t="str">
        <f>VLOOKUP(표1[[#This Row],[팀장]],배민비즈계정!$B:$E,3,FALSE)</f>
        <v>jhpyeong</v>
      </c>
      <c r="AO377" s="16" t="str">
        <f>VLOOKUP(표1[[#This Row],[팀장]],배민비즈계정!$B:$E,4,FALSE)</f>
        <v>010-4660-7292</v>
      </c>
      <c r="AP377" s="2" t="s">
        <v>2149</v>
      </c>
      <c r="AQ377" s="2" t="s">
        <v>2176</v>
      </c>
      <c r="AR377" s="2" t="str">
        <f>_xlfn.XLOOKUP(표1[[#This Row],[시도2]]&amp;" "&amp;표1[[#This Row],[시군구2]],요금제0402!C:C,요금제0402!G:G)</f>
        <v>경인B</v>
      </c>
      <c r="AS377" s="2"/>
      <c r="AT377" s="2"/>
      <c r="AU377" s="2"/>
    </row>
    <row r="378" spans="1:47" ht="16.5" customHeight="1">
      <c r="A378" s="10">
        <v>376</v>
      </c>
      <c r="B378" s="11" t="s">
        <v>3007</v>
      </c>
      <c r="C378" s="11" t="s">
        <v>3122</v>
      </c>
      <c r="D378" s="11" t="s">
        <v>3123</v>
      </c>
      <c r="E378" s="11" t="s">
        <v>108</v>
      </c>
      <c r="F378" s="11" t="s">
        <v>2149</v>
      </c>
      <c r="G378" s="11" t="s">
        <v>2176</v>
      </c>
      <c r="H378" s="11">
        <v>1</v>
      </c>
      <c r="I378" s="47"/>
      <c r="J378" s="11" t="s">
        <v>3124</v>
      </c>
      <c r="K378" s="11" t="s">
        <v>3125</v>
      </c>
      <c r="L378" s="11" t="s">
        <v>99</v>
      </c>
      <c r="M378" s="12">
        <v>45457</v>
      </c>
      <c r="N378" s="12">
        <v>45462</v>
      </c>
      <c r="O378" s="12" t="str">
        <f>IFERROR(_xlfn.XLOOKUP(표1[[#This Row],[시도]]&amp;" "&amp;표1[[#This Row],[시군구]],요금제0402!C:C,요금제0402!G:G),"-")</f>
        <v>경인B</v>
      </c>
      <c r="P378" s="14"/>
      <c r="Q378" s="57">
        <v>0</v>
      </c>
      <c r="R378" s="13">
        <v>100</v>
      </c>
      <c r="S378" s="18">
        <v>50</v>
      </c>
      <c r="T378" s="12" t="s">
        <v>86</v>
      </c>
      <c r="U378" s="11" t="s">
        <v>64</v>
      </c>
      <c r="V378" s="11">
        <v>3764800670</v>
      </c>
      <c r="W378" s="11" t="s">
        <v>3126</v>
      </c>
      <c r="X378" s="11" t="s">
        <v>3127</v>
      </c>
      <c r="Y378" s="11" t="s">
        <v>3128</v>
      </c>
      <c r="Z378" s="11">
        <v>64680101547358</v>
      </c>
      <c r="AA378" s="11" t="s">
        <v>90</v>
      </c>
      <c r="AB378" s="11" t="s">
        <v>3129</v>
      </c>
      <c r="AC378" s="12"/>
      <c r="AD378" s="12"/>
      <c r="AE378" s="12"/>
      <c r="AF378" s="15" t="s">
        <v>70</v>
      </c>
      <c r="AG378" s="11" t="str">
        <f>IFERROR(VLOOKUP(표1[[#This Row],[담당자]],'담당자 정보'!$B:$D,2,0),"")</f>
        <v>바로고</v>
      </c>
      <c r="AH378" s="11" t="str">
        <f>IFERROR(VLOOKUP(표1[[#This Row],[담당자]],'담당자 정보'!$B:$E,4,0),"")</f>
        <v>1팀</v>
      </c>
      <c r="AI378" s="12" t="s">
        <v>2479</v>
      </c>
      <c r="AJ378" s="12" t="str">
        <f>IFERROR(VLOOKUP(표1[[#This Row],[담당자]],배민비즈계정!$B:$E,3,0),"")</f>
        <v>yong1217</v>
      </c>
      <c r="AK378" s="12" t="str">
        <f>IFERROR(VLOOKUP(표1[[#This Row],[담당자]],배민비즈계정!$B:$E,4,0),"")</f>
        <v xml:space="preserve"> 010-9876-9387</v>
      </c>
      <c r="AL378" s="12" t="str">
        <f>VLOOKUP(표1[[#This Row],[담당자]],배민비즈계정!$B:$E,2,0)</f>
        <v>1팀</v>
      </c>
      <c r="AM378" s="11" t="str">
        <f>VLOOKUP(표1[[#This Row],[담당자]],'담당자 정보'!B:G,6,FALSE)</f>
        <v>평정현</v>
      </c>
      <c r="AN378" s="11" t="str">
        <f>VLOOKUP(표1[[#This Row],[팀장]],배민비즈계정!$B:$E,3,FALSE)</f>
        <v>jhpyeong</v>
      </c>
      <c r="AO378" s="16" t="str">
        <f>VLOOKUP(표1[[#This Row],[팀장]],배민비즈계정!$B:$E,4,FALSE)</f>
        <v>010-4660-7292</v>
      </c>
      <c r="AP378" s="2" t="s">
        <v>2149</v>
      </c>
      <c r="AQ378" s="2" t="s">
        <v>2176</v>
      </c>
      <c r="AR378" s="2" t="str">
        <f>_xlfn.XLOOKUP(표1[[#This Row],[시도2]]&amp;" "&amp;표1[[#This Row],[시군구2]],요금제0402!C:C,요금제0402!G:G)</f>
        <v>경인B</v>
      </c>
      <c r="AS378" s="2"/>
      <c r="AT378" s="2"/>
      <c r="AU378" s="2"/>
    </row>
    <row r="379" spans="1:47" ht="16.5" customHeight="1">
      <c r="A379" s="10">
        <v>377</v>
      </c>
      <c r="B379" s="11" t="s">
        <v>3130</v>
      </c>
      <c r="C379" s="11" t="s">
        <v>3131</v>
      </c>
      <c r="D379" s="11" t="s">
        <v>3132</v>
      </c>
      <c r="E379" s="11" t="s">
        <v>56</v>
      </c>
      <c r="F379" s="11" t="s">
        <v>481</v>
      </c>
      <c r="G379" s="11" t="s">
        <v>3133</v>
      </c>
      <c r="H379" s="11">
        <v>0</v>
      </c>
      <c r="I379" s="47"/>
      <c r="J379" s="11" t="s">
        <v>3134</v>
      </c>
      <c r="K379" s="11" t="s">
        <v>3135</v>
      </c>
      <c r="L379" s="11" t="s">
        <v>2676</v>
      </c>
      <c r="M379" s="12">
        <v>45457</v>
      </c>
      <c r="N379" s="12">
        <v>45462</v>
      </c>
      <c r="O379" s="12" t="str">
        <f>IFERROR(_xlfn.XLOOKUP(표1[[#This Row],[시도]]&amp;" "&amp;표1[[#This Row],[시군구]],요금제0402!C:C,요금제0402!G:G),"-")</f>
        <v>지방</v>
      </c>
      <c r="P379" s="14"/>
      <c r="Q379" s="57">
        <v>0</v>
      </c>
      <c r="R379" s="13">
        <v>100</v>
      </c>
      <c r="S379" s="18">
        <v>50</v>
      </c>
      <c r="T379" s="12" t="s">
        <v>86</v>
      </c>
      <c r="U379" s="11" t="s">
        <v>150</v>
      </c>
      <c r="V379" s="11">
        <v>1201601018</v>
      </c>
      <c r="W379" s="11" t="s">
        <v>3136</v>
      </c>
      <c r="X379" s="11" t="s">
        <v>3137</v>
      </c>
      <c r="Y379" s="11" t="s">
        <v>3138</v>
      </c>
      <c r="Z379" s="11">
        <v>110476030763</v>
      </c>
      <c r="AA379" s="11" t="s">
        <v>165</v>
      </c>
      <c r="AB379" s="11" t="s">
        <v>3139</v>
      </c>
      <c r="AC379" s="12"/>
      <c r="AD379" s="12"/>
      <c r="AE379" s="12"/>
      <c r="AF379" s="15" t="s">
        <v>367</v>
      </c>
      <c r="AG379" s="11" t="str">
        <f>IFERROR(VLOOKUP(표1[[#This Row],[담당자]],'담당자 정보'!$B:$D,2,0),"")</f>
        <v>바로고</v>
      </c>
      <c r="AH379" s="11" t="str">
        <f>IFERROR(VLOOKUP(표1[[#This Row],[담당자]],'담당자 정보'!$B:$E,4,0),"")</f>
        <v>2팀</v>
      </c>
      <c r="AI379" s="12" t="s">
        <v>535</v>
      </c>
      <c r="AJ379" s="12" t="str">
        <f>IFERROR(VLOOKUP(표1[[#This Row],[담당자]],배민비즈계정!$B:$E,3,0),"")</f>
        <v>yckim</v>
      </c>
      <c r="AK379" s="12" t="str">
        <f>IFERROR(VLOOKUP(표1[[#This Row],[담당자]],배민비즈계정!$B:$E,4,0),"")</f>
        <v>010-9995-3121</v>
      </c>
      <c r="AL379" s="12" t="str">
        <f>VLOOKUP(표1[[#This Row],[담당자]],배민비즈계정!$B:$E,2,0)</f>
        <v>2팀</v>
      </c>
      <c r="AM379" s="11" t="str">
        <f>VLOOKUP(표1[[#This Row],[담당자]],'담당자 정보'!B:G,6,FALSE)</f>
        <v>최융희</v>
      </c>
      <c r="AN379" s="11" t="str">
        <f>VLOOKUP(표1[[#This Row],[팀장]],배민비즈계정!$B:$E,3,FALSE)</f>
        <v>yhchoi62</v>
      </c>
      <c r="AO379" s="16" t="str">
        <f>VLOOKUP(표1[[#This Row],[팀장]],배민비즈계정!$B:$E,4,FALSE)</f>
        <v xml:space="preserve"> 010-2336-6262</v>
      </c>
      <c r="AP379" s="2" t="s">
        <v>481</v>
      </c>
      <c r="AQ379" s="2" t="s">
        <v>3133</v>
      </c>
      <c r="AR379" s="2" t="str">
        <f>_xlfn.XLOOKUP(표1[[#This Row],[시도2]]&amp;" "&amp;표1[[#This Row],[시군구2]],요금제0402!C:C,요금제0402!G:G)</f>
        <v>지방</v>
      </c>
      <c r="AS379" s="2"/>
      <c r="AT379" s="2"/>
      <c r="AU379" s="2"/>
    </row>
    <row r="380" spans="1:47" ht="16.5" customHeight="1">
      <c r="A380" s="10">
        <v>378</v>
      </c>
      <c r="B380" s="11" t="s">
        <v>3130</v>
      </c>
      <c r="C380" s="11" t="s">
        <v>3140</v>
      </c>
      <c r="D380" s="11" t="s">
        <v>3141</v>
      </c>
      <c r="E380" s="11" t="s">
        <v>56</v>
      </c>
      <c r="F380" s="11" t="s">
        <v>481</v>
      </c>
      <c r="G380" s="11" t="s">
        <v>3142</v>
      </c>
      <c r="H380" s="11">
        <v>0</v>
      </c>
      <c r="I380" s="47"/>
      <c r="J380" s="11" t="s">
        <v>3143</v>
      </c>
      <c r="K380" s="11" t="s">
        <v>3144</v>
      </c>
      <c r="L380" s="11" t="s">
        <v>2676</v>
      </c>
      <c r="M380" s="12">
        <v>45457</v>
      </c>
      <c r="N380" s="12">
        <v>45462</v>
      </c>
      <c r="O380" s="12" t="str">
        <f>IFERROR(_xlfn.XLOOKUP(표1[[#This Row],[시도]]&amp;" "&amp;표1[[#This Row],[시군구]],요금제0402!C:C,요금제0402!G:G),"-")</f>
        <v>지방</v>
      </c>
      <c r="P380" s="14"/>
      <c r="Q380" s="57">
        <v>0</v>
      </c>
      <c r="R380" s="13">
        <v>100</v>
      </c>
      <c r="S380" s="18">
        <v>50</v>
      </c>
      <c r="T380" s="12" t="s">
        <v>86</v>
      </c>
      <c r="U380" s="11" t="s">
        <v>64</v>
      </c>
      <c r="V380" s="11">
        <v>7238702626</v>
      </c>
      <c r="W380" s="11" t="s">
        <v>3145</v>
      </c>
      <c r="X380" s="11" t="s">
        <v>3146</v>
      </c>
      <c r="Y380" s="11" t="s">
        <v>3147</v>
      </c>
      <c r="Z380" s="11">
        <v>2070145282702</v>
      </c>
      <c r="AA380" s="11" t="s">
        <v>488</v>
      </c>
      <c r="AB380" s="11" t="s">
        <v>3148</v>
      </c>
      <c r="AC380" s="12"/>
      <c r="AD380" s="12"/>
      <c r="AE380" s="12"/>
      <c r="AF380" s="15" t="s">
        <v>70</v>
      </c>
      <c r="AG380" s="11" t="str">
        <f>IFERROR(VLOOKUP(표1[[#This Row],[담당자]],'담당자 정보'!$B:$D,2,0),"")</f>
        <v>바로고</v>
      </c>
      <c r="AH380" s="11" t="str">
        <f>IFERROR(VLOOKUP(표1[[#This Row],[담당자]],'담당자 정보'!$B:$E,4,0),"")</f>
        <v>2팀</v>
      </c>
      <c r="AI380" s="12" t="s">
        <v>535</v>
      </c>
      <c r="AJ380" s="12" t="str">
        <f>IFERROR(VLOOKUP(표1[[#This Row],[담당자]],배민비즈계정!$B:$E,3,0),"")</f>
        <v>yckim</v>
      </c>
      <c r="AK380" s="12" t="str">
        <f>IFERROR(VLOOKUP(표1[[#This Row],[담당자]],배민비즈계정!$B:$E,4,0),"")</f>
        <v>010-9995-3121</v>
      </c>
      <c r="AL380" s="12" t="str">
        <f>VLOOKUP(표1[[#This Row],[담당자]],배민비즈계정!$B:$E,2,0)</f>
        <v>2팀</v>
      </c>
      <c r="AM380" s="11" t="str">
        <f>VLOOKUP(표1[[#This Row],[담당자]],'담당자 정보'!B:G,6,FALSE)</f>
        <v>최융희</v>
      </c>
      <c r="AN380" s="11" t="str">
        <f>VLOOKUP(표1[[#This Row],[팀장]],배민비즈계정!$B:$E,3,FALSE)</f>
        <v>yhchoi62</v>
      </c>
      <c r="AO380" s="16" t="str">
        <f>VLOOKUP(표1[[#This Row],[팀장]],배민비즈계정!$B:$E,4,FALSE)</f>
        <v xml:space="preserve"> 010-2336-6262</v>
      </c>
      <c r="AP380" s="2" t="s">
        <v>481</v>
      </c>
      <c r="AQ380" s="2" t="s">
        <v>3142</v>
      </c>
      <c r="AR380" s="2" t="str">
        <f>_xlfn.XLOOKUP(표1[[#This Row],[시도2]]&amp;" "&amp;표1[[#This Row],[시군구2]],요금제0402!C:C,요금제0402!G:G)</f>
        <v>지방</v>
      </c>
      <c r="AS380" s="2"/>
      <c r="AT380" s="2"/>
      <c r="AU380" s="2"/>
    </row>
    <row r="381" spans="1:47" ht="16.5" customHeight="1">
      <c r="A381" s="10">
        <v>379</v>
      </c>
      <c r="B381" s="11" t="s">
        <v>3130</v>
      </c>
      <c r="C381" s="11" t="s">
        <v>3149</v>
      </c>
      <c r="D381" s="11" t="s">
        <v>3150</v>
      </c>
      <c r="E381" s="11" t="s">
        <v>56</v>
      </c>
      <c r="F381" s="11" t="s">
        <v>481</v>
      </c>
      <c r="G381" s="11" t="s">
        <v>3151</v>
      </c>
      <c r="H381" s="11">
        <v>0</v>
      </c>
      <c r="I381" s="47"/>
      <c r="J381" s="11" t="s">
        <v>3152</v>
      </c>
      <c r="K381" s="11" t="s">
        <v>3153</v>
      </c>
      <c r="L381" s="11" t="s">
        <v>2676</v>
      </c>
      <c r="M381" s="12">
        <v>45457</v>
      </c>
      <c r="N381" s="12">
        <v>45462</v>
      </c>
      <c r="O381" s="12" t="str">
        <f>IFERROR(_xlfn.XLOOKUP(표1[[#This Row],[시도]]&amp;" "&amp;표1[[#This Row],[시군구]],요금제0402!C:C,요금제0402!G:G),"-")</f>
        <v>지방</v>
      </c>
      <c r="P381" s="14"/>
      <c r="Q381" s="57">
        <v>0</v>
      </c>
      <c r="R381" s="13">
        <v>100</v>
      </c>
      <c r="S381" s="18">
        <v>50</v>
      </c>
      <c r="T381" s="12" t="s">
        <v>86</v>
      </c>
      <c r="U381" s="11" t="s">
        <v>150</v>
      </c>
      <c r="V381" s="11">
        <v>7238702626</v>
      </c>
      <c r="W381" s="11" t="s">
        <v>3145</v>
      </c>
      <c r="X381" s="11" t="s">
        <v>3146</v>
      </c>
      <c r="Y381" s="11" t="s">
        <v>3147</v>
      </c>
      <c r="Z381" s="11">
        <v>2070145282702</v>
      </c>
      <c r="AA381" s="11" t="s">
        <v>488</v>
      </c>
      <c r="AB381" s="11" t="s">
        <v>3148</v>
      </c>
      <c r="AC381" s="12"/>
      <c r="AD381" s="12"/>
      <c r="AE381" s="12"/>
      <c r="AF381" s="15" t="s">
        <v>502</v>
      </c>
      <c r="AG381" s="11" t="str">
        <f>IFERROR(VLOOKUP(표1[[#This Row],[담당자]],'담당자 정보'!$B:$D,2,0),"")</f>
        <v>바로고</v>
      </c>
      <c r="AH381" s="11" t="str">
        <f>IFERROR(VLOOKUP(표1[[#This Row],[담당자]],'담당자 정보'!$B:$E,4,0),"")</f>
        <v>2팀</v>
      </c>
      <c r="AI381" s="12" t="s">
        <v>535</v>
      </c>
      <c r="AJ381" s="12" t="str">
        <f>IFERROR(VLOOKUP(표1[[#This Row],[담당자]],배민비즈계정!$B:$E,3,0),"")</f>
        <v>yckim</v>
      </c>
      <c r="AK381" s="12" t="str">
        <f>IFERROR(VLOOKUP(표1[[#This Row],[담당자]],배민비즈계정!$B:$E,4,0),"")</f>
        <v>010-9995-3121</v>
      </c>
      <c r="AL381" s="12" t="str">
        <f>VLOOKUP(표1[[#This Row],[담당자]],배민비즈계정!$B:$E,2,0)</f>
        <v>2팀</v>
      </c>
      <c r="AM381" s="11" t="str">
        <f>VLOOKUP(표1[[#This Row],[담당자]],'담당자 정보'!B:G,6,FALSE)</f>
        <v>최융희</v>
      </c>
      <c r="AN381" s="11" t="str">
        <f>VLOOKUP(표1[[#This Row],[팀장]],배민비즈계정!$B:$E,3,FALSE)</f>
        <v>yhchoi62</v>
      </c>
      <c r="AO381" s="16" t="str">
        <f>VLOOKUP(표1[[#This Row],[팀장]],배민비즈계정!$B:$E,4,FALSE)</f>
        <v xml:space="preserve"> 010-2336-6262</v>
      </c>
      <c r="AP381" s="2" t="s">
        <v>481</v>
      </c>
      <c r="AQ381" s="2" t="s">
        <v>3151</v>
      </c>
      <c r="AR381" s="2" t="str">
        <f>_xlfn.XLOOKUP(표1[[#This Row],[시도2]]&amp;" "&amp;표1[[#This Row],[시군구2]],요금제0402!C:C,요금제0402!G:G)</f>
        <v>지방</v>
      </c>
      <c r="AS381" s="2"/>
      <c r="AT381" s="2"/>
      <c r="AU381" s="2"/>
    </row>
    <row r="382" spans="1:47" ht="16.5" customHeight="1">
      <c r="A382" s="10">
        <v>380</v>
      </c>
      <c r="B382" s="11" t="s">
        <v>3154</v>
      </c>
      <c r="C382" s="11" t="s">
        <v>3155</v>
      </c>
      <c r="D382" s="11" t="s">
        <v>3156</v>
      </c>
      <c r="E382" s="11" t="s">
        <v>56</v>
      </c>
      <c r="F382" s="11" t="s">
        <v>481</v>
      </c>
      <c r="G382" s="11" t="s">
        <v>3157</v>
      </c>
      <c r="H382" s="11">
        <v>0</v>
      </c>
      <c r="I382" s="47"/>
      <c r="J382" s="11" t="s">
        <v>3158</v>
      </c>
      <c r="K382" s="11" t="s">
        <v>3159</v>
      </c>
      <c r="L382" s="11" t="s">
        <v>2676</v>
      </c>
      <c r="M382" s="12">
        <v>45457</v>
      </c>
      <c r="N382" s="12">
        <v>45462</v>
      </c>
      <c r="O382" s="12" t="str">
        <f>IFERROR(_xlfn.XLOOKUP(표1[[#This Row],[시도]]&amp;" "&amp;표1[[#This Row],[시군구]],요금제0402!C:C,요금제0402!G:G),"-")</f>
        <v>지방</v>
      </c>
      <c r="P382" s="14"/>
      <c r="Q382" s="57">
        <v>0</v>
      </c>
      <c r="R382" s="13">
        <v>100</v>
      </c>
      <c r="S382" s="18">
        <v>50</v>
      </c>
      <c r="T382" s="12" t="s">
        <v>86</v>
      </c>
      <c r="U382" s="11" t="s">
        <v>64</v>
      </c>
      <c r="V382" s="11">
        <v>2578602286</v>
      </c>
      <c r="W382" s="11" t="s">
        <v>3160</v>
      </c>
      <c r="X382" s="11" t="s">
        <v>3161</v>
      </c>
      <c r="Y382" s="11" t="s">
        <v>3162</v>
      </c>
      <c r="Z382" s="11">
        <v>53591038172307</v>
      </c>
      <c r="AA382" s="11" t="s">
        <v>296</v>
      </c>
      <c r="AB382" s="11" t="s">
        <v>3163</v>
      </c>
      <c r="AC382" s="12"/>
      <c r="AD382" s="12"/>
      <c r="AE382" s="12"/>
      <c r="AF382" s="15" t="s">
        <v>1864</v>
      </c>
      <c r="AG382" s="11" t="str">
        <f>IFERROR(VLOOKUP(표1[[#This Row],[담당자]],'담당자 정보'!$B:$D,2,0),"")</f>
        <v>바로고</v>
      </c>
      <c r="AH382" s="11" t="str">
        <f>IFERROR(VLOOKUP(표1[[#This Row],[담당자]],'담당자 정보'!$B:$E,4,0),"")</f>
        <v>2팀</v>
      </c>
      <c r="AI382" s="12" t="s">
        <v>410</v>
      </c>
      <c r="AJ382" s="12" t="str">
        <f>IFERROR(VLOOKUP(표1[[#This Row],[담당자]],배민비즈계정!$B:$E,3,0),"")</f>
        <v>yhchoi62</v>
      </c>
      <c r="AK382" s="12" t="str">
        <f>IFERROR(VLOOKUP(표1[[#This Row],[담당자]],배민비즈계정!$B:$E,4,0),"")</f>
        <v xml:space="preserve"> 010-2336-6262</v>
      </c>
      <c r="AL382" s="12" t="str">
        <f>VLOOKUP(표1[[#This Row],[담당자]],배민비즈계정!$B:$E,2,0)</f>
        <v>2팀 팀장</v>
      </c>
      <c r="AM382" s="11" t="str">
        <f>VLOOKUP(표1[[#This Row],[담당자]],'담당자 정보'!B:G,6,FALSE)</f>
        <v>최융희</v>
      </c>
      <c r="AN382" s="11" t="str">
        <f>VLOOKUP(표1[[#This Row],[팀장]],배민비즈계정!$B:$E,3,FALSE)</f>
        <v>yhchoi62</v>
      </c>
      <c r="AO382" s="16" t="str">
        <f>VLOOKUP(표1[[#This Row],[팀장]],배민비즈계정!$B:$E,4,FALSE)</f>
        <v xml:space="preserve"> 010-2336-6262</v>
      </c>
      <c r="AP382" s="2" t="s">
        <v>481</v>
      </c>
      <c r="AQ382" s="2" t="s">
        <v>3157</v>
      </c>
      <c r="AR382" s="2" t="str">
        <f>_xlfn.XLOOKUP(표1[[#This Row],[시도2]]&amp;" "&amp;표1[[#This Row],[시군구2]],요금제0402!C:C,요금제0402!G:G)</f>
        <v>지방</v>
      </c>
      <c r="AS382" s="2"/>
      <c r="AT382" s="2"/>
      <c r="AU382" s="2"/>
    </row>
    <row r="383" spans="1:47" ht="16.5" customHeight="1">
      <c r="A383" s="10">
        <v>381</v>
      </c>
      <c r="B383" s="11" t="s">
        <v>3164</v>
      </c>
      <c r="C383" s="11" t="s">
        <v>3165</v>
      </c>
      <c r="D383" s="11" t="s">
        <v>3166</v>
      </c>
      <c r="E383" s="11" t="s">
        <v>56</v>
      </c>
      <c r="F383" s="11" t="s">
        <v>481</v>
      </c>
      <c r="G383" s="11" t="s">
        <v>3167</v>
      </c>
      <c r="H383" s="11">
        <v>0</v>
      </c>
      <c r="I383" s="47"/>
      <c r="J383" s="11" t="s">
        <v>3168</v>
      </c>
      <c r="K383" s="11" t="s">
        <v>3169</v>
      </c>
      <c r="L383" s="11" t="s">
        <v>2676</v>
      </c>
      <c r="M383" s="12">
        <v>45457</v>
      </c>
      <c r="N383" s="12">
        <v>45462</v>
      </c>
      <c r="O383" s="12" t="str">
        <f>IFERROR(_xlfn.XLOOKUP(표1[[#This Row],[시도]]&amp;" "&amp;표1[[#This Row],[시군구]],요금제0402!C:C,요금제0402!G:G),"-")</f>
        <v>지방</v>
      </c>
      <c r="P383" s="14"/>
      <c r="Q383" s="57">
        <v>0</v>
      </c>
      <c r="R383" s="13">
        <v>100</v>
      </c>
      <c r="S383" s="18">
        <v>50</v>
      </c>
      <c r="T383" s="12"/>
      <c r="U383" s="11" t="s">
        <v>150</v>
      </c>
      <c r="V383" s="11">
        <v>7141400182</v>
      </c>
      <c r="W383" s="11" t="s">
        <v>3170</v>
      </c>
      <c r="X383" s="11" t="s">
        <v>3171</v>
      </c>
      <c r="Y383" s="11" t="s">
        <v>3172</v>
      </c>
      <c r="Z383" s="11">
        <v>3010180472941</v>
      </c>
      <c r="AA383" s="11" t="s">
        <v>142</v>
      </c>
      <c r="AB383" s="11" t="s">
        <v>3173</v>
      </c>
      <c r="AC383" s="12"/>
      <c r="AD383" s="12"/>
      <c r="AE383" s="12"/>
      <c r="AF383" s="15" t="s">
        <v>856</v>
      </c>
      <c r="AG383" s="11" t="str">
        <f>IFERROR(VLOOKUP(표1[[#This Row],[담당자]],'담당자 정보'!$B:$D,2,0),"")</f>
        <v>바로고</v>
      </c>
      <c r="AH383" s="11" t="str">
        <f>IFERROR(VLOOKUP(표1[[#This Row],[담당자]],'담당자 정보'!$B:$E,4,0),"")</f>
        <v>1팀</v>
      </c>
      <c r="AI383" s="12" t="s">
        <v>356</v>
      </c>
      <c r="AJ383" s="12" t="str">
        <f>IFERROR(VLOOKUP(표1[[#This Row],[담당자]],배민비즈계정!$B:$E,3,0),"")</f>
        <v>jhpyeong</v>
      </c>
      <c r="AK383" s="12" t="str">
        <f>IFERROR(VLOOKUP(표1[[#This Row],[담당자]],배민비즈계정!$B:$E,4,0),"")</f>
        <v>010-4660-7292</v>
      </c>
      <c r="AL383" s="12" t="str">
        <f>VLOOKUP(표1[[#This Row],[담당자]],배민비즈계정!$B:$E,2,0)</f>
        <v>1팀 팀장</v>
      </c>
      <c r="AM383" s="11" t="str">
        <f>VLOOKUP(표1[[#This Row],[담당자]],'담당자 정보'!B:G,6,FALSE)</f>
        <v>평정현</v>
      </c>
      <c r="AN383" s="11" t="str">
        <f>VLOOKUP(표1[[#This Row],[팀장]],배민비즈계정!$B:$E,3,FALSE)</f>
        <v>jhpyeong</v>
      </c>
      <c r="AO383" s="16" t="str">
        <f>VLOOKUP(표1[[#This Row],[팀장]],배민비즈계정!$B:$E,4,FALSE)</f>
        <v>010-4660-7292</v>
      </c>
      <c r="AP383" s="2" t="s">
        <v>481</v>
      </c>
      <c r="AQ383" s="2" t="s">
        <v>3167</v>
      </c>
      <c r="AR383" s="2" t="str">
        <f>_xlfn.XLOOKUP(표1[[#This Row],[시도2]]&amp;" "&amp;표1[[#This Row],[시군구2]],요금제0402!C:C,요금제0402!G:G)</f>
        <v>지방</v>
      </c>
      <c r="AS383" s="2"/>
      <c r="AT383" s="2"/>
      <c r="AU383" s="2"/>
    </row>
    <row r="384" spans="1:47" ht="16.5" customHeight="1">
      <c r="A384" s="10">
        <v>382</v>
      </c>
      <c r="B384" s="11" t="s">
        <v>3164</v>
      </c>
      <c r="C384" s="11" t="s">
        <v>3174</v>
      </c>
      <c r="D384" s="11" t="s">
        <v>3175</v>
      </c>
      <c r="E384" s="11" t="s">
        <v>56</v>
      </c>
      <c r="F384" s="11" t="s">
        <v>481</v>
      </c>
      <c r="G384" s="11" t="s">
        <v>3167</v>
      </c>
      <c r="H384" s="11">
        <v>0</v>
      </c>
      <c r="I384" s="47"/>
      <c r="J384" s="11" t="s">
        <v>3176</v>
      </c>
      <c r="K384" s="11" t="s">
        <v>3177</v>
      </c>
      <c r="L384" s="11" t="s">
        <v>2676</v>
      </c>
      <c r="M384" s="12">
        <v>45457</v>
      </c>
      <c r="N384" s="12">
        <v>45462</v>
      </c>
      <c r="O384" s="12" t="str">
        <f>IFERROR(_xlfn.XLOOKUP(표1[[#This Row],[시도]]&amp;" "&amp;표1[[#This Row],[시군구]],요금제0402!C:C,요금제0402!G:G),"-")</f>
        <v>지방</v>
      </c>
      <c r="P384" s="14"/>
      <c r="Q384" s="57">
        <v>0</v>
      </c>
      <c r="R384" s="13">
        <v>100</v>
      </c>
      <c r="S384" s="18">
        <v>50</v>
      </c>
      <c r="T384" s="12" t="s">
        <v>86</v>
      </c>
      <c r="U384" s="11" t="s">
        <v>150</v>
      </c>
      <c r="V384" s="11">
        <v>7731200402</v>
      </c>
      <c r="W384" s="11" t="s">
        <v>3178</v>
      </c>
      <c r="X384" s="11" t="s">
        <v>3179</v>
      </c>
      <c r="Y384" s="11" t="s">
        <v>3180</v>
      </c>
      <c r="Z384" s="11">
        <v>110498637464</v>
      </c>
      <c r="AA384" s="11" t="s">
        <v>165</v>
      </c>
      <c r="AB384" s="11" t="s">
        <v>3181</v>
      </c>
      <c r="AC384" s="12"/>
      <c r="AD384" s="12"/>
      <c r="AE384" s="12"/>
      <c r="AF384" s="15" t="s">
        <v>367</v>
      </c>
      <c r="AG384" s="11" t="str">
        <f>IFERROR(VLOOKUP(표1[[#This Row],[담당자]],'담당자 정보'!$B:$D,2,0),"")</f>
        <v>바로고</v>
      </c>
      <c r="AH384" s="11" t="str">
        <f>IFERROR(VLOOKUP(표1[[#This Row],[담당자]],'담당자 정보'!$B:$E,4,0),"")</f>
        <v>1팀</v>
      </c>
      <c r="AI384" s="12" t="s">
        <v>356</v>
      </c>
      <c r="AJ384" s="12" t="str">
        <f>IFERROR(VLOOKUP(표1[[#This Row],[담당자]],배민비즈계정!$B:$E,3,0),"")</f>
        <v>jhpyeong</v>
      </c>
      <c r="AK384" s="12" t="str">
        <f>IFERROR(VLOOKUP(표1[[#This Row],[담당자]],배민비즈계정!$B:$E,4,0),"")</f>
        <v>010-4660-7292</v>
      </c>
      <c r="AL384" s="12" t="str">
        <f>VLOOKUP(표1[[#This Row],[담당자]],배민비즈계정!$B:$E,2,0)</f>
        <v>1팀 팀장</v>
      </c>
      <c r="AM384" s="11" t="str">
        <f>VLOOKUP(표1[[#This Row],[담당자]],'담당자 정보'!B:G,6,FALSE)</f>
        <v>평정현</v>
      </c>
      <c r="AN384" s="11" t="str">
        <f>VLOOKUP(표1[[#This Row],[팀장]],배민비즈계정!$B:$E,3,FALSE)</f>
        <v>jhpyeong</v>
      </c>
      <c r="AO384" s="16" t="str">
        <f>VLOOKUP(표1[[#This Row],[팀장]],배민비즈계정!$B:$E,4,FALSE)</f>
        <v>010-4660-7292</v>
      </c>
      <c r="AP384" s="2" t="s">
        <v>481</v>
      </c>
      <c r="AQ384" s="2" t="s">
        <v>3167</v>
      </c>
      <c r="AR384" s="2" t="str">
        <f>_xlfn.XLOOKUP(표1[[#This Row],[시도2]]&amp;" "&amp;표1[[#This Row],[시군구2]],요금제0402!C:C,요금제0402!G:G)</f>
        <v>지방</v>
      </c>
      <c r="AS384" s="2"/>
      <c r="AT384" s="2"/>
      <c r="AU384" s="2"/>
    </row>
    <row r="385" spans="1:47" ht="16.5" customHeight="1">
      <c r="A385" s="10">
        <v>383</v>
      </c>
      <c r="B385" s="11" t="s">
        <v>3182</v>
      </c>
      <c r="C385" s="11" t="s">
        <v>3183</v>
      </c>
      <c r="D385" s="11" t="s">
        <v>3184</v>
      </c>
      <c r="E385" s="11" t="s">
        <v>56</v>
      </c>
      <c r="F385" s="11" t="s">
        <v>1831</v>
      </c>
      <c r="G385" s="11" t="s">
        <v>289</v>
      </c>
      <c r="H385" s="11">
        <v>0</v>
      </c>
      <c r="I385" s="47" t="s">
        <v>3185</v>
      </c>
      <c r="J385" s="11" t="s">
        <v>3186</v>
      </c>
      <c r="K385" s="11" t="s">
        <v>3187</v>
      </c>
      <c r="L385" s="11" t="s">
        <v>2676</v>
      </c>
      <c r="M385" s="12">
        <v>45457</v>
      </c>
      <c r="N385" s="12">
        <v>45462</v>
      </c>
      <c r="O385" s="12" t="str">
        <f>IFERROR(_xlfn.XLOOKUP(표1[[#This Row],[시도]]&amp;" "&amp;표1[[#This Row],[시군구]],요금제0402!C:C,요금제0402!G:G),"-")</f>
        <v>지방</v>
      </c>
      <c r="P385" s="14"/>
      <c r="Q385" s="57">
        <v>0</v>
      </c>
      <c r="R385" s="13">
        <v>100</v>
      </c>
      <c r="S385" s="18">
        <v>50</v>
      </c>
      <c r="T385" s="12" t="s">
        <v>86</v>
      </c>
      <c r="U385" s="11" t="s">
        <v>64</v>
      </c>
      <c r="V385" s="11">
        <v>8913600671</v>
      </c>
      <c r="W385" s="11" t="s">
        <v>3188</v>
      </c>
      <c r="X385" s="11" t="s">
        <v>3189</v>
      </c>
      <c r="Y385" s="11" t="s">
        <v>3190</v>
      </c>
      <c r="Z385" s="11">
        <v>9003298779251</v>
      </c>
      <c r="AA385" s="11" t="s">
        <v>129</v>
      </c>
      <c r="AB385" s="11" t="s">
        <v>3191</v>
      </c>
      <c r="AC385" s="12"/>
      <c r="AD385" s="12"/>
      <c r="AE385" s="12"/>
      <c r="AF385" s="15" t="s">
        <v>70</v>
      </c>
      <c r="AG385" s="11" t="str">
        <f>IFERROR(VLOOKUP(표1[[#This Row],[담당자]],'담당자 정보'!$B:$D,2,0),"")</f>
        <v>바로고</v>
      </c>
      <c r="AH385" s="11" t="str">
        <f>IFERROR(VLOOKUP(표1[[#This Row],[담당자]],'담당자 정보'!$B:$E,4,0),"")</f>
        <v>1팀</v>
      </c>
      <c r="AI385" s="12" t="s">
        <v>356</v>
      </c>
      <c r="AJ385" s="12" t="str">
        <f>IFERROR(VLOOKUP(표1[[#This Row],[담당자]],배민비즈계정!$B:$E,3,0),"")</f>
        <v>jhpyeong</v>
      </c>
      <c r="AK385" s="12" t="str">
        <f>IFERROR(VLOOKUP(표1[[#This Row],[담당자]],배민비즈계정!$B:$E,4,0),"")</f>
        <v>010-4660-7292</v>
      </c>
      <c r="AL385" s="12" t="str">
        <f>VLOOKUP(표1[[#This Row],[담당자]],배민비즈계정!$B:$E,2,0)</f>
        <v>1팀 팀장</v>
      </c>
      <c r="AM385" s="11" t="str">
        <f>VLOOKUP(표1[[#This Row],[담당자]],'담당자 정보'!B:G,6,FALSE)</f>
        <v>평정현</v>
      </c>
      <c r="AN385" s="11" t="str">
        <f>VLOOKUP(표1[[#This Row],[팀장]],배민비즈계정!$B:$E,3,FALSE)</f>
        <v>jhpyeong</v>
      </c>
      <c r="AO385" s="16" t="str">
        <f>VLOOKUP(표1[[#This Row],[팀장]],배민비즈계정!$B:$E,4,FALSE)</f>
        <v>010-4660-7292</v>
      </c>
      <c r="AP385" s="2" t="s">
        <v>1831</v>
      </c>
      <c r="AQ385" s="2" t="s">
        <v>289</v>
      </c>
      <c r="AR385" s="2" t="str">
        <f>_xlfn.XLOOKUP(표1[[#This Row],[시도2]]&amp;" "&amp;표1[[#This Row],[시군구2]],요금제0402!C:C,요금제0402!G:G)</f>
        <v>지방</v>
      </c>
      <c r="AS385" s="2"/>
      <c r="AT385" s="2"/>
      <c r="AU385" s="2"/>
    </row>
    <row r="386" spans="1:47" ht="16.5" customHeight="1">
      <c r="A386" s="10">
        <v>384</v>
      </c>
      <c r="B386" s="11" t="s">
        <v>2949</v>
      </c>
      <c r="C386" s="11" t="s">
        <v>3192</v>
      </c>
      <c r="D386" s="11" t="s">
        <v>3193</v>
      </c>
      <c r="E386" s="11" t="s">
        <v>56</v>
      </c>
      <c r="F386" s="11" t="s">
        <v>57</v>
      </c>
      <c r="G386" s="11" t="s">
        <v>281</v>
      </c>
      <c r="H386" s="11">
        <v>0</v>
      </c>
      <c r="I386" s="47" t="s">
        <v>3194</v>
      </c>
      <c r="J386" s="11" t="s">
        <v>3195</v>
      </c>
      <c r="K386" s="11" t="s">
        <v>3196</v>
      </c>
      <c r="L386" s="11" t="s">
        <v>2676</v>
      </c>
      <c r="M386" s="12">
        <v>45457</v>
      </c>
      <c r="N386" s="12">
        <v>45462</v>
      </c>
      <c r="O386" s="12" t="str">
        <f>IFERROR(_xlfn.XLOOKUP(표1[[#This Row],[시도]]&amp;" "&amp;표1[[#This Row],[시군구]],요금제0402!C:C,요금제0402!G:G),"-")</f>
        <v>서울B&amp;경인A</v>
      </c>
      <c r="P386" s="14"/>
      <c r="Q386" s="57">
        <v>0</v>
      </c>
      <c r="R386" s="13">
        <v>100</v>
      </c>
      <c r="S386" s="18">
        <v>50</v>
      </c>
      <c r="T386" s="12" t="s">
        <v>86</v>
      </c>
      <c r="U386" s="11" t="s">
        <v>64</v>
      </c>
      <c r="V386" s="11">
        <v>2102275186</v>
      </c>
      <c r="W386" s="11" t="s">
        <v>3197</v>
      </c>
      <c r="X386" s="11" t="s">
        <v>3198</v>
      </c>
      <c r="Y386" s="11" t="s">
        <v>3199</v>
      </c>
      <c r="Z386" s="11">
        <v>39820026644</v>
      </c>
      <c r="AA386" s="11" t="s">
        <v>3200</v>
      </c>
      <c r="AB386" s="11" t="s">
        <v>3201</v>
      </c>
      <c r="AC386" s="12"/>
      <c r="AD386" s="12"/>
      <c r="AE386" s="12"/>
      <c r="AF386" s="15" t="s">
        <v>70</v>
      </c>
      <c r="AG386" s="11" t="str">
        <f>IFERROR(VLOOKUP(표1[[#This Row],[담당자]],'담당자 정보'!$B:$D,2,0),"")</f>
        <v>바로고</v>
      </c>
      <c r="AH386" s="11" t="str">
        <f>IFERROR(VLOOKUP(표1[[#This Row],[담당자]],'담당자 정보'!$B:$E,4,0),"")</f>
        <v>1팀</v>
      </c>
      <c r="AI386" s="12" t="s">
        <v>71</v>
      </c>
      <c r="AJ386" s="12" t="str">
        <f>IFERROR(VLOOKUP(표1[[#This Row],[담당자]],배민비즈계정!$B:$E,3,0),"")</f>
        <v>tkdan159</v>
      </c>
      <c r="AK386" s="12" t="str">
        <f>IFERROR(VLOOKUP(표1[[#This Row],[담당자]],배민비즈계정!$B:$E,4,0),"")</f>
        <v>010-9052-0911</v>
      </c>
      <c r="AL386" s="12" t="str">
        <f>VLOOKUP(표1[[#This Row],[담당자]],배민비즈계정!$B:$E,2,0)</f>
        <v>1팀</v>
      </c>
      <c r="AM386" s="11" t="str">
        <f>VLOOKUP(표1[[#This Row],[담당자]],'담당자 정보'!B:G,6,FALSE)</f>
        <v>평정현</v>
      </c>
      <c r="AN386" s="11" t="str">
        <f>VLOOKUP(표1[[#This Row],[팀장]],배민비즈계정!$B:$E,3,FALSE)</f>
        <v>jhpyeong</v>
      </c>
      <c r="AO386" s="16" t="str">
        <f>VLOOKUP(표1[[#This Row],[팀장]],배민비즈계정!$B:$E,4,FALSE)</f>
        <v>010-4660-7292</v>
      </c>
      <c r="AP386" s="2" t="s">
        <v>57</v>
      </c>
      <c r="AQ386" s="2" t="s">
        <v>281</v>
      </c>
      <c r="AR386" s="2" t="str">
        <f>_xlfn.XLOOKUP(표1[[#This Row],[시도2]]&amp;" "&amp;표1[[#This Row],[시군구2]],요금제0402!C:C,요금제0402!G:G)</f>
        <v>서울B&amp;경인A</v>
      </c>
      <c r="AS386" s="2"/>
      <c r="AT386" s="2"/>
      <c r="AU386" s="2"/>
    </row>
    <row r="387" spans="1:47" ht="16.5" customHeight="1">
      <c r="A387" s="10">
        <v>385</v>
      </c>
      <c r="B387" s="11" t="s">
        <v>2949</v>
      </c>
      <c r="C387" s="11" t="s">
        <v>3202</v>
      </c>
      <c r="D387" s="11" t="s">
        <v>3203</v>
      </c>
      <c r="E387" s="11" t="s">
        <v>56</v>
      </c>
      <c r="F387" s="11" t="s">
        <v>57</v>
      </c>
      <c r="G387" s="11" t="e">
        <v>#N/A</v>
      </c>
      <c r="H387" s="11" t="e">
        <v>#N/A</v>
      </c>
      <c r="I387" s="47"/>
      <c r="J387" s="11" t="s">
        <v>3204</v>
      </c>
      <c r="K387" s="11" t="s">
        <v>3205</v>
      </c>
      <c r="L387" s="11" t="s">
        <v>2676</v>
      </c>
      <c r="M387" s="12">
        <v>45457</v>
      </c>
      <c r="N387" s="12">
        <v>45462</v>
      </c>
      <c r="O387" s="12" t="str">
        <f>IFERROR(_xlfn.XLOOKUP(표1[[#This Row],[시도]]&amp;" "&amp;표1[[#This Row],[시군구]],요금제0402!C:C,요금제0402!G:G),"-")</f>
        <v>-</v>
      </c>
      <c r="P387" s="14"/>
      <c r="Q387" s="57">
        <v>0</v>
      </c>
      <c r="R387" s="13">
        <v>100</v>
      </c>
      <c r="S387" s="18">
        <v>50</v>
      </c>
      <c r="T387" s="12"/>
      <c r="U387" s="11" t="s">
        <v>150</v>
      </c>
      <c r="V387" s="11" t="e">
        <v>#N/A</v>
      </c>
      <c r="W387" s="11" t="e">
        <v>#N/A</v>
      </c>
      <c r="X387" s="11" t="e">
        <v>#N/A</v>
      </c>
      <c r="Y387" s="11" t="e">
        <v>#N/A</v>
      </c>
      <c r="Z387" s="11" t="e">
        <v>#N/A</v>
      </c>
      <c r="AA387" s="11" t="e">
        <v>#N/A</v>
      </c>
      <c r="AB387" s="11" t="e">
        <v>#N/A</v>
      </c>
      <c r="AC387" s="12"/>
      <c r="AD387" s="12"/>
      <c r="AE387" s="12"/>
      <c r="AF387" s="15" t="s">
        <v>70</v>
      </c>
      <c r="AG387" s="11" t="str">
        <f>IFERROR(VLOOKUP(표1[[#This Row],[담당자]],'담당자 정보'!$B:$D,2,0),"")</f>
        <v/>
      </c>
      <c r="AH387" s="11" t="str">
        <f>IFERROR(VLOOKUP(표1[[#This Row],[담당자]],'담당자 정보'!$B:$E,4,0),"")</f>
        <v/>
      </c>
      <c r="AI387" s="12" t="e">
        <v>#N/A</v>
      </c>
      <c r="AJ387" s="12" t="str">
        <f>IFERROR(VLOOKUP(표1[[#This Row],[담당자]],배민비즈계정!$B:$E,3,0),"")</f>
        <v/>
      </c>
      <c r="AK387" s="12" t="str">
        <f>IFERROR(VLOOKUP(표1[[#This Row],[담당자]],배민비즈계정!$B:$E,4,0),"")</f>
        <v/>
      </c>
      <c r="AL387" s="12" t="e">
        <f>VLOOKUP(표1[[#This Row],[담당자]],배민비즈계정!$B:$E,2,0)</f>
        <v>#N/A</v>
      </c>
      <c r="AM387" s="11" t="e">
        <f>VLOOKUP(표1[[#This Row],[담당자]],'담당자 정보'!B:G,6,FALSE)</f>
        <v>#N/A</v>
      </c>
      <c r="AN387" s="11" t="e">
        <f>VLOOKUP(표1[[#This Row],[팀장]],배민비즈계정!$B:$E,3,FALSE)</f>
        <v>#N/A</v>
      </c>
      <c r="AO387" s="16" t="e">
        <f>VLOOKUP(표1[[#This Row],[팀장]],배민비즈계정!$B:$E,4,FALSE)</f>
        <v>#N/A</v>
      </c>
      <c r="AP387" s="2" t="s">
        <v>57</v>
      </c>
      <c r="AQ387" s="2" t="e">
        <v>#N/A</v>
      </c>
      <c r="AR387" s="2" t="e">
        <f>_xlfn.XLOOKUP(표1[[#This Row],[시도2]]&amp;" "&amp;표1[[#This Row],[시군구2]],요금제0402!C:C,요금제0402!G:G)</f>
        <v>#N/A</v>
      </c>
      <c r="AS387" s="2"/>
      <c r="AT387" s="2"/>
      <c r="AU387" s="2"/>
    </row>
    <row r="388" spans="1:47" ht="16.5" customHeight="1">
      <c r="A388" s="10">
        <v>386</v>
      </c>
      <c r="B388" s="11" t="s">
        <v>2949</v>
      </c>
      <c r="C388" s="11" t="s">
        <v>3206</v>
      </c>
      <c r="D388" s="11" t="s">
        <v>3207</v>
      </c>
      <c r="E388" s="11" t="s">
        <v>56</v>
      </c>
      <c r="F388" s="11" t="s">
        <v>57</v>
      </c>
      <c r="G388" s="11" t="e">
        <v>#N/A</v>
      </c>
      <c r="H388" s="11" t="e">
        <v>#N/A</v>
      </c>
      <c r="I388" s="47"/>
      <c r="J388" s="11" t="s">
        <v>3208</v>
      </c>
      <c r="K388" s="11" t="s">
        <v>3209</v>
      </c>
      <c r="L388" s="11" t="s">
        <v>2676</v>
      </c>
      <c r="M388" s="12">
        <v>45457</v>
      </c>
      <c r="N388" s="12">
        <v>45462</v>
      </c>
      <c r="O388" s="12" t="str">
        <f>IFERROR(_xlfn.XLOOKUP(표1[[#This Row],[시도]]&amp;" "&amp;표1[[#This Row],[시군구]],요금제0402!C:C,요금제0402!G:G),"-")</f>
        <v>-</v>
      </c>
      <c r="P388" s="14"/>
      <c r="Q388" s="57">
        <v>0</v>
      </c>
      <c r="R388" s="13">
        <v>100</v>
      </c>
      <c r="S388" s="18">
        <v>50</v>
      </c>
      <c r="T388" s="12"/>
      <c r="U388" s="11" t="s">
        <v>150</v>
      </c>
      <c r="V388" s="11" t="e">
        <v>#N/A</v>
      </c>
      <c r="W388" s="11" t="e">
        <v>#N/A</v>
      </c>
      <c r="X388" s="11" t="e">
        <v>#N/A</v>
      </c>
      <c r="Y388" s="11" t="e">
        <v>#N/A</v>
      </c>
      <c r="Z388" s="11" t="e">
        <v>#N/A</v>
      </c>
      <c r="AA388" s="11" t="e">
        <v>#N/A</v>
      </c>
      <c r="AB388" s="11" t="e">
        <v>#N/A</v>
      </c>
      <c r="AC388" s="12"/>
      <c r="AD388" s="12"/>
      <c r="AE388" s="12"/>
      <c r="AF388" s="15" t="s">
        <v>70</v>
      </c>
      <c r="AG388" s="11" t="str">
        <f>IFERROR(VLOOKUP(표1[[#This Row],[담당자]],'담당자 정보'!$B:$D,2,0),"")</f>
        <v/>
      </c>
      <c r="AH388" s="11" t="str">
        <f>IFERROR(VLOOKUP(표1[[#This Row],[담당자]],'담당자 정보'!$B:$E,4,0),"")</f>
        <v/>
      </c>
      <c r="AI388" s="12" t="e">
        <v>#N/A</v>
      </c>
      <c r="AJ388" s="12" t="str">
        <f>IFERROR(VLOOKUP(표1[[#This Row],[담당자]],배민비즈계정!$B:$E,3,0),"")</f>
        <v/>
      </c>
      <c r="AK388" s="12" t="str">
        <f>IFERROR(VLOOKUP(표1[[#This Row],[담당자]],배민비즈계정!$B:$E,4,0),"")</f>
        <v/>
      </c>
      <c r="AL388" s="12" t="e">
        <f>VLOOKUP(표1[[#This Row],[담당자]],배민비즈계정!$B:$E,2,0)</f>
        <v>#N/A</v>
      </c>
      <c r="AM388" s="11" t="e">
        <f>VLOOKUP(표1[[#This Row],[담당자]],'담당자 정보'!B:G,6,FALSE)</f>
        <v>#N/A</v>
      </c>
      <c r="AN388" s="11" t="e">
        <f>VLOOKUP(표1[[#This Row],[팀장]],배민비즈계정!$B:$E,3,FALSE)</f>
        <v>#N/A</v>
      </c>
      <c r="AO388" s="16" t="e">
        <f>VLOOKUP(표1[[#This Row],[팀장]],배민비즈계정!$B:$E,4,FALSE)</f>
        <v>#N/A</v>
      </c>
      <c r="AP388" s="2" t="s">
        <v>57</v>
      </c>
      <c r="AQ388" s="2" t="e">
        <v>#N/A</v>
      </c>
      <c r="AR388" s="2" t="e">
        <f>_xlfn.XLOOKUP(표1[[#This Row],[시도2]]&amp;" "&amp;표1[[#This Row],[시군구2]],요금제0402!C:C,요금제0402!G:G)</f>
        <v>#N/A</v>
      </c>
      <c r="AS388" s="2"/>
      <c r="AT388" s="2"/>
      <c r="AU388" s="2"/>
    </row>
    <row r="389" spans="1:47" ht="16.5" customHeight="1">
      <c r="A389" s="10">
        <v>387</v>
      </c>
      <c r="B389" s="11" t="s">
        <v>2949</v>
      </c>
      <c r="C389" s="11" t="s">
        <v>3210</v>
      </c>
      <c r="D389" s="11" t="s">
        <v>3211</v>
      </c>
      <c r="E389" s="11" t="s">
        <v>56</v>
      </c>
      <c r="F389" s="11" t="s">
        <v>57</v>
      </c>
      <c r="G389" s="11" t="s">
        <v>576</v>
      </c>
      <c r="H389" s="11">
        <v>0</v>
      </c>
      <c r="I389" s="47"/>
      <c r="J389" s="11" t="s">
        <v>3212</v>
      </c>
      <c r="K389" s="11" t="s">
        <v>3213</v>
      </c>
      <c r="L389" s="11" t="s">
        <v>2676</v>
      </c>
      <c r="M389" s="12">
        <v>45457</v>
      </c>
      <c r="N389" s="12">
        <v>45462</v>
      </c>
      <c r="O389" s="12" t="str">
        <f>IFERROR(_xlfn.XLOOKUP(표1[[#This Row],[시도]]&amp;" "&amp;표1[[#This Row],[시군구]],요금제0402!C:C,요금제0402!G:G),"-")</f>
        <v>서울B&amp;경인A</v>
      </c>
      <c r="P389" s="14"/>
      <c r="Q389" s="57">
        <v>0</v>
      </c>
      <c r="R389" s="13">
        <v>100</v>
      </c>
      <c r="S389" s="18">
        <v>50</v>
      </c>
      <c r="T389" s="12" t="s">
        <v>86</v>
      </c>
      <c r="U389" s="11" t="s">
        <v>150</v>
      </c>
      <c r="V389" s="11">
        <v>2112566717</v>
      </c>
      <c r="W389" s="11" t="s">
        <v>3214</v>
      </c>
      <c r="X389" s="11" t="s">
        <v>3215</v>
      </c>
      <c r="Y389" s="11" t="s">
        <v>3216</v>
      </c>
      <c r="Z389" s="11" t="s">
        <v>3217</v>
      </c>
      <c r="AA389" s="11" t="s">
        <v>90</v>
      </c>
      <c r="AB389" s="11" t="s">
        <v>3218</v>
      </c>
      <c r="AC389" s="12"/>
      <c r="AD389" s="12"/>
      <c r="AE389" s="12"/>
      <c r="AF389" s="15" t="s">
        <v>70</v>
      </c>
      <c r="AG389" s="11" t="str">
        <f>IFERROR(VLOOKUP(표1[[#This Row],[담당자]],'담당자 정보'!$B:$D,2,0),"")</f>
        <v>바로고</v>
      </c>
      <c r="AH389" s="11" t="str">
        <f>IFERROR(VLOOKUP(표1[[#This Row],[담당자]],'담당자 정보'!$B:$E,4,0),"")</f>
        <v>1팀</v>
      </c>
      <c r="AI389" s="12" t="s">
        <v>71</v>
      </c>
      <c r="AJ389" s="12" t="str">
        <f>IFERROR(VLOOKUP(표1[[#This Row],[담당자]],배민비즈계정!$B:$E,3,0),"")</f>
        <v>tkdan159</v>
      </c>
      <c r="AK389" s="12" t="str">
        <f>IFERROR(VLOOKUP(표1[[#This Row],[담당자]],배민비즈계정!$B:$E,4,0),"")</f>
        <v>010-9052-0911</v>
      </c>
      <c r="AL389" s="12" t="str">
        <f>VLOOKUP(표1[[#This Row],[담당자]],배민비즈계정!$B:$E,2,0)</f>
        <v>1팀</v>
      </c>
      <c r="AM389" s="11" t="str">
        <f>VLOOKUP(표1[[#This Row],[담당자]],'담당자 정보'!B:G,6,FALSE)</f>
        <v>평정현</v>
      </c>
      <c r="AN389" s="11" t="str">
        <f>VLOOKUP(표1[[#This Row],[팀장]],배민비즈계정!$B:$E,3,FALSE)</f>
        <v>jhpyeong</v>
      </c>
      <c r="AO389" s="16" t="str">
        <f>VLOOKUP(표1[[#This Row],[팀장]],배민비즈계정!$B:$E,4,FALSE)</f>
        <v>010-4660-7292</v>
      </c>
      <c r="AP389" s="2" t="s">
        <v>57</v>
      </c>
      <c r="AQ389" s="2" t="s">
        <v>576</v>
      </c>
      <c r="AR389" s="2" t="str">
        <f>_xlfn.XLOOKUP(표1[[#This Row],[시도2]]&amp;" "&amp;표1[[#This Row],[시군구2]],요금제0402!C:C,요금제0402!G:G)</f>
        <v>서울B&amp;경인A</v>
      </c>
      <c r="AS389" s="2"/>
      <c r="AT389" s="2"/>
      <c r="AU389" s="2"/>
    </row>
    <row r="390" spans="1:47" ht="16.5" customHeight="1">
      <c r="A390" s="10">
        <v>388</v>
      </c>
      <c r="B390" s="11" t="s">
        <v>2949</v>
      </c>
      <c r="C390" s="11" t="s">
        <v>3219</v>
      </c>
      <c r="D390" s="11" t="s">
        <v>3220</v>
      </c>
      <c r="E390" s="11" t="s">
        <v>56</v>
      </c>
      <c r="F390" s="11" t="s">
        <v>57</v>
      </c>
      <c r="G390" s="11" t="s">
        <v>576</v>
      </c>
      <c r="H390" s="11">
        <v>0</v>
      </c>
      <c r="I390" s="47"/>
      <c r="J390" s="11" t="s">
        <v>3221</v>
      </c>
      <c r="K390" s="11" t="s">
        <v>3222</v>
      </c>
      <c r="L390" s="11" t="s">
        <v>2676</v>
      </c>
      <c r="M390" s="12">
        <v>45457</v>
      </c>
      <c r="N390" s="12">
        <v>45462</v>
      </c>
      <c r="O390" s="12" t="str">
        <f>IFERROR(_xlfn.XLOOKUP(표1[[#This Row],[시도]]&amp;" "&amp;표1[[#This Row],[시군구]],요금제0402!C:C,요금제0402!G:G),"-")</f>
        <v>서울B&amp;경인A</v>
      </c>
      <c r="P390" s="14"/>
      <c r="Q390" s="57">
        <v>0</v>
      </c>
      <c r="R390" s="13">
        <v>100</v>
      </c>
      <c r="S390" s="18">
        <v>50</v>
      </c>
      <c r="T390" s="12" t="s">
        <v>86</v>
      </c>
      <c r="U390" s="11" t="s">
        <v>150</v>
      </c>
      <c r="V390" s="11">
        <v>7541300922</v>
      </c>
      <c r="W390" s="11" t="s">
        <v>3223</v>
      </c>
      <c r="X390" s="11" t="s">
        <v>580</v>
      </c>
      <c r="Y390" s="11" t="s">
        <v>581</v>
      </c>
      <c r="Z390" s="11">
        <v>110325257449</v>
      </c>
      <c r="AA390" s="11" t="s">
        <v>165</v>
      </c>
      <c r="AB390" s="11" t="s">
        <v>582</v>
      </c>
      <c r="AC390" s="12"/>
      <c r="AD390" s="12"/>
      <c r="AE390" s="12"/>
      <c r="AF390" s="15" t="s">
        <v>70</v>
      </c>
      <c r="AG390" s="11" t="str">
        <f>IFERROR(VLOOKUP(표1[[#This Row],[담당자]],'담당자 정보'!$B:$D,2,0),"")</f>
        <v>바로고</v>
      </c>
      <c r="AH390" s="11" t="str">
        <f>IFERROR(VLOOKUP(표1[[#This Row],[담당자]],'담당자 정보'!$B:$E,4,0),"")</f>
        <v>1팀</v>
      </c>
      <c r="AI390" s="12" t="s">
        <v>71</v>
      </c>
      <c r="AJ390" s="12" t="str">
        <f>IFERROR(VLOOKUP(표1[[#This Row],[담당자]],배민비즈계정!$B:$E,3,0),"")</f>
        <v>tkdan159</v>
      </c>
      <c r="AK390" s="12" t="str">
        <f>IFERROR(VLOOKUP(표1[[#This Row],[담당자]],배민비즈계정!$B:$E,4,0),"")</f>
        <v>010-9052-0911</v>
      </c>
      <c r="AL390" s="12" t="str">
        <f>VLOOKUP(표1[[#This Row],[담당자]],배민비즈계정!$B:$E,2,0)</f>
        <v>1팀</v>
      </c>
      <c r="AM390" s="11" t="str">
        <f>VLOOKUP(표1[[#This Row],[담당자]],'담당자 정보'!B:G,6,FALSE)</f>
        <v>평정현</v>
      </c>
      <c r="AN390" s="11" t="str">
        <f>VLOOKUP(표1[[#This Row],[팀장]],배민비즈계정!$B:$E,3,FALSE)</f>
        <v>jhpyeong</v>
      </c>
      <c r="AO390" s="16" t="str">
        <f>VLOOKUP(표1[[#This Row],[팀장]],배민비즈계정!$B:$E,4,FALSE)</f>
        <v>010-4660-7292</v>
      </c>
      <c r="AP390" s="2" t="s">
        <v>57</v>
      </c>
      <c r="AQ390" s="2" t="s">
        <v>576</v>
      </c>
      <c r="AR390" s="2" t="str">
        <f>_xlfn.XLOOKUP(표1[[#This Row],[시도2]]&amp;" "&amp;표1[[#This Row],[시군구2]],요금제0402!C:C,요금제0402!G:G)</f>
        <v>서울B&amp;경인A</v>
      </c>
      <c r="AS390" s="2"/>
      <c r="AT390" s="2"/>
      <c r="AU390" s="2"/>
    </row>
    <row r="391" spans="1:47" ht="16.5" customHeight="1">
      <c r="A391" s="10">
        <v>389</v>
      </c>
      <c r="B391" s="11" t="s">
        <v>2949</v>
      </c>
      <c r="C391" s="11" t="s">
        <v>3224</v>
      </c>
      <c r="D391" s="11" t="s">
        <v>3225</v>
      </c>
      <c r="E391" s="11" t="s">
        <v>56</v>
      </c>
      <c r="F391" s="11" t="s">
        <v>57</v>
      </c>
      <c r="G391" s="11" t="s">
        <v>576</v>
      </c>
      <c r="H391" s="11">
        <v>0</v>
      </c>
      <c r="I391" s="47"/>
      <c r="J391" s="11" t="s">
        <v>3226</v>
      </c>
      <c r="K391" s="11" t="s">
        <v>3227</v>
      </c>
      <c r="L391" s="11" t="s">
        <v>2676</v>
      </c>
      <c r="M391" s="12">
        <v>45457</v>
      </c>
      <c r="N391" s="12">
        <v>45462</v>
      </c>
      <c r="O391" s="12" t="str">
        <f>IFERROR(_xlfn.XLOOKUP(표1[[#This Row],[시도]]&amp;" "&amp;표1[[#This Row],[시군구]],요금제0402!C:C,요금제0402!G:G),"-")</f>
        <v>서울B&amp;경인A</v>
      </c>
      <c r="P391" s="14"/>
      <c r="Q391" s="57">
        <v>0</v>
      </c>
      <c r="R391" s="13">
        <v>100</v>
      </c>
      <c r="S391" s="18">
        <v>50</v>
      </c>
      <c r="T391" s="12"/>
      <c r="U391" s="11" t="s">
        <v>150</v>
      </c>
      <c r="V391" s="11">
        <v>2222508487</v>
      </c>
      <c r="W391" s="11" t="s">
        <v>779</v>
      </c>
      <c r="X391" s="11" t="s">
        <v>780</v>
      </c>
      <c r="Y391" s="11" t="s">
        <v>781</v>
      </c>
      <c r="Z391" s="11">
        <v>110431032658</v>
      </c>
      <c r="AA391" s="11" t="s">
        <v>165</v>
      </c>
      <c r="AB391" s="11" t="s">
        <v>782</v>
      </c>
      <c r="AC391" s="12"/>
      <c r="AD391" s="12"/>
      <c r="AE391" s="12"/>
      <c r="AF391" s="15" t="s">
        <v>70</v>
      </c>
      <c r="AG391" s="11" t="str">
        <f>IFERROR(VLOOKUP(표1[[#This Row],[담당자]],'담당자 정보'!$B:$D,2,0),"")</f>
        <v>바로고</v>
      </c>
      <c r="AH391" s="11" t="str">
        <f>IFERROR(VLOOKUP(표1[[#This Row],[담당자]],'담당자 정보'!$B:$E,4,0),"")</f>
        <v>1팀</v>
      </c>
      <c r="AI391" s="12" t="s">
        <v>71</v>
      </c>
      <c r="AJ391" s="12" t="str">
        <f>IFERROR(VLOOKUP(표1[[#This Row],[담당자]],배민비즈계정!$B:$E,3,0),"")</f>
        <v>tkdan159</v>
      </c>
      <c r="AK391" s="12" t="str">
        <f>IFERROR(VLOOKUP(표1[[#This Row],[담당자]],배민비즈계정!$B:$E,4,0),"")</f>
        <v>010-9052-0911</v>
      </c>
      <c r="AL391" s="12" t="str">
        <f>VLOOKUP(표1[[#This Row],[담당자]],배민비즈계정!$B:$E,2,0)</f>
        <v>1팀</v>
      </c>
      <c r="AM391" s="11" t="str">
        <f>VLOOKUP(표1[[#This Row],[담당자]],'담당자 정보'!B:G,6,FALSE)</f>
        <v>평정현</v>
      </c>
      <c r="AN391" s="11" t="str">
        <f>VLOOKUP(표1[[#This Row],[팀장]],배민비즈계정!$B:$E,3,FALSE)</f>
        <v>jhpyeong</v>
      </c>
      <c r="AO391" s="16" t="str">
        <f>VLOOKUP(표1[[#This Row],[팀장]],배민비즈계정!$B:$E,4,FALSE)</f>
        <v>010-4660-7292</v>
      </c>
      <c r="AP391" s="2" t="s">
        <v>57</v>
      </c>
      <c r="AQ391" s="2" t="s">
        <v>576</v>
      </c>
      <c r="AR391" s="2" t="str">
        <f>_xlfn.XLOOKUP(표1[[#This Row],[시도2]]&amp;" "&amp;표1[[#This Row],[시군구2]],요금제0402!C:C,요금제0402!G:G)</f>
        <v>서울B&amp;경인A</v>
      </c>
      <c r="AS391" s="2"/>
      <c r="AT391" s="2"/>
      <c r="AU391" s="2"/>
    </row>
    <row r="392" spans="1:47" ht="16.5" customHeight="1">
      <c r="A392" s="10">
        <v>390</v>
      </c>
      <c r="B392" s="11" t="s">
        <v>2949</v>
      </c>
      <c r="C392" s="11" t="s">
        <v>3228</v>
      </c>
      <c r="D392" s="11" t="s">
        <v>3229</v>
      </c>
      <c r="E392" s="11" t="s">
        <v>56</v>
      </c>
      <c r="F392" s="11" t="s">
        <v>57</v>
      </c>
      <c r="G392" s="11" t="s">
        <v>1409</v>
      </c>
      <c r="H392" s="11">
        <v>0</v>
      </c>
      <c r="I392" s="47"/>
      <c r="J392" s="11" t="s">
        <v>3230</v>
      </c>
      <c r="K392" s="11" t="s">
        <v>3231</v>
      </c>
      <c r="L392" s="11" t="s">
        <v>2676</v>
      </c>
      <c r="M392" s="12">
        <v>45457</v>
      </c>
      <c r="N392" s="12">
        <v>45462</v>
      </c>
      <c r="O392" s="12" t="str">
        <f>IFERROR(_xlfn.XLOOKUP(표1[[#This Row],[시도]]&amp;" "&amp;표1[[#This Row],[시군구]],요금제0402!C:C,요금제0402!G:G),"-")</f>
        <v>서울B&amp;경인A</v>
      </c>
      <c r="P392" s="14"/>
      <c r="Q392" s="57">
        <v>0</v>
      </c>
      <c r="R392" s="13">
        <v>100</v>
      </c>
      <c r="S392" s="18">
        <v>50</v>
      </c>
      <c r="T392" s="12" t="s">
        <v>86</v>
      </c>
      <c r="U392" s="11" t="s">
        <v>64</v>
      </c>
      <c r="V392" s="11">
        <v>6052981022</v>
      </c>
      <c r="W392" s="11" t="s">
        <v>1413</v>
      </c>
      <c r="X392" s="11" t="s">
        <v>1414</v>
      </c>
      <c r="Y392" s="11" t="s">
        <v>1415</v>
      </c>
      <c r="Z392" s="11">
        <v>1002459401093</v>
      </c>
      <c r="AA392" s="11" t="s">
        <v>259</v>
      </c>
      <c r="AB392" s="11" t="s">
        <v>1416</v>
      </c>
      <c r="AC392" s="12"/>
      <c r="AD392" s="12"/>
      <c r="AE392" s="12"/>
      <c r="AF392" s="15" t="s">
        <v>70</v>
      </c>
      <c r="AG392" s="11" t="str">
        <f>IFERROR(VLOOKUP(표1[[#This Row],[담당자]],'담당자 정보'!$B:$D,2,0),"")</f>
        <v>바로고</v>
      </c>
      <c r="AH392" s="11" t="str">
        <f>IFERROR(VLOOKUP(표1[[#This Row],[담당자]],'담당자 정보'!$B:$E,4,0),"")</f>
        <v>1팀</v>
      </c>
      <c r="AI392" s="12" t="s">
        <v>71</v>
      </c>
      <c r="AJ392" s="12" t="str">
        <f>IFERROR(VLOOKUP(표1[[#This Row],[담당자]],배민비즈계정!$B:$E,3,0),"")</f>
        <v>tkdan159</v>
      </c>
      <c r="AK392" s="12" t="str">
        <f>IFERROR(VLOOKUP(표1[[#This Row],[담당자]],배민비즈계정!$B:$E,4,0),"")</f>
        <v>010-9052-0911</v>
      </c>
      <c r="AL392" s="12" t="str">
        <f>VLOOKUP(표1[[#This Row],[담당자]],배민비즈계정!$B:$E,2,0)</f>
        <v>1팀</v>
      </c>
      <c r="AM392" s="11" t="str">
        <f>VLOOKUP(표1[[#This Row],[담당자]],'담당자 정보'!B:G,6,FALSE)</f>
        <v>평정현</v>
      </c>
      <c r="AN392" s="11" t="str">
        <f>VLOOKUP(표1[[#This Row],[팀장]],배민비즈계정!$B:$E,3,FALSE)</f>
        <v>jhpyeong</v>
      </c>
      <c r="AO392" s="16" t="str">
        <f>VLOOKUP(표1[[#This Row],[팀장]],배민비즈계정!$B:$E,4,FALSE)</f>
        <v>010-4660-7292</v>
      </c>
      <c r="AP392" s="2" t="s">
        <v>57</v>
      </c>
      <c r="AQ392" s="2" t="s">
        <v>1409</v>
      </c>
      <c r="AR392" s="2" t="str">
        <f>_xlfn.XLOOKUP(표1[[#This Row],[시도2]]&amp;" "&amp;표1[[#This Row],[시군구2]],요금제0402!C:C,요금제0402!G:G)</f>
        <v>서울B&amp;경인A</v>
      </c>
      <c r="AS392" s="2"/>
      <c r="AT392" s="2"/>
      <c r="AU392" s="2"/>
    </row>
    <row r="393" spans="1:47" ht="16.5" customHeight="1">
      <c r="A393" s="10">
        <v>391</v>
      </c>
      <c r="B393" s="11" t="s">
        <v>1496</v>
      </c>
      <c r="C393" s="11" t="s">
        <v>3232</v>
      </c>
      <c r="D393" s="11" t="s">
        <v>3233</v>
      </c>
      <c r="E393" s="11" t="s">
        <v>75</v>
      </c>
      <c r="F393" s="11" t="s">
        <v>109</v>
      </c>
      <c r="G393" s="11" t="s">
        <v>1499</v>
      </c>
      <c r="H393" s="11">
        <v>0</v>
      </c>
      <c r="I393" s="47" t="s">
        <v>3234</v>
      </c>
      <c r="J393" s="11" t="s">
        <v>3235</v>
      </c>
      <c r="K393" s="11" t="s">
        <v>3236</v>
      </c>
      <c r="L393" s="11" t="s">
        <v>2676</v>
      </c>
      <c r="M393" s="12">
        <v>45457</v>
      </c>
      <c r="N393" s="12">
        <v>45462</v>
      </c>
      <c r="O393" s="12" t="str">
        <f>IFERROR(_xlfn.XLOOKUP(표1[[#This Row],[시도]]&amp;" "&amp;표1[[#This Row],[시군구]],요금제0402!C:C,요금제0402!G:G),"-")</f>
        <v>경인B</v>
      </c>
      <c r="P393" s="14"/>
      <c r="Q393" s="57">
        <v>0</v>
      </c>
      <c r="R393" s="13">
        <v>100</v>
      </c>
      <c r="S393" s="18">
        <v>50</v>
      </c>
      <c r="T393" s="12" t="s">
        <v>86</v>
      </c>
      <c r="U393" s="11" t="s">
        <v>64</v>
      </c>
      <c r="V393" s="11">
        <v>3535700500</v>
      </c>
      <c r="W393" s="11" t="s">
        <v>218</v>
      </c>
      <c r="X393" s="11" t="s">
        <v>1502</v>
      </c>
      <c r="Y393" s="11" t="s">
        <v>3237</v>
      </c>
      <c r="Z393" s="11">
        <v>3333241174364</v>
      </c>
      <c r="AA393" s="11" t="s">
        <v>68</v>
      </c>
      <c r="AB393" s="11" t="s">
        <v>1504</v>
      </c>
      <c r="AC393" s="12"/>
      <c r="AD393" s="12"/>
      <c r="AE393" s="12"/>
      <c r="AF393" s="15" t="s">
        <v>70</v>
      </c>
      <c r="AG393" s="11" t="str">
        <f>IFERROR(VLOOKUP(표1[[#This Row],[담당자]],'담당자 정보'!$B:$D,2,0),"")</f>
        <v>바로고</v>
      </c>
      <c r="AH393" s="11" t="str">
        <f>IFERROR(VLOOKUP(표1[[#This Row],[담당자]],'담당자 정보'!$B:$E,4,0),"")</f>
        <v>1팀</v>
      </c>
      <c r="AI393" s="12" t="s">
        <v>71</v>
      </c>
      <c r="AJ393" s="12" t="str">
        <f>IFERROR(VLOOKUP(표1[[#This Row],[담당자]],배민비즈계정!$B:$E,3,0),"")</f>
        <v>tkdan159</v>
      </c>
      <c r="AK393" s="12" t="str">
        <f>IFERROR(VLOOKUP(표1[[#This Row],[담당자]],배민비즈계정!$B:$E,4,0),"")</f>
        <v>010-9052-0911</v>
      </c>
      <c r="AL393" s="12" t="str">
        <f>VLOOKUP(표1[[#This Row],[담당자]],배민비즈계정!$B:$E,2,0)</f>
        <v>1팀</v>
      </c>
      <c r="AM393" s="11" t="str">
        <f>VLOOKUP(표1[[#This Row],[담당자]],'담당자 정보'!B:G,6,FALSE)</f>
        <v>평정현</v>
      </c>
      <c r="AN393" s="11" t="str">
        <f>VLOOKUP(표1[[#This Row],[팀장]],배민비즈계정!$B:$E,3,FALSE)</f>
        <v>jhpyeong</v>
      </c>
      <c r="AO393" s="16" t="str">
        <f>VLOOKUP(표1[[#This Row],[팀장]],배민비즈계정!$B:$E,4,FALSE)</f>
        <v>010-4660-7292</v>
      </c>
      <c r="AP393" s="2" t="s">
        <v>109</v>
      </c>
      <c r="AQ393" s="2" t="s">
        <v>1499</v>
      </c>
      <c r="AR393" s="2" t="str">
        <f>_xlfn.XLOOKUP(표1[[#This Row],[시도2]]&amp;" "&amp;표1[[#This Row],[시군구2]],요금제0402!C:C,요금제0402!G:G)</f>
        <v>경인B</v>
      </c>
      <c r="AS393" s="2"/>
      <c r="AT393" s="2"/>
      <c r="AU393" s="2"/>
    </row>
    <row r="394" spans="1:47" ht="16.5" customHeight="1">
      <c r="A394" s="10">
        <v>392</v>
      </c>
      <c r="B394" s="11" t="s">
        <v>2694</v>
      </c>
      <c r="C394" s="11" t="s">
        <v>3238</v>
      </c>
      <c r="D394" s="11" t="s">
        <v>3239</v>
      </c>
      <c r="E394" s="11" t="s">
        <v>108</v>
      </c>
      <c r="F394" s="11" t="s">
        <v>109</v>
      </c>
      <c r="G394" s="11" t="s">
        <v>786</v>
      </c>
      <c r="H394" s="11">
        <v>5</v>
      </c>
      <c r="I394" s="47" t="s">
        <v>3240</v>
      </c>
      <c r="J394" s="11" t="s">
        <v>3241</v>
      </c>
      <c r="K394" s="11" t="s">
        <v>800</v>
      </c>
      <c r="L394" s="11" t="s">
        <v>2676</v>
      </c>
      <c r="M394" s="12">
        <v>45457</v>
      </c>
      <c r="N394" s="12">
        <v>45462</v>
      </c>
      <c r="O394" s="12" t="str">
        <f>IFERROR(_xlfn.XLOOKUP(표1[[#This Row],[시도]]&amp;" "&amp;표1[[#This Row],[시군구]],요금제0402!C:C,요금제0402!G:G),"-")</f>
        <v>경인B</v>
      </c>
      <c r="P394" s="14"/>
      <c r="Q394" s="57">
        <v>0</v>
      </c>
      <c r="R394" s="13">
        <v>100</v>
      </c>
      <c r="S394" s="18">
        <v>50</v>
      </c>
      <c r="T394" s="12" t="s">
        <v>86</v>
      </c>
      <c r="U394" s="11" t="s">
        <v>64</v>
      </c>
      <c r="V394" s="11">
        <v>7733801323</v>
      </c>
      <c r="W394" s="11" t="s">
        <v>3242</v>
      </c>
      <c r="X394" s="11" t="s">
        <v>3243</v>
      </c>
      <c r="Y394" s="11" t="s">
        <v>3244</v>
      </c>
      <c r="Z394" s="11">
        <v>3333323300083</v>
      </c>
      <c r="AA394" s="11" t="s">
        <v>68</v>
      </c>
      <c r="AB394" s="11" t="s">
        <v>3245</v>
      </c>
      <c r="AC394" s="12"/>
      <c r="AD394" s="12"/>
      <c r="AE394" s="12"/>
      <c r="AF394" s="15" t="s">
        <v>70</v>
      </c>
      <c r="AG394" s="11" t="str">
        <f>IFERROR(VLOOKUP(표1[[#This Row],[담당자]],'담당자 정보'!$B:$D,2,0),"")</f>
        <v>바로고</v>
      </c>
      <c r="AH394" s="11" t="str">
        <f>IFERROR(VLOOKUP(표1[[#This Row],[담당자]],'담당자 정보'!$B:$E,4,0),"")</f>
        <v>1팀</v>
      </c>
      <c r="AI394" s="12" t="s">
        <v>71</v>
      </c>
      <c r="AJ394" s="12" t="str">
        <f>IFERROR(VLOOKUP(표1[[#This Row],[담당자]],배민비즈계정!$B:$E,3,0),"")</f>
        <v>tkdan159</v>
      </c>
      <c r="AK394" s="12" t="str">
        <f>IFERROR(VLOOKUP(표1[[#This Row],[담당자]],배민비즈계정!$B:$E,4,0),"")</f>
        <v>010-9052-0911</v>
      </c>
      <c r="AL394" s="12" t="str">
        <f>VLOOKUP(표1[[#This Row],[담당자]],배민비즈계정!$B:$E,2,0)</f>
        <v>1팀</v>
      </c>
      <c r="AM394" s="11" t="str">
        <f>VLOOKUP(표1[[#This Row],[담당자]],'담당자 정보'!B:G,6,FALSE)</f>
        <v>평정현</v>
      </c>
      <c r="AN394" s="11" t="str">
        <f>VLOOKUP(표1[[#This Row],[팀장]],배민비즈계정!$B:$E,3,FALSE)</f>
        <v>jhpyeong</v>
      </c>
      <c r="AO394" s="16" t="str">
        <f>VLOOKUP(표1[[#This Row],[팀장]],배민비즈계정!$B:$E,4,FALSE)</f>
        <v>010-4660-7292</v>
      </c>
      <c r="AP394" s="2" t="s">
        <v>109</v>
      </c>
      <c r="AQ394" s="2" t="s">
        <v>786</v>
      </c>
      <c r="AR394" s="2" t="str">
        <f>_xlfn.XLOOKUP(표1[[#This Row],[시도2]]&amp;" "&amp;표1[[#This Row],[시군구2]],요금제0402!C:C,요금제0402!G:G)</f>
        <v>경인B</v>
      </c>
      <c r="AS394" s="2"/>
      <c r="AT394" s="2"/>
      <c r="AU394" s="2"/>
    </row>
    <row r="395" spans="1:47" ht="16.5" customHeight="1">
      <c r="A395" s="10">
        <v>393</v>
      </c>
      <c r="B395" s="11" t="s">
        <v>3246</v>
      </c>
      <c r="C395" s="11" t="s">
        <v>3247</v>
      </c>
      <c r="D395" s="11" t="s">
        <v>3248</v>
      </c>
      <c r="E395" s="11" t="s">
        <v>56</v>
      </c>
      <c r="F395" s="11" t="s">
        <v>447</v>
      </c>
      <c r="G395" s="11" t="s">
        <v>459</v>
      </c>
      <c r="H395" s="11">
        <v>0</v>
      </c>
      <c r="I395" s="47"/>
      <c r="J395" s="11" t="s">
        <v>3249</v>
      </c>
      <c r="K395" s="11" t="s">
        <v>461</v>
      </c>
      <c r="L395" s="11" t="s">
        <v>99</v>
      </c>
      <c r="M395" s="12">
        <v>45457</v>
      </c>
      <c r="N395" s="12">
        <v>45462</v>
      </c>
      <c r="O395" s="12" t="str">
        <f>IFERROR(_xlfn.XLOOKUP(표1[[#This Row],[시도]]&amp;" "&amp;표1[[#This Row],[시군구]],요금제0402!C:C,요금제0402!G:G),"-")</f>
        <v>지방</v>
      </c>
      <c r="P395" s="14"/>
      <c r="Q395" s="57">
        <v>0</v>
      </c>
      <c r="R395" s="13">
        <v>100</v>
      </c>
      <c r="S395" s="18">
        <v>50</v>
      </c>
      <c r="T395" s="12" t="s">
        <v>86</v>
      </c>
      <c r="U395" s="11" t="s">
        <v>150</v>
      </c>
      <c r="V395" s="11">
        <v>3862201507</v>
      </c>
      <c r="W395" s="11" t="s">
        <v>3250</v>
      </c>
      <c r="X395" s="11" t="s">
        <v>3251</v>
      </c>
      <c r="Y395" s="11" t="s">
        <v>3252</v>
      </c>
      <c r="Z395" s="11">
        <v>1005704475257</v>
      </c>
      <c r="AA395" s="11" t="s">
        <v>259</v>
      </c>
      <c r="AB395" s="11" t="s">
        <v>3253</v>
      </c>
      <c r="AC395" s="12"/>
      <c r="AD395" s="12"/>
      <c r="AE395" s="12"/>
      <c r="AF395" s="15" t="s">
        <v>367</v>
      </c>
      <c r="AG395" s="11" t="str">
        <f>IFERROR(VLOOKUP(표1[[#This Row],[담당자]],'담당자 정보'!$B:$D,2,0),"")</f>
        <v>바로고</v>
      </c>
      <c r="AH395" s="11" t="str">
        <f>IFERROR(VLOOKUP(표1[[#This Row],[담당자]],'담당자 정보'!$B:$E,4,0),"")</f>
        <v>2팀</v>
      </c>
      <c r="AI395" s="12" t="s">
        <v>298</v>
      </c>
      <c r="AJ395" s="12" t="str">
        <f>IFERROR(VLOOKUP(표1[[#This Row],[담당자]],배민비즈계정!$B:$E,3,0),"")</f>
        <v>hbshim</v>
      </c>
      <c r="AK395" s="12" t="str">
        <f>IFERROR(VLOOKUP(표1[[#This Row],[담당자]],배민비즈계정!$B:$E,4,0),"")</f>
        <v xml:space="preserve"> 010-8940-9029</v>
      </c>
      <c r="AL395" s="12" t="str">
        <f>VLOOKUP(표1[[#This Row],[담당자]],배민비즈계정!$B:$E,2,0)</f>
        <v>2팀</v>
      </c>
      <c r="AM395" s="11" t="str">
        <f>VLOOKUP(표1[[#This Row],[담당자]],'담당자 정보'!B:G,6,FALSE)</f>
        <v>최융희</v>
      </c>
      <c r="AN395" s="11" t="str">
        <f>VLOOKUP(표1[[#This Row],[팀장]],배민비즈계정!$B:$E,3,FALSE)</f>
        <v>yhchoi62</v>
      </c>
      <c r="AO395" s="16" t="str">
        <f>VLOOKUP(표1[[#This Row],[팀장]],배민비즈계정!$B:$E,4,FALSE)</f>
        <v xml:space="preserve"> 010-2336-6262</v>
      </c>
      <c r="AP395" s="2" t="s">
        <v>447</v>
      </c>
      <c r="AQ395" s="2" t="s">
        <v>459</v>
      </c>
      <c r="AR395" s="2" t="str">
        <f>_xlfn.XLOOKUP(표1[[#This Row],[시도2]]&amp;" "&amp;표1[[#This Row],[시군구2]],요금제0402!C:C,요금제0402!G:G)</f>
        <v>지방</v>
      </c>
      <c r="AS395" s="2"/>
      <c r="AT395" s="2"/>
      <c r="AU395" s="2"/>
    </row>
    <row r="396" spans="1:47" ht="16.5" customHeight="1">
      <c r="A396" s="10">
        <v>394</v>
      </c>
      <c r="B396" s="11" t="s">
        <v>3246</v>
      </c>
      <c r="C396" s="11" t="s">
        <v>3254</v>
      </c>
      <c r="D396" s="11" t="s">
        <v>3255</v>
      </c>
      <c r="E396" s="11" t="s">
        <v>56</v>
      </c>
      <c r="F396" s="11" t="s">
        <v>447</v>
      </c>
      <c r="G396" s="11" t="s">
        <v>3256</v>
      </c>
      <c r="H396" s="11">
        <v>0</v>
      </c>
      <c r="I396" s="47"/>
      <c r="J396" s="11" t="s">
        <v>3257</v>
      </c>
      <c r="K396" s="11" t="s">
        <v>3258</v>
      </c>
      <c r="L396" s="11" t="s">
        <v>99</v>
      </c>
      <c r="M396" s="12">
        <v>45457</v>
      </c>
      <c r="N396" s="12">
        <v>45462</v>
      </c>
      <c r="O396" s="12" t="str">
        <f>IFERROR(_xlfn.XLOOKUP(표1[[#This Row],[시도]]&amp;" "&amp;표1[[#This Row],[시군구]],요금제0402!C:C,요금제0402!G:G),"-")</f>
        <v>지방</v>
      </c>
      <c r="P396" s="14"/>
      <c r="Q396" s="57">
        <v>0</v>
      </c>
      <c r="R396" s="13">
        <v>100</v>
      </c>
      <c r="S396" s="18">
        <v>50</v>
      </c>
      <c r="T396" s="12" t="s">
        <v>86</v>
      </c>
      <c r="U396" s="11" t="s">
        <v>150</v>
      </c>
      <c r="V396" s="11">
        <v>4560802172</v>
      </c>
      <c r="W396" s="11" t="s">
        <v>3259</v>
      </c>
      <c r="X396" s="11" t="s">
        <v>3260</v>
      </c>
      <c r="Y396" s="11" t="s">
        <v>3261</v>
      </c>
      <c r="Z396" s="11">
        <v>3561508633393</v>
      </c>
      <c r="AA396" s="11" t="s">
        <v>142</v>
      </c>
      <c r="AB396" s="11" t="s">
        <v>3262</v>
      </c>
      <c r="AC396" s="12"/>
      <c r="AD396" s="12"/>
      <c r="AE396" s="12"/>
      <c r="AF396" s="15" t="s">
        <v>367</v>
      </c>
      <c r="AG396" s="11" t="str">
        <f>IFERROR(VLOOKUP(표1[[#This Row],[담당자]],'담당자 정보'!$B:$D,2,0),"")</f>
        <v>바로고</v>
      </c>
      <c r="AH396" s="11" t="str">
        <f>IFERROR(VLOOKUP(표1[[#This Row],[담당자]],'담당자 정보'!$B:$E,4,0),"")</f>
        <v>2팀</v>
      </c>
      <c r="AI396" s="12" t="s">
        <v>298</v>
      </c>
      <c r="AJ396" s="12" t="str">
        <f>IFERROR(VLOOKUP(표1[[#This Row],[담당자]],배민비즈계정!$B:$E,3,0),"")</f>
        <v>hbshim</v>
      </c>
      <c r="AK396" s="12" t="str">
        <f>IFERROR(VLOOKUP(표1[[#This Row],[담당자]],배민비즈계정!$B:$E,4,0),"")</f>
        <v xml:space="preserve"> 010-8940-9029</v>
      </c>
      <c r="AL396" s="12" t="str">
        <f>VLOOKUP(표1[[#This Row],[담당자]],배민비즈계정!$B:$E,2,0)</f>
        <v>2팀</v>
      </c>
      <c r="AM396" s="11" t="str">
        <f>VLOOKUP(표1[[#This Row],[담당자]],'담당자 정보'!B:G,6,FALSE)</f>
        <v>최융희</v>
      </c>
      <c r="AN396" s="11" t="str">
        <f>VLOOKUP(표1[[#This Row],[팀장]],배민비즈계정!$B:$E,3,FALSE)</f>
        <v>yhchoi62</v>
      </c>
      <c r="AO396" s="16" t="str">
        <f>VLOOKUP(표1[[#This Row],[팀장]],배민비즈계정!$B:$E,4,FALSE)</f>
        <v xml:space="preserve"> 010-2336-6262</v>
      </c>
      <c r="AP396" s="2" t="s">
        <v>447</v>
      </c>
      <c r="AQ396" s="2" t="s">
        <v>3256</v>
      </c>
      <c r="AR396" s="2" t="str">
        <f>_xlfn.XLOOKUP(표1[[#This Row],[시도2]]&amp;" "&amp;표1[[#This Row],[시군구2]],요금제0402!C:C,요금제0402!G:G)</f>
        <v>지방</v>
      </c>
      <c r="AS396" s="2"/>
      <c r="AT396" s="2"/>
      <c r="AU396" s="2"/>
    </row>
    <row r="397" spans="1:47" ht="16.5" customHeight="1">
      <c r="A397" s="10">
        <v>395</v>
      </c>
      <c r="B397" s="11" t="s">
        <v>3246</v>
      </c>
      <c r="C397" s="11" t="s">
        <v>3263</v>
      </c>
      <c r="D397" s="11" t="s">
        <v>3264</v>
      </c>
      <c r="E397" s="11" t="s">
        <v>808</v>
      </c>
      <c r="F397" s="11" t="s">
        <v>447</v>
      </c>
      <c r="G397" s="11" t="s">
        <v>448</v>
      </c>
      <c r="H397" s="11">
        <v>0</v>
      </c>
      <c r="I397" s="47"/>
      <c r="J397" s="11" t="s">
        <v>3265</v>
      </c>
      <c r="K397" s="11" t="s">
        <v>450</v>
      </c>
      <c r="L397" s="11" t="s">
        <v>99</v>
      </c>
      <c r="M397" s="12">
        <v>45457</v>
      </c>
      <c r="N397" s="12">
        <v>45462</v>
      </c>
      <c r="O397" s="12" t="str">
        <f>IFERROR(_xlfn.XLOOKUP(표1[[#This Row],[시도]]&amp;" "&amp;표1[[#This Row],[시군구]],요금제0402!C:C,요금제0402!G:G),"-")</f>
        <v>지방</v>
      </c>
      <c r="P397" s="14"/>
      <c r="Q397" s="57">
        <v>0</v>
      </c>
      <c r="R397" s="13">
        <v>100</v>
      </c>
      <c r="S397" s="18">
        <v>50</v>
      </c>
      <c r="T397" s="12" t="s">
        <v>86</v>
      </c>
      <c r="U397" s="11" t="s">
        <v>64</v>
      </c>
      <c r="V397" s="11">
        <v>7520401525</v>
      </c>
      <c r="W397" s="11" t="s">
        <v>3266</v>
      </c>
      <c r="X397" s="11" t="s">
        <v>3267</v>
      </c>
      <c r="Y397" s="11" t="s">
        <v>3268</v>
      </c>
      <c r="Z397" s="11">
        <v>110529208510</v>
      </c>
      <c r="AA397" s="11" t="s">
        <v>165</v>
      </c>
      <c r="AB397" s="11" t="s">
        <v>3269</v>
      </c>
      <c r="AC397" s="12"/>
      <c r="AD397" s="12"/>
      <c r="AE397" s="12"/>
      <c r="AF397" s="15" t="s">
        <v>70</v>
      </c>
      <c r="AG397" s="11" t="str">
        <f>IFERROR(VLOOKUP(표1[[#This Row],[담당자]],'담당자 정보'!$B:$D,2,0),"")</f>
        <v>바로고</v>
      </c>
      <c r="AH397" s="11" t="str">
        <f>IFERROR(VLOOKUP(표1[[#This Row],[담당자]],'담당자 정보'!$B:$E,4,0),"")</f>
        <v>2팀</v>
      </c>
      <c r="AI397" s="12" t="s">
        <v>298</v>
      </c>
      <c r="AJ397" s="12" t="str">
        <f>IFERROR(VLOOKUP(표1[[#This Row],[담당자]],배민비즈계정!$B:$E,3,0),"")</f>
        <v>hbshim</v>
      </c>
      <c r="AK397" s="12" t="str">
        <f>IFERROR(VLOOKUP(표1[[#This Row],[담당자]],배민비즈계정!$B:$E,4,0),"")</f>
        <v xml:space="preserve"> 010-8940-9029</v>
      </c>
      <c r="AL397" s="12" t="str">
        <f>VLOOKUP(표1[[#This Row],[담당자]],배민비즈계정!$B:$E,2,0)</f>
        <v>2팀</v>
      </c>
      <c r="AM397" s="11" t="str">
        <f>VLOOKUP(표1[[#This Row],[담당자]],'담당자 정보'!B:G,6,FALSE)</f>
        <v>최융희</v>
      </c>
      <c r="AN397" s="11" t="str">
        <f>VLOOKUP(표1[[#This Row],[팀장]],배민비즈계정!$B:$E,3,FALSE)</f>
        <v>yhchoi62</v>
      </c>
      <c r="AO397" s="16" t="str">
        <f>VLOOKUP(표1[[#This Row],[팀장]],배민비즈계정!$B:$E,4,FALSE)</f>
        <v xml:space="preserve"> 010-2336-6262</v>
      </c>
      <c r="AP397" s="2" t="s">
        <v>447</v>
      </c>
      <c r="AQ397" s="2" t="s">
        <v>448</v>
      </c>
      <c r="AR397" s="2" t="str">
        <f>_xlfn.XLOOKUP(표1[[#This Row],[시도2]]&amp;" "&amp;표1[[#This Row],[시군구2]],요금제0402!C:C,요금제0402!G:G)</f>
        <v>지방</v>
      </c>
      <c r="AS397" s="2"/>
      <c r="AT397" s="2"/>
      <c r="AU397" s="2"/>
    </row>
    <row r="398" spans="1:47" ht="16.5" customHeight="1">
      <c r="A398" s="10">
        <v>396</v>
      </c>
      <c r="B398" s="11" t="s">
        <v>3246</v>
      </c>
      <c r="C398" s="11" t="s">
        <v>3270</v>
      </c>
      <c r="D398" s="11" t="s">
        <v>3271</v>
      </c>
      <c r="E398" s="11" t="s">
        <v>56</v>
      </c>
      <c r="F398" s="11" t="s">
        <v>447</v>
      </c>
      <c r="G398" s="11" t="s">
        <v>471</v>
      </c>
      <c r="H398" s="11">
        <v>0</v>
      </c>
      <c r="I398" s="47"/>
      <c r="J398" s="11" t="s">
        <v>3272</v>
      </c>
      <c r="K398" s="11" t="s">
        <v>3273</v>
      </c>
      <c r="L398" s="11" t="s">
        <v>99</v>
      </c>
      <c r="M398" s="12">
        <v>45457</v>
      </c>
      <c r="N398" s="12">
        <v>45462</v>
      </c>
      <c r="O398" s="12" t="str">
        <f>IFERROR(_xlfn.XLOOKUP(표1[[#This Row],[시도]]&amp;" "&amp;표1[[#This Row],[시군구]],요금제0402!C:C,요금제0402!G:G),"-")</f>
        <v>지방</v>
      </c>
      <c r="P398" s="14"/>
      <c r="Q398" s="57">
        <v>0</v>
      </c>
      <c r="R398" s="13">
        <v>100</v>
      </c>
      <c r="S398" s="18">
        <v>50</v>
      </c>
      <c r="T398" s="12"/>
      <c r="U398" s="11" t="s">
        <v>150</v>
      </c>
      <c r="V398" s="11">
        <v>7520401525</v>
      </c>
      <c r="W398" s="11" t="s">
        <v>3266</v>
      </c>
      <c r="X398" s="11" t="s">
        <v>3267</v>
      </c>
      <c r="Y398" s="11" t="s">
        <v>3268</v>
      </c>
      <c r="Z398" s="11">
        <v>110529208510</v>
      </c>
      <c r="AA398" s="11" t="s">
        <v>165</v>
      </c>
      <c r="AB398" s="11" t="s">
        <v>3269</v>
      </c>
      <c r="AC398" s="12"/>
      <c r="AD398" s="12"/>
      <c r="AE398" s="12"/>
      <c r="AF398" s="15" t="s">
        <v>70</v>
      </c>
      <c r="AG398" s="11" t="str">
        <f>IFERROR(VLOOKUP(표1[[#This Row],[담당자]],'담당자 정보'!$B:$D,2,0),"")</f>
        <v>바로고</v>
      </c>
      <c r="AH398" s="11" t="str">
        <f>IFERROR(VLOOKUP(표1[[#This Row],[담당자]],'담당자 정보'!$B:$E,4,0),"")</f>
        <v>2팀</v>
      </c>
      <c r="AI398" s="12" t="s">
        <v>298</v>
      </c>
      <c r="AJ398" s="12" t="str">
        <f>IFERROR(VLOOKUP(표1[[#This Row],[담당자]],배민비즈계정!$B:$E,3,0),"")</f>
        <v>hbshim</v>
      </c>
      <c r="AK398" s="12" t="str">
        <f>IFERROR(VLOOKUP(표1[[#This Row],[담당자]],배민비즈계정!$B:$E,4,0),"")</f>
        <v xml:space="preserve"> 010-8940-9029</v>
      </c>
      <c r="AL398" s="12" t="str">
        <f>VLOOKUP(표1[[#This Row],[담당자]],배민비즈계정!$B:$E,2,0)</f>
        <v>2팀</v>
      </c>
      <c r="AM398" s="11" t="str">
        <f>VLOOKUP(표1[[#This Row],[담당자]],'담당자 정보'!B:G,6,FALSE)</f>
        <v>최융희</v>
      </c>
      <c r="AN398" s="11" t="str">
        <f>VLOOKUP(표1[[#This Row],[팀장]],배민비즈계정!$B:$E,3,FALSE)</f>
        <v>yhchoi62</v>
      </c>
      <c r="AO398" s="16" t="str">
        <f>VLOOKUP(표1[[#This Row],[팀장]],배민비즈계정!$B:$E,4,FALSE)</f>
        <v xml:space="preserve"> 010-2336-6262</v>
      </c>
      <c r="AP398" s="2" t="s">
        <v>447</v>
      </c>
      <c r="AQ398" s="2" t="s">
        <v>471</v>
      </c>
      <c r="AR398" s="2" t="str">
        <f>_xlfn.XLOOKUP(표1[[#This Row],[시도2]]&amp;" "&amp;표1[[#This Row],[시군구2]],요금제0402!C:C,요금제0402!G:G)</f>
        <v>지방</v>
      </c>
      <c r="AS398" s="2"/>
      <c r="AT398" s="2"/>
      <c r="AU398" s="2"/>
    </row>
    <row r="399" spans="1:47" ht="16.5" customHeight="1">
      <c r="A399" s="10">
        <v>397</v>
      </c>
      <c r="B399" s="11" t="s">
        <v>3246</v>
      </c>
      <c r="C399" s="11" t="s">
        <v>3274</v>
      </c>
      <c r="D399" s="11" t="s">
        <v>3275</v>
      </c>
      <c r="E399" s="11" t="s">
        <v>56</v>
      </c>
      <c r="F399" s="11" t="s">
        <v>447</v>
      </c>
      <c r="G399" s="11" t="s">
        <v>448</v>
      </c>
      <c r="H399" s="11">
        <v>0</v>
      </c>
      <c r="I399" s="47"/>
      <c r="J399" s="11" t="s">
        <v>3276</v>
      </c>
      <c r="K399" s="11" t="s">
        <v>3277</v>
      </c>
      <c r="L399" s="11" t="s">
        <v>99</v>
      </c>
      <c r="M399" s="12">
        <v>45457</v>
      </c>
      <c r="N399" s="12">
        <v>45462</v>
      </c>
      <c r="O399" s="12" t="str">
        <f>IFERROR(_xlfn.XLOOKUP(표1[[#This Row],[시도]]&amp;" "&amp;표1[[#This Row],[시군구]],요금제0402!C:C,요금제0402!G:G),"-")</f>
        <v>지방</v>
      </c>
      <c r="P399" s="14"/>
      <c r="Q399" s="57">
        <v>0</v>
      </c>
      <c r="R399" s="13">
        <v>100</v>
      </c>
      <c r="S399" s="18">
        <v>50</v>
      </c>
      <c r="T399" s="12" t="s">
        <v>86</v>
      </c>
      <c r="U399" s="11" t="s">
        <v>64</v>
      </c>
      <c r="V399" s="11">
        <v>4411301379</v>
      </c>
      <c r="W399" s="11" t="s">
        <v>3278</v>
      </c>
      <c r="X399" s="11" t="s">
        <v>3279</v>
      </c>
      <c r="Y399" s="11" t="s">
        <v>3280</v>
      </c>
      <c r="Z399" s="11">
        <v>3333209664879</v>
      </c>
      <c r="AA399" s="11" t="s">
        <v>68</v>
      </c>
      <c r="AB399" s="11" t="s">
        <v>3281</v>
      </c>
      <c r="AC399" s="12"/>
      <c r="AD399" s="12"/>
      <c r="AE399" s="12"/>
      <c r="AF399" s="15" t="s">
        <v>70</v>
      </c>
      <c r="AG399" s="11" t="str">
        <f>IFERROR(VLOOKUP(표1[[#This Row],[담당자]],'담당자 정보'!$B:$D,2,0),"")</f>
        <v>바로고</v>
      </c>
      <c r="AH399" s="11" t="str">
        <f>IFERROR(VLOOKUP(표1[[#This Row],[담당자]],'담당자 정보'!$B:$E,4,0),"")</f>
        <v>2팀</v>
      </c>
      <c r="AI399" s="12" t="s">
        <v>298</v>
      </c>
      <c r="AJ399" s="12" t="str">
        <f>IFERROR(VLOOKUP(표1[[#This Row],[담당자]],배민비즈계정!$B:$E,3,0),"")</f>
        <v>hbshim</v>
      </c>
      <c r="AK399" s="12" t="str">
        <f>IFERROR(VLOOKUP(표1[[#This Row],[담당자]],배민비즈계정!$B:$E,4,0),"")</f>
        <v xml:space="preserve"> 010-8940-9029</v>
      </c>
      <c r="AL399" s="12" t="str">
        <f>VLOOKUP(표1[[#This Row],[담당자]],배민비즈계정!$B:$E,2,0)</f>
        <v>2팀</v>
      </c>
      <c r="AM399" s="11" t="str">
        <f>VLOOKUP(표1[[#This Row],[담당자]],'담당자 정보'!B:G,6,FALSE)</f>
        <v>최융희</v>
      </c>
      <c r="AN399" s="11" t="str">
        <f>VLOOKUP(표1[[#This Row],[팀장]],배민비즈계정!$B:$E,3,FALSE)</f>
        <v>yhchoi62</v>
      </c>
      <c r="AO399" s="16" t="str">
        <f>VLOOKUP(표1[[#This Row],[팀장]],배민비즈계정!$B:$E,4,FALSE)</f>
        <v xml:space="preserve"> 010-2336-6262</v>
      </c>
      <c r="AP399" s="2" t="s">
        <v>447</v>
      </c>
      <c r="AQ399" s="2" t="s">
        <v>448</v>
      </c>
      <c r="AR399" s="2" t="str">
        <f>_xlfn.XLOOKUP(표1[[#This Row],[시도2]]&amp;" "&amp;표1[[#This Row],[시군구2]],요금제0402!C:C,요금제0402!G:G)</f>
        <v>지방</v>
      </c>
      <c r="AS399" s="2"/>
      <c r="AT399" s="2"/>
      <c r="AU399" s="2"/>
    </row>
    <row r="400" spans="1:47" ht="16.5" customHeight="1">
      <c r="A400" s="10">
        <v>398</v>
      </c>
      <c r="B400" s="11" t="s">
        <v>3282</v>
      </c>
      <c r="C400" s="11" t="s">
        <v>3283</v>
      </c>
      <c r="D400" s="11" t="s">
        <v>3284</v>
      </c>
      <c r="E400" s="11" t="s">
        <v>75</v>
      </c>
      <c r="F400" s="11" t="s">
        <v>2192</v>
      </c>
      <c r="G400" s="11" t="s">
        <v>2193</v>
      </c>
      <c r="H400" s="11">
        <v>0</v>
      </c>
      <c r="I400" s="47" t="s">
        <v>3285</v>
      </c>
      <c r="J400" s="11" t="s">
        <v>3286</v>
      </c>
      <c r="K400" s="11" t="s">
        <v>3287</v>
      </c>
      <c r="L400" s="11" t="s">
        <v>2676</v>
      </c>
      <c r="M400" s="12">
        <v>45457</v>
      </c>
      <c r="N400" s="12">
        <v>45462</v>
      </c>
      <c r="O400" s="12" t="str">
        <f>IFERROR(_xlfn.XLOOKUP(표1[[#This Row],[시도]]&amp;" "&amp;표1[[#This Row],[시군구]],요금제0402!C:C,요금제0402!G:G),"-")</f>
        <v>지방</v>
      </c>
      <c r="P400" s="14"/>
      <c r="Q400" s="57">
        <v>0</v>
      </c>
      <c r="R400" s="13">
        <v>100</v>
      </c>
      <c r="S400" s="18">
        <v>50</v>
      </c>
      <c r="T400" s="12" t="s">
        <v>86</v>
      </c>
      <c r="U400" s="11" t="s">
        <v>64</v>
      </c>
      <c r="V400" s="11">
        <v>7624001118</v>
      </c>
      <c r="W400" s="11" t="s">
        <v>3288</v>
      </c>
      <c r="X400" s="11" t="s">
        <v>3289</v>
      </c>
      <c r="Y400" s="11" t="s">
        <v>3290</v>
      </c>
      <c r="Z400" s="11">
        <v>67091067589607</v>
      </c>
      <c r="AA400" s="11" t="s">
        <v>296</v>
      </c>
      <c r="AB400" s="11" t="s">
        <v>3291</v>
      </c>
      <c r="AC400" s="12"/>
      <c r="AD400" s="12"/>
      <c r="AE400" s="12"/>
      <c r="AF400" s="15" t="s">
        <v>70</v>
      </c>
      <c r="AG400" s="11" t="str">
        <f>IFERROR(VLOOKUP(표1[[#This Row],[담당자]],'담당자 정보'!$B:$D,2,0),"")</f>
        <v>바로고</v>
      </c>
      <c r="AH400" s="11" t="str">
        <f>IFERROR(VLOOKUP(표1[[#This Row],[담당자]],'담당자 정보'!$B:$E,4,0),"")</f>
        <v>2팀</v>
      </c>
      <c r="AI400" s="12" t="s">
        <v>298</v>
      </c>
      <c r="AJ400" s="12" t="str">
        <f>IFERROR(VLOOKUP(표1[[#This Row],[담당자]],배민비즈계정!$B:$E,3,0),"")</f>
        <v>hbshim</v>
      </c>
      <c r="AK400" s="12" t="str">
        <f>IFERROR(VLOOKUP(표1[[#This Row],[담당자]],배민비즈계정!$B:$E,4,0),"")</f>
        <v xml:space="preserve"> 010-8940-9029</v>
      </c>
      <c r="AL400" s="12" t="str">
        <f>VLOOKUP(표1[[#This Row],[담당자]],배민비즈계정!$B:$E,2,0)</f>
        <v>2팀</v>
      </c>
      <c r="AM400" s="11" t="str">
        <f>VLOOKUP(표1[[#This Row],[담당자]],'담당자 정보'!B:G,6,FALSE)</f>
        <v>최융희</v>
      </c>
      <c r="AN400" s="11" t="str">
        <f>VLOOKUP(표1[[#This Row],[팀장]],배민비즈계정!$B:$E,3,FALSE)</f>
        <v>yhchoi62</v>
      </c>
      <c r="AO400" s="16" t="str">
        <f>VLOOKUP(표1[[#This Row],[팀장]],배민비즈계정!$B:$E,4,FALSE)</f>
        <v xml:space="preserve"> 010-2336-6262</v>
      </c>
      <c r="AP400" s="2" t="s">
        <v>2192</v>
      </c>
      <c r="AQ400" s="2" t="s">
        <v>2193</v>
      </c>
      <c r="AR400" s="2" t="str">
        <f>_xlfn.XLOOKUP(표1[[#This Row],[시도2]]&amp;" "&amp;표1[[#This Row],[시군구2]],요금제0402!C:C,요금제0402!G:G)</f>
        <v>지방</v>
      </c>
      <c r="AS400" s="2"/>
      <c r="AT400" s="2"/>
      <c r="AU400" s="2"/>
    </row>
    <row r="401" spans="1:47" ht="16.5" customHeight="1">
      <c r="A401" s="10">
        <v>399</v>
      </c>
      <c r="B401" s="11" t="s">
        <v>3292</v>
      </c>
      <c r="C401" s="11" t="s">
        <v>3293</v>
      </c>
      <c r="D401" s="11" t="s">
        <v>3294</v>
      </c>
      <c r="E401" s="11" t="s">
        <v>56</v>
      </c>
      <c r="F401" s="11" t="s">
        <v>1284</v>
      </c>
      <c r="G401" s="11" t="s">
        <v>3295</v>
      </c>
      <c r="H401" s="11">
        <v>0</v>
      </c>
      <c r="I401" s="47"/>
      <c r="J401" s="11" t="s">
        <v>3296</v>
      </c>
      <c r="K401" s="11" t="s">
        <v>3297</v>
      </c>
      <c r="L401" s="11" t="s">
        <v>99</v>
      </c>
      <c r="M401" s="12">
        <v>45457</v>
      </c>
      <c r="N401" s="12">
        <v>45462</v>
      </c>
      <c r="O401" s="12" t="str">
        <f>IFERROR(_xlfn.XLOOKUP(표1[[#This Row],[시도]]&amp;" "&amp;표1[[#This Row],[시군구]],요금제0402!C:C,요금제0402!G:G),"-")</f>
        <v>지방</v>
      </c>
      <c r="P401" s="14"/>
      <c r="Q401" s="57">
        <v>0</v>
      </c>
      <c r="R401" s="13">
        <v>100</v>
      </c>
      <c r="S401" s="18">
        <v>50</v>
      </c>
      <c r="T401" s="12" t="s">
        <v>86</v>
      </c>
      <c r="U401" s="11" t="s">
        <v>64</v>
      </c>
      <c r="V401" s="11">
        <v>3420901736</v>
      </c>
      <c r="W401" s="11" t="s">
        <v>218</v>
      </c>
      <c r="X401" s="11" t="s">
        <v>3298</v>
      </c>
      <c r="Y401" s="11" t="s">
        <v>3299</v>
      </c>
      <c r="Z401" s="11">
        <v>3333041498351</v>
      </c>
      <c r="AA401" s="11" t="s">
        <v>68</v>
      </c>
      <c r="AB401" s="11" t="s">
        <v>3300</v>
      </c>
      <c r="AC401" s="12"/>
      <c r="AD401" s="12"/>
      <c r="AE401" s="12"/>
      <c r="AF401" s="15" t="s">
        <v>70</v>
      </c>
      <c r="AG401" s="11" t="str">
        <f>IFERROR(VLOOKUP(표1[[#This Row],[담당자]],'담당자 정보'!$B:$D,2,0),"")</f>
        <v>바로고</v>
      </c>
      <c r="AH401" s="11" t="str">
        <f>IFERROR(VLOOKUP(표1[[#This Row],[담당자]],'담당자 정보'!$B:$E,4,0),"")</f>
        <v>2팀</v>
      </c>
      <c r="AI401" s="12" t="s">
        <v>298</v>
      </c>
      <c r="AJ401" s="12" t="str">
        <f>IFERROR(VLOOKUP(표1[[#This Row],[담당자]],배민비즈계정!$B:$E,3,0),"")</f>
        <v>hbshim</v>
      </c>
      <c r="AK401" s="12" t="str">
        <f>IFERROR(VLOOKUP(표1[[#This Row],[담당자]],배민비즈계정!$B:$E,4,0),"")</f>
        <v xml:space="preserve"> 010-8940-9029</v>
      </c>
      <c r="AL401" s="12" t="str">
        <f>VLOOKUP(표1[[#This Row],[담당자]],배민비즈계정!$B:$E,2,0)</f>
        <v>2팀</v>
      </c>
      <c r="AM401" s="11" t="str">
        <f>VLOOKUP(표1[[#This Row],[담당자]],'담당자 정보'!B:G,6,FALSE)</f>
        <v>최융희</v>
      </c>
      <c r="AN401" s="11" t="str">
        <f>VLOOKUP(표1[[#This Row],[팀장]],배민비즈계정!$B:$E,3,FALSE)</f>
        <v>yhchoi62</v>
      </c>
      <c r="AO401" s="16" t="str">
        <f>VLOOKUP(표1[[#This Row],[팀장]],배민비즈계정!$B:$E,4,FALSE)</f>
        <v xml:space="preserve"> 010-2336-6262</v>
      </c>
      <c r="AP401" s="2" t="s">
        <v>1284</v>
      </c>
      <c r="AQ401" s="2" t="s">
        <v>3295</v>
      </c>
      <c r="AR401" s="2" t="str">
        <f>_xlfn.XLOOKUP(표1[[#This Row],[시도2]]&amp;" "&amp;표1[[#This Row],[시군구2]],요금제0402!C:C,요금제0402!G:G)</f>
        <v>지방</v>
      </c>
      <c r="AS401" s="2"/>
      <c r="AT401" s="2"/>
      <c r="AU401" s="2"/>
    </row>
    <row r="402" spans="1:47" ht="16.5" customHeight="1">
      <c r="A402" s="10">
        <v>400</v>
      </c>
      <c r="B402" s="11" t="s">
        <v>3007</v>
      </c>
      <c r="C402" s="11" t="s">
        <v>3301</v>
      </c>
      <c r="D402" s="11" t="s">
        <v>3302</v>
      </c>
      <c r="E402" s="11" t="s">
        <v>56</v>
      </c>
      <c r="F402" s="11" t="s">
        <v>2149</v>
      </c>
      <c r="G402" s="11" t="s">
        <v>2164</v>
      </c>
      <c r="H402" s="11">
        <v>0</v>
      </c>
      <c r="I402" s="47" t="s">
        <v>3303</v>
      </c>
      <c r="J402" s="11" t="s">
        <v>3304</v>
      </c>
      <c r="K402" s="11" t="s">
        <v>2166</v>
      </c>
      <c r="L402" s="11" t="s">
        <v>99</v>
      </c>
      <c r="M402" s="12">
        <v>45457</v>
      </c>
      <c r="N402" s="12">
        <v>45462</v>
      </c>
      <c r="O402" s="12" t="str">
        <f>IFERROR(_xlfn.XLOOKUP(표1[[#This Row],[시도]]&amp;" "&amp;표1[[#This Row],[시군구]],요금제0402!C:C,요금제0402!G:G),"-")</f>
        <v>경인B</v>
      </c>
      <c r="P402" s="14"/>
      <c r="Q402" s="57">
        <v>0</v>
      </c>
      <c r="R402" s="13">
        <v>100</v>
      </c>
      <c r="S402" s="18">
        <v>50</v>
      </c>
      <c r="T402" s="12" t="s">
        <v>86</v>
      </c>
      <c r="U402" s="11" t="s">
        <v>150</v>
      </c>
      <c r="V402" s="11">
        <v>2281103921</v>
      </c>
      <c r="W402" s="11" t="s">
        <v>3305</v>
      </c>
      <c r="X402" s="11" t="s">
        <v>3306</v>
      </c>
      <c r="Y402" s="11" t="s">
        <v>3307</v>
      </c>
      <c r="Z402" s="11">
        <v>90380101742469</v>
      </c>
      <c r="AA402" s="11" t="s">
        <v>90</v>
      </c>
      <c r="AB402" s="11" t="s">
        <v>3308</v>
      </c>
      <c r="AC402" s="12"/>
      <c r="AD402" s="12"/>
      <c r="AE402" s="12"/>
      <c r="AF402" s="15" t="s">
        <v>70</v>
      </c>
      <c r="AG402" s="11" t="str">
        <f>IFERROR(VLOOKUP(표1[[#This Row],[담당자]],'담당자 정보'!$B:$D,2,0),"")</f>
        <v>바로고</v>
      </c>
      <c r="AH402" s="11" t="str">
        <f>IFERROR(VLOOKUP(표1[[#This Row],[담당자]],'담당자 정보'!$B:$E,4,0),"")</f>
        <v>1팀</v>
      </c>
      <c r="AI402" s="12" t="s">
        <v>2479</v>
      </c>
      <c r="AJ402" s="12" t="str">
        <f>IFERROR(VLOOKUP(표1[[#This Row],[담당자]],배민비즈계정!$B:$E,3,0),"")</f>
        <v>yong1217</v>
      </c>
      <c r="AK402" s="12" t="str">
        <f>IFERROR(VLOOKUP(표1[[#This Row],[담당자]],배민비즈계정!$B:$E,4,0),"")</f>
        <v xml:space="preserve"> 010-9876-9387</v>
      </c>
      <c r="AL402" s="12" t="str">
        <f>VLOOKUP(표1[[#This Row],[담당자]],배민비즈계정!$B:$E,2,0)</f>
        <v>1팀</v>
      </c>
      <c r="AM402" s="11" t="str">
        <f>VLOOKUP(표1[[#This Row],[담당자]],'담당자 정보'!B:G,6,FALSE)</f>
        <v>평정현</v>
      </c>
      <c r="AN402" s="11" t="str">
        <f>VLOOKUP(표1[[#This Row],[팀장]],배민비즈계정!$B:$E,3,FALSE)</f>
        <v>jhpyeong</v>
      </c>
      <c r="AO402" s="16" t="str">
        <f>VLOOKUP(표1[[#This Row],[팀장]],배민비즈계정!$B:$E,4,FALSE)</f>
        <v>010-4660-7292</v>
      </c>
      <c r="AP402" s="2" t="s">
        <v>2149</v>
      </c>
      <c r="AQ402" s="2" t="s">
        <v>2164</v>
      </c>
      <c r="AR402" s="2" t="str">
        <f>_xlfn.XLOOKUP(표1[[#This Row],[시도2]]&amp;" "&amp;표1[[#This Row],[시군구2]],요금제0402!C:C,요금제0402!G:G)</f>
        <v>경인B</v>
      </c>
      <c r="AS402" s="2"/>
      <c r="AT402" s="2"/>
      <c r="AU402" s="2"/>
    </row>
    <row r="403" spans="1:47" ht="16.5" customHeight="1">
      <c r="A403" s="10">
        <v>401</v>
      </c>
      <c r="B403" s="11" t="s">
        <v>3007</v>
      </c>
      <c r="C403" s="11" t="s">
        <v>3309</v>
      </c>
      <c r="D403" s="11" t="s">
        <v>3310</v>
      </c>
      <c r="E403" s="11" t="s">
        <v>56</v>
      </c>
      <c r="F403" s="11" t="s">
        <v>2149</v>
      </c>
      <c r="G403" s="11" t="s">
        <v>2497</v>
      </c>
      <c r="H403" s="11" t="e">
        <v>#N/A</v>
      </c>
      <c r="I403" s="47"/>
      <c r="J403" s="11" t="s">
        <v>3311</v>
      </c>
      <c r="K403" s="11" t="s">
        <v>3312</v>
      </c>
      <c r="L403" s="11" t="s">
        <v>99</v>
      </c>
      <c r="M403" s="12">
        <v>45457</v>
      </c>
      <c r="N403" s="12">
        <v>45462</v>
      </c>
      <c r="O403" s="12" t="str">
        <f>IFERROR(_xlfn.XLOOKUP(표1[[#This Row],[시도]]&amp;" "&amp;표1[[#This Row],[시군구]],요금제0402!C:C,요금제0402!G:G),"-")</f>
        <v>경인B</v>
      </c>
      <c r="P403" s="14"/>
      <c r="Q403" s="57">
        <v>0</v>
      </c>
      <c r="R403" s="13">
        <v>100</v>
      </c>
      <c r="S403" s="18">
        <v>50</v>
      </c>
      <c r="T403" s="12"/>
      <c r="U403" s="11" t="s">
        <v>150</v>
      </c>
      <c r="V403" s="11">
        <v>4931501020</v>
      </c>
      <c r="W403" s="11" t="s">
        <v>3313</v>
      </c>
      <c r="X403" s="11" t="s">
        <v>2502</v>
      </c>
      <c r="Y403" s="11" t="s">
        <v>3314</v>
      </c>
      <c r="Z403" s="11">
        <v>3333273523400</v>
      </c>
      <c r="AA403" s="11" t="s">
        <v>68</v>
      </c>
      <c r="AB403" s="11" t="s">
        <v>2504</v>
      </c>
      <c r="AC403" s="12"/>
      <c r="AD403" s="12"/>
      <c r="AE403" s="12"/>
      <c r="AF403" s="15" t="s">
        <v>70</v>
      </c>
      <c r="AG403" s="11" t="str">
        <f>IFERROR(VLOOKUP(표1[[#This Row],[담당자]],'담당자 정보'!$B:$D,2,0),"")</f>
        <v>바로고</v>
      </c>
      <c r="AH403" s="11" t="str">
        <f>IFERROR(VLOOKUP(표1[[#This Row],[담당자]],'담당자 정보'!$B:$E,4,0),"")</f>
        <v>1팀</v>
      </c>
      <c r="AI403" s="12" t="s">
        <v>2479</v>
      </c>
      <c r="AJ403" s="12" t="str">
        <f>IFERROR(VLOOKUP(표1[[#This Row],[담당자]],배민비즈계정!$B:$E,3,0),"")</f>
        <v>yong1217</v>
      </c>
      <c r="AK403" s="12" t="str">
        <f>IFERROR(VLOOKUP(표1[[#This Row],[담당자]],배민비즈계정!$B:$E,4,0),"")</f>
        <v xml:space="preserve"> 010-9876-9387</v>
      </c>
      <c r="AL403" s="12" t="str">
        <f>VLOOKUP(표1[[#This Row],[담당자]],배민비즈계정!$B:$E,2,0)</f>
        <v>1팀</v>
      </c>
      <c r="AM403" s="11" t="str">
        <f>VLOOKUP(표1[[#This Row],[담당자]],'담당자 정보'!B:G,6,FALSE)</f>
        <v>평정현</v>
      </c>
      <c r="AN403" s="11" t="str">
        <f>VLOOKUP(표1[[#This Row],[팀장]],배민비즈계정!$B:$E,3,FALSE)</f>
        <v>jhpyeong</v>
      </c>
      <c r="AO403" s="16" t="str">
        <f>VLOOKUP(표1[[#This Row],[팀장]],배민비즈계정!$B:$E,4,FALSE)</f>
        <v>010-4660-7292</v>
      </c>
      <c r="AP403" s="2" t="s">
        <v>2149</v>
      </c>
      <c r="AQ403" s="2" t="s">
        <v>2497</v>
      </c>
      <c r="AR403" s="2" t="str">
        <f>_xlfn.XLOOKUP(표1[[#This Row],[시도2]]&amp;" "&amp;표1[[#This Row],[시군구2]],요금제0402!C:C,요금제0402!G:G)</f>
        <v>경인B</v>
      </c>
      <c r="AS403" s="2"/>
      <c r="AT403" s="2"/>
      <c r="AU403" s="2"/>
    </row>
    <row r="404" spans="1:47" ht="16.5" customHeight="1">
      <c r="A404" s="10">
        <v>402</v>
      </c>
      <c r="B404" s="11" t="s">
        <v>3315</v>
      </c>
      <c r="C404" s="11" t="s">
        <v>3316</v>
      </c>
      <c r="D404" s="11" t="s">
        <v>3317</v>
      </c>
      <c r="E404" s="11" t="s">
        <v>56</v>
      </c>
      <c r="F404" s="11" t="s">
        <v>309</v>
      </c>
      <c r="G404" s="11" t="s">
        <v>3318</v>
      </c>
      <c r="H404" s="11">
        <v>0</v>
      </c>
      <c r="I404" s="47"/>
      <c r="J404" s="11" t="s">
        <v>3319</v>
      </c>
      <c r="K404" s="11" t="s">
        <v>3320</v>
      </c>
      <c r="L404" s="11" t="s">
        <v>705</v>
      </c>
      <c r="M404" s="12">
        <v>45457</v>
      </c>
      <c r="N404" s="12">
        <v>45462</v>
      </c>
      <c r="O404" s="12" t="str">
        <f>IFERROR(_xlfn.XLOOKUP(표1[[#This Row],[시도]]&amp;" "&amp;표1[[#This Row],[시군구]],요금제0402!C:C,요금제0402!G:G),"-")</f>
        <v>지방</v>
      </c>
      <c r="P404" s="14"/>
      <c r="Q404" s="57">
        <v>0</v>
      </c>
      <c r="R404" s="13">
        <v>100</v>
      </c>
      <c r="S404" s="18">
        <v>50</v>
      </c>
      <c r="T404" s="12"/>
      <c r="U404" s="11" t="s">
        <v>150</v>
      </c>
      <c r="V404" s="11">
        <v>0</v>
      </c>
      <c r="W404" s="11">
        <v>0</v>
      </c>
      <c r="X404" s="11">
        <v>0</v>
      </c>
      <c r="Y404" s="11">
        <v>0</v>
      </c>
      <c r="Z404" s="11">
        <v>0</v>
      </c>
      <c r="AA404" s="11">
        <v>0</v>
      </c>
      <c r="AB404" s="11">
        <v>0</v>
      </c>
      <c r="AC404" s="12"/>
      <c r="AD404" s="12"/>
      <c r="AE404" s="12"/>
      <c r="AF404" s="15" t="s">
        <v>70</v>
      </c>
      <c r="AG404" s="11" t="str">
        <f>IFERROR(VLOOKUP(표1[[#This Row],[담당자]],'담당자 정보'!$B:$D,2,0),"")</f>
        <v>딜버</v>
      </c>
      <c r="AH404" s="11" t="str">
        <f>IFERROR(VLOOKUP(표1[[#This Row],[담당자]],'담당자 정보'!$B:$E,4,0),"")</f>
        <v>-</v>
      </c>
      <c r="AI404" s="12" t="s">
        <v>443</v>
      </c>
      <c r="AJ404" s="12" t="str">
        <f>IFERROR(VLOOKUP(표1[[#This Row],[담당자]],배민비즈계정!$B:$E,3,0),"")</f>
        <v>ksy1596</v>
      </c>
      <c r="AK404" s="12" t="str">
        <f>IFERROR(VLOOKUP(표1[[#This Row],[담당자]],배민비즈계정!$B:$E,4,0),"")</f>
        <v>010-4337-1596</v>
      </c>
      <c r="AL404" s="12" t="str">
        <f>VLOOKUP(표1[[#This Row],[담당자]],배민비즈계정!$B:$E,2,0)</f>
        <v>딜버</v>
      </c>
      <c r="AM404" s="11">
        <f>VLOOKUP(표1[[#This Row],[담당자]],'담당자 정보'!B:G,6,FALSE)</f>
        <v>0</v>
      </c>
      <c r="AN404" s="11" t="e">
        <f>VLOOKUP(표1[[#This Row],[팀장]],배민비즈계정!$B:$E,3,FALSE)</f>
        <v>#N/A</v>
      </c>
      <c r="AO404" s="16" t="e">
        <f>VLOOKUP(표1[[#This Row],[팀장]],배민비즈계정!$B:$E,4,FALSE)</f>
        <v>#N/A</v>
      </c>
      <c r="AP404" s="2" t="s">
        <v>309</v>
      </c>
      <c r="AQ404" s="2" t="s">
        <v>3318</v>
      </c>
      <c r="AR404" s="2" t="str">
        <f>_xlfn.XLOOKUP(표1[[#This Row],[시도2]]&amp;" "&amp;표1[[#This Row],[시군구2]],요금제0402!C:C,요금제0402!G:G)</f>
        <v>지방</v>
      </c>
      <c r="AS404" s="2"/>
      <c r="AT404" s="2"/>
      <c r="AU404" s="2"/>
    </row>
    <row r="405" spans="1:47" ht="16.5" customHeight="1">
      <c r="A405" s="10">
        <v>403</v>
      </c>
      <c r="B405" s="11" t="s">
        <v>2024</v>
      </c>
      <c r="C405" s="11" t="s">
        <v>3321</v>
      </c>
      <c r="D405" s="11" t="s">
        <v>3322</v>
      </c>
      <c r="E405" s="11" t="s">
        <v>56</v>
      </c>
      <c r="F405" s="11" t="s">
        <v>493</v>
      </c>
      <c r="G405" s="11" t="s">
        <v>2027</v>
      </c>
      <c r="H405" s="11">
        <v>1</v>
      </c>
      <c r="I405" s="47"/>
      <c r="J405" s="11" t="s">
        <v>3323</v>
      </c>
      <c r="K405" s="11" t="s">
        <v>3324</v>
      </c>
      <c r="L405" s="11" t="s">
        <v>705</v>
      </c>
      <c r="M405" s="12">
        <v>45457</v>
      </c>
      <c r="N405" s="12">
        <v>45462</v>
      </c>
      <c r="O405" s="12" t="str">
        <f>IFERROR(_xlfn.XLOOKUP(표1[[#This Row],[시도]]&amp;" "&amp;표1[[#This Row],[시군구]],요금제0402!C:C,요금제0402!G:G),"-")</f>
        <v>지방</v>
      </c>
      <c r="P405" s="14"/>
      <c r="Q405" s="57">
        <v>0</v>
      </c>
      <c r="R405" s="13">
        <v>100</v>
      </c>
      <c r="S405" s="18">
        <v>50</v>
      </c>
      <c r="T405" s="12" t="s">
        <v>64</v>
      </c>
      <c r="U405" s="11" t="s">
        <v>64</v>
      </c>
      <c r="V405" s="11">
        <v>5183700962</v>
      </c>
      <c r="W405" s="11" t="s">
        <v>3325</v>
      </c>
      <c r="X405" s="11" t="s">
        <v>3326</v>
      </c>
      <c r="Y405" s="11" t="s">
        <v>3327</v>
      </c>
      <c r="Z405" s="11">
        <v>3333035591191</v>
      </c>
      <c r="AA405" s="11" t="s">
        <v>68</v>
      </c>
      <c r="AB405" s="11" t="s">
        <v>3328</v>
      </c>
      <c r="AC405" s="12"/>
      <c r="AD405" s="12"/>
      <c r="AE405" s="12"/>
      <c r="AF405" s="15" t="s">
        <v>70</v>
      </c>
      <c r="AG405" s="11" t="str">
        <f>IFERROR(VLOOKUP(표1[[#This Row],[담당자]],'담당자 정보'!$B:$D,2,0),"")</f>
        <v>딜버</v>
      </c>
      <c r="AH405" s="11" t="str">
        <f>IFERROR(VLOOKUP(표1[[#This Row],[담당자]],'담당자 정보'!$B:$E,4,0),"")</f>
        <v>-</v>
      </c>
      <c r="AI405" s="12" t="s">
        <v>443</v>
      </c>
      <c r="AJ405" s="12" t="str">
        <f>IFERROR(VLOOKUP(표1[[#This Row],[담당자]],배민비즈계정!$B:$E,3,0),"")</f>
        <v>ksy1596</v>
      </c>
      <c r="AK405" s="12" t="str">
        <f>IFERROR(VLOOKUP(표1[[#This Row],[담당자]],배민비즈계정!$B:$E,4,0),"")</f>
        <v>010-4337-1596</v>
      </c>
      <c r="AL405" s="12" t="str">
        <f>VLOOKUP(표1[[#This Row],[담당자]],배민비즈계정!$B:$E,2,0)</f>
        <v>딜버</v>
      </c>
      <c r="AM405" s="11">
        <f>VLOOKUP(표1[[#This Row],[담당자]],'담당자 정보'!B:G,6,FALSE)</f>
        <v>0</v>
      </c>
      <c r="AN405" s="11" t="e">
        <f>VLOOKUP(표1[[#This Row],[팀장]],배민비즈계정!$B:$E,3,FALSE)</f>
        <v>#N/A</v>
      </c>
      <c r="AO405" s="16" t="e">
        <f>VLOOKUP(표1[[#This Row],[팀장]],배민비즈계정!$B:$E,4,FALSE)</f>
        <v>#N/A</v>
      </c>
      <c r="AP405" s="2" t="s">
        <v>493</v>
      </c>
      <c r="AQ405" s="2" t="s">
        <v>2027</v>
      </c>
      <c r="AR405" s="2" t="str">
        <f>_xlfn.XLOOKUP(표1[[#This Row],[시도2]]&amp;" "&amp;표1[[#This Row],[시군구2]],요금제0402!C:C,요금제0402!G:G)</f>
        <v>지방</v>
      </c>
      <c r="AS405" s="2"/>
      <c r="AT405" s="2"/>
      <c r="AU405" s="2"/>
    </row>
    <row r="406" spans="1:47" ht="16.5" customHeight="1">
      <c r="A406" s="10">
        <v>404</v>
      </c>
      <c r="B406" s="11" t="s">
        <v>2766</v>
      </c>
      <c r="C406" s="11" t="s">
        <v>3329</v>
      </c>
      <c r="D406" s="11" t="s">
        <v>3330</v>
      </c>
      <c r="E406" s="11" t="s">
        <v>108</v>
      </c>
      <c r="F406" s="11" t="s">
        <v>109</v>
      </c>
      <c r="G406" s="11" t="s">
        <v>170</v>
      </c>
      <c r="H406" s="11">
        <v>1</v>
      </c>
      <c r="I406" s="47"/>
      <c r="J406" s="11" t="s">
        <v>3331</v>
      </c>
      <c r="K406" s="11" t="s">
        <v>3332</v>
      </c>
      <c r="L406" s="11" t="s">
        <v>705</v>
      </c>
      <c r="M406" s="12">
        <v>45457</v>
      </c>
      <c r="N406" s="12">
        <v>45462</v>
      </c>
      <c r="O406" s="12" t="str">
        <f>IFERROR(_xlfn.XLOOKUP(표1[[#This Row],[시도]]&amp;" "&amp;표1[[#This Row],[시군구]],요금제0402!C:C,요금제0402!G:G),"-")</f>
        <v>경인B</v>
      </c>
      <c r="P406" s="14"/>
      <c r="Q406" s="57">
        <v>0</v>
      </c>
      <c r="R406" s="13">
        <v>100</v>
      </c>
      <c r="S406" s="18">
        <v>0</v>
      </c>
      <c r="T406" s="12" t="s">
        <v>63</v>
      </c>
      <c r="U406" s="11" t="s">
        <v>64</v>
      </c>
      <c r="V406" s="11">
        <v>1055100855</v>
      </c>
      <c r="W406" s="11" t="s">
        <v>3333</v>
      </c>
      <c r="X406" s="11" t="s">
        <v>3334</v>
      </c>
      <c r="Y406" s="11" t="s">
        <v>3335</v>
      </c>
      <c r="Z406" s="11">
        <v>3010345589901</v>
      </c>
      <c r="AA406" s="11" t="s">
        <v>142</v>
      </c>
      <c r="AB406" s="11" t="s">
        <v>3336</v>
      </c>
      <c r="AC406" s="12"/>
      <c r="AD406" s="12"/>
      <c r="AE406" s="12"/>
      <c r="AF406" s="15" t="s">
        <v>70</v>
      </c>
      <c r="AG406" s="11" t="str">
        <f>IFERROR(VLOOKUP(표1[[#This Row],[담당자]],'담당자 정보'!$B:$D,2,0),"")</f>
        <v>딜버</v>
      </c>
      <c r="AH406" s="11" t="str">
        <f>IFERROR(VLOOKUP(표1[[#This Row],[담당자]],'담당자 정보'!$B:$E,4,0),"")</f>
        <v>-</v>
      </c>
      <c r="AI406" s="12" t="s">
        <v>443</v>
      </c>
      <c r="AJ406" s="12" t="str">
        <f>IFERROR(VLOOKUP(표1[[#This Row],[담당자]],배민비즈계정!$B:$E,3,0),"")</f>
        <v>ksy1596</v>
      </c>
      <c r="AK406" s="12" t="str">
        <f>IFERROR(VLOOKUP(표1[[#This Row],[담당자]],배민비즈계정!$B:$E,4,0),"")</f>
        <v>010-4337-1596</v>
      </c>
      <c r="AL406" s="12" t="str">
        <f>VLOOKUP(표1[[#This Row],[담당자]],배민비즈계정!$B:$E,2,0)</f>
        <v>딜버</v>
      </c>
      <c r="AM406" s="11">
        <f>VLOOKUP(표1[[#This Row],[담당자]],'담당자 정보'!B:G,6,FALSE)</f>
        <v>0</v>
      </c>
      <c r="AN406" s="11" t="e">
        <f>VLOOKUP(표1[[#This Row],[팀장]],배민비즈계정!$B:$E,3,FALSE)</f>
        <v>#N/A</v>
      </c>
      <c r="AO406" s="16" t="e">
        <f>VLOOKUP(표1[[#This Row],[팀장]],배민비즈계정!$B:$E,4,FALSE)</f>
        <v>#N/A</v>
      </c>
      <c r="AP406" s="2" t="s">
        <v>109</v>
      </c>
      <c r="AQ406" s="2" t="s">
        <v>170</v>
      </c>
      <c r="AR406" s="2" t="str">
        <f>_xlfn.XLOOKUP(표1[[#This Row],[시도2]]&amp;" "&amp;표1[[#This Row],[시군구2]],요금제0402!C:C,요금제0402!G:G)</f>
        <v>경인B</v>
      </c>
      <c r="AS406" s="2"/>
      <c r="AT406" s="2"/>
      <c r="AU406" s="2"/>
    </row>
    <row r="407" spans="1:47" ht="16.5" customHeight="1">
      <c r="A407" s="10">
        <v>405</v>
      </c>
      <c r="B407" s="11" t="s">
        <v>2781</v>
      </c>
      <c r="C407" s="11" t="s">
        <v>3337</v>
      </c>
      <c r="D407" s="11" t="s">
        <v>3338</v>
      </c>
      <c r="E407" s="11" t="s">
        <v>56</v>
      </c>
      <c r="F407" s="11" t="s">
        <v>288</v>
      </c>
      <c r="G407" s="11" t="s">
        <v>1637</v>
      </c>
      <c r="H407" s="11">
        <v>0</v>
      </c>
      <c r="I407" s="47"/>
      <c r="J407" s="11" t="s">
        <v>3339</v>
      </c>
      <c r="K407" s="11" t="s">
        <v>3340</v>
      </c>
      <c r="L407" s="11" t="s">
        <v>705</v>
      </c>
      <c r="M407" s="12">
        <v>45457</v>
      </c>
      <c r="N407" s="12">
        <v>45462</v>
      </c>
      <c r="O407" s="12" t="str">
        <f>IFERROR(_xlfn.XLOOKUP(표1[[#This Row],[시도]]&amp;" "&amp;표1[[#This Row],[시군구]],요금제0402!C:C,요금제0402!G:G),"-")</f>
        <v>지방</v>
      </c>
      <c r="P407" s="14"/>
      <c r="Q407" s="57">
        <v>0</v>
      </c>
      <c r="R407" s="13">
        <v>100</v>
      </c>
      <c r="S407" s="18">
        <v>50</v>
      </c>
      <c r="T407" s="12" t="s">
        <v>86</v>
      </c>
      <c r="U407" s="11" t="s">
        <v>150</v>
      </c>
      <c r="V407" s="11">
        <v>5101260963</v>
      </c>
      <c r="W407" s="11" t="s">
        <v>3341</v>
      </c>
      <c r="X407" s="11" t="s">
        <v>3342</v>
      </c>
      <c r="Y407" s="11" t="s">
        <v>3343</v>
      </c>
      <c r="Z407" s="11" t="s">
        <v>3344</v>
      </c>
      <c r="AA407" s="11" t="s">
        <v>296</v>
      </c>
      <c r="AB407" s="11" t="s">
        <v>3345</v>
      </c>
      <c r="AC407" s="12"/>
      <c r="AD407" s="12"/>
      <c r="AE407" s="12"/>
      <c r="AF407" s="15" t="s">
        <v>70</v>
      </c>
      <c r="AG407" s="11" t="str">
        <f>IFERROR(VLOOKUP(표1[[#This Row],[담당자]],'담당자 정보'!$B:$D,2,0),"")</f>
        <v>딜버</v>
      </c>
      <c r="AH407" s="11" t="str">
        <f>IFERROR(VLOOKUP(표1[[#This Row],[담당자]],'담당자 정보'!$B:$E,4,0),"")</f>
        <v>-</v>
      </c>
      <c r="AI407" s="12" t="s">
        <v>443</v>
      </c>
      <c r="AJ407" s="12" t="str">
        <f>IFERROR(VLOOKUP(표1[[#This Row],[담당자]],배민비즈계정!$B:$E,3,0),"")</f>
        <v>ksy1596</v>
      </c>
      <c r="AK407" s="12" t="str">
        <f>IFERROR(VLOOKUP(표1[[#This Row],[담당자]],배민비즈계정!$B:$E,4,0),"")</f>
        <v>010-4337-1596</v>
      </c>
      <c r="AL407" s="12" t="str">
        <f>VLOOKUP(표1[[#This Row],[담당자]],배민비즈계정!$B:$E,2,0)</f>
        <v>딜버</v>
      </c>
      <c r="AM407" s="11">
        <f>VLOOKUP(표1[[#This Row],[담당자]],'담당자 정보'!B:G,6,FALSE)</f>
        <v>0</v>
      </c>
      <c r="AN407" s="11" t="e">
        <f>VLOOKUP(표1[[#This Row],[팀장]],배민비즈계정!$B:$E,3,FALSE)</f>
        <v>#N/A</v>
      </c>
      <c r="AO407" s="16" t="e">
        <f>VLOOKUP(표1[[#This Row],[팀장]],배민비즈계정!$B:$E,4,FALSE)</f>
        <v>#N/A</v>
      </c>
      <c r="AP407" s="2" t="s">
        <v>288</v>
      </c>
      <c r="AQ407" s="2" t="s">
        <v>1637</v>
      </c>
      <c r="AR407" s="2" t="str">
        <f>_xlfn.XLOOKUP(표1[[#This Row],[시도2]]&amp;" "&amp;표1[[#This Row],[시군구2]],요금제0402!C:C,요금제0402!G:G)</f>
        <v>지방</v>
      </c>
      <c r="AS407" s="2"/>
      <c r="AT407" s="2"/>
      <c r="AU407" s="2"/>
    </row>
    <row r="408" spans="1:47" ht="16.5" customHeight="1">
      <c r="A408" s="10">
        <v>406</v>
      </c>
      <c r="B408" s="11" t="s">
        <v>2781</v>
      </c>
      <c r="C408" s="11" t="s">
        <v>3346</v>
      </c>
      <c r="D408" s="11" t="s">
        <v>3347</v>
      </c>
      <c r="E408" s="11" t="s">
        <v>56</v>
      </c>
      <c r="F408" s="11" t="s">
        <v>288</v>
      </c>
      <c r="G408" s="11" t="s">
        <v>435</v>
      </c>
      <c r="H408" s="11">
        <v>0</v>
      </c>
      <c r="I408" s="47"/>
      <c r="J408" s="11" t="s">
        <v>3348</v>
      </c>
      <c r="K408" s="11" t="s">
        <v>3349</v>
      </c>
      <c r="L408" s="11" t="s">
        <v>705</v>
      </c>
      <c r="M408" s="12">
        <v>45457</v>
      </c>
      <c r="N408" s="12">
        <v>45462</v>
      </c>
      <c r="O408" s="12" t="str">
        <f>IFERROR(_xlfn.XLOOKUP(표1[[#This Row],[시도]]&amp;" "&amp;표1[[#This Row],[시군구]],요금제0402!C:C,요금제0402!G:G),"-")</f>
        <v>지방</v>
      </c>
      <c r="P408" s="14"/>
      <c r="Q408" s="57">
        <v>0</v>
      </c>
      <c r="R408" s="13">
        <v>100</v>
      </c>
      <c r="S408" s="18">
        <v>50</v>
      </c>
      <c r="T408" s="12"/>
      <c r="U408" s="11" t="s">
        <v>150</v>
      </c>
      <c r="V408" s="11">
        <v>0</v>
      </c>
      <c r="W408" s="11">
        <v>0</v>
      </c>
      <c r="X408" s="11">
        <v>0</v>
      </c>
      <c r="Y408" s="11">
        <v>0</v>
      </c>
      <c r="Z408" s="11">
        <v>0</v>
      </c>
      <c r="AA408" s="11">
        <v>0</v>
      </c>
      <c r="AB408" s="11">
        <v>0</v>
      </c>
      <c r="AC408" s="12"/>
      <c r="AD408" s="12"/>
      <c r="AE408" s="12"/>
      <c r="AF408" s="15" t="s">
        <v>70</v>
      </c>
      <c r="AG408" s="11" t="str">
        <f>IFERROR(VLOOKUP(표1[[#This Row],[담당자]],'담당자 정보'!$B:$D,2,0),"")</f>
        <v>딜버</v>
      </c>
      <c r="AH408" s="11" t="str">
        <f>IFERROR(VLOOKUP(표1[[#This Row],[담당자]],'담당자 정보'!$B:$E,4,0),"")</f>
        <v>-</v>
      </c>
      <c r="AI408" s="12" t="s">
        <v>443</v>
      </c>
      <c r="AJ408" s="12" t="str">
        <f>IFERROR(VLOOKUP(표1[[#This Row],[담당자]],배민비즈계정!$B:$E,3,0),"")</f>
        <v>ksy1596</v>
      </c>
      <c r="AK408" s="12" t="str">
        <f>IFERROR(VLOOKUP(표1[[#This Row],[담당자]],배민비즈계정!$B:$E,4,0),"")</f>
        <v>010-4337-1596</v>
      </c>
      <c r="AL408" s="12" t="str">
        <f>VLOOKUP(표1[[#This Row],[담당자]],배민비즈계정!$B:$E,2,0)</f>
        <v>딜버</v>
      </c>
      <c r="AM408" s="11">
        <f>VLOOKUP(표1[[#This Row],[담당자]],'담당자 정보'!B:G,6,FALSE)</f>
        <v>0</v>
      </c>
      <c r="AN408" s="11" t="e">
        <f>VLOOKUP(표1[[#This Row],[팀장]],배민비즈계정!$B:$E,3,FALSE)</f>
        <v>#N/A</v>
      </c>
      <c r="AO408" s="16" t="e">
        <f>VLOOKUP(표1[[#This Row],[팀장]],배민비즈계정!$B:$E,4,FALSE)</f>
        <v>#N/A</v>
      </c>
      <c r="AP408" s="2" t="s">
        <v>288</v>
      </c>
      <c r="AQ408" s="2" t="s">
        <v>435</v>
      </c>
      <c r="AR408" s="2" t="str">
        <f>_xlfn.XLOOKUP(표1[[#This Row],[시도2]]&amp;" "&amp;표1[[#This Row],[시군구2]],요금제0402!C:C,요금제0402!G:G)</f>
        <v>지방</v>
      </c>
      <c r="AS408" s="2"/>
      <c r="AT408" s="2"/>
      <c r="AU408" s="2"/>
    </row>
    <row r="409" spans="1:47" ht="16.5" customHeight="1">
      <c r="A409" s="10">
        <v>407</v>
      </c>
      <c r="B409" s="11" t="s">
        <v>3182</v>
      </c>
      <c r="C409" s="11" t="s">
        <v>3350</v>
      </c>
      <c r="D409" s="11" t="s">
        <v>3351</v>
      </c>
      <c r="E409" s="11" t="s">
        <v>808</v>
      </c>
      <c r="F409" s="11" t="s">
        <v>1831</v>
      </c>
      <c r="G409" s="11" t="s">
        <v>400</v>
      </c>
      <c r="H409" s="11">
        <v>0</v>
      </c>
      <c r="I409" s="47" t="s">
        <v>3352</v>
      </c>
      <c r="J409" s="11" t="s">
        <v>3353</v>
      </c>
      <c r="K409" s="11" t="s">
        <v>3354</v>
      </c>
      <c r="L409" s="11" t="s">
        <v>705</v>
      </c>
      <c r="M409" s="12">
        <v>45457</v>
      </c>
      <c r="N409" s="12">
        <v>45462</v>
      </c>
      <c r="O409" s="12" t="str">
        <f>IFERROR(_xlfn.XLOOKUP(표1[[#This Row],[시도]]&amp;" "&amp;표1[[#This Row],[시군구]],요금제0402!C:C,요금제0402!G:G),"-")</f>
        <v>지방</v>
      </c>
      <c r="P409" s="14"/>
      <c r="Q409" s="57">
        <v>0</v>
      </c>
      <c r="R409" s="13">
        <v>100</v>
      </c>
      <c r="S409" s="18">
        <v>50</v>
      </c>
      <c r="T409" s="12" t="s">
        <v>86</v>
      </c>
      <c r="U409" s="11" t="s">
        <v>64</v>
      </c>
      <c r="V409" s="11">
        <v>2323002000</v>
      </c>
      <c r="W409" s="11" t="s">
        <v>2072</v>
      </c>
      <c r="X409" s="11" t="s">
        <v>2073</v>
      </c>
      <c r="Y409" s="11" t="s">
        <v>2074</v>
      </c>
      <c r="Z409" s="11">
        <v>32191054178107</v>
      </c>
      <c r="AA409" s="11" t="s">
        <v>296</v>
      </c>
      <c r="AB409" s="11" t="s">
        <v>2075</v>
      </c>
      <c r="AC409" s="12"/>
      <c r="AD409" s="12"/>
      <c r="AE409" s="12"/>
      <c r="AF409" s="15"/>
      <c r="AG409" s="11" t="str">
        <f>IFERROR(VLOOKUP(표1[[#This Row],[담당자]],'담당자 정보'!$B:$D,2,0),"")</f>
        <v>딜버</v>
      </c>
      <c r="AH409" s="11" t="str">
        <f>IFERROR(VLOOKUP(표1[[#This Row],[담당자]],'담당자 정보'!$B:$E,4,0),"")</f>
        <v>-</v>
      </c>
      <c r="AI409" s="12" t="s">
        <v>443</v>
      </c>
      <c r="AJ409" s="12" t="str">
        <f>IFERROR(VLOOKUP(표1[[#This Row],[담당자]],배민비즈계정!$B:$E,3,0),"")</f>
        <v>ksy1596</v>
      </c>
      <c r="AK409" s="12" t="str">
        <f>IFERROR(VLOOKUP(표1[[#This Row],[담당자]],배민비즈계정!$B:$E,4,0),"")</f>
        <v>010-4337-1596</v>
      </c>
      <c r="AL409" s="12" t="str">
        <f>VLOOKUP(표1[[#This Row],[담당자]],배민비즈계정!$B:$E,2,0)</f>
        <v>딜버</v>
      </c>
      <c r="AM409" s="11">
        <f>VLOOKUP(표1[[#This Row],[담당자]],'담당자 정보'!B:G,6,FALSE)</f>
        <v>0</v>
      </c>
      <c r="AN409" s="11" t="e">
        <f>VLOOKUP(표1[[#This Row],[팀장]],배민비즈계정!$B:$E,3,FALSE)</f>
        <v>#N/A</v>
      </c>
      <c r="AO409" s="16" t="e">
        <f>VLOOKUP(표1[[#This Row],[팀장]],배민비즈계정!$B:$E,4,FALSE)</f>
        <v>#N/A</v>
      </c>
      <c r="AP409" s="2" t="s">
        <v>1831</v>
      </c>
      <c r="AQ409" s="2" t="s">
        <v>400</v>
      </c>
      <c r="AR409" s="2" t="str">
        <f>_xlfn.XLOOKUP(표1[[#This Row],[시도2]]&amp;" "&amp;표1[[#This Row],[시군구2]],요금제0402!C:C,요금제0402!G:G)</f>
        <v>지방</v>
      </c>
      <c r="AS409" s="2"/>
      <c r="AT409" s="2"/>
      <c r="AU409" s="2"/>
    </row>
    <row r="410" spans="1:47" ht="16.5" customHeight="1">
      <c r="A410" s="10">
        <v>408</v>
      </c>
      <c r="B410" s="11" t="s">
        <v>1386</v>
      </c>
      <c r="C410" s="11" t="s">
        <v>3355</v>
      </c>
      <c r="D410" s="11" t="s">
        <v>3356</v>
      </c>
      <c r="E410" s="11" t="s">
        <v>56</v>
      </c>
      <c r="F410" s="11" t="s">
        <v>1197</v>
      </c>
      <c r="G410" s="11" t="e">
        <v>#N/A</v>
      </c>
      <c r="H410" s="11" t="e">
        <v>#N/A</v>
      </c>
      <c r="I410" s="47"/>
      <c r="J410" s="11" t="s">
        <v>3357</v>
      </c>
      <c r="K410" s="11" t="s">
        <v>3358</v>
      </c>
      <c r="L410" s="11" t="s">
        <v>705</v>
      </c>
      <c r="M410" s="12">
        <v>45457</v>
      </c>
      <c r="N410" s="12">
        <v>45462</v>
      </c>
      <c r="O410" s="12" t="str">
        <f>IFERROR(_xlfn.XLOOKUP(표1[[#This Row],[시도]]&amp;" "&amp;표1[[#This Row],[시군구]],요금제0402!C:C,요금제0402!G:G),"-")</f>
        <v>-</v>
      </c>
      <c r="P410" s="14"/>
      <c r="Q410" s="57">
        <v>0</v>
      </c>
      <c r="R410" s="13">
        <v>100</v>
      </c>
      <c r="S410" s="18">
        <v>50</v>
      </c>
      <c r="T410" s="12"/>
      <c r="U410" s="11" t="s">
        <v>150</v>
      </c>
      <c r="V410" s="11" t="e">
        <v>#N/A</v>
      </c>
      <c r="W410" s="11" t="e">
        <v>#N/A</v>
      </c>
      <c r="X410" s="11" t="e">
        <v>#N/A</v>
      </c>
      <c r="Y410" s="11" t="e">
        <v>#N/A</v>
      </c>
      <c r="Z410" s="11" t="e">
        <v>#N/A</v>
      </c>
      <c r="AA410" s="11" t="e">
        <v>#N/A</v>
      </c>
      <c r="AB410" s="11" t="e">
        <v>#N/A</v>
      </c>
      <c r="AC410" s="12"/>
      <c r="AD410" s="12"/>
      <c r="AE410" s="12"/>
      <c r="AF410" s="15" t="s">
        <v>70</v>
      </c>
      <c r="AG410" s="11" t="str">
        <f>IFERROR(VLOOKUP(표1[[#This Row],[담당자]],'담당자 정보'!$B:$D,2,0),"")</f>
        <v/>
      </c>
      <c r="AH410" s="11" t="str">
        <f>IFERROR(VLOOKUP(표1[[#This Row],[담당자]],'담당자 정보'!$B:$E,4,0),"")</f>
        <v/>
      </c>
      <c r="AI410" s="12" t="e">
        <v>#N/A</v>
      </c>
      <c r="AJ410" s="12" t="str">
        <f>IFERROR(VLOOKUP(표1[[#This Row],[담당자]],배민비즈계정!$B:$E,3,0),"")</f>
        <v/>
      </c>
      <c r="AK410" s="12" t="str">
        <f>IFERROR(VLOOKUP(표1[[#This Row],[담당자]],배민비즈계정!$B:$E,4,0),"")</f>
        <v/>
      </c>
      <c r="AL410" s="12" t="e">
        <f>VLOOKUP(표1[[#This Row],[담당자]],배민비즈계정!$B:$E,2,0)</f>
        <v>#N/A</v>
      </c>
      <c r="AM410" s="11" t="e">
        <f>VLOOKUP(표1[[#This Row],[담당자]],'담당자 정보'!B:G,6,FALSE)</f>
        <v>#N/A</v>
      </c>
      <c r="AN410" s="11" t="e">
        <f>VLOOKUP(표1[[#This Row],[팀장]],배민비즈계정!$B:$E,3,FALSE)</f>
        <v>#N/A</v>
      </c>
      <c r="AO410" s="16" t="e">
        <f>VLOOKUP(표1[[#This Row],[팀장]],배민비즈계정!$B:$E,4,FALSE)</f>
        <v>#N/A</v>
      </c>
      <c r="AP410" s="2" t="s">
        <v>1197</v>
      </c>
      <c r="AQ410" s="2" t="e">
        <v>#N/A</v>
      </c>
      <c r="AR410" s="2" t="e">
        <f>_xlfn.XLOOKUP(표1[[#This Row],[시도2]]&amp;" "&amp;표1[[#This Row],[시군구2]],요금제0402!C:C,요금제0402!G:G)</f>
        <v>#N/A</v>
      </c>
      <c r="AS410" s="2"/>
      <c r="AT410" s="2"/>
      <c r="AU410" s="2"/>
    </row>
    <row r="411" spans="1:47" ht="16.5" customHeight="1">
      <c r="A411" s="10">
        <v>409</v>
      </c>
      <c r="B411" s="11" t="s">
        <v>3359</v>
      </c>
      <c r="C411" s="11" t="s">
        <v>3360</v>
      </c>
      <c r="D411" s="11" t="s">
        <v>3361</v>
      </c>
      <c r="E411" s="11" t="s">
        <v>56</v>
      </c>
      <c r="F411" s="11" t="s">
        <v>109</v>
      </c>
      <c r="G411" s="11" t="s">
        <v>110</v>
      </c>
      <c r="H411" s="11">
        <v>0</v>
      </c>
      <c r="I411" s="47"/>
      <c r="J411" s="11" t="s">
        <v>3362</v>
      </c>
      <c r="K411" s="11" t="s">
        <v>113</v>
      </c>
      <c r="L411" s="11" t="s">
        <v>705</v>
      </c>
      <c r="M411" s="12">
        <v>45457</v>
      </c>
      <c r="N411" s="12">
        <v>45462</v>
      </c>
      <c r="O411" s="12" t="str">
        <f>IFERROR(_xlfn.XLOOKUP(표1[[#This Row],[시도]]&amp;" "&amp;표1[[#This Row],[시군구]],요금제0402!C:C,요금제0402!G:G),"-")</f>
        <v>서울B&amp;경인A</v>
      </c>
      <c r="P411" s="14"/>
      <c r="Q411" s="57">
        <v>0</v>
      </c>
      <c r="R411" s="13">
        <v>100</v>
      </c>
      <c r="S411" s="18">
        <v>50</v>
      </c>
      <c r="T411" s="12"/>
      <c r="U411" s="11" t="s">
        <v>150</v>
      </c>
      <c r="V411" s="11">
        <v>7624200767</v>
      </c>
      <c r="W411" s="11" t="s">
        <v>3363</v>
      </c>
      <c r="X411" s="11" t="s">
        <v>3364</v>
      </c>
      <c r="Y411" s="11" t="s">
        <v>3365</v>
      </c>
      <c r="Z411" s="11">
        <v>3333300660598</v>
      </c>
      <c r="AA411" s="11" t="s">
        <v>68</v>
      </c>
      <c r="AB411" s="11" t="s">
        <v>3366</v>
      </c>
      <c r="AC411" s="12"/>
      <c r="AD411" s="12"/>
      <c r="AE411" s="12"/>
      <c r="AF411" s="15" t="s">
        <v>70</v>
      </c>
      <c r="AG411" s="11" t="str">
        <f>IFERROR(VLOOKUP(표1[[#This Row],[담당자]],'담당자 정보'!$B:$D,2,0),"")</f>
        <v>모아라인</v>
      </c>
      <c r="AH411" s="11" t="str">
        <f>IFERROR(VLOOKUP(표1[[#This Row],[담당자]],'담당자 정보'!$B:$E,4,0),"")</f>
        <v>인프라확장_3팀</v>
      </c>
      <c r="AI411" s="12" t="s">
        <v>333</v>
      </c>
      <c r="AJ411" s="12" t="str">
        <f>IFERROR(VLOOKUP(표1[[#This Row],[담당자]],배민비즈계정!$B:$E,3,0),"")</f>
        <v>samsami7777777</v>
      </c>
      <c r="AK411" s="12" t="str">
        <f>IFERROR(VLOOKUP(표1[[#This Row],[담당자]],배민비즈계정!$B:$E,4,0),"")</f>
        <v>010-5212-8218</v>
      </c>
      <c r="AL411" s="12" t="str">
        <f>VLOOKUP(표1[[#This Row],[담당자]],배민비즈계정!$B:$E,2,0)</f>
        <v>모아라인</v>
      </c>
      <c r="AM411" s="11" t="str">
        <f>VLOOKUP(표1[[#This Row],[담당자]],'담당자 정보'!B:G,6,FALSE)</f>
        <v>김영선</v>
      </c>
      <c r="AN411" s="11" t="str">
        <f>VLOOKUP(표1[[#This Row],[팀장]],배민비즈계정!$B:$E,3,FALSE)</f>
        <v>samsami7777777</v>
      </c>
      <c r="AO411" s="16" t="str">
        <f>VLOOKUP(표1[[#This Row],[팀장]],배민비즈계정!$B:$E,4,FALSE)</f>
        <v>010-5212-8218</v>
      </c>
      <c r="AP411" s="2" t="s">
        <v>109</v>
      </c>
      <c r="AQ411" s="2" t="s">
        <v>110</v>
      </c>
      <c r="AR411" s="2" t="str">
        <f>_xlfn.XLOOKUP(표1[[#This Row],[시도2]]&amp;" "&amp;표1[[#This Row],[시군구2]],요금제0402!C:C,요금제0402!G:G)</f>
        <v>서울B&amp;경인A</v>
      </c>
      <c r="AS411" s="2"/>
      <c r="AT411" s="2"/>
      <c r="AU411" s="2"/>
    </row>
    <row r="412" spans="1:47" ht="16.5" customHeight="1">
      <c r="A412" s="10">
        <v>410</v>
      </c>
      <c r="B412" s="11" t="s">
        <v>3367</v>
      </c>
      <c r="C412" s="11" t="s">
        <v>3368</v>
      </c>
      <c r="D412" s="11" t="s">
        <v>235</v>
      </c>
      <c r="E412" s="11" t="e">
        <v>#N/A</v>
      </c>
      <c r="F412" s="11" t="s">
        <v>1678</v>
      </c>
      <c r="G412" s="11" t="e">
        <v>#N/A</v>
      </c>
      <c r="H412" s="11" t="e">
        <v>#N/A</v>
      </c>
      <c r="I412" s="47"/>
      <c r="J412" s="11">
        <v>0</v>
      </c>
      <c r="K412" s="11" t="e">
        <v>#N/A</v>
      </c>
      <c r="L412" s="11">
        <v>0</v>
      </c>
      <c r="M412" s="12">
        <v>45457</v>
      </c>
      <c r="N412" s="12">
        <v>45462</v>
      </c>
      <c r="O412" s="12" t="str">
        <f>IFERROR(_xlfn.XLOOKUP(표1[[#This Row],[시도]]&amp;" "&amp;표1[[#This Row],[시군구]],요금제0402!C:C,요금제0402!G:G),"-")</f>
        <v>-</v>
      </c>
      <c r="P412" s="14"/>
      <c r="Q412" s="57">
        <v>0</v>
      </c>
      <c r="R412" s="13">
        <v>100</v>
      </c>
      <c r="S412" s="18">
        <v>50</v>
      </c>
      <c r="T412" s="12"/>
      <c r="U412" s="11" t="s">
        <v>150</v>
      </c>
      <c r="V412" s="11" t="e">
        <v>#N/A</v>
      </c>
      <c r="W412" s="11" t="e">
        <v>#N/A</v>
      </c>
      <c r="X412" s="11" t="e">
        <v>#N/A</v>
      </c>
      <c r="Y412" s="11" t="e">
        <v>#N/A</v>
      </c>
      <c r="Z412" s="11" t="e">
        <v>#N/A</v>
      </c>
      <c r="AA412" s="11" t="e">
        <v>#N/A</v>
      </c>
      <c r="AB412" s="11" t="e">
        <v>#N/A</v>
      </c>
      <c r="AC412" s="12"/>
      <c r="AD412" s="12"/>
      <c r="AE412" s="12"/>
      <c r="AF412" s="15" t="s">
        <v>70</v>
      </c>
      <c r="AG412" s="11" t="str">
        <f>IFERROR(VLOOKUP(표1[[#This Row],[담당자]],'담당자 정보'!$B:$D,2,0),"")</f>
        <v/>
      </c>
      <c r="AH412" s="11" t="str">
        <f>IFERROR(VLOOKUP(표1[[#This Row],[담당자]],'담당자 정보'!$B:$E,4,0),"")</f>
        <v/>
      </c>
      <c r="AI412" s="12" t="e">
        <v>#N/A</v>
      </c>
      <c r="AJ412" s="12" t="str">
        <f>IFERROR(VLOOKUP(표1[[#This Row],[담당자]],배민비즈계정!$B:$E,3,0),"")</f>
        <v/>
      </c>
      <c r="AK412" s="12" t="str">
        <f>IFERROR(VLOOKUP(표1[[#This Row],[담당자]],배민비즈계정!$B:$E,4,0),"")</f>
        <v/>
      </c>
      <c r="AL412" s="12" t="e">
        <f>VLOOKUP(표1[[#This Row],[담당자]],배민비즈계정!$B:$E,2,0)</f>
        <v>#N/A</v>
      </c>
      <c r="AM412" s="11" t="e">
        <f>VLOOKUP(표1[[#This Row],[담당자]],'담당자 정보'!B:G,6,FALSE)</f>
        <v>#N/A</v>
      </c>
      <c r="AN412" s="11" t="e">
        <f>VLOOKUP(표1[[#This Row],[팀장]],배민비즈계정!$B:$E,3,FALSE)</f>
        <v>#N/A</v>
      </c>
      <c r="AO412" s="16" t="e">
        <f>VLOOKUP(표1[[#This Row],[팀장]],배민비즈계정!$B:$E,4,FALSE)</f>
        <v>#N/A</v>
      </c>
      <c r="AP412" s="2" t="s">
        <v>1678</v>
      </c>
      <c r="AQ412" s="2" t="e">
        <v>#N/A</v>
      </c>
      <c r="AR412" s="2" t="e">
        <f>_xlfn.XLOOKUP(표1[[#This Row],[시도2]]&amp;" "&amp;표1[[#This Row],[시군구2]],요금제0402!C:C,요금제0402!G:G)</f>
        <v>#N/A</v>
      </c>
      <c r="AS412" s="2"/>
      <c r="AT412" s="2"/>
      <c r="AU412" s="2"/>
    </row>
    <row r="413" spans="1:47" ht="16.5" customHeight="1">
      <c r="A413" s="10">
        <v>411</v>
      </c>
      <c r="B413" s="11" t="s">
        <v>1600</v>
      </c>
      <c r="C413" s="11" t="s">
        <v>3369</v>
      </c>
      <c r="D413" s="11" t="s">
        <v>3370</v>
      </c>
      <c r="E413" s="11" t="s">
        <v>56</v>
      </c>
      <c r="F413" s="11" t="s">
        <v>109</v>
      </c>
      <c r="G413" s="11" t="s">
        <v>819</v>
      </c>
      <c r="H413" s="11">
        <v>0</v>
      </c>
      <c r="I413" s="47"/>
      <c r="J413" s="11" t="s">
        <v>3371</v>
      </c>
      <c r="K413" s="11" t="s">
        <v>821</v>
      </c>
      <c r="L413" s="11" t="s">
        <v>705</v>
      </c>
      <c r="M413" s="12">
        <v>45457</v>
      </c>
      <c r="N413" s="12">
        <v>45462</v>
      </c>
      <c r="O413" s="12" t="str">
        <f>IFERROR(_xlfn.XLOOKUP(표1[[#This Row],[시도]]&amp;" "&amp;표1[[#This Row],[시군구]],요금제0402!C:C,요금제0402!G:G),"-")</f>
        <v>경인B</v>
      </c>
      <c r="P413" s="14"/>
      <c r="Q413" s="57">
        <v>0</v>
      </c>
      <c r="R413" s="13">
        <v>100</v>
      </c>
      <c r="S413" s="18">
        <v>50</v>
      </c>
      <c r="T413" s="12" t="s">
        <v>86</v>
      </c>
      <c r="U413" s="11" t="s">
        <v>64</v>
      </c>
      <c r="V413" s="11">
        <v>2631201559</v>
      </c>
      <c r="W413" s="11" t="s">
        <v>3372</v>
      </c>
      <c r="X413" s="11" t="s">
        <v>3373</v>
      </c>
      <c r="Y413" s="11" t="s">
        <v>3374</v>
      </c>
      <c r="Z413" s="11">
        <v>3333249772193</v>
      </c>
      <c r="AA413" s="11" t="s">
        <v>68</v>
      </c>
      <c r="AB413" s="11" t="s">
        <v>3375</v>
      </c>
      <c r="AC413" s="12"/>
      <c r="AD413" s="12"/>
      <c r="AE413" s="12"/>
      <c r="AF413" s="15" t="s">
        <v>70</v>
      </c>
      <c r="AG413" s="11" t="str">
        <f>IFERROR(VLOOKUP(표1[[#This Row],[담당자]],'담당자 정보'!$B:$D,2,0),"")</f>
        <v>모아라인</v>
      </c>
      <c r="AH413" s="11" t="str">
        <f>IFERROR(VLOOKUP(표1[[#This Row],[담당자]],'담당자 정보'!$B:$E,4,0),"")</f>
        <v>인프라확장_2팀</v>
      </c>
      <c r="AI413" s="12" t="s">
        <v>455</v>
      </c>
      <c r="AJ413" s="12" t="str">
        <f>IFERROR(VLOOKUP(표1[[#This Row],[담당자]],배민비즈계정!$B:$E,3,0),"")</f>
        <v>Dkssudgody</v>
      </c>
      <c r="AK413" s="12" t="str">
        <f>IFERROR(VLOOKUP(표1[[#This Row],[담당자]],배민비즈계정!$B:$E,4,0),"")</f>
        <v>010-9737-2777</v>
      </c>
      <c r="AL413" s="12" t="str">
        <f>VLOOKUP(표1[[#This Row],[담당자]],배민비즈계정!$B:$E,2,0)</f>
        <v>모아라인</v>
      </c>
      <c r="AM413" s="11" t="str">
        <f>VLOOKUP(표1[[#This Row],[담당자]],'담당자 정보'!B:G,6,FALSE)</f>
        <v>김정교</v>
      </c>
      <c r="AN413" s="11" t="str">
        <f>VLOOKUP(표1[[#This Row],[팀장]],배민비즈계정!$B:$E,3,FALSE)</f>
        <v>Dkssudgody</v>
      </c>
      <c r="AO413" s="16" t="str">
        <f>VLOOKUP(표1[[#This Row],[팀장]],배민비즈계정!$B:$E,4,FALSE)</f>
        <v>010-9737-2777</v>
      </c>
      <c r="AP413" s="2" t="s">
        <v>109</v>
      </c>
      <c r="AQ413" s="2" t="s">
        <v>819</v>
      </c>
      <c r="AR413" s="2" t="str">
        <f>_xlfn.XLOOKUP(표1[[#This Row],[시도2]]&amp;" "&amp;표1[[#This Row],[시군구2]],요금제0402!C:C,요금제0402!G:G)</f>
        <v>경인B</v>
      </c>
      <c r="AS413" s="2"/>
      <c r="AT413" s="2"/>
      <c r="AU413" s="2"/>
    </row>
    <row r="414" spans="1:47" ht="16.5" customHeight="1">
      <c r="A414" s="10">
        <v>412</v>
      </c>
      <c r="B414" s="11" t="s">
        <v>3246</v>
      </c>
      <c r="C414" s="11" t="s">
        <v>3376</v>
      </c>
      <c r="D414" s="11" t="s">
        <v>3377</v>
      </c>
      <c r="E414" s="11" t="s">
        <v>56</v>
      </c>
      <c r="F414" s="11" t="s">
        <v>447</v>
      </c>
      <c r="G414" s="11" t="s">
        <v>3256</v>
      </c>
      <c r="H414" s="11">
        <v>0</v>
      </c>
      <c r="I414" s="47"/>
      <c r="J414" s="11" t="s">
        <v>3378</v>
      </c>
      <c r="K414" s="11" t="s">
        <v>3379</v>
      </c>
      <c r="L414" s="11" t="s">
        <v>705</v>
      </c>
      <c r="M414" s="12">
        <v>45457</v>
      </c>
      <c r="N414" s="12">
        <v>45462</v>
      </c>
      <c r="O414" s="12" t="str">
        <f>IFERROR(_xlfn.XLOOKUP(표1[[#This Row],[시도]]&amp;" "&amp;표1[[#This Row],[시군구]],요금제0402!C:C,요금제0402!G:G),"-")</f>
        <v>지방</v>
      </c>
      <c r="P414" s="14"/>
      <c r="Q414" s="57">
        <v>0</v>
      </c>
      <c r="R414" s="13">
        <v>100</v>
      </c>
      <c r="S414" s="18">
        <v>50</v>
      </c>
      <c r="T414" s="12" t="s">
        <v>86</v>
      </c>
      <c r="U414" s="11" t="s">
        <v>64</v>
      </c>
      <c r="V414" s="11">
        <v>8832800864</v>
      </c>
      <c r="W414" s="11" t="s">
        <v>3380</v>
      </c>
      <c r="X414" s="11" t="s">
        <v>3381</v>
      </c>
      <c r="Y414" s="11" t="s">
        <v>3382</v>
      </c>
      <c r="Z414" s="11">
        <v>9003254209630</v>
      </c>
      <c r="AA414" s="11" t="s">
        <v>129</v>
      </c>
      <c r="AB414" s="11" t="s">
        <v>3383</v>
      </c>
      <c r="AC414" s="12"/>
      <c r="AD414" s="12"/>
      <c r="AE414" s="12"/>
      <c r="AF414" s="15" t="s">
        <v>70</v>
      </c>
      <c r="AG414" s="11" t="str">
        <f>IFERROR(VLOOKUP(표1[[#This Row],[담당자]],'담당자 정보'!$B:$D,2,0),"")</f>
        <v>모아라인</v>
      </c>
      <c r="AH414" s="11" t="str">
        <f>IFERROR(VLOOKUP(표1[[#This Row],[담당자]],'담당자 정보'!$B:$E,4,0),"")</f>
        <v>인프라확장_2팀</v>
      </c>
      <c r="AI414" s="12" t="s">
        <v>455</v>
      </c>
      <c r="AJ414" s="12" t="str">
        <f>IFERROR(VLOOKUP(표1[[#This Row],[담당자]],배민비즈계정!$B:$E,3,0),"")</f>
        <v>Dkssudgody</v>
      </c>
      <c r="AK414" s="12" t="str">
        <f>IFERROR(VLOOKUP(표1[[#This Row],[담당자]],배민비즈계정!$B:$E,4,0),"")</f>
        <v>010-9737-2777</v>
      </c>
      <c r="AL414" s="12" t="str">
        <f>VLOOKUP(표1[[#This Row],[담당자]],배민비즈계정!$B:$E,2,0)</f>
        <v>모아라인</v>
      </c>
      <c r="AM414" s="11" t="str">
        <f>VLOOKUP(표1[[#This Row],[담당자]],'담당자 정보'!B:G,6,FALSE)</f>
        <v>김정교</v>
      </c>
      <c r="AN414" s="11" t="str">
        <f>VLOOKUP(표1[[#This Row],[팀장]],배민비즈계정!$B:$E,3,FALSE)</f>
        <v>Dkssudgody</v>
      </c>
      <c r="AO414" s="16" t="str">
        <f>VLOOKUP(표1[[#This Row],[팀장]],배민비즈계정!$B:$E,4,FALSE)</f>
        <v>010-9737-2777</v>
      </c>
      <c r="AP414" s="2" t="s">
        <v>447</v>
      </c>
      <c r="AQ414" s="2" t="s">
        <v>3256</v>
      </c>
      <c r="AR414" s="2" t="str">
        <f>_xlfn.XLOOKUP(표1[[#This Row],[시도2]]&amp;" "&amp;표1[[#This Row],[시군구2]],요금제0402!C:C,요금제0402!G:G)</f>
        <v>지방</v>
      </c>
      <c r="AS414" s="2"/>
      <c r="AT414" s="2"/>
      <c r="AU414" s="2"/>
    </row>
    <row r="415" spans="1:47" ht="16.5" customHeight="1">
      <c r="A415" s="10">
        <v>413</v>
      </c>
      <c r="B415" s="11" t="s">
        <v>3292</v>
      </c>
      <c r="C415" s="11" t="s">
        <v>3384</v>
      </c>
      <c r="D415" s="11" t="s">
        <v>3385</v>
      </c>
      <c r="E415" s="11" t="s">
        <v>56</v>
      </c>
      <c r="F415" s="11" t="s">
        <v>1284</v>
      </c>
      <c r="G415" s="11" t="s">
        <v>3295</v>
      </c>
      <c r="H415" s="11">
        <v>0</v>
      </c>
      <c r="I415" s="47"/>
      <c r="J415" s="11" t="s">
        <v>3386</v>
      </c>
      <c r="K415" s="11" t="s">
        <v>3297</v>
      </c>
      <c r="L415" s="11" t="s">
        <v>705</v>
      </c>
      <c r="M415" s="12">
        <v>45457</v>
      </c>
      <c r="N415" s="12">
        <v>45462</v>
      </c>
      <c r="O415" s="12" t="str">
        <f>IFERROR(_xlfn.XLOOKUP(표1[[#This Row],[시도]]&amp;" "&amp;표1[[#This Row],[시군구]],요금제0402!C:C,요금제0402!G:G),"-")</f>
        <v>지방</v>
      </c>
      <c r="P415" s="14"/>
      <c r="Q415" s="57">
        <v>200</v>
      </c>
      <c r="R415" s="13">
        <v>100</v>
      </c>
      <c r="S415" s="18">
        <v>50</v>
      </c>
      <c r="T415" s="12" t="s">
        <v>86</v>
      </c>
      <c r="U415" s="11" t="s">
        <v>64</v>
      </c>
      <c r="V415" s="11">
        <v>6530101964</v>
      </c>
      <c r="W415" s="11" t="s">
        <v>3387</v>
      </c>
      <c r="X415" s="11" t="s">
        <v>3388</v>
      </c>
      <c r="Y415" s="11" t="s">
        <v>3389</v>
      </c>
      <c r="Z415" s="11">
        <v>3333288336279</v>
      </c>
      <c r="AA415" s="11" t="s">
        <v>68</v>
      </c>
      <c r="AB415" s="11" t="s">
        <v>3390</v>
      </c>
      <c r="AC415" s="12"/>
      <c r="AD415" s="12"/>
      <c r="AE415" s="12"/>
      <c r="AF415" s="15" t="s">
        <v>70</v>
      </c>
      <c r="AG415" s="11" t="str">
        <f>IFERROR(VLOOKUP(표1[[#This Row],[담당자]],'담당자 정보'!$B:$D,2,0),"")</f>
        <v>모아라인</v>
      </c>
      <c r="AH415" s="11" t="str">
        <f>IFERROR(VLOOKUP(표1[[#This Row],[담당자]],'담당자 정보'!$B:$E,4,0),"")</f>
        <v>인프라확장_2팀</v>
      </c>
      <c r="AI415" s="12" t="s">
        <v>455</v>
      </c>
      <c r="AJ415" s="12" t="str">
        <f>IFERROR(VLOOKUP(표1[[#This Row],[담당자]],배민비즈계정!$B:$E,3,0),"")</f>
        <v>Dkssudgody</v>
      </c>
      <c r="AK415" s="12" t="str">
        <f>IFERROR(VLOOKUP(표1[[#This Row],[담당자]],배민비즈계정!$B:$E,4,0),"")</f>
        <v>010-9737-2777</v>
      </c>
      <c r="AL415" s="12" t="str">
        <f>VLOOKUP(표1[[#This Row],[담당자]],배민비즈계정!$B:$E,2,0)</f>
        <v>모아라인</v>
      </c>
      <c r="AM415" s="11" t="str">
        <f>VLOOKUP(표1[[#This Row],[담당자]],'담당자 정보'!B:G,6,FALSE)</f>
        <v>김정교</v>
      </c>
      <c r="AN415" s="11" t="str">
        <f>VLOOKUP(표1[[#This Row],[팀장]],배민비즈계정!$B:$E,3,FALSE)</f>
        <v>Dkssudgody</v>
      </c>
      <c r="AO415" s="16" t="str">
        <f>VLOOKUP(표1[[#This Row],[팀장]],배민비즈계정!$B:$E,4,FALSE)</f>
        <v>010-9737-2777</v>
      </c>
      <c r="AP415" s="2" t="s">
        <v>1284</v>
      </c>
      <c r="AQ415" s="2" t="s">
        <v>3295</v>
      </c>
      <c r="AR415" s="2" t="str">
        <f>_xlfn.XLOOKUP(표1[[#This Row],[시도2]]&amp;" "&amp;표1[[#This Row],[시군구2]],요금제0402!C:C,요금제0402!G:G)</f>
        <v>지방</v>
      </c>
      <c r="AS415" s="2"/>
      <c r="AT415" s="2"/>
      <c r="AU415" s="2"/>
    </row>
    <row r="416" spans="1:47" ht="16.5" customHeight="1">
      <c r="A416" s="10">
        <v>414</v>
      </c>
      <c r="B416" s="11" t="s">
        <v>3315</v>
      </c>
      <c r="C416" s="11" t="s">
        <v>3391</v>
      </c>
      <c r="D416" s="11" t="s">
        <v>3392</v>
      </c>
      <c r="E416" s="11" t="s">
        <v>75</v>
      </c>
      <c r="F416" s="11" t="s">
        <v>309</v>
      </c>
      <c r="G416" s="11" t="s">
        <v>302</v>
      </c>
      <c r="H416" s="11">
        <v>0</v>
      </c>
      <c r="I416" s="47" t="s">
        <v>3393</v>
      </c>
      <c r="J416" s="11" t="s">
        <v>3394</v>
      </c>
      <c r="K416" s="11" t="s">
        <v>3395</v>
      </c>
      <c r="L416" s="11" t="s">
        <v>705</v>
      </c>
      <c r="M416" s="12">
        <v>45457</v>
      </c>
      <c r="N416" s="12">
        <v>45462</v>
      </c>
      <c r="O416" s="12" t="str">
        <f>IFERROR(_xlfn.XLOOKUP(표1[[#This Row],[시도]]&amp;" "&amp;표1[[#This Row],[시군구]],요금제0402!C:C,요금제0402!G:G),"-")</f>
        <v>지방</v>
      </c>
      <c r="P416" s="14"/>
      <c r="Q416" s="57">
        <v>0</v>
      </c>
      <c r="R416" s="13">
        <v>100</v>
      </c>
      <c r="S416" s="18">
        <v>50</v>
      </c>
      <c r="T416" s="12" t="s">
        <v>86</v>
      </c>
      <c r="U416" s="11" t="s">
        <v>64</v>
      </c>
      <c r="V416" s="11">
        <v>5843201473</v>
      </c>
      <c r="W416" s="11" t="s">
        <v>3396</v>
      </c>
      <c r="X416" s="11" t="s">
        <v>3397</v>
      </c>
      <c r="Y416" s="11" t="s">
        <v>3398</v>
      </c>
      <c r="Z416" s="11">
        <v>1005504614445</v>
      </c>
      <c r="AA416" s="11" t="s">
        <v>259</v>
      </c>
      <c r="AB416" s="11" t="s">
        <v>3399</v>
      </c>
      <c r="AC416" s="12"/>
      <c r="AD416" s="12"/>
      <c r="AE416" s="12"/>
      <c r="AF416" s="15" t="s">
        <v>70</v>
      </c>
      <c r="AG416" s="11" t="str">
        <f>IFERROR(VLOOKUP(표1[[#This Row],[담당자]],'담당자 정보'!$B:$D,2,0),"")</f>
        <v>모아라인</v>
      </c>
      <c r="AH416" s="11" t="str">
        <f>IFERROR(VLOOKUP(표1[[#This Row],[담당자]],'담당자 정보'!$B:$E,4,0),"")</f>
        <v>인프라확장_3팀</v>
      </c>
      <c r="AI416" s="12" t="s">
        <v>333</v>
      </c>
      <c r="AJ416" s="12" t="str">
        <f>IFERROR(VLOOKUP(표1[[#This Row],[담당자]],배민비즈계정!$B:$E,3,0),"")</f>
        <v>samsami7777777</v>
      </c>
      <c r="AK416" s="12" t="str">
        <f>IFERROR(VLOOKUP(표1[[#This Row],[담당자]],배민비즈계정!$B:$E,4,0),"")</f>
        <v>010-5212-8218</v>
      </c>
      <c r="AL416" s="12" t="str">
        <f>VLOOKUP(표1[[#This Row],[담당자]],배민비즈계정!$B:$E,2,0)</f>
        <v>모아라인</v>
      </c>
      <c r="AM416" s="11" t="str">
        <f>VLOOKUP(표1[[#This Row],[담당자]],'담당자 정보'!B:G,6,FALSE)</f>
        <v>김영선</v>
      </c>
      <c r="AN416" s="11" t="str">
        <f>VLOOKUP(표1[[#This Row],[팀장]],배민비즈계정!$B:$E,3,FALSE)</f>
        <v>samsami7777777</v>
      </c>
      <c r="AO416" s="16" t="str">
        <f>VLOOKUP(표1[[#This Row],[팀장]],배민비즈계정!$B:$E,4,FALSE)</f>
        <v>010-5212-8218</v>
      </c>
      <c r="AP416" s="2" t="s">
        <v>309</v>
      </c>
      <c r="AQ416" s="2" t="s">
        <v>302</v>
      </c>
      <c r="AR416" s="2" t="str">
        <f>_xlfn.XLOOKUP(표1[[#This Row],[시도2]]&amp;" "&amp;표1[[#This Row],[시군구2]],요금제0402!C:C,요금제0402!G:G)</f>
        <v>지방</v>
      </c>
      <c r="AS416" s="2"/>
      <c r="AT416" s="2"/>
      <c r="AU416" s="2"/>
    </row>
    <row r="417" spans="1:47" ht="16.5" customHeight="1">
      <c r="A417" s="10">
        <v>415</v>
      </c>
      <c r="B417" s="11" t="s">
        <v>3400</v>
      </c>
      <c r="C417" s="11" t="s">
        <v>3401</v>
      </c>
      <c r="D417" s="11" t="s">
        <v>3402</v>
      </c>
      <c r="E417" s="11" t="s">
        <v>56</v>
      </c>
      <c r="F417" s="11" t="s">
        <v>1747</v>
      </c>
      <c r="G417" s="11" t="s">
        <v>1810</v>
      </c>
      <c r="H417" s="11">
        <v>0</v>
      </c>
      <c r="I417" s="47"/>
      <c r="J417" s="11" t="s">
        <v>3403</v>
      </c>
      <c r="K417" s="11" t="s">
        <v>1812</v>
      </c>
      <c r="L417" s="11" t="s">
        <v>705</v>
      </c>
      <c r="M417" s="12">
        <v>45457</v>
      </c>
      <c r="N417" s="12">
        <v>45462</v>
      </c>
      <c r="O417" s="12" t="str">
        <f>IFERROR(_xlfn.XLOOKUP(표1[[#This Row],[시도]]&amp;" "&amp;표1[[#This Row],[시군구]],요금제0402!C:C,요금제0402!G:G),"-")</f>
        <v>지방</v>
      </c>
      <c r="P417" s="14"/>
      <c r="Q417" s="57">
        <v>0</v>
      </c>
      <c r="R417" s="13">
        <v>100</v>
      </c>
      <c r="S417" s="18">
        <v>50</v>
      </c>
      <c r="T417" s="12"/>
      <c r="U417" s="11" t="s">
        <v>150</v>
      </c>
      <c r="V417" s="11">
        <v>0</v>
      </c>
      <c r="W417" s="11">
        <v>0</v>
      </c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2"/>
      <c r="AD417" s="12"/>
      <c r="AE417" s="12"/>
      <c r="AF417" s="15" t="s">
        <v>70</v>
      </c>
      <c r="AG417" s="11" t="str">
        <f>IFERROR(VLOOKUP(표1[[#This Row],[담당자]],'담당자 정보'!$B:$D,2,0),"")</f>
        <v>모아라인</v>
      </c>
      <c r="AH417" s="11" t="str">
        <f>IFERROR(VLOOKUP(표1[[#This Row],[담당자]],'담당자 정보'!$B:$E,4,0),"")</f>
        <v>인프라확장_3팀</v>
      </c>
      <c r="AI417" s="12" t="s">
        <v>333</v>
      </c>
      <c r="AJ417" s="12" t="str">
        <f>IFERROR(VLOOKUP(표1[[#This Row],[담당자]],배민비즈계정!$B:$E,3,0),"")</f>
        <v>samsami7777777</v>
      </c>
      <c r="AK417" s="12" t="str">
        <f>IFERROR(VLOOKUP(표1[[#This Row],[담당자]],배민비즈계정!$B:$E,4,0),"")</f>
        <v>010-5212-8218</v>
      </c>
      <c r="AL417" s="12" t="str">
        <f>VLOOKUP(표1[[#This Row],[담당자]],배민비즈계정!$B:$E,2,0)</f>
        <v>모아라인</v>
      </c>
      <c r="AM417" s="11" t="str">
        <f>VLOOKUP(표1[[#This Row],[담당자]],'담당자 정보'!B:G,6,FALSE)</f>
        <v>김영선</v>
      </c>
      <c r="AN417" s="11" t="str">
        <f>VLOOKUP(표1[[#This Row],[팀장]],배민비즈계정!$B:$E,3,FALSE)</f>
        <v>samsami7777777</v>
      </c>
      <c r="AO417" s="16" t="str">
        <f>VLOOKUP(표1[[#This Row],[팀장]],배민비즈계정!$B:$E,4,FALSE)</f>
        <v>010-5212-8218</v>
      </c>
      <c r="AP417" s="2" t="s">
        <v>1747</v>
      </c>
      <c r="AQ417" s="2" t="s">
        <v>1810</v>
      </c>
      <c r="AR417" s="2" t="str">
        <f>_xlfn.XLOOKUP(표1[[#This Row],[시도2]]&amp;" "&amp;표1[[#This Row],[시군구2]],요금제0402!C:C,요금제0402!G:G)</f>
        <v>지방</v>
      </c>
      <c r="AS417" s="2"/>
      <c r="AT417" s="2"/>
      <c r="AU417" s="2"/>
    </row>
    <row r="418" spans="1:47" ht="16.5" customHeight="1">
      <c r="A418" s="10">
        <v>416</v>
      </c>
      <c r="B418" s="11" t="s">
        <v>3154</v>
      </c>
      <c r="C418" s="11" t="s">
        <v>3404</v>
      </c>
      <c r="D418" s="11" t="s">
        <v>3405</v>
      </c>
      <c r="E418" s="11" t="s">
        <v>56</v>
      </c>
      <c r="F418" s="11" t="s">
        <v>481</v>
      </c>
      <c r="G418" s="11" t="s">
        <v>3157</v>
      </c>
      <c r="H418" s="11">
        <v>0</v>
      </c>
      <c r="I418" s="47"/>
      <c r="J418" s="11" t="s">
        <v>3406</v>
      </c>
      <c r="K418" s="11" t="s">
        <v>3159</v>
      </c>
      <c r="L418" s="11" t="s">
        <v>705</v>
      </c>
      <c r="M418" s="12">
        <v>45457</v>
      </c>
      <c r="N418" s="12">
        <v>45462</v>
      </c>
      <c r="O418" s="12" t="str">
        <f>IFERROR(_xlfn.XLOOKUP(표1[[#This Row],[시도]]&amp;" "&amp;표1[[#This Row],[시군구]],요금제0402!C:C,요금제0402!G:G),"-")</f>
        <v>지방</v>
      </c>
      <c r="P418" s="14"/>
      <c r="Q418" s="57">
        <v>0</v>
      </c>
      <c r="R418" s="13">
        <v>100</v>
      </c>
      <c r="S418" s="18">
        <v>50</v>
      </c>
      <c r="T418" s="12" t="s">
        <v>86</v>
      </c>
      <c r="U418" s="11" t="s">
        <v>150</v>
      </c>
      <c r="V418" s="11">
        <v>4470203141</v>
      </c>
      <c r="W418" s="11" t="s">
        <v>3407</v>
      </c>
      <c r="X418" s="11" t="s">
        <v>3408</v>
      </c>
      <c r="Y418" s="11" t="s">
        <v>3409</v>
      </c>
      <c r="Z418" s="11">
        <v>3333306642558</v>
      </c>
      <c r="AA418" s="11" t="s">
        <v>68</v>
      </c>
      <c r="AB418" s="11" t="s">
        <v>3410</v>
      </c>
      <c r="AC418" s="12"/>
      <c r="AD418" s="12"/>
      <c r="AE418" s="12"/>
      <c r="AF418" s="15" t="s">
        <v>502</v>
      </c>
      <c r="AG418" s="11" t="str">
        <f>IFERROR(VLOOKUP(표1[[#This Row],[담당자]],'담당자 정보'!$B:$D,2,0),"")</f>
        <v>모아라인</v>
      </c>
      <c r="AH418" s="11" t="str">
        <f>IFERROR(VLOOKUP(표1[[#This Row],[담당자]],'담당자 정보'!$B:$E,4,0),"")</f>
        <v>인프라확장_2팀</v>
      </c>
      <c r="AI418" s="12" t="s">
        <v>455</v>
      </c>
      <c r="AJ418" s="12" t="str">
        <f>IFERROR(VLOOKUP(표1[[#This Row],[담당자]],배민비즈계정!$B:$E,3,0),"")</f>
        <v>Dkssudgody</v>
      </c>
      <c r="AK418" s="12" t="str">
        <f>IFERROR(VLOOKUP(표1[[#This Row],[담당자]],배민비즈계정!$B:$E,4,0),"")</f>
        <v>010-9737-2777</v>
      </c>
      <c r="AL418" s="12" t="str">
        <f>VLOOKUP(표1[[#This Row],[담당자]],배민비즈계정!$B:$E,2,0)</f>
        <v>모아라인</v>
      </c>
      <c r="AM418" s="11" t="str">
        <f>VLOOKUP(표1[[#This Row],[담당자]],'담당자 정보'!B:G,6,FALSE)</f>
        <v>김정교</v>
      </c>
      <c r="AN418" s="11" t="str">
        <f>VLOOKUP(표1[[#This Row],[팀장]],배민비즈계정!$B:$E,3,FALSE)</f>
        <v>Dkssudgody</v>
      </c>
      <c r="AO418" s="16" t="str">
        <f>VLOOKUP(표1[[#This Row],[팀장]],배민비즈계정!$B:$E,4,FALSE)</f>
        <v>010-9737-2777</v>
      </c>
      <c r="AP418" s="2" t="s">
        <v>481</v>
      </c>
      <c r="AQ418" s="2" t="s">
        <v>3157</v>
      </c>
      <c r="AR418" s="2" t="str">
        <f>_xlfn.XLOOKUP(표1[[#This Row],[시도2]]&amp;" "&amp;표1[[#This Row],[시군구2]],요금제0402!C:C,요금제0402!G:G)</f>
        <v>지방</v>
      </c>
      <c r="AS418" s="2"/>
      <c r="AT418" s="2"/>
      <c r="AU418" s="2"/>
    </row>
    <row r="419" spans="1:47" ht="16.5" customHeight="1">
      <c r="A419" s="10">
        <v>417</v>
      </c>
      <c r="B419" s="11" t="s">
        <v>3246</v>
      </c>
      <c r="C419" s="11" t="s">
        <v>3411</v>
      </c>
      <c r="D419" s="11" t="s">
        <v>3412</v>
      </c>
      <c r="E419" s="11" t="s">
        <v>56</v>
      </c>
      <c r="F419" s="11" t="s">
        <v>447</v>
      </c>
      <c r="G419" s="11" t="s">
        <v>3256</v>
      </c>
      <c r="H419" s="11">
        <v>0</v>
      </c>
      <c r="I419" s="47"/>
      <c r="J419" s="11" t="s">
        <v>3413</v>
      </c>
      <c r="K419" s="11" t="s">
        <v>3414</v>
      </c>
      <c r="L419" s="11" t="s">
        <v>705</v>
      </c>
      <c r="M419" s="12">
        <v>45457</v>
      </c>
      <c r="N419" s="12">
        <v>45462</v>
      </c>
      <c r="O419" s="12" t="str">
        <f>IFERROR(_xlfn.XLOOKUP(표1[[#This Row],[시도]]&amp;" "&amp;표1[[#This Row],[시군구]],요금제0402!C:C,요금제0402!G:G),"-")</f>
        <v>지방</v>
      </c>
      <c r="P419" s="14"/>
      <c r="Q419" s="57">
        <v>0</v>
      </c>
      <c r="R419" s="13">
        <v>100</v>
      </c>
      <c r="S419" s="18">
        <v>50</v>
      </c>
      <c r="T419" s="12" t="s">
        <v>86</v>
      </c>
      <c r="U419" s="11" t="s">
        <v>64</v>
      </c>
      <c r="V419" s="11">
        <v>5661202632</v>
      </c>
      <c r="W419" s="11" t="s">
        <v>3415</v>
      </c>
      <c r="X419" s="11" t="s">
        <v>3416</v>
      </c>
      <c r="Y419" s="11" t="s">
        <v>3417</v>
      </c>
      <c r="Z419" s="11">
        <v>3333120063576</v>
      </c>
      <c r="AA419" s="11" t="s">
        <v>68</v>
      </c>
      <c r="AB419" s="11" t="s">
        <v>3418</v>
      </c>
      <c r="AC419" s="12"/>
      <c r="AD419" s="12"/>
      <c r="AE419" s="12"/>
      <c r="AF419" s="15" t="s">
        <v>70</v>
      </c>
      <c r="AG419" s="11" t="str">
        <f>IFERROR(VLOOKUP(표1[[#This Row],[담당자]],'담당자 정보'!$B:$D,2,0),"")</f>
        <v>모아라인</v>
      </c>
      <c r="AH419" s="11" t="str">
        <f>IFERROR(VLOOKUP(표1[[#This Row],[담당자]],'담당자 정보'!$B:$E,4,0),"")</f>
        <v>인프라확장_2팀</v>
      </c>
      <c r="AI419" s="12" t="s">
        <v>455</v>
      </c>
      <c r="AJ419" s="12" t="str">
        <f>IFERROR(VLOOKUP(표1[[#This Row],[담당자]],배민비즈계정!$B:$E,3,0),"")</f>
        <v>Dkssudgody</v>
      </c>
      <c r="AK419" s="12" t="str">
        <f>IFERROR(VLOOKUP(표1[[#This Row],[담당자]],배민비즈계정!$B:$E,4,0),"")</f>
        <v>010-9737-2777</v>
      </c>
      <c r="AL419" s="12" t="str">
        <f>VLOOKUP(표1[[#This Row],[담당자]],배민비즈계정!$B:$E,2,0)</f>
        <v>모아라인</v>
      </c>
      <c r="AM419" s="11" t="str">
        <f>VLOOKUP(표1[[#This Row],[담당자]],'담당자 정보'!B:G,6,FALSE)</f>
        <v>김정교</v>
      </c>
      <c r="AN419" s="11" t="str">
        <f>VLOOKUP(표1[[#This Row],[팀장]],배민비즈계정!$B:$E,3,FALSE)</f>
        <v>Dkssudgody</v>
      </c>
      <c r="AO419" s="16" t="str">
        <f>VLOOKUP(표1[[#This Row],[팀장]],배민비즈계정!$B:$E,4,FALSE)</f>
        <v>010-9737-2777</v>
      </c>
      <c r="AP419" s="2" t="s">
        <v>447</v>
      </c>
      <c r="AQ419" s="2" t="s">
        <v>3256</v>
      </c>
      <c r="AR419" s="2" t="str">
        <f>_xlfn.XLOOKUP(표1[[#This Row],[시도2]]&amp;" "&amp;표1[[#This Row],[시군구2]],요금제0402!C:C,요금제0402!G:G)</f>
        <v>지방</v>
      </c>
      <c r="AS419" s="2"/>
      <c r="AT419" s="2"/>
      <c r="AU419" s="2"/>
    </row>
    <row r="420" spans="1:47" ht="16.5" customHeight="1">
      <c r="A420" s="10">
        <v>418</v>
      </c>
      <c r="B420" s="11" t="s">
        <v>2766</v>
      </c>
      <c r="C420" s="11" t="s">
        <v>3419</v>
      </c>
      <c r="D420" s="11" t="s">
        <v>3420</v>
      </c>
      <c r="E420" s="11" t="s">
        <v>75</v>
      </c>
      <c r="F420" s="11" t="s">
        <v>109</v>
      </c>
      <c r="G420" s="11" t="s">
        <v>170</v>
      </c>
      <c r="H420" s="11">
        <v>0</v>
      </c>
      <c r="I420" s="47"/>
      <c r="J420" s="11" t="s">
        <v>3421</v>
      </c>
      <c r="K420" s="11" t="s">
        <v>3332</v>
      </c>
      <c r="L420" s="11" t="s">
        <v>705</v>
      </c>
      <c r="M420" s="12">
        <v>45457</v>
      </c>
      <c r="N420" s="12">
        <v>45462</v>
      </c>
      <c r="O420" s="12" t="str">
        <f>IFERROR(_xlfn.XLOOKUP(표1[[#This Row],[시도]]&amp;" "&amp;표1[[#This Row],[시군구]],요금제0402!C:C,요금제0402!G:G),"-")</f>
        <v>경인B</v>
      </c>
      <c r="P420" s="14"/>
      <c r="Q420" s="57">
        <v>0</v>
      </c>
      <c r="R420" s="13">
        <v>100</v>
      </c>
      <c r="S420" s="18">
        <v>50</v>
      </c>
      <c r="T420" s="12" t="s">
        <v>86</v>
      </c>
      <c r="U420" s="11" t="s">
        <v>64</v>
      </c>
      <c r="V420" s="11">
        <v>1811901106</v>
      </c>
      <c r="W420" s="11" t="s">
        <v>3422</v>
      </c>
      <c r="X420" s="11" t="s">
        <v>3423</v>
      </c>
      <c r="Y420" s="11" t="s">
        <v>3424</v>
      </c>
      <c r="Z420" s="11">
        <v>66880201307418</v>
      </c>
      <c r="AA420" s="11" t="s">
        <v>90</v>
      </c>
      <c r="AB420" s="11" t="s">
        <v>3425</v>
      </c>
      <c r="AC420" s="12"/>
      <c r="AD420" s="12"/>
      <c r="AE420" s="12"/>
      <c r="AF420" s="15" t="s">
        <v>70</v>
      </c>
      <c r="AG420" s="11" t="str">
        <f>IFERROR(VLOOKUP(표1[[#This Row],[담당자]],'담당자 정보'!$B:$D,2,0),"")</f>
        <v>모아라인</v>
      </c>
      <c r="AH420" s="11" t="str">
        <f>IFERROR(VLOOKUP(표1[[#This Row],[담당자]],'담당자 정보'!$B:$E,4,0),"")</f>
        <v>인프라확장실</v>
      </c>
      <c r="AI420" s="12" t="s">
        <v>396</v>
      </c>
      <c r="AJ420" s="12" t="str">
        <f>IFERROR(VLOOKUP(표1[[#This Row],[담당자]],배민비즈계정!$B:$E,3,0),"")</f>
        <v>jpmook12</v>
      </c>
      <c r="AK420" s="12" t="str">
        <f>IFERROR(VLOOKUP(표1[[#This Row],[담당자]],배민비즈계정!$B:$E,4,0),"")</f>
        <v>010-9904-2857</v>
      </c>
      <c r="AL420" s="12" t="str">
        <f>VLOOKUP(표1[[#This Row],[담당자]],배민비즈계정!$B:$E,2,0)</f>
        <v>모아라인</v>
      </c>
      <c r="AM420" s="11">
        <f>VLOOKUP(표1[[#This Row],[담당자]],'담당자 정보'!B:G,6,FALSE)</f>
        <v>0</v>
      </c>
      <c r="AN420" s="11" t="e">
        <f>VLOOKUP(표1[[#This Row],[팀장]],배민비즈계정!$B:$E,3,FALSE)</f>
        <v>#N/A</v>
      </c>
      <c r="AO420" s="16" t="e">
        <f>VLOOKUP(표1[[#This Row],[팀장]],배민비즈계정!$B:$E,4,FALSE)</f>
        <v>#N/A</v>
      </c>
      <c r="AP420" s="2" t="s">
        <v>109</v>
      </c>
      <c r="AQ420" s="2" t="s">
        <v>170</v>
      </c>
      <c r="AR420" s="2" t="str">
        <f>_xlfn.XLOOKUP(표1[[#This Row],[시도2]]&amp;" "&amp;표1[[#This Row],[시군구2]],요금제0402!C:C,요금제0402!G:G)</f>
        <v>경인B</v>
      </c>
      <c r="AS420" s="2"/>
      <c r="AT420" s="2"/>
      <c r="AU420" s="2"/>
    </row>
    <row r="421" spans="1:47" ht="16.5" customHeight="1">
      <c r="A421" s="10">
        <v>419</v>
      </c>
      <c r="B421" s="11" t="s">
        <v>1625</v>
      </c>
      <c r="C421" s="11" t="s">
        <v>3426</v>
      </c>
      <c r="D421" s="11" t="s">
        <v>3427</v>
      </c>
      <c r="E421" s="11" t="s">
        <v>56</v>
      </c>
      <c r="F421" s="11" t="s">
        <v>109</v>
      </c>
      <c r="G421" s="11" t="s">
        <v>122</v>
      </c>
      <c r="H421" s="11">
        <v>0</v>
      </c>
      <c r="I421" s="47"/>
      <c r="J421" s="11" t="s">
        <v>3428</v>
      </c>
      <c r="K421" s="11" t="s">
        <v>3429</v>
      </c>
      <c r="L421" s="11" t="s">
        <v>705</v>
      </c>
      <c r="M421" s="12">
        <v>45457</v>
      </c>
      <c r="N421" s="12">
        <v>45462</v>
      </c>
      <c r="O421" s="12" t="str">
        <f>IFERROR(_xlfn.XLOOKUP(표1[[#This Row],[시도]]&amp;" "&amp;표1[[#This Row],[시군구]],요금제0402!C:C,요금제0402!G:G),"-")</f>
        <v>서울B&amp;경인A</v>
      </c>
      <c r="P421" s="14"/>
      <c r="Q421" s="57">
        <v>0</v>
      </c>
      <c r="R421" s="13">
        <v>100</v>
      </c>
      <c r="S421" s="18">
        <v>50</v>
      </c>
      <c r="T421" s="12"/>
      <c r="U421" s="11" t="s">
        <v>150</v>
      </c>
      <c r="V421" s="11">
        <v>0</v>
      </c>
      <c r="W421" s="11">
        <v>0</v>
      </c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2"/>
      <c r="AD421" s="12"/>
      <c r="AE421" s="12"/>
      <c r="AF421" s="15" t="s">
        <v>70</v>
      </c>
      <c r="AG421" s="11" t="str">
        <f>IFERROR(VLOOKUP(표1[[#This Row],[담당자]],'담당자 정보'!$B:$D,2,0),"")</f>
        <v>모아라인</v>
      </c>
      <c r="AH421" s="11" t="str">
        <f>IFERROR(VLOOKUP(표1[[#This Row],[담당자]],'담당자 정보'!$B:$E,4,0),"")</f>
        <v>인프라확장실</v>
      </c>
      <c r="AI421" s="12" t="s">
        <v>396</v>
      </c>
      <c r="AJ421" s="12" t="str">
        <f>IFERROR(VLOOKUP(표1[[#This Row],[담당자]],배민비즈계정!$B:$E,3,0),"")</f>
        <v>jpmook12</v>
      </c>
      <c r="AK421" s="12" t="str">
        <f>IFERROR(VLOOKUP(표1[[#This Row],[담당자]],배민비즈계정!$B:$E,4,0),"")</f>
        <v>010-9904-2857</v>
      </c>
      <c r="AL421" s="12" t="str">
        <f>VLOOKUP(표1[[#This Row],[담당자]],배민비즈계정!$B:$E,2,0)</f>
        <v>모아라인</v>
      </c>
      <c r="AM421" s="11">
        <f>VLOOKUP(표1[[#This Row],[담당자]],'담당자 정보'!B:G,6,FALSE)</f>
        <v>0</v>
      </c>
      <c r="AN421" s="11" t="e">
        <f>VLOOKUP(표1[[#This Row],[팀장]],배민비즈계정!$B:$E,3,FALSE)</f>
        <v>#N/A</v>
      </c>
      <c r="AO421" s="16" t="e">
        <f>VLOOKUP(표1[[#This Row],[팀장]],배민비즈계정!$B:$E,4,FALSE)</f>
        <v>#N/A</v>
      </c>
      <c r="AP421" s="2" t="s">
        <v>109</v>
      </c>
      <c r="AQ421" s="2" t="s">
        <v>122</v>
      </c>
      <c r="AR421" s="2" t="str">
        <f>_xlfn.XLOOKUP(표1[[#This Row],[시도2]]&amp;" "&amp;표1[[#This Row],[시군구2]],요금제0402!C:C,요금제0402!G:G)</f>
        <v>서울B&amp;경인A</v>
      </c>
      <c r="AS421" s="2"/>
      <c r="AT421" s="2"/>
      <c r="AU421" s="2"/>
    </row>
    <row r="422" spans="1:47" ht="16.5" customHeight="1">
      <c r="A422" s="10">
        <v>420</v>
      </c>
      <c r="B422" s="11" t="s">
        <v>1625</v>
      </c>
      <c r="C422" s="11" t="s">
        <v>3430</v>
      </c>
      <c r="D422" s="11" t="s">
        <v>3431</v>
      </c>
      <c r="E422" s="11" t="s">
        <v>56</v>
      </c>
      <c r="F422" s="11" t="s">
        <v>109</v>
      </c>
      <c r="G422" s="11" t="s">
        <v>241</v>
      </c>
      <c r="H422" s="11">
        <v>0</v>
      </c>
      <c r="I422" s="47" t="s">
        <v>3432</v>
      </c>
      <c r="J422" s="11" t="s">
        <v>3433</v>
      </c>
      <c r="K422" s="11" t="s">
        <v>925</v>
      </c>
      <c r="L422" s="11" t="s">
        <v>705</v>
      </c>
      <c r="M422" s="12">
        <v>45457</v>
      </c>
      <c r="N422" s="12">
        <v>45462</v>
      </c>
      <c r="O422" s="12" t="str">
        <f>IFERROR(_xlfn.XLOOKUP(표1[[#This Row],[시도]]&amp;" "&amp;표1[[#This Row],[시군구]],요금제0402!C:C,요금제0402!G:G),"-")</f>
        <v>서울B&amp;경인A</v>
      </c>
      <c r="P422" s="14"/>
      <c r="Q422" s="57">
        <v>0</v>
      </c>
      <c r="R422" s="13">
        <v>100</v>
      </c>
      <c r="S422" s="18">
        <v>50</v>
      </c>
      <c r="T422" s="12" t="s">
        <v>86</v>
      </c>
      <c r="U422" s="11" t="s">
        <v>64</v>
      </c>
      <c r="V422" s="11">
        <v>5902301516</v>
      </c>
      <c r="W422" s="11" t="s">
        <v>3434</v>
      </c>
      <c r="X422" s="11" t="s">
        <v>3435</v>
      </c>
      <c r="Y422" s="11" t="s">
        <v>3436</v>
      </c>
      <c r="Z422" s="11">
        <v>3333023810937</v>
      </c>
      <c r="AA422" s="11" t="s">
        <v>68</v>
      </c>
      <c r="AB422" s="11" t="s">
        <v>3437</v>
      </c>
      <c r="AC422" s="12"/>
      <c r="AD422" s="12"/>
      <c r="AE422" s="12"/>
      <c r="AF422" s="15" t="s">
        <v>70</v>
      </c>
      <c r="AG422" s="11" t="str">
        <f>IFERROR(VLOOKUP(표1[[#This Row],[담당자]],'담당자 정보'!$B:$D,2,0),"")</f>
        <v>모아라인</v>
      </c>
      <c r="AH422" s="11" t="str">
        <f>IFERROR(VLOOKUP(표1[[#This Row],[담당자]],'담당자 정보'!$B:$E,4,0),"")</f>
        <v>인프라확장실</v>
      </c>
      <c r="AI422" s="12" t="s">
        <v>396</v>
      </c>
      <c r="AJ422" s="12" t="str">
        <f>IFERROR(VLOOKUP(표1[[#This Row],[담당자]],배민비즈계정!$B:$E,3,0),"")</f>
        <v>jpmook12</v>
      </c>
      <c r="AK422" s="12" t="str">
        <f>IFERROR(VLOOKUP(표1[[#This Row],[담당자]],배민비즈계정!$B:$E,4,0),"")</f>
        <v>010-9904-2857</v>
      </c>
      <c r="AL422" s="12" t="str">
        <f>VLOOKUP(표1[[#This Row],[담당자]],배민비즈계정!$B:$E,2,0)</f>
        <v>모아라인</v>
      </c>
      <c r="AM422" s="11">
        <f>VLOOKUP(표1[[#This Row],[담당자]],'담당자 정보'!B:G,6,FALSE)</f>
        <v>0</v>
      </c>
      <c r="AN422" s="11" t="e">
        <f>VLOOKUP(표1[[#This Row],[팀장]],배민비즈계정!$B:$E,3,FALSE)</f>
        <v>#N/A</v>
      </c>
      <c r="AO422" s="16" t="e">
        <f>VLOOKUP(표1[[#This Row],[팀장]],배민비즈계정!$B:$E,4,FALSE)</f>
        <v>#N/A</v>
      </c>
      <c r="AP422" s="2" t="s">
        <v>109</v>
      </c>
      <c r="AQ422" s="2" t="s">
        <v>241</v>
      </c>
      <c r="AR422" s="2" t="str">
        <f>_xlfn.XLOOKUP(표1[[#This Row],[시도2]]&amp;" "&amp;표1[[#This Row],[시군구2]],요금제0402!C:C,요금제0402!G:G)</f>
        <v>서울B&amp;경인A</v>
      </c>
      <c r="AS422" s="2"/>
      <c r="AT422" s="2"/>
      <c r="AU422" s="2"/>
    </row>
    <row r="423" spans="1:47" ht="16.5" customHeight="1">
      <c r="A423" s="10">
        <v>421</v>
      </c>
      <c r="B423" s="11" t="s">
        <v>2711</v>
      </c>
      <c r="C423" s="11" t="s">
        <v>3438</v>
      </c>
      <c r="D423" s="11" t="s">
        <v>3439</v>
      </c>
      <c r="E423" s="11" t="s">
        <v>56</v>
      </c>
      <c r="F423" s="11" t="s">
        <v>109</v>
      </c>
      <c r="G423" s="11" t="s">
        <v>2750</v>
      </c>
      <c r="H423" s="11">
        <v>0</v>
      </c>
      <c r="I423" s="47"/>
      <c r="J423" s="11" t="s">
        <v>3440</v>
      </c>
      <c r="K423" s="11" t="s">
        <v>2761</v>
      </c>
      <c r="L423" s="11" t="s">
        <v>705</v>
      </c>
      <c r="M423" s="12">
        <v>45457</v>
      </c>
      <c r="N423" s="12">
        <v>45462</v>
      </c>
      <c r="O423" s="12" t="str">
        <f>IFERROR(_xlfn.XLOOKUP(표1[[#This Row],[시도]]&amp;" "&amp;표1[[#This Row],[시군구]],요금제0402!C:C,요금제0402!G:G),"-")</f>
        <v>서울B&amp;경인A</v>
      </c>
      <c r="P423" s="14"/>
      <c r="Q423" s="57">
        <v>0</v>
      </c>
      <c r="R423" s="13">
        <v>100</v>
      </c>
      <c r="S423" s="18">
        <v>50</v>
      </c>
      <c r="T423" s="12"/>
      <c r="U423" s="11" t="s">
        <v>150</v>
      </c>
      <c r="V423" s="11">
        <v>0</v>
      </c>
      <c r="W423" s="11">
        <v>0</v>
      </c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2"/>
      <c r="AD423" s="12"/>
      <c r="AE423" s="12"/>
      <c r="AF423" s="15" t="s">
        <v>70</v>
      </c>
      <c r="AG423" s="11" t="str">
        <f>IFERROR(VLOOKUP(표1[[#This Row],[담당자]],'담당자 정보'!$B:$D,2,0),"")</f>
        <v>모아라인</v>
      </c>
      <c r="AH423" s="11" t="str">
        <f>IFERROR(VLOOKUP(표1[[#This Row],[담당자]],'담당자 정보'!$B:$E,4,0),"")</f>
        <v>인프라확장실</v>
      </c>
      <c r="AI423" s="12" t="s">
        <v>396</v>
      </c>
      <c r="AJ423" s="12" t="str">
        <f>IFERROR(VLOOKUP(표1[[#This Row],[담당자]],배민비즈계정!$B:$E,3,0),"")</f>
        <v>jpmook12</v>
      </c>
      <c r="AK423" s="12" t="str">
        <f>IFERROR(VLOOKUP(표1[[#This Row],[담당자]],배민비즈계정!$B:$E,4,0),"")</f>
        <v>010-9904-2857</v>
      </c>
      <c r="AL423" s="12" t="str">
        <f>VLOOKUP(표1[[#This Row],[담당자]],배민비즈계정!$B:$E,2,0)</f>
        <v>모아라인</v>
      </c>
      <c r="AM423" s="11">
        <f>VLOOKUP(표1[[#This Row],[담당자]],'담당자 정보'!B:G,6,FALSE)</f>
        <v>0</v>
      </c>
      <c r="AN423" s="11" t="e">
        <f>VLOOKUP(표1[[#This Row],[팀장]],배민비즈계정!$B:$E,3,FALSE)</f>
        <v>#N/A</v>
      </c>
      <c r="AO423" s="16" t="e">
        <f>VLOOKUP(표1[[#This Row],[팀장]],배민비즈계정!$B:$E,4,FALSE)</f>
        <v>#N/A</v>
      </c>
      <c r="AP423" s="2" t="s">
        <v>109</v>
      </c>
      <c r="AQ423" s="2" t="s">
        <v>2750</v>
      </c>
      <c r="AR423" s="2" t="str">
        <f>_xlfn.XLOOKUP(표1[[#This Row],[시도2]]&amp;" "&amp;표1[[#This Row],[시군구2]],요금제0402!C:C,요금제0402!G:G)</f>
        <v>서울B&amp;경인A</v>
      </c>
      <c r="AS423" s="2"/>
      <c r="AT423" s="2"/>
      <c r="AU423" s="2"/>
    </row>
    <row r="424" spans="1:47" ht="16.5" customHeight="1">
      <c r="A424" s="10">
        <v>422</v>
      </c>
      <c r="B424" s="11" t="s">
        <v>1396</v>
      </c>
      <c r="C424" s="11" t="s">
        <v>3441</v>
      </c>
      <c r="D424" s="11" t="s">
        <v>3442</v>
      </c>
      <c r="E424" s="11" t="s">
        <v>56</v>
      </c>
      <c r="F424" s="11" t="s">
        <v>109</v>
      </c>
      <c r="G424" s="11" t="e">
        <v>#N/A</v>
      </c>
      <c r="H424" s="11" t="e">
        <v>#N/A</v>
      </c>
      <c r="I424" s="47"/>
      <c r="J424" s="11" t="s">
        <v>3443</v>
      </c>
      <c r="K424" s="11" t="s">
        <v>1150</v>
      </c>
      <c r="L424" s="11" t="s">
        <v>705</v>
      </c>
      <c r="M424" s="12">
        <v>45457</v>
      </c>
      <c r="N424" s="12">
        <v>45462</v>
      </c>
      <c r="O424" s="12" t="str">
        <f>IFERROR(_xlfn.XLOOKUP(표1[[#This Row],[시도]]&amp;" "&amp;표1[[#This Row],[시군구]],요금제0402!C:C,요금제0402!G:G),"-")</f>
        <v>-</v>
      </c>
      <c r="P424" s="14"/>
      <c r="Q424" s="57">
        <v>0</v>
      </c>
      <c r="R424" s="13">
        <v>100</v>
      </c>
      <c r="S424" s="18">
        <v>50</v>
      </c>
      <c r="T424" s="12"/>
      <c r="U424" s="11" t="s">
        <v>150</v>
      </c>
      <c r="V424" s="11" t="e">
        <v>#N/A</v>
      </c>
      <c r="W424" s="11" t="e">
        <v>#N/A</v>
      </c>
      <c r="X424" s="11" t="e">
        <v>#N/A</v>
      </c>
      <c r="Y424" s="11" t="e">
        <v>#N/A</v>
      </c>
      <c r="Z424" s="11" t="e">
        <v>#N/A</v>
      </c>
      <c r="AA424" s="11" t="e">
        <v>#N/A</v>
      </c>
      <c r="AB424" s="11" t="e">
        <v>#N/A</v>
      </c>
      <c r="AC424" s="12"/>
      <c r="AD424" s="12"/>
      <c r="AE424" s="12"/>
      <c r="AF424" s="15" t="s">
        <v>70</v>
      </c>
      <c r="AG424" s="11" t="str">
        <f>IFERROR(VLOOKUP(표1[[#This Row],[담당자]],'담당자 정보'!$B:$D,2,0),"")</f>
        <v/>
      </c>
      <c r="AH424" s="11" t="str">
        <f>IFERROR(VLOOKUP(표1[[#This Row],[담당자]],'담당자 정보'!$B:$E,4,0),"")</f>
        <v/>
      </c>
      <c r="AI424" s="12" t="e">
        <v>#N/A</v>
      </c>
      <c r="AJ424" s="12" t="str">
        <f>IFERROR(VLOOKUP(표1[[#This Row],[담당자]],배민비즈계정!$B:$E,3,0),"")</f>
        <v/>
      </c>
      <c r="AK424" s="12" t="str">
        <f>IFERROR(VLOOKUP(표1[[#This Row],[담당자]],배민비즈계정!$B:$E,4,0),"")</f>
        <v/>
      </c>
      <c r="AL424" s="12" t="e">
        <f>VLOOKUP(표1[[#This Row],[담당자]],배민비즈계정!$B:$E,2,0)</f>
        <v>#N/A</v>
      </c>
      <c r="AM424" s="11" t="e">
        <f>VLOOKUP(표1[[#This Row],[담당자]],'담당자 정보'!B:G,6,FALSE)</f>
        <v>#N/A</v>
      </c>
      <c r="AN424" s="11" t="e">
        <f>VLOOKUP(표1[[#This Row],[팀장]],배민비즈계정!$B:$E,3,FALSE)</f>
        <v>#N/A</v>
      </c>
      <c r="AO424" s="16" t="e">
        <f>VLOOKUP(표1[[#This Row],[팀장]],배민비즈계정!$B:$E,4,FALSE)</f>
        <v>#N/A</v>
      </c>
      <c r="AP424" s="2" t="s">
        <v>109</v>
      </c>
      <c r="AQ424" s="2" t="e">
        <v>#N/A</v>
      </c>
      <c r="AR424" s="2" t="e">
        <f>_xlfn.XLOOKUP(표1[[#This Row],[시도2]]&amp;" "&amp;표1[[#This Row],[시군구2]],요금제0402!C:C,요금제0402!G:G)</f>
        <v>#N/A</v>
      </c>
      <c r="AS424" s="2"/>
      <c r="AT424" s="2"/>
      <c r="AU424" s="2"/>
    </row>
    <row r="425" spans="1:47" ht="16.5" customHeight="1">
      <c r="A425" s="10">
        <v>423</v>
      </c>
      <c r="B425" s="11" t="s">
        <v>3444</v>
      </c>
      <c r="C425" s="11" t="s">
        <v>3445</v>
      </c>
      <c r="D425" s="11" t="s">
        <v>3446</v>
      </c>
      <c r="E425" s="11" t="s">
        <v>56</v>
      </c>
      <c r="F425" s="11" t="s">
        <v>493</v>
      </c>
      <c r="G425" s="11" t="s">
        <v>539</v>
      </c>
      <c r="H425" s="11" t="e">
        <v>#N/A</v>
      </c>
      <c r="I425" s="47"/>
      <c r="J425" s="11" t="s">
        <v>3447</v>
      </c>
      <c r="K425" s="11" t="s">
        <v>1972</v>
      </c>
      <c r="L425" s="11" t="s">
        <v>705</v>
      </c>
      <c r="M425" s="12">
        <v>45457</v>
      </c>
      <c r="N425" s="12">
        <v>45462</v>
      </c>
      <c r="O425" s="12" t="str">
        <f>IFERROR(_xlfn.XLOOKUP(표1[[#This Row],[시도]]&amp;" "&amp;표1[[#This Row],[시군구]],요금제0402!C:C,요금제0402!G:G),"-")</f>
        <v>지방</v>
      </c>
      <c r="P425" s="14"/>
      <c r="Q425" s="57">
        <v>0</v>
      </c>
      <c r="R425" s="13">
        <v>100</v>
      </c>
      <c r="S425" s="18">
        <v>50</v>
      </c>
      <c r="T425" s="12"/>
      <c r="U425" s="11" t="s">
        <v>150</v>
      </c>
      <c r="V425" s="11">
        <v>2412401417</v>
      </c>
      <c r="W425" s="11" t="s">
        <v>3448</v>
      </c>
      <c r="X425" s="11" t="s">
        <v>3449</v>
      </c>
      <c r="Y425" s="11" t="s">
        <v>3450</v>
      </c>
      <c r="Z425" s="11">
        <v>1012077864401</v>
      </c>
      <c r="AA425" s="11" t="s">
        <v>500</v>
      </c>
      <c r="AB425" s="11" t="s">
        <v>3451</v>
      </c>
      <c r="AC425" s="12"/>
      <c r="AD425" s="12"/>
      <c r="AE425" s="12"/>
      <c r="AF425" s="15" t="s">
        <v>70</v>
      </c>
      <c r="AG425" s="11" t="str">
        <f>IFERROR(VLOOKUP(표1[[#This Row],[담당자]],'담당자 정보'!$B:$D,2,0),"")</f>
        <v>모아라인</v>
      </c>
      <c r="AH425" s="11" t="str">
        <f>IFERROR(VLOOKUP(표1[[#This Row],[담당자]],'담당자 정보'!$B:$E,4,0),"")</f>
        <v>인프라확장_3팀</v>
      </c>
      <c r="AI425" s="12" t="s">
        <v>333</v>
      </c>
      <c r="AJ425" s="12" t="str">
        <f>IFERROR(VLOOKUP(표1[[#This Row],[담당자]],배민비즈계정!$B:$E,3,0),"")</f>
        <v>samsami7777777</v>
      </c>
      <c r="AK425" s="12" t="str">
        <f>IFERROR(VLOOKUP(표1[[#This Row],[담당자]],배민비즈계정!$B:$E,4,0),"")</f>
        <v>010-5212-8218</v>
      </c>
      <c r="AL425" s="12" t="str">
        <f>VLOOKUP(표1[[#This Row],[담당자]],배민비즈계정!$B:$E,2,0)</f>
        <v>모아라인</v>
      </c>
      <c r="AM425" s="11" t="str">
        <f>VLOOKUP(표1[[#This Row],[담당자]],'담당자 정보'!B:G,6,FALSE)</f>
        <v>김영선</v>
      </c>
      <c r="AN425" s="11" t="str">
        <f>VLOOKUP(표1[[#This Row],[팀장]],배민비즈계정!$B:$E,3,FALSE)</f>
        <v>samsami7777777</v>
      </c>
      <c r="AO425" s="16" t="str">
        <f>VLOOKUP(표1[[#This Row],[팀장]],배민비즈계정!$B:$E,4,FALSE)</f>
        <v>010-5212-8218</v>
      </c>
      <c r="AP425" s="2" t="s">
        <v>493</v>
      </c>
      <c r="AQ425" s="2" t="s">
        <v>539</v>
      </c>
      <c r="AR425" s="2" t="str">
        <f>_xlfn.XLOOKUP(표1[[#This Row],[시도2]]&amp;" "&amp;표1[[#This Row],[시군구2]],요금제0402!C:C,요금제0402!G:G)</f>
        <v>지방</v>
      </c>
      <c r="AS425" s="2"/>
      <c r="AT425" s="2"/>
      <c r="AU425" s="2"/>
    </row>
    <row r="426" spans="1:47" ht="16.5" customHeight="1">
      <c r="A426" s="10">
        <v>424</v>
      </c>
      <c r="B426" s="11" t="s">
        <v>2949</v>
      </c>
      <c r="C426" s="11" t="s">
        <v>3452</v>
      </c>
      <c r="D426" s="11" t="s">
        <v>3453</v>
      </c>
      <c r="E426" s="11" t="s">
        <v>56</v>
      </c>
      <c r="F426" s="11" t="s">
        <v>57</v>
      </c>
      <c r="G426" s="11" t="e">
        <v>#N/A</v>
      </c>
      <c r="H426" s="11" t="e">
        <v>#N/A</v>
      </c>
      <c r="I426" s="47"/>
      <c r="J426" s="11" t="s">
        <v>3454</v>
      </c>
      <c r="K426" s="11" t="s">
        <v>2954</v>
      </c>
      <c r="L426" s="11" t="s">
        <v>705</v>
      </c>
      <c r="M426" s="12">
        <v>45457</v>
      </c>
      <c r="N426" s="12">
        <v>45462</v>
      </c>
      <c r="O426" s="12" t="str">
        <f>IFERROR(_xlfn.XLOOKUP(표1[[#This Row],[시도]]&amp;" "&amp;표1[[#This Row],[시군구]],요금제0402!C:C,요금제0402!G:G),"-")</f>
        <v>-</v>
      </c>
      <c r="P426" s="14"/>
      <c r="Q426" s="57">
        <v>0</v>
      </c>
      <c r="R426" s="13">
        <v>100</v>
      </c>
      <c r="S426" s="18">
        <v>50</v>
      </c>
      <c r="T426" s="12"/>
      <c r="U426" s="11" t="s">
        <v>150</v>
      </c>
      <c r="V426" s="11" t="e">
        <v>#N/A</v>
      </c>
      <c r="W426" s="11" t="e">
        <v>#N/A</v>
      </c>
      <c r="X426" s="11" t="e">
        <v>#N/A</v>
      </c>
      <c r="Y426" s="11" t="e">
        <v>#N/A</v>
      </c>
      <c r="Z426" s="11" t="e">
        <v>#N/A</v>
      </c>
      <c r="AA426" s="11" t="e">
        <v>#N/A</v>
      </c>
      <c r="AB426" s="11" t="e">
        <v>#N/A</v>
      </c>
      <c r="AC426" s="12"/>
      <c r="AD426" s="12"/>
      <c r="AE426" s="12"/>
      <c r="AF426" s="15" t="s">
        <v>70</v>
      </c>
      <c r="AG426" s="11" t="str">
        <f>IFERROR(VLOOKUP(표1[[#This Row],[담당자]],'담당자 정보'!$B:$D,2,0),"")</f>
        <v/>
      </c>
      <c r="AH426" s="11" t="str">
        <f>IFERROR(VLOOKUP(표1[[#This Row],[담당자]],'담당자 정보'!$B:$E,4,0),"")</f>
        <v/>
      </c>
      <c r="AI426" s="12" t="e">
        <v>#N/A</v>
      </c>
      <c r="AJ426" s="12" t="str">
        <f>IFERROR(VLOOKUP(표1[[#This Row],[담당자]],배민비즈계정!$B:$E,3,0),"")</f>
        <v/>
      </c>
      <c r="AK426" s="12" t="str">
        <f>IFERROR(VLOOKUP(표1[[#This Row],[담당자]],배민비즈계정!$B:$E,4,0),"")</f>
        <v/>
      </c>
      <c r="AL426" s="12" t="e">
        <f>VLOOKUP(표1[[#This Row],[담당자]],배민비즈계정!$B:$E,2,0)</f>
        <v>#N/A</v>
      </c>
      <c r="AM426" s="11" t="e">
        <f>VLOOKUP(표1[[#This Row],[담당자]],'담당자 정보'!B:G,6,FALSE)</f>
        <v>#N/A</v>
      </c>
      <c r="AN426" s="11" t="e">
        <f>VLOOKUP(표1[[#This Row],[팀장]],배민비즈계정!$B:$E,3,FALSE)</f>
        <v>#N/A</v>
      </c>
      <c r="AO426" s="16" t="e">
        <f>VLOOKUP(표1[[#This Row],[팀장]],배민비즈계정!$B:$E,4,FALSE)</f>
        <v>#N/A</v>
      </c>
      <c r="AP426" s="2" t="s">
        <v>57</v>
      </c>
      <c r="AQ426" s="2" t="e">
        <v>#N/A</v>
      </c>
      <c r="AR426" s="2" t="e">
        <f>_xlfn.XLOOKUP(표1[[#This Row],[시도2]]&amp;" "&amp;표1[[#This Row],[시군구2]],요금제0402!C:C,요금제0402!G:G)</f>
        <v>#N/A</v>
      </c>
      <c r="AS426" s="2"/>
      <c r="AT426" s="2"/>
      <c r="AU426" s="2"/>
    </row>
    <row r="427" spans="1:47" ht="16.5" customHeight="1">
      <c r="A427" s="10">
        <v>425</v>
      </c>
      <c r="B427" s="11" t="s">
        <v>2949</v>
      </c>
      <c r="C427" s="11" t="s">
        <v>3455</v>
      </c>
      <c r="D427" s="11" t="s">
        <v>3456</v>
      </c>
      <c r="E427" s="11" t="s">
        <v>56</v>
      </c>
      <c r="F427" s="11" t="s">
        <v>57</v>
      </c>
      <c r="G427" s="11" t="e">
        <v>#N/A</v>
      </c>
      <c r="H427" s="11" t="e">
        <v>#N/A</v>
      </c>
      <c r="I427" s="47"/>
      <c r="J427" s="11" t="s">
        <v>3457</v>
      </c>
      <c r="K427" s="11" t="s">
        <v>3458</v>
      </c>
      <c r="L427" s="11" t="s">
        <v>705</v>
      </c>
      <c r="M427" s="12">
        <v>45457</v>
      </c>
      <c r="N427" s="12">
        <v>45462</v>
      </c>
      <c r="O427" s="12" t="str">
        <f>IFERROR(_xlfn.XLOOKUP(표1[[#This Row],[시도]]&amp;" "&amp;표1[[#This Row],[시군구]],요금제0402!C:C,요금제0402!G:G),"-")</f>
        <v>-</v>
      </c>
      <c r="P427" s="14"/>
      <c r="Q427" s="57">
        <v>0</v>
      </c>
      <c r="R427" s="13">
        <v>100</v>
      </c>
      <c r="S427" s="18">
        <v>50</v>
      </c>
      <c r="T427" s="12"/>
      <c r="U427" s="11" t="s">
        <v>150</v>
      </c>
      <c r="V427" s="11" t="e">
        <v>#N/A</v>
      </c>
      <c r="W427" s="11" t="e">
        <v>#N/A</v>
      </c>
      <c r="X427" s="11" t="e">
        <v>#N/A</v>
      </c>
      <c r="Y427" s="11" t="e">
        <v>#N/A</v>
      </c>
      <c r="Z427" s="11" t="e">
        <v>#N/A</v>
      </c>
      <c r="AA427" s="11" t="e">
        <v>#N/A</v>
      </c>
      <c r="AB427" s="11" t="e">
        <v>#N/A</v>
      </c>
      <c r="AC427" s="12"/>
      <c r="AD427" s="12"/>
      <c r="AE427" s="12"/>
      <c r="AF427" s="15" t="s">
        <v>70</v>
      </c>
      <c r="AG427" s="11" t="str">
        <f>IFERROR(VLOOKUP(표1[[#This Row],[담당자]],'담당자 정보'!$B:$D,2,0),"")</f>
        <v/>
      </c>
      <c r="AH427" s="11" t="str">
        <f>IFERROR(VLOOKUP(표1[[#This Row],[담당자]],'담당자 정보'!$B:$E,4,0),"")</f>
        <v/>
      </c>
      <c r="AI427" s="12" t="e">
        <v>#N/A</v>
      </c>
      <c r="AJ427" s="12" t="str">
        <f>IFERROR(VLOOKUP(표1[[#This Row],[담당자]],배민비즈계정!$B:$E,3,0),"")</f>
        <v/>
      </c>
      <c r="AK427" s="12" t="str">
        <f>IFERROR(VLOOKUP(표1[[#This Row],[담당자]],배민비즈계정!$B:$E,4,0),"")</f>
        <v/>
      </c>
      <c r="AL427" s="12" t="e">
        <f>VLOOKUP(표1[[#This Row],[담당자]],배민비즈계정!$B:$E,2,0)</f>
        <v>#N/A</v>
      </c>
      <c r="AM427" s="11" t="e">
        <f>VLOOKUP(표1[[#This Row],[담당자]],'담당자 정보'!B:G,6,FALSE)</f>
        <v>#N/A</v>
      </c>
      <c r="AN427" s="11" t="e">
        <f>VLOOKUP(표1[[#This Row],[팀장]],배민비즈계정!$B:$E,3,FALSE)</f>
        <v>#N/A</v>
      </c>
      <c r="AO427" s="16" t="e">
        <f>VLOOKUP(표1[[#This Row],[팀장]],배민비즈계정!$B:$E,4,FALSE)</f>
        <v>#N/A</v>
      </c>
      <c r="AP427" s="2" t="s">
        <v>57</v>
      </c>
      <c r="AQ427" s="2" t="e">
        <v>#N/A</v>
      </c>
      <c r="AR427" s="2" t="e">
        <f>_xlfn.XLOOKUP(표1[[#This Row],[시도2]]&amp;" "&amp;표1[[#This Row],[시군구2]],요금제0402!C:C,요금제0402!G:G)</f>
        <v>#N/A</v>
      </c>
      <c r="AS427" s="2"/>
      <c r="AT427" s="2"/>
      <c r="AU427" s="2"/>
    </row>
    <row r="428" spans="1:47" ht="16.5" customHeight="1">
      <c r="A428" s="10">
        <v>426</v>
      </c>
      <c r="B428" s="11" t="s">
        <v>2949</v>
      </c>
      <c r="C428" s="11" t="s">
        <v>3459</v>
      </c>
      <c r="D428" s="11" t="s">
        <v>3460</v>
      </c>
      <c r="E428" s="11" t="s">
        <v>56</v>
      </c>
      <c r="F428" s="11" t="s">
        <v>57</v>
      </c>
      <c r="G428" s="11" t="s">
        <v>713</v>
      </c>
      <c r="H428" s="11">
        <v>0</v>
      </c>
      <c r="I428" s="47"/>
      <c r="J428" s="11" t="s">
        <v>3461</v>
      </c>
      <c r="K428" s="11" t="s">
        <v>2645</v>
      </c>
      <c r="L428" s="11" t="s">
        <v>705</v>
      </c>
      <c r="M428" s="12">
        <v>45457</v>
      </c>
      <c r="N428" s="12">
        <v>45462</v>
      </c>
      <c r="O428" s="12" t="str">
        <f>IFERROR(_xlfn.XLOOKUP(표1[[#This Row],[시도]]&amp;" "&amp;표1[[#This Row],[시군구]],요금제0402!C:C,요금제0402!G:G),"-")</f>
        <v>서울B&amp;경인A</v>
      </c>
      <c r="P428" s="14"/>
      <c r="Q428" s="57">
        <v>0</v>
      </c>
      <c r="R428" s="13">
        <v>100</v>
      </c>
      <c r="S428" s="18">
        <v>50</v>
      </c>
      <c r="T428" s="12" t="s">
        <v>86</v>
      </c>
      <c r="U428" s="11" t="s">
        <v>150</v>
      </c>
      <c r="V428" s="11">
        <v>6242101339</v>
      </c>
      <c r="W428" s="11" t="s">
        <v>3462</v>
      </c>
      <c r="X428" s="11" t="s">
        <v>3463</v>
      </c>
      <c r="Y428" s="11" t="s">
        <v>3464</v>
      </c>
      <c r="Z428" s="11">
        <v>77200204148645</v>
      </c>
      <c r="AA428" s="11" t="s">
        <v>90</v>
      </c>
      <c r="AB428" s="11" t="s">
        <v>3465</v>
      </c>
      <c r="AC428" s="12"/>
      <c r="AD428" s="12"/>
      <c r="AE428" s="12"/>
      <c r="AF428" s="15"/>
      <c r="AG428" s="11" t="str">
        <f>IFERROR(VLOOKUP(표1[[#This Row],[담당자]],'담당자 정보'!$B:$D,2,0),"")</f>
        <v>모아라인</v>
      </c>
      <c r="AH428" s="11" t="str">
        <f>IFERROR(VLOOKUP(표1[[#This Row],[담당자]],'담당자 정보'!$B:$E,4,0),"")</f>
        <v>모아라인</v>
      </c>
      <c r="AI428" s="12" t="s">
        <v>3466</v>
      </c>
      <c r="AJ428" s="12" t="str">
        <f>IFERROR(VLOOKUP(표1[[#This Row],[담당자]],배민비즈계정!$B:$E,3,0),"")</f>
        <v>smfai1</v>
      </c>
      <c r="AK428" s="12" t="str">
        <f>IFERROR(VLOOKUP(표1[[#This Row],[담당자]],배민비즈계정!$B:$E,4,0),"")</f>
        <v>010-4696-9776</v>
      </c>
      <c r="AL428" s="12" t="str">
        <f>VLOOKUP(표1[[#This Row],[담당자]],배민비즈계정!$B:$E,2,0)</f>
        <v>모아라인</v>
      </c>
      <c r="AM428" s="11">
        <f>VLOOKUP(표1[[#This Row],[담당자]],'담당자 정보'!B:G,6,FALSE)</f>
        <v>0</v>
      </c>
      <c r="AN428" s="11" t="e">
        <f>VLOOKUP(표1[[#This Row],[팀장]],배민비즈계정!$B:$E,3,FALSE)</f>
        <v>#N/A</v>
      </c>
      <c r="AO428" s="16" t="e">
        <f>VLOOKUP(표1[[#This Row],[팀장]],배민비즈계정!$B:$E,4,FALSE)</f>
        <v>#N/A</v>
      </c>
      <c r="AP428" s="2" t="s">
        <v>57</v>
      </c>
      <c r="AQ428" s="2" t="s">
        <v>713</v>
      </c>
      <c r="AR428" s="2" t="str">
        <f>_xlfn.XLOOKUP(표1[[#This Row],[시도2]]&amp;" "&amp;표1[[#This Row],[시군구2]],요금제0402!C:C,요금제0402!G:G)</f>
        <v>서울B&amp;경인A</v>
      </c>
      <c r="AS428" s="2"/>
      <c r="AT428" s="2"/>
      <c r="AU428" s="2"/>
    </row>
    <row r="429" spans="1:47" ht="16.5" customHeight="1">
      <c r="A429" s="10">
        <v>427</v>
      </c>
      <c r="B429" s="11" t="s">
        <v>2949</v>
      </c>
      <c r="C429" s="11" t="s">
        <v>3467</v>
      </c>
      <c r="D429" s="11" t="s">
        <v>3468</v>
      </c>
      <c r="E429" s="11" t="s">
        <v>56</v>
      </c>
      <c r="F429" s="11" t="s">
        <v>57</v>
      </c>
      <c r="G429" s="11" t="e">
        <v>#N/A</v>
      </c>
      <c r="H429" s="11" t="e">
        <v>#N/A</v>
      </c>
      <c r="I429" s="47"/>
      <c r="J429" s="11" t="s">
        <v>3469</v>
      </c>
      <c r="K429" s="11" t="s">
        <v>2971</v>
      </c>
      <c r="L429" s="11" t="s">
        <v>705</v>
      </c>
      <c r="M429" s="12">
        <v>45457</v>
      </c>
      <c r="N429" s="12">
        <v>45462</v>
      </c>
      <c r="O429" s="12" t="str">
        <f>IFERROR(_xlfn.XLOOKUP(표1[[#This Row],[시도]]&amp;" "&amp;표1[[#This Row],[시군구]],요금제0402!C:C,요금제0402!G:G),"-")</f>
        <v>-</v>
      </c>
      <c r="P429" s="14"/>
      <c r="Q429" s="57">
        <v>0</v>
      </c>
      <c r="R429" s="13">
        <v>100</v>
      </c>
      <c r="S429" s="18">
        <v>50</v>
      </c>
      <c r="T429" s="12"/>
      <c r="U429" s="11" t="s">
        <v>150</v>
      </c>
      <c r="V429" s="11" t="e">
        <v>#N/A</v>
      </c>
      <c r="W429" s="11" t="e">
        <v>#N/A</v>
      </c>
      <c r="X429" s="11" t="e">
        <v>#N/A</v>
      </c>
      <c r="Y429" s="11" t="e">
        <v>#N/A</v>
      </c>
      <c r="Z429" s="11" t="e">
        <v>#N/A</v>
      </c>
      <c r="AA429" s="11" t="e">
        <v>#N/A</v>
      </c>
      <c r="AB429" s="11" t="e">
        <v>#N/A</v>
      </c>
      <c r="AC429" s="12"/>
      <c r="AD429" s="12"/>
      <c r="AE429" s="12"/>
      <c r="AF429" s="15" t="s">
        <v>70</v>
      </c>
      <c r="AG429" s="11" t="str">
        <f>IFERROR(VLOOKUP(표1[[#This Row],[담당자]],'담당자 정보'!$B:$D,2,0),"")</f>
        <v/>
      </c>
      <c r="AH429" s="11" t="str">
        <f>IFERROR(VLOOKUP(표1[[#This Row],[담당자]],'담당자 정보'!$B:$E,4,0),"")</f>
        <v/>
      </c>
      <c r="AI429" s="12" t="e">
        <v>#N/A</v>
      </c>
      <c r="AJ429" s="12" t="str">
        <f>IFERROR(VLOOKUP(표1[[#This Row],[담당자]],배민비즈계정!$B:$E,3,0),"")</f>
        <v/>
      </c>
      <c r="AK429" s="12" t="str">
        <f>IFERROR(VLOOKUP(표1[[#This Row],[담당자]],배민비즈계정!$B:$E,4,0),"")</f>
        <v/>
      </c>
      <c r="AL429" s="12" t="e">
        <f>VLOOKUP(표1[[#This Row],[담당자]],배민비즈계정!$B:$E,2,0)</f>
        <v>#N/A</v>
      </c>
      <c r="AM429" s="11" t="e">
        <f>VLOOKUP(표1[[#This Row],[담당자]],'담당자 정보'!B:G,6,FALSE)</f>
        <v>#N/A</v>
      </c>
      <c r="AN429" s="11" t="e">
        <f>VLOOKUP(표1[[#This Row],[팀장]],배민비즈계정!$B:$E,3,FALSE)</f>
        <v>#N/A</v>
      </c>
      <c r="AO429" s="16" t="e">
        <f>VLOOKUP(표1[[#This Row],[팀장]],배민비즈계정!$B:$E,4,FALSE)</f>
        <v>#N/A</v>
      </c>
      <c r="AP429" s="2" t="s">
        <v>57</v>
      </c>
      <c r="AQ429" s="2" t="e">
        <v>#N/A</v>
      </c>
      <c r="AR429" s="2" t="e">
        <f>_xlfn.XLOOKUP(표1[[#This Row],[시도2]]&amp;" "&amp;표1[[#This Row],[시군구2]],요금제0402!C:C,요금제0402!G:G)</f>
        <v>#N/A</v>
      </c>
      <c r="AS429" s="2"/>
      <c r="AT429" s="2"/>
      <c r="AU429" s="2"/>
    </row>
    <row r="430" spans="1:47" ht="16.5" customHeight="1">
      <c r="A430" s="10">
        <v>428</v>
      </c>
      <c r="B430" s="11" t="s">
        <v>2949</v>
      </c>
      <c r="C430" s="11" t="s">
        <v>3470</v>
      </c>
      <c r="D430" s="11" t="s">
        <v>3471</v>
      </c>
      <c r="E430" s="11" t="s">
        <v>56</v>
      </c>
      <c r="F430" s="11" t="s">
        <v>57</v>
      </c>
      <c r="G430" s="11" t="s">
        <v>702</v>
      </c>
      <c r="H430" s="11">
        <v>0</v>
      </c>
      <c r="I430" s="47"/>
      <c r="J430" s="11" t="s">
        <v>3472</v>
      </c>
      <c r="K430" s="11" t="s">
        <v>2978</v>
      </c>
      <c r="L430" s="11" t="s">
        <v>705</v>
      </c>
      <c r="M430" s="12">
        <v>45457</v>
      </c>
      <c r="N430" s="12">
        <v>45462</v>
      </c>
      <c r="O430" s="12" t="str">
        <f>IFERROR(_xlfn.XLOOKUP(표1[[#This Row],[시도]]&amp;" "&amp;표1[[#This Row],[시군구]],요금제0402!C:C,요금제0402!G:G),"-")</f>
        <v>서울B&amp;경인A</v>
      </c>
      <c r="P430" s="14"/>
      <c r="Q430" s="57">
        <v>0</v>
      </c>
      <c r="R430" s="13">
        <v>100</v>
      </c>
      <c r="S430" s="18">
        <v>50</v>
      </c>
      <c r="T430" s="12"/>
      <c r="U430" s="11" t="s">
        <v>150</v>
      </c>
      <c r="V430" s="11">
        <v>0</v>
      </c>
      <c r="W430" s="11">
        <v>0</v>
      </c>
      <c r="X430" s="11">
        <v>0</v>
      </c>
      <c r="Y430" s="11">
        <v>0</v>
      </c>
      <c r="Z430" s="11">
        <v>0</v>
      </c>
      <c r="AA430" s="11">
        <v>0</v>
      </c>
      <c r="AB430" s="11">
        <v>0</v>
      </c>
      <c r="AC430" s="12"/>
      <c r="AD430" s="12"/>
      <c r="AE430" s="12"/>
      <c r="AF430" s="15" t="s">
        <v>70</v>
      </c>
      <c r="AG430" s="11" t="str">
        <f>IFERROR(VLOOKUP(표1[[#This Row],[담당자]],'담당자 정보'!$B:$D,2,0),"")</f>
        <v>모아라인</v>
      </c>
      <c r="AH430" s="11" t="str">
        <f>IFERROR(VLOOKUP(표1[[#This Row],[담당자]],'담당자 정보'!$B:$E,4,0),"")</f>
        <v>모아라인</v>
      </c>
      <c r="AI430" s="12" t="s">
        <v>3466</v>
      </c>
      <c r="AJ430" s="12" t="str">
        <f>IFERROR(VLOOKUP(표1[[#This Row],[담당자]],배민비즈계정!$B:$E,3,0),"")</f>
        <v>smfai1</v>
      </c>
      <c r="AK430" s="12" t="str">
        <f>IFERROR(VLOOKUP(표1[[#This Row],[담당자]],배민비즈계정!$B:$E,4,0),"")</f>
        <v>010-4696-9776</v>
      </c>
      <c r="AL430" s="12" t="str">
        <f>VLOOKUP(표1[[#This Row],[담당자]],배민비즈계정!$B:$E,2,0)</f>
        <v>모아라인</v>
      </c>
      <c r="AM430" s="11">
        <f>VLOOKUP(표1[[#This Row],[담당자]],'담당자 정보'!B:G,6,FALSE)</f>
        <v>0</v>
      </c>
      <c r="AN430" s="11" t="e">
        <f>VLOOKUP(표1[[#This Row],[팀장]],배민비즈계정!$B:$E,3,FALSE)</f>
        <v>#N/A</v>
      </c>
      <c r="AO430" s="16" t="e">
        <f>VLOOKUP(표1[[#This Row],[팀장]],배민비즈계정!$B:$E,4,FALSE)</f>
        <v>#N/A</v>
      </c>
      <c r="AP430" s="2" t="s">
        <v>57</v>
      </c>
      <c r="AQ430" s="2" t="s">
        <v>702</v>
      </c>
      <c r="AR430" s="2" t="str">
        <f>_xlfn.XLOOKUP(표1[[#This Row],[시도2]]&amp;" "&amp;표1[[#This Row],[시군구2]],요금제0402!C:C,요금제0402!G:G)</f>
        <v>서울B&amp;경인A</v>
      </c>
      <c r="AS430" s="2"/>
      <c r="AT430" s="2"/>
      <c r="AU430" s="2"/>
    </row>
    <row r="431" spans="1:47" ht="16.5" customHeight="1">
      <c r="A431" s="10">
        <v>429</v>
      </c>
      <c r="B431" s="11" t="s">
        <v>2949</v>
      </c>
      <c r="C431" s="11" t="s">
        <v>3473</v>
      </c>
      <c r="D431" s="11" t="s">
        <v>3474</v>
      </c>
      <c r="E431" s="11" t="s">
        <v>56</v>
      </c>
      <c r="F431" s="11" t="s">
        <v>57</v>
      </c>
      <c r="G431" s="11" t="s">
        <v>702</v>
      </c>
      <c r="H431" s="11">
        <v>0</v>
      </c>
      <c r="I431" s="47"/>
      <c r="J431" s="11" t="s">
        <v>3475</v>
      </c>
      <c r="K431" s="11" t="s">
        <v>3476</v>
      </c>
      <c r="L431" s="11" t="s">
        <v>705</v>
      </c>
      <c r="M431" s="12">
        <v>45457</v>
      </c>
      <c r="N431" s="12">
        <v>45462</v>
      </c>
      <c r="O431" s="12" t="str">
        <f>IFERROR(_xlfn.XLOOKUP(표1[[#This Row],[시도]]&amp;" "&amp;표1[[#This Row],[시군구]],요금제0402!C:C,요금제0402!G:G),"-")</f>
        <v>서울B&amp;경인A</v>
      </c>
      <c r="P431" s="14"/>
      <c r="Q431" s="57">
        <v>0</v>
      </c>
      <c r="R431" s="13">
        <v>100</v>
      </c>
      <c r="S431" s="18">
        <v>50</v>
      </c>
      <c r="T431" s="12" t="s">
        <v>86</v>
      </c>
      <c r="U431" s="11" t="s">
        <v>64</v>
      </c>
      <c r="V431" s="11">
        <v>4743301339</v>
      </c>
      <c r="W431" s="11" t="s">
        <v>3477</v>
      </c>
      <c r="X431" s="11" t="s">
        <v>3478</v>
      </c>
      <c r="Y431" s="11" t="s">
        <v>3479</v>
      </c>
      <c r="Z431" s="11">
        <v>3333061157698</v>
      </c>
      <c r="AA431" s="11" t="s">
        <v>68</v>
      </c>
      <c r="AB431" s="11" t="s">
        <v>3480</v>
      </c>
      <c r="AC431" s="12"/>
      <c r="AD431" s="12"/>
      <c r="AE431" s="12"/>
      <c r="AF431" s="15" t="s">
        <v>70</v>
      </c>
      <c r="AG431" s="11" t="str">
        <f>IFERROR(VLOOKUP(표1[[#This Row],[담당자]],'담당자 정보'!$B:$D,2,0),"")</f>
        <v>모아라인</v>
      </c>
      <c r="AH431" s="11" t="str">
        <f>IFERROR(VLOOKUP(표1[[#This Row],[담당자]],'담당자 정보'!$B:$E,4,0),"")</f>
        <v>모아라인</v>
      </c>
      <c r="AI431" s="12" t="s">
        <v>3466</v>
      </c>
      <c r="AJ431" s="12" t="str">
        <f>IFERROR(VLOOKUP(표1[[#This Row],[담당자]],배민비즈계정!$B:$E,3,0),"")</f>
        <v>smfai1</v>
      </c>
      <c r="AK431" s="12" t="str">
        <f>IFERROR(VLOOKUP(표1[[#This Row],[담당자]],배민비즈계정!$B:$E,4,0),"")</f>
        <v>010-4696-9776</v>
      </c>
      <c r="AL431" s="12" t="str">
        <f>VLOOKUP(표1[[#This Row],[담당자]],배민비즈계정!$B:$E,2,0)</f>
        <v>모아라인</v>
      </c>
      <c r="AM431" s="11">
        <f>VLOOKUP(표1[[#This Row],[담당자]],'담당자 정보'!B:G,6,FALSE)</f>
        <v>0</v>
      </c>
      <c r="AN431" s="11" t="e">
        <f>VLOOKUP(표1[[#This Row],[팀장]],배민비즈계정!$B:$E,3,FALSE)</f>
        <v>#N/A</v>
      </c>
      <c r="AO431" s="16" t="e">
        <f>VLOOKUP(표1[[#This Row],[팀장]],배민비즈계정!$B:$E,4,FALSE)</f>
        <v>#N/A</v>
      </c>
      <c r="AP431" s="2" t="s">
        <v>57</v>
      </c>
      <c r="AQ431" s="2" t="s">
        <v>702</v>
      </c>
      <c r="AR431" s="2" t="str">
        <f>_xlfn.XLOOKUP(표1[[#This Row],[시도2]]&amp;" "&amp;표1[[#This Row],[시군구2]],요금제0402!C:C,요금제0402!G:G)</f>
        <v>서울B&amp;경인A</v>
      </c>
      <c r="AS431" s="2"/>
      <c r="AT431" s="2"/>
      <c r="AU431" s="2"/>
    </row>
    <row r="432" spans="1:47" ht="16.5" customHeight="1">
      <c r="A432" s="10">
        <v>430</v>
      </c>
      <c r="B432" s="11" t="s">
        <v>2949</v>
      </c>
      <c r="C432" s="11" t="s">
        <v>3481</v>
      </c>
      <c r="D432" s="11" t="s">
        <v>3482</v>
      </c>
      <c r="E432" s="11" t="s">
        <v>56</v>
      </c>
      <c r="F432" s="11" t="s">
        <v>57</v>
      </c>
      <c r="G432" s="11" t="s">
        <v>2571</v>
      </c>
      <c r="H432" s="11">
        <v>0</v>
      </c>
      <c r="I432" s="47"/>
      <c r="J432" s="11" t="s">
        <v>3483</v>
      </c>
      <c r="K432" s="11" t="s">
        <v>3484</v>
      </c>
      <c r="L432" s="11" t="s">
        <v>705</v>
      </c>
      <c r="M432" s="12">
        <v>45457</v>
      </c>
      <c r="N432" s="12">
        <v>45462</v>
      </c>
      <c r="O432" s="12" t="str">
        <f>IFERROR(_xlfn.XLOOKUP(표1[[#This Row],[시도]]&amp;" "&amp;표1[[#This Row],[시군구]],요금제0402!C:C,요금제0402!G:G),"-")</f>
        <v>서울B&amp;경인A</v>
      </c>
      <c r="P432" s="14"/>
      <c r="Q432" s="57">
        <v>0</v>
      </c>
      <c r="R432" s="13">
        <v>100</v>
      </c>
      <c r="S432" s="18">
        <v>50</v>
      </c>
      <c r="T432" s="12" t="s">
        <v>86</v>
      </c>
      <c r="U432" s="11" t="s">
        <v>64</v>
      </c>
      <c r="V432" s="11">
        <v>3187000511</v>
      </c>
      <c r="W432" s="11" t="s">
        <v>3485</v>
      </c>
      <c r="X432" s="11" t="s">
        <v>3486</v>
      </c>
      <c r="Y432" s="11" t="s">
        <v>3479</v>
      </c>
      <c r="Z432" s="11">
        <v>3333061157698</v>
      </c>
      <c r="AA432" s="11" t="s">
        <v>68</v>
      </c>
      <c r="AB432" s="11" t="s">
        <v>3480</v>
      </c>
      <c r="AC432" s="12"/>
      <c r="AD432" s="12"/>
      <c r="AE432" s="12"/>
      <c r="AF432" s="15" t="s">
        <v>70</v>
      </c>
      <c r="AG432" s="11" t="str">
        <f>IFERROR(VLOOKUP(표1[[#This Row],[담당자]],'담당자 정보'!$B:$D,2,0),"")</f>
        <v>모아라인</v>
      </c>
      <c r="AH432" s="11" t="str">
        <f>IFERROR(VLOOKUP(표1[[#This Row],[담당자]],'담당자 정보'!$B:$E,4,0),"")</f>
        <v>모아라인</v>
      </c>
      <c r="AI432" s="12" t="s">
        <v>3466</v>
      </c>
      <c r="AJ432" s="12" t="str">
        <f>IFERROR(VLOOKUP(표1[[#This Row],[담당자]],배민비즈계정!$B:$E,3,0),"")</f>
        <v>smfai1</v>
      </c>
      <c r="AK432" s="12" t="str">
        <f>IFERROR(VLOOKUP(표1[[#This Row],[담당자]],배민비즈계정!$B:$E,4,0),"")</f>
        <v>010-4696-9776</v>
      </c>
      <c r="AL432" s="12" t="str">
        <f>VLOOKUP(표1[[#This Row],[담당자]],배민비즈계정!$B:$E,2,0)</f>
        <v>모아라인</v>
      </c>
      <c r="AM432" s="11">
        <f>VLOOKUP(표1[[#This Row],[담당자]],'담당자 정보'!B:G,6,FALSE)</f>
        <v>0</v>
      </c>
      <c r="AN432" s="11" t="e">
        <f>VLOOKUP(표1[[#This Row],[팀장]],배민비즈계정!$B:$E,3,FALSE)</f>
        <v>#N/A</v>
      </c>
      <c r="AO432" s="16" t="e">
        <f>VLOOKUP(표1[[#This Row],[팀장]],배민비즈계정!$B:$E,4,FALSE)</f>
        <v>#N/A</v>
      </c>
      <c r="AP432" s="2" t="s">
        <v>57</v>
      </c>
      <c r="AQ432" s="2" t="s">
        <v>2571</v>
      </c>
      <c r="AR432" s="2" t="str">
        <f>_xlfn.XLOOKUP(표1[[#This Row],[시도2]]&amp;" "&amp;표1[[#This Row],[시군구2]],요금제0402!C:C,요금제0402!G:G)</f>
        <v>서울B&amp;경인A</v>
      </c>
      <c r="AS432" s="2"/>
      <c r="AT432" s="2"/>
      <c r="AU432" s="2"/>
    </row>
    <row r="433" spans="1:47" ht="16.5" customHeight="1">
      <c r="A433" s="10">
        <v>431</v>
      </c>
      <c r="B433" s="11" t="s">
        <v>3444</v>
      </c>
      <c r="C433" s="11" t="s">
        <v>3487</v>
      </c>
      <c r="D433" s="11" t="s">
        <v>3488</v>
      </c>
      <c r="E433" s="11" t="s">
        <v>56</v>
      </c>
      <c r="F433" s="11" t="s">
        <v>493</v>
      </c>
      <c r="G433" s="11" t="s">
        <v>539</v>
      </c>
      <c r="H433" s="11">
        <v>0</v>
      </c>
      <c r="I433" s="47"/>
      <c r="J433" s="11" t="s">
        <v>3489</v>
      </c>
      <c r="K433" s="11" t="s">
        <v>3490</v>
      </c>
      <c r="L433" s="11" t="s">
        <v>705</v>
      </c>
      <c r="M433" s="12">
        <v>45457</v>
      </c>
      <c r="N433" s="12">
        <v>45462</v>
      </c>
      <c r="O433" s="12" t="str">
        <f>IFERROR(_xlfn.XLOOKUP(표1[[#This Row],[시도]]&amp;" "&amp;표1[[#This Row],[시군구]],요금제0402!C:C,요금제0402!G:G),"-")</f>
        <v>지방</v>
      </c>
      <c r="P433" s="14"/>
      <c r="Q433" s="57">
        <v>0</v>
      </c>
      <c r="R433" s="13">
        <v>100</v>
      </c>
      <c r="S433" s="18">
        <v>50</v>
      </c>
      <c r="T433" s="12" t="s">
        <v>86</v>
      </c>
      <c r="U433" s="11" t="s">
        <v>64</v>
      </c>
      <c r="V433" s="11">
        <v>8104700964</v>
      </c>
      <c r="W433" s="11" t="s">
        <v>3491</v>
      </c>
      <c r="X433" s="11" t="s">
        <v>3492</v>
      </c>
      <c r="Y433" s="11" t="s">
        <v>3493</v>
      </c>
      <c r="Z433" s="11">
        <v>3333266965494</v>
      </c>
      <c r="AA433" s="11" t="s">
        <v>68</v>
      </c>
      <c r="AB433" s="11" t="s">
        <v>3494</v>
      </c>
      <c r="AC433" s="12"/>
      <c r="AD433" s="12"/>
      <c r="AE433" s="12"/>
      <c r="AF433" s="15" t="s">
        <v>70</v>
      </c>
      <c r="AG433" s="11" t="str">
        <f>IFERROR(VLOOKUP(표1[[#This Row],[담당자]],'담당자 정보'!$B:$D,2,0),"")</f>
        <v>모아라인</v>
      </c>
      <c r="AH433" s="11" t="str">
        <f>IFERROR(VLOOKUP(표1[[#This Row],[담당자]],'담당자 정보'!$B:$E,4,0),"")</f>
        <v>인프라확장_3팀</v>
      </c>
      <c r="AI433" s="12" t="s">
        <v>333</v>
      </c>
      <c r="AJ433" s="12" t="str">
        <f>IFERROR(VLOOKUP(표1[[#This Row],[담당자]],배민비즈계정!$B:$E,3,0),"")</f>
        <v>samsami7777777</v>
      </c>
      <c r="AK433" s="12" t="str">
        <f>IFERROR(VLOOKUP(표1[[#This Row],[담당자]],배민비즈계정!$B:$E,4,0),"")</f>
        <v>010-5212-8218</v>
      </c>
      <c r="AL433" s="12" t="str">
        <f>VLOOKUP(표1[[#This Row],[담당자]],배민비즈계정!$B:$E,2,0)</f>
        <v>모아라인</v>
      </c>
      <c r="AM433" s="11" t="str">
        <f>VLOOKUP(표1[[#This Row],[담당자]],'담당자 정보'!B:G,6,FALSE)</f>
        <v>김영선</v>
      </c>
      <c r="AN433" s="11" t="str">
        <f>VLOOKUP(표1[[#This Row],[팀장]],배민비즈계정!$B:$E,3,FALSE)</f>
        <v>samsami7777777</v>
      </c>
      <c r="AO433" s="16" t="str">
        <f>VLOOKUP(표1[[#This Row],[팀장]],배민비즈계정!$B:$E,4,FALSE)</f>
        <v>010-5212-8218</v>
      </c>
      <c r="AP433" s="2" t="s">
        <v>493</v>
      </c>
      <c r="AQ433" s="2" t="s">
        <v>539</v>
      </c>
      <c r="AR433" s="2" t="str">
        <f>_xlfn.XLOOKUP(표1[[#This Row],[시도2]]&amp;" "&amp;표1[[#This Row],[시군구2]],요금제0402!C:C,요금제0402!G:G)</f>
        <v>지방</v>
      </c>
      <c r="AS433" s="2"/>
      <c r="AT433" s="2"/>
      <c r="AU433" s="2"/>
    </row>
    <row r="434" spans="1:47" ht="16.5" customHeight="1">
      <c r="A434" s="10">
        <v>432</v>
      </c>
      <c r="B434" s="11" t="s">
        <v>2101</v>
      </c>
      <c r="C434" s="11" t="s">
        <v>3495</v>
      </c>
      <c r="D434" s="11" t="s">
        <v>3496</v>
      </c>
      <c r="E434" s="11" t="s">
        <v>56</v>
      </c>
      <c r="F434" s="11" t="s">
        <v>109</v>
      </c>
      <c r="G434" s="11" t="e">
        <v>#N/A</v>
      </c>
      <c r="H434" s="11" t="e">
        <v>#N/A</v>
      </c>
      <c r="I434" s="47"/>
      <c r="J434" s="11" t="s">
        <v>3497</v>
      </c>
      <c r="K434" s="11" t="s">
        <v>3498</v>
      </c>
      <c r="L434" s="11" t="s">
        <v>705</v>
      </c>
      <c r="M434" s="12">
        <v>45457</v>
      </c>
      <c r="N434" s="12">
        <v>45462</v>
      </c>
      <c r="O434" s="12" t="str">
        <f>IFERROR(_xlfn.XLOOKUP(표1[[#This Row],[시도]]&amp;" "&amp;표1[[#This Row],[시군구]],요금제0402!C:C,요금제0402!G:G),"-")</f>
        <v>-</v>
      </c>
      <c r="P434" s="14"/>
      <c r="Q434" s="57">
        <v>0</v>
      </c>
      <c r="R434" s="13">
        <v>100</v>
      </c>
      <c r="S434" s="18">
        <v>50</v>
      </c>
      <c r="T434" s="12"/>
      <c r="U434" s="11" t="s">
        <v>150</v>
      </c>
      <c r="V434" s="11" t="e">
        <v>#N/A</v>
      </c>
      <c r="W434" s="11" t="e">
        <v>#N/A</v>
      </c>
      <c r="X434" s="11" t="e">
        <v>#N/A</v>
      </c>
      <c r="Y434" s="11" t="e">
        <v>#N/A</v>
      </c>
      <c r="Z434" s="11" t="e">
        <v>#N/A</v>
      </c>
      <c r="AA434" s="11" t="e">
        <v>#N/A</v>
      </c>
      <c r="AB434" s="11" t="e">
        <v>#N/A</v>
      </c>
      <c r="AC434" s="12"/>
      <c r="AD434" s="12"/>
      <c r="AE434" s="12"/>
      <c r="AF434" s="15" t="s">
        <v>70</v>
      </c>
      <c r="AG434" s="11" t="str">
        <f>IFERROR(VLOOKUP(표1[[#This Row],[담당자]],'담당자 정보'!$B:$D,2,0),"")</f>
        <v/>
      </c>
      <c r="AH434" s="11" t="str">
        <f>IFERROR(VLOOKUP(표1[[#This Row],[담당자]],'담당자 정보'!$B:$E,4,0),"")</f>
        <v/>
      </c>
      <c r="AI434" s="12" t="e">
        <v>#N/A</v>
      </c>
      <c r="AJ434" s="12" t="str">
        <f>IFERROR(VLOOKUP(표1[[#This Row],[담당자]],배민비즈계정!$B:$E,3,0),"")</f>
        <v/>
      </c>
      <c r="AK434" s="12" t="str">
        <f>IFERROR(VLOOKUP(표1[[#This Row],[담당자]],배민비즈계정!$B:$E,4,0),"")</f>
        <v/>
      </c>
      <c r="AL434" s="12" t="e">
        <f>VLOOKUP(표1[[#This Row],[담당자]],배민비즈계정!$B:$E,2,0)</f>
        <v>#N/A</v>
      </c>
      <c r="AM434" s="11" t="e">
        <f>VLOOKUP(표1[[#This Row],[담당자]],'담당자 정보'!B:G,6,FALSE)</f>
        <v>#N/A</v>
      </c>
      <c r="AN434" s="11" t="e">
        <f>VLOOKUP(표1[[#This Row],[팀장]],배민비즈계정!$B:$E,3,FALSE)</f>
        <v>#N/A</v>
      </c>
      <c r="AO434" s="16" t="e">
        <f>VLOOKUP(표1[[#This Row],[팀장]],배민비즈계정!$B:$E,4,FALSE)</f>
        <v>#N/A</v>
      </c>
      <c r="AP434" s="2" t="s">
        <v>109</v>
      </c>
      <c r="AQ434" s="2" t="e">
        <v>#N/A</v>
      </c>
      <c r="AR434" s="2" t="e">
        <f>_xlfn.XLOOKUP(표1[[#This Row],[시도2]]&amp;" "&amp;표1[[#This Row],[시군구2]],요금제0402!C:C,요금제0402!G:G)</f>
        <v>#N/A</v>
      </c>
      <c r="AS434" s="2"/>
      <c r="AT434" s="2"/>
      <c r="AU434" s="2"/>
    </row>
    <row r="435" spans="1:47" ht="16.5" customHeight="1">
      <c r="A435" s="10">
        <v>433</v>
      </c>
      <c r="B435" s="11" t="s">
        <v>3367</v>
      </c>
      <c r="C435" s="11" t="s">
        <v>3499</v>
      </c>
      <c r="D435" s="11" t="s">
        <v>3500</v>
      </c>
      <c r="E435" s="11" t="s">
        <v>56</v>
      </c>
      <c r="F435" s="11" t="s">
        <v>1678</v>
      </c>
      <c r="G435" s="11" t="s">
        <v>1679</v>
      </c>
      <c r="H435" s="11">
        <v>0</v>
      </c>
      <c r="I435" s="47" t="s">
        <v>3501</v>
      </c>
      <c r="J435" s="11" t="s">
        <v>3502</v>
      </c>
      <c r="K435" s="11" t="s">
        <v>1681</v>
      </c>
      <c r="L435" s="11" t="s">
        <v>705</v>
      </c>
      <c r="M435" s="12">
        <v>45457</v>
      </c>
      <c r="N435" s="12">
        <v>45462</v>
      </c>
      <c r="O435" s="12" t="str">
        <f>IFERROR(_xlfn.XLOOKUP(표1[[#This Row],[시도]]&amp;" "&amp;표1[[#This Row],[시군구]],요금제0402!C:C,요금제0402!G:G),"-")</f>
        <v>지방</v>
      </c>
      <c r="P435" s="14"/>
      <c r="Q435" s="57">
        <v>0</v>
      </c>
      <c r="R435" s="13">
        <v>100</v>
      </c>
      <c r="S435" s="18">
        <v>50</v>
      </c>
      <c r="T435" s="12" t="s">
        <v>86</v>
      </c>
      <c r="U435" s="11" t="s">
        <v>64</v>
      </c>
      <c r="V435" s="11">
        <v>6162973589</v>
      </c>
      <c r="W435" s="11" t="s">
        <v>3503</v>
      </c>
      <c r="X435" s="11" t="s">
        <v>3504</v>
      </c>
      <c r="Y435" s="11" t="s">
        <v>3505</v>
      </c>
      <c r="Z435" s="11">
        <v>100196960124</v>
      </c>
      <c r="AA435" s="11" t="s">
        <v>408</v>
      </c>
      <c r="AB435" s="11" t="s">
        <v>3506</v>
      </c>
      <c r="AC435" s="12"/>
      <c r="AD435" s="12"/>
      <c r="AE435" s="12"/>
      <c r="AF435" s="15" t="s">
        <v>70</v>
      </c>
      <c r="AG435" s="11" t="str">
        <f>IFERROR(VLOOKUP(표1[[#This Row],[담당자]],'담당자 정보'!$B:$D,2,0),"")</f>
        <v>모아라인</v>
      </c>
      <c r="AH435" s="11" t="str">
        <f>IFERROR(VLOOKUP(표1[[#This Row],[담당자]],'담당자 정보'!$B:$E,4,0),"")</f>
        <v>인프라확장_3팀</v>
      </c>
      <c r="AI435" s="12" t="s">
        <v>333</v>
      </c>
      <c r="AJ435" s="12" t="str">
        <f>IFERROR(VLOOKUP(표1[[#This Row],[담당자]],배민비즈계정!$B:$E,3,0),"")</f>
        <v>samsami7777777</v>
      </c>
      <c r="AK435" s="12" t="str">
        <f>IFERROR(VLOOKUP(표1[[#This Row],[담당자]],배민비즈계정!$B:$E,4,0),"")</f>
        <v>010-5212-8218</v>
      </c>
      <c r="AL435" s="12" t="str">
        <f>VLOOKUP(표1[[#This Row],[담당자]],배민비즈계정!$B:$E,2,0)</f>
        <v>모아라인</v>
      </c>
      <c r="AM435" s="11" t="str">
        <f>VLOOKUP(표1[[#This Row],[담당자]],'담당자 정보'!B:G,6,FALSE)</f>
        <v>김영선</v>
      </c>
      <c r="AN435" s="11" t="str">
        <f>VLOOKUP(표1[[#This Row],[팀장]],배민비즈계정!$B:$E,3,FALSE)</f>
        <v>samsami7777777</v>
      </c>
      <c r="AO435" s="16" t="str">
        <f>VLOOKUP(표1[[#This Row],[팀장]],배민비즈계정!$B:$E,4,FALSE)</f>
        <v>010-5212-8218</v>
      </c>
      <c r="AP435" s="2" t="s">
        <v>1678</v>
      </c>
      <c r="AQ435" s="2" t="s">
        <v>1679</v>
      </c>
      <c r="AR435" s="2" t="str">
        <f>_xlfn.XLOOKUP(표1[[#This Row],[시도2]]&amp;" "&amp;표1[[#This Row],[시군구2]],요금제0402!C:C,요금제0402!G:G)</f>
        <v>지방</v>
      </c>
      <c r="AS435" s="2"/>
      <c r="AT435" s="2"/>
      <c r="AU435" s="2"/>
    </row>
    <row r="436" spans="1:47" ht="16.5" customHeight="1">
      <c r="A436" s="10">
        <v>434</v>
      </c>
      <c r="B436" s="11" t="s">
        <v>1396</v>
      </c>
      <c r="C436" s="11" t="s">
        <v>3507</v>
      </c>
      <c r="D436" s="11" t="s">
        <v>3508</v>
      </c>
      <c r="E436" s="11" t="s">
        <v>75</v>
      </c>
      <c r="F436" s="11" t="s">
        <v>109</v>
      </c>
      <c r="G436" s="11" t="s">
        <v>1148</v>
      </c>
      <c r="H436" s="11">
        <v>0</v>
      </c>
      <c r="I436" s="47"/>
      <c r="J436" s="11" t="s">
        <v>3509</v>
      </c>
      <c r="K436" s="11" t="s">
        <v>1150</v>
      </c>
      <c r="L436" s="11" t="s">
        <v>705</v>
      </c>
      <c r="M436" s="12">
        <v>45457</v>
      </c>
      <c r="N436" s="12">
        <v>45462</v>
      </c>
      <c r="O436" s="12" t="str">
        <f>IFERROR(_xlfn.XLOOKUP(표1[[#This Row],[시도]]&amp;" "&amp;표1[[#This Row],[시군구]],요금제0402!C:C,요금제0402!G:G),"-")</f>
        <v>경인B</v>
      </c>
      <c r="P436" s="14"/>
      <c r="Q436" s="57">
        <v>0</v>
      </c>
      <c r="R436" s="13">
        <v>100</v>
      </c>
      <c r="S436" s="18">
        <v>50</v>
      </c>
      <c r="T436" s="12" t="s">
        <v>86</v>
      </c>
      <c r="U436" s="11" t="s">
        <v>64</v>
      </c>
      <c r="V436" s="11">
        <v>5184500666</v>
      </c>
      <c r="W436" s="11" t="s">
        <v>3510</v>
      </c>
      <c r="X436" s="11" t="s">
        <v>3511</v>
      </c>
      <c r="Y436" s="11" t="s">
        <v>3512</v>
      </c>
      <c r="Z436" s="11">
        <v>110334865239</v>
      </c>
      <c r="AA436" s="11" t="s">
        <v>165</v>
      </c>
      <c r="AB436" s="11" t="s">
        <v>3513</v>
      </c>
      <c r="AC436" s="12"/>
      <c r="AD436" s="12"/>
      <c r="AE436" s="12"/>
      <c r="AF436" s="15" t="s">
        <v>70</v>
      </c>
      <c r="AG436" s="11" t="str">
        <f>IFERROR(VLOOKUP(표1[[#This Row],[담당자]],'담당자 정보'!$B:$D,2,0),"")</f>
        <v>모아라인</v>
      </c>
      <c r="AH436" s="11" t="str">
        <f>IFERROR(VLOOKUP(표1[[#This Row],[담당자]],'담당자 정보'!$B:$E,4,0),"")</f>
        <v>인프라확장_2팀</v>
      </c>
      <c r="AI436" s="12" t="s">
        <v>455</v>
      </c>
      <c r="AJ436" s="12" t="str">
        <f>IFERROR(VLOOKUP(표1[[#This Row],[담당자]],배민비즈계정!$B:$E,3,0),"")</f>
        <v>Dkssudgody</v>
      </c>
      <c r="AK436" s="12" t="str">
        <f>IFERROR(VLOOKUP(표1[[#This Row],[담당자]],배민비즈계정!$B:$E,4,0),"")</f>
        <v>010-9737-2777</v>
      </c>
      <c r="AL436" s="12" t="str">
        <f>VLOOKUP(표1[[#This Row],[담당자]],배민비즈계정!$B:$E,2,0)</f>
        <v>모아라인</v>
      </c>
      <c r="AM436" s="11" t="str">
        <f>VLOOKUP(표1[[#This Row],[담당자]],'담당자 정보'!B:G,6,FALSE)</f>
        <v>김정교</v>
      </c>
      <c r="AN436" s="11" t="str">
        <f>VLOOKUP(표1[[#This Row],[팀장]],배민비즈계정!$B:$E,3,FALSE)</f>
        <v>Dkssudgody</v>
      </c>
      <c r="AO436" s="16" t="str">
        <f>VLOOKUP(표1[[#This Row],[팀장]],배민비즈계정!$B:$E,4,FALSE)</f>
        <v>010-9737-2777</v>
      </c>
      <c r="AP436" s="2" t="s">
        <v>109</v>
      </c>
      <c r="AQ436" s="2" t="s">
        <v>1148</v>
      </c>
      <c r="AR436" s="2" t="str">
        <f>_xlfn.XLOOKUP(표1[[#This Row],[시도2]]&amp;" "&amp;표1[[#This Row],[시군구2]],요금제0402!C:C,요금제0402!G:G)</f>
        <v>경인B</v>
      </c>
      <c r="AS436" s="2"/>
      <c r="AT436" s="2"/>
      <c r="AU436" s="2"/>
    </row>
    <row r="437" spans="1:47" ht="16.5" customHeight="1">
      <c r="A437" s="10">
        <v>435</v>
      </c>
      <c r="B437" s="11" t="s">
        <v>1396</v>
      </c>
      <c r="C437" s="11" t="s">
        <v>3514</v>
      </c>
      <c r="D437" s="11" t="s">
        <v>3515</v>
      </c>
      <c r="E437" s="11" t="s">
        <v>108</v>
      </c>
      <c r="F437" s="11" t="s">
        <v>109</v>
      </c>
      <c r="G437" s="11" t="s">
        <v>1148</v>
      </c>
      <c r="H437" s="11">
        <v>1</v>
      </c>
      <c r="I437" s="47" t="s">
        <v>3516</v>
      </c>
      <c r="J437" s="11" t="s">
        <v>3517</v>
      </c>
      <c r="K437" s="11" t="s">
        <v>1400</v>
      </c>
      <c r="L437" s="11" t="s">
        <v>705</v>
      </c>
      <c r="M437" s="12">
        <v>45457</v>
      </c>
      <c r="N437" s="12">
        <v>45462</v>
      </c>
      <c r="O437" s="12" t="str">
        <f>IFERROR(_xlfn.XLOOKUP(표1[[#This Row],[시도]]&amp;" "&amp;표1[[#This Row],[시군구]],요금제0402!C:C,요금제0402!G:G),"-")</f>
        <v>경인B</v>
      </c>
      <c r="P437" s="14"/>
      <c r="Q437" s="57">
        <v>0</v>
      </c>
      <c r="R437" s="13">
        <v>100</v>
      </c>
      <c r="S437" s="18">
        <v>50</v>
      </c>
      <c r="T437" s="12" t="s">
        <v>86</v>
      </c>
      <c r="U437" s="11" t="s">
        <v>64</v>
      </c>
      <c r="V437" s="11">
        <v>7584700588</v>
      </c>
      <c r="W437" s="11" t="s">
        <v>3518</v>
      </c>
      <c r="X437" s="11" t="s">
        <v>3519</v>
      </c>
      <c r="Y437" s="11" t="s">
        <v>3520</v>
      </c>
      <c r="Z437" s="11">
        <v>3510552450083</v>
      </c>
      <c r="AA437" s="11" t="s">
        <v>142</v>
      </c>
      <c r="AB437" s="11" t="s">
        <v>3521</v>
      </c>
      <c r="AC437" s="12"/>
      <c r="AD437" s="12"/>
      <c r="AE437" s="12"/>
      <c r="AF437" s="15" t="s">
        <v>70</v>
      </c>
      <c r="AG437" s="11" t="str">
        <f>IFERROR(VLOOKUP(표1[[#This Row],[담당자]],'담당자 정보'!$B:$D,2,0),"")</f>
        <v>모아라인</v>
      </c>
      <c r="AH437" s="11" t="str">
        <f>IFERROR(VLOOKUP(표1[[#This Row],[담당자]],'담당자 정보'!$B:$E,4,0),"")</f>
        <v>인프라확장_2팀</v>
      </c>
      <c r="AI437" s="12" t="s">
        <v>455</v>
      </c>
      <c r="AJ437" s="12" t="str">
        <f>IFERROR(VLOOKUP(표1[[#This Row],[담당자]],배민비즈계정!$B:$E,3,0),"")</f>
        <v>Dkssudgody</v>
      </c>
      <c r="AK437" s="12" t="str">
        <f>IFERROR(VLOOKUP(표1[[#This Row],[담당자]],배민비즈계정!$B:$E,4,0),"")</f>
        <v>010-9737-2777</v>
      </c>
      <c r="AL437" s="12" t="str">
        <f>VLOOKUP(표1[[#This Row],[담당자]],배민비즈계정!$B:$E,2,0)</f>
        <v>모아라인</v>
      </c>
      <c r="AM437" s="11" t="str">
        <f>VLOOKUP(표1[[#This Row],[담당자]],'담당자 정보'!B:G,6,FALSE)</f>
        <v>김정교</v>
      </c>
      <c r="AN437" s="11" t="str">
        <f>VLOOKUP(표1[[#This Row],[팀장]],배민비즈계정!$B:$E,3,FALSE)</f>
        <v>Dkssudgody</v>
      </c>
      <c r="AO437" s="16" t="str">
        <f>VLOOKUP(표1[[#This Row],[팀장]],배민비즈계정!$B:$E,4,FALSE)</f>
        <v>010-9737-2777</v>
      </c>
      <c r="AP437" s="2" t="s">
        <v>109</v>
      </c>
      <c r="AQ437" s="2" t="s">
        <v>1148</v>
      </c>
      <c r="AR437" s="2" t="str">
        <f>_xlfn.XLOOKUP(표1[[#This Row],[시도2]]&amp;" "&amp;표1[[#This Row],[시군구2]],요금제0402!C:C,요금제0402!G:G)</f>
        <v>경인B</v>
      </c>
      <c r="AS437" s="2"/>
      <c r="AT437" s="2"/>
      <c r="AU437" s="2"/>
    </row>
    <row r="438" spans="1:47" ht="16.5" customHeight="1">
      <c r="A438" s="10">
        <v>436</v>
      </c>
      <c r="B438" s="11" t="s">
        <v>1396</v>
      </c>
      <c r="C438" s="11" t="s">
        <v>3522</v>
      </c>
      <c r="D438" s="11" t="s">
        <v>3523</v>
      </c>
      <c r="E438" s="11" t="s">
        <v>56</v>
      </c>
      <c r="F438" s="11" t="s">
        <v>109</v>
      </c>
      <c r="G438" s="11" t="s">
        <v>1148</v>
      </c>
      <c r="H438" s="11">
        <v>0</v>
      </c>
      <c r="I438" s="47"/>
      <c r="J438" s="11" t="s">
        <v>3524</v>
      </c>
      <c r="K438" s="11" t="s">
        <v>2675</v>
      </c>
      <c r="L438" s="11" t="s">
        <v>705</v>
      </c>
      <c r="M438" s="12">
        <v>45457</v>
      </c>
      <c r="N438" s="12">
        <v>45462</v>
      </c>
      <c r="O438" s="12" t="str">
        <f>IFERROR(_xlfn.XLOOKUP(표1[[#This Row],[시도]]&amp;" "&amp;표1[[#This Row],[시군구]],요금제0402!C:C,요금제0402!G:G),"-")</f>
        <v>경인B</v>
      </c>
      <c r="P438" s="14"/>
      <c r="Q438" s="57">
        <v>0</v>
      </c>
      <c r="R438" s="13">
        <v>100</v>
      </c>
      <c r="S438" s="18">
        <v>50</v>
      </c>
      <c r="T438" s="12"/>
      <c r="U438" s="11" t="s">
        <v>150</v>
      </c>
      <c r="V438" s="11">
        <v>0</v>
      </c>
      <c r="W438" s="11">
        <v>0</v>
      </c>
      <c r="X438" s="11">
        <v>0</v>
      </c>
      <c r="Y438" s="11">
        <v>0</v>
      </c>
      <c r="Z438" s="11">
        <v>0</v>
      </c>
      <c r="AA438" s="11">
        <v>0</v>
      </c>
      <c r="AB438" s="11">
        <v>0</v>
      </c>
      <c r="AC438" s="12"/>
      <c r="AD438" s="12"/>
      <c r="AE438" s="12"/>
      <c r="AF438" s="15" t="s">
        <v>70</v>
      </c>
      <c r="AG438" s="11" t="str">
        <f>IFERROR(VLOOKUP(표1[[#This Row],[담당자]],'담당자 정보'!$B:$D,2,0),"")</f>
        <v>모아라인</v>
      </c>
      <c r="AH438" s="11" t="str">
        <f>IFERROR(VLOOKUP(표1[[#This Row],[담당자]],'담당자 정보'!$B:$E,4,0),"")</f>
        <v>인프라확장_2팀</v>
      </c>
      <c r="AI438" s="12" t="s">
        <v>455</v>
      </c>
      <c r="AJ438" s="12" t="str">
        <f>IFERROR(VLOOKUP(표1[[#This Row],[담당자]],배민비즈계정!$B:$E,3,0),"")</f>
        <v>Dkssudgody</v>
      </c>
      <c r="AK438" s="12" t="str">
        <f>IFERROR(VLOOKUP(표1[[#This Row],[담당자]],배민비즈계정!$B:$E,4,0),"")</f>
        <v>010-9737-2777</v>
      </c>
      <c r="AL438" s="12" t="str">
        <f>VLOOKUP(표1[[#This Row],[담당자]],배민비즈계정!$B:$E,2,0)</f>
        <v>모아라인</v>
      </c>
      <c r="AM438" s="11" t="str">
        <f>VLOOKUP(표1[[#This Row],[담당자]],'담당자 정보'!B:G,6,FALSE)</f>
        <v>김정교</v>
      </c>
      <c r="AN438" s="11" t="str">
        <f>VLOOKUP(표1[[#This Row],[팀장]],배민비즈계정!$B:$E,3,FALSE)</f>
        <v>Dkssudgody</v>
      </c>
      <c r="AO438" s="16" t="str">
        <f>VLOOKUP(표1[[#This Row],[팀장]],배민비즈계정!$B:$E,4,FALSE)</f>
        <v>010-9737-2777</v>
      </c>
      <c r="AP438" s="2" t="s">
        <v>109</v>
      </c>
      <c r="AQ438" s="2" t="s">
        <v>1148</v>
      </c>
      <c r="AR438" s="2" t="str">
        <f>_xlfn.XLOOKUP(표1[[#This Row],[시도2]]&amp;" "&amp;표1[[#This Row],[시군구2]],요금제0402!C:C,요금제0402!G:G)</f>
        <v>경인B</v>
      </c>
      <c r="AS438" s="2"/>
      <c r="AT438" s="2"/>
      <c r="AU438" s="2"/>
    </row>
    <row r="439" spans="1:47" ht="16.5" customHeight="1">
      <c r="A439" s="10">
        <v>437</v>
      </c>
      <c r="B439" s="11" t="s">
        <v>3282</v>
      </c>
      <c r="C439" s="11" t="s">
        <v>3525</v>
      </c>
      <c r="D439" s="11" t="s">
        <v>235</v>
      </c>
      <c r="E439" s="11" t="e">
        <v>#N/A</v>
      </c>
      <c r="F439" s="11" t="s">
        <v>2192</v>
      </c>
      <c r="G439" s="11" t="e">
        <v>#N/A</v>
      </c>
      <c r="H439" s="11" t="e">
        <v>#N/A</v>
      </c>
      <c r="I439" s="47"/>
      <c r="J439" s="11" t="s">
        <v>3526</v>
      </c>
      <c r="K439" s="11" t="s">
        <v>3527</v>
      </c>
      <c r="L439" s="11" t="s">
        <v>705</v>
      </c>
      <c r="M439" s="12">
        <v>45457</v>
      </c>
      <c r="N439" s="12">
        <v>45462</v>
      </c>
      <c r="O439" s="12" t="str">
        <f>IFERROR(_xlfn.XLOOKUP(표1[[#This Row],[시도]]&amp;" "&amp;표1[[#This Row],[시군구]],요금제0402!C:C,요금제0402!G:G),"-")</f>
        <v>-</v>
      </c>
      <c r="P439" s="14"/>
      <c r="Q439" s="57">
        <v>0</v>
      </c>
      <c r="R439" s="13">
        <v>100</v>
      </c>
      <c r="S439" s="18">
        <v>50</v>
      </c>
      <c r="T439" s="12"/>
      <c r="U439" s="11" t="s">
        <v>150</v>
      </c>
      <c r="V439" s="11" t="e">
        <v>#N/A</v>
      </c>
      <c r="W439" s="11" t="e">
        <v>#N/A</v>
      </c>
      <c r="X439" s="11" t="e">
        <v>#N/A</v>
      </c>
      <c r="Y439" s="11" t="e">
        <v>#N/A</v>
      </c>
      <c r="Z439" s="11" t="e">
        <v>#N/A</v>
      </c>
      <c r="AA439" s="11" t="e">
        <v>#N/A</v>
      </c>
      <c r="AB439" s="11" t="e">
        <v>#N/A</v>
      </c>
      <c r="AC439" s="12"/>
      <c r="AD439" s="12"/>
      <c r="AE439" s="12"/>
      <c r="AF439" s="15" t="s">
        <v>70</v>
      </c>
      <c r="AG439" s="11" t="str">
        <f>IFERROR(VLOOKUP(표1[[#This Row],[담당자]],'담당자 정보'!$B:$D,2,0),"")</f>
        <v/>
      </c>
      <c r="AH439" s="11" t="str">
        <f>IFERROR(VLOOKUP(표1[[#This Row],[담당자]],'담당자 정보'!$B:$E,4,0),"")</f>
        <v/>
      </c>
      <c r="AI439" s="12" t="e">
        <v>#N/A</v>
      </c>
      <c r="AJ439" s="12" t="str">
        <f>IFERROR(VLOOKUP(표1[[#This Row],[담당자]],배민비즈계정!$B:$E,3,0),"")</f>
        <v/>
      </c>
      <c r="AK439" s="12" t="str">
        <f>IFERROR(VLOOKUP(표1[[#This Row],[담당자]],배민비즈계정!$B:$E,4,0),"")</f>
        <v/>
      </c>
      <c r="AL439" s="12" t="e">
        <f>VLOOKUP(표1[[#This Row],[담당자]],배민비즈계정!$B:$E,2,0)</f>
        <v>#N/A</v>
      </c>
      <c r="AM439" s="11" t="e">
        <f>VLOOKUP(표1[[#This Row],[담당자]],'담당자 정보'!B:G,6,FALSE)</f>
        <v>#N/A</v>
      </c>
      <c r="AN439" s="11" t="e">
        <f>VLOOKUP(표1[[#This Row],[팀장]],배민비즈계정!$B:$E,3,FALSE)</f>
        <v>#N/A</v>
      </c>
      <c r="AO439" s="16" t="e">
        <f>VLOOKUP(표1[[#This Row],[팀장]],배민비즈계정!$B:$E,4,FALSE)</f>
        <v>#N/A</v>
      </c>
      <c r="AP439" s="2" t="s">
        <v>2192</v>
      </c>
      <c r="AQ439" s="2" t="e">
        <v>#N/A</v>
      </c>
      <c r="AR439" s="2" t="e">
        <f>_xlfn.XLOOKUP(표1[[#This Row],[시도2]]&amp;" "&amp;표1[[#This Row],[시군구2]],요금제0402!C:C,요금제0402!G:G)</f>
        <v>#N/A</v>
      </c>
      <c r="AS439" s="2"/>
      <c r="AT439" s="2"/>
      <c r="AU439" s="2"/>
    </row>
    <row r="440" spans="1:47" ht="16.5" customHeight="1">
      <c r="A440" s="10">
        <v>438</v>
      </c>
      <c r="B440" s="11" t="s">
        <v>3154</v>
      </c>
      <c r="C440" s="11" t="s">
        <v>3528</v>
      </c>
      <c r="D440" s="11" t="s">
        <v>3529</v>
      </c>
      <c r="E440" s="11" t="s">
        <v>56</v>
      </c>
      <c r="F440" s="11" t="s">
        <v>481</v>
      </c>
      <c r="G440" s="11" t="s">
        <v>3157</v>
      </c>
      <c r="H440" s="11">
        <v>0</v>
      </c>
      <c r="I440" s="47"/>
      <c r="J440" s="11" t="s">
        <v>3530</v>
      </c>
      <c r="K440" s="11" t="s">
        <v>3531</v>
      </c>
      <c r="L440" s="11" t="s">
        <v>705</v>
      </c>
      <c r="M440" s="12">
        <v>45457</v>
      </c>
      <c r="N440" s="12">
        <v>45462</v>
      </c>
      <c r="O440" s="12" t="str">
        <f>IFERROR(_xlfn.XLOOKUP(표1[[#This Row],[시도]]&amp;" "&amp;표1[[#This Row],[시군구]],요금제0402!C:C,요금제0402!G:G),"-")</f>
        <v>지방</v>
      </c>
      <c r="P440" s="14"/>
      <c r="Q440" s="57">
        <v>0</v>
      </c>
      <c r="R440" s="13">
        <v>100</v>
      </c>
      <c r="S440" s="18">
        <v>50</v>
      </c>
      <c r="T440" s="12" t="s">
        <v>86</v>
      </c>
      <c r="U440" s="11" t="s">
        <v>150</v>
      </c>
      <c r="V440" s="11">
        <v>8135100015</v>
      </c>
      <c r="W440" s="11" t="s">
        <v>3532</v>
      </c>
      <c r="X440" s="11" t="s">
        <v>3533</v>
      </c>
      <c r="Y440" s="11" t="s">
        <v>3534</v>
      </c>
      <c r="Z440" s="11">
        <v>100018783304</v>
      </c>
      <c r="AA440" s="11" t="s">
        <v>1097</v>
      </c>
      <c r="AB440" s="11" t="s">
        <v>3535</v>
      </c>
      <c r="AC440" s="12"/>
      <c r="AD440" s="12"/>
      <c r="AE440" s="12"/>
      <c r="AF440" s="15" t="s">
        <v>502</v>
      </c>
      <c r="AG440" s="11" t="str">
        <f>IFERROR(VLOOKUP(표1[[#This Row],[담당자]],'담당자 정보'!$B:$D,2,0),"")</f>
        <v>모아라인</v>
      </c>
      <c r="AH440" s="11" t="str">
        <f>IFERROR(VLOOKUP(표1[[#This Row],[담당자]],'담당자 정보'!$B:$E,4,0),"")</f>
        <v>인프라확장_2팀</v>
      </c>
      <c r="AI440" s="12" t="s">
        <v>455</v>
      </c>
      <c r="AJ440" s="12" t="str">
        <f>IFERROR(VLOOKUP(표1[[#This Row],[담당자]],배민비즈계정!$B:$E,3,0),"")</f>
        <v>Dkssudgody</v>
      </c>
      <c r="AK440" s="12" t="str">
        <f>IFERROR(VLOOKUP(표1[[#This Row],[담당자]],배민비즈계정!$B:$E,4,0),"")</f>
        <v>010-9737-2777</v>
      </c>
      <c r="AL440" s="12" t="str">
        <f>VLOOKUP(표1[[#This Row],[담당자]],배민비즈계정!$B:$E,2,0)</f>
        <v>모아라인</v>
      </c>
      <c r="AM440" s="11" t="str">
        <f>VLOOKUP(표1[[#This Row],[담당자]],'담당자 정보'!B:G,6,FALSE)</f>
        <v>김정교</v>
      </c>
      <c r="AN440" s="11" t="str">
        <f>VLOOKUP(표1[[#This Row],[팀장]],배민비즈계정!$B:$E,3,FALSE)</f>
        <v>Dkssudgody</v>
      </c>
      <c r="AO440" s="16" t="str">
        <f>VLOOKUP(표1[[#This Row],[팀장]],배민비즈계정!$B:$E,4,FALSE)</f>
        <v>010-9737-2777</v>
      </c>
      <c r="AP440" s="2" t="s">
        <v>481</v>
      </c>
      <c r="AQ440" s="2" t="s">
        <v>3157</v>
      </c>
      <c r="AR440" s="2" t="str">
        <f>_xlfn.XLOOKUP(표1[[#This Row],[시도2]]&amp;" "&amp;표1[[#This Row],[시군구2]],요금제0402!C:C,요금제0402!G:G)</f>
        <v>지방</v>
      </c>
      <c r="AS440" s="2"/>
      <c r="AT440" s="2"/>
      <c r="AU440" s="2"/>
    </row>
    <row r="441" spans="1:47" ht="16.5" customHeight="1">
      <c r="A441" s="10">
        <v>439</v>
      </c>
      <c r="B441" s="11" t="s">
        <v>2201</v>
      </c>
      <c r="C441" s="11" t="s">
        <v>3536</v>
      </c>
      <c r="D441" s="11" t="s">
        <v>3537</v>
      </c>
      <c r="E441" s="11" t="s">
        <v>56</v>
      </c>
      <c r="F441" s="11" t="s">
        <v>109</v>
      </c>
      <c r="G441" s="11" t="s">
        <v>878</v>
      </c>
      <c r="H441" s="11">
        <v>0</v>
      </c>
      <c r="I441" s="47"/>
      <c r="J441" s="11" t="s">
        <v>3538</v>
      </c>
      <c r="K441" s="11" t="s">
        <v>3539</v>
      </c>
      <c r="L441" s="11" t="s">
        <v>705</v>
      </c>
      <c r="M441" s="12">
        <v>45457</v>
      </c>
      <c r="N441" s="12">
        <v>45462</v>
      </c>
      <c r="O441" s="12" t="str">
        <f>IFERROR(_xlfn.XLOOKUP(표1[[#This Row],[시도]]&amp;" "&amp;표1[[#This Row],[시군구]],요금제0402!C:C,요금제0402!G:G),"-")</f>
        <v>경인B</v>
      </c>
      <c r="P441" s="14"/>
      <c r="Q441" s="57">
        <v>0</v>
      </c>
      <c r="R441" s="13">
        <v>100</v>
      </c>
      <c r="S441" s="18">
        <v>50</v>
      </c>
      <c r="T441" s="12" t="s">
        <v>86</v>
      </c>
      <c r="U441" s="11" t="s">
        <v>64</v>
      </c>
      <c r="V441" s="11">
        <v>7265500723</v>
      </c>
      <c r="W441" s="11" t="s">
        <v>3540</v>
      </c>
      <c r="X441" s="11" t="s">
        <v>3541</v>
      </c>
      <c r="Y441" s="11" t="s">
        <v>3542</v>
      </c>
      <c r="Z441" s="11">
        <v>23300104417412</v>
      </c>
      <c r="AA441" s="11" t="s">
        <v>90</v>
      </c>
      <c r="AB441" s="11" t="s">
        <v>3543</v>
      </c>
      <c r="AC441" s="12"/>
      <c r="AD441" s="12"/>
      <c r="AE441" s="12"/>
      <c r="AF441" s="15" t="s">
        <v>70</v>
      </c>
      <c r="AG441" s="11" t="str">
        <f>IFERROR(VLOOKUP(표1[[#This Row],[담당자]],'담당자 정보'!$B:$D,2,0),"")</f>
        <v>모아라인</v>
      </c>
      <c r="AH441" s="11" t="str">
        <f>IFERROR(VLOOKUP(표1[[#This Row],[담당자]],'담당자 정보'!$B:$E,4,0),"")</f>
        <v>인프라확장_3팀</v>
      </c>
      <c r="AI441" s="12" t="s">
        <v>333</v>
      </c>
      <c r="AJ441" s="12" t="str">
        <f>IFERROR(VLOOKUP(표1[[#This Row],[담당자]],배민비즈계정!$B:$E,3,0),"")</f>
        <v>samsami7777777</v>
      </c>
      <c r="AK441" s="12" t="str">
        <f>IFERROR(VLOOKUP(표1[[#This Row],[담당자]],배민비즈계정!$B:$E,4,0),"")</f>
        <v>010-5212-8218</v>
      </c>
      <c r="AL441" s="12" t="str">
        <f>VLOOKUP(표1[[#This Row],[담당자]],배민비즈계정!$B:$E,2,0)</f>
        <v>모아라인</v>
      </c>
      <c r="AM441" s="11" t="str">
        <f>VLOOKUP(표1[[#This Row],[담당자]],'담당자 정보'!B:G,6,FALSE)</f>
        <v>김영선</v>
      </c>
      <c r="AN441" s="11" t="str">
        <f>VLOOKUP(표1[[#This Row],[팀장]],배민비즈계정!$B:$E,3,FALSE)</f>
        <v>samsami7777777</v>
      </c>
      <c r="AO441" s="16" t="str">
        <f>VLOOKUP(표1[[#This Row],[팀장]],배민비즈계정!$B:$E,4,FALSE)</f>
        <v>010-5212-8218</v>
      </c>
      <c r="AP441" s="2" t="s">
        <v>109</v>
      </c>
      <c r="AQ441" s="2" t="s">
        <v>878</v>
      </c>
      <c r="AR441" s="2" t="str">
        <f>_xlfn.XLOOKUP(표1[[#This Row],[시도2]]&amp;" "&amp;표1[[#This Row],[시군구2]],요금제0402!C:C,요금제0402!G:G)</f>
        <v>경인B</v>
      </c>
      <c r="AS441" s="2"/>
      <c r="AT441" s="2"/>
      <c r="AU441" s="2"/>
    </row>
    <row r="442" spans="1:47" ht="16.5" customHeight="1">
      <c r="A442" s="10">
        <v>440</v>
      </c>
      <c r="B442" s="11" t="s">
        <v>2201</v>
      </c>
      <c r="C442" s="11" t="s">
        <v>3544</v>
      </c>
      <c r="D442" s="11" t="s">
        <v>3545</v>
      </c>
      <c r="E442" s="11" t="s">
        <v>56</v>
      </c>
      <c r="F442" s="11" t="s">
        <v>109</v>
      </c>
      <c r="G442" s="11" t="s">
        <v>186</v>
      </c>
      <c r="H442" s="11">
        <v>0</v>
      </c>
      <c r="I442" s="47"/>
      <c r="J442" s="11" t="s">
        <v>3546</v>
      </c>
      <c r="K442" s="11" t="s">
        <v>189</v>
      </c>
      <c r="L442" s="11" t="s">
        <v>705</v>
      </c>
      <c r="M442" s="12">
        <v>45457</v>
      </c>
      <c r="N442" s="12">
        <v>45462</v>
      </c>
      <c r="O442" s="12" t="str">
        <f>IFERROR(_xlfn.XLOOKUP(표1[[#This Row],[시도]]&amp;" "&amp;표1[[#This Row],[시군구]],요금제0402!C:C,요금제0402!G:G),"-")</f>
        <v>경인B</v>
      </c>
      <c r="P442" s="14"/>
      <c r="Q442" s="57">
        <v>0</v>
      </c>
      <c r="R442" s="13">
        <v>100</v>
      </c>
      <c r="S442" s="18">
        <v>50</v>
      </c>
      <c r="T442" s="12" t="s">
        <v>86</v>
      </c>
      <c r="U442" s="11" t="s">
        <v>150</v>
      </c>
      <c r="V442" s="11">
        <v>5233401360</v>
      </c>
      <c r="W442" s="11" t="s">
        <v>3547</v>
      </c>
      <c r="X442" s="11" t="s">
        <v>3548</v>
      </c>
      <c r="Y442" s="11" t="s">
        <v>3549</v>
      </c>
      <c r="Z442" s="11">
        <v>100066824107</v>
      </c>
      <c r="AA442" s="11" t="s">
        <v>1097</v>
      </c>
      <c r="AB442" s="11" t="s">
        <v>3550</v>
      </c>
      <c r="AC442" s="12"/>
      <c r="AD442" s="12"/>
      <c r="AE442" s="12"/>
      <c r="AF442" s="15" t="s">
        <v>70</v>
      </c>
      <c r="AG442" s="11" t="str">
        <f>IFERROR(VLOOKUP(표1[[#This Row],[담당자]],'담당자 정보'!$B:$D,2,0),"")</f>
        <v>모아라인</v>
      </c>
      <c r="AH442" s="11" t="str">
        <f>IFERROR(VLOOKUP(표1[[#This Row],[담당자]],'담당자 정보'!$B:$E,4,0),"")</f>
        <v>인프라확장_3팀</v>
      </c>
      <c r="AI442" s="12" t="s">
        <v>333</v>
      </c>
      <c r="AJ442" s="12" t="str">
        <f>IFERROR(VLOOKUP(표1[[#This Row],[담당자]],배민비즈계정!$B:$E,3,0),"")</f>
        <v>samsami7777777</v>
      </c>
      <c r="AK442" s="12" t="str">
        <f>IFERROR(VLOOKUP(표1[[#This Row],[담당자]],배민비즈계정!$B:$E,4,0),"")</f>
        <v>010-5212-8218</v>
      </c>
      <c r="AL442" s="12" t="str">
        <f>VLOOKUP(표1[[#This Row],[담당자]],배민비즈계정!$B:$E,2,0)</f>
        <v>모아라인</v>
      </c>
      <c r="AM442" s="11" t="str">
        <f>VLOOKUP(표1[[#This Row],[담당자]],'담당자 정보'!B:G,6,FALSE)</f>
        <v>김영선</v>
      </c>
      <c r="AN442" s="11" t="str">
        <f>VLOOKUP(표1[[#This Row],[팀장]],배민비즈계정!$B:$E,3,FALSE)</f>
        <v>samsami7777777</v>
      </c>
      <c r="AO442" s="16" t="str">
        <f>VLOOKUP(표1[[#This Row],[팀장]],배민비즈계정!$B:$E,4,FALSE)</f>
        <v>010-5212-8218</v>
      </c>
      <c r="AP442" s="2" t="s">
        <v>109</v>
      </c>
      <c r="AQ442" s="2" t="s">
        <v>186</v>
      </c>
      <c r="AR442" s="2" t="str">
        <f>_xlfn.XLOOKUP(표1[[#This Row],[시도2]]&amp;" "&amp;표1[[#This Row],[시군구2]],요금제0402!C:C,요금제0402!G:G)</f>
        <v>경인B</v>
      </c>
      <c r="AS442" s="2"/>
      <c r="AT442" s="2"/>
      <c r="AU442" s="2"/>
    </row>
    <row r="443" spans="1:47" ht="16.5" customHeight="1">
      <c r="A443" s="10">
        <v>441</v>
      </c>
      <c r="B443" s="11" t="s">
        <v>2694</v>
      </c>
      <c r="C443" s="11" t="s">
        <v>3551</v>
      </c>
      <c r="D443" s="11" t="s">
        <v>3552</v>
      </c>
      <c r="E443" s="11" t="s">
        <v>56</v>
      </c>
      <c r="F443" s="11" t="s">
        <v>109</v>
      </c>
      <c r="G443" s="11" t="s">
        <v>797</v>
      </c>
      <c r="H443" s="11">
        <v>0</v>
      </c>
      <c r="I443" s="47" t="s">
        <v>3553</v>
      </c>
      <c r="J443" s="11" t="s">
        <v>3554</v>
      </c>
      <c r="K443" s="11" t="s">
        <v>3555</v>
      </c>
      <c r="L443" s="11" t="s">
        <v>705</v>
      </c>
      <c r="M443" s="12">
        <v>45457</v>
      </c>
      <c r="N443" s="12">
        <v>45462</v>
      </c>
      <c r="O443" s="12" t="str">
        <f>IFERROR(_xlfn.XLOOKUP(표1[[#This Row],[시도]]&amp;" "&amp;표1[[#This Row],[시군구]],요금제0402!C:C,요금제0402!G:G),"-")</f>
        <v>경인B</v>
      </c>
      <c r="P443" s="14"/>
      <c r="Q443" s="57">
        <v>0</v>
      </c>
      <c r="R443" s="13">
        <v>100</v>
      </c>
      <c r="S443" s="18">
        <v>50</v>
      </c>
      <c r="T443" s="12" t="s">
        <v>86</v>
      </c>
      <c r="U443" s="11" t="s">
        <v>64</v>
      </c>
      <c r="V443" s="11">
        <v>7802301614</v>
      </c>
      <c r="W443" s="11" t="s">
        <v>3556</v>
      </c>
      <c r="X443" s="11" t="s">
        <v>3557</v>
      </c>
      <c r="Y443" s="11" t="s">
        <v>3558</v>
      </c>
      <c r="Z443" s="11">
        <v>100300033257</v>
      </c>
      <c r="AA443" s="11" t="s">
        <v>408</v>
      </c>
      <c r="AB443" s="11" t="s">
        <v>3559</v>
      </c>
      <c r="AC443" s="12"/>
      <c r="AD443" s="12"/>
      <c r="AE443" s="12"/>
      <c r="AF443" s="15" t="s">
        <v>70</v>
      </c>
      <c r="AG443" s="11" t="str">
        <f>IFERROR(VLOOKUP(표1[[#This Row],[담당자]],'담당자 정보'!$B:$D,2,0),"")</f>
        <v>모아라인</v>
      </c>
      <c r="AH443" s="11" t="str">
        <f>IFERROR(VLOOKUP(표1[[#This Row],[담당자]],'담당자 정보'!$B:$E,4,0),"")</f>
        <v>인프라확장_2팀</v>
      </c>
      <c r="AI443" s="12" t="s">
        <v>455</v>
      </c>
      <c r="AJ443" s="12" t="str">
        <f>IFERROR(VLOOKUP(표1[[#This Row],[담당자]],배민비즈계정!$B:$E,3,0),"")</f>
        <v>Dkssudgody</v>
      </c>
      <c r="AK443" s="12" t="str">
        <f>IFERROR(VLOOKUP(표1[[#This Row],[담당자]],배민비즈계정!$B:$E,4,0),"")</f>
        <v>010-9737-2777</v>
      </c>
      <c r="AL443" s="12" t="str">
        <f>VLOOKUP(표1[[#This Row],[담당자]],배민비즈계정!$B:$E,2,0)</f>
        <v>모아라인</v>
      </c>
      <c r="AM443" s="11" t="str">
        <f>VLOOKUP(표1[[#This Row],[담당자]],'담당자 정보'!B:G,6,FALSE)</f>
        <v>김정교</v>
      </c>
      <c r="AN443" s="11" t="str">
        <f>VLOOKUP(표1[[#This Row],[팀장]],배민비즈계정!$B:$E,3,FALSE)</f>
        <v>Dkssudgody</v>
      </c>
      <c r="AO443" s="16" t="str">
        <f>VLOOKUP(표1[[#This Row],[팀장]],배민비즈계정!$B:$E,4,FALSE)</f>
        <v>010-9737-2777</v>
      </c>
      <c r="AP443" s="2" t="s">
        <v>109</v>
      </c>
      <c r="AQ443" s="2" t="s">
        <v>797</v>
      </c>
      <c r="AR443" s="2" t="str">
        <f>_xlfn.XLOOKUP(표1[[#This Row],[시도2]]&amp;" "&amp;표1[[#This Row],[시군구2]],요금제0402!C:C,요금제0402!G:G)</f>
        <v>경인B</v>
      </c>
      <c r="AS443" s="2"/>
      <c r="AT443" s="2"/>
      <c r="AU443" s="2"/>
    </row>
    <row r="444" spans="1:47" ht="16.5" customHeight="1">
      <c r="A444" s="10">
        <v>442</v>
      </c>
      <c r="B444" s="11" t="s">
        <v>3367</v>
      </c>
      <c r="C444" s="11" t="s">
        <v>3560</v>
      </c>
      <c r="D444" s="11" t="s">
        <v>3561</v>
      </c>
      <c r="E444" s="11" t="s">
        <v>56</v>
      </c>
      <c r="F444" s="11" t="s">
        <v>1678</v>
      </c>
      <c r="G444" s="11" t="s">
        <v>1679</v>
      </c>
      <c r="H444" s="11">
        <v>0</v>
      </c>
      <c r="I444" s="47"/>
      <c r="J444" s="11" t="s">
        <v>3562</v>
      </c>
      <c r="K444" s="11" t="s">
        <v>1689</v>
      </c>
      <c r="L444" s="11" t="s">
        <v>705</v>
      </c>
      <c r="M444" s="12">
        <v>45457</v>
      </c>
      <c r="N444" s="12">
        <v>45462</v>
      </c>
      <c r="O444" s="12" t="str">
        <f>IFERROR(_xlfn.XLOOKUP(표1[[#This Row],[시도]]&amp;" "&amp;표1[[#This Row],[시군구]],요금제0402!C:C,요금제0402!G:G),"-")</f>
        <v>지방</v>
      </c>
      <c r="P444" s="14"/>
      <c r="Q444" s="57">
        <v>0</v>
      </c>
      <c r="R444" s="13">
        <v>100</v>
      </c>
      <c r="S444" s="18">
        <v>50</v>
      </c>
      <c r="T444" s="12"/>
      <c r="U444" s="11" t="s">
        <v>150</v>
      </c>
      <c r="V444" s="11">
        <v>6162973589</v>
      </c>
      <c r="W444" s="11" t="s">
        <v>3503</v>
      </c>
      <c r="X444" s="11" t="s">
        <v>3504</v>
      </c>
      <c r="Y444" s="11" t="s">
        <v>3505</v>
      </c>
      <c r="Z444" s="11">
        <v>100033992460</v>
      </c>
      <c r="AA444" s="11" t="s">
        <v>1097</v>
      </c>
      <c r="AB444" s="11" t="s">
        <v>3506</v>
      </c>
      <c r="AC444" s="12"/>
      <c r="AD444" s="12"/>
      <c r="AE444" s="12"/>
      <c r="AF444" s="15" t="s">
        <v>513</v>
      </c>
      <c r="AG444" s="11" t="str">
        <f>IFERROR(VLOOKUP(표1[[#This Row],[담당자]],'담당자 정보'!$B:$D,2,0),"")</f>
        <v>모아라인</v>
      </c>
      <c r="AH444" s="11" t="str">
        <f>IFERROR(VLOOKUP(표1[[#This Row],[담당자]],'담당자 정보'!$B:$E,4,0),"")</f>
        <v>인프라확장_3팀</v>
      </c>
      <c r="AI444" s="12" t="s">
        <v>333</v>
      </c>
      <c r="AJ444" s="12" t="str">
        <f>IFERROR(VLOOKUP(표1[[#This Row],[담당자]],배민비즈계정!$B:$E,3,0),"")</f>
        <v>samsami7777777</v>
      </c>
      <c r="AK444" s="12" t="str">
        <f>IFERROR(VLOOKUP(표1[[#This Row],[담당자]],배민비즈계정!$B:$E,4,0),"")</f>
        <v>010-5212-8218</v>
      </c>
      <c r="AL444" s="12" t="str">
        <f>VLOOKUP(표1[[#This Row],[담당자]],배민비즈계정!$B:$E,2,0)</f>
        <v>모아라인</v>
      </c>
      <c r="AM444" s="11" t="str">
        <f>VLOOKUP(표1[[#This Row],[담당자]],'담당자 정보'!B:G,6,FALSE)</f>
        <v>김영선</v>
      </c>
      <c r="AN444" s="11" t="str">
        <f>VLOOKUP(표1[[#This Row],[팀장]],배민비즈계정!$B:$E,3,FALSE)</f>
        <v>samsami7777777</v>
      </c>
      <c r="AO444" s="16" t="str">
        <f>VLOOKUP(표1[[#This Row],[팀장]],배민비즈계정!$B:$E,4,FALSE)</f>
        <v>010-5212-8218</v>
      </c>
      <c r="AP444" s="2" t="s">
        <v>1678</v>
      </c>
      <c r="AQ444" s="2" t="s">
        <v>1679</v>
      </c>
      <c r="AR444" s="2" t="str">
        <f>_xlfn.XLOOKUP(표1[[#This Row],[시도2]]&amp;" "&amp;표1[[#This Row],[시군구2]],요금제0402!C:C,요금제0402!G:G)</f>
        <v>지방</v>
      </c>
      <c r="AS444" s="2"/>
      <c r="AT444" s="2"/>
      <c r="AU444" s="2"/>
    </row>
    <row r="445" spans="1:47" ht="16.5" customHeight="1">
      <c r="A445" s="10">
        <v>443</v>
      </c>
      <c r="B445" s="11" t="s">
        <v>3563</v>
      </c>
      <c r="C445" s="11" t="s">
        <v>3564</v>
      </c>
      <c r="D445" s="11" t="s">
        <v>3565</v>
      </c>
      <c r="E445" s="11" t="s">
        <v>56</v>
      </c>
      <c r="F445" s="11" t="s">
        <v>1747</v>
      </c>
      <c r="G445" s="11" t="s">
        <v>3566</v>
      </c>
      <c r="H445" s="11">
        <v>0</v>
      </c>
      <c r="I445" s="47"/>
      <c r="J445" s="11" t="s">
        <v>3567</v>
      </c>
      <c r="K445" s="11" t="s">
        <v>3568</v>
      </c>
      <c r="L445" s="11" t="s">
        <v>705</v>
      </c>
      <c r="M445" s="12">
        <v>45457</v>
      </c>
      <c r="N445" s="12">
        <v>45462</v>
      </c>
      <c r="O445" s="12" t="str">
        <f>IFERROR(_xlfn.XLOOKUP(표1[[#This Row],[시도]]&amp;" "&amp;표1[[#This Row],[시군구]],요금제0402!C:C,요금제0402!G:G),"-")</f>
        <v>지방</v>
      </c>
      <c r="P445" s="14"/>
      <c r="Q445" s="57">
        <v>0</v>
      </c>
      <c r="R445" s="13">
        <v>100</v>
      </c>
      <c r="S445" s="18">
        <v>50</v>
      </c>
      <c r="T445" s="12" t="s">
        <v>86</v>
      </c>
      <c r="U445" s="11" t="s">
        <v>64</v>
      </c>
      <c r="V445" s="11">
        <v>3198601926</v>
      </c>
      <c r="W445" s="11" t="s">
        <v>3569</v>
      </c>
      <c r="X445" s="11" t="s">
        <v>3570</v>
      </c>
      <c r="Y445" s="11" t="s">
        <v>3571</v>
      </c>
      <c r="Z445" s="11" t="s">
        <v>3572</v>
      </c>
      <c r="AA445" s="11" t="s">
        <v>90</v>
      </c>
      <c r="AB445" s="11" t="s">
        <v>3573</v>
      </c>
      <c r="AC445" s="12"/>
      <c r="AD445" s="12"/>
      <c r="AE445" s="12"/>
      <c r="AF445" s="15" t="s">
        <v>70</v>
      </c>
      <c r="AG445" s="11" t="str">
        <f>IFERROR(VLOOKUP(표1[[#This Row],[담당자]],'담당자 정보'!$B:$D,2,0),"")</f>
        <v>모아라인</v>
      </c>
      <c r="AH445" s="11" t="str">
        <f>IFERROR(VLOOKUP(표1[[#This Row],[담당자]],'담당자 정보'!$B:$E,4,0),"")</f>
        <v>인프라확장_3팀</v>
      </c>
      <c r="AI445" s="12" t="s">
        <v>333</v>
      </c>
      <c r="AJ445" s="12" t="str">
        <f>IFERROR(VLOOKUP(표1[[#This Row],[담당자]],배민비즈계정!$B:$E,3,0),"")</f>
        <v>samsami7777777</v>
      </c>
      <c r="AK445" s="12" t="str">
        <f>IFERROR(VLOOKUP(표1[[#This Row],[담당자]],배민비즈계정!$B:$E,4,0),"")</f>
        <v>010-5212-8218</v>
      </c>
      <c r="AL445" s="12" t="str">
        <f>VLOOKUP(표1[[#This Row],[담당자]],배민비즈계정!$B:$E,2,0)</f>
        <v>모아라인</v>
      </c>
      <c r="AM445" s="11" t="str">
        <f>VLOOKUP(표1[[#This Row],[담당자]],'담당자 정보'!B:G,6,FALSE)</f>
        <v>김영선</v>
      </c>
      <c r="AN445" s="11" t="str">
        <f>VLOOKUP(표1[[#This Row],[팀장]],배민비즈계정!$B:$E,3,FALSE)</f>
        <v>samsami7777777</v>
      </c>
      <c r="AO445" s="16" t="str">
        <f>VLOOKUP(표1[[#This Row],[팀장]],배민비즈계정!$B:$E,4,FALSE)</f>
        <v>010-5212-8218</v>
      </c>
      <c r="AP445" s="2" t="s">
        <v>1747</v>
      </c>
      <c r="AQ445" s="2" t="s">
        <v>3566</v>
      </c>
      <c r="AR445" s="2" t="str">
        <f>_xlfn.XLOOKUP(표1[[#This Row],[시도2]]&amp;" "&amp;표1[[#This Row],[시군구2]],요금제0402!C:C,요금제0402!G:G)</f>
        <v>지방</v>
      </c>
      <c r="AS445" s="2"/>
      <c r="AT445" s="2"/>
      <c r="AU445" s="2"/>
    </row>
    <row r="446" spans="1:47" ht="16.5" customHeight="1">
      <c r="A446" s="10">
        <v>444</v>
      </c>
      <c r="B446" s="11" t="s">
        <v>3563</v>
      </c>
      <c r="C446" s="11" t="s">
        <v>3574</v>
      </c>
      <c r="D446" s="11" t="s">
        <v>3575</v>
      </c>
      <c r="E446" s="11" t="s">
        <v>56</v>
      </c>
      <c r="F446" s="11" t="s">
        <v>1747</v>
      </c>
      <c r="G446" s="11" t="s">
        <v>3566</v>
      </c>
      <c r="H446" s="11">
        <v>0</v>
      </c>
      <c r="I446" s="47"/>
      <c r="J446" s="11" t="s">
        <v>3576</v>
      </c>
      <c r="K446" s="11" t="s">
        <v>3577</v>
      </c>
      <c r="L446" s="11" t="s">
        <v>705</v>
      </c>
      <c r="M446" s="12">
        <v>45457</v>
      </c>
      <c r="N446" s="12">
        <v>45462</v>
      </c>
      <c r="O446" s="12" t="str">
        <f>IFERROR(_xlfn.XLOOKUP(표1[[#This Row],[시도]]&amp;" "&amp;표1[[#This Row],[시군구]],요금제0402!C:C,요금제0402!G:G),"-")</f>
        <v>지방</v>
      </c>
      <c r="P446" s="14"/>
      <c r="Q446" s="57">
        <v>0</v>
      </c>
      <c r="R446" s="13">
        <v>100</v>
      </c>
      <c r="S446" s="18">
        <v>50</v>
      </c>
      <c r="T446" s="12" t="s">
        <v>86</v>
      </c>
      <c r="U446" s="11" t="s">
        <v>150</v>
      </c>
      <c r="V446" s="11">
        <v>3198601926</v>
      </c>
      <c r="W446" s="11" t="s">
        <v>3569</v>
      </c>
      <c r="X446" s="11" t="s">
        <v>3570</v>
      </c>
      <c r="Y446" s="11" t="s">
        <v>3571</v>
      </c>
      <c r="Z446" s="11" t="s">
        <v>3572</v>
      </c>
      <c r="AA446" s="11" t="s">
        <v>90</v>
      </c>
      <c r="AB446" s="11" t="s">
        <v>3578</v>
      </c>
      <c r="AC446" s="12"/>
      <c r="AD446" s="12"/>
      <c r="AE446" s="12"/>
      <c r="AF446" s="15" t="s">
        <v>70</v>
      </c>
      <c r="AG446" s="11" t="str">
        <f>IFERROR(VLOOKUP(표1[[#This Row],[담당자]],'담당자 정보'!$B:$D,2,0),"")</f>
        <v>모아라인</v>
      </c>
      <c r="AH446" s="11" t="str">
        <f>IFERROR(VLOOKUP(표1[[#This Row],[담당자]],'담당자 정보'!$B:$E,4,0),"")</f>
        <v>인프라확장_3팀</v>
      </c>
      <c r="AI446" s="12" t="s">
        <v>333</v>
      </c>
      <c r="AJ446" s="12" t="str">
        <f>IFERROR(VLOOKUP(표1[[#This Row],[담당자]],배민비즈계정!$B:$E,3,0),"")</f>
        <v>samsami7777777</v>
      </c>
      <c r="AK446" s="12" t="str">
        <f>IFERROR(VLOOKUP(표1[[#This Row],[담당자]],배민비즈계정!$B:$E,4,0),"")</f>
        <v>010-5212-8218</v>
      </c>
      <c r="AL446" s="12" t="str">
        <f>VLOOKUP(표1[[#This Row],[담당자]],배민비즈계정!$B:$E,2,0)</f>
        <v>모아라인</v>
      </c>
      <c r="AM446" s="11" t="str">
        <f>VLOOKUP(표1[[#This Row],[담당자]],'담당자 정보'!B:G,6,FALSE)</f>
        <v>김영선</v>
      </c>
      <c r="AN446" s="11" t="str">
        <f>VLOOKUP(표1[[#This Row],[팀장]],배민비즈계정!$B:$E,3,FALSE)</f>
        <v>samsami7777777</v>
      </c>
      <c r="AO446" s="16" t="str">
        <f>VLOOKUP(표1[[#This Row],[팀장]],배민비즈계정!$B:$E,4,FALSE)</f>
        <v>010-5212-8218</v>
      </c>
      <c r="AP446" s="2" t="s">
        <v>1747</v>
      </c>
      <c r="AQ446" s="2" t="s">
        <v>3566</v>
      </c>
      <c r="AR446" s="2" t="str">
        <f>_xlfn.XLOOKUP(표1[[#This Row],[시도2]]&amp;" "&amp;표1[[#This Row],[시군구2]],요금제0402!C:C,요금제0402!G:G)</f>
        <v>지방</v>
      </c>
      <c r="AS446" s="2"/>
      <c r="AT446" s="2"/>
      <c r="AU446" s="2"/>
    </row>
    <row r="447" spans="1:47" ht="16.5" customHeight="1">
      <c r="A447" s="10">
        <v>445</v>
      </c>
      <c r="B447" s="11" t="s">
        <v>3563</v>
      </c>
      <c r="C447" s="11" t="s">
        <v>3579</v>
      </c>
      <c r="D447" s="11" t="s">
        <v>3580</v>
      </c>
      <c r="E447" s="11" t="s">
        <v>56</v>
      </c>
      <c r="F447" s="11" t="s">
        <v>1747</v>
      </c>
      <c r="G447" s="11" t="s">
        <v>3566</v>
      </c>
      <c r="H447" s="11">
        <v>0</v>
      </c>
      <c r="I447" s="47"/>
      <c r="J447" s="11" t="s">
        <v>3581</v>
      </c>
      <c r="K447" s="11" t="s">
        <v>3582</v>
      </c>
      <c r="L447" s="11" t="s">
        <v>705</v>
      </c>
      <c r="M447" s="12">
        <v>45457</v>
      </c>
      <c r="N447" s="12">
        <v>45462</v>
      </c>
      <c r="O447" s="12" t="str">
        <f>IFERROR(_xlfn.XLOOKUP(표1[[#This Row],[시도]]&amp;" "&amp;표1[[#This Row],[시군구]],요금제0402!C:C,요금제0402!G:G),"-")</f>
        <v>지방</v>
      </c>
      <c r="P447" s="14"/>
      <c r="Q447" s="57">
        <v>0</v>
      </c>
      <c r="R447" s="13">
        <v>100</v>
      </c>
      <c r="S447" s="18">
        <v>50</v>
      </c>
      <c r="T447" s="12" t="s">
        <v>86</v>
      </c>
      <c r="U447" s="11" t="s">
        <v>150</v>
      </c>
      <c r="V447" s="11">
        <v>3198601926</v>
      </c>
      <c r="W447" s="11" t="s">
        <v>3569</v>
      </c>
      <c r="X447" s="11" t="s">
        <v>3570</v>
      </c>
      <c r="Y447" s="11" t="s">
        <v>3571</v>
      </c>
      <c r="Z447" s="11" t="s">
        <v>3572</v>
      </c>
      <c r="AA447" s="11" t="s">
        <v>90</v>
      </c>
      <c r="AB447" s="11" t="s">
        <v>3578</v>
      </c>
      <c r="AC447" s="12"/>
      <c r="AD447" s="12"/>
      <c r="AE447" s="12"/>
      <c r="AF447" s="15" t="s">
        <v>1338</v>
      </c>
      <c r="AG447" s="11" t="str">
        <f>IFERROR(VLOOKUP(표1[[#This Row],[담당자]],'담당자 정보'!$B:$D,2,0),"")</f>
        <v/>
      </c>
      <c r="AH447" s="11" t="str">
        <f>IFERROR(VLOOKUP(표1[[#This Row],[담당자]],'담당자 정보'!$B:$E,4,0),"")</f>
        <v/>
      </c>
      <c r="AI447" s="12" t="s">
        <v>2297</v>
      </c>
      <c r="AJ447" s="12" t="str">
        <f>IFERROR(VLOOKUP(표1[[#This Row],[담당자]],배민비즈계정!$B:$E,3,0),"")</f>
        <v/>
      </c>
      <c r="AK447" s="12" t="str">
        <f>IFERROR(VLOOKUP(표1[[#This Row],[담당자]],배민비즈계정!$B:$E,4,0),"")</f>
        <v/>
      </c>
      <c r="AL447" s="12" t="e">
        <f>VLOOKUP(표1[[#This Row],[담당자]],배민비즈계정!$B:$E,2,0)</f>
        <v>#N/A</v>
      </c>
      <c r="AM447" s="11" t="e">
        <f>VLOOKUP(표1[[#This Row],[담당자]],'담당자 정보'!B:G,6,FALSE)</f>
        <v>#N/A</v>
      </c>
      <c r="AN447" s="11" t="e">
        <f>VLOOKUP(표1[[#This Row],[팀장]],배민비즈계정!$B:$E,3,FALSE)</f>
        <v>#N/A</v>
      </c>
      <c r="AO447" s="16" t="e">
        <f>VLOOKUP(표1[[#This Row],[팀장]],배민비즈계정!$B:$E,4,FALSE)</f>
        <v>#N/A</v>
      </c>
      <c r="AP447" s="2" t="s">
        <v>1747</v>
      </c>
      <c r="AQ447" s="2" t="s">
        <v>3566</v>
      </c>
      <c r="AR447" s="2" t="str">
        <f>_xlfn.XLOOKUP(표1[[#This Row],[시도2]]&amp;" "&amp;표1[[#This Row],[시군구2]],요금제0402!C:C,요금제0402!G:G)</f>
        <v>지방</v>
      </c>
      <c r="AS447" s="2"/>
      <c r="AT447" s="2"/>
      <c r="AU447" s="2"/>
    </row>
    <row r="448" spans="1:47" ht="16.5" customHeight="1">
      <c r="A448" s="10">
        <v>446</v>
      </c>
      <c r="B448" s="11" t="s">
        <v>3563</v>
      </c>
      <c r="C448" s="11" t="s">
        <v>3583</v>
      </c>
      <c r="D448" s="11" t="s">
        <v>3584</v>
      </c>
      <c r="E448" s="11" t="s">
        <v>56</v>
      </c>
      <c r="F448" s="11" t="s">
        <v>1747</v>
      </c>
      <c r="G448" s="11" t="s">
        <v>3566</v>
      </c>
      <c r="H448" s="11">
        <v>0</v>
      </c>
      <c r="I448" s="47"/>
      <c r="J448" s="11" t="s">
        <v>3585</v>
      </c>
      <c r="K448" s="11" t="s">
        <v>3586</v>
      </c>
      <c r="L448" s="11" t="s">
        <v>705</v>
      </c>
      <c r="M448" s="12">
        <v>45457</v>
      </c>
      <c r="N448" s="12">
        <v>45462</v>
      </c>
      <c r="O448" s="12" t="str">
        <f>IFERROR(_xlfn.XLOOKUP(표1[[#This Row],[시도]]&amp;" "&amp;표1[[#This Row],[시군구]],요금제0402!C:C,요금제0402!G:G),"-")</f>
        <v>지방</v>
      </c>
      <c r="P448" s="14"/>
      <c r="Q448" s="57">
        <v>0</v>
      </c>
      <c r="R448" s="13">
        <v>100</v>
      </c>
      <c r="S448" s="18">
        <v>50</v>
      </c>
      <c r="T448" s="12" t="s">
        <v>86</v>
      </c>
      <c r="U448" s="11" t="s">
        <v>150</v>
      </c>
      <c r="V448" s="11">
        <v>3198601926</v>
      </c>
      <c r="W448" s="11" t="s">
        <v>3569</v>
      </c>
      <c r="X448" s="11" t="s">
        <v>3570</v>
      </c>
      <c r="Y448" s="11" t="s">
        <v>3571</v>
      </c>
      <c r="Z448" s="11" t="s">
        <v>3572</v>
      </c>
      <c r="AA448" s="11" t="s">
        <v>90</v>
      </c>
      <c r="AB448" s="11" t="s">
        <v>3578</v>
      </c>
      <c r="AC448" s="12"/>
      <c r="AD448" s="12"/>
      <c r="AE448" s="12"/>
      <c r="AF448" s="15" t="s">
        <v>1338</v>
      </c>
      <c r="AG448" s="11" t="str">
        <f>IFERROR(VLOOKUP(표1[[#This Row],[담당자]],'담당자 정보'!$B:$D,2,0),"")</f>
        <v/>
      </c>
      <c r="AH448" s="11" t="str">
        <f>IFERROR(VLOOKUP(표1[[#This Row],[담당자]],'담당자 정보'!$B:$E,4,0),"")</f>
        <v/>
      </c>
      <c r="AI448" s="12" t="s">
        <v>2297</v>
      </c>
      <c r="AJ448" s="12" t="str">
        <f>IFERROR(VLOOKUP(표1[[#This Row],[담당자]],배민비즈계정!$B:$E,3,0),"")</f>
        <v/>
      </c>
      <c r="AK448" s="12" t="str">
        <f>IFERROR(VLOOKUP(표1[[#This Row],[담당자]],배민비즈계정!$B:$E,4,0),"")</f>
        <v/>
      </c>
      <c r="AL448" s="12" t="e">
        <f>VLOOKUP(표1[[#This Row],[담당자]],배민비즈계정!$B:$E,2,0)</f>
        <v>#N/A</v>
      </c>
      <c r="AM448" s="11" t="e">
        <f>VLOOKUP(표1[[#This Row],[담당자]],'담당자 정보'!B:G,6,FALSE)</f>
        <v>#N/A</v>
      </c>
      <c r="AN448" s="11" t="e">
        <f>VLOOKUP(표1[[#This Row],[팀장]],배민비즈계정!$B:$E,3,FALSE)</f>
        <v>#N/A</v>
      </c>
      <c r="AO448" s="16" t="e">
        <f>VLOOKUP(표1[[#This Row],[팀장]],배민비즈계정!$B:$E,4,FALSE)</f>
        <v>#N/A</v>
      </c>
      <c r="AP448" s="2" t="s">
        <v>1747</v>
      </c>
      <c r="AQ448" s="2" t="s">
        <v>3566</v>
      </c>
      <c r="AR448" s="2" t="str">
        <f>_xlfn.XLOOKUP(표1[[#This Row],[시도2]]&amp;" "&amp;표1[[#This Row],[시군구2]],요금제0402!C:C,요금제0402!G:G)</f>
        <v>지방</v>
      </c>
      <c r="AS448" s="2"/>
      <c r="AT448" s="2"/>
      <c r="AU448" s="2"/>
    </row>
    <row r="449" spans="1:47" ht="16.5" customHeight="1">
      <c r="A449" s="10">
        <v>447</v>
      </c>
      <c r="B449" s="11" t="s">
        <v>2949</v>
      </c>
      <c r="C449" s="11" t="s">
        <v>3587</v>
      </c>
      <c r="D449" s="11" t="s">
        <v>3588</v>
      </c>
      <c r="E449" s="11" t="s">
        <v>56</v>
      </c>
      <c r="F449" s="11" t="s">
        <v>57</v>
      </c>
      <c r="G449" s="11" t="s">
        <v>264</v>
      </c>
      <c r="H449" s="11">
        <v>0</v>
      </c>
      <c r="I449" s="47"/>
      <c r="J449" s="11" t="s">
        <v>3589</v>
      </c>
      <c r="K449" s="11" t="s">
        <v>266</v>
      </c>
      <c r="L449" s="11" t="s">
        <v>705</v>
      </c>
      <c r="M449" s="12">
        <v>45457</v>
      </c>
      <c r="N449" s="12">
        <v>45462</v>
      </c>
      <c r="O449" s="12" t="str">
        <f>IFERROR(_xlfn.XLOOKUP(표1[[#This Row],[시도]]&amp;" "&amp;표1[[#This Row],[시군구]],요금제0402!C:C,요금제0402!G:G),"-")</f>
        <v>서울B&amp;경인A</v>
      </c>
      <c r="P449" s="14"/>
      <c r="Q449" s="57">
        <v>0</v>
      </c>
      <c r="R449" s="13">
        <v>100</v>
      </c>
      <c r="S449" s="18">
        <v>50</v>
      </c>
      <c r="T449" s="12"/>
      <c r="U449" s="11" t="s">
        <v>150</v>
      </c>
      <c r="V449" s="11">
        <v>0</v>
      </c>
      <c r="W449" s="11">
        <v>0</v>
      </c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2"/>
      <c r="AD449" s="12"/>
      <c r="AE449" s="12"/>
      <c r="AF449" s="15" t="s">
        <v>70</v>
      </c>
      <c r="AG449" s="11" t="str">
        <f>IFERROR(VLOOKUP(표1[[#This Row],[담당자]],'담당자 정보'!$B:$D,2,0),"")</f>
        <v>모아라인</v>
      </c>
      <c r="AH449" s="11" t="str">
        <f>IFERROR(VLOOKUP(표1[[#This Row],[담당자]],'담당자 정보'!$B:$E,4,0),"")</f>
        <v>인프라확장_3팀</v>
      </c>
      <c r="AI449" s="12" t="s">
        <v>333</v>
      </c>
      <c r="AJ449" s="12" t="str">
        <f>IFERROR(VLOOKUP(표1[[#This Row],[담당자]],배민비즈계정!$B:$E,3,0),"")</f>
        <v>samsami7777777</v>
      </c>
      <c r="AK449" s="12" t="str">
        <f>IFERROR(VLOOKUP(표1[[#This Row],[담당자]],배민비즈계정!$B:$E,4,0),"")</f>
        <v>010-5212-8218</v>
      </c>
      <c r="AL449" s="12" t="str">
        <f>VLOOKUP(표1[[#This Row],[담당자]],배민비즈계정!$B:$E,2,0)</f>
        <v>모아라인</v>
      </c>
      <c r="AM449" s="11" t="str">
        <f>VLOOKUP(표1[[#This Row],[담당자]],'담당자 정보'!B:G,6,FALSE)</f>
        <v>김영선</v>
      </c>
      <c r="AN449" s="11" t="str">
        <f>VLOOKUP(표1[[#This Row],[팀장]],배민비즈계정!$B:$E,3,FALSE)</f>
        <v>samsami7777777</v>
      </c>
      <c r="AO449" s="16" t="str">
        <f>VLOOKUP(표1[[#This Row],[팀장]],배민비즈계정!$B:$E,4,FALSE)</f>
        <v>010-5212-8218</v>
      </c>
      <c r="AP449" s="2" t="s">
        <v>57</v>
      </c>
      <c r="AQ449" s="2" t="s">
        <v>264</v>
      </c>
      <c r="AR449" s="2" t="str">
        <f>_xlfn.XLOOKUP(표1[[#This Row],[시도2]]&amp;" "&amp;표1[[#This Row],[시군구2]],요금제0402!C:C,요금제0402!G:G)</f>
        <v>서울B&amp;경인A</v>
      </c>
      <c r="AS449" s="2"/>
      <c r="AT449" s="2"/>
      <c r="AU449" s="2"/>
    </row>
    <row r="450" spans="1:47" ht="16.5" customHeight="1">
      <c r="A450" s="10">
        <v>448</v>
      </c>
      <c r="B450" s="11" t="s">
        <v>2781</v>
      </c>
      <c r="C450" s="11" t="s">
        <v>3590</v>
      </c>
      <c r="D450" s="11" t="s">
        <v>3591</v>
      </c>
      <c r="E450" s="11" t="s">
        <v>56</v>
      </c>
      <c r="F450" s="11" t="s">
        <v>288</v>
      </c>
      <c r="G450" s="11" t="s">
        <v>1637</v>
      </c>
      <c r="H450" s="11">
        <v>0</v>
      </c>
      <c r="I450" s="47"/>
      <c r="J450" s="11" t="s">
        <v>3592</v>
      </c>
      <c r="K450" s="11" t="s">
        <v>3340</v>
      </c>
      <c r="L450" s="11" t="s">
        <v>705</v>
      </c>
      <c r="M450" s="12">
        <v>45457</v>
      </c>
      <c r="N450" s="12">
        <v>45462</v>
      </c>
      <c r="O450" s="12" t="str">
        <f>IFERROR(_xlfn.XLOOKUP(표1[[#This Row],[시도]]&amp;" "&amp;표1[[#This Row],[시군구]],요금제0402!C:C,요금제0402!G:G),"-")</f>
        <v>지방</v>
      </c>
      <c r="P450" s="14"/>
      <c r="Q450" s="57">
        <v>0</v>
      </c>
      <c r="R450" s="13">
        <v>100</v>
      </c>
      <c r="S450" s="18">
        <v>50</v>
      </c>
      <c r="T450" s="12"/>
      <c r="U450" s="11" t="s">
        <v>150</v>
      </c>
      <c r="V450" s="11">
        <v>0</v>
      </c>
      <c r="W450" s="11">
        <v>0</v>
      </c>
      <c r="X450" s="11">
        <v>0</v>
      </c>
      <c r="Y450" s="11">
        <v>0</v>
      </c>
      <c r="Z450" s="11">
        <v>0</v>
      </c>
      <c r="AA450" s="11">
        <v>0</v>
      </c>
      <c r="AB450" s="11">
        <v>0</v>
      </c>
      <c r="AC450" s="12"/>
      <c r="AD450" s="12"/>
      <c r="AE450" s="12"/>
      <c r="AF450" s="15" t="s">
        <v>70</v>
      </c>
      <c r="AG450" s="11" t="str">
        <f>IFERROR(VLOOKUP(표1[[#This Row],[담당자]],'담당자 정보'!$B:$D,2,0),"")</f>
        <v>모아라인</v>
      </c>
      <c r="AH450" s="11" t="str">
        <f>IFERROR(VLOOKUP(표1[[#This Row],[담당자]],'담당자 정보'!$B:$E,4,0),"")</f>
        <v>인프라확장실</v>
      </c>
      <c r="AI450" s="12" t="s">
        <v>396</v>
      </c>
      <c r="AJ450" s="12" t="str">
        <f>IFERROR(VLOOKUP(표1[[#This Row],[담당자]],배민비즈계정!$B:$E,3,0),"")</f>
        <v>jpmook12</v>
      </c>
      <c r="AK450" s="12" t="str">
        <f>IFERROR(VLOOKUP(표1[[#This Row],[담당자]],배민비즈계정!$B:$E,4,0),"")</f>
        <v>010-9904-2857</v>
      </c>
      <c r="AL450" s="12" t="str">
        <f>VLOOKUP(표1[[#This Row],[담당자]],배민비즈계정!$B:$E,2,0)</f>
        <v>모아라인</v>
      </c>
      <c r="AM450" s="11">
        <f>VLOOKUP(표1[[#This Row],[담당자]],'담당자 정보'!B:G,6,FALSE)</f>
        <v>0</v>
      </c>
      <c r="AN450" s="11" t="e">
        <f>VLOOKUP(표1[[#This Row],[팀장]],배민비즈계정!$B:$E,3,FALSE)</f>
        <v>#N/A</v>
      </c>
      <c r="AO450" s="16" t="e">
        <f>VLOOKUP(표1[[#This Row],[팀장]],배민비즈계정!$B:$E,4,FALSE)</f>
        <v>#N/A</v>
      </c>
      <c r="AP450" s="2" t="s">
        <v>288</v>
      </c>
      <c r="AQ450" s="2" t="s">
        <v>1637</v>
      </c>
      <c r="AR450" s="2" t="str">
        <f>_xlfn.XLOOKUP(표1[[#This Row],[시도2]]&amp;" "&amp;표1[[#This Row],[시군구2]],요금제0402!C:C,요금제0402!G:G)</f>
        <v>지방</v>
      </c>
      <c r="AS450" s="2"/>
      <c r="AT450" s="2"/>
      <c r="AU450" s="2"/>
    </row>
    <row r="451" spans="1:47" ht="16.5" customHeight="1">
      <c r="A451" s="10">
        <v>449</v>
      </c>
      <c r="B451" s="11"/>
      <c r="C451" s="11" t="s">
        <v>3593</v>
      </c>
      <c r="D451" s="11" t="s">
        <v>3594</v>
      </c>
      <c r="E451" s="11" t="s">
        <v>75</v>
      </c>
      <c r="F451" s="11" t="s">
        <v>109</v>
      </c>
      <c r="G451" s="11" t="s">
        <v>990</v>
      </c>
      <c r="H451" s="11">
        <v>0</v>
      </c>
      <c r="I451" s="47" t="s">
        <v>3595</v>
      </c>
      <c r="J451" s="11" t="s">
        <v>3596</v>
      </c>
      <c r="K451" s="11" t="s">
        <v>3597</v>
      </c>
      <c r="L451" s="11" t="s">
        <v>2676</v>
      </c>
      <c r="M451" s="12">
        <v>45464</v>
      </c>
      <c r="N451" s="12">
        <v>45469</v>
      </c>
      <c r="O451" s="12" t="str">
        <f>IFERROR(_xlfn.XLOOKUP(표1[[#This Row],[시도]]&amp;" "&amp;표1[[#This Row],[시군구]],요금제0402!C:C,요금제0402!G:G),"-")</f>
        <v>서울B&amp;경인A</v>
      </c>
      <c r="P451" s="14"/>
      <c r="Q451" s="57">
        <v>0</v>
      </c>
      <c r="R451" s="13">
        <v>100</v>
      </c>
      <c r="S451" s="18">
        <v>50</v>
      </c>
      <c r="T451" s="12" t="s">
        <v>86</v>
      </c>
      <c r="U451" s="11" t="s">
        <v>64</v>
      </c>
      <c r="V451" s="11">
        <v>4620702544</v>
      </c>
      <c r="W451" s="11" t="s">
        <v>3598</v>
      </c>
      <c r="X451" s="11" t="s">
        <v>3599</v>
      </c>
      <c r="Y451" s="11" t="s">
        <v>3600</v>
      </c>
      <c r="Z451" s="11">
        <v>20390104439853</v>
      </c>
      <c r="AA451" s="11" t="s">
        <v>90</v>
      </c>
      <c r="AB451" s="11" t="s">
        <v>3601</v>
      </c>
      <c r="AC451" s="12"/>
      <c r="AD451" s="12"/>
      <c r="AE451" s="12"/>
      <c r="AF451" s="15" t="s">
        <v>70</v>
      </c>
      <c r="AG451" s="11" t="str">
        <f>IFERROR(VLOOKUP(표1[[#This Row],[담당자]],'담당자 정보'!$B:$D,2,0),"")</f>
        <v>바로고</v>
      </c>
      <c r="AH451" s="11" t="str">
        <f>IFERROR(VLOOKUP(표1[[#This Row],[담당자]],'담당자 정보'!$B:$E,4,0),"")</f>
        <v>4팀</v>
      </c>
      <c r="AI451" s="12" t="s">
        <v>222</v>
      </c>
      <c r="AJ451" s="12" t="str">
        <f>IFERROR(VLOOKUP(표1[[#This Row],[담당자]],배민비즈계정!$B:$E,3,0),"")</f>
        <v>tmdrl1539</v>
      </c>
      <c r="AK451" s="12" t="str">
        <f>IFERROR(VLOOKUP(표1[[#This Row],[담당자]],배민비즈계정!$B:$E,4,0),"")</f>
        <v>010-4629-1734</v>
      </c>
      <c r="AL451" s="12" t="str">
        <f>VLOOKUP(표1[[#This Row],[담당자]],배민비즈계정!$B:$E,2,0)</f>
        <v>4팀</v>
      </c>
      <c r="AM451" s="11" t="str">
        <f>VLOOKUP(표1[[#This Row],[담당자]],'담당자 정보'!B:G,6,FALSE)</f>
        <v>평정현</v>
      </c>
      <c r="AN451" s="11" t="str">
        <f>VLOOKUP(표1[[#This Row],[팀장]],배민비즈계정!$B:$E,3,FALSE)</f>
        <v>jhpyeong</v>
      </c>
      <c r="AO451" s="16" t="str">
        <f>VLOOKUP(표1[[#This Row],[팀장]],배민비즈계정!$B:$E,4,FALSE)</f>
        <v>010-4660-7292</v>
      </c>
      <c r="AP451" s="2" t="s">
        <v>109</v>
      </c>
      <c r="AQ451" s="2" t="s">
        <v>990</v>
      </c>
      <c r="AR451" s="2" t="str">
        <f>_xlfn.XLOOKUP(표1[[#This Row],[시도2]]&amp;" "&amp;표1[[#This Row],[시군구2]],요금제0402!C:C,요금제0402!G:G)</f>
        <v>서울B&amp;경인A</v>
      </c>
      <c r="AS451" s="2"/>
      <c r="AT451" s="2"/>
      <c r="AU451" s="2"/>
    </row>
    <row r="452" spans="1:47" ht="16.5" customHeight="1">
      <c r="A452" s="10">
        <v>450</v>
      </c>
      <c r="B452" s="11"/>
      <c r="C452" s="11" t="s">
        <v>3602</v>
      </c>
      <c r="D452" s="11" t="s">
        <v>3603</v>
      </c>
      <c r="E452" s="11" t="s">
        <v>56</v>
      </c>
      <c r="F452" s="11" t="s">
        <v>109</v>
      </c>
      <c r="G452" s="11" t="s">
        <v>990</v>
      </c>
      <c r="H452" s="11">
        <v>0</v>
      </c>
      <c r="I452" s="47" t="s">
        <v>3604</v>
      </c>
      <c r="J452" s="11" t="s">
        <v>3605</v>
      </c>
      <c r="K452" s="11" t="s">
        <v>3606</v>
      </c>
      <c r="L452" s="11" t="s">
        <v>2676</v>
      </c>
      <c r="M452" s="12">
        <v>45464</v>
      </c>
      <c r="N452" s="12">
        <v>45469</v>
      </c>
      <c r="O452" s="12" t="str">
        <f>IFERROR(_xlfn.XLOOKUP(표1[[#This Row],[시도]]&amp;" "&amp;표1[[#This Row],[시군구]],요금제0402!C:C,요금제0402!G:G),"-")</f>
        <v>서울B&amp;경인A</v>
      </c>
      <c r="P452" s="14"/>
      <c r="Q452" s="57">
        <v>0</v>
      </c>
      <c r="R452" s="13">
        <v>100</v>
      </c>
      <c r="S452" s="18">
        <v>50</v>
      </c>
      <c r="T452" s="12" t="s">
        <v>86</v>
      </c>
      <c r="U452" s="11" t="s">
        <v>64</v>
      </c>
      <c r="V452" s="11">
        <v>4620702544</v>
      </c>
      <c r="W452" s="11" t="s">
        <v>3598</v>
      </c>
      <c r="X452" s="11" t="s">
        <v>3599</v>
      </c>
      <c r="Y452" s="11" t="s">
        <v>3600</v>
      </c>
      <c r="Z452" s="11">
        <v>20390104439853</v>
      </c>
      <c r="AA452" s="11" t="s">
        <v>90</v>
      </c>
      <c r="AB452" s="11" t="s">
        <v>3601</v>
      </c>
      <c r="AC452" s="12"/>
      <c r="AD452" s="12"/>
      <c r="AE452" s="12"/>
      <c r="AF452" s="15" t="s">
        <v>70</v>
      </c>
      <c r="AG452" s="11" t="str">
        <f>IFERROR(VLOOKUP(표1[[#This Row],[담당자]],'담당자 정보'!$B:$D,2,0),"")</f>
        <v>바로고</v>
      </c>
      <c r="AH452" s="11" t="str">
        <f>IFERROR(VLOOKUP(표1[[#This Row],[담당자]],'담당자 정보'!$B:$E,4,0),"")</f>
        <v>4팀</v>
      </c>
      <c r="AI452" s="12" t="s">
        <v>222</v>
      </c>
      <c r="AJ452" s="12" t="str">
        <f>IFERROR(VLOOKUP(표1[[#This Row],[담당자]],배민비즈계정!$B:$E,3,0),"")</f>
        <v>tmdrl1539</v>
      </c>
      <c r="AK452" s="12" t="str">
        <f>IFERROR(VLOOKUP(표1[[#This Row],[담당자]],배민비즈계정!$B:$E,4,0),"")</f>
        <v>010-4629-1734</v>
      </c>
      <c r="AL452" s="12" t="str">
        <f>VLOOKUP(표1[[#This Row],[담당자]],배민비즈계정!$B:$E,2,0)</f>
        <v>4팀</v>
      </c>
      <c r="AM452" s="11" t="str">
        <f>VLOOKUP(표1[[#This Row],[담당자]],'담당자 정보'!B:G,6,FALSE)</f>
        <v>평정현</v>
      </c>
      <c r="AN452" s="11" t="str">
        <f>VLOOKUP(표1[[#This Row],[팀장]],배민비즈계정!$B:$E,3,FALSE)</f>
        <v>jhpyeong</v>
      </c>
      <c r="AO452" s="16" t="str">
        <f>VLOOKUP(표1[[#This Row],[팀장]],배민비즈계정!$B:$E,4,FALSE)</f>
        <v>010-4660-7292</v>
      </c>
      <c r="AP452" s="2" t="s">
        <v>109</v>
      </c>
      <c r="AQ452" s="2" t="s">
        <v>990</v>
      </c>
      <c r="AR452" s="2" t="str">
        <f>_xlfn.XLOOKUP(표1[[#This Row],[시도2]]&amp;" "&amp;표1[[#This Row],[시군구2]],요금제0402!C:C,요금제0402!G:G)</f>
        <v>서울B&amp;경인A</v>
      </c>
      <c r="AS452" s="2"/>
      <c r="AT452" s="2"/>
      <c r="AU452" s="2"/>
    </row>
    <row r="453" spans="1:47" ht="16.5" customHeight="1">
      <c r="A453" s="10">
        <v>451</v>
      </c>
      <c r="B453" s="11"/>
      <c r="C453" s="11" t="s">
        <v>3607</v>
      </c>
      <c r="D453" s="11" t="s">
        <v>3608</v>
      </c>
      <c r="E453" s="11" t="s">
        <v>108</v>
      </c>
      <c r="F453" s="11" t="s">
        <v>109</v>
      </c>
      <c r="G453" s="11" t="s">
        <v>3609</v>
      </c>
      <c r="H453" s="11">
        <v>1</v>
      </c>
      <c r="I453" s="47"/>
      <c r="J453" s="11" t="s">
        <v>3610</v>
      </c>
      <c r="K453" s="11" t="s">
        <v>3611</v>
      </c>
      <c r="L453" s="11" t="s">
        <v>2676</v>
      </c>
      <c r="M453" s="12">
        <v>45464</v>
      </c>
      <c r="N453" s="12">
        <v>45469</v>
      </c>
      <c r="O453" s="12" t="str">
        <f>IFERROR(_xlfn.XLOOKUP(표1[[#This Row],[시도]]&amp;" "&amp;표1[[#This Row],[시군구]],요금제0402!C:C,요금제0402!G:G),"-")</f>
        <v>서울B&amp;경인A</v>
      </c>
      <c r="P453" s="14"/>
      <c r="Q453" s="57">
        <v>0</v>
      </c>
      <c r="R453" s="13">
        <v>100</v>
      </c>
      <c r="S453" s="18">
        <v>50</v>
      </c>
      <c r="T453" s="12" t="s">
        <v>86</v>
      </c>
      <c r="U453" s="11" t="s">
        <v>64</v>
      </c>
      <c r="V453" s="11">
        <v>8532201405</v>
      </c>
      <c r="W453" s="11" t="s">
        <v>3612</v>
      </c>
      <c r="X453" s="11" t="s">
        <v>3613</v>
      </c>
      <c r="Y453" s="11" t="s">
        <v>3614</v>
      </c>
      <c r="Z453" s="11">
        <v>34591044852107</v>
      </c>
      <c r="AA453" s="11" t="s">
        <v>296</v>
      </c>
      <c r="AB453" s="11" t="s">
        <v>3615</v>
      </c>
      <c r="AC453" s="12"/>
      <c r="AD453" s="12"/>
      <c r="AE453" s="12"/>
      <c r="AF453" s="15" t="s">
        <v>70</v>
      </c>
      <c r="AG453" s="11" t="str">
        <f>IFERROR(VLOOKUP(표1[[#This Row],[담당자]],'담당자 정보'!$B:$D,2,0),"")</f>
        <v>바로고</v>
      </c>
      <c r="AH453" s="11" t="str">
        <f>IFERROR(VLOOKUP(표1[[#This Row],[담당자]],'담당자 정보'!$B:$E,4,0),"")</f>
        <v>4팀</v>
      </c>
      <c r="AI453" s="12" t="s">
        <v>222</v>
      </c>
      <c r="AJ453" s="12" t="str">
        <f>IFERROR(VLOOKUP(표1[[#This Row],[담당자]],배민비즈계정!$B:$E,3,0),"")</f>
        <v>tmdrl1539</v>
      </c>
      <c r="AK453" s="12" t="str">
        <f>IFERROR(VLOOKUP(표1[[#This Row],[담당자]],배민비즈계정!$B:$E,4,0),"")</f>
        <v>010-4629-1734</v>
      </c>
      <c r="AL453" s="12" t="str">
        <f>VLOOKUP(표1[[#This Row],[담당자]],배민비즈계정!$B:$E,2,0)</f>
        <v>4팀</v>
      </c>
      <c r="AM453" s="11" t="str">
        <f>VLOOKUP(표1[[#This Row],[담당자]],'담당자 정보'!B:G,6,FALSE)</f>
        <v>평정현</v>
      </c>
      <c r="AN453" s="11" t="str">
        <f>VLOOKUP(표1[[#This Row],[팀장]],배민비즈계정!$B:$E,3,FALSE)</f>
        <v>jhpyeong</v>
      </c>
      <c r="AO453" s="16" t="str">
        <f>VLOOKUP(표1[[#This Row],[팀장]],배민비즈계정!$B:$E,4,FALSE)</f>
        <v>010-4660-7292</v>
      </c>
      <c r="AP453" s="2" t="s">
        <v>109</v>
      </c>
      <c r="AQ453" s="2" t="s">
        <v>3609</v>
      </c>
      <c r="AR453" s="2" t="str">
        <f>_xlfn.XLOOKUP(표1[[#This Row],[시도2]]&amp;" "&amp;표1[[#This Row],[시군구2]],요금제0402!C:C,요금제0402!G:G)</f>
        <v>서울B&amp;경인A</v>
      </c>
      <c r="AS453" s="2"/>
      <c r="AT453" s="2"/>
      <c r="AU453" s="2"/>
    </row>
    <row r="454" spans="1:47" ht="16.5" customHeight="1">
      <c r="A454" s="10">
        <v>452</v>
      </c>
      <c r="B454" s="11"/>
      <c r="C454" s="11" t="s">
        <v>3616</v>
      </c>
      <c r="D454" s="11" t="s">
        <v>3617</v>
      </c>
      <c r="E454" s="11" t="s">
        <v>108</v>
      </c>
      <c r="F454" s="11" t="s">
        <v>109</v>
      </c>
      <c r="G454" s="11" t="s">
        <v>990</v>
      </c>
      <c r="H454" s="11">
        <v>2</v>
      </c>
      <c r="I454" s="47" t="s">
        <v>1551</v>
      </c>
      <c r="J454" s="11" t="s">
        <v>3618</v>
      </c>
      <c r="K454" s="11" t="s">
        <v>237</v>
      </c>
      <c r="L454" s="11" t="s">
        <v>2676</v>
      </c>
      <c r="M454" s="12">
        <v>45464</v>
      </c>
      <c r="N454" s="12">
        <v>45469</v>
      </c>
      <c r="O454" s="12" t="str">
        <f>IFERROR(_xlfn.XLOOKUP(표1[[#This Row],[시도]]&amp;" "&amp;표1[[#This Row],[시군구]],요금제0402!C:C,요금제0402!G:G),"-")</f>
        <v>서울B&amp;경인A</v>
      </c>
      <c r="P454" s="14"/>
      <c r="Q454" s="57">
        <v>0</v>
      </c>
      <c r="R454" s="13">
        <v>100</v>
      </c>
      <c r="S454" s="18">
        <v>0</v>
      </c>
      <c r="T454" s="12" t="s">
        <v>63</v>
      </c>
      <c r="U454" s="11" t="s">
        <v>64</v>
      </c>
      <c r="V454" s="11">
        <v>8380202936</v>
      </c>
      <c r="W454" s="11" t="s">
        <v>3619</v>
      </c>
      <c r="X454" s="11" t="s">
        <v>1555</v>
      </c>
      <c r="Y454" s="11" t="s">
        <v>1556</v>
      </c>
      <c r="Z454" s="11">
        <v>27202277885</v>
      </c>
      <c r="AA454" s="11" t="s">
        <v>142</v>
      </c>
      <c r="AB454" s="11" t="s">
        <v>1557</v>
      </c>
      <c r="AC454" s="12"/>
      <c r="AD454" s="12"/>
      <c r="AE454" s="12"/>
      <c r="AF454" s="15" t="s">
        <v>70</v>
      </c>
      <c r="AG454" s="11" t="str">
        <f>IFERROR(VLOOKUP(표1[[#This Row],[담당자]],'담당자 정보'!$B:$D,2,0),"")</f>
        <v>바로고</v>
      </c>
      <c r="AH454" s="11" t="str">
        <f>IFERROR(VLOOKUP(표1[[#This Row],[담당자]],'담당자 정보'!$B:$E,4,0),"")</f>
        <v>1팀</v>
      </c>
      <c r="AI454" s="12" t="s">
        <v>118</v>
      </c>
      <c r="AJ454" s="12" t="str">
        <f>IFERROR(VLOOKUP(표1[[#This Row],[담당자]],배민비즈계정!$B:$E,3,0),"")</f>
        <v>swyoo</v>
      </c>
      <c r="AK454" s="12" t="str">
        <f>IFERROR(VLOOKUP(표1[[#This Row],[담당자]],배민비즈계정!$B:$E,4,0),"")</f>
        <v xml:space="preserve"> 010-5714-1605</v>
      </c>
      <c r="AL454" s="12" t="str">
        <f>VLOOKUP(표1[[#This Row],[담당자]],배민비즈계정!$B:$E,2,0)</f>
        <v>1팀</v>
      </c>
      <c r="AM454" s="11" t="str">
        <f>VLOOKUP(표1[[#This Row],[담당자]],'담당자 정보'!B:G,6,FALSE)</f>
        <v>평정현</v>
      </c>
      <c r="AN454" s="11" t="str">
        <f>VLOOKUP(표1[[#This Row],[팀장]],배민비즈계정!$B:$E,3,FALSE)</f>
        <v>jhpyeong</v>
      </c>
      <c r="AO454" s="16" t="str">
        <f>VLOOKUP(표1[[#This Row],[팀장]],배민비즈계정!$B:$E,4,FALSE)</f>
        <v>010-4660-7292</v>
      </c>
      <c r="AP454" s="2" t="s">
        <v>109</v>
      </c>
      <c r="AQ454" s="2" t="s">
        <v>990</v>
      </c>
      <c r="AR454" s="2" t="str">
        <f>_xlfn.XLOOKUP(표1[[#This Row],[시도2]]&amp;" "&amp;표1[[#This Row],[시군구2]],요금제0402!C:C,요금제0402!G:G)</f>
        <v>서울B&amp;경인A</v>
      </c>
      <c r="AS454" s="2"/>
      <c r="AT454" s="2"/>
      <c r="AU454" s="2"/>
    </row>
    <row r="455" spans="1:47" ht="16.5" customHeight="1">
      <c r="A455" s="10">
        <v>453</v>
      </c>
      <c r="B455" s="11"/>
      <c r="C455" s="11" t="s">
        <v>3620</v>
      </c>
      <c r="D455" s="11" t="s">
        <v>3621</v>
      </c>
      <c r="E455" s="11" t="s">
        <v>108</v>
      </c>
      <c r="F455" s="11" t="s">
        <v>109</v>
      </c>
      <c r="G455" s="11" t="s">
        <v>3609</v>
      </c>
      <c r="H455" s="11">
        <v>2</v>
      </c>
      <c r="I455" s="47" t="s">
        <v>3622</v>
      </c>
      <c r="J455" s="11" t="s">
        <v>3623</v>
      </c>
      <c r="K455" s="11" t="s">
        <v>3624</v>
      </c>
      <c r="L455" s="11" t="s">
        <v>2676</v>
      </c>
      <c r="M455" s="12">
        <v>45464</v>
      </c>
      <c r="N455" s="12">
        <v>45469</v>
      </c>
      <c r="O455" s="12" t="str">
        <f>IFERROR(_xlfn.XLOOKUP(표1[[#This Row],[시도]]&amp;" "&amp;표1[[#This Row],[시군구]],요금제0402!C:C,요금제0402!G:G),"-")</f>
        <v>서울B&amp;경인A</v>
      </c>
      <c r="P455" s="14"/>
      <c r="Q455" s="57">
        <v>0</v>
      </c>
      <c r="R455" s="13">
        <v>100</v>
      </c>
      <c r="S455" s="18">
        <v>50</v>
      </c>
      <c r="T455" s="12" t="s">
        <v>86</v>
      </c>
      <c r="U455" s="11" t="s">
        <v>64</v>
      </c>
      <c r="V455" s="11">
        <v>6863500640</v>
      </c>
      <c r="W455" s="11" t="s">
        <v>3625</v>
      </c>
      <c r="X455" s="11" t="s">
        <v>3626</v>
      </c>
      <c r="Y455" s="11" t="s">
        <v>3627</v>
      </c>
      <c r="Z455" s="11">
        <v>3333072946627</v>
      </c>
      <c r="AA455" s="11" t="s">
        <v>68</v>
      </c>
      <c r="AB455" s="11" t="s">
        <v>3628</v>
      </c>
      <c r="AC455" s="12"/>
      <c r="AD455" s="12"/>
      <c r="AE455" s="12"/>
      <c r="AF455" s="15" t="s">
        <v>70</v>
      </c>
      <c r="AG455" s="11" t="str">
        <f>IFERROR(VLOOKUP(표1[[#This Row],[담당자]],'담당자 정보'!$B:$D,2,0),"")</f>
        <v>바로고</v>
      </c>
      <c r="AH455" s="11" t="str">
        <f>IFERROR(VLOOKUP(표1[[#This Row],[담당자]],'담당자 정보'!$B:$E,4,0),"")</f>
        <v>4팀</v>
      </c>
      <c r="AI455" s="12" t="s">
        <v>222</v>
      </c>
      <c r="AJ455" s="12" t="str">
        <f>IFERROR(VLOOKUP(표1[[#This Row],[담당자]],배민비즈계정!$B:$E,3,0),"")</f>
        <v>tmdrl1539</v>
      </c>
      <c r="AK455" s="12" t="str">
        <f>IFERROR(VLOOKUP(표1[[#This Row],[담당자]],배민비즈계정!$B:$E,4,0),"")</f>
        <v>010-4629-1734</v>
      </c>
      <c r="AL455" s="12" t="str">
        <f>VLOOKUP(표1[[#This Row],[담당자]],배민비즈계정!$B:$E,2,0)</f>
        <v>4팀</v>
      </c>
      <c r="AM455" s="11" t="str">
        <f>VLOOKUP(표1[[#This Row],[담당자]],'담당자 정보'!B:G,6,FALSE)</f>
        <v>평정현</v>
      </c>
      <c r="AN455" s="11" t="str">
        <f>VLOOKUP(표1[[#This Row],[팀장]],배민비즈계정!$B:$E,3,FALSE)</f>
        <v>jhpyeong</v>
      </c>
      <c r="AO455" s="16" t="str">
        <f>VLOOKUP(표1[[#This Row],[팀장]],배민비즈계정!$B:$E,4,FALSE)</f>
        <v>010-4660-7292</v>
      </c>
      <c r="AP455" s="2" t="s">
        <v>109</v>
      </c>
      <c r="AQ455" s="2" t="s">
        <v>3609</v>
      </c>
      <c r="AR455" s="2" t="str">
        <f>_xlfn.XLOOKUP(표1[[#This Row],[시도2]]&amp;" "&amp;표1[[#This Row],[시군구2]],요금제0402!C:C,요금제0402!G:G)</f>
        <v>서울B&amp;경인A</v>
      </c>
      <c r="AS455" s="2"/>
      <c r="AT455" s="2"/>
      <c r="AU455" s="2"/>
    </row>
    <row r="456" spans="1:47" ht="16.5" customHeight="1">
      <c r="A456" s="10">
        <v>454</v>
      </c>
      <c r="B456" s="11"/>
      <c r="C456" s="11" t="s">
        <v>3629</v>
      </c>
      <c r="D456" s="11" t="s">
        <v>3630</v>
      </c>
      <c r="E456" s="11" t="s">
        <v>108</v>
      </c>
      <c r="F456" s="11" t="s">
        <v>2149</v>
      </c>
      <c r="G456" s="11" t="s">
        <v>2176</v>
      </c>
      <c r="H456" s="11">
        <v>1</v>
      </c>
      <c r="I456" s="47"/>
      <c r="J456" s="11" t="s">
        <v>3631</v>
      </c>
      <c r="K456" s="11" t="s">
        <v>3632</v>
      </c>
      <c r="L456" s="11" t="s">
        <v>99</v>
      </c>
      <c r="M456" s="12">
        <v>45464</v>
      </c>
      <c r="N456" s="12">
        <v>45469</v>
      </c>
      <c r="O456" s="12" t="str">
        <f>IFERROR(_xlfn.XLOOKUP(표1[[#This Row],[시도]]&amp;" "&amp;표1[[#This Row],[시군구]],요금제0402!C:C,요금제0402!G:G),"-")</f>
        <v>경인B</v>
      </c>
      <c r="P456" s="14"/>
      <c r="Q456" s="57">
        <v>0</v>
      </c>
      <c r="R456" s="13">
        <v>100</v>
      </c>
      <c r="S456" s="18">
        <v>50</v>
      </c>
      <c r="T456" s="12" t="s">
        <v>86</v>
      </c>
      <c r="U456" s="11" t="s">
        <v>64</v>
      </c>
      <c r="V456" s="11">
        <v>8652600047</v>
      </c>
      <c r="W456" s="11" t="s">
        <v>3633</v>
      </c>
      <c r="X456" s="11" t="s">
        <v>3634</v>
      </c>
      <c r="Y456" s="11" t="s">
        <v>3635</v>
      </c>
      <c r="Z456" s="11">
        <v>1005103688950</v>
      </c>
      <c r="AA456" s="11" t="s">
        <v>259</v>
      </c>
      <c r="AB456" s="11" t="s">
        <v>3636</v>
      </c>
      <c r="AC456" s="12"/>
      <c r="AD456" s="12"/>
      <c r="AE456" s="12"/>
      <c r="AF456" s="15" t="s">
        <v>70</v>
      </c>
      <c r="AG456" s="11" t="str">
        <f>IFERROR(VLOOKUP(표1[[#This Row],[담당자]],'담당자 정보'!$B:$D,2,0),"")</f>
        <v>바로고</v>
      </c>
      <c r="AH456" s="11" t="str">
        <f>IFERROR(VLOOKUP(표1[[#This Row],[담당자]],'담당자 정보'!$B:$E,4,0),"")</f>
        <v>1팀</v>
      </c>
      <c r="AI456" s="12" t="s">
        <v>2479</v>
      </c>
      <c r="AJ456" s="12" t="str">
        <f>IFERROR(VLOOKUP(표1[[#This Row],[담당자]],배민비즈계정!$B:$E,3,0),"")</f>
        <v>yong1217</v>
      </c>
      <c r="AK456" s="12" t="str">
        <f>IFERROR(VLOOKUP(표1[[#This Row],[담당자]],배민비즈계정!$B:$E,4,0),"")</f>
        <v xml:space="preserve"> 010-9876-9387</v>
      </c>
      <c r="AL456" s="12" t="str">
        <f>VLOOKUP(표1[[#This Row],[담당자]],배민비즈계정!$B:$E,2,0)</f>
        <v>1팀</v>
      </c>
      <c r="AM456" s="11" t="str">
        <f>VLOOKUP(표1[[#This Row],[담당자]],'담당자 정보'!B:G,6,FALSE)</f>
        <v>평정현</v>
      </c>
      <c r="AN456" s="11" t="str">
        <f>VLOOKUP(표1[[#This Row],[팀장]],배민비즈계정!$B:$E,3,FALSE)</f>
        <v>jhpyeong</v>
      </c>
      <c r="AO456" s="16" t="str">
        <f>VLOOKUP(표1[[#This Row],[팀장]],배민비즈계정!$B:$E,4,FALSE)</f>
        <v>010-4660-7292</v>
      </c>
      <c r="AP456" s="2" t="s">
        <v>2149</v>
      </c>
      <c r="AQ456" s="2" t="s">
        <v>2176</v>
      </c>
      <c r="AR456" s="2" t="str">
        <f>_xlfn.XLOOKUP(표1[[#This Row],[시도2]]&amp;" "&amp;표1[[#This Row],[시군구2]],요금제0402!C:C,요금제0402!G:G)</f>
        <v>경인B</v>
      </c>
      <c r="AS456" s="2"/>
      <c r="AT456" s="2"/>
      <c r="AU456" s="2"/>
    </row>
    <row r="457" spans="1:47" ht="16.5" customHeight="1">
      <c r="A457" s="10">
        <v>455</v>
      </c>
      <c r="B457" s="11"/>
      <c r="C457" s="11" t="s">
        <v>3637</v>
      </c>
      <c r="D457" s="11" t="s">
        <v>3638</v>
      </c>
      <c r="E457" s="11" t="s">
        <v>56</v>
      </c>
      <c r="F457" s="11" t="s">
        <v>2149</v>
      </c>
      <c r="G457" s="11" t="s">
        <v>2176</v>
      </c>
      <c r="H457" s="11">
        <v>0</v>
      </c>
      <c r="I457" s="47"/>
      <c r="J457" s="11" t="s">
        <v>3639</v>
      </c>
      <c r="K457" s="11" t="s">
        <v>3640</v>
      </c>
      <c r="L457" s="11" t="s">
        <v>99</v>
      </c>
      <c r="M457" s="12">
        <v>45464</v>
      </c>
      <c r="N457" s="12">
        <v>45469</v>
      </c>
      <c r="O457" s="12" t="str">
        <f>IFERROR(_xlfn.XLOOKUP(표1[[#This Row],[시도]]&amp;" "&amp;표1[[#This Row],[시군구]],요금제0402!C:C,요금제0402!G:G),"-")</f>
        <v>경인B</v>
      </c>
      <c r="P457" s="14"/>
      <c r="Q457" s="57">
        <v>0</v>
      </c>
      <c r="R457" s="13">
        <v>100</v>
      </c>
      <c r="S457" s="18">
        <v>50</v>
      </c>
      <c r="T457" s="12" t="s">
        <v>86</v>
      </c>
      <c r="U457" s="11" t="s">
        <v>150</v>
      </c>
      <c r="V457" s="11">
        <v>8137200437</v>
      </c>
      <c r="W457" s="11" t="s">
        <v>3641</v>
      </c>
      <c r="X457" s="11" t="s">
        <v>3642</v>
      </c>
      <c r="Y457" s="11" t="s">
        <v>3643</v>
      </c>
      <c r="Z457" s="11">
        <v>100018856705</v>
      </c>
      <c r="AA457" s="11" t="s">
        <v>1097</v>
      </c>
      <c r="AB457" s="11" t="s">
        <v>3644</v>
      </c>
      <c r="AC457" s="12"/>
      <c r="AD457" s="12"/>
      <c r="AE457" s="12"/>
      <c r="AF457" s="15" t="s">
        <v>70</v>
      </c>
      <c r="AG457" s="11" t="str">
        <f>IFERROR(VLOOKUP(표1[[#This Row],[담당자]],'담당자 정보'!$B:$D,2,0),"")</f>
        <v>바로고</v>
      </c>
      <c r="AH457" s="11" t="str">
        <f>IFERROR(VLOOKUP(표1[[#This Row],[담당자]],'담당자 정보'!$B:$E,4,0),"")</f>
        <v>1팀</v>
      </c>
      <c r="AI457" s="12" t="s">
        <v>2479</v>
      </c>
      <c r="AJ457" s="12" t="str">
        <f>IFERROR(VLOOKUP(표1[[#This Row],[담당자]],배민비즈계정!$B:$E,3,0),"")</f>
        <v>yong1217</v>
      </c>
      <c r="AK457" s="12" t="str">
        <f>IFERROR(VLOOKUP(표1[[#This Row],[담당자]],배민비즈계정!$B:$E,4,0),"")</f>
        <v xml:space="preserve"> 010-9876-9387</v>
      </c>
      <c r="AL457" s="12" t="str">
        <f>VLOOKUP(표1[[#This Row],[담당자]],배민비즈계정!$B:$E,2,0)</f>
        <v>1팀</v>
      </c>
      <c r="AM457" s="11" t="str">
        <f>VLOOKUP(표1[[#This Row],[담당자]],'담당자 정보'!B:G,6,FALSE)</f>
        <v>평정현</v>
      </c>
      <c r="AN457" s="11" t="str">
        <f>VLOOKUP(표1[[#This Row],[팀장]],배민비즈계정!$B:$E,3,FALSE)</f>
        <v>jhpyeong</v>
      </c>
      <c r="AO457" s="16" t="str">
        <f>VLOOKUP(표1[[#This Row],[팀장]],배민비즈계정!$B:$E,4,FALSE)</f>
        <v>010-4660-7292</v>
      </c>
      <c r="AP457" s="2" t="s">
        <v>2149</v>
      </c>
      <c r="AQ457" s="2" t="s">
        <v>2176</v>
      </c>
      <c r="AR457" s="2" t="str">
        <f>_xlfn.XLOOKUP(표1[[#This Row],[시도2]]&amp;" "&amp;표1[[#This Row],[시군구2]],요금제0402!C:C,요금제0402!G:G)</f>
        <v>경인B</v>
      </c>
      <c r="AS457" s="2"/>
      <c r="AT457" s="2"/>
      <c r="AU457" s="2"/>
    </row>
    <row r="458" spans="1:47" ht="16.5" customHeight="1">
      <c r="A458" s="10">
        <v>456</v>
      </c>
      <c r="B458" s="11"/>
      <c r="C458" s="11" t="s">
        <v>3645</v>
      </c>
      <c r="D458" s="11" t="s">
        <v>3646</v>
      </c>
      <c r="E458" s="11" t="s">
        <v>56</v>
      </c>
      <c r="F458" s="11" t="s">
        <v>2149</v>
      </c>
      <c r="G458" s="11" t="s">
        <v>2170</v>
      </c>
      <c r="H458" s="11">
        <v>0</v>
      </c>
      <c r="I458" s="47" t="s">
        <v>3647</v>
      </c>
      <c r="J458" s="11" t="s">
        <v>3648</v>
      </c>
      <c r="K458" s="11" t="s">
        <v>3649</v>
      </c>
      <c r="L458" s="11" t="s">
        <v>99</v>
      </c>
      <c r="M458" s="12">
        <v>45464</v>
      </c>
      <c r="N458" s="12">
        <v>45469</v>
      </c>
      <c r="O458" s="12" t="str">
        <f>IFERROR(_xlfn.XLOOKUP(표1[[#This Row],[시도]]&amp;" "&amp;표1[[#This Row],[시군구]],요금제0402!C:C,요금제0402!G:G),"-")</f>
        <v>경인B</v>
      </c>
      <c r="P458" s="14"/>
      <c r="Q458" s="57">
        <v>0</v>
      </c>
      <c r="R458" s="13">
        <v>100</v>
      </c>
      <c r="S458" s="18">
        <v>50</v>
      </c>
      <c r="T458" s="12" t="s">
        <v>86</v>
      </c>
      <c r="U458" s="11" t="s">
        <v>64</v>
      </c>
      <c r="V458" s="11">
        <v>6625300857</v>
      </c>
      <c r="W458" s="11" t="s">
        <v>3650</v>
      </c>
      <c r="X458" s="11" t="s">
        <v>3651</v>
      </c>
      <c r="Y458" s="11" t="s">
        <v>3652</v>
      </c>
      <c r="Z458" s="11">
        <v>1005904565111</v>
      </c>
      <c r="AA458" s="11" t="s">
        <v>259</v>
      </c>
      <c r="AB458" s="11" t="s">
        <v>3653</v>
      </c>
      <c r="AC458" s="12"/>
      <c r="AD458" s="12"/>
      <c r="AE458" s="12"/>
      <c r="AF458" s="15" t="s">
        <v>70</v>
      </c>
      <c r="AG458" s="11" t="str">
        <f>IFERROR(VLOOKUP(표1[[#This Row],[담당자]],'담당자 정보'!$B:$D,2,0),"")</f>
        <v>바로고</v>
      </c>
      <c r="AH458" s="11" t="str">
        <f>IFERROR(VLOOKUP(표1[[#This Row],[담당자]],'담당자 정보'!$B:$E,4,0),"")</f>
        <v>1팀</v>
      </c>
      <c r="AI458" s="12" t="s">
        <v>2479</v>
      </c>
      <c r="AJ458" s="12" t="str">
        <f>IFERROR(VLOOKUP(표1[[#This Row],[담당자]],배민비즈계정!$B:$E,3,0),"")</f>
        <v>yong1217</v>
      </c>
      <c r="AK458" s="12" t="str">
        <f>IFERROR(VLOOKUP(표1[[#This Row],[담당자]],배민비즈계정!$B:$E,4,0),"")</f>
        <v xml:space="preserve"> 010-9876-9387</v>
      </c>
      <c r="AL458" s="12" t="str">
        <f>VLOOKUP(표1[[#This Row],[담당자]],배민비즈계정!$B:$E,2,0)</f>
        <v>1팀</v>
      </c>
      <c r="AM458" s="11" t="str">
        <f>VLOOKUP(표1[[#This Row],[담당자]],'담당자 정보'!B:G,6,FALSE)</f>
        <v>평정현</v>
      </c>
      <c r="AN458" s="11" t="str">
        <f>VLOOKUP(표1[[#This Row],[팀장]],배민비즈계정!$B:$E,3,FALSE)</f>
        <v>jhpyeong</v>
      </c>
      <c r="AO458" s="16" t="str">
        <f>VLOOKUP(표1[[#This Row],[팀장]],배민비즈계정!$B:$E,4,FALSE)</f>
        <v>010-4660-7292</v>
      </c>
      <c r="AP458" s="2" t="s">
        <v>2149</v>
      </c>
      <c r="AQ458" s="2" t="s">
        <v>2170</v>
      </c>
      <c r="AR458" s="2" t="str">
        <f>_xlfn.XLOOKUP(표1[[#This Row],[시도2]]&amp;" "&amp;표1[[#This Row],[시군구2]],요금제0402!C:C,요금제0402!G:G)</f>
        <v>경인B</v>
      </c>
      <c r="AS458" s="2"/>
      <c r="AT458" s="2"/>
      <c r="AU458" s="2"/>
    </row>
    <row r="459" spans="1:47" ht="16.5" customHeight="1">
      <c r="A459" s="10">
        <v>457</v>
      </c>
      <c r="B459" s="11"/>
      <c r="C459" s="11" t="s">
        <v>3654</v>
      </c>
      <c r="D459" s="11" t="s">
        <v>3655</v>
      </c>
      <c r="E459" s="11" t="s">
        <v>56</v>
      </c>
      <c r="F459" s="11" t="s">
        <v>2149</v>
      </c>
      <c r="G459" s="11" t="s">
        <v>435</v>
      </c>
      <c r="H459" s="11">
        <v>0</v>
      </c>
      <c r="I459" s="47"/>
      <c r="J459" s="11" t="s">
        <v>3656</v>
      </c>
      <c r="K459" s="11" t="s">
        <v>3657</v>
      </c>
      <c r="L459" s="11" t="s">
        <v>99</v>
      </c>
      <c r="M459" s="12">
        <v>45464</v>
      </c>
      <c r="N459" s="12">
        <v>45469</v>
      </c>
      <c r="O459" s="12" t="str">
        <f>IFERROR(_xlfn.XLOOKUP(표1[[#This Row],[시도]]&amp;" "&amp;표1[[#This Row],[시군구]],요금제0402!C:C,요금제0402!G:G),"-")</f>
        <v>경인B</v>
      </c>
      <c r="P459" s="14"/>
      <c r="Q459" s="57">
        <v>0</v>
      </c>
      <c r="R459" s="13">
        <v>100</v>
      </c>
      <c r="S459" s="18">
        <v>50</v>
      </c>
      <c r="T459" s="12" t="s">
        <v>86</v>
      </c>
      <c r="U459" s="11" t="s">
        <v>150</v>
      </c>
      <c r="V459" s="11">
        <v>4690602548</v>
      </c>
      <c r="W459" s="11" t="s">
        <v>3658</v>
      </c>
      <c r="X459" s="11" t="s">
        <v>3659</v>
      </c>
      <c r="Y459" s="11" t="s">
        <v>3660</v>
      </c>
      <c r="Z459" s="11">
        <v>3333200393615</v>
      </c>
      <c r="AA459" s="11" t="s">
        <v>68</v>
      </c>
      <c r="AB459" s="11" t="s">
        <v>3661</v>
      </c>
      <c r="AC459" s="12"/>
      <c r="AD459" s="12"/>
      <c r="AE459" s="12"/>
      <c r="AF459" s="15" t="s">
        <v>70</v>
      </c>
      <c r="AG459" s="11" t="str">
        <f>IFERROR(VLOOKUP(표1[[#This Row],[담당자]],'담당자 정보'!$B:$D,2,0),"")</f>
        <v>바로고</v>
      </c>
      <c r="AH459" s="11" t="str">
        <f>IFERROR(VLOOKUP(표1[[#This Row],[담당자]],'담당자 정보'!$B:$E,4,0),"")</f>
        <v>1팀</v>
      </c>
      <c r="AI459" s="12" t="s">
        <v>2479</v>
      </c>
      <c r="AJ459" s="12" t="str">
        <f>IFERROR(VLOOKUP(표1[[#This Row],[담당자]],배민비즈계정!$B:$E,3,0),"")</f>
        <v>yong1217</v>
      </c>
      <c r="AK459" s="12" t="str">
        <f>IFERROR(VLOOKUP(표1[[#This Row],[담당자]],배민비즈계정!$B:$E,4,0),"")</f>
        <v xml:space="preserve"> 010-9876-9387</v>
      </c>
      <c r="AL459" s="12" t="str">
        <f>VLOOKUP(표1[[#This Row],[담당자]],배민비즈계정!$B:$E,2,0)</f>
        <v>1팀</v>
      </c>
      <c r="AM459" s="11" t="str">
        <f>VLOOKUP(표1[[#This Row],[담당자]],'담당자 정보'!B:G,6,FALSE)</f>
        <v>평정현</v>
      </c>
      <c r="AN459" s="11" t="str">
        <f>VLOOKUP(표1[[#This Row],[팀장]],배민비즈계정!$B:$E,3,FALSE)</f>
        <v>jhpyeong</v>
      </c>
      <c r="AO459" s="16" t="str">
        <f>VLOOKUP(표1[[#This Row],[팀장]],배민비즈계정!$B:$E,4,FALSE)</f>
        <v>010-4660-7292</v>
      </c>
      <c r="AP459" s="2" t="s">
        <v>2149</v>
      </c>
      <c r="AQ459" s="2" t="s">
        <v>435</v>
      </c>
      <c r="AR459" s="2" t="str">
        <f>_xlfn.XLOOKUP(표1[[#This Row],[시도2]]&amp;" "&amp;표1[[#This Row],[시군구2]],요금제0402!C:C,요금제0402!G:G)</f>
        <v>경인B</v>
      </c>
      <c r="AS459" s="2"/>
      <c r="AT459" s="2"/>
      <c r="AU459" s="2"/>
    </row>
    <row r="460" spans="1:47" ht="16.5" customHeight="1">
      <c r="A460" s="10">
        <v>458</v>
      </c>
      <c r="B460" s="11"/>
      <c r="C460" s="11" t="s">
        <v>3662</v>
      </c>
      <c r="D460" s="11" t="s">
        <v>3663</v>
      </c>
      <c r="E460" s="11" t="s">
        <v>56</v>
      </c>
      <c r="F460" s="11" t="s">
        <v>2149</v>
      </c>
      <c r="G460" s="11" t="s">
        <v>435</v>
      </c>
      <c r="H460" s="11">
        <v>0</v>
      </c>
      <c r="I460" s="47" t="s">
        <v>3664</v>
      </c>
      <c r="J460" s="11" t="s">
        <v>3665</v>
      </c>
      <c r="K460" s="11" t="s">
        <v>3666</v>
      </c>
      <c r="L460" s="11" t="s">
        <v>99</v>
      </c>
      <c r="M460" s="12">
        <v>45464</v>
      </c>
      <c r="N460" s="12">
        <v>45469</v>
      </c>
      <c r="O460" s="12" t="str">
        <f>IFERROR(_xlfn.XLOOKUP(표1[[#This Row],[시도]]&amp;" "&amp;표1[[#This Row],[시군구]],요금제0402!C:C,요금제0402!G:G),"-")</f>
        <v>경인B</v>
      </c>
      <c r="P460" s="14"/>
      <c r="Q460" s="57">
        <v>0</v>
      </c>
      <c r="R460" s="13">
        <v>100</v>
      </c>
      <c r="S460" s="18">
        <v>50</v>
      </c>
      <c r="T460" s="12" t="s">
        <v>86</v>
      </c>
      <c r="U460" s="11" t="s">
        <v>64</v>
      </c>
      <c r="V460" s="11">
        <v>8405800656</v>
      </c>
      <c r="W460" s="11" t="s">
        <v>3667</v>
      </c>
      <c r="X460" s="11" t="s">
        <v>3668</v>
      </c>
      <c r="Y460" s="11" t="s">
        <v>3669</v>
      </c>
      <c r="Z460" s="11">
        <v>3333060159248</v>
      </c>
      <c r="AA460" s="11" t="s">
        <v>68</v>
      </c>
      <c r="AB460" s="11" t="s">
        <v>3670</v>
      </c>
      <c r="AC460" s="12"/>
      <c r="AD460" s="12"/>
      <c r="AE460" s="12"/>
      <c r="AF460" s="15" t="s">
        <v>70</v>
      </c>
      <c r="AG460" s="11" t="str">
        <f>IFERROR(VLOOKUP(표1[[#This Row],[담당자]],'담당자 정보'!$B:$D,2,0),"")</f>
        <v>바로고</v>
      </c>
      <c r="AH460" s="11" t="str">
        <f>IFERROR(VLOOKUP(표1[[#This Row],[담당자]],'담당자 정보'!$B:$E,4,0),"")</f>
        <v>1팀</v>
      </c>
      <c r="AI460" s="12" t="s">
        <v>2479</v>
      </c>
      <c r="AJ460" s="12" t="str">
        <f>IFERROR(VLOOKUP(표1[[#This Row],[담당자]],배민비즈계정!$B:$E,3,0),"")</f>
        <v>yong1217</v>
      </c>
      <c r="AK460" s="12" t="str">
        <f>IFERROR(VLOOKUP(표1[[#This Row],[담당자]],배민비즈계정!$B:$E,4,0),"")</f>
        <v xml:space="preserve"> 010-9876-9387</v>
      </c>
      <c r="AL460" s="12" t="str">
        <f>VLOOKUP(표1[[#This Row],[담당자]],배민비즈계정!$B:$E,2,0)</f>
        <v>1팀</v>
      </c>
      <c r="AM460" s="11" t="str">
        <f>VLOOKUP(표1[[#This Row],[담당자]],'담당자 정보'!B:G,6,FALSE)</f>
        <v>평정현</v>
      </c>
      <c r="AN460" s="11" t="str">
        <f>VLOOKUP(표1[[#This Row],[팀장]],배민비즈계정!$B:$E,3,FALSE)</f>
        <v>jhpyeong</v>
      </c>
      <c r="AO460" s="16" t="str">
        <f>VLOOKUP(표1[[#This Row],[팀장]],배민비즈계정!$B:$E,4,FALSE)</f>
        <v>010-4660-7292</v>
      </c>
      <c r="AP460" s="2" t="s">
        <v>2149</v>
      </c>
      <c r="AQ460" s="2" t="s">
        <v>435</v>
      </c>
      <c r="AR460" s="2" t="str">
        <f>_xlfn.XLOOKUP(표1[[#This Row],[시도2]]&amp;" "&amp;표1[[#This Row],[시군구2]],요금제0402!C:C,요금제0402!G:G)</f>
        <v>경인B</v>
      </c>
      <c r="AS460" s="2"/>
      <c r="AT460" s="2"/>
      <c r="AU460" s="2"/>
    </row>
    <row r="461" spans="1:47" ht="16.5" customHeight="1">
      <c r="A461" s="10">
        <v>459</v>
      </c>
      <c r="B461" s="11"/>
      <c r="C461" s="11" t="s">
        <v>3671</v>
      </c>
      <c r="D461" s="11" t="s">
        <v>3672</v>
      </c>
      <c r="E461" s="11" t="s">
        <v>56</v>
      </c>
      <c r="F461" s="11" t="s">
        <v>2149</v>
      </c>
      <c r="G461" s="11" t="s">
        <v>2497</v>
      </c>
      <c r="H461" s="11">
        <v>0</v>
      </c>
      <c r="I461" s="47"/>
      <c r="J461" s="11" t="s">
        <v>3673</v>
      </c>
      <c r="K461" s="11" t="s">
        <v>3674</v>
      </c>
      <c r="L461" s="11" t="s">
        <v>99</v>
      </c>
      <c r="M461" s="12">
        <v>45464</v>
      </c>
      <c r="N461" s="12">
        <v>45469</v>
      </c>
      <c r="O461" s="12" t="str">
        <f>IFERROR(_xlfn.XLOOKUP(표1[[#This Row],[시도]]&amp;" "&amp;표1[[#This Row],[시군구]],요금제0402!C:C,요금제0402!G:G),"-")</f>
        <v>경인B</v>
      </c>
      <c r="P461" s="14"/>
      <c r="Q461" s="57">
        <v>0</v>
      </c>
      <c r="R461" s="13">
        <v>100</v>
      </c>
      <c r="S461" s="18">
        <v>50</v>
      </c>
      <c r="T461" s="12" t="s">
        <v>86</v>
      </c>
      <c r="U461" s="11" t="s">
        <v>150</v>
      </c>
      <c r="V461" s="11">
        <v>4998702586</v>
      </c>
      <c r="W461" s="11" t="s">
        <v>3675</v>
      </c>
      <c r="X461" s="11" t="s">
        <v>3676</v>
      </c>
      <c r="Y461" s="11" t="s">
        <v>3677</v>
      </c>
      <c r="Z461" s="11">
        <v>33808115004015</v>
      </c>
      <c r="AA461" s="11" t="s">
        <v>103</v>
      </c>
      <c r="AB461" s="11" t="s">
        <v>3678</v>
      </c>
      <c r="AC461" s="12"/>
      <c r="AD461" s="12"/>
      <c r="AE461" s="12"/>
      <c r="AF461" s="15" t="s">
        <v>70</v>
      </c>
      <c r="AG461" s="11" t="str">
        <f>IFERROR(VLOOKUP(표1[[#This Row],[담당자]],'담당자 정보'!$B:$D,2,0),"")</f>
        <v>바로고</v>
      </c>
      <c r="AH461" s="11" t="str">
        <f>IFERROR(VLOOKUP(표1[[#This Row],[담당자]],'담당자 정보'!$B:$E,4,0),"")</f>
        <v>1팀</v>
      </c>
      <c r="AI461" s="12" t="s">
        <v>2479</v>
      </c>
      <c r="AJ461" s="12" t="str">
        <f>IFERROR(VLOOKUP(표1[[#This Row],[담당자]],배민비즈계정!$B:$E,3,0),"")</f>
        <v>yong1217</v>
      </c>
      <c r="AK461" s="12" t="str">
        <f>IFERROR(VLOOKUP(표1[[#This Row],[담당자]],배민비즈계정!$B:$E,4,0),"")</f>
        <v xml:space="preserve"> 010-9876-9387</v>
      </c>
      <c r="AL461" s="12" t="str">
        <f>VLOOKUP(표1[[#This Row],[담당자]],배민비즈계정!$B:$E,2,0)</f>
        <v>1팀</v>
      </c>
      <c r="AM461" s="11" t="str">
        <f>VLOOKUP(표1[[#This Row],[담당자]],'담당자 정보'!B:G,6,FALSE)</f>
        <v>평정현</v>
      </c>
      <c r="AN461" s="11" t="str">
        <f>VLOOKUP(표1[[#This Row],[팀장]],배민비즈계정!$B:$E,3,FALSE)</f>
        <v>jhpyeong</v>
      </c>
      <c r="AO461" s="16" t="str">
        <f>VLOOKUP(표1[[#This Row],[팀장]],배민비즈계정!$B:$E,4,FALSE)</f>
        <v>010-4660-7292</v>
      </c>
      <c r="AP461" s="2" t="s">
        <v>2149</v>
      </c>
      <c r="AQ461" s="2" t="s">
        <v>2497</v>
      </c>
      <c r="AR461" s="2" t="str">
        <f>_xlfn.XLOOKUP(표1[[#This Row],[시도2]]&amp;" "&amp;표1[[#This Row],[시군구2]],요금제0402!C:C,요금제0402!G:G)</f>
        <v>경인B</v>
      </c>
      <c r="AS461" s="2"/>
      <c r="AT461" s="2"/>
      <c r="AU461" s="2"/>
    </row>
    <row r="462" spans="1:47" ht="16.5" customHeight="1">
      <c r="A462" s="10">
        <v>460</v>
      </c>
      <c r="B462" s="11"/>
      <c r="C462" s="11" t="s">
        <v>3679</v>
      </c>
      <c r="D462" s="11" t="s">
        <v>3680</v>
      </c>
      <c r="E462" s="11" t="s">
        <v>108</v>
      </c>
      <c r="F462" s="11" t="s">
        <v>2149</v>
      </c>
      <c r="G462" s="11" t="s">
        <v>2164</v>
      </c>
      <c r="H462" s="11">
        <v>2</v>
      </c>
      <c r="I462" s="47"/>
      <c r="J462" s="11" t="s">
        <v>3681</v>
      </c>
      <c r="K462" s="11" t="s">
        <v>3682</v>
      </c>
      <c r="L462" s="11" t="s">
        <v>99</v>
      </c>
      <c r="M462" s="12">
        <v>45464</v>
      </c>
      <c r="N462" s="12">
        <v>45469</v>
      </c>
      <c r="O462" s="12" t="str">
        <f>IFERROR(_xlfn.XLOOKUP(표1[[#This Row],[시도]]&amp;" "&amp;표1[[#This Row],[시군구]],요금제0402!C:C,요금제0402!G:G),"-")</f>
        <v>경인B</v>
      </c>
      <c r="P462" s="14"/>
      <c r="Q462" s="57">
        <v>0</v>
      </c>
      <c r="R462" s="13">
        <v>100</v>
      </c>
      <c r="S462" s="18">
        <v>50</v>
      </c>
      <c r="T462" s="12" t="s">
        <v>86</v>
      </c>
      <c r="U462" s="11" t="s">
        <v>64</v>
      </c>
      <c r="V462" s="11">
        <v>4233100380</v>
      </c>
      <c r="W462" s="11" t="s">
        <v>3683</v>
      </c>
      <c r="X462" s="11" t="s">
        <v>3684</v>
      </c>
      <c r="Y462" s="11" t="s">
        <v>3685</v>
      </c>
      <c r="Z462" s="11">
        <v>110230214377</v>
      </c>
      <c r="AA462" s="11" t="s">
        <v>165</v>
      </c>
      <c r="AB462" s="11" t="s">
        <v>3686</v>
      </c>
      <c r="AC462" s="12"/>
      <c r="AD462" s="12"/>
      <c r="AE462" s="12"/>
      <c r="AF462" s="15" t="s">
        <v>70</v>
      </c>
      <c r="AG462" s="11" t="str">
        <f>IFERROR(VLOOKUP(표1[[#This Row],[담당자]],'담당자 정보'!$B:$D,2,0),"")</f>
        <v>바로고</v>
      </c>
      <c r="AH462" s="11" t="str">
        <f>IFERROR(VLOOKUP(표1[[#This Row],[담당자]],'담당자 정보'!$B:$E,4,0),"")</f>
        <v>1팀</v>
      </c>
      <c r="AI462" s="12" t="s">
        <v>3687</v>
      </c>
      <c r="AJ462" s="12" t="str">
        <f>IFERROR(VLOOKUP(표1[[#This Row],[담당자]],배민비즈계정!$B:$E,3,0),"")</f>
        <v>swyoo</v>
      </c>
      <c r="AK462" s="12" t="str">
        <f>IFERROR(VLOOKUP(표1[[#This Row],[담당자]],배민비즈계정!$B:$E,4,0),"")</f>
        <v xml:space="preserve"> 010-5714-1605</v>
      </c>
      <c r="AL462" s="12" t="str">
        <f>VLOOKUP(표1[[#This Row],[담당자]],배민비즈계정!$B:$E,2,0)</f>
        <v>1팀</v>
      </c>
      <c r="AM462" s="11" t="str">
        <f>VLOOKUP(표1[[#This Row],[담당자]],'담당자 정보'!B:G,6,FALSE)</f>
        <v>평정현</v>
      </c>
      <c r="AN462" s="11" t="str">
        <f>VLOOKUP(표1[[#This Row],[팀장]],배민비즈계정!$B:$E,3,FALSE)</f>
        <v>jhpyeong</v>
      </c>
      <c r="AO462" s="16" t="str">
        <f>VLOOKUP(표1[[#This Row],[팀장]],배민비즈계정!$B:$E,4,FALSE)</f>
        <v>010-4660-7292</v>
      </c>
      <c r="AP462" s="2" t="s">
        <v>2149</v>
      </c>
      <c r="AQ462" s="2" t="s">
        <v>2164</v>
      </c>
      <c r="AR462" s="2" t="str">
        <f>_xlfn.XLOOKUP(표1[[#This Row],[시도2]]&amp;" "&amp;표1[[#This Row],[시군구2]],요금제0402!C:C,요금제0402!G:G)</f>
        <v>경인B</v>
      </c>
      <c r="AS462" s="2"/>
      <c r="AT462" s="2"/>
      <c r="AU462" s="2"/>
    </row>
    <row r="463" spans="1:47" ht="16.5" customHeight="1">
      <c r="A463" s="10">
        <v>461</v>
      </c>
      <c r="B463" s="11"/>
      <c r="C463" s="11" t="s">
        <v>3688</v>
      </c>
      <c r="D463" s="11" t="s">
        <v>3689</v>
      </c>
      <c r="E463" s="11" t="s">
        <v>56</v>
      </c>
      <c r="F463" s="11" t="s">
        <v>109</v>
      </c>
      <c r="G463" s="11" t="s">
        <v>1159</v>
      </c>
      <c r="H463" s="11">
        <v>0</v>
      </c>
      <c r="I463" s="47" t="s">
        <v>1188</v>
      </c>
      <c r="J463" s="11" t="s">
        <v>3690</v>
      </c>
      <c r="K463" s="11" t="s">
        <v>2876</v>
      </c>
      <c r="L463" s="11" t="s">
        <v>2676</v>
      </c>
      <c r="M463" s="12">
        <v>45464</v>
      </c>
      <c r="N463" s="12">
        <v>45469</v>
      </c>
      <c r="O463" s="12" t="str">
        <f>IFERROR(_xlfn.XLOOKUP(표1[[#This Row],[시도]]&amp;" "&amp;표1[[#This Row],[시군구]],요금제0402!C:C,요금제0402!G:G),"-")</f>
        <v>경인B</v>
      </c>
      <c r="P463" s="14"/>
      <c r="Q463" s="57">
        <v>0</v>
      </c>
      <c r="R463" s="13">
        <v>100</v>
      </c>
      <c r="S463" s="18">
        <v>50</v>
      </c>
      <c r="T463" s="12" t="s">
        <v>86</v>
      </c>
      <c r="U463" s="11" t="s">
        <v>150</v>
      </c>
      <c r="V463" s="11">
        <v>7628102634</v>
      </c>
      <c r="W463" s="11" t="s">
        <v>3691</v>
      </c>
      <c r="X463" s="11" t="s">
        <v>3692</v>
      </c>
      <c r="Y463" s="11" t="s">
        <v>3693</v>
      </c>
      <c r="Z463" s="11">
        <v>100036036330</v>
      </c>
      <c r="AA463" s="11" t="s">
        <v>165</v>
      </c>
      <c r="AB463" s="11" t="s">
        <v>3694</v>
      </c>
      <c r="AC463" s="12"/>
      <c r="AD463" s="12"/>
      <c r="AE463" s="12"/>
      <c r="AF463" s="15" t="s">
        <v>70</v>
      </c>
      <c r="AG463" s="11" t="str">
        <f>IFERROR(VLOOKUP(표1[[#This Row],[담당자]],'담당자 정보'!$B:$D,2,0),"")</f>
        <v>바로고</v>
      </c>
      <c r="AH463" s="11" t="str">
        <f>IFERROR(VLOOKUP(표1[[#This Row],[담당자]],'담당자 정보'!$B:$E,4,0),"")</f>
        <v>1팀</v>
      </c>
      <c r="AI463" s="12" t="s">
        <v>71</v>
      </c>
      <c r="AJ463" s="12" t="str">
        <f>IFERROR(VLOOKUP(표1[[#This Row],[담당자]],배민비즈계정!$B:$E,3,0),"")</f>
        <v>tkdan159</v>
      </c>
      <c r="AK463" s="12" t="str">
        <f>IFERROR(VLOOKUP(표1[[#This Row],[담당자]],배민비즈계정!$B:$E,4,0),"")</f>
        <v>010-9052-0911</v>
      </c>
      <c r="AL463" s="12" t="str">
        <f>VLOOKUP(표1[[#This Row],[담당자]],배민비즈계정!$B:$E,2,0)</f>
        <v>1팀</v>
      </c>
      <c r="AM463" s="11" t="str">
        <f>VLOOKUP(표1[[#This Row],[담당자]],'담당자 정보'!B:G,6,FALSE)</f>
        <v>평정현</v>
      </c>
      <c r="AN463" s="11" t="str">
        <f>VLOOKUP(표1[[#This Row],[팀장]],배민비즈계정!$B:$E,3,FALSE)</f>
        <v>jhpyeong</v>
      </c>
      <c r="AO463" s="16" t="str">
        <f>VLOOKUP(표1[[#This Row],[팀장]],배민비즈계정!$B:$E,4,FALSE)</f>
        <v>010-4660-7292</v>
      </c>
      <c r="AP463" s="2" t="s">
        <v>109</v>
      </c>
      <c r="AQ463" s="2" t="s">
        <v>1159</v>
      </c>
      <c r="AR463" s="2" t="str">
        <f>_xlfn.XLOOKUP(표1[[#This Row],[시도2]]&amp;" "&amp;표1[[#This Row],[시군구2]],요금제0402!C:C,요금제0402!G:G)</f>
        <v>경인B</v>
      </c>
      <c r="AS463" s="2"/>
      <c r="AT463" s="2"/>
      <c r="AU463" s="2"/>
    </row>
    <row r="464" spans="1:47" ht="16.5" customHeight="1">
      <c r="A464" s="10">
        <v>462</v>
      </c>
      <c r="B464" s="11"/>
      <c r="C464" s="11" t="s">
        <v>3695</v>
      </c>
      <c r="D464" s="11" t="s">
        <v>3696</v>
      </c>
      <c r="E464" s="11" t="s">
        <v>56</v>
      </c>
      <c r="F464" s="11" t="s">
        <v>57</v>
      </c>
      <c r="G464" s="11" t="s">
        <v>95</v>
      </c>
      <c r="H464" s="11" t="e">
        <v>#N/A</v>
      </c>
      <c r="I464" s="47"/>
      <c r="J464" s="11" t="s">
        <v>3697</v>
      </c>
      <c r="K464" s="11" t="s">
        <v>3698</v>
      </c>
      <c r="L464" s="11" t="s">
        <v>2676</v>
      </c>
      <c r="M464" s="12">
        <v>45464</v>
      </c>
      <c r="N464" s="12">
        <v>45469</v>
      </c>
      <c r="O464" s="12" t="str">
        <f>IFERROR(_xlfn.XLOOKUP(표1[[#This Row],[시도]]&amp;" "&amp;표1[[#This Row],[시군구]],요금제0402!C:C,요금제0402!G:G),"-")</f>
        <v>서울A</v>
      </c>
      <c r="P464" s="14"/>
      <c r="Q464" s="57">
        <v>0</v>
      </c>
      <c r="R464" s="13">
        <v>100</v>
      </c>
      <c r="S464" s="18">
        <v>50</v>
      </c>
      <c r="T464" s="12"/>
      <c r="U464" s="11" t="s">
        <v>150</v>
      </c>
      <c r="V464" s="11" t="e">
        <v>#N/A</v>
      </c>
      <c r="W464" s="11" t="e">
        <v>#N/A</v>
      </c>
      <c r="X464" s="11" t="e">
        <v>#N/A</v>
      </c>
      <c r="Y464" s="11" t="e">
        <v>#N/A</v>
      </c>
      <c r="Z464" s="11" t="e">
        <v>#N/A</v>
      </c>
      <c r="AA464" s="11" t="e">
        <v>#N/A</v>
      </c>
      <c r="AB464" s="11" t="e">
        <v>#N/A</v>
      </c>
      <c r="AC464" s="12"/>
      <c r="AD464" s="12"/>
      <c r="AE464" s="12"/>
      <c r="AF464" s="15" t="s">
        <v>3699</v>
      </c>
      <c r="AG464" s="11" t="str">
        <f>IFERROR(VLOOKUP(표1[[#This Row],[담당자]],'담당자 정보'!$B:$D,2,0),"")</f>
        <v/>
      </c>
      <c r="AH464" s="11" t="str">
        <f>IFERROR(VLOOKUP(표1[[#This Row],[담당자]],'담당자 정보'!$B:$E,4,0),"")</f>
        <v/>
      </c>
      <c r="AI464" s="12" t="e">
        <v>#N/A</v>
      </c>
      <c r="AJ464" s="12" t="str">
        <f>IFERROR(VLOOKUP(표1[[#This Row],[담당자]],배민비즈계정!$B:$E,3,0),"")</f>
        <v/>
      </c>
      <c r="AK464" s="12" t="str">
        <f>IFERROR(VLOOKUP(표1[[#This Row],[담당자]],배민비즈계정!$B:$E,4,0),"")</f>
        <v/>
      </c>
      <c r="AL464" s="12" t="e">
        <f>VLOOKUP(표1[[#This Row],[담당자]],배민비즈계정!$B:$E,2,0)</f>
        <v>#N/A</v>
      </c>
      <c r="AM464" s="11" t="e">
        <f>VLOOKUP(표1[[#This Row],[담당자]],'담당자 정보'!B:G,6,FALSE)</f>
        <v>#N/A</v>
      </c>
      <c r="AN464" s="11" t="e">
        <f>VLOOKUP(표1[[#This Row],[팀장]],배민비즈계정!$B:$E,3,FALSE)</f>
        <v>#N/A</v>
      </c>
      <c r="AO464" s="16" t="e">
        <f>VLOOKUP(표1[[#This Row],[팀장]],배민비즈계정!$B:$E,4,FALSE)</f>
        <v>#N/A</v>
      </c>
      <c r="AP464" s="2" t="s">
        <v>57</v>
      </c>
      <c r="AQ464" s="2" t="s">
        <v>95</v>
      </c>
      <c r="AR464" s="2" t="str">
        <f>_xlfn.XLOOKUP(표1[[#This Row],[시도2]]&amp;" "&amp;표1[[#This Row],[시군구2]],요금제0402!C:C,요금제0402!G:G)</f>
        <v>서울A</v>
      </c>
      <c r="AS464" s="2"/>
      <c r="AT464" s="2"/>
      <c r="AU464" s="2"/>
    </row>
    <row r="465" spans="1:47" ht="16.5" customHeight="1">
      <c r="A465" s="10">
        <v>463</v>
      </c>
      <c r="B465" s="11"/>
      <c r="C465" s="11" t="s">
        <v>3700</v>
      </c>
      <c r="D465" s="11" t="s">
        <v>3701</v>
      </c>
      <c r="E465" s="11" t="s">
        <v>56</v>
      </c>
      <c r="F465" s="11" t="s">
        <v>57</v>
      </c>
      <c r="G465" s="11" t="s">
        <v>634</v>
      </c>
      <c r="H465" s="11">
        <v>0</v>
      </c>
      <c r="I465" s="47"/>
      <c r="J465" s="11" t="s">
        <v>3702</v>
      </c>
      <c r="K465" s="11" t="s">
        <v>3703</v>
      </c>
      <c r="L465" s="11" t="s">
        <v>2676</v>
      </c>
      <c r="M465" s="12">
        <v>45464</v>
      </c>
      <c r="N465" s="12">
        <v>45469</v>
      </c>
      <c r="O465" s="12" t="str">
        <f>IFERROR(_xlfn.XLOOKUP(표1[[#This Row],[시도]]&amp;" "&amp;표1[[#This Row],[시군구]],요금제0402!C:C,요금제0402!G:G),"-")</f>
        <v>서울B&amp;경인A</v>
      </c>
      <c r="P465" s="14"/>
      <c r="Q465" s="57">
        <v>0</v>
      </c>
      <c r="R465" s="13">
        <v>100</v>
      </c>
      <c r="S465" s="18">
        <v>50</v>
      </c>
      <c r="T465" s="12" t="s">
        <v>86</v>
      </c>
      <c r="U465" s="11" t="s">
        <v>150</v>
      </c>
      <c r="V465" s="11">
        <v>6353701062</v>
      </c>
      <c r="W465" s="11" t="s">
        <v>2987</v>
      </c>
      <c r="X465" s="11" t="s">
        <v>2988</v>
      </c>
      <c r="Y465" s="11" t="s">
        <v>2989</v>
      </c>
      <c r="Z465" s="11">
        <v>110532771146</v>
      </c>
      <c r="AA465" s="11" t="s">
        <v>165</v>
      </c>
      <c r="AB465" s="11" t="s">
        <v>2990</v>
      </c>
      <c r="AC465" s="12"/>
      <c r="AD465" s="12"/>
      <c r="AE465" s="12"/>
      <c r="AF465" s="15" t="s">
        <v>70</v>
      </c>
      <c r="AG465" s="11" t="str">
        <f>IFERROR(VLOOKUP(표1[[#This Row],[담당자]],'담당자 정보'!$B:$D,2,0),"")</f>
        <v>바로고</v>
      </c>
      <c r="AH465" s="11" t="str">
        <f>IFERROR(VLOOKUP(표1[[#This Row],[담당자]],'담당자 정보'!$B:$E,4,0),"")</f>
        <v>1팀</v>
      </c>
      <c r="AI465" s="12" t="s">
        <v>71</v>
      </c>
      <c r="AJ465" s="12" t="str">
        <f>IFERROR(VLOOKUP(표1[[#This Row],[담당자]],배민비즈계정!$B:$E,3,0),"")</f>
        <v>tkdan159</v>
      </c>
      <c r="AK465" s="12" t="str">
        <f>IFERROR(VLOOKUP(표1[[#This Row],[담당자]],배민비즈계정!$B:$E,4,0),"")</f>
        <v>010-9052-0911</v>
      </c>
      <c r="AL465" s="12" t="str">
        <f>VLOOKUP(표1[[#This Row],[담당자]],배민비즈계정!$B:$E,2,0)</f>
        <v>1팀</v>
      </c>
      <c r="AM465" s="11" t="str">
        <f>VLOOKUP(표1[[#This Row],[담당자]],'담당자 정보'!B:G,6,FALSE)</f>
        <v>평정현</v>
      </c>
      <c r="AN465" s="11" t="str">
        <f>VLOOKUP(표1[[#This Row],[팀장]],배민비즈계정!$B:$E,3,FALSE)</f>
        <v>jhpyeong</v>
      </c>
      <c r="AO465" s="16" t="str">
        <f>VLOOKUP(표1[[#This Row],[팀장]],배민비즈계정!$B:$E,4,FALSE)</f>
        <v>010-4660-7292</v>
      </c>
      <c r="AP465" s="2" t="s">
        <v>57</v>
      </c>
      <c r="AQ465" s="2" t="s">
        <v>634</v>
      </c>
      <c r="AR465" s="2" t="str">
        <f>_xlfn.XLOOKUP(표1[[#This Row],[시도2]]&amp;" "&amp;표1[[#This Row],[시군구2]],요금제0402!C:C,요금제0402!G:G)</f>
        <v>서울B&amp;경인A</v>
      </c>
      <c r="AS465" s="2"/>
      <c r="AT465" s="2"/>
      <c r="AU465" s="2"/>
    </row>
    <row r="466" spans="1:47" ht="16.5" customHeight="1">
      <c r="A466" s="10">
        <v>464</v>
      </c>
      <c r="B466" s="11"/>
      <c r="C466" s="11" t="s">
        <v>3704</v>
      </c>
      <c r="D466" s="11" t="s">
        <v>3705</v>
      </c>
      <c r="E466" s="11" t="s">
        <v>56</v>
      </c>
      <c r="F466" s="11" t="s">
        <v>57</v>
      </c>
      <c r="G466" s="11" t="s">
        <v>634</v>
      </c>
      <c r="H466" s="11">
        <v>0</v>
      </c>
      <c r="I466" s="47" t="s">
        <v>3706</v>
      </c>
      <c r="J466" s="11" t="s">
        <v>3707</v>
      </c>
      <c r="K466" s="11" t="s">
        <v>2994</v>
      </c>
      <c r="L466" s="11" t="s">
        <v>2676</v>
      </c>
      <c r="M466" s="12">
        <v>45464</v>
      </c>
      <c r="N466" s="12">
        <v>45469</v>
      </c>
      <c r="O466" s="12" t="str">
        <f>IFERROR(_xlfn.XLOOKUP(표1[[#This Row],[시도]]&amp;" "&amp;표1[[#This Row],[시군구]],요금제0402!C:C,요금제0402!G:G),"-")</f>
        <v>서울B&amp;경인A</v>
      </c>
      <c r="P466" s="14"/>
      <c r="Q466" s="57">
        <v>0</v>
      </c>
      <c r="R466" s="13">
        <v>100</v>
      </c>
      <c r="S466" s="18">
        <v>0</v>
      </c>
      <c r="T466" s="12" t="s">
        <v>63</v>
      </c>
      <c r="U466" s="11" t="s">
        <v>64</v>
      </c>
      <c r="V466" s="11">
        <v>2152430946</v>
      </c>
      <c r="W466" s="11" t="s">
        <v>3708</v>
      </c>
      <c r="X466" s="11" t="s">
        <v>3709</v>
      </c>
      <c r="Y466" s="11" t="s">
        <v>3710</v>
      </c>
      <c r="Z466" s="11">
        <v>3333026636730</v>
      </c>
      <c r="AA466" s="11" t="s">
        <v>68</v>
      </c>
      <c r="AB466" s="11" t="s">
        <v>3711</v>
      </c>
      <c r="AC466" s="12"/>
      <c r="AD466" s="12"/>
      <c r="AE466" s="12"/>
      <c r="AF466" s="15" t="s">
        <v>70</v>
      </c>
      <c r="AG466" s="11" t="str">
        <f>IFERROR(VLOOKUP(표1[[#This Row],[담당자]],'담당자 정보'!$B:$D,2,0),"")</f>
        <v>바로고</v>
      </c>
      <c r="AH466" s="11" t="str">
        <f>IFERROR(VLOOKUP(표1[[#This Row],[담당자]],'담당자 정보'!$B:$E,4,0),"")</f>
        <v>1팀</v>
      </c>
      <c r="AI466" s="12" t="s">
        <v>71</v>
      </c>
      <c r="AJ466" s="12" t="str">
        <f>IFERROR(VLOOKUP(표1[[#This Row],[담당자]],배민비즈계정!$B:$E,3,0),"")</f>
        <v>tkdan159</v>
      </c>
      <c r="AK466" s="12" t="str">
        <f>IFERROR(VLOOKUP(표1[[#This Row],[담당자]],배민비즈계정!$B:$E,4,0),"")</f>
        <v>010-9052-0911</v>
      </c>
      <c r="AL466" s="12" t="str">
        <f>VLOOKUP(표1[[#This Row],[담당자]],배민비즈계정!$B:$E,2,0)</f>
        <v>1팀</v>
      </c>
      <c r="AM466" s="11" t="str">
        <f>VLOOKUP(표1[[#This Row],[담당자]],'담당자 정보'!B:G,6,FALSE)</f>
        <v>평정현</v>
      </c>
      <c r="AN466" s="11" t="str">
        <f>VLOOKUP(표1[[#This Row],[팀장]],배민비즈계정!$B:$E,3,FALSE)</f>
        <v>jhpyeong</v>
      </c>
      <c r="AO466" s="16" t="str">
        <f>VLOOKUP(표1[[#This Row],[팀장]],배민비즈계정!$B:$E,4,FALSE)</f>
        <v>010-4660-7292</v>
      </c>
      <c r="AP466" s="2" t="s">
        <v>57</v>
      </c>
      <c r="AQ466" s="2" t="s">
        <v>634</v>
      </c>
      <c r="AR466" s="2" t="str">
        <f>_xlfn.XLOOKUP(표1[[#This Row],[시도2]]&amp;" "&amp;표1[[#This Row],[시군구2]],요금제0402!C:C,요금제0402!G:G)</f>
        <v>서울B&amp;경인A</v>
      </c>
      <c r="AS466" s="2"/>
      <c r="AT466" s="2"/>
      <c r="AU466" s="2"/>
    </row>
    <row r="467" spans="1:47" ht="16.5" customHeight="1">
      <c r="A467" s="10">
        <v>465</v>
      </c>
      <c r="B467" s="11"/>
      <c r="C467" s="11" t="s">
        <v>3712</v>
      </c>
      <c r="D467" s="11" t="s">
        <v>3713</v>
      </c>
      <c r="E467" s="11" t="s">
        <v>108</v>
      </c>
      <c r="F467" s="11" t="s">
        <v>57</v>
      </c>
      <c r="G467" s="11" t="s">
        <v>58</v>
      </c>
      <c r="H467" s="11">
        <v>0</v>
      </c>
      <c r="I467" s="47"/>
      <c r="J467" s="11" t="s">
        <v>3714</v>
      </c>
      <c r="K467" s="11" t="s">
        <v>3715</v>
      </c>
      <c r="L467" s="11" t="s">
        <v>2676</v>
      </c>
      <c r="M467" s="12">
        <v>45464</v>
      </c>
      <c r="N467" s="12">
        <v>45469</v>
      </c>
      <c r="O467" s="12" t="str">
        <f>IFERROR(_xlfn.XLOOKUP(표1[[#This Row],[시도]]&amp;" "&amp;표1[[#This Row],[시군구]],요금제0402!C:C,요금제0402!G:G),"-")</f>
        <v>서울B&amp;경인A</v>
      </c>
      <c r="P467" s="14"/>
      <c r="Q467" s="57">
        <v>0</v>
      </c>
      <c r="R467" s="13">
        <v>100</v>
      </c>
      <c r="S467" s="18">
        <v>0</v>
      </c>
      <c r="T467" s="12" t="s">
        <v>63</v>
      </c>
      <c r="U467" s="11" t="s">
        <v>64</v>
      </c>
      <c r="V467" s="11">
        <v>2152430946</v>
      </c>
      <c r="W467" s="11" t="s">
        <v>3708</v>
      </c>
      <c r="X467" s="11" t="s">
        <v>3709</v>
      </c>
      <c r="Y467" s="11" t="s">
        <v>3710</v>
      </c>
      <c r="Z467" s="11">
        <v>3333026636730</v>
      </c>
      <c r="AA467" s="11" t="s">
        <v>68</v>
      </c>
      <c r="AB467" s="11" t="s">
        <v>3711</v>
      </c>
      <c r="AC467" s="12"/>
      <c r="AD467" s="12"/>
      <c r="AE467" s="12"/>
      <c r="AF467" s="15" t="s">
        <v>70</v>
      </c>
      <c r="AG467" s="11" t="str">
        <f>IFERROR(VLOOKUP(표1[[#This Row],[담당자]],'담당자 정보'!$B:$D,2,0),"")</f>
        <v/>
      </c>
      <c r="AH467" s="11" t="str">
        <f>IFERROR(VLOOKUP(표1[[#This Row],[담당자]],'담당자 정보'!$B:$E,4,0),"")</f>
        <v/>
      </c>
      <c r="AI467" s="12" t="s">
        <v>3716</v>
      </c>
      <c r="AJ467" s="12" t="str">
        <f>IFERROR(VLOOKUP(표1[[#This Row],[담당자]],배민비즈계정!$B:$E,3,0),"")</f>
        <v/>
      </c>
      <c r="AK467" s="12" t="str">
        <f>IFERROR(VLOOKUP(표1[[#This Row],[담당자]],배민비즈계정!$B:$E,4,0),"")</f>
        <v/>
      </c>
      <c r="AL467" s="12" t="e">
        <f>VLOOKUP(표1[[#This Row],[담당자]],배민비즈계정!$B:$E,2,0)</f>
        <v>#N/A</v>
      </c>
      <c r="AM467" s="11" t="e">
        <f>VLOOKUP(표1[[#This Row],[담당자]],'담당자 정보'!B:G,6,FALSE)</f>
        <v>#N/A</v>
      </c>
      <c r="AN467" s="11" t="e">
        <f>VLOOKUP(표1[[#This Row],[팀장]],배민비즈계정!$B:$E,3,FALSE)</f>
        <v>#N/A</v>
      </c>
      <c r="AO467" s="16" t="e">
        <f>VLOOKUP(표1[[#This Row],[팀장]],배민비즈계정!$B:$E,4,FALSE)</f>
        <v>#N/A</v>
      </c>
      <c r="AP467" s="2" t="s">
        <v>57</v>
      </c>
      <c r="AQ467" s="2" t="s">
        <v>58</v>
      </c>
      <c r="AR467" s="2" t="str">
        <f>_xlfn.XLOOKUP(표1[[#This Row],[시도2]]&amp;" "&amp;표1[[#This Row],[시군구2]],요금제0402!C:C,요금제0402!G:G)</f>
        <v>서울B&amp;경인A</v>
      </c>
      <c r="AS467" s="2"/>
      <c r="AT467" s="2"/>
      <c r="AU467" s="2"/>
    </row>
    <row r="468" spans="1:47" ht="16.5" customHeight="1">
      <c r="A468" s="10">
        <v>466</v>
      </c>
      <c r="B468" s="11"/>
      <c r="C468" s="11" t="s">
        <v>3717</v>
      </c>
      <c r="D468" s="11" t="s">
        <v>3718</v>
      </c>
      <c r="E468" s="11" t="s">
        <v>56</v>
      </c>
      <c r="F468" s="11" t="s">
        <v>57</v>
      </c>
      <c r="G468" s="11" t="s">
        <v>634</v>
      </c>
      <c r="H468" s="11">
        <v>0</v>
      </c>
      <c r="I468" s="47"/>
      <c r="J468" s="11" t="s">
        <v>3719</v>
      </c>
      <c r="K468" s="11" t="s">
        <v>3703</v>
      </c>
      <c r="L468" s="11" t="s">
        <v>2676</v>
      </c>
      <c r="M468" s="12">
        <v>45464</v>
      </c>
      <c r="N468" s="12">
        <v>45469</v>
      </c>
      <c r="O468" s="12" t="str">
        <f>IFERROR(_xlfn.XLOOKUP(표1[[#This Row],[시도]]&amp;" "&amp;표1[[#This Row],[시군구]],요금제0402!C:C,요금제0402!G:G),"-")</f>
        <v>서울B&amp;경인A</v>
      </c>
      <c r="P468" s="14"/>
      <c r="Q468" s="57">
        <v>0</v>
      </c>
      <c r="R468" s="13">
        <v>100</v>
      </c>
      <c r="S468" s="18">
        <v>50</v>
      </c>
      <c r="T468" s="12" t="s">
        <v>86</v>
      </c>
      <c r="U468" s="11" t="s">
        <v>64</v>
      </c>
      <c r="V468" s="11">
        <v>2730702207</v>
      </c>
      <c r="W468" s="11" t="s">
        <v>3720</v>
      </c>
      <c r="X468" s="11" t="s">
        <v>3721</v>
      </c>
      <c r="Y468" s="11" t="s">
        <v>3722</v>
      </c>
      <c r="Z468" s="11" t="s">
        <v>3723</v>
      </c>
      <c r="AA468" s="11" t="s">
        <v>90</v>
      </c>
      <c r="AB468" s="11" t="s">
        <v>3724</v>
      </c>
      <c r="AC468" s="12"/>
      <c r="AD468" s="12"/>
      <c r="AE468" s="12"/>
      <c r="AF468" s="15" t="s">
        <v>70</v>
      </c>
      <c r="AG468" s="11" t="str">
        <f>IFERROR(VLOOKUP(표1[[#This Row],[담당자]],'담당자 정보'!$B:$D,2,0),"")</f>
        <v>바로고</v>
      </c>
      <c r="AH468" s="11" t="str">
        <f>IFERROR(VLOOKUP(표1[[#This Row],[담당자]],'담당자 정보'!$B:$E,4,0),"")</f>
        <v>1팀</v>
      </c>
      <c r="AI468" s="12" t="s">
        <v>356</v>
      </c>
      <c r="AJ468" s="12" t="str">
        <f>IFERROR(VLOOKUP(표1[[#This Row],[담당자]],배민비즈계정!$B:$E,3,0),"")</f>
        <v>jhpyeong</v>
      </c>
      <c r="AK468" s="12" t="str">
        <f>IFERROR(VLOOKUP(표1[[#This Row],[담당자]],배민비즈계정!$B:$E,4,0),"")</f>
        <v>010-4660-7292</v>
      </c>
      <c r="AL468" s="12" t="str">
        <f>VLOOKUP(표1[[#This Row],[담당자]],배민비즈계정!$B:$E,2,0)</f>
        <v>1팀 팀장</v>
      </c>
      <c r="AM468" s="11" t="str">
        <f>VLOOKUP(표1[[#This Row],[담당자]],'담당자 정보'!B:G,6,FALSE)</f>
        <v>평정현</v>
      </c>
      <c r="AN468" s="11" t="str">
        <f>VLOOKUP(표1[[#This Row],[팀장]],배민비즈계정!$B:$E,3,FALSE)</f>
        <v>jhpyeong</v>
      </c>
      <c r="AO468" s="16" t="str">
        <f>VLOOKUP(표1[[#This Row],[팀장]],배민비즈계정!$B:$E,4,FALSE)</f>
        <v>010-4660-7292</v>
      </c>
      <c r="AP468" s="2" t="s">
        <v>57</v>
      </c>
      <c r="AQ468" s="2" t="s">
        <v>634</v>
      </c>
      <c r="AR468" s="2" t="str">
        <f>_xlfn.XLOOKUP(표1[[#This Row],[시도2]]&amp;" "&amp;표1[[#This Row],[시군구2]],요금제0402!C:C,요금제0402!G:G)</f>
        <v>서울B&amp;경인A</v>
      </c>
      <c r="AS468" s="2"/>
      <c r="AT468" s="2"/>
      <c r="AU468" s="2"/>
    </row>
    <row r="469" spans="1:47" ht="16.5" customHeight="1">
      <c r="A469" s="10">
        <v>467</v>
      </c>
      <c r="B469" s="11"/>
      <c r="C469" s="11" t="s">
        <v>3725</v>
      </c>
      <c r="D469" s="11" t="s">
        <v>3726</v>
      </c>
      <c r="E469" s="11" t="s">
        <v>56</v>
      </c>
      <c r="F469" s="11" t="s">
        <v>57</v>
      </c>
      <c r="G469" s="11" t="s">
        <v>634</v>
      </c>
      <c r="H469" s="11">
        <v>0</v>
      </c>
      <c r="I469" s="47"/>
      <c r="J469" s="11" t="s">
        <v>3727</v>
      </c>
      <c r="K469" s="11" t="s">
        <v>3728</v>
      </c>
      <c r="L469" s="11" t="s">
        <v>2676</v>
      </c>
      <c r="M469" s="12">
        <v>45464</v>
      </c>
      <c r="N469" s="12">
        <v>45469</v>
      </c>
      <c r="O469" s="12" t="str">
        <f>IFERROR(_xlfn.XLOOKUP(표1[[#This Row],[시도]]&amp;" "&amp;표1[[#This Row],[시군구]],요금제0402!C:C,요금제0402!G:G),"-")</f>
        <v>서울B&amp;경인A</v>
      </c>
      <c r="P469" s="14"/>
      <c r="Q469" s="57">
        <v>0</v>
      </c>
      <c r="R469" s="13">
        <v>100</v>
      </c>
      <c r="S469" s="18">
        <v>50</v>
      </c>
      <c r="T469" s="12" t="s">
        <v>86</v>
      </c>
      <c r="U469" s="11" t="s">
        <v>64</v>
      </c>
      <c r="V469" s="11">
        <v>5792900375</v>
      </c>
      <c r="W469" s="11" t="s">
        <v>3729</v>
      </c>
      <c r="X469" s="11" t="s">
        <v>3730</v>
      </c>
      <c r="Y469" s="11" t="s">
        <v>3731</v>
      </c>
      <c r="Z469" s="11">
        <v>110289040479</v>
      </c>
      <c r="AA469" s="11" t="s">
        <v>165</v>
      </c>
      <c r="AB469" s="11" t="s">
        <v>3732</v>
      </c>
      <c r="AC469" s="12"/>
      <c r="AD469" s="12"/>
      <c r="AE469" s="12"/>
      <c r="AF469" s="15" t="s">
        <v>70</v>
      </c>
      <c r="AG469" s="11" t="str">
        <f>IFERROR(VLOOKUP(표1[[#This Row],[담당자]],'담당자 정보'!$B:$D,2,0),"")</f>
        <v>바로고</v>
      </c>
      <c r="AH469" s="11" t="str">
        <f>IFERROR(VLOOKUP(표1[[#This Row],[담당자]],'담당자 정보'!$B:$E,4,0),"")</f>
        <v>1팀</v>
      </c>
      <c r="AI469" s="12" t="s">
        <v>71</v>
      </c>
      <c r="AJ469" s="12" t="str">
        <f>IFERROR(VLOOKUP(표1[[#This Row],[담당자]],배민비즈계정!$B:$E,3,0),"")</f>
        <v>tkdan159</v>
      </c>
      <c r="AK469" s="12" t="str">
        <f>IFERROR(VLOOKUP(표1[[#This Row],[담당자]],배민비즈계정!$B:$E,4,0),"")</f>
        <v>010-9052-0911</v>
      </c>
      <c r="AL469" s="12" t="str">
        <f>VLOOKUP(표1[[#This Row],[담당자]],배민비즈계정!$B:$E,2,0)</f>
        <v>1팀</v>
      </c>
      <c r="AM469" s="11" t="str">
        <f>VLOOKUP(표1[[#This Row],[담당자]],'담당자 정보'!B:G,6,FALSE)</f>
        <v>평정현</v>
      </c>
      <c r="AN469" s="11" t="str">
        <f>VLOOKUP(표1[[#This Row],[팀장]],배민비즈계정!$B:$E,3,FALSE)</f>
        <v>jhpyeong</v>
      </c>
      <c r="AO469" s="16" t="str">
        <f>VLOOKUP(표1[[#This Row],[팀장]],배민비즈계정!$B:$E,4,FALSE)</f>
        <v>010-4660-7292</v>
      </c>
      <c r="AP469" s="2" t="s">
        <v>57</v>
      </c>
      <c r="AQ469" s="2" t="s">
        <v>634</v>
      </c>
      <c r="AR469" s="2" t="str">
        <f>_xlfn.XLOOKUP(표1[[#This Row],[시도2]]&amp;" "&amp;표1[[#This Row],[시군구2]],요금제0402!C:C,요금제0402!G:G)</f>
        <v>서울B&amp;경인A</v>
      </c>
      <c r="AS469" s="2"/>
      <c r="AT469" s="2"/>
      <c r="AU469" s="2"/>
    </row>
    <row r="470" spans="1:47" ht="16.5" customHeight="1">
      <c r="A470" s="10">
        <v>468</v>
      </c>
      <c r="B470" s="11"/>
      <c r="C470" s="11" t="s">
        <v>3733</v>
      </c>
      <c r="D470" s="11" t="s">
        <v>3734</v>
      </c>
      <c r="E470" s="11" t="s">
        <v>108</v>
      </c>
      <c r="F470" s="11" t="s">
        <v>57</v>
      </c>
      <c r="G470" s="11" t="s">
        <v>634</v>
      </c>
      <c r="H470" s="11">
        <v>4</v>
      </c>
      <c r="I470" s="47" t="s">
        <v>3735</v>
      </c>
      <c r="J470" s="11" t="s">
        <v>3736</v>
      </c>
      <c r="K470" s="11" t="s">
        <v>3737</v>
      </c>
      <c r="L470" s="11" t="s">
        <v>2676</v>
      </c>
      <c r="M470" s="12">
        <v>45464</v>
      </c>
      <c r="N470" s="12">
        <v>45469</v>
      </c>
      <c r="O470" s="12" t="str">
        <f>IFERROR(_xlfn.XLOOKUP(표1[[#This Row],[시도]]&amp;" "&amp;표1[[#This Row],[시군구]],요금제0402!C:C,요금제0402!G:G),"-")</f>
        <v>서울B&amp;경인A</v>
      </c>
      <c r="P470" s="14"/>
      <c r="Q470" s="57">
        <v>0</v>
      </c>
      <c r="R470" s="13">
        <v>100</v>
      </c>
      <c r="S470" s="18">
        <v>50</v>
      </c>
      <c r="T470" s="12" t="s">
        <v>86</v>
      </c>
      <c r="U470" s="11" t="s">
        <v>64</v>
      </c>
      <c r="V470" s="11">
        <v>6396700780</v>
      </c>
      <c r="W470" s="11" t="s">
        <v>3738</v>
      </c>
      <c r="X470" s="11" t="s">
        <v>3739</v>
      </c>
      <c r="Y470" s="11" t="s">
        <v>3740</v>
      </c>
      <c r="Z470" s="11">
        <v>3511329090923</v>
      </c>
      <c r="AA470" s="11" t="s">
        <v>142</v>
      </c>
      <c r="AB470" s="11" t="s">
        <v>3741</v>
      </c>
      <c r="AC470" s="12"/>
      <c r="AD470" s="12"/>
      <c r="AE470" s="12"/>
      <c r="AF470" s="15" t="s">
        <v>70</v>
      </c>
      <c r="AG470" s="11" t="str">
        <f>IFERROR(VLOOKUP(표1[[#This Row],[담당자]],'담당자 정보'!$B:$D,2,0),"")</f>
        <v>바로고</v>
      </c>
      <c r="AH470" s="11" t="str">
        <f>IFERROR(VLOOKUP(표1[[#This Row],[담당자]],'담당자 정보'!$B:$E,4,0),"")</f>
        <v>1팀</v>
      </c>
      <c r="AI470" s="12" t="s">
        <v>71</v>
      </c>
      <c r="AJ470" s="12" t="str">
        <f>IFERROR(VLOOKUP(표1[[#This Row],[담당자]],배민비즈계정!$B:$E,3,0),"")</f>
        <v>tkdan159</v>
      </c>
      <c r="AK470" s="12" t="str">
        <f>IFERROR(VLOOKUP(표1[[#This Row],[담당자]],배민비즈계정!$B:$E,4,0),"")</f>
        <v>010-9052-0911</v>
      </c>
      <c r="AL470" s="12" t="str">
        <f>VLOOKUP(표1[[#This Row],[담당자]],배민비즈계정!$B:$E,2,0)</f>
        <v>1팀</v>
      </c>
      <c r="AM470" s="11" t="str">
        <f>VLOOKUP(표1[[#This Row],[담당자]],'담당자 정보'!B:G,6,FALSE)</f>
        <v>평정현</v>
      </c>
      <c r="AN470" s="11" t="str">
        <f>VLOOKUP(표1[[#This Row],[팀장]],배민비즈계정!$B:$E,3,FALSE)</f>
        <v>jhpyeong</v>
      </c>
      <c r="AO470" s="16" t="str">
        <f>VLOOKUP(표1[[#This Row],[팀장]],배민비즈계정!$B:$E,4,FALSE)</f>
        <v>010-4660-7292</v>
      </c>
      <c r="AP470" s="2" t="s">
        <v>57</v>
      </c>
      <c r="AQ470" s="2" t="s">
        <v>634</v>
      </c>
      <c r="AR470" s="2" t="str">
        <f>_xlfn.XLOOKUP(표1[[#This Row],[시도2]]&amp;" "&amp;표1[[#This Row],[시군구2]],요금제0402!C:C,요금제0402!G:G)</f>
        <v>서울B&amp;경인A</v>
      </c>
      <c r="AS470" s="2"/>
      <c r="AT470" s="2"/>
      <c r="AU470" s="2"/>
    </row>
    <row r="471" spans="1:47" ht="16.5" customHeight="1">
      <c r="A471" s="10">
        <v>469</v>
      </c>
      <c r="B471" s="11"/>
      <c r="C471" s="11" t="s">
        <v>3742</v>
      </c>
      <c r="D471" s="11" t="s">
        <v>3743</v>
      </c>
      <c r="E471" s="11" t="s">
        <v>56</v>
      </c>
      <c r="F471" s="11" t="s">
        <v>309</v>
      </c>
      <c r="G471" s="11" t="s">
        <v>310</v>
      </c>
      <c r="H471" s="11">
        <v>0</v>
      </c>
      <c r="I471" s="47" t="s">
        <v>3744</v>
      </c>
      <c r="J471" s="11" t="s">
        <v>3745</v>
      </c>
      <c r="K471" s="11" t="s">
        <v>2225</v>
      </c>
      <c r="L471" s="11" t="s">
        <v>99</v>
      </c>
      <c r="M471" s="12">
        <v>45464</v>
      </c>
      <c r="N471" s="12">
        <v>45469</v>
      </c>
      <c r="O471" s="12" t="str">
        <f>IFERROR(_xlfn.XLOOKUP(표1[[#This Row],[시도]]&amp;" "&amp;표1[[#This Row],[시군구]],요금제0402!C:C,요금제0402!G:G),"-")</f>
        <v>지방</v>
      </c>
      <c r="P471" s="14"/>
      <c r="Q471" s="57">
        <v>0</v>
      </c>
      <c r="R471" s="13">
        <v>100</v>
      </c>
      <c r="S471" s="18">
        <v>0</v>
      </c>
      <c r="T471" s="12" t="s">
        <v>150</v>
      </c>
      <c r="U471" s="11" t="s">
        <v>64</v>
      </c>
      <c r="V471" s="11">
        <v>7950301054</v>
      </c>
      <c r="W471" s="11" t="s">
        <v>218</v>
      </c>
      <c r="X471" s="11" t="s">
        <v>3746</v>
      </c>
      <c r="Y471" s="11" t="s">
        <v>3747</v>
      </c>
      <c r="Z471" s="11">
        <v>3020449490031</v>
      </c>
      <c r="AA471" s="11" t="s">
        <v>142</v>
      </c>
      <c r="AB471" s="11" t="s">
        <v>3748</v>
      </c>
      <c r="AC471" s="12"/>
      <c r="AD471" s="12"/>
      <c r="AE471" s="12"/>
      <c r="AF471" s="15" t="s">
        <v>70</v>
      </c>
      <c r="AG471" s="11" t="str">
        <f>IFERROR(VLOOKUP(표1[[#This Row],[담당자]],'담당자 정보'!$B:$D,2,0),"")</f>
        <v>바로고</v>
      </c>
      <c r="AH471" s="11" t="str">
        <f>IFERROR(VLOOKUP(표1[[#This Row],[담당자]],'담당자 정보'!$B:$E,4,0),"")</f>
        <v>2팀</v>
      </c>
      <c r="AI471" s="12" t="s">
        <v>317</v>
      </c>
      <c r="AJ471" s="12" t="str">
        <f>IFERROR(VLOOKUP(표1[[#This Row],[담당자]],배민비즈계정!$B:$E,3,0),"")</f>
        <v>mskim1</v>
      </c>
      <c r="AK471" s="12" t="str">
        <f>IFERROR(VLOOKUP(표1[[#This Row],[담당자]],배민비즈계정!$B:$E,4,0),"")</f>
        <v>010-4659-7909</v>
      </c>
      <c r="AL471" s="12" t="str">
        <f>VLOOKUP(표1[[#This Row],[담당자]],배민비즈계정!$B:$E,2,0)</f>
        <v>2팀</v>
      </c>
      <c r="AM471" s="11" t="str">
        <f>VLOOKUP(표1[[#This Row],[담당자]],'담당자 정보'!B:G,6,FALSE)</f>
        <v>최융희</v>
      </c>
      <c r="AN471" s="11" t="str">
        <f>VLOOKUP(표1[[#This Row],[팀장]],배민비즈계정!$B:$E,3,FALSE)</f>
        <v>yhchoi62</v>
      </c>
      <c r="AO471" s="16" t="str">
        <f>VLOOKUP(표1[[#This Row],[팀장]],배민비즈계정!$B:$E,4,FALSE)</f>
        <v xml:space="preserve"> 010-2336-6262</v>
      </c>
      <c r="AP471" s="2" t="s">
        <v>309</v>
      </c>
      <c r="AQ471" s="2" t="s">
        <v>310</v>
      </c>
      <c r="AR471" s="2" t="str">
        <f>_xlfn.XLOOKUP(표1[[#This Row],[시도2]]&amp;" "&amp;표1[[#This Row],[시군구2]],요금제0402!C:C,요금제0402!G:G)</f>
        <v>지방</v>
      </c>
      <c r="AS471" s="2"/>
      <c r="AT471" s="2"/>
      <c r="AU471" s="2"/>
    </row>
    <row r="472" spans="1:47" ht="16.5" customHeight="1">
      <c r="A472" s="10">
        <v>470</v>
      </c>
      <c r="B472" s="11"/>
      <c r="C472" s="11" t="s">
        <v>3749</v>
      </c>
      <c r="D472" s="11" t="s">
        <v>3750</v>
      </c>
      <c r="E472" s="11" t="s">
        <v>56</v>
      </c>
      <c r="F472" s="11" t="s">
        <v>309</v>
      </c>
      <c r="G472" s="11" t="s">
        <v>310</v>
      </c>
      <c r="H472" s="11">
        <v>0</v>
      </c>
      <c r="I472" s="47"/>
      <c r="J472" s="11" t="s">
        <v>3751</v>
      </c>
      <c r="K472" s="11" t="s">
        <v>2233</v>
      </c>
      <c r="L472" s="11" t="s">
        <v>99</v>
      </c>
      <c r="M472" s="12">
        <v>45464</v>
      </c>
      <c r="N472" s="12">
        <v>45469</v>
      </c>
      <c r="O472" s="12" t="str">
        <f>IFERROR(_xlfn.XLOOKUP(표1[[#This Row],[시도]]&amp;" "&amp;표1[[#This Row],[시군구]],요금제0402!C:C,요금제0402!G:G),"-")</f>
        <v>지방</v>
      </c>
      <c r="P472" s="14"/>
      <c r="Q472" s="57">
        <v>0</v>
      </c>
      <c r="R472" s="13">
        <v>100</v>
      </c>
      <c r="S472" s="18">
        <v>50</v>
      </c>
      <c r="T472" s="12" t="s">
        <v>86</v>
      </c>
      <c r="U472" s="11" t="s">
        <v>64</v>
      </c>
      <c r="V472" s="11">
        <v>5032361446</v>
      </c>
      <c r="W472" s="11" t="s">
        <v>218</v>
      </c>
      <c r="X472" s="11" t="s">
        <v>3752</v>
      </c>
      <c r="Y472" s="11" t="s">
        <v>3753</v>
      </c>
      <c r="Z472" s="11" t="s">
        <v>3754</v>
      </c>
      <c r="AA472" s="11" t="s">
        <v>232</v>
      </c>
      <c r="AB472" s="11" t="s">
        <v>3755</v>
      </c>
      <c r="AC472" s="12"/>
      <c r="AD472" s="12"/>
      <c r="AE472" s="12"/>
      <c r="AF472" s="15" t="s">
        <v>70</v>
      </c>
      <c r="AG472" s="11" t="str">
        <f>IFERROR(VLOOKUP(표1[[#This Row],[담당자]],'담당자 정보'!$B:$D,2,0),"")</f>
        <v>바로고</v>
      </c>
      <c r="AH472" s="11" t="str">
        <f>IFERROR(VLOOKUP(표1[[#This Row],[담당자]],'담당자 정보'!$B:$E,4,0),"")</f>
        <v>2팀</v>
      </c>
      <c r="AI472" s="12" t="s">
        <v>317</v>
      </c>
      <c r="AJ472" s="12" t="str">
        <f>IFERROR(VLOOKUP(표1[[#This Row],[담당자]],배민비즈계정!$B:$E,3,0),"")</f>
        <v>mskim1</v>
      </c>
      <c r="AK472" s="12" t="str">
        <f>IFERROR(VLOOKUP(표1[[#This Row],[담당자]],배민비즈계정!$B:$E,4,0),"")</f>
        <v>010-4659-7909</v>
      </c>
      <c r="AL472" s="12" t="str">
        <f>VLOOKUP(표1[[#This Row],[담당자]],배민비즈계정!$B:$E,2,0)</f>
        <v>2팀</v>
      </c>
      <c r="AM472" s="11" t="str">
        <f>VLOOKUP(표1[[#This Row],[담당자]],'담당자 정보'!B:G,6,FALSE)</f>
        <v>최융희</v>
      </c>
      <c r="AN472" s="11" t="str">
        <f>VLOOKUP(표1[[#This Row],[팀장]],배민비즈계정!$B:$E,3,FALSE)</f>
        <v>yhchoi62</v>
      </c>
      <c r="AO472" s="16" t="str">
        <f>VLOOKUP(표1[[#This Row],[팀장]],배민비즈계정!$B:$E,4,FALSE)</f>
        <v xml:space="preserve"> 010-2336-6262</v>
      </c>
      <c r="AP472" s="2" t="s">
        <v>309</v>
      </c>
      <c r="AQ472" s="2" t="s">
        <v>310</v>
      </c>
      <c r="AR472" s="2" t="str">
        <f>_xlfn.XLOOKUP(표1[[#This Row],[시도2]]&amp;" "&amp;표1[[#This Row],[시군구2]],요금제0402!C:C,요금제0402!G:G)</f>
        <v>지방</v>
      </c>
      <c r="AS472" s="2"/>
      <c r="AT472" s="2"/>
      <c r="AU472" s="2"/>
    </row>
    <row r="473" spans="1:47" ht="16.5" customHeight="1">
      <c r="A473" s="10">
        <v>471</v>
      </c>
      <c r="B473" s="11"/>
      <c r="C473" s="11" t="s">
        <v>3756</v>
      </c>
      <c r="D473" s="11" t="s">
        <v>3757</v>
      </c>
      <c r="E473" s="11" t="s">
        <v>3758</v>
      </c>
      <c r="F473" s="11" t="s">
        <v>1747</v>
      </c>
      <c r="G473" s="11" t="s">
        <v>3566</v>
      </c>
      <c r="H473" s="11">
        <v>0</v>
      </c>
      <c r="I473" s="47"/>
      <c r="J473" s="11" t="s">
        <v>3759</v>
      </c>
      <c r="K473" s="11" t="s">
        <v>3568</v>
      </c>
      <c r="L473" s="11" t="s">
        <v>99</v>
      </c>
      <c r="M473" s="12">
        <v>45464</v>
      </c>
      <c r="N473" s="12">
        <v>45469</v>
      </c>
      <c r="O473" s="12" t="str">
        <f>IFERROR(_xlfn.XLOOKUP(표1[[#This Row],[시도]]&amp;" "&amp;표1[[#This Row],[시군구]],요금제0402!C:C,요금제0402!G:G),"-")</f>
        <v>지방</v>
      </c>
      <c r="P473" s="14"/>
      <c r="Q473" s="57">
        <v>0</v>
      </c>
      <c r="R473" s="13">
        <v>100</v>
      </c>
      <c r="S473" s="18">
        <v>50</v>
      </c>
      <c r="T473" s="12"/>
      <c r="U473" s="11" t="s">
        <v>150</v>
      </c>
      <c r="V473" s="11">
        <v>0</v>
      </c>
      <c r="W473" s="11">
        <v>0</v>
      </c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2"/>
      <c r="AD473" s="12"/>
      <c r="AE473" s="12"/>
      <c r="AF473" s="15" t="s">
        <v>3760</v>
      </c>
      <c r="AG473" s="11" t="str">
        <f>IFERROR(VLOOKUP(표1[[#This Row],[담당자]],'담당자 정보'!$B:$D,2,0),"")</f>
        <v>바로고</v>
      </c>
      <c r="AH473" s="11" t="str">
        <f>IFERROR(VLOOKUP(표1[[#This Row],[담당자]],'담당자 정보'!$B:$E,4,0),"")</f>
        <v>2팀</v>
      </c>
      <c r="AI473" s="12" t="s">
        <v>317</v>
      </c>
      <c r="AJ473" s="12" t="str">
        <f>IFERROR(VLOOKUP(표1[[#This Row],[담당자]],배민비즈계정!$B:$E,3,0),"")</f>
        <v>mskim1</v>
      </c>
      <c r="AK473" s="12" t="str">
        <f>IFERROR(VLOOKUP(표1[[#This Row],[담당자]],배민비즈계정!$B:$E,4,0),"")</f>
        <v>010-4659-7909</v>
      </c>
      <c r="AL473" s="12" t="str">
        <f>VLOOKUP(표1[[#This Row],[담당자]],배민비즈계정!$B:$E,2,0)</f>
        <v>2팀</v>
      </c>
      <c r="AM473" s="11" t="str">
        <f>VLOOKUP(표1[[#This Row],[담당자]],'담당자 정보'!B:G,6,FALSE)</f>
        <v>최융희</v>
      </c>
      <c r="AN473" s="11" t="str">
        <f>VLOOKUP(표1[[#This Row],[팀장]],배민비즈계정!$B:$E,3,FALSE)</f>
        <v>yhchoi62</v>
      </c>
      <c r="AO473" s="16" t="str">
        <f>VLOOKUP(표1[[#This Row],[팀장]],배민비즈계정!$B:$E,4,FALSE)</f>
        <v xml:space="preserve"> 010-2336-6262</v>
      </c>
      <c r="AP473" s="2" t="s">
        <v>1747</v>
      </c>
      <c r="AQ473" s="2" t="s">
        <v>3566</v>
      </c>
      <c r="AR473" s="2" t="str">
        <f>_xlfn.XLOOKUP(표1[[#This Row],[시도2]]&amp;" "&amp;표1[[#This Row],[시군구2]],요금제0402!C:C,요금제0402!G:G)</f>
        <v>지방</v>
      </c>
      <c r="AS473" s="2"/>
      <c r="AT473" s="2"/>
      <c r="AU473" s="2"/>
    </row>
    <row r="474" spans="1:47" ht="16.5" customHeight="1">
      <c r="A474" s="10">
        <v>472</v>
      </c>
      <c r="B474" s="11"/>
      <c r="C474" s="11" t="s">
        <v>3761</v>
      </c>
      <c r="D474" s="11" t="s">
        <v>3762</v>
      </c>
      <c r="E474" s="11" t="s">
        <v>3758</v>
      </c>
      <c r="F474" s="11" t="s">
        <v>1747</v>
      </c>
      <c r="G474" s="11" t="s">
        <v>3566</v>
      </c>
      <c r="H474" s="11">
        <v>0</v>
      </c>
      <c r="I474" s="47"/>
      <c r="J474" s="11" t="s">
        <v>3763</v>
      </c>
      <c r="K474" s="11" t="s">
        <v>3577</v>
      </c>
      <c r="L474" s="11" t="s">
        <v>99</v>
      </c>
      <c r="M474" s="12">
        <v>45464</v>
      </c>
      <c r="N474" s="12">
        <v>45469</v>
      </c>
      <c r="O474" s="12" t="str">
        <f>IFERROR(_xlfn.XLOOKUP(표1[[#This Row],[시도]]&amp;" "&amp;표1[[#This Row],[시군구]],요금제0402!C:C,요금제0402!G:G),"-")</f>
        <v>지방</v>
      </c>
      <c r="P474" s="14"/>
      <c r="Q474" s="57">
        <v>0</v>
      </c>
      <c r="R474" s="13">
        <v>100</v>
      </c>
      <c r="S474" s="18">
        <v>50</v>
      </c>
      <c r="T474" s="12"/>
      <c r="U474" s="11" t="s">
        <v>150</v>
      </c>
      <c r="V474" s="11">
        <v>0</v>
      </c>
      <c r="W474" s="11">
        <v>0</v>
      </c>
      <c r="X474" s="11">
        <v>0</v>
      </c>
      <c r="Y474" s="11">
        <v>0</v>
      </c>
      <c r="Z474" s="11">
        <v>0</v>
      </c>
      <c r="AA474" s="11">
        <v>0</v>
      </c>
      <c r="AB474" s="11">
        <v>0</v>
      </c>
      <c r="AC474" s="12"/>
      <c r="AD474" s="12"/>
      <c r="AE474" s="12"/>
      <c r="AF474" s="15" t="s">
        <v>3760</v>
      </c>
      <c r="AG474" s="11" t="str">
        <f>IFERROR(VLOOKUP(표1[[#This Row],[담당자]],'담당자 정보'!$B:$D,2,0),"")</f>
        <v>바로고</v>
      </c>
      <c r="AH474" s="11" t="str">
        <f>IFERROR(VLOOKUP(표1[[#This Row],[담당자]],'담당자 정보'!$B:$E,4,0),"")</f>
        <v>2팀</v>
      </c>
      <c r="AI474" s="12" t="s">
        <v>317</v>
      </c>
      <c r="AJ474" s="12" t="str">
        <f>IFERROR(VLOOKUP(표1[[#This Row],[담당자]],배민비즈계정!$B:$E,3,0),"")</f>
        <v>mskim1</v>
      </c>
      <c r="AK474" s="12" t="str">
        <f>IFERROR(VLOOKUP(표1[[#This Row],[담당자]],배민비즈계정!$B:$E,4,0),"")</f>
        <v>010-4659-7909</v>
      </c>
      <c r="AL474" s="12" t="str">
        <f>VLOOKUP(표1[[#This Row],[담당자]],배민비즈계정!$B:$E,2,0)</f>
        <v>2팀</v>
      </c>
      <c r="AM474" s="11" t="str">
        <f>VLOOKUP(표1[[#This Row],[담당자]],'담당자 정보'!B:G,6,FALSE)</f>
        <v>최융희</v>
      </c>
      <c r="AN474" s="11" t="str">
        <f>VLOOKUP(표1[[#This Row],[팀장]],배민비즈계정!$B:$E,3,FALSE)</f>
        <v>yhchoi62</v>
      </c>
      <c r="AO474" s="16" t="str">
        <f>VLOOKUP(표1[[#This Row],[팀장]],배민비즈계정!$B:$E,4,FALSE)</f>
        <v xml:space="preserve"> 010-2336-6262</v>
      </c>
      <c r="AP474" s="2" t="s">
        <v>1747</v>
      </c>
      <c r="AQ474" s="2" t="s">
        <v>3566</v>
      </c>
      <c r="AR474" s="2" t="str">
        <f>_xlfn.XLOOKUP(표1[[#This Row],[시도2]]&amp;" "&amp;표1[[#This Row],[시군구2]],요금제0402!C:C,요금제0402!G:G)</f>
        <v>지방</v>
      </c>
      <c r="AS474" s="2"/>
      <c r="AT474" s="2"/>
      <c r="AU474" s="2"/>
    </row>
    <row r="475" spans="1:47" ht="16.5" customHeight="1">
      <c r="A475" s="10">
        <v>473</v>
      </c>
      <c r="B475" s="11"/>
      <c r="C475" s="11" t="s">
        <v>3764</v>
      </c>
      <c r="D475" s="11" t="s">
        <v>3765</v>
      </c>
      <c r="E475" s="11" t="s">
        <v>56</v>
      </c>
      <c r="F475" s="11" t="s">
        <v>1747</v>
      </c>
      <c r="G475" s="11" t="s">
        <v>3566</v>
      </c>
      <c r="H475" s="11">
        <v>0</v>
      </c>
      <c r="I475" s="47"/>
      <c r="J475" s="11" t="s">
        <v>3766</v>
      </c>
      <c r="K475" s="11" t="s">
        <v>3767</v>
      </c>
      <c r="L475" s="11" t="s">
        <v>99</v>
      </c>
      <c r="M475" s="12">
        <v>45464</v>
      </c>
      <c r="N475" s="12">
        <v>45469</v>
      </c>
      <c r="O475" s="12" t="str">
        <f>IFERROR(_xlfn.XLOOKUP(표1[[#This Row],[시도]]&amp;" "&amp;표1[[#This Row],[시군구]],요금제0402!C:C,요금제0402!G:G),"-")</f>
        <v>지방</v>
      </c>
      <c r="P475" s="14"/>
      <c r="Q475" s="57">
        <v>0</v>
      </c>
      <c r="R475" s="13">
        <v>100</v>
      </c>
      <c r="S475" s="18">
        <v>50</v>
      </c>
      <c r="T475" s="12" t="s">
        <v>86</v>
      </c>
      <c r="U475" s="11" t="s">
        <v>150</v>
      </c>
      <c r="V475" s="11">
        <v>2091832782</v>
      </c>
      <c r="W475" s="11" t="s">
        <v>3768</v>
      </c>
      <c r="X475" s="11" t="s">
        <v>3769</v>
      </c>
      <c r="Y475" s="11" t="s">
        <v>3770</v>
      </c>
      <c r="Z475" s="11">
        <v>3025687008131</v>
      </c>
      <c r="AA475" s="11" t="s">
        <v>142</v>
      </c>
      <c r="AB475" s="11" t="s">
        <v>3771</v>
      </c>
      <c r="AC475" s="12"/>
      <c r="AD475" s="12"/>
      <c r="AE475" s="12"/>
      <c r="AF475" s="15" t="s">
        <v>70</v>
      </c>
      <c r="AG475" s="11" t="str">
        <f>IFERROR(VLOOKUP(표1[[#This Row],[담당자]],'담당자 정보'!$B:$D,2,0),"")</f>
        <v>바로고</v>
      </c>
      <c r="AH475" s="11" t="str">
        <f>IFERROR(VLOOKUP(표1[[#This Row],[담당자]],'담당자 정보'!$B:$E,4,0),"")</f>
        <v>2팀</v>
      </c>
      <c r="AI475" s="12" t="s">
        <v>317</v>
      </c>
      <c r="AJ475" s="12" t="str">
        <f>IFERROR(VLOOKUP(표1[[#This Row],[담당자]],배민비즈계정!$B:$E,3,0),"")</f>
        <v>mskim1</v>
      </c>
      <c r="AK475" s="12" t="str">
        <f>IFERROR(VLOOKUP(표1[[#This Row],[담당자]],배민비즈계정!$B:$E,4,0),"")</f>
        <v>010-4659-7909</v>
      </c>
      <c r="AL475" s="12" t="str">
        <f>VLOOKUP(표1[[#This Row],[담당자]],배민비즈계정!$B:$E,2,0)</f>
        <v>2팀</v>
      </c>
      <c r="AM475" s="11" t="str">
        <f>VLOOKUP(표1[[#This Row],[담당자]],'담당자 정보'!B:G,6,FALSE)</f>
        <v>최융희</v>
      </c>
      <c r="AN475" s="11" t="str">
        <f>VLOOKUP(표1[[#This Row],[팀장]],배민비즈계정!$B:$E,3,FALSE)</f>
        <v>yhchoi62</v>
      </c>
      <c r="AO475" s="16" t="str">
        <f>VLOOKUP(표1[[#This Row],[팀장]],배민비즈계정!$B:$E,4,FALSE)</f>
        <v xml:space="preserve"> 010-2336-6262</v>
      </c>
      <c r="AP475" s="2" t="s">
        <v>1747</v>
      </c>
      <c r="AQ475" s="2" t="s">
        <v>3566</v>
      </c>
      <c r="AR475" s="2" t="str">
        <f>_xlfn.XLOOKUP(표1[[#This Row],[시도2]]&amp;" "&amp;표1[[#This Row],[시군구2]],요금제0402!C:C,요금제0402!G:G)</f>
        <v>지방</v>
      </c>
      <c r="AS475" s="2"/>
      <c r="AT475" s="2"/>
      <c r="AU475" s="2"/>
    </row>
    <row r="476" spans="1:47" ht="16.5" customHeight="1">
      <c r="A476" s="10">
        <v>474</v>
      </c>
      <c r="B476" s="11"/>
      <c r="C476" s="11" t="s">
        <v>3772</v>
      </c>
      <c r="D476" s="11" t="s">
        <v>3773</v>
      </c>
      <c r="E476" s="11" t="s">
        <v>56</v>
      </c>
      <c r="F476" s="11" t="s">
        <v>493</v>
      </c>
      <c r="G476" s="11" t="s">
        <v>1765</v>
      </c>
      <c r="H476" s="11">
        <v>0</v>
      </c>
      <c r="I476" s="47"/>
      <c r="J476" s="11" t="s">
        <v>3774</v>
      </c>
      <c r="K476" s="11" t="s">
        <v>3775</v>
      </c>
      <c r="L476" s="11" t="s">
        <v>99</v>
      </c>
      <c r="M476" s="12">
        <v>45464</v>
      </c>
      <c r="N476" s="12">
        <v>45469</v>
      </c>
      <c r="O476" s="12" t="str">
        <f>IFERROR(_xlfn.XLOOKUP(표1[[#This Row],[시도]]&amp;" "&amp;표1[[#This Row],[시군구]],요금제0402!C:C,요금제0402!G:G),"-")</f>
        <v>지방</v>
      </c>
      <c r="P476" s="14"/>
      <c r="Q476" s="57">
        <v>0</v>
      </c>
      <c r="R476" s="13">
        <v>100</v>
      </c>
      <c r="S476" s="18">
        <v>50</v>
      </c>
      <c r="T476" s="12" t="s">
        <v>86</v>
      </c>
      <c r="U476" s="11" t="s">
        <v>150</v>
      </c>
      <c r="V476" s="11">
        <v>2096000580</v>
      </c>
      <c r="W476" s="11" t="s">
        <v>3776</v>
      </c>
      <c r="X476" s="11" t="s">
        <v>3777</v>
      </c>
      <c r="Y476" s="11" t="s">
        <v>3778</v>
      </c>
      <c r="Z476" s="11">
        <v>12210104267340</v>
      </c>
      <c r="AA476" s="11" t="s">
        <v>90</v>
      </c>
      <c r="AB476" s="11" t="s">
        <v>3779</v>
      </c>
      <c r="AC476" s="12"/>
      <c r="AD476" s="12"/>
      <c r="AE476" s="12"/>
      <c r="AF476" s="15" t="s">
        <v>70</v>
      </c>
      <c r="AG476" s="11" t="str">
        <f>IFERROR(VLOOKUP(표1[[#This Row],[담당자]],'담당자 정보'!$B:$D,2,0),"")</f>
        <v>바로고</v>
      </c>
      <c r="AH476" s="11" t="str">
        <f>IFERROR(VLOOKUP(표1[[#This Row],[담당자]],'담당자 정보'!$B:$E,4,0),"")</f>
        <v>2팀</v>
      </c>
      <c r="AI476" s="12" t="s">
        <v>535</v>
      </c>
      <c r="AJ476" s="12" t="str">
        <f>IFERROR(VLOOKUP(표1[[#This Row],[담당자]],배민비즈계정!$B:$E,3,0),"")</f>
        <v>yckim</v>
      </c>
      <c r="AK476" s="12" t="str">
        <f>IFERROR(VLOOKUP(표1[[#This Row],[담당자]],배민비즈계정!$B:$E,4,0),"")</f>
        <v>010-9995-3121</v>
      </c>
      <c r="AL476" s="12" t="str">
        <f>VLOOKUP(표1[[#This Row],[담당자]],배민비즈계정!$B:$E,2,0)</f>
        <v>2팀</v>
      </c>
      <c r="AM476" s="11" t="str">
        <f>VLOOKUP(표1[[#This Row],[담당자]],'담당자 정보'!B:G,6,FALSE)</f>
        <v>최융희</v>
      </c>
      <c r="AN476" s="11" t="str">
        <f>VLOOKUP(표1[[#This Row],[팀장]],배민비즈계정!$B:$E,3,FALSE)</f>
        <v>yhchoi62</v>
      </c>
      <c r="AO476" s="16" t="str">
        <f>VLOOKUP(표1[[#This Row],[팀장]],배민비즈계정!$B:$E,4,FALSE)</f>
        <v xml:space="preserve"> 010-2336-6262</v>
      </c>
      <c r="AP476" s="2" t="s">
        <v>493</v>
      </c>
      <c r="AQ476" s="2" t="s">
        <v>1765</v>
      </c>
      <c r="AR476" s="2" t="str">
        <f>_xlfn.XLOOKUP(표1[[#This Row],[시도2]]&amp;" "&amp;표1[[#This Row],[시군구2]],요금제0402!C:C,요금제0402!G:G)</f>
        <v>지방</v>
      </c>
      <c r="AS476" s="2"/>
      <c r="AT476" s="2"/>
      <c r="AU476" s="2"/>
    </row>
    <row r="477" spans="1:47" ht="16.5" customHeight="1">
      <c r="A477" s="10">
        <v>475</v>
      </c>
      <c r="B477" s="11"/>
      <c r="C477" s="11" t="s">
        <v>3780</v>
      </c>
      <c r="D477" s="11" t="s">
        <v>3781</v>
      </c>
      <c r="E477" s="11" t="s">
        <v>56</v>
      </c>
      <c r="F477" s="11" t="s">
        <v>493</v>
      </c>
      <c r="G477" s="11" t="s">
        <v>2005</v>
      </c>
      <c r="H477" s="11">
        <v>0</v>
      </c>
      <c r="I477" s="47"/>
      <c r="J477" s="11" t="s">
        <v>3782</v>
      </c>
      <c r="K477" s="11" t="s">
        <v>3783</v>
      </c>
      <c r="L477" s="11" t="s">
        <v>99</v>
      </c>
      <c r="M477" s="12">
        <v>45464</v>
      </c>
      <c r="N477" s="12">
        <v>45469</v>
      </c>
      <c r="O477" s="12" t="str">
        <f>IFERROR(_xlfn.XLOOKUP(표1[[#This Row],[시도]]&amp;" "&amp;표1[[#This Row],[시군구]],요금제0402!C:C,요금제0402!G:G),"-")</f>
        <v>지방</v>
      </c>
      <c r="P477" s="14"/>
      <c r="Q477" s="57">
        <v>0</v>
      </c>
      <c r="R477" s="13">
        <v>100</v>
      </c>
      <c r="S477" s="18">
        <v>50</v>
      </c>
      <c r="T477" s="12" t="s">
        <v>86</v>
      </c>
      <c r="U477" s="11" t="s">
        <v>150</v>
      </c>
      <c r="V477" s="11">
        <v>4430602279</v>
      </c>
      <c r="W477" s="11" t="s">
        <v>561</v>
      </c>
      <c r="X477" s="11" t="s">
        <v>562</v>
      </c>
      <c r="Y477" s="11" t="s">
        <v>563</v>
      </c>
      <c r="Z477" s="11">
        <v>3023207238381</v>
      </c>
      <c r="AA477" s="11" t="s">
        <v>142</v>
      </c>
      <c r="AB477" s="11" t="s">
        <v>564</v>
      </c>
      <c r="AC477" s="12"/>
      <c r="AD477" s="12"/>
      <c r="AE477" s="12"/>
      <c r="AF477" s="15" t="s">
        <v>367</v>
      </c>
      <c r="AG477" s="11" t="str">
        <f>IFERROR(VLOOKUP(표1[[#This Row],[담당자]],'담당자 정보'!$B:$D,2,0),"")</f>
        <v>바로고</v>
      </c>
      <c r="AH477" s="11" t="str">
        <f>IFERROR(VLOOKUP(표1[[#This Row],[담당자]],'담당자 정보'!$B:$E,4,0),"")</f>
        <v>2팀</v>
      </c>
      <c r="AI477" s="12" t="s">
        <v>535</v>
      </c>
      <c r="AJ477" s="12" t="str">
        <f>IFERROR(VLOOKUP(표1[[#This Row],[담당자]],배민비즈계정!$B:$E,3,0),"")</f>
        <v>yckim</v>
      </c>
      <c r="AK477" s="12" t="str">
        <f>IFERROR(VLOOKUP(표1[[#This Row],[담당자]],배민비즈계정!$B:$E,4,0),"")</f>
        <v>010-9995-3121</v>
      </c>
      <c r="AL477" s="12" t="str">
        <f>VLOOKUP(표1[[#This Row],[담당자]],배민비즈계정!$B:$E,2,0)</f>
        <v>2팀</v>
      </c>
      <c r="AM477" s="11" t="str">
        <f>VLOOKUP(표1[[#This Row],[담당자]],'담당자 정보'!B:G,6,FALSE)</f>
        <v>최융희</v>
      </c>
      <c r="AN477" s="11" t="str">
        <f>VLOOKUP(표1[[#This Row],[팀장]],배민비즈계정!$B:$E,3,FALSE)</f>
        <v>yhchoi62</v>
      </c>
      <c r="AO477" s="16" t="str">
        <f>VLOOKUP(표1[[#This Row],[팀장]],배민비즈계정!$B:$E,4,FALSE)</f>
        <v xml:space="preserve"> 010-2336-6262</v>
      </c>
      <c r="AP477" s="2" t="s">
        <v>493</v>
      </c>
      <c r="AQ477" s="2" t="s">
        <v>2005</v>
      </c>
      <c r="AR477" s="2" t="str">
        <f>_xlfn.XLOOKUP(표1[[#This Row],[시도2]]&amp;" "&amp;표1[[#This Row],[시군구2]],요금제0402!C:C,요금제0402!G:G)</f>
        <v>지방</v>
      </c>
      <c r="AS477" s="2"/>
      <c r="AT477" s="2"/>
      <c r="AU477" s="2"/>
    </row>
    <row r="478" spans="1:47" ht="16.5" customHeight="1">
      <c r="A478" s="10">
        <v>476</v>
      </c>
      <c r="B478" s="11"/>
      <c r="C478" s="11" t="s">
        <v>3784</v>
      </c>
      <c r="D478" s="11" t="s">
        <v>3785</v>
      </c>
      <c r="E478" s="11" t="s">
        <v>56</v>
      </c>
      <c r="F478" s="11" t="s">
        <v>109</v>
      </c>
      <c r="G478" s="11" t="s">
        <v>204</v>
      </c>
      <c r="H478" s="11">
        <v>0</v>
      </c>
      <c r="I478" s="47"/>
      <c r="J478" s="11" t="s">
        <v>3786</v>
      </c>
      <c r="K478" s="11" t="s">
        <v>3787</v>
      </c>
      <c r="L478" s="11" t="s">
        <v>2676</v>
      </c>
      <c r="M478" s="12">
        <v>45464</v>
      </c>
      <c r="N478" s="12">
        <v>45469</v>
      </c>
      <c r="O478" s="12" t="str">
        <f>IFERROR(_xlfn.XLOOKUP(표1[[#This Row],[시도]]&amp;" "&amp;표1[[#This Row],[시군구]],요금제0402!C:C,요금제0402!G:G),"-")</f>
        <v>경인B</v>
      </c>
      <c r="P478" s="14"/>
      <c r="Q478" s="57">
        <v>0</v>
      </c>
      <c r="R478" s="13">
        <v>100</v>
      </c>
      <c r="S478" s="18">
        <v>50</v>
      </c>
      <c r="T478" s="12" t="s">
        <v>86</v>
      </c>
      <c r="U478" s="11" t="s">
        <v>150</v>
      </c>
      <c r="V478" s="11">
        <v>6110756680</v>
      </c>
      <c r="W478" s="11" t="s">
        <v>3788</v>
      </c>
      <c r="X478" s="11" t="s">
        <v>3789</v>
      </c>
      <c r="Y478" s="11" t="s">
        <v>3790</v>
      </c>
      <c r="Z478" s="11">
        <v>3333062288016</v>
      </c>
      <c r="AA478" s="11" t="s">
        <v>68</v>
      </c>
      <c r="AB478" s="11" t="s">
        <v>3791</v>
      </c>
      <c r="AC478" s="12"/>
      <c r="AD478" s="12"/>
      <c r="AE478" s="12"/>
      <c r="AF478" s="15" t="s">
        <v>70</v>
      </c>
      <c r="AG478" s="11" t="str">
        <f>IFERROR(VLOOKUP(표1[[#This Row],[담당자]],'담당자 정보'!$B:$D,2,0),"")</f>
        <v>바로고</v>
      </c>
      <c r="AH478" s="11" t="str">
        <f>IFERROR(VLOOKUP(표1[[#This Row],[담당자]],'담당자 정보'!$B:$E,4,0),"")</f>
        <v>1팀</v>
      </c>
      <c r="AI478" s="12" t="s">
        <v>131</v>
      </c>
      <c r="AJ478" s="12" t="str">
        <f>IFERROR(VLOOKUP(표1[[#This Row],[담당자]],배민비즈계정!$B:$E,3,0),"")</f>
        <v>kwpark</v>
      </c>
      <c r="AK478" s="12" t="str">
        <f>IFERROR(VLOOKUP(표1[[#This Row],[담당자]],배민비즈계정!$B:$E,4,0),"")</f>
        <v>010-9098-6748</v>
      </c>
      <c r="AL478" s="12" t="str">
        <f>VLOOKUP(표1[[#This Row],[담당자]],배민비즈계정!$B:$E,2,0)</f>
        <v>1팀</v>
      </c>
      <c r="AM478" s="11" t="str">
        <f>VLOOKUP(표1[[#This Row],[담당자]],'담당자 정보'!B:G,6,FALSE)</f>
        <v>평정현</v>
      </c>
      <c r="AN478" s="11" t="str">
        <f>VLOOKUP(표1[[#This Row],[팀장]],배민비즈계정!$B:$E,3,FALSE)</f>
        <v>jhpyeong</v>
      </c>
      <c r="AO478" s="16" t="str">
        <f>VLOOKUP(표1[[#This Row],[팀장]],배민비즈계정!$B:$E,4,FALSE)</f>
        <v>010-4660-7292</v>
      </c>
      <c r="AP478" s="2" t="s">
        <v>109</v>
      </c>
      <c r="AQ478" s="2" t="s">
        <v>204</v>
      </c>
      <c r="AR478" s="2" t="str">
        <f>_xlfn.XLOOKUP(표1[[#This Row],[시도2]]&amp;" "&amp;표1[[#This Row],[시군구2]],요금제0402!C:C,요금제0402!G:G)</f>
        <v>경인B</v>
      </c>
      <c r="AS478" s="2"/>
      <c r="AT478" s="2"/>
      <c r="AU478" s="2"/>
    </row>
    <row r="479" spans="1:47" ht="16.5" customHeight="1">
      <c r="A479" s="10">
        <v>477</v>
      </c>
      <c r="B479" s="11"/>
      <c r="C479" s="11" t="s">
        <v>3792</v>
      </c>
      <c r="D479" s="11" t="s">
        <v>3793</v>
      </c>
      <c r="E479" s="11" t="s">
        <v>56</v>
      </c>
      <c r="F479" s="11" t="s">
        <v>109</v>
      </c>
      <c r="G479" s="11" t="s">
        <v>186</v>
      </c>
      <c r="H479" s="11">
        <v>0</v>
      </c>
      <c r="I479" s="47" t="s">
        <v>3794</v>
      </c>
      <c r="J479" s="11" t="s">
        <v>3795</v>
      </c>
      <c r="K479" s="11" t="s">
        <v>3796</v>
      </c>
      <c r="L479" s="11" t="s">
        <v>2676</v>
      </c>
      <c r="M479" s="12">
        <v>45464</v>
      </c>
      <c r="N479" s="12">
        <v>45469</v>
      </c>
      <c r="O479" s="12" t="str">
        <f>IFERROR(_xlfn.XLOOKUP(표1[[#This Row],[시도]]&amp;" "&amp;표1[[#This Row],[시군구]],요금제0402!C:C,요금제0402!G:G),"-")</f>
        <v>경인B</v>
      </c>
      <c r="P479" s="14"/>
      <c r="Q479" s="57">
        <v>0</v>
      </c>
      <c r="R479" s="13">
        <v>100</v>
      </c>
      <c r="S479" s="18">
        <v>50</v>
      </c>
      <c r="T479" s="12" t="s">
        <v>86</v>
      </c>
      <c r="U479" s="11" t="s">
        <v>64</v>
      </c>
      <c r="V479" s="11">
        <v>4295700603</v>
      </c>
      <c r="W479" s="11" t="s">
        <v>3797</v>
      </c>
      <c r="X479" s="11" t="s">
        <v>3798</v>
      </c>
      <c r="Y479" s="11" t="s">
        <v>3799</v>
      </c>
      <c r="Z479" s="11">
        <v>3333277138786</v>
      </c>
      <c r="AA479" s="11" t="s">
        <v>68</v>
      </c>
      <c r="AB479" s="11" t="s">
        <v>3800</v>
      </c>
      <c r="AC479" s="12"/>
      <c r="AD479" s="12"/>
      <c r="AE479" s="12"/>
      <c r="AF479" s="15" t="s">
        <v>70</v>
      </c>
      <c r="AG479" s="11" t="str">
        <f>IFERROR(VLOOKUP(표1[[#This Row],[담당자]],'담당자 정보'!$B:$D,2,0),"")</f>
        <v>바로고</v>
      </c>
      <c r="AH479" s="11" t="str">
        <f>IFERROR(VLOOKUP(표1[[#This Row],[담당자]],'담당자 정보'!$B:$E,4,0),"")</f>
        <v>1팀</v>
      </c>
      <c r="AI479" s="12" t="s">
        <v>131</v>
      </c>
      <c r="AJ479" s="12" t="str">
        <f>IFERROR(VLOOKUP(표1[[#This Row],[담당자]],배민비즈계정!$B:$E,3,0),"")</f>
        <v>kwpark</v>
      </c>
      <c r="AK479" s="12" t="str">
        <f>IFERROR(VLOOKUP(표1[[#This Row],[담당자]],배민비즈계정!$B:$E,4,0),"")</f>
        <v>010-9098-6748</v>
      </c>
      <c r="AL479" s="12" t="str">
        <f>VLOOKUP(표1[[#This Row],[담당자]],배민비즈계정!$B:$E,2,0)</f>
        <v>1팀</v>
      </c>
      <c r="AM479" s="11" t="str">
        <f>VLOOKUP(표1[[#This Row],[담당자]],'담당자 정보'!B:G,6,FALSE)</f>
        <v>평정현</v>
      </c>
      <c r="AN479" s="11" t="str">
        <f>VLOOKUP(표1[[#This Row],[팀장]],배민비즈계정!$B:$E,3,FALSE)</f>
        <v>jhpyeong</v>
      </c>
      <c r="AO479" s="16" t="str">
        <f>VLOOKUP(표1[[#This Row],[팀장]],배민비즈계정!$B:$E,4,FALSE)</f>
        <v>010-4660-7292</v>
      </c>
      <c r="AP479" s="2" t="s">
        <v>109</v>
      </c>
      <c r="AQ479" s="2" t="s">
        <v>186</v>
      </c>
      <c r="AR479" s="2" t="str">
        <f>_xlfn.XLOOKUP(표1[[#This Row],[시도2]]&amp;" "&amp;표1[[#This Row],[시군구2]],요금제0402!C:C,요금제0402!G:G)</f>
        <v>경인B</v>
      </c>
      <c r="AS479" s="2"/>
      <c r="AT479" s="2"/>
      <c r="AU479" s="2"/>
    </row>
    <row r="480" spans="1:47" ht="16.5" customHeight="1">
      <c r="A480" s="10">
        <v>478</v>
      </c>
      <c r="B480" s="11"/>
      <c r="C480" s="11" t="s">
        <v>3801</v>
      </c>
      <c r="D480" s="11" t="s">
        <v>3802</v>
      </c>
      <c r="E480" s="11" t="s">
        <v>56</v>
      </c>
      <c r="F480" s="11" t="s">
        <v>57</v>
      </c>
      <c r="G480" s="11" t="s">
        <v>2952</v>
      </c>
      <c r="H480" s="11">
        <v>0</v>
      </c>
      <c r="I480" s="47"/>
      <c r="J480" s="11" t="s">
        <v>3803</v>
      </c>
      <c r="K480" s="11" t="s">
        <v>3804</v>
      </c>
      <c r="L480" s="11" t="s">
        <v>2676</v>
      </c>
      <c r="M480" s="12">
        <v>45464</v>
      </c>
      <c r="N480" s="12">
        <v>45469</v>
      </c>
      <c r="O480" s="12" t="str">
        <f>IFERROR(_xlfn.XLOOKUP(표1[[#This Row],[시도]]&amp;" "&amp;표1[[#This Row],[시군구]],요금제0402!C:C,요금제0402!G:G),"-")</f>
        <v>서울B&amp;경인A</v>
      </c>
      <c r="P480" s="14"/>
      <c r="Q480" s="57">
        <v>0</v>
      </c>
      <c r="R480" s="13">
        <v>100</v>
      </c>
      <c r="S480" s="18">
        <v>50</v>
      </c>
      <c r="T480" s="12" t="s">
        <v>86</v>
      </c>
      <c r="U480" s="11" t="s">
        <v>64</v>
      </c>
      <c r="V480" s="11">
        <v>6023308432</v>
      </c>
      <c r="W480" s="11" t="s">
        <v>3805</v>
      </c>
      <c r="X480" s="11" t="s">
        <v>3806</v>
      </c>
      <c r="Y480" s="11" t="s">
        <v>3807</v>
      </c>
      <c r="Z480" s="11">
        <v>81140104346413</v>
      </c>
      <c r="AA480" s="11" t="s">
        <v>90</v>
      </c>
      <c r="AB480" s="11" t="s">
        <v>3808</v>
      </c>
      <c r="AC480" s="12"/>
      <c r="AD480" s="12"/>
      <c r="AE480" s="12"/>
      <c r="AF480" s="15" t="s">
        <v>70</v>
      </c>
      <c r="AG480" s="11" t="str">
        <f>IFERROR(VLOOKUP(표1[[#This Row],[담당자]],'담당자 정보'!$B:$D,2,0),"")</f>
        <v>바로고</v>
      </c>
      <c r="AH480" s="11" t="str">
        <f>IFERROR(VLOOKUP(표1[[#This Row],[담당자]],'담당자 정보'!$B:$E,4,0),"")</f>
        <v>1팀</v>
      </c>
      <c r="AI480" s="12" t="s">
        <v>131</v>
      </c>
      <c r="AJ480" s="12" t="str">
        <f>IFERROR(VLOOKUP(표1[[#This Row],[담당자]],배민비즈계정!$B:$E,3,0),"")</f>
        <v>kwpark</v>
      </c>
      <c r="AK480" s="12" t="str">
        <f>IFERROR(VLOOKUP(표1[[#This Row],[담당자]],배민비즈계정!$B:$E,4,0),"")</f>
        <v>010-9098-6748</v>
      </c>
      <c r="AL480" s="12" t="str">
        <f>VLOOKUP(표1[[#This Row],[담당자]],배민비즈계정!$B:$E,2,0)</f>
        <v>1팀</v>
      </c>
      <c r="AM480" s="11" t="str">
        <f>VLOOKUP(표1[[#This Row],[담당자]],'담당자 정보'!B:G,6,FALSE)</f>
        <v>평정현</v>
      </c>
      <c r="AN480" s="11" t="str">
        <f>VLOOKUP(표1[[#This Row],[팀장]],배민비즈계정!$B:$E,3,FALSE)</f>
        <v>jhpyeong</v>
      </c>
      <c r="AO480" s="16" t="str">
        <f>VLOOKUP(표1[[#This Row],[팀장]],배민비즈계정!$B:$E,4,FALSE)</f>
        <v>010-4660-7292</v>
      </c>
      <c r="AP480" s="2" t="s">
        <v>57</v>
      </c>
      <c r="AQ480" s="2" t="s">
        <v>2952</v>
      </c>
      <c r="AR480" s="2" t="str">
        <f>_xlfn.XLOOKUP(표1[[#This Row],[시도2]]&amp;" "&amp;표1[[#This Row],[시군구2]],요금제0402!C:C,요금제0402!G:G)</f>
        <v>서울B&amp;경인A</v>
      </c>
      <c r="AS480" s="2"/>
      <c r="AT480" s="2"/>
      <c r="AU480" s="2"/>
    </row>
    <row r="481" spans="1:47" ht="16.5" customHeight="1">
      <c r="A481" s="10">
        <v>479</v>
      </c>
      <c r="B481" s="11"/>
      <c r="C481" s="11" t="s">
        <v>3809</v>
      </c>
      <c r="D481" s="11" t="s">
        <v>3810</v>
      </c>
      <c r="E481" s="11" t="s">
        <v>56</v>
      </c>
      <c r="F481" s="11" t="s">
        <v>109</v>
      </c>
      <c r="G481" s="11" t="s">
        <v>214</v>
      </c>
      <c r="H481" s="11">
        <v>0</v>
      </c>
      <c r="I481" s="47"/>
      <c r="J481" s="11" t="s">
        <v>3811</v>
      </c>
      <c r="K481" s="11" t="s">
        <v>3812</v>
      </c>
      <c r="L481" s="11" t="s">
        <v>2676</v>
      </c>
      <c r="M481" s="12">
        <v>45464</v>
      </c>
      <c r="N481" s="12">
        <v>45469</v>
      </c>
      <c r="O481" s="12" t="str">
        <f>IFERROR(_xlfn.XLOOKUP(표1[[#This Row],[시도]]&amp;" "&amp;표1[[#This Row],[시군구]],요금제0402!C:C,요금제0402!G:G),"-")</f>
        <v>서울B&amp;경인A</v>
      </c>
      <c r="P481" s="14"/>
      <c r="Q481" s="57">
        <v>0</v>
      </c>
      <c r="R481" s="13">
        <v>100</v>
      </c>
      <c r="S481" s="18">
        <v>50</v>
      </c>
      <c r="T481" s="12" t="s">
        <v>86</v>
      </c>
      <c r="U481" s="11" t="s">
        <v>150</v>
      </c>
      <c r="V481" s="11">
        <v>6883301317</v>
      </c>
      <c r="W481" s="11" t="s">
        <v>3813</v>
      </c>
      <c r="X481" s="11" t="s">
        <v>3814</v>
      </c>
      <c r="Y481" s="11" t="s">
        <v>3815</v>
      </c>
      <c r="Z481" s="11">
        <v>3333119828962</v>
      </c>
      <c r="AA481" s="11" t="s">
        <v>68</v>
      </c>
      <c r="AB481" s="11" t="s">
        <v>3816</v>
      </c>
      <c r="AC481" s="12"/>
      <c r="AD481" s="12"/>
      <c r="AE481" s="12"/>
      <c r="AF481" s="15" t="s">
        <v>367</v>
      </c>
      <c r="AG481" s="11" t="str">
        <f>IFERROR(VLOOKUP(표1[[#This Row],[담당자]],'담당자 정보'!$B:$D,2,0),"")</f>
        <v>바로고</v>
      </c>
      <c r="AH481" s="11" t="str">
        <f>IFERROR(VLOOKUP(표1[[#This Row],[담당자]],'담당자 정보'!$B:$E,4,0),"")</f>
        <v>1팀</v>
      </c>
      <c r="AI481" s="12" t="s">
        <v>131</v>
      </c>
      <c r="AJ481" s="12" t="str">
        <f>IFERROR(VLOOKUP(표1[[#This Row],[담당자]],배민비즈계정!$B:$E,3,0),"")</f>
        <v>kwpark</v>
      </c>
      <c r="AK481" s="12" t="str">
        <f>IFERROR(VLOOKUP(표1[[#This Row],[담당자]],배민비즈계정!$B:$E,4,0),"")</f>
        <v>010-9098-6748</v>
      </c>
      <c r="AL481" s="12" t="str">
        <f>VLOOKUP(표1[[#This Row],[담당자]],배민비즈계정!$B:$E,2,0)</f>
        <v>1팀</v>
      </c>
      <c r="AM481" s="11" t="str">
        <f>VLOOKUP(표1[[#This Row],[담당자]],'담당자 정보'!B:G,6,FALSE)</f>
        <v>평정현</v>
      </c>
      <c r="AN481" s="11" t="str">
        <f>VLOOKUP(표1[[#This Row],[팀장]],배민비즈계정!$B:$E,3,FALSE)</f>
        <v>jhpyeong</v>
      </c>
      <c r="AO481" s="16" t="str">
        <f>VLOOKUP(표1[[#This Row],[팀장]],배민비즈계정!$B:$E,4,FALSE)</f>
        <v>010-4660-7292</v>
      </c>
      <c r="AP481" s="2" t="s">
        <v>109</v>
      </c>
      <c r="AQ481" s="2" t="s">
        <v>214</v>
      </c>
      <c r="AR481" s="2" t="str">
        <f>_xlfn.XLOOKUP(표1[[#This Row],[시도2]]&amp;" "&amp;표1[[#This Row],[시군구2]],요금제0402!C:C,요금제0402!G:G)</f>
        <v>서울B&amp;경인A</v>
      </c>
      <c r="AS481" s="2"/>
      <c r="AT481" s="2"/>
      <c r="AU481" s="2"/>
    </row>
    <row r="482" spans="1:47" ht="16.5" customHeight="1">
      <c r="A482" s="10">
        <v>480</v>
      </c>
      <c r="B482" s="11"/>
      <c r="C482" s="11" t="s">
        <v>3817</v>
      </c>
      <c r="D482" s="11" t="s">
        <v>3818</v>
      </c>
      <c r="E482" s="11" t="s">
        <v>56</v>
      </c>
      <c r="F482" s="11" t="s">
        <v>109</v>
      </c>
      <c r="G482" s="11" t="s">
        <v>797</v>
      </c>
      <c r="H482" s="11">
        <v>0</v>
      </c>
      <c r="I482" s="47"/>
      <c r="J482" s="11" t="s">
        <v>3819</v>
      </c>
      <c r="K482" s="11" t="s">
        <v>3555</v>
      </c>
      <c r="L482" s="11" t="s">
        <v>2676</v>
      </c>
      <c r="M482" s="12">
        <v>45464</v>
      </c>
      <c r="N482" s="12">
        <v>45469</v>
      </c>
      <c r="O482" s="12" t="str">
        <f>IFERROR(_xlfn.XLOOKUP(표1[[#This Row],[시도]]&amp;" "&amp;표1[[#This Row],[시군구]],요금제0402!C:C,요금제0402!G:G),"-")</f>
        <v>경인B</v>
      </c>
      <c r="P482" s="14"/>
      <c r="Q482" s="57">
        <v>0</v>
      </c>
      <c r="R482" s="13">
        <v>100</v>
      </c>
      <c r="S482" s="18">
        <v>50</v>
      </c>
      <c r="T482" s="12" t="s">
        <v>86</v>
      </c>
      <c r="U482" s="11" t="s">
        <v>150</v>
      </c>
      <c r="V482" s="11">
        <v>6883301317</v>
      </c>
      <c r="W482" s="11" t="s">
        <v>3813</v>
      </c>
      <c r="X482" s="11" t="s">
        <v>3814</v>
      </c>
      <c r="Y482" s="11" t="s">
        <v>3815</v>
      </c>
      <c r="Z482" s="11">
        <v>3333119828962</v>
      </c>
      <c r="AA482" s="11" t="s">
        <v>68</v>
      </c>
      <c r="AB482" s="11" t="s">
        <v>3816</v>
      </c>
      <c r="AC482" s="12"/>
      <c r="AD482" s="12"/>
      <c r="AE482" s="12"/>
      <c r="AF482" s="15" t="s">
        <v>367</v>
      </c>
      <c r="AG482" s="11" t="str">
        <f>IFERROR(VLOOKUP(표1[[#This Row],[담당자]],'담당자 정보'!$B:$D,2,0),"")</f>
        <v>바로고</v>
      </c>
      <c r="AH482" s="11" t="str">
        <f>IFERROR(VLOOKUP(표1[[#This Row],[담당자]],'담당자 정보'!$B:$E,4,0),"")</f>
        <v>1팀</v>
      </c>
      <c r="AI482" s="12" t="s">
        <v>131</v>
      </c>
      <c r="AJ482" s="12" t="str">
        <f>IFERROR(VLOOKUP(표1[[#This Row],[담당자]],배민비즈계정!$B:$E,3,0),"")</f>
        <v>kwpark</v>
      </c>
      <c r="AK482" s="12" t="str">
        <f>IFERROR(VLOOKUP(표1[[#This Row],[담당자]],배민비즈계정!$B:$E,4,0),"")</f>
        <v>010-9098-6748</v>
      </c>
      <c r="AL482" s="12" t="str">
        <f>VLOOKUP(표1[[#This Row],[담당자]],배민비즈계정!$B:$E,2,0)</f>
        <v>1팀</v>
      </c>
      <c r="AM482" s="11" t="str">
        <f>VLOOKUP(표1[[#This Row],[담당자]],'담당자 정보'!B:G,6,FALSE)</f>
        <v>평정현</v>
      </c>
      <c r="AN482" s="11" t="str">
        <f>VLOOKUP(표1[[#This Row],[팀장]],배민비즈계정!$B:$E,3,FALSE)</f>
        <v>jhpyeong</v>
      </c>
      <c r="AO482" s="16" t="str">
        <f>VLOOKUP(표1[[#This Row],[팀장]],배민비즈계정!$B:$E,4,FALSE)</f>
        <v>010-4660-7292</v>
      </c>
      <c r="AP482" s="2" t="s">
        <v>109</v>
      </c>
      <c r="AQ482" s="2" t="s">
        <v>797</v>
      </c>
      <c r="AR482" s="2" t="str">
        <f>_xlfn.XLOOKUP(표1[[#This Row],[시도2]]&amp;" "&amp;표1[[#This Row],[시군구2]],요금제0402!C:C,요금제0402!G:G)</f>
        <v>경인B</v>
      </c>
      <c r="AS482" s="2"/>
      <c r="AT482" s="2"/>
      <c r="AU482" s="2"/>
    </row>
    <row r="483" spans="1:47" ht="16.5" customHeight="1">
      <c r="A483" s="10">
        <v>481</v>
      </c>
      <c r="B483" s="11"/>
      <c r="C483" s="11" t="s">
        <v>3820</v>
      </c>
      <c r="D483" s="11" t="s">
        <v>3821</v>
      </c>
      <c r="E483" s="11" t="s">
        <v>75</v>
      </c>
      <c r="F483" s="11" t="s">
        <v>109</v>
      </c>
      <c r="G483" s="11" t="s">
        <v>819</v>
      </c>
      <c r="H483" s="11">
        <v>0</v>
      </c>
      <c r="I483" s="47"/>
      <c r="J483" s="11" t="s">
        <v>3822</v>
      </c>
      <c r="K483" s="11" t="s">
        <v>3823</v>
      </c>
      <c r="L483" s="11" t="s">
        <v>2676</v>
      </c>
      <c r="M483" s="12">
        <v>45464</v>
      </c>
      <c r="N483" s="12">
        <v>45469</v>
      </c>
      <c r="O483" s="12" t="str">
        <f>IFERROR(_xlfn.XLOOKUP(표1[[#This Row],[시도]]&amp;" "&amp;표1[[#This Row],[시군구]],요금제0402!C:C,요금제0402!G:G),"-")</f>
        <v>경인B</v>
      </c>
      <c r="P483" s="14"/>
      <c r="Q483" s="57">
        <v>0</v>
      </c>
      <c r="R483" s="13">
        <v>100</v>
      </c>
      <c r="S483" s="18">
        <v>50</v>
      </c>
      <c r="T483" s="12" t="s">
        <v>86</v>
      </c>
      <c r="U483" s="11" t="s">
        <v>64</v>
      </c>
      <c r="V483" s="11">
        <v>3256400518</v>
      </c>
      <c r="W483" s="11" t="s">
        <v>3824</v>
      </c>
      <c r="X483" s="11" t="s">
        <v>3825</v>
      </c>
      <c r="Y483" s="11" t="s">
        <v>3826</v>
      </c>
      <c r="Z483" s="11">
        <v>59280104170838</v>
      </c>
      <c r="AA483" s="11" t="s">
        <v>90</v>
      </c>
      <c r="AB483" s="11" t="s">
        <v>3827</v>
      </c>
      <c r="AC483" s="12"/>
      <c r="AD483" s="12"/>
      <c r="AE483" s="12"/>
      <c r="AF483" s="15" t="s">
        <v>70</v>
      </c>
      <c r="AG483" s="11" t="str">
        <f>IFERROR(VLOOKUP(표1[[#This Row],[담당자]],'담당자 정보'!$B:$D,2,0),"")</f>
        <v>바로고</v>
      </c>
      <c r="AH483" s="11" t="str">
        <f>IFERROR(VLOOKUP(표1[[#This Row],[담당자]],'담당자 정보'!$B:$E,4,0),"")</f>
        <v>1팀</v>
      </c>
      <c r="AI483" s="12" t="s">
        <v>131</v>
      </c>
      <c r="AJ483" s="12" t="str">
        <f>IFERROR(VLOOKUP(표1[[#This Row],[담당자]],배민비즈계정!$B:$E,3,0),"")</f>
        <v>kwpark</v>
      </c>
      <c r="AK483" s="12" t="str">
        <f>IFERROR(VLOOKUP(표1[[#This Row],[담당자]],배민비즈계정!$B:$E,4,0),"")</f>
        <v>010-9098-6748</v>
      </c>
      <c r="AL483" s="12" t="str">
        <f>VLOOKUP(표1[[#This Row],[담당자]],배민비즈계정!$B:$E,2,0)</f>
        <v>1팀</v>
      </c>
      <c r="AM483" s="11" t="str">
        <f>VLOOKUP(표1[[#This Row],[담당자]],'담당자 정보'!B:G,6,FALSE)</f>
        <v>평정현</v>
      </c>
      <c r="AN483" s="11" t="str">
        <f>VLOOKUP(표1[[#This Row],[팀장]],배민비즈계정!$B:$E,3,FALSE)</f>
        <v>jhpyeong</v>
      </c>
      <c r="AO483" s="16" t="str">
        <f>VLOOKUP(표1[[#This Row],[팀장]],배민비즈계정!$B:$E,4,FALSE)</f>
        <v>010-4660-7292</v>
      </c>
      <c r="AP483" s="2" t="s">
        <v>109</v>
      </c>
      <c r="AQ483" s="2" t="s">
        <v>819</v>
      </c>
      <c r="AR483" s="2" t="str">
        <f>_xlfn.XLOOKUP(표1[[#This Row],[시도2]]&amp;" "&amp;표1[[#This Row],[시군구2]],요금제0402!C:C,요금제0402!G:G)</f>
        <v>경인B</v>
      </c>
      <c r="AS483" s="2"/>
      <c r="AT483" s="2"/>
      <c r="AU483" s="2"/>
    </row>
    <row r="484" spans="1:47" ht="16.5" customHeight="1">
      <c r="A484" s="10">
        <v>482</v>
      </c>
      <c r="B484" s="11"/>
      <c r="C484" s="11" t="s">
        <v>3828</v>
      </c>
      <c r="D484" s="11" t="s">
        <v>3829</v>
      </c>
      <c r="E484" s="11" t="s">
        <v>56</v>
      </c>
      <c r="F484" s="11" t="s">
        <v>57</v>
      </c>
      <c r="G484" s="11" t="s">
        <v>281</v>
      </c>
      <c r="H484" s="11">
        <v>0</v>
      </c>
      <c r="I484" s="47" t="s">
        <v>3830</v>
      </c>
      <c r="J484" s="11" t="s">
        <v>3831</v>
      </c>
      <c r="K484" s="11" t="s">
        <v>3832</v>
      </c>
      <c r="L484" s="11" t="s">
        <v>2676</v>
      </c>
      <c r="M484" s="12">
        <v>45464</v>
      </c>
      <c r="N484" s="12">
        <v>45469</v>
      </c>
      <c r="O484" s="12" t="str">
        <f>IFERROR(_xlfn.XLOOKUP(표1[[#This Row],[시도]]&amp;" "&amp;표1[[#This Row],[시군구]],요금제0402!C:C,요금제0402!G:G),"-")</f>
        <v>서울B&amp;경인A</v>
      </c>
      <c r="P484" s="14"/>
      <c r="Q484" s="57">
        <v>0</v>
      </c>
      <c r="R484" s="13">
        <v>100</v>
      </c>
      <c r="S484" s="18">
        <v>50</v>
      </c>
      <c r="T484" s="12" t="s">
        <v>86</v>
      </c>
      <c r="U484" s="11" t="s">
        <v>64</v>
      </c>
      <c r="V484" s="11">
        <v>6052981022</v>
      </c>
      <c r="W484" s="11" t="s">
        <v>1413</v>
      </c>
      <c r="X484" s="11" t="s">
        <v>1414</v>
      </c>
      <c r="Y484" s="11" t="s">
        <v>1415</v>
      </c>
      <c r="Z484" s="11">
        <v>1002459401093</v>
      </c>
      <c r="AA484" s="11" t="s">
        <v>259</v>
      </c>
      <c r="AB484" s="11" t="s">
        <v>1416</v>
      </c>
      <c r="AC484" s="12"/>
      <c r="AD484" s="12"/>
      <c r="AE484" s="12"/>
      <c r="AF484" s="15" t="s">
        <v>70</v>
      </c>
      <c r="AG484" s="11" t="str">
        <f>IFERROR(VLOOKUP(표1[[#This Row],[담당자]],'담당자 정보'!$B:$D,2,0),"")</f>
        <v>바로고</v>
      </c>
      <c r="AH484" s="11" t="str">
        <f>IFERROR(VLOOKUP(표1[[#This Row],[담당자]],'담당자 정보'!$B:$E,4,0),"")</f>
        <v>1팀</v>
      </c>
      <c r="AI484" s="12" t="s">
        <v>71</v>
      </c>
      <c r="AJ484" s="12" t="str">
        <f>IFERROR(VLOOKUP(표1[[#This Row],[담당자]],배민비즈계정!$B:$E,3,0),"")</f>
        <v>tkdan159</v>
      </c>
      <c r="AK484" s="12" t="str">
        <f>IFERROR(VLOOKUP(표1[[#This Row],[담당자]],배민비즈계정!$B:$E,4,0),"")</f>
        <v>010-9052-0911</v>
      </c>
      <c r="AL484" s="12" t="str">
        <f>VLOOKUP(표1[[#This Row],[담당자]],배민비즈계정!$B:$E,2,0)</f>
        <v>1팀</v>
      </c>
      <c r="AM484" s="11" t="str">
        <f>VLOOKUP(표1[[#This Row],[담당자]],'담당자 정보'!B:G,6,FALSE)</f>
        <v>평정현</v>
      </c>
      <c r="AN484" s="11" t="str">
        <f>VLOOKUP(표1[[#This Row],[팀장]],배민비즈계정!$B:$E,3,FALSE)</f>
        <v>jhpyeong</v>
      </c>
      <c r="AO484" s="16" t="str">
        <f>VLOOKUP(표1[[#This Row],[팀장]],배민비즈계정!$B:$E,4,FALSE)</f>
        <v>010-4660-7292</v>
      </c>
      <c r="AP484" s="2" t="s">
        <v>57</v>
      </c>
      <c r="AQ484" s="2" t="s">
        <v>281</v>
      </c>
      <c r="AR484" s="2" t="str">
        <f>_xlfn.XLOOKUP(표1[[#This Row],[시도2]]&amp;" "&amp;표1[[#This Row],[시군구2]],요금제0402!C:C,요금제0402!G:G)</f>
        <v>서울B&amp;경인A</v>
      </c>
      <c r="AS484" s="2"/>
      <c r="AT484" s="2"/>
      <c r="AU484" s="2"/>
    </row>
    <row r="485" spans="1:47" ht="16.5" customHeight="1">
      <c r="A485" s="10">
        <v>483</v>
      </c>
      <c r="B485" s="11"/>
      <c r="C485" s="11" t="s">
        <v>3833</v>
      </c>
      <c r="D485" s="11" t="s">
        <v>3834</v>
      </c>
      <c r="E485" s="11" t="s">
        <v>56</v>
      </c>
      <c r="F485" s="11" t="s">
        <v>57</v>
      </c>
      <c r="G485" s="11" t="s">
        <v>1409</v>
      </c>
      <c r="H485" s="11">
        <v>0</v>
      </c>
      <c r="I485" s="47"/>
      <c r="J485" s="11" t="s">
        <v>3835</v>
      </c>
      <c r="K485" s="11" t="s">
        <v>3836</v>
      </c>
      <c r="L485" s="11" t="s">
        <v>2676</v>
      </c>
      <c r="M485" s="12">
        <v>45464</v>
      </c>
      <c r="N485" s="12">
        <v>45469</v>
      </c>
      <c r="O485" s="12" t="str">
        <f>IFERROR(_xlfn.XLOOKUP(표1[[#This Row],[시도]]&amp;" "&amp;표1[[#This Row],[시군구]],요금제0402!C:C,요금제0402!G:G),"-")</f>
        <v>서울B&amp;경인A</v>
      </c>
      <c r="P485" s="14"/>
      <c r="Q485" s="57">
        <v>0</v>
      </c>
      <c r="R485" s="13">
        <v>100</v>
      </c>
      <c r="S485" s="18">
        <v>50</v>
      </c>
      <c r="T485" s="12" t="s">
        <v>86</v>
      </c>
      <c r="U485" s="11" t="s">
        <v>150</v>
      </c>
      <c r="V485" s="11">
        <v>6052981022</v>
      </c>
      <c r="W485" s="11" t="s">
        <v>1413</v>
      </c>
      <c r="X485" s="11" t="s">
        <v>1414</v>
      </c>
      <c r="Y485" s="11" t="s">
        <v>1415</v>
      </c>
      <c r="Z485" s="11">
        <v>1002459401093</v>
      </c>
      <c r="AA485" s="11" t="s">
        <v>259</v>
      </c>
      <c r="AB485" s="11" t="s">
        <v>1416</v>
      </c>
      <c r="AC485" s="12"/>
      <c r="AD485" s="12"/>
      <c r="AE485" s="12"/>
      <c r="AF485" s="15" t="s">
        <v>70</v>
      </c>
      <c r="AG485" s="11" t="str">
        <f>IFERROR(VLOOKUP(표1[[#This Row],[담당자]],'담당자 정보'!$B:$D,2,0),"")</f>
        <v>바로고</v>
      </c>
      <c r="AH485" s="11" t="str">
        <f>IFERROR(VLOOKUP(표1[[#This Row],[담당자]],'담당자 정보'!$B:$E,4,0),"")</f>
        <v>1팀</v>
      </c>
      <c r="AI485" s="12" t="s">
        <v>71</v>
      </c>
      <c r="AJ485" s="12" t="str">
        <f>IFERROR(VLOOKUP(표1[[#This Row],[담당자]],배민비즈계정!$B:$E,3,0),"")</f>
        <v>tkdan159</v>
      </c>
      <c r="AK485" s="12" t="str">
        <f>IFERROR(VLOOKUP(표1[[#This Row],[담당자]],배민비즈계정!$B:$E,4,0),"")</f>
        <v>010-9052-0911</v>
      </c>
      <c r="AL485" s="12" t="str">
        <f>VLOOKUP(표1[[#This Row],[담당자]],배민비즈계정!$B:$E,2,0)</f>
        <v>1팀</v>
      </c>
      <c r="AM485" s="11" t="str">
        <f>VLOOKUP(표1[[#This Row],[담당자]],'담당자 정보'!B:G,6,FALSE)</f>
        <v>평정현</v>
      </c>
      <c r="AN485" s="11" t="str">
        <f>VLOOKUP(표1[[#This Row],[팀장]],배민비즈계정!$B:$E,3,FALSE)</f>
        <v>jhpyeong</v>
      </c>
      <c r="AO485" s="16" t="str">
        <f>VLOOKUP(표1[[#This Row],[팀장]],배민비즈계정!$B:$E,4,FALSE)</f>
        <v>010-4660-7292</v>
      </c>
      <c r="AP485" s="2" t="s">
        <v>57</v>
      </c>
      <c r="AQ485" s="2" t="s">
        <v>1409</v>
      </c>
      <c r="AR485" s="2" t="str">
        <f>_xlfn.XLOOKUP(표1[[#This Row],[시도2]]&amp;" "&amp;표1[[#This Row],[시군구2]],요금제0402!C:C,요금제0402!G:G)</f>
        <v>서울B&amp;경인A</v>
      </c>
      <c r="AS485" s="2"/>
      <c r="AT485" s="2"/>
      <c r="AU485" s="2"/>
    </row>
    <row r="486" spans="1:47" ht="16.5" customHeight="1">
      <c r="A486" s="10">
        <v>484</v>
      </c>
      <c r="B486" s="11"/>
      <c r="C486" s="11" t="s">
        <v>3837</v>
      </c>
      <c r="D486" s="11" t="s">
        <v>3838</v>
      </c>
      <c r="E486" s="11" t="s">
        <v>56</v>
      </c>
      <c r="F486" s="11" t="s">
        <v>57</v>
      </c>
      <c r="G486" s="11" t="s">
        <v>1409</v>
      </c>
      <c r="H486" s="11">
        <v>0</v>
      </c>
      <c r="I486" s="47"/>
      <c r="J486" s="11" t="s">
        <v>3839</v>
      </c>
      <c r="K486" s="11" t="s">
        <v>3840</v>
      </c>
      <c r="L486" s="11" t="s">
        <v>99</v>
      </c>
      <c r="M486" s="12">
        <v>45464</v>
      </c>
      <c r="N486" s="12">
        <v>45469</v>
      </c>
      <c r="O486" s="12" t="str">
        <f>IFERROR(_xlfn.XLOOKUP(표1[[#This Row],[시도]]&amp;" "&amp;표1[[#This Row],[시군구]],요금제0402!C:C,요금제0402!G:G),"-")</f>
        <v>서울B&amp;경인A</v>
      </c>
      <c r="P486" s="14"/>
      <c r="Q486" s="57">
        <v>0</v>
      </c>
      <c r="R486" s="13">
        <v>100</v>
      </c>
      <c r="S486" s="18">
        <v>50</v>
      </c>
      <c r="T486" s="12" t="s">
        <v>86</v>
      </c>
      <c r="U486" s="11" t="s">
        <v>64</v>
      </c>
      <c r="V486" s="11">
        <v>6052981022</v>
      </c>
      <c r="W486" s="11" t="s">
        <v>1413</v>
      </c>
      <c r="X486" s="11" t="s">
        <v>1414</v>
      </c>
      <c r="Y486" s="11" t="s">
        <v>1415</v>
      </c>
      <c r="Z486" s="11">
        <v>1002459401093</v>
      </c>
      <c r="AA486" s="11" t="s">
        <v>259</v>
      </c>
      <c r="AB486" s="11" t="s">
        <v>1416</v>
      </c>
      <c r="AC486" s="12"/>
      <c r="AD486" s="12"/>
      <c r="AE486" s="12"/>
      <c r="AF486" s="15" t="s">
        <v>70</v>
      </c>
      <c r="AG486" s="11" t="str">
        <f>IFERROR(VLOOKUP(표1[[#This Row],[담당자]],'담당자 정보'!$B:$D,2,0),"")</f>
        <v>바로고</v>
      </c>
      <c r="AH486" s="11" t="str">
        <f>IFERROR(VLOOKUP(표1[[#This Row],[담당자]],'담당자 정보'!$B:$E,4,0),"")</f>
        <v>1팀</v>
      </c>
      <c r="AI486" s="12" t="s">
        <v>71</v>
      </c>
      <c r="AJ486" s="12" t="str">
        <f>IFERROR(VLOOKUP(표1[[#This Row],[담당자]],배민비즈계정!$B:$E,3,0),"")</f>
        <v>tkdan159</v>
      </c>
      <c r="AK486" s="12" t="str">
        <f>IFERROR(VLOOKUP(표1[[#This Row],[담당자]],배민비즈계정!$B:$E,4,0),"")</f>
        <v>010-9052-0911</v>
      </c>
      <c r="AL486" s="12" t="str">
        <f>VLOOKUP(표1[[#This Row],[담당자]],배민비즈계정!$B:$E,2,0)</f>
        <v>1팀</v>
      </c>
      <c r="AM486" s="11" t="str">
        <f>VLOOKUP(표1[[#This Row],[담당자]],'담당자 정보'!B:G,6,FALSE)</f>
        <v>평정현</v>
      </c>
      <c r="AN486" s="11" t="str">
        <f>VLOOKUP(표1[[#This Row],[팀장]],배민비즈계정!$B:$E,3,FALSE)</f>
        <v>jhpyeong</v>
      </c>
      <c r="AO486" s="16" t="str">
        <f>VLOOKUP(표1[[#This Row],[팀장]],배민비즈계정!$B:$E,4,FALSE)</f>
        <v>010-4660-7292</v>
      </c>
      <c r="AP486" s="2" t="s">
        <v>57</v>
      </c>
      <c r="AQ486" s="2" t="s">
        <v>1409</v>
      </c>
      <c r="AR486" s="2" t="str">
        <f>_xlfn.XLOOKUP(표1[[#This Row],[시도2]]&amp;" "&amp;표1[[#This Row],[시군구2]],요금제0402!C:C,요금제0402!G:G)</f>
        <v>서울B&amp;경인A</v>
      </c>
      <c r="AS486" s="2"/>
      <c r="AT486" s="2"/>
      <c r="AU486" s="2"/>
    </row>
    <row r="487" spans="1:47" ht="16.5" customHeight="1">
      <c r="A487" s="10">
        <v>485</v>
      </c>
      <c r="B487" s="11"/>
      <c r="C487" s="11" t="s">
        <v>3841</v>
      </c>
      <c r="D487" s="11" t="s">
        <v>3842</v>
      </c>
      <c r="E487" s="11" t="s">
        <v>56</v>
      </c>
      <c r="F487" s="11" t="s">
        <v>57</v>
      </c>
      <c r="G487" s="11" t="s">
        <v>371</v>
      </c>
      <c r="H487" s="11">
        <v>0</v>
      </c>
      <c r="I487" s="47"/>
      <c r="J487" s="11" t="s">
        <v>3843</v>
      </c>
      <c r="K487" s="11" t="s">
        <v>3844</v>
      </c>
      <c r="L487" s="11" t="s">
        <v>99</v>
      </c>
      <c r="M487" s="12">
        <v>45464</v>
      </c>
      <c r="N487" s="12">
        <v>45469</v>
      </c>
      <c r="O487" s="12" t="str">
        <f>IFERROR(_xlfn.XLOOKUP(표1[[#This Row],[시도]]&amp;" "&amp;표1[[#This Row],[시군구]],요금제0402!C:C,요금제0402!G:G),"-")</f>
        <v>서울B&amp;경인A</v>
      </c>
      <c r="P487" s="14"/>
      <c r="Q487" s="57">
        <v>0</v>
      </c>
      <c r="R487" s="13">
        <v>100</v>
      </c>
      <c r="S487" s="18">
        <v>50</v>
      </c>
      <c r="T487" s="12" t="s">
        <v>86</v>
      </c>
      <c r="U487" s="11" t="s">
        <v>64</v>
      </c>
      <c r="V487" s="11">
        <v>6052981022</v>
      </c>
      <c r="W487" s="11" t="s">
        <v>1413</v>
      </c>
      <c r="X487" s="11" t="s">
        <v>1414</v>
      </c>
      <c r="Y487" s="11" t="s">
        <v>1415</v>
      </c>
      <c r="Z487" s="11">
        <v>1002459401093</v>
      </c>
      <c r="AA487" s="11" t="s">
        <v>259</v>
      </c>
      <c r="AB487" s="11" t="s">
        <v>1416</v>
      </c>
      <c r="AC487" s="12"/>
      <c r="AD487" s="12"/>
      <c r="AE487" s="12"/>
      <c r="AF487" s="15" t="s">
        <v>70</v>
      </c>
      <c r="AG487" s="11" t="str">
        <f>IFERROR(VLOOKUP(표1[[#This Row],[담당자]],'담당자 정보'!$B:$D,2,0),"")</f>
        <v>바로고</v>
      </c>
      <c r="AH487" s="11" t="str">
        <f>IFERROR(VLOOKUP(표1[[#This Row],[담당자]],'담당자 정보'!$B:$E,4,0),"")</f>
        <v>1팀</v>
      </c>
      <c r="AI487" s="12" t="s">
        <v>71</v>
      </c>
      <c r="AJ487" s="12" t="str">
        <f>IFERROR(VLOOKUP(표1[[#This Row],[담당자]],배민비즈계정!$B:$E,3,0),"")</f>
        <v>tkdan159</v>
      </c>
      <c r="AK487" s="12" t="str">
        <f>IFERROR(VLOOKUP(표1[[#This Row],[담당자]],배민비즈계정!$B:$E,4,0),"")</f>
        <v>010-9052-0911</v>
      </c>
      <c r="AL487" s="12" t="str">
        <f>VLOOKUP(표1[[#This Row],[담당자]],배민비즈계정!$B:$E,2,0)</f>
        <v>1팀</v>
      </c>
      <c r="AM487" s="11" t="str">
        <f>VLOOKUP(표1[[#This Row],[담당자]],'담당자 정보'!B:G,6,FALSE)</f>
        <v>평정현</v>
      </c>
      <c r="AN487" s="11" t="str">
        <f>VLOOKUP(표1[[#This Row],[팀장]],배민비즈계정!$B:$E,3,FALSE)</f>
        <v>jhpyeong</v>
      </c>
      <c r="AO487" s="16" t="str">
        <f>VLOOKUP(표1[[#This Row],[팀장]],배민비즈계정!$B:$E,4,FALSE)</f>
        <v>010-4660-7292</v>
      </c>
      <c r="AP487" s="2" t="s">
        <v>57</v>
      </c>
      <c r="AQ487" s="2" t="s">
        <v>371</v>
      </c>
      <c r="AR487" s="2" t="str">
        <f>_xlfn.XLOOKUP(표1[[#This Row],[시도2]]&amp;" "&amp;표1[[#This Row],[시군구2]],요금제0402!C:C,요금제0402!G:G)</f>
        <v>서울B&amp;경인A</v>
      </c>
      <c r="AS487" s="2"/>
      <c r="AT487" s="2"/>
      <c r="AU487" s="2"/>
    </row>
    <row r="488" spans="1:47" ht="16.5" customHeight="1">
      <c r="A488" s="10">
        <v>486</v>
      </c>
      <c r="B488" s="11"/>
      <c r="C488" s="11" t="s">
        <v>3845</v>
      </c>
      <c r="D488" s="11" t="s">
        <v>3846</v>
      </c>
      <c r="E488" s="11" t="s">
        <v>108</v>
      </c>
      <c r="F488" s="11" t="s">
        <v>57</v>
      </c>
      <c r="G488" s="11" t="s">
        <v>281</v>
      </c>
      <c r="H488" s="11">
        <v>2</v>
      </c>
      <c r="I488" s="47" t="s">
        <v>3847</v>
      </c>
      <c r="J488" s="11" t="s">
        <v>3848</v>
      </c>
      <c r="K488" s="11" t="s">
        <v>3849</v>
      </c>
      <c r="L488" s="11" t="s">
        <v>99</v>
      </c>
      <c r="M488" s="12">
        <v>45464</v>
      </c>
      <c r="N488" s="12">
        <v>45469</v>
      </c>
      <c r="O488" s="12" t="str">
        <f>IFERROR(_xlfn.XLOOKUP(표1[[#This Row],[시도]]&amp;" "&amp;표1[[#This Row],[시군구]],요금제0402!C:C,요금제0402!G:G),"-")</f>
        <v>서울B&amp;경인A</v>
      </c>
      <c r="P488" s="14"/>
      <c r="Q488" s="57">
        <v>0</v>
      </c>
      <c r="R488" s="13">
        <v>100</v>
      </c>
      <c r="S488" s="18">
        <v>50</v>
      </c>
      <c r="T488" s="12" t="s">
        <v>86</v>
      </c>
      <c r="U488" s="11" t="s">
        <v>64</v>
      </c>
      <c r="V488" s="11">
        <v>5941701856</v>
      </c>
      <c r="W488" s="11" t="s">
        <v>3850</v>
      </c>
      <c r="X488" s="11" t="s">
        <v>3851</v>
      </c>
      <c r="Y488" s="11" t="s">
        <v>3852</v>
      </c>
      <c r="Z488" s="11">
        <v>3333145996682</v>
      </c>
      <c r="AA488" s="11" t="s">
        <v>68</v>
      </c>
      <c r="AB488" s="11" t="s">
        <v>3853</v>
      </c>
      <c r="AC488" s="12"/>
      <c r="AD488" s="12"/>
      <c r="AE488" s="12"/>
      <c r="AF488" s="15" t="s">
        <v>3854</v>
      </c>
      <c r="AG488" s="11" t="str">
        <f>IFERROR(VLOOKUP(표1[[#This Row],[담당자]],'담당자 정보'!$B:$D,2,0),"")</f>
        <v>바로고</v>
      </c>
      <c r="AH488" s="11" t="str">
        <f>IFERROR(VLOOKUP(표1[[#This Row],[담당자]],'담당자 정보'!$B:$E,4,0),"")</f>
        <v>1팀</v>
      </c>
      <c r="AI488" s="12" t="s">
        <v>71</v>
      </c>
      <c r="AJ488" s="12" t="str">
        <f>IFERROR(VLOOKUP(표1[[#This Row],[담당자]],배민비즈계정!$B:$E,3,0),"")</f>
        <v>tkdan159</v>
      </c>
      <c r="AK488" s="12" t="str">
        <f>IFERROR(VLOOKUP(표1[[#This Row],[담당자]],배민비즈계정!$B:$E,4,0),"")</f>
        <v>010-9052-0911</v>
      </c>
      <c r="AL488" s="12" t="str">
        <f>VLOOKUP(표1[[#This Row],[담당자]],배민비즈계정!$B:$E,2,0)</f>
        <v>1팀</v>
      </c>
      <c r="AM488" s="11" t="str">
        <f>VLOOKUP(표1[[#This Row],[담당자]],'담당자 정보'!B:G,6,FALSE)</f>
        <v>평정현</v>
      </c>
      <c r="AN488" s="11" t="str">
        <f>VLOOKUP(표1[[#This Row],[팀장]],배민비즈계정!$B:$E,3,FALSE)</f>
        <v>jhpyeong</v>
      </c>
      <c r="AO488" s="16" t="str">
        <f>VLOOKUP(표1[[#This Row],[팀장]],배민비즈계정!$B:$E,4,FALSE)</f>
        <v>010-4660-7292</v>
      </c>
      <c r="AP488" s="2" t="s">
        <v>57</v>
      </c>
      <c r="AQ488" s="2" t="s">
        <v>281</v>
      </c>
      <c r="AR488" s="2" t="str">
        <f>_xlfn.XLOOKUP(표1[[#This Row],[시도2]]&amp;" "&amp;표1[[#This Row],[시군구2]],요금제0402!C:C,요금제0402!G:G)</f>
        <v>서울B&amp;경인A</v>
      </c>
      <c r="AS488" s="2"/>
      <c r="AT488" s="2"/>
      <c r="AU488" s="2"/>
    </row>
    <row r="489" spans="1:47" ht="16.5" customHeight="1">
      <c r="A489" s="10">
        <v>487</v>
      </c>
      <c r="B489" s="11"/>
      <c r="C489" s="11" t="s">
        <v>3855</v>
      </c>
      <c r="D489" s="11" t="s">
        <v>3856</v>
      </c>
      <c r="E489" s="11" t="s">
        <v>56</v>
      </c>
      <c r="F489" s="11" t="s">
        <v>57</v>
      </c>
      <c r="G489" s="11" t="s">
        <v>371</v>
      </c>
      <c r="H489" s="11">
        <v>0</v>
      </c>
      <c r="I489" s="47"/>
      <c r="J489" s="11" t="s">
        <v>3857</v>
      </c>
      <c r="K489" s="11" t="s">
        <v>3858</v>
      </c>
      <c r="L489" s="11" t="s">
        <v>99</v>
      </c>
      <c r="M489" s="12">
        <v>45464</v>
      </c>
      <c r="N489" s="12">
        <v>45469</v>
      </c>
      <c r="O489" s="12" t="str">
        <f>IFERROR(_xlfn.XLOOKUP(표1[[#This Row],[시도]]&amp;" "&amp;표1[[#This Row],[시군구]],요금제0402!C:C,요금제0402!G:G),"-")</f>
        <v>서울B&amp;경인A</v>
      </c>
      <c r="P489" s="14"/>
      <c r="Q489" s="57">
        <v>0</v>
      </c>
      <c r="R489" s="13">
        <v>100</v>
      </c>
      <c r="S489" s="18">
        <v>50</v>
      </c>
      <c r="T489" s="12" t="s">
        <v>86</v>
      </c>
      <c r="U489" s="11" t="s">
        <v>150</v>
      </c>
      <c r="V489" s="11">
        <v>0</v>
      </c>
      <c r="W489" s="11">
        <v>0</v>
      </c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2"/>
      <c r="AD489" s="12"/>
      <c r="AE489" s="12"/>
      <c r="AF489" s="15" t="s">
        <v>70</v>
      </c>
      <c r="AG489" s="11" t="str">
        <f>IFERROR(VLOOKUP(표1[[#This Row],[담당자]],'담당자 정보'!$B:$D,2,0),"")</f>
        <v>바로고</v>
      </c>
      <c r="AH489" s="11" t="str">
        <f>IFERROR(VLOOKUP(표1[[#This Row],[담당자]],'담당자 정보'!$B:$E,4,0),"")</f>
        <v>1팀</v>
      </c>
      <c r="AI489" s="12" t="s">
        <v>71</v>
      </c>
      <c r="AJ489" s="12" t="str">
        <f>IFERROR(VLOOKUP(표1[[#This Row],[담당자]],배민비즈계정!$B:$E,3,0),"")</f>
        <v>tkdan159</v>
      </c>
      <c r="AK489" s="12" t="str">
        <f>IFERROR(VLOOKUP(표1[[#This Row],[담당자]],배민비즈계정!$B:$E,4,0),"")</f>
        <v>010-9052-0911</v>
      </c>
      <c r="AL489" s="12" t="str">
        <f>VLOOKUP(표1[[#This Row],[담당자]],배민비즈계정!$B:$E,2,0)</f>
        <v>1팀</v>
      </c>
      <c r="AM489" s="11" t="str">
        <f>VLOOKUP(표1[[#This Row],[담당자]],'담당자 정보'!B:G,6,FALSE)</f>
        <v>평정현</v>
      </c>
      <c r="AN489" s="11" t="str">
        <f>VLOOKUP(표1[[#This Row],[팀장]],배민비즈계정!$B:$E,3,FALSE)</f>
        <v>jhpyeong</v>
      </c>
      <c r="AO489" s="16" t="str">
        <f>VLOOKUP(표1[[#This Row],[팀장]],배민비즈계정!$B:$E,4,FALSE)</f>
        <v>010-4660-7292</v>
      </c>
      <c r="AP489" s="2" t="s">
        <v>57</v>
      </c>
      <c r="AQ489" s="2" t="s">
        <v>371</v>
      </c>
      <c r="AR489" s="2" t="str">
        <f>_xlfn.XLOOKUP(표1[[#This Row],[시도2]]&amp;" "&amp;표1[[#This Row],[시군구2]],요금제0402!C:C,요금제0402!G:G)</f>
        <v>서울B&amp;경인A</v>
      </c>
      <c r="AS489" s="2"/>
      <c r="AT489" s="2"/>
      <c r="AU489" s="2"/>
    </row>
    <row r="490" spans="1:47" ht="16.5" customHeight="1">
      <c r="A490" s="10">
        <v>488</v>
      </c>
      <c r="B490" s="11"/>
      <c r="C490" s="11" t="s">
        <v>3859</v>
      </c>
      <c r="D490" s="11" t="s">
        <v>3860</v>
      </c>
      <c r="E490" s="11" t="s">
        <v>56</v>
      </c>
      <c r="F490" s="11" t="s">
        <v>57</v>
      </c>
      <c r="G490" s="11" t="s">
        <v>271</v>
      </c>
      <c r="H490" s="11">
        <v>0</v>
      </c>
      <c r="I490" s="47" t="s">
        <v>3861</v>
      </c>
      <c r="J490" s="11" t="s">
        <v>3862</v>
      </c>
      <c r="K490" s="11" t="s">
        <v>3863</v>
      </c>
      <c r="L490" s="11" t="s">
        <v>99</v>
      </c>
      <c r="M490" s="12">
        <v>45464</v>
      </c>
      <c r="N490" s="12">
        <v>45469</v>
      </c>
      <c r="O490" s="12" t="str">
        <f>IFERROR(_xlfn.XLOOKUP(표1[[#This Row],[시도]]&amp;" "&amp;표1[[#This Row],[시군구]],요금제0402!C:C,요금제0402!G:G),"-")</f>
        <v>서울B&amp;경인A</v>
      </c>
      <c r="P490" s="14"/>
      <c r="Q490" s="57">
        <v>0</v>
      </c>
      <c r="R490" s="13">
        <v>100</v>
      </c>
      <c r="S490" s="18">
        <v>50</v>
      </c>
      <c r="T490" s="12" t="s">
        <v>86</v>
      </c>
      <c r="U490" s="11" t="s">
        <v>150</v>
      </c>
      <c r="V490" s="11">
        <v>5641801677</v>
      </c>
      <c r="W490" s="11" t="s">
        <v>256</v>
      </c>
      <c r="X490" s="11" t="s">
        <v>257</v>
      </c>
      <c r="Y490" s="11" t="s">
        <v>258</v>
      </c>
      <c r="Z490" s="11">
        <v>1005604244594</v>
      </c>
      <c r="AA490" s="11" t="s">
        <v>259</v>
      </c>
      <c r="AB490" s="11" t="s">
        <v>260</v>
      </c>
      <c r="AC490" s="12"/>
      <c r="AD490" s="12"/>
      <c r="AE490" s="12"/>
      <c r="AF490" s="15" t="s">
        <v>70</v>
      </c>
      <c r="AG490" s="11" t="str">
        <f>IFERROR(VLOOKUP(표1[[#This Row],[담당자]],'담당자 정보'!$B:$D,2,0),"")</f>
        <v>바로고</v>
      </c>
      <c r="AH490" s="11" t="str">
        <f>IFERROR(VLOOKUP(표1[[#This Row],[담당자]],'담당자 정보'!$B:$E,4,0),"")</f>
        <v>1팀</v>
      </c>
      <c r="AI490" s="12" t="s">
        <v>71</v>
      </c>
      <c r="AJ490" s="12" t="str">
        <f>IFERROR(VLOOKUP(표1[[#This Row],[담당자]],배민비즈계정!$B:$E,3,0),"")</f>
        <v>tkdan159</v>
      </c>
      <c r="AK490" s="12" t="str">
        <f>IFERROR(VLOOKUP(표1[[#This Row],[담당자]],배민비즈계정!$B:$E,4,0),"")</f>
        <v>010-9052-0911</v>
      </c>
      <c r="AL490" s="12" t="str">
        <f>VLOOKUP(표1[[#This Row],[담당자]],배민비즈계정!$B:$E,2,0)</f>
        <v>1팀</v>
      </c>
      <c r="AM490" s="11" t="str">
        <f>VLOOKUP(표1[[#This Row],[담당자]],'담당자 정보'!B:G,6,FALSE)</f>
        <v>평정현</v>
      </c>
      <c r="AN490" s="11" t="str">
        <f>VLOOKUP(표1[[#This Row],[팀장]],배민비즈계정!$B:$E,3,FALSE)</f>
        <v>jhpyeong</v>
      </c>
      <c r="AO490" s="16" t="str">
        <f>VLOOKUP(표1[[#This Row],[팀장]],배민비즈계정!$B:$E,4,FALSE)</f>
        <v>010-4660-7292</v>
      </c>
      <c r="AP490" s="2" t="s">
        <v>57</v>
      </c>
      <c r="AQ490" s="2" t="s">
        <v>271</v>
      </c>
      <c r="AR490" s="2" t="str">
        <f>_xlfn.XLOOKUP(표1[[#This Row],[시도2]]&amp;" "&amp;표1[[#This Row],[시군구2]],요금제0402!C:C,요금제0402!G:G)</f>
        <v>서울B&amp;경인A</v>
      </c>
      <c r="AS490" s="2"/>
      <c r="AT490" s="2"/>
      <c r="AU490" s="2"/>
    </row>
    <row r="491" spans="1:47" ht="16.5" customHeight="1">
      <c r="A491" s="10">
        <v>489</v>
      </c>
      <c r="B491" s="11"/>
      <c r="C491" s="11" t="s">
        <v>3864</v>
      </c>
      <c r="D491" s="11" t="s">
        <v>3865</v>
      </c>
      <c r="E491" s="11" t="s">
        <v>75</v>
      </c>
      <c r="F491" s="11" t="s">
        <v>57</v>
      </c>
      <c r="G491" s="11" t="s">
        <v>271</v>
      </c>
      <c r="H491" s="11">
        <v>0</v>
      </c>
      <c r="I491" s="47"/>
      <c r="J491" s="11" t="s">
        <v>3866</v>
      </c>
      <c r="K491" s="11" t="s">
        <v>3867</v>
      </c>
      <c r="L491" s="11" t="s">
        <v>99</v>
      </c>
      <c r="M491" s="12">
        <v>45464</v>
      </c>
      <c r="N491" s="12">
        <v>45469</v>
      </c>
      <c r="O491" s="12" t="str">
        <f>IFERROR(_xlfn.XLOOKUP(표1[[#This Row],[시도]]&amp;" "&amp;표1[[#This Row],[시군구]],요금제0402!C:C,요금제0402!G:G),"-")</f>
        <v>서울B&amp;경인A</v>
      </c>
      <c r="P491" s="14"/>
      <c r="Q491" s="57">
        <v>0</v>
      </c>
      <c r="R491" s="13">
        <v>100</v>
      </c>
      <c r="S491" s="18">
        <v>50</v>
      </c>
      <c r="T491" s="12" t="s">
        <v>86</v>
      </c>
      <c r="U491" s="11" t="s">
        <v>64</v>
      </c>
      <c r="V491" s="11">
        <v>7593300226</v>
      </c>
      <c r="W491" s="11" t="s">
        <v>3868</v>
      </c>
      <c r="X491" s="11" t="s">
        <v>3869</v>
      </c>
      <c r="Y491" s="11" t="s">
        <v>3870</v>
      </c>
      <c r="Z491" s="11">
        <v>110443109666</v>
      </c>
      <c r="AA491" s="11" t="s">
        <v>165</v>
      </c>
      <c r="AB491" s="11" t="s">
        <v>3871</v>
      </c>
      <c r="AC491" s="12"/>
      <c r="AD491" s="12"/>
      <c r="AE491" s="12"/>
      <c r="AF491" s="15" t="s">
        <v>70</v>
      </c>
      <c r="AG491" s="11" t="str">
        <f>IFERROR(VLOOKUP(표1[[#This Row],[담당자]],'담당자 정보'!$B:$D,2,0),"")</f>
        <v>바로고</v>
      </c>
      <c r="AH491" s="11" t="str">
        <f>IFERROR(VLOOKUP(표1[[#This Row],[담당자]],'담당자 정보'!$B:$E,4,0),"")</f>
        <v>1팀</v>
      </c>
      <c r="AI491" s="12" t="s">
        <v>71</v>
      </c>
      <c r="AJ491" s="12" t="str">
        <f>IFERROR(VLOOKUP(표1[[#This Row],[담당자]],배민비즈계정!$B:$E,3,0),"")</f>
        <v>tkdan159</v>
      </c>
      <c r="AK491" s="12" t="str">
        <f>IFERROR(VLOOKUP(표1[[#This Row],[담당자]],배민비즈계정!$B:$E,4,0),"")</f>
        <v>010-9052-0911</v>
      </c>
      <c r="AL491" s="12" t="str">
        <f>VLOOKUP(표1[[#This Row],[담당자]],배민비즈계정!$B:$E,2,0)</f>
        <v>1팀</v>
      </c>
      <c r="AM491" s="11" t="str">
        <f>VLOOKUP(표1[[#This Row],[담당자]],'담당자 정보'!B:G,6,FALSE)</f>
        <v>평정현</v>
      </c>
      <c r="AN491" s="11" t="str">
        <f>VLOOKUP(표1[[#This Row],[팀장]],배민비즈계정!$B:$E,3,FALSE)</f>
        <v>jhpyeong</v>
      </c>
      <c r="AO491" s="16" t="str">
        <f>VLOOKUP(표1[[#This Row],[팀장]],배민비즈계정!$B:$E,4,FALSE)</f>
        <v>010-4660-7292</v>
      </c>
      <c r="AP491" s="2" t="s">
        <v>57</v>
      </c>
      <c r="AQ491" s="2" t="s">
        <v>271</v>
      </c>
      <c r="AR491" s="2" t="str">
        <f>_xlfn.XLOOKUP(표1[[#This Row],[시도2]]&amp;" "&amp;표1[[#This Row],[시군구2]],요금제0402!C:C,요금제0402!G:G)</f>
        <v>서울B&amp;경인A</v>
      </c>
      <c r="AS491" s="2"/>
      <c r="AT491" s="2"/>
      <c r="AU491" s="2"/>
    </row>
    <row r="492" spans="1:47" ht="16.5" customHeight="1">
      <c r="A492" s="10">
        <v>490</v>
      </c>
      <c r="B492" s="11"/>
      <c r="C492" s="11" t="s">
        <v>3872</v>
      </c>
      <c r="D492" s="11" t="s">
        <v>3873</v>
      </c>
      <c r="E492" s="11" t="s">
        <v>75</v>
      </c>
      <c r="F492" s="11" t="s">
        <v>109</v>
      </c>
      <c r="G492" s="11" t="s">
        <v>1148</v>
      </c>
      <c r="H492" s="11">
        <v>0</v>
      </c>
      <c r="I492" s="47"/>
      <c r="J492" s="11" t="s">
        <v>3874</v>
      </c>
      <c r="K492" s="11" t="s">
        <v>3875</v>
      </c>
      <c r="L492" s="11" t="s">
        <v>99</v>
      </c>
      <c r="M492" s="12">
        <v>45464</v>
      </c>
      <c r="N492" s="12">
        <v>45469</v>
      </c>
      <c r="O492" s="12" t="str">
        <f>IFERROR(_xlfn.XLOOKUP(표1[[#This Row],[시도]]&amp;" "&amp;표1[[#This Row],[시군구]],요금제0402!C:C,요금제0402!G:G),"-")</f>
        <v>경인B</v>
      </c>
      <c r="P492" s="14"/>
      <c r="Q492" s="57">
        <v>0</v>
      </c>
      <c r="R492" s="13">
        <v>100</v>
      </c>
      <c r="S492" s="18">
        <v>50</v>
      </c>
      <c r="T492" s="12" t="s">
        <v>86</v>
      </c>
      <c r="U492" s="11" t="s">
        <v>64</v>
      </c>
      <c r="V492" s="11">
        <v>5881100883</v>
      </c>
      <c r="W492" s="11" t="s">
        <v>2700</v>
      </c>
      <c r="X492" s="11" t="s">
        <v>2701</v>
      </c>
      <c r="Y492" s="11" t="s">
        <v>2702</v>
      </c>
      <c r="Z492" s="11">
        <v>69010100073635</v>
      </c>
      <c r="AA492" s="11" t="s">
        <v>90</v>
      </c>
      <c r="AB492" s="11" t="s">
        <v>2703</v>
      </c>
      <c r="AC492" s="12"/>
      <c r="AD492" s="12"/>
      <c r="AE492" s="12"/>
      <c r="AF492" s="15" t="s">
        <v>70</v>
      </c>
      <c r="AG492" s="11" t="str">
        <f>IFERROR(VLOOKUP(표1[[#This Row],[담당자]],'담당자 정보'!$B:$D,2,0),"")</f>
        <v>바로고</v>
      </c>
      <c r="AH492" s="11" t="str">
        <f>IFERROR(VLOOKUP(표1[[#This Row],[담당자]],'담당자 정보'!$B:$E,4,0),"")</f>
        <v>2팀</v>
      </c>
      <c r="AI492" s="12" t="s">
        <v>410</v>
      </c>
      <c r="AJ492" s="12" t="str">
        <f>IFERROR(VLOOKUP(표1[[#This Row],[담당자]],배민비즈계정!$B:$E,3,0),"")</f>
        <v>yhchoi62</v>
      </c>
      <c r="AK492" s="12" t="str">
        <f>IFERROR(VLOOKUP(표1[[#This Row],[담당자]],배민비즈계정!$B:$E,4,0),"")</f>
        <v xml:space="preserve"> 010-2336-6262</v>
      </c>
      <c r="AL492" s="12" t="str">
        <f>VLOOKUP(표1[[#This Row],[담당자]],배민비즈계정!$B:$E,2,0)</f>
        <v>2팀 팀장</v>
      </c>
      <c r="AM492" s="11" t="str">
        <f>VLOOKUP(표1[[#This Row],[담당자]],'담당자 정보'!B:G,6,FALSE)</f>
        <v>최융희</v>
      </c>
      <c r="AN492" s="11" t="str">
        <f>VLOOKUP(표1[[#This Row],[팀장]],배민비즈계정!$B:$E,3,FALSE)</f>
        <v>yhchoi62</v>
      </c>
      <c r="AO492" s="16" t="str">
        <f>VLOOKUP(표1[[#This Row],[팀장]],배민비즈계정!$B:$E,4,FALSE)</f>
        <v xml:space="preserve"> 010-2336-6262</v>
      </c>
      <c r="AP492" s="2" t="s">
        <v>109</v>
      </c>
      <c r="AQ492" s="2" t="s">
        <v>1148</v>
      </c>
      <c r="AR492" s="2" t="str">
        <f>_xlfn.XLOOKUP(표1[[#This Row],[시도2]]&amp;" "&amp;표1[[#This Row],[시군구2]],요금제0402!C:C,요금제0402!G:G)</f>
        <v>경인B</v>
      </c>
      <c r="AS492" s="2"/>
      <c r="AT492" s="2"/>
      <c r="AU492" s="2"/>
    </row>
    <row r="493" spans="1:47" ht="16.5" customHeight="1">
      <c r="A493" s="10">
        <v>491</v>
      </c>
      <c r="B493" s="11"/>
      <c r="C493" s="11" t="s">
        <v>3876</v>
      </c>
      <c r="D493" s="11" t="s">
        <v>3877</v>
      </c>
      <c r="E493" s="11" t="s">
        <v>56</v>
      </c>
      <c r="F493" s="11" t="s">
        <v>57</v>
      </c>
      <c r="G493" s="11" t="s">
        <v>271</v>
      </c>
      <c r="H493" s="11">
        <v>0</v>
      </c>
      <c r="I493" s="47"/>
      <c r="J493" s="11" t="s">
        <v>3878</v>
      </c>
      <c r="K493" s="11" t="s">
        <v>3879</v>
      </c>
      <c r="L493" s="11" t="s">
        <v>99</v>
      </c>
      <c r="M493" s="12">
        <v>45464</v>
      </c>
      <c r="N493" s="12">
        <v>45469</v>
      </c>
      <c r="O493" s="12" t="str">
        <f>IFERROR(_xlfn.XLOOKUP(표1[[#This Row],[시도]]&amp;" "&amp;표1[[#This Row],[시군구]],요금제0402!C:C,요금제0402!G:G),"-")</f>
        <v>서울B&amp;경인A</v>
      </c>
      <c r="P493" s="14"/>
      <c r="Q493" s="57">
        <v>0</v>
      </c>
      <c r="R493" s="13">
        <v>100</v>
      </c>
      <c r="S493" s="18">
        <v>50</v>
      </c>
      <c r="T493" s="12" t="s">
        <v>86</v>
      </c>
      <c r="U493" s="11" t="s">
        <v>150</v>
      </c>
      <c r="V493" s="11">
        <v>0</v>
      </c>
      <c r="W493" s="11">
        <v>0</v>
      </c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2"/>
      <c r="AD493" s="12"/>
      <c r="AE493" s="12"/>
      <c r="AF493" s="15" t="s">
        <v>70</v>
      </c>
      <c r="AG493" s="11" t="str">
        <f>IFERROR(VLOOKUP(표1[[#This Row],[담당자]],'담당자 정보'!$B:$D,2,0),"")</f>
        <v>바로고</v>
      </c>
      <c r="AH493" s="11" t="str">
        <f>IFERROR(VLOOKUP(표1[[#This Row],[담당자]],'담당자 정보'!$B:$E,4,0),"")</f>
        <v>1팀</v>
      </c>
      <c r="AI493" s="12" t="s">
        <v>71</v>
      </c>
      <c r="AJ493" s="12" t="str">
        <f>IFERROR(VLOOKUP(표1[[#This Row],[담당자]],배민비즈계정!$B:$E,3,0),"")</f>
        <v>tkdan159</v>
      </c>
      <c r="AK493" s="12" t="str">
        <f>IFERROR(VLOOKUP(표1[[#This Row],[담당자]],배민비즈계정!$B:$E,4,0),"")</f>
        <v>010-9052-0911</v>
      </c>
      <c r="AL493" s="12" t="str">
        <f>VLOOKUP(표1[[#This Row],[담당자]],배민비즈계정!$B:$E,2,0)</f>
        <v>1팀</v>
      </c>
      <c r="AM493" s="11" t="str">
        <f>VLOOKUP(표1[[#This Row],[담당자]],'담당자 정보'!B:G,6,FALSE)</f>
        <v>평정현</v>
      </c>
      <c r="AN493" s="11" t="str">
        <f>VLOOKUP(표1[[#This Row],[팀장]],배민비즈계정!$B:$E,3,FALSE)</f>
        <v>jhpyeong</v>
      </c>
      <c r="AO493" s="16" t="str">
        <f>VLOOKUP(표1[[#This Row],[팀장]],배민비즈계정!$B:$E,4,FALSE)</f>
        <v>010-4660-7292</v>
      </c>
      <c r="AP493" s="2" t="s">
        <v>57</v>
      </c>
      <c r="AQ493" s="2" t="s">
        <v>271</v>
      </c>
      <c r="AR493" s="2" t="str">
        <f>_xlfn.XLOOKUP(표1[[#This Row],[시도2]]&amp;" "&amp;표1[[#This Row],[시군구2]],요금제0402!C:C,요금제0402!G:G)</f>
        <v>서울B&amp;경인A</v>
      </c>
      <c r="AS493" s="2"/>
      <c r="AT493" s="2"/>
      <c r="AU493" s="2"/>
    </row>
    <row r="494" spans="1:47" ht="16.5" customHeight="1">
      <c r="A494" s="10">
        <v>492</v>
      </c>
      <c r="B494" s="11"/>
      <c r="C494" s="11" t="s">
        <v>3880</v>
      </c>
      <c r="D494" s="11" t="s">
        <v>3881</v>
      </c>
      <c r="E494" s="11" t="s">
        <v>56</v>
      </c>
      <c r="F494" s="11" t="s">
        <v>481</v>
      </c>
      <c r="G494" s="11" t="s">
        <v>3882</v>
      </c>
      <c r="H494" s="11">
        <v>0</v>
      </c>
      <c r="I494" s="47"/>
      <c r="J494" s="11" t="s">
        <v>3883</v>
      </c>
      <c r="K494" s="11" t="s">
        <v>3884</v>
      </c>
      <c r="L494" s="11" t="s">
        <v>99</v>
      </c>
      <c r="M494" s="12">
        <v>45464</v>
      </c>
      <c r="N494" s="12">
        <v>45469</v>
      </c>
      <c r="O494" s="12" t="str">
        <f>IFERROR(_xlfn.XLOOKUP(표1[[#This Row],[시도]]&amp;" "&amp;표1[[#This Row],[시군구]],요금제0402!C:C,요금제0402!G:G),"-")</f>
        <v>지방</v>
      </c>
      <c r="P494" s="14"/>
      <c r="Q494" s="57">
        <v>0</v>
      </c>
      <c r="R494" s="13">
        <v>100</v>
      </c>
      <c r="S494" s="18">
        <v>50</v>
      </c>
      <c r="T494" s="12" t="s">
        <v>86</v>
      </c>
      <c r="U494" s="11" t="s">
        <v>150</v>
      </c>
      <c r="V494" s="11">
        <v>0</v>
      </c>
      <c r="W494" s="11">
        <v>0</v>
      </c>
      <c r="X494" s="11">
        <v>0</v>
      </c>
      <c r="Y494" s="11">
        <v>0</v>
      </c>
      <c r="Z494" s="11">
        <v>0</v>
      </c>
      <c r="AA494" s="11">
        <v>0</v>
      </c>
      <c r="AB494" s="11">
        <v>0</v>
      </c>
      <c r="AC494" s="12"/>
      <c r="AD494" s="12"/>
      <c r="AE494" s="12"/>
      <c r="AF494" s="15" t="s">
        <v>70</v>
      </c>
      <c r="AG494" s="11" t="str">
        <f>IFERROR(VLOOKUP(표1[[#This Row],[담당자]],'담당자 정보'!$B:$D,2,0),"")</f>
        <v>바로고</v>
      </c>
      <c r="AH494" s="11" t="str">
        <f>IFERROR(VLOOKUP(표1[[#This Row],[담당자]],'담당자 정보'!$B:$E,4,0),"")</f>
        <v>1팀</v>
      </c>
      <c r="AI494" s="12" t="s">
        <v>356</v>
      </c>
      <c r="AJ494" s="12" t="str">
        <f>IFERROR(VLOOKUP(표1[[#This Row],[담당자]],배민비즈계정!$B:$E,3,0),"")</f>
        <v>jhpyeong</v>
      </c>
      <c r="AK494" s="12" t="str">
        <f>IFERROR(VLOOKUP(표1[[#This Row],[담당자]],배민비즈계정!$B:$E,4,0),"")</f>
        <v>010-4660-7292</v>
      </c>
      <c r="AL494" s="12" t="str">
        <f>VLOOKUP(표1[[#This Row],[담당자]],배민비즈계정!$B:$E,2,0)</f>
        <v>1팀 팀장</v>
      </c>
      <c r="AM494" s="11" t="str">
        <f>VLOOKUP(표1[[#This Row],[담당자]],'담당자 정보'!B:G,6,FALSE)</f>
        <v>평정현</v>
      </c>
      <c r="AN494" s="11" t="str">
        <f>VLOOKUP(표1[[#This Row],[팀장]],배민비즈계정!$B:$E,3,FALSE)</f>
        <v>jhpyeong</v>
      </c>
      <c r="AO494" s="16" t="str">
        <f>VLOOKUP(표1[[#This Row],[팀장]],배민비즈계정!$B:$E,4,FALSE)</f>
        <v>010-4660-7292</v>
      </c>
      <c r="AP494" s="2" t="s">
        <v>481</v>
      </c>
      <c r="AQ494" s="2" t="s">
        <v>3882</v>
      </c>
      <c r="AR494" s="2" t="str">
        <f>_xlfn.XLOOKUP(표1[[#This Row],[시도2]]&amp;" "&amp;표1[[#This Row],[시군구2]],요금제0402!C:C,요금제0402!G:G)</f>
        <v>지방</v>
      </c>
      <c r="AS494" s="2"/>
      <c r="AT494" s="2"/>
      <c r="AU494" s="2"/>
    </row>
    <row r="495" spans="1:47" ht="16.5" customHeight="1">
      <c r="A495" s="10">
        <v>493</v>
      </c>
      <c r="B495" s="11"/>
      <c r="C495" s="11" t="s">
        <v>3885</v>
      </c>
      <c r="D495" s="11" t="s">
        <v>3886</v>
      </c>
      <c r="E495" s="11" t="s">
        <v>108</v>
      </c>
      <c r="F495" s="11" t="s">
        <v>481</v>
      </c>
      <c r="G495" s="11" t="s">
        <v>3887</v>
      </c>
      <c r="H495" s="11">
        <v>1</v>
      </c>
      <c r="I495" s="47"/>
      <c r="J495" s="11" t="s">
        <v>3888</v>
      </c>
      <c r="K495" s="11" t="s">
        <v>3889</v>
      </c>
      <c r="L495" s="11" t="s">
        <v>99</v>
      </c>
      <c r="M495" s="12">
        <v>45464</v>
      </c>
      <c r="N495" s="12">
        <v>45469</v>
      </c>
      <c r="O495" s="12" t="str">
        <f>IFERROR(_xlfn.XLOOKUP(표1[[#This Row],[시도]]&amp;" "&amp;표1[[#This Row],[시군구]],요금제0402!C:C,요금제0402!G:G),"-")</f>
        <v>지방</v>
      </c>
      <c r="P495" s="14"/>
      <c r="Q495" s="57">
        <v>0</v>
      </c>
      <c r="R495" s="13">
        <v>100</v>
      </c>
      <c r="S495" s="18">
        <v>50</v>
      </c>
      <c r="T495" s="12" t="s">
        <v>86</v>
      </c>
      <c r="U495" s="11" t="s">
        <v>64</v>
      </c>
      <c r="V495" s="11">
        <v>1914700688</v>
      </c>
      <c r="W495" s="11" t="s">
        <v>3890</v>
      </c>
      <c r="X495" s="11" t="s">
        <v>3891</v>
      </c>
      <c r="Y495" s="11" t="s">
        <v>3892</v>
      </c>
      <c r="Z495" s="11">
        <v>3010303426831</v>
      </c>
      <c r="AA495" s="11" t="s">
        <v>142</v>
      </c>
      <c r="AB495" s="11" t="s">
        <v>3893</v>
      </c>
      <c r="AC495" s="12"/>
      <c r="AD495" s="12"/>
      <c r="AE495" s="12"/>
      <c r="AF495" s="15" t="s">
        <v>70</v>
      </c>
      <c r="AG495" s="11" t="str">
        <f>IFERROR(VLOOKUP(표1[[#This Row],[담당자]],'담당자 정보'!$B:$D,2,0),"")</f>
        <v>바로고</v>
      </c>
      <c r="AH495" s="11" t="str">
        <f>IFERROR(VLOOKUP(표1[[#This Row],[담당자]],'담당자 정보'!$B:$E,4,0),"")</f>
        <v>1팀</v>
      </c>
      <c r="AI495" s="12" t="s">
        <v>356</v>
      </c>
      <c r="AJ495" s="12" t="str">
        <f>IFERROR(VLOOKUP(표1[[#This Row],[담당자]],배민비즈계정!$B:$E,3,0),"")</f>
        <v>jhpyeong</v>
      </c>
      <c r="AK495" s="12" t="str">
        <f>IFERROR(VLOOKUP(표1[[#This Row],[담당자]],배민비즈계정!$B:$E,4,0),"")</f>
        <v>010-4660-7292</v>
      </c>
      <c r="AL495" s="12" t="str">
        <f>VLOOKUP(표1[[#This Row],[담당자]],배민비즈계정!$B:$E,2,0)</f>
        <v>1팀 팀장</v>
      </c>
      <c r="AM495" s="11" t="str">
        <f>VLOOKUP(표1[[#This Row],[담당자]],'담당자 정보'!B:G,6,FALSE)</f>
        <v>평정현</v>
      </c>
      <c r="AN495" s="11" t="str">
        <f>VLOOKUP(표1[[#This Row],[팀장]],배민비즈계정!$B:$E,3,FALSE)</f>
        <v>jhpyeong</v>
      </c>
      <c r="AO495" s="16" t="str">
        <f>VLOOKUP(표1[[#This Row],[팀장]],배민비즈계정!$B:$E,4,FALSE)</f>
        <v>010-4660-7292</v>
      </c>
      <c r="AP495" s="2" t="s">
        <v>481</v>
      </c>
      <c r="AQ495" s="2" t="s">
        <v>3887</v>
      </c>
      <c r="AR495" s="2" t="str">
        <f>_xlfn.XLOOKUP(표1[[#This Row],[시도2]]&amp;" "&amp;표1[[#This Row],[시군구2]],요금제0402!C:C,요금제0402!G:G)</f>
        <v>지방</v>
      </c>
      <c r="AS495" s="2"/>
      <c r="AT495" s="2"/>
      <c r="AU495" s="2"/>
    </row>
    <row r="496" spans="1:47" ht="16.5" customHeight="1">
      <c r="A496" s="10">
        <v>494</v>
      </c>
      <c r="B496" s="11"/>
      <c r="C496" s="11" t="s">
        <v>3894</v>
      </c>
      <c r="D496" s="11" t="s">
        <v>3895</v>
      </c>
      <c r="E496" s="11" t="s">
        <v>56</v>
      </c>
      <c r="F496" s="11" t="s">
        <v>481</v>
      </c>
      <c r="G496" s="11" t="s">
        <v>3887</v>
      </c>
      <c r="H496" s="11">
        <v>0</v>
      </c>
      <c r="I496" s="47"/>
      <c r="J496" s="11" t="s">
        <v>3896</v>
      </c>
      <c r="K496" s="11" t="s">
        <v>3897</v>
      </c>
      <c r="L496" s="11" t="s">
        <v>99</v>
      </c>
      <c r="M496" s="12">
        <v>45464</v>
      </c>
      <c r="N496" s="12">
        <v>45469</v>
      </c>
      <c r="O496" s="12" t="str">
        <f>IFERROR(_xlfn.XLOOKUP(표1[[#This Row],[시도]]&amp;" "&amp;표1[[#This Row],[시군구]],요금제0402!C:C,요금제0402!G:G),"-")</f>
        <v>지방</v>
      </c>
      <c r="P496" s="14"/>
      <c r="Q496" s="57">
        <v>0</v>
      </c>
      <c r="R496" s="13">
        <v>100</v>
      </c>
      <c r="S496" s="18">
        <v>50</v>
      </c>
      <c r="T496" s="12" t="s">
        <v>86</v>
      </c>
      <c r="U496" s="11" t="s">
        <v>64</v>
      </c>
      <c r="V496" s="11">
        <v>1011613527</v>
      </c>
      <c r="W496" s="11" t="s">
        <v>3898</v>
      </c>
      <c r="X496" s="11" t="s">
        <v>3899</v>
      </c>
      <c r="Y496" s="11" t="s">
        <v>3900</v>
      </c>
      <c r="Z496" s="11">
        <v>3511137564183</v>
      </c>
      <c r="AA496" s="11" t="s">
        <v>142</v>
      </c>
      <c r="AB496" s="11" t="s">
        <v>3901</v>
      </c>
      <c r="AC496" s="12"/>
      <c r="AD496" s="12"/>
      <c r="AE496" s="12"/>
      <c r="AF496" s="15" t="s">
        <v>70</v>
      </c>
      <c r="AG496" s="11" t="str">
        <f>IFERROR(VLOOKUP(표1[[#This Row],[담당자]],'담당자 정보'!$B:$D,2,0),"")</f>
        <v>바로고</v>
      </c>
      <c r="AH496" s="11" t="str">
        <f>IFERROR(VLOOKUP(표1[[#This Row],[담당자]],'담당자 정보'!$B:$E,4,0),"")</f>
        <v>1팀</v>
      </c>
      <c r="AI496" s="12" t="s">
        <v>356</v>
      </c>
      <c r="AJ496" s="12" t="str">
        <f>IFERROR(VLOOKUP(표1[[#This Row],[담당자]],배민비즈계정!$B:$E,3,0),"")</f>
        <v>jhpyeong</v>
      </c>
      <c r="AK496" s="12" t="str">
        <f>IFERROR(VLOOKUP(표1[[#This Row],[담당자]],배민비즈계정!$B:$E,4,0),"")</f>
        <v>010-4660-7292</v>
      </c>
      <c r="AL496" s="12" t="str">
        <f>VLOOKUP(표1[[#This Row],[담당자]],배민비즈계정!$B:$E,2,0)</f>
        <v>1팀 팀장</v>
      </c>
      <c r="AM496" s="11" t="str">
        <f>VLOOKUP(표1[[#This Row],[담당자]],'담당자 정보'!B:G,6,FALSE)</f>
        <v>평정현</v>
      </c>
      <c r="AN496" s="11" t="str">
        <f>VLOOKUP(표1[[#This Row],[팀장]],배민비즈계정!$B:$E,3,FALSE)</f>
        <v>jhpyeong</v>
      </c>
      <c r="AO496" s="16" t="str">
        <f>VLOOKUP(표1[[#This Row],[팀장]],배민비즈계정!$B:$E,4,FALSE)</f>
        <v>010-4660-7292</v>
      </c>
      <c r="AP496" s="2" t="s">
        <v>481</v>
      </c>
      <c r="AQ496" s="2" t="s">
        <v>3887</v>
      </c>
      <c r="AR496" s="2" t="str">
        <f>_xlfn.XLOOKUP(표1[[#This Row],[시도2]]&amp;" "&amp;표1[[#This Row],[시군구2]],요금제0402!C:C,요금제0402!G:G)</f>
        <v>지방</v>
      </c>
      <c r="AS496" s="2"/>
      <c r="AT496" s="2"/>
      <c r="AU496" s="2"/>
    </row>
    <row r="497" spans="1:47" ht="16.5" customHeight="1">
      <c r="A497" s="10">
        <v>495</v>
      </c>
      <c r="B497" s="11"/>
      <c r="C497" s="11" t="s">
        <v>3902</v>
      </c>
      <c r="D497" s="11" t="s">
        <v>3903</v>
      </c>
      <c r="E497" s="11" t="s">
        <v>108</v>
      </c>
      <c r="F497" s="11" t="s">
        <v>288</v>
      </c>
      <c r="G497" s="11" t="s">
        <v>1637</v>
      </c>
      <c r="H497" s="11">
        <v>1</v>
      </c>
      <c r="I497" s="47"/>
      <c r="J497" s="11" t="s">
        <v>3904</v>
      </c>
      <c r="K497" s="11" t="s">
        <v>3905</v>
      </c>
      <c r="L497" s="11" t="s">
        <v>99</v>
      </c>
      <c r="M497" s="12">
        <v>45464</v>
      </c>
      <c r="N497" s="12">
        <v>45469</v>
      </c>
      <c r="O497" s="12" t="str">
        <f>IFERROR(_xlfn.XLOOKUP(표1[[#This Row],[시도]]&amp;" "&amp;표1[[#This Row],[시군구]],요금제0402!C:C,요금제0402!G:G),"-")</f>
        <v>지방</v>
      </c>
      <c r="P497" s="14"/>
      <c r="Q497" s="57">
        <v>0</v>
      </c>
      <c r="R497" s="13">
        <v>50</v>
      </c>
      <c r="S497" s="18">
        <v>0</v>
      </c>
      <c r="T497" s="12" t="s">
        <v>63</v>
      </c>
      <c r="U497" s="11" t="s">
        <v>64</v>
      </c>
      <c r="V497" s="11">
        <v>3400801918</v>
      </c>
      <c r="W497" s="11" t="s">
        <v>293</v>
      </c>
      <c r="X497" s="11" t="s">
        <v>294</v>
      </c>
      <c r="Y497" s="11" t="s">
        <v>295</v>
      </c>
      <c r="Z497" s="11">
        <v>11791067065807</v>
      </c>
      <c r="AA497" s="11" t="s">
        <v>296</v>
      </c>
      <c r="AB497" s="11" t="s">
        <v>297</v>
      </c>
      <c r="AC497" s="12"/>
      <c r="AD497" s="163" t="s">
        <v>3906</v>
      </c>
      <c r="AE497" s="12"/>
      <c r="AF497" s="15" t="s">
        <v>70</v>
      </c>
      <c r="AG497" s="11" t="str">
        <f>IFERROR(VLOOKUP(표1[[#This Row],[담당자]],'담당자 정보'!$B:$D,2,0),"")</f>
        <v>바로고</v>
      </c>
      <c r="AH497" s="11" t="str">
        <f>IFERROR(VLOOKUP(표1[[#This Row],[담당자]],'담당자 정보'!$B:$E,4,0),"")</f>
        <v>2팀</v>
      </c>
      <c r="AI497" s="12" t="s">
        <v>298</v>
      </c>
      <c r="AJ497" s="12" t="str">
        <f>IFERROR(VLOOKUP(표1[[#This Row],[담당자]],배민비즈계정!$B:$E,3,0),"")</f>
        <v>hbshim</v>
      </c>
      <c r="AK497" s="12" t="str">
        <f>IFERROR(VLOOKUP(표1[[#This Row],[담당자]],배민비즈계정!$B:$E,4,0),"")</f>
        <v xml:space="preserve"> 010-8940-9029</v>
      </c>
      <c r="AL497" s="12" t="str">
        <f>VLOOKUP(표1[[#This Row],[담당자]],배민비즈계정!$B:$E,2,0)</f>
        <v>2팀</v>
      </c>
      <c r="AM497" s="11" t="str">
        <f>VLOOKUP(표1[[#This Row],[담당자]],'담당자 정보'!B:G,6,FALSE)</f>
        <v>최융희</v>
      </c>
      <c r="AN497" s="11" t="str">
        <f>VLOOKUP(표1[[#This Row],[팀장]],배민비즈계정!$B:$E,3,FALSE)</f>
        <v>yhchoi62</v>
      </c>
      <c r="AO497" s="16" t="str">
        <f>VLOOKUP(표1[[#This Row],[팀장]],배민비즈계정!$B:$E,4,FALSE)</f>
        <v xml:space="preserve"> 010-2336-6262</v>
      </c>
      <c r="AP497" s="2" t="s">
        <v>288</v>
      </c>
      <c r="AQ497" s="2" t="s">
        <v>1637</v>
      </c>
      <c r="AR497" s="2" t="str">
        <f>_xlfn.XLOOKUP(표1[[#This Row],[시도2]]&amp;" "&amp;표1[[#This Row],[시군구2]],요금제0402!C:C,요금제0402!G:G)</f>
        <v>지방</v>
      </c>
      <c r="AS497" s="2"/>
      <c r="AT497" s="2"/>
      <c r="AU497" s="2"/>
    </row>
    <row r="498" spans="1:47" ht="16.5" customHeight="1">
      <c r="A498" s="10">
        <v>496</v>
      </c>
      <c r="B498" s="11"/>
      <c r="C498" s="11" t="s">
        <v>3907</v>
      </c>
      <c r="D498" s="11" t="s">
        <v>3908</v>
      </c>
      <c r="E498" s="11" t="s">
        <v>75</v>
      </c>
      <c r="F498" s="11" t="s">
        <v>288</v>
      </c>
      <c r="G498" s="11" t="s">
        <v>1637</v>
      </c>
      <c r="H498" s="11">
        <v>0</v>
      </c>
      <c r="I498" s="47"/>
      <c r="J498" s="11" t="s">
        <v>3909</v>
      </c>
      <c r="K498" s="11" t="s">
        <v>3910</v>
      </c>
      <c r="L498" s="11" t="s">
        <v>99</v>
      </c>
      <c r="M498" s="12">
        <v>45464</v>
      </c>
      <c r="N498" s="12">
        <v>45469</v>
      </c>
      <c r="O498" s="12" t="str">
        <f>IFERROR(_xlfn.XLOOKUP(표1[[#This Row],[시도]]&amp;" "&amp;표1[[#This Row],[시군구]],요금제0402!C:C,요금제0402!G:G),"-")</f>
        <v>지방</v>
      </c>
      <c r="P498" s="14"/>
      <c r="Q498" s="57">
        <v>0</v>
      </c>
      <c r="R498" s="13">
        <v>50</v>
      </c>
      <c r="S498" s="18">
        <v>0</v>
      </c>
      <c r="T498" s="12" t="s">
        <v>63</v>
      </c>
      <c r="U498" s="11" t="s">
        <v>64</v>
      </c>
      <c r="V498" s="11">
        <v>3400801918</v>
      </c>
      <c r="W498" s="11" t="s">
        <v>293</v>
      </c>
      <c r="X498" s="11" t="s">
        <v>294</v>
      </c>
      <c r="Y498" s="11" t="s">
        <v>295</v>
      </c>
      <c r="Z498" s="11">
        <v>11791067065807</v>
      </c>
      <c r="AA498" s="11" t="s">
        <v>296</v>
      </c>
      <c r="AB498" s="11" t="s">
        <v>297</v>
      </c>
      <c r="AC498" s="12"/>
      <c r="AD498" s="12"/>
      <c r="AE498" s="12"/>
      <c r="AF498" s="15" t="s">
        <v>70</v>
      </c>
      <c r="AG498" s="11" t="str">
        <f>IFERROR(VLOOKUP(표1[[#This Row],[담당자]],'담당자 정보'!$B:$D,2,0),"")</f>
        <v>바로고</v>
      </c>
      <c r="AH498" s="11" t="str">
        <f>IFERROR(VLOOKUP(표1[[#This Row],[담당자]],'담당자 정보'!$B:$E,4,0),"")</f>
        <v>2팀</v>
      </c>
      <c r="AI498" s="12" t="s">
        <v>298</v>
      </c>
      <c r="AJ498" s="12" t="str">
        <f>IFERROR(VLOOKUP(표1[[#This Row],[담당자]],배민비즈계정!$B:$E,3,0),"")</f>
        <v>hbshim</v>
      </c>
      <c r="AK498" s="12" t="str">
        <f>IFERROR(VLOOKUP(표1[[#This Row],[담당자]],배민비즈계정!$B:$E,4,0),"")</f>
        <v xml:space="preserve"> 010-8940-9029</v>
      </c>
      <c r="AL498" s="12" t="str">
        <f>VLOOKUP(표1[[#This Row],[담당자]],배민비즈계정!$B:$E,2,0)</f>
        <v>2팀</v>
      </c>
      <c r="AM498" s="11" t="str">
        <f>VLOOKUP(표1[[#This Row],[담당자]],'담당자 정보'!B:G,6,FALSE)</f>
        <v>최융희</v>
      </c>
      <c r="AN498" s="11" t="str">
        <f>VLOOKUP(표1[[#This Row],[팀장]],배민비즈계정!$B:$E,3,FALSE)</f>
        <v>yhchoi62</v>
      </c>
      <c r="AO498" s="16" t="str">
        <f>VLOOKUP(표1[[#This Row],[팀장]],배민비즈계정!$B:$E,4,FALSE)</f>
        <v xml:space="preserve"> 010-2336-6262</v>
      </c>
      <c r="AP498" s="2" t="s">
        <v>288</v>
      </c>
      <c r="AQ498" s="2" t="s">
        <v>1637</v>
      </c>
      <c r="AR498" s="2" t="str">
        <f>_xlfn.XLOOKUP(표1[[#This Row],[시도2]]&amp;" "&amp;표1[[#This Row],[시군구2]],요금제0402!C:C,요금제0402!G:G)</f>
        <v>지방</v>
      </c>
      <c r="AS498" s="2"/>
      <c r="AT498" s="2"/>
      <c r="AU498" s="2"/>
    </row>
    <row r="499" spans="1:47" ht="16.5" customHeight="1">
      <c r="A499" s="10">
        <v>497</v>
      </c>
      <c r="B499" s="11"/>
      <c r="C499" s="11" t="s">
        <v>3911</v>
      </c>
      <c r="D499" s="11" t="s">
        <v>3912</v>
      </c>
      <c r="E499" s="11" t="s">
        <v>108</v>
      </c>
      <c r="F499" s="11" t="s">
        <v>288</v>
      </c>
      <c r="G499" s="11" t="s">
        <v>1637</v>
      </c>
      <c r="H499" s="11">
        <v>1</v>
      </c>
      <c r="I499" s="47"/>
      <c r="J499" s="11" t="s">
        <v>3913</v>
      </c>
      <c r="K499" s="11" t="s">
        <v>3914</v>
      </c>
      <c r="L499" s="11" t="s">
        <v>99</v>
      </c>
      <c r="M499" s="12">
        <v>45464</v>
      </c>
      <c r="N499" s="12">
        <v>45469</v>
      </c>
      <c r="O499" s="12" t="str">
        <f>IFERROR(_xlfn.XLOOKUP(표1[[#This Row],[시도]]&amp;" "&amp;표1[[#This Row],[시군구]],요금제0402!C:C,요금제0402!G:G),"-")</f>
        <v>지방</v>
      </c>
      <c r="P499" s="14"/>
      <c r="Q499" s="57">
        <v>0</v>
      </c>
      <c r="R499" s="13">
        <v>50</v>
      </c>
      <c r="S499" s="18">
        <v>0</v>
      </c>
      <c r="T499" s="12" t="s">
        <v>63</v>
      </c>
      <c r="U499" s="11" t="s">
        <v>64</v>
      </c>
      <c r="V499" s="11">
        <v>3400801918</v>
      </c>
      <c r="W499" s="11" t="s">
        <v>293</v>
      </c>
      <c r="X499" s="11" t="s">
        <v>294</v>
      </c>
      <c r="Y499" s="11" t="s">
        <v>295</v>
      </c>
      <c r="Z499" s="11">
        <v>11791067065807</v>
      </c>
      <c r="AA499" s="11" t="s">
        <v>296</v>
      </c>
      <c r="AB499" s="11" t="s">
        <v>297</v>
      </c>
      <c r="AC499" s="12"/>
      <c r="AD499" s="12"/>
      <c r="AE499" s="12"/>
      <c r="AF499" s="15" t="s">
        <v>70</v>
      </c>
      <c r="AG499" s="11" t="str">
        <f>IFERROR(VLOOKUP(표1[[#This Row],[담당자]],'담당자 정보'!$B:$D,2,0),"")</f>
        <v>바로고</v>
      </c>
      <c r="AH499" s="11" t="str">
        <f>IFERROR(VLOOKUP(표1[[#This Row],[담당자]],'담당자 정보'!$B:$E,4,0),"")</f>
        <v>2팀</v>
      </c>
      <c r="AI499" s="12" t="s">
        <v>298</v>
      </c>
      <c r="AJ499" s="12" t="str">
        <f>IFERROR(VLOOKUP(표1[[#This Row],[담당자]],배민비즈계정!$B:$E,3,0),"")</f>
        <v>hbshim</v>
      </c>
      <c r="AK499" s="12" t="str">
        <f>IFERROR(VLOOKUP(표1[[#This Row],[담당자]],배민비즈계정!$B:$E,4,0),"")</f>
        <v xml:space="preserve"> 010-8940-9029</v>
      </c>
      <c r="AL499" s="12" t="str">
        <f>VLOOKUP(표1[[#This Row],[담당자]],배민비즈계정!$B:$E,2,0)</f>
        <v>2팀</v>
      </c>
      <c r="AM499" s="11" t="str">
        <f>VLOOKUP(표1[[#This Row],[담당자]],'담당자 정보'!B:G,6,FALSE)</f>
        <v>최융희</v>
      </c>
      <c r="AN499" s="11" t="str">
        <f>VLOOKUP(표1[[#This Row],[팀장]],배민비즈계정!$B:$E,3,FALSE)</f>
        <v>yhchoi62</v>
      </c>
      <c r="AO499" s="16" t="str">
        <f>VLOOKUP(표1[[#This Row],[팀장]],배민비즈계정!$B:$E,4,FALSE)</f>
        <v xml:space="preserve"> 010-2336-6262</v>
      </c>
      <c r="AP499" s="2" t="s">
        <v>288</v>
      </c>
      <c r="AQ499" s="2" t="s">
        <v>1637</v>
      </c>
      <c r="AR499" s="2" t="str">
        <f>_xlfn.XLOOKUP(표1[[#This Row],[시도2]]&amp;" "&amp;표1[[#This Row],[시군구2]],요금제0402!C:C,요금제0402!G:G)</f>
        <v>지방</v>
      </c>
      <c r="AS499" s="2"/>
      <c r="AT499" s="2"/>
      <c r="AU499" s="2"/>
    </row>
    <row r="500" spans="1:47" ht="16.5" customHeight="1">
      <c r="A500" s="10">
        <v>498</v>
      </c>
      <c r="B500" s="11"/>
      <c r="C500" s="11" t="s">
        <v>3915</v>
      </c>
      <c r="D500" s="11" t="s">
        <v>3916</v>
      </c>
      <c r="E500" s="11" t="s">
        <v>56</v>
      </c>
      <c r="F500" s="11" t="s">
        <v>493</v>
      </c>
      <c r="G500" s="11" t="s">
        <v>2027</v>
      </c>
      <c r="H500" s="11">
        <v>0</v>
      </c>
      <c r="I500" s="47"/>
      <c r="J500" s="11" t="s">
        <v>3917</v>
      </c>
      <c r="K500" s="11" t="s">
        <v>3918</v>
      </c>
      <c r="L500" s="11" t="s">
        <v>99</v>
      </c>
      <c r="M500" s="12">
        <v>45464</v>
      </c>
      <c r="N500" s="12">
        <v>45469</v>
      </c>
      <c r="O500" s="12" t="str">
        <f>IFERROR(_xlfn.XLOOKUP(표1[[#This Row],[시도]]&amp;" "&amp;표1[[#This Row],[시군구]],요금제0402!C:C,요금제0402!G:G),"-")</f>
        <v>지방</v>
      </c>
      <c r="P500" s="14"/>
      <c r="Q500" s="57">
        <v>0</v>
      </c>
      <c r="R500" s="13">
        <v>100</v>
      </c>
      <c r="S500" s="18">
        <v>50</v>
      </c>
      <c r="T500" s="12" t="s">
        <v>86</v>
      </c>
      <c r="U500" s="11" t="s">
        <v>150</v>
      </c>
      <c r="V500" s="11">
        <v>5183700962</v>
      </c>
      <c r="W500" s="11" t="s">
        <v>3325</v>
      </c>
      <c r="X500" s="11" t="s">
        <v>3326</v>
      </c>
      <c r="Y500" s="11" t="s">
        <v>3327</v>
      </c>
      <c r="Z500" s="11">
        <v>49504704001017</v>
      </c>
      <c r="AA500" s="11" t="s">
        <v>103</v>
      </c>
      <c r="AB500" s="11" t="s">
        <v>3328</v>
      </c>
      <c r="AC500" s="12"/>
      <c r="AD500" s="12"/>
      <c r="AE500" s="12"/>
      <c r="AF500" s="15" t="s">
        <v>70</v>
      </c>
      <c r="AG500" s="11" t="str">
        <f>IFERROR(VLOOKUP(표1[[#This Row],[담당자]],'담당자 정보'!$B:$D,2,0),"")</f>
        <v>딜버</v>
      </c>
      <c r="AH500" s="11" t="str">
        <f>IFERROR(VLOOKUP(표1[[#This Row],[담당자]],'담당자 정보'!$B:$E,4,0),"")</f>
        <v>-</v>
      </c>
      <c r="AI500" s="12" t="s">
        <v>443</v>
      </c>
      <c r="AJ500" s="12" t="str">
        <f>IFERROR(VLOOKUP(표1[[#This Row],[담당자]],배민비즈계정!$B:$E,3,0),"")</f>
        <v>ksy1596</v>
      </c>
      <c r="AK500" s="12" t="str">
        <f>IFERROR(VLOOKUP(표1[[#This Row],[담당자]],배민비즈계정!$B:$E,4,0),"")</f>
        <v>010-4337-1596</v>
      </c>
      <c r="AL500" s="12" t="str">
        <f>VLOOKUP(표1[[#This Row],[담당자]],배민비즈계정!$B:$E,2,0)</f>
        <v>딜버</v>
      </c>
      <c r="AM500" s="11">
        <f>VLOOKUP(표1[[#This Row],[담당자]],'담당자 정보'!B:G,6,FALSE)</f>
        <v>0</v>
      </c>
      <c r="AN500" s="11" t="e">
        <f>VLOOKUP(표1[[#This Row],[팀장]],배민비즈계정!$B:$E,3,FALSE)</f>
        <v>#N/A</v>
      </c>
      <c r="AO500" s="16" t="e">
        <f>VLOOKUP(표1[[#This Row],[팀장]],배민비즈계정!$B:$E,4,FALSE)</f>
        <v>#N/A</v>
      </c>
      <c r="AP500" s="2" t="s">
        <v>493</v>
      </c>
      <c r="AQ500" s="2" t="s">
        <v>2027</v>
      </c>
      <c r="AR500" s="2" t="str">
        <f>_xlfn.XLOOKUP(표1[[#This Row],[시도2]]&amp;" "&amp;표1[[#This Row],[시군구2]],요금제0402!C:C,요금제0402!G:G)</f>
        <v>지방</v>
      </c>
      <c r="AS500" s="2"/>
      <c r="AT500" s="2"/>
      <c r="AU500" s="2"/>
    </row>
    <row r="501" spans="1:47" ht="16.5" customHeight="1">
      <c r="A501" s="10">
        <v>499</v>
      </c>
      <c r="B501" s="11"/>
      <c r="C501" s="11" t="s">
        <v>3919</v>
      </c>
      <c r="D501" s="11" t="s">
        <v>3920</v>
      </c>
      <c r="E501" s="11" t="s">
        <v>75</v>
      </c>
      <c r="F501" s="11" t="s">
        <v>1831</v>
      </c>
      <c r="G501" s="11" t="s">
        <v>302</v>
      </c>
      <c r="H501" s="11">
        <v>0</v>
      </c>
      <c r="I501" s="47"/>
      <c r="J501" s="11" t="s">
        <v>3921</v>
      </c>
      <c r="K501" s="11" t="s">
        <v>3922</v>
      </c>
      <c r="L501" s="11" t="s">
        <v>99</v>
      </c>
      <c r="M501" s="12">
        <v>45464</v>
      </c>
      <c r="N501" s="12">
        <v>45469</v>
      </c>
      <c r="O501" s="12" t="str">
        <f>IFERROR(_xlfn.XLOOKUP(표1[[#This Row],[시도]]&amp;" "&amp;표1[[#This Row],[시군구]],요금제0402!C:C,요금제0402!G:G),"-")</f>
        <v>지방</v>
      </c>
      <c r="P501" s="14"/>
      <c r="Q501" s="57">
        <v>0</v>
      </c>
      <c r="R501" s="13">
        <v>100</v>
      </c>
      <c r="S501" s="18">
        <v>50</v>
      </c>
      <c r="T501" s="12" t="s">
        <v>86</v>
      </c>
      <c r="U501" s="11" t="s">
        <v>64</v>
      </c>
      <c r="V501" s="11">
        <v>2323002000</v>
      </c>
      <c r="W501" s="11" t="s">
        <v>2072</v>
      </c>
      <c r="X501" s="11" t="s">
        <v>2073</v>
      </c>
      <c r="Y501" s="11" t="s">
        <v>2074</v>
      </c>
      <c r="Z501" s="11">
        <v>32191054178107</v>
      </c>
      <c r="AA501" s="11" t="s">
        <v>296</v>
      </c>
      <c r="AB501" s="11" t="s">
        <v>2075</v>
      </c>
      <c r="AC501" s="12"/>
      <c r="AD501" s="12"/>
      <c r="AE501" s="12"/>
      <c r="AF501" s="15" t="s">
        <v>70</v>
      </c>
      <c r="AG501" s="11" t="str">
        <f>IFERROR(VLOOKUP(표1[[#This Row],[담당자]],'담당자 정보'!$B:$D,2,0),"")</f>
        <v>딜버</v>
      </c>
      <c r="AH501" s="11" t="str">
        <f>IFERROR(VLOOKUP(표1[[#This Row],[담당자]],'담당자 정보'!$B:$E,4,0),"")</f>
        <v>-</v>
      </c>
      <c r="AI501" s="12" t="s">
        <v>443</v>
      </c>
      <c r="AJ501" s="12" t="str">
        <f>IFERROR(VLOOKUP(표1[[#This Row],[담당자]],배민비즈계정!$B:$E,3,0),"")</f>
        <v>ksy1596</v>
      </c>
      <c r="AK501" s="12" t="str">
        <f>IFERROR(VLOOKUP(표1[[#This Row],[담당자]],배민비즈계정!$B:$E,4,0),"")</f>
        <v>010-4337-1596</v>
      </c>
      <c r="AL501" s="12" t="str">
        <f>VLOOKUP(표1[[#This Row],[담당자]],배민비즈계정!$B:$E,2,0)</f>
        <v>딜버</v>
      </c>
      <c r="AM501" s="11">
        <f>VLOOKUP(표1[[#This Row],[담당자]],'담당자 정보'!B:G,6,FALSE)</f>
        <v>0</v>
      </c>
      <c r="AN501" s="11" t="e">
        <f>VLOOKUP(표1[[#This Row],[팀장]],배민비즈계정!$B:$E,3,FALSE)</f>
        <v>#N/A</v>
      </c>
      <c r="AO501" s="16" t="e">
        <f>VLOOKUP(표1[[#This Row],[팀장]],배민비즈계정!$B:$E,4,FALSE)</f>
        <v>#N/A</v>
      </c>
      <c r="AP501" s="2" t="s">
        <v>1831</v>
      </c>
      <c r="AQ501" s="2" t="s">
        <v>302</v>
      </c>
      <c r="AR501" s="2" t="str">
        <f>_xlfn.XLOOKUP(표1[[#This Row],[시도2]]&amp;" "&amp;표1[[#This Row],[시군구2]],요금제0402!C:C,요금제0402!G:G)</f>
        <v>지방</v>
      </c>
      <c r="AS501" s="2"/>
      <c r="AT501" s="2"/>
      <c r="AU501" s="2"/>
    </row>
    <row r="502" spans="1:47" ht="16.5" customHeight="1">
      <c r="A502" s="10">
        <v>500</v>
      </c>
      <c r="B502" s="11"/>
      <c r="C502" s="11" t="s">
        <v>3923</v>
      </c>
      <c r="D502" s="11" t="s">
        <v>3924</v>
      </c>
      <c r="E502" s="11" t="s">
        <v>75</v>
      </c>
      <c r="F502" s="11" t="s">
        <v>1831</v>
      </c>
      <c r="G502" s="11" t="s">
        <v>377</v>
      </c>
      <c r="H502" s="11">
        <v>0</v>
      </c>
      <c r="I502" s="47"/>
      <c r="J502" s="11" t="s">
        <v>3925</v>
      </c>
      <c r="K502" s="11" t="s">
        <v>3926</v>
      </c>
      <c r="L502" s="11" t="s">
        <v>99</v>
      </c>
      <c r="M502" s="12">
        <v>45464</v>
      </c>
      <c r="N502" s="12">
        <v>45469</v>
      </c>
      <c r="O502" s="12" t="str">
        <f>IFERROR(_xlfn.XLOOKUP(표1[[#This Row],[시도]]&amp;" "&amp;표1[[#This Row],[시군구]],요금제0402!C:C,요금제0402!G:G),"-")</f>
        <v>지방</v>
      </c>
      <c r="P502" s="14"/>
      <c r="Q502" s="57">
        <v>0</v>
      </c>
      <c r="R502" s="13">
        <v>100</v>
      </c>
      <c r="S502" s="18">
        <v>50</v>
      </c>
      <c r="T502" s="12" t="s">
        <v>86</v>
      </c>
      <c r="U502" s="11" t="s">
        <v>64</v>
      </c>
      <c r="V502" s="11">
        <v>2323002000</v>
      </c>
      <c r="W502" s="11" t="s">
        <v>2072</v>
      </c>
      <c r="X502" s="11" t="s">
        <v>2073</v>
      </c>
      <c r="Y502" s="11" t="s">
        <v>2074</v>
      </c>
      <c r="Z502" s="11">
        <v>32191054178107</v>
      </c>
      <c r="AA502" s="11" t="s">
        <v>296</v>
      </c>
      <c r="AB502" s="11" t="s">
        <v>2075</v>
      </c>
      <c r="AC502" s="12"/>
      <c r="AD502" s="12"/>
      <c r="AE502" s="12"/>
      <c r="AF502" s="15" t="s">
        <v>70</v>
      </c>
      <c r="AG502" s="11" t="str">
        <f>IFERROR(VLOOKUP(표1[[#This Row],[담당자]],'담당자 정보'!$B:$D,2,0),"")</f>
        <v>딜버</v>
      </c>
      <c r="AH502" s="11" t="str">
        <f>IFERROR(VLOOKUP(표1[[#This Row],[담당자]],'담당자 정보'!$B:$E,4,0),"")</f>
        <v>-</v>
      </c>
      <c r="AI502" s="12" t="s">
        <v>443</v>
      </c>
      <c r="AJ502" s="12" t="str">
        <f>IFERROR(VLOOKUP(표1[[#This Row],[담당자]],배민비즈계정!$B:$E,3,0),"")</f>
        <v>ksy1596</v>
      </c>
      <c r="AK502" s="12" t="str">
        <f>IFERROR(VLOOKUP(표1[[#This Row],[담당자]],배민비즈계정!$B:$E,4,0),"")</f>
        <v>010-4337-1596</v>
      </c>
      <c r="AL502" s="12" t="str">
        <f>VLOOKUP(표1[[#This Row],[담당자]],배민비즈계정!$B:$E,2,0)</f>
        <v>딜버</v>
      </c>
      <c r="AM502" s="11">
        <f>VLOOKUP(표1[[#This Row],[담당자]],'담당자 정보'!B:G,6,FALSE)</f>
        <v>0</v>
      </c>
      <c r="AN502" s="11" t="e">
        <f>VLOOKUP(표1[[#This Row],[팀장]],배민비즈계정!$B:$E,3,FALSE)</f>
        <v>#N/A</v>
      </c>
      <c r="AO502" s="16" t="e">
        <f>VLOOKUP(표1[[#This Row],[팀장]],배민비즈계정!$B:$E,4,FALSE)</f>
        <v>#N/A</v>
      </c>
      <c r="AP502" s="2" t="s">
        <v>1831</v>
      </c>
      <c r="AQ502" s="2" t="s">
        <v>377</v>
      </c>
      <c r="AR502" s="2" t="str">
        <f>_xlfn.XLOOKUP(표1[[#This Row],[시도2]]&amp;" "&amp;표1[[#This Row],[시군구2]],요금제0402!C:C,요금제0402!G:G)</f>
        <v>지방</v>
      </c>
      <c r="AS502" s="2"/>
      <c r="AT502" s="2"/>
      <c r="AU502" s="2"/>
    </row>
    <row r="503" spans="1:47" ht="16.5" customHeight="1">
      <c r="A503" s="10">
        <v>501</v>
      </c>
      <c r="B503" s="11"/>
      <c r="C503" s="11" t="s">
        <v>3927</v>
      </c>
      <c r="D503" s="11" t="s">
        <v>3928</v>
      </c>
      <c r="E503" s="11" t="s">
        <v>56</v>
      </c>
      <c r="F503" s="11" t="s">
        <v>1236</v>
      </c>
      <c r="G503" s="11" t="s">
        <v>1237</v>
      </c>
      <c r="H503" s="11">
        <v>0</v>
      </c>
      <c r="I503" s="47"/>
      <c r="J503" s="11" t="s">
        <v>3929</v>
      </c>
      <c r="K503" s="11" t="s">
        <v>3930</v>
      </c>
      <c r="L503" s="11" t="s">
        <v>99</v>
      </c>
      <c r="M503" s="12">
        <v>45464</v>
      </c>
      <c r="N503" s="12">
        <v>45469</v>
      </c>
      <c r="O503" s="12" t="str">
        <f>IFERROR(_xlfn.XLOOKUP(표1[[#This Row],[시도]]&amp;" "&amp;표1[[#This Row],[시군구]],요금제0402!C:C,요금제0402!G:G),"-")</f>
        <v>지방</v>
      </c>
      <c r="P503" s="14"/>
      <c r="Q503" s="57">
        <v>0</v>
      </c>
      <c r="R503" s="13">
        <v>100</v>
      </c>
      <c r="S503" s="18">
        <v>50</v>
      </c>
      <c r="T503" s="12" t="s">
        <v>86</v>
      </c>
      <c r="U503" s="11" t="s">
        <v>150</v>
      </c>
      <c r="V503" s="11">
        <v>4864700626</v>
      </c>
      <c r="W503" s="11" t="s">
        <v>1248</v>
      </c>
      <c r="X503" s="11" t="s">
        <v>3931</v>
      </c>
      <c r="Y503" s="11" t="s">
        <v>3932</v>
      </c>
      <c r="Z503" s="11">
        <v>110520804586</v>
      </c>
      <c r="AA503" s="11" t="s">
        <v>165</v>
      </c>
      <c r="AB503" s="11" t="s">
        <v>3933</v>
      </c>
      <c r="AC503" s="12"/>
      <c r="AD503" s="12"/>
      <c r="AE503" s="12"/>
      <c r="AF503" s="15" t="s">
        <v>70</v>
      </c>
      <c r="AG503" s="11" t="str">
        <f>IFERROR(VLOOKUP(표1[[#This Row],[담당자]],'담당자 정보'!$B:$D,2,0),"")</f>
        <v>바로고</v>
      </c>
      <c r="AH503" s="11" t="str">
        <f>IFERROR(VLOOKUP(표1[[#This Row],[담당자]],'담당자 정보'!$B:$E,4,0),"")</f>
        <v>2팀</v>
      </c>
      <c r="AI503" s="12" t="s">
        <v>317</v>
      </c>
      <c r="AJ503" s="12" t="str">
        <f>IFERROR(VLOOKUP(표1[[#This Row],[담당자]],배민비즈계정!$B:$E,3,0),"")</f>
        <v>mskim1</v>
      </c>
      <c r="AK503" s="12" t="str">
        <f>IFERROR(VLOOKUP(표1[[#This Row],[담당자]],배민비즈계정!$B:$E,4,0),"")</f>
        <v>010-4659-7909</v>
      </c>
      <c r="AL503" s="12" t="str">
        <f>VLOOKUP(표1[[#This Row],[담당자]],배민비즈계정!$B:$E,2,0)</f>
        <v>2팀</v>
      </c>
      <c r="AM503" s="11" t="str">
        <f>VLOOKUP(표1[[#This Row],[담당자]],'담당자 정보'!B:G,6,FALSE)</f>
        <v>최융희</v>
      </c>
      <c r="AN503" s="11" t="str">
        <f>VLOOKUP(표1[[#This Row],[팀장]],배민비즈계정!$B:$E,3,FALSE)</f>
        <v>yhchoi62</v>
      </c>
      <c r="AO503" s="16" t="str">
        <f>VLOOKUP(표1[[#This Row],[팀장]],배민비즈계정!$B:$E,4,FALSE)</f>
        <v xml:space="preserve"> 010-2336-6262</v>
      </c>
      <c r="AP503" s="2" t="s">
        <v>1236</v>
      </c>
      <c r="AQ503" s="2" t="s">
        <v>1237</v>
      </c>
      <c r="AR503" s="2" t="str">
        <f>_xlfn.XLOOKUP(표1[[#This Row],[시도2]]&amp;" "&amp;표1[[#This Row],[시군구2]],요금제0402!C:C,요금제0402!G:G)</f>
        <v>지방</v>
      </c>
      <c r="AS503" s="2"/>
      <c r="AT503" s="2"/>
      <c r="AU503" s="2"/>
    </row>
    <row r="504" spans="1:47" ht="16.5" customHeight="1">
      <c r="A504" s="10">
        <v>502</v>
      </c>
      <c r="B504" s="11"/>
      <c r="C504" s="11" t="s">
        <v>3934</v>
      </c>
      <c r="D504" s="11" t="s">
        <v>3935</v>
      </c>
      <c r="E504" s="11" t="s">
        <v>56</v>
      </c>
      <c r="F504" s="11" t="s">
        <v>1284</v>
      </c>
      <c r="G504" s="11" t="s">
        <v>1285</v>
      </c>
      <c r="H504" s="11">
        <v>0</v>
      </c>
      <c r="I504" s="47"/>
      <c r="J504" s="11" t="s">
        <v>3936</v>
      </c>
      <c r="K504" s="11" t="s">
        <v>1660</v>
      </c>
      <c r="L504" s="11" t="s">
        <v>99</v>
      </c>
      <c r="M504" s="12">
        <v>45464</v>
      </c>
      <c r="N504" s="12">
        <v>45469</v>
      </c>
      <c r="O504" s="12" t="str">
        <f>IFERROR(_xlfn.XLOOKUP(표1[[#This Row],[시도]]&amp;" "&amp;표1[[#This Row],[시군구]],요금제0402!C:C,요금제0402!G:G),"-")</f>
        <v>지방</v>
      </c>
      <c r="P504" s="14"/>
      <c r="Q504" s="57">
        <v>0</v>
      </c>
      <c r="R504" s="13">
        <v>100</v>
      </c>
      <c r="S504" s="18">
        <v>50</v>
      </c>
      <c r="T504" s="12" t="s">
        <v>86</v>
      </c>
      <c r="U504" s="11" t="s">
        <v>64</v>
      </c>
      <c r="V504" s="11">
        <v>4447100516</v>
      </c>
      <c r="W504" s="11" t="s">
        <v>3937</v>
      </c>
      <c r="X504" s="11" t="s">
        <v>3938</v>
      </c>
      <c r="Y504" s="11" t="s">
        <v>3939</v>
      </c>
      <c r="Z504" s="11">
        <v>1005304592968</v>
      </c>
      <c r="AA504" s="11" t="s">
        <v>259</v>
      </c>
      <c r="AB504" s="11" t="s">
        <v>3940</v>
      </c>
      <c r="AC504" s="12"/>
      <c r="AD504" s="12"/>
      <c r="AE504" s="12"/>
      <c r="AF504" s="15" t="s">
        <v>70</v>
      </c>
      <c r="AG504" s="11" t="str">
        <f>IFERROR(VLOOKUP(표1[[#This Row],[담당자]],'담당자 정보'!$B:$D,2,0),"")</f>
        <v>모아라인</v>
      </c>
      <c r="AH504" s="11" t="str">
        <f>IFERROR(VLOOKUP(표1[[#This Row],[담당자]],'담당자 정보'!$B:$E,4,0),"")</f>
        <v>인프라확장_2팀</v>
      </c>
      <c r="AI504" s="12" t="s">
        <v>455</v>
      </c>
      <c r="AJ504" s="12" t="str">
        <f>IFERROR(VLOOKUP(표1[[#This Row],[담당자]],배민비즈계정!$B:$E,3,0),"")</f>
        <v>Dkssudgody</v>
      </c>
      <c r="AK504" s="12" t="str">
        <f>IFERROR(VLOOKUP(표1[[#This Row],[담당자]],배민비즈계정!$B:$E,4,0),"")</f>
        <v>010-9737-2777</v>
      </c>
      <c r="AL504" s="12" t="str">
        <f>VLOOKUP(표1[[#This Row],[담당자]],배민비즈계정!$B:$E,2,0)</f>
        <v>모아라인</v>
      </c>
      <c r="AM504" s="11" t="str">
        <f>VLOOKUP(표1[[#This Row],[담당자]],'담당자 정보'!B:G,6,FALSE)</f>
        <v>김정교</v>
      </c>
      <c r="AN504" s="11" t="str">
        <f>VLOOKUP(표1[[#This Row],[팀장]],배민비즈계정!$B:$E,3,FALSE)</f>
        <v>Dkssudgody</v>
      </c>
      <c r="AO504" s="16" t="str">
        <f>VLOOKUP(표1[[#This Row],[팀장]],배민비즈계정!$B:$E,4,FALSE)</f>
        <v>010-9737-2777</v>
      </c>
      <c r="AP504" s="2" t="s">
        <v>1284</v>
      </c>
      <c r="AQ504" s="2" t="s">
        <v>1285</v>
      </c>
      <c r="AR504" s="2" t="str">
        <f>_xlfn.XLOOKUP(표1[[#This Row],[시도2]]&amp;" "&amp;표1[[#This Row],[시군구2]],요금제0402!C:C,요금제0402!G:G)</f>
        <v>지방</v>
      </c>
      <c r="AS504" s="2"/>
      <c r="AT504" s="2"/>
      <c r="AU504" s="2"/>
    </row>
    <row r="505" spans="1:47" ht="16.5" customHeight="1">
      <c r="A505" s="10">
        <v>503</v>
      </c>
      <c r="B505" s="11"/>
      <c r="C505" s="11" t="s">
        <v>3941</v>
      </c>
      <c r="D505" s="11" t="s">
        <v>3942</v>
      </c>
      <c r="E505" s="11" t="s">
        <v>1177</v>
      </c>
      <c r="F505" s="11" t="s">
        <v>109</v>
      </c>
      <c r="G505" s="11" t="s">
        <v>1178</v>
      </c>
      <c r="H505" s="11">
        <v>1</v>
      </c>
      <c r="I505" s="47"/>
      <c r="J505" s="11" t="s">
        <v>3943</v>
      </c>
      <c r="K505" s="11" t="s">
        <v>1181</v>
      </c>
      <c r="L505" s="11" t="s">
        <v>99</v>
      </c>
      <c r="M505" s="12">
        <v>45464</v>
      </c>
      <c r="N505" s="12">
        <v>45469</v>
      </c>
      <c r="O505" s="12" t="str">
        <f>IFERROR(_xlfn.XLOOKUP(표1[[#This Row],[시도]]&amp;" "&amp;표1[[#This Row],[시군구]],요금제0402!C:C,요금제0402!G:G),"-")</f>
        <v>로드러너 요금제</v>
      </c>
      <c r="P505" s="14"/>
      <c r="Q505" s="57">
        <v>0</v>
      </c>
      <c r="R505" s="13">
        <v>100</v>
      </c>
      <c r="S505" s="18">
        <v>50</v>
      </c>
      <c r="T505" s="12" t="s">
        <v>86</v>
      </c>
      <c r="U505" s="11" t="s">
        <v>64</v>
      </c>
      <c r="V505" s="11">
        <v>8221500796</v>
      </c>
      <c r="W505" s="11" t="s">
        <v>3944</v>
      </c>
      <c r="X505" s="11" t="s">
        <v>3945</v>
      </c>
      <c r="Y505" s="11" t="s">
        <v>3946</v>
      </c>
      <c r="Z505" s="11">
        <v>60705529401015</v>
      </c>
      <c r="AA505" s="11" t="s">
        <v>103</v>
      </c>
      <c r="AB505" s="11" t="s">
        <v>3947</v>
      </c>
      <c r="AC505" s="12"/>
      <c r="AD505" s="12"/>
      <c r="AE505" s="12"/>
      <c r="AF505" s="15" t="s">
        <v>70</v>
      </c>
      <c r="AG505" s="11" t="str">
        <f>IFERROR(VLOOKUP(표1[[#This Row],[담당자]],'담당자 정보'!$B:$D,2,0),"")</f>
        <v>모아라인</v>
      </c>
      <c r="AH505" s="11" t="str">
        <f>IFERROR(VLOOKUP(표1[[#This Row],[담당자]],'담당자 정보'!$B:$E,4,0),"")</f>
        <v>인프라확장_2팀</v>
      </c>
      <c r="AI505" s="12" t="s">
        <v>455</v>
      </c>
      <c r="AJ505" s="12" t="str">
        <f>IFERROR(VLOOKUP(표1[[#This Row],[담당자]],배민비즈계정!$B:$E,3,0),"")</f>
        <v>Dkssudgody</v>
      </c>
      <c r="AK505" s="12" t="str">
        <f>IFERROR(VLOOKUP(표1[[#This Row],[담당자]],배민비즈계정!$B:$E,4,0),"")</f>
        <v>010-9737-2777</v>
      </c>
      <c r="AL505" s="12" t="str">
        <f>VLOOKUP(표1[[#This Row],[담당자]],배민비즈계정!$B:$E,2,0)</f>
        <v>모아라인</v>
      </c>
      <c r="AM505" s="11" t="str">
        <f>VLOOKUP(표1[[#This Row],[담당자]],'담당자 정보'!B:G,6,FALSE)</f>
        <v>김정교</v>
      </c>
      <c r="AN505" s="11" t="str">
        <f>VLOOKUP(표1[[#This Row],[팀장]],배민비즈계정!$B:$E,3,FALSE)</f>
        <v>Dkssudgody</v>
      </c>
      <c r="AO505" s="16" t="str">
        <f>VLOOKUP(표1[[#This Row],[팀장]],배민비즈계정!$B:$E,4,FALSE)</f>
        <v>010-9737-2777</v>
      </c>
      <c r="AP505" s="2" t="s">
        <v>109</v>
      </c>
      <c r="AQ505" s="2" t="s">
        <v>1178</v>
      </c>
      <c r="AR505" s="2" t="str">
        <f>_xlfn.XLOOKUP(표1[[#This Row],[시도2]]&amp;" "&amp;표1[[#This Row],[시군구2]],요금제0402!C:C,요금제0402!G:G)</f>
        <v>로드러너 요금제</v>
      </c>
      <c r="AS505" s="2"/>
      <c r="AT505" s="2"/>
      <c r="AU505" s="2"/>
    </row>
    <row r="506" spans="1:47" ht="16.5" customHeight="1">
      <c r="A506" s="10">
        <v>504</v>
      </c>
      <c r="B506" s="11"/>
      <c r="C506" s="11" t="s">
        <v>3948</v>
      </c>
      <c r="D506" s="11" t="s">
        <v>3949</v>
      </c>
      <c r="E506" s="11" t="s">
        <v>56</v>
      </c>
      <c r="F506" s="11" t="s">
        <v>1284</v>
      </c>
      <c r="G506" s="11" t="s">
        <v>1305</v>
      </c>
      <c r="H506" s="11">
        <v>0</v>
      </c>
      <c r="I506" s="47"/>
      <c r="J506" s="11" t="s">
        <v>3950</v>
      </c>
      <c r="K506" s="11" t="s">
        <v>3951</v>
      </c>
      <c r="L506" s="11" t="s">
        <v>99</v>
      </c>
      <c r="M506" s="12">
        <v>45464</v>
      </c>
      <c r="N506" s="12">
        <v>45469</v>
      </c>
      <c r="O506" s="12" t="str">
        <f>IFERROR(_xlfn.XLOOKUP(표1[[#This Row],[시도]]&amp;" "&amp;표1[[#This Row],[시군구]],요금제0402!C:C,요금제0402!G:G),"-")</f>
        <v>지방</v>
      </c>
      <c r="P506" s="14"/>
      <c r="Q506" s="57">
        <v>0</v>
      </c>
      <c r="R506" s="13">
        <v>100</v>
      </c>
      <c r="S506" s="18">
        <v>50</v>
      </c>
      <c r="T506" s="12" t="s">
        <v>86</v>
      </c>
      <c r="U506" s="11" t="s">
        <v>150</v>
      </c>
      <c r="V506" s="11">
        <v>4573201507</v>
      </c>
      <c r="W506" s="11" t="s">
        <v>3952</v>
      </c>
      <c r="X506" s="11" t="s">
        <v>3953</v>
      </c>
      <c r="Y506" s="11" t="s">
        <v>3954</v>
      </c>
      <c r="Z506" s="11">
        <v>100014156834</v>
      </c>
      <c r="AA506" s="11" t="s">
        <v>1097</v>
      </c>
      <c r="AB506" s="11" t="s">
        <v>3955</v>
      </c>
      <c r="AC506" s="12"/>
      <c r="AD506" s="12"/>
      <c r="AE506" s="12"/>
      <c r="AF506" s="15" t="s">
        <v>367</v>
      </c>
      <c r="AG506" s="11" t="str">
        <f>IFERROR(VLOOKUP(표1[[#This Row],[담당자]],'담당자 정보'!$B:$D,2,0),"")</f>
        <v>모아라인</v>
      </c>
      <c r="AH506" s="11" t="str">
        <f>IFERROR(VLOOKUP(표1[[#This Row],[담당자]],'담당자 정보'!$B:$E,4,0),"")</f>
        <v>인프라확장_2팀</v>
      </c>
      <c r="AI506" s="12" t="s">
        <v>455</v>
      </c>
      <c r="AJ506" s="12" t="str">
        <f>IFERROR(VLOOKUP(표1[[#This Row],[담당자]],배민비즈계정!$B:$E,3,0),"")</f>
        <v>Dkssudgody</v>
      </c>
      <c r="AK506" s="12" t="str">
        <f>IFERROR(VLOOKUP(표1[[#This Row],[담당자]],배민비즈계정!$B:$E,4,0),"")</f>
        <v>010-9737-2777</v>
      </c>
      <c r="AL506" s="12" t="str">
        <f>VLOOKUP(표1[[#This Row],[담당자]],배민비즈계정!$B:$E,2,0)</f>
        <v>모아라인</v>
      </c>
      <c r="AM506" s="11" t="str">
        <f>VLOOKUP(표1[[#This Row],[담당자]],'담당자 정보'!B:G,6,FALSE)</f>
        <v>김정교</v>
      </c>
      <c r="AN506" s="11" t="str">
        <f>VLOOKUP(표1[[#This Row],[팀장]],배민비즈계정!$B:$E,3,FALSE)</f>
        <v>Dkssudgody</v>
      </c>
      <c r="AO506" s="16" t="str">
        <f>VLOOKUP(표1[[#This Row],[팀장]],배민비즈계정!$B:$E,4,FALSE)</f>
        <v>010-9737-2777</v>
      </c>
      <c r="AP506" s="2" t="s">
        <v>1284</v>
      </c>
      <c r="AQ506" s="2" t="s">
        <v>1305</v>
      </c>
      <c r="AR506" s="2" t="str">
        <f>_xlfn.XLOOKUP(표1[[#This Row],[시도2]]&amp;" "&amp;표1[[#This Row],[시군구2]],요금제0402!C:C,요금제0402!G:G)</f>
        <v>지방</v>
      </c>
      <c r="AS506" s="2"/>
      <c r="AT506" s="2"/>
      <c r="AU506" s="2"/>
    </row>
    <row r="507" spans="1:47" ht="16.5" customHeight="1">
      <c r="A507" s="10">
        <v>505</v>
      </c>
      <c r="B507" s="11"/>
      <c r="C507" s="11" t="s">
        <v>3956</v>
      </c>
      <c r="D507" s="11" t="s">
        <v>3957</v>
      </c>
      <c r="E507" s="11" t="s">
        <v>75</v>
      </c>
      <c r="F507" s="11" t="s">
        <v>1284</v>
      </c>
      <c r="G507" s="11" t="s">
        <v>1295</v>
      </c>
      <c r="H507" s="11">
        <v>0</v>
      </c>
      <c r="I507" s="47"/>
      <c r="J507" s="11" t="s">
        <v>3958</v>
      </c>
      <c r="K507" s="11" t="s">
        <v>3959</v>
      </c>
      <c r="L507" s="11" t="s">
        <v>99</v>
      </c>
      <c r="M507" s="12">
        <v>45464</v>
      </c>
      <c r="N507" s="12">
        <v>45469</v>
      </c>
      <c r="O507" s="12" t="str">
        <f>IFERROR(_xlfn.XLOOKUP(표1[[#This Row],[시도]]&amp;" "&amp;표1[[#This Row],[시군구]],요금제0402!C:C,요금제0402!G:G),"-")</f>
        <v>지방</v>
      </c>
      <c r="P507" s="14"/>
      <c r="Q507" s="57">
        <v>0</v>
      </c>
      <c r="R507" s="13">
        <v>100</v>
      </c>
      <c r="S507" s="18">
        <v>50</v>
      </c>
      <c r="T507" s="12" t="s">
        <v>86</v>
      </c>
      <c r="U507" s="11" t="s">
        <v>150</v>
      </c>
      <c r="V507" s="11">
        <v>7580802383</v>
      </c>
      <c r="W507" s="11" t="s">
        <v>3960</v>
      </c>
      <c r="X507" s="11" t="s">
        <v>3961</v>
      </c>
      <c r="Y507" s="11" t="s">
        <v>3962</v>
      </c>
      <c r="Z507" s="11">
        <v>3020239673501</v>
      </c>
      <c r="AA507" s="11" t="s">
        <v>142</v>
      </c>
      <c r="AB507" s="11" t="s">
        <v>3963</v>
      </c>
      <c r="AC507" s="12"/>
      <c r="AD507" s="12"/>
      <c r="AE507" s="12"/>
      <c r="AF507" s="15" t="s">
        <v>70</v>
      </c>
      <c r="AG507" s="11" t="str">
        <f>IFERROR(VLOOKUP(표1[[#This Row],[담당자]],'담당자 정보'!$B:$D,2,0),"")</f>
        <v>모아라인</v>
      </c>
      <c r="AH507" s="11" t="str">
        <f>IFERROR(VLOOKUP(표1[[#This Row],[담당자]],'담당자 정보'!$B:$E,4,0),"")</f>
        <v>인프라확장_2팀</v>
      </c>
      <c r="AI507" s="12" t="s">
        <v>455</v>
      </c>
      <c r="AJ507" s="12" t="str">
        <f>IFERROR(VLOOKUP(표1[[#This Row],[담당자]],배민비즈계정!$B:$E,3,0),"")</f>
        <v>Dkssudgody</v>
      </c>
      <c r="AK507" s="12" t="str">
        <f>IFERROR(VLOOKUP(표1[[#This Row],[담당자]],배민비즈계정!$B:$E,4,0),"")</f>
        <v>010-9737-2777</v>
      </c>
      <c r="AL507" s="12" t="str">
        <f>VLOOKUP(표1[[#This Row],[담당자]],배민비즈계정!$B:$E,2,0)</f>
        <v>모아라인</v>
      </c>
      <c r="AM507" s="11" t="str">
        <f>VLOOKUP(표1[[#This Row],[담당자]],'담당자 정보'!B:G,6,FALSE)</f>
        <v>김정교</v>
      </c>
      <c r="AN507" s="11" t="str">
        <f>VLOOKUP(표1[[#This Row],[팀장]],배민비즈계정!$B:$E,3,FALSE)</f>
        <v>Dkssudgody</v>
      </c>
      <c r="AO507" s="16" t="str">
        <f>VLOOKUP(표1[[#This Row],[팀장]],배민비즈계정!$B:$E,4,FALSE)</f>
        <v>010-9737-2777</v>
      </c>
      <c r="AP507" s="2" t="s">
        <v>1284</v>
      </c>
      <c r="AQ507" s="2" t="s">
        <v>1295</v>
      </c>
      <c r="AR507" s="2" t="str">
        <f>_xlfn.XLOOKUP(표1[[#This Row],[시도2]]&amp;" "&amp;표1[[#This Row],[시군구2]],요금제0402!C:C,요금제0402!G:G)</f>
        <v>지방</v>
      </c>
      <c r="AS507" s="2"/>
      <c r="AT507" s="2"/>
      <c r="AU507" s="2"/>
    </row>
    <row r="508" spans="1:47" ht="16.5" customHeight="1">
      <c r="A508" s="10">
        <v>506</v>
      </c>
      <c r="B508" s="11"/>
      <c r="C508" s="11" t="s">
        <v>3964</v>
      </c>
      <c r="D508" s="11" t="s">
        <v>3965</v>
      </c>
      <c r="E508" s="11" t="s">
        <v>56</v>
      </c>
      <c r="F508" s="11" t="s">
        <v>1284</v>
      </c>
      <c r="G508" s="11" t="s">
        <v>3966</v>
      </c>
      <c r="H508" s="11">
        <v>0</v>
      </c>
      <c r="I508" s="47"/>
      <c r="J508" s="11" t="s">
        <v>3967</v>
      </c>
      <c r="K508" s="11" t="s">
        <v>3968</v>
      </c>
      <c r="L508" s="11" t="s">
        <v>99</v>
      </c>
      <c r="M508" s="12">
        <v>45464</v>
      </c>
      <c r="N508" s="12">
        <v>45469</v>
      </c>
      <c r="O508" s="12" t="str">
        <f>IFERROR(_xlfn.XLOOKUP(표1[[#This Row],[시도]]&amp;" "&amp;표1[[#This Row],[시군구]],요금제0402!C:C,요금제0402!G:G),"-")</f>
        <v>-</v>
      </c>
      <c r="P508" s="14"/>
      <c r="Q508" s="57">
        <v>0</v>
      </c>
      <c r="R508" s="13">
        <v>100</v>
      </c>
      <c r="S508" s="18">
        <v>50</v>
      </c>
      <c r="T508" s="12" t="s">
        <v>86</v>
      </c>
      <c r="U508" s="11" t="s">
        <v>150</v>
      </c>
      <c r="V508" s="11">
        <v>3071221307</v>
      </c>
      <c r="W508" s="11" t="s">
        <v>3969</v>
      </c>
      <c r="X508" s="11" t="s">
        <v>3970</v>
      </c>
      <c r="Y508" s="11" t="s">
        <v>3971</v>
      </c>
      <c r="Z508" s="11">
        <v>100046388744</v>
      </c>
      <c r="AA508" s="11" t="s">
        <v>1097</v>
      </c>
      <c r="AB508" s="11" t="s">
        <v>3972</v>
      </c>
      <c r="AC508" s="12"/>
      <c r="AD508" s="12"/>
      <c r="AE508" s="12"/>
      <c r="AF508" s="15" t="s">
        <v>70</v>
      </c>
      <c r="AG508" s="11" t="str">
        <f>IFERROR(VLOOKUP(표1[[#This Row],[담당자]],'담당자 정보'!$B:$D,2,0),"")</f>
        <v>모아라인</v>
      </c>
      <c r="AH508" s="11" t="str">
        <f>IFERROR(VLOOKUP(표1[[#This Row],[담당자]],'담당자 정보'!$B:$E,4,0),"")</f>
        <v>인프라확장_2팀</v>
      </c>
      <c r="AI508" s="12" t="s">
        <v>455</v>
      </c>
      <c r="AJ508" s="12" t="str">
        <f>IFERROR(VLOOKUP(표1[[#This Row],[담당자]],배민비즈계정!$B:$E,3,0),"")</f>
        <v>Dkssudgody</v>
      </c>
      <c r="AK508" s="12" t="str">
        <f>IFERROR(VLOOKUP(표1[[#This Row],[담당자]],배민비즈계정!$B:$E,4,0),"")</f>
        <v>010-9737-2777</v>
      </c>
      <c r="AL508" s="12" t="str">
        <f>VLOOKUP(표1[[#This Row],[담당자]],배민비즈계정!$B:$E,2,0)</f>
        <v>모아라인</v>
      </c>
      <c r="AM508" s="11" t="str">
        <f>VLOOKUP(표1[[#This Row],[담당자]],'담당자 정보'!B:G,6,FALSE)</f>
        <v>김정교</v>
      </c>
      <c r="AN508" s="11" t="str">
        <f>VLOOKUP(표1[[#This Row],[팀장]],배민비즈계정!$B:$E,3,FALSE)</f>
        <v>Dkssudgody</v>
      </c>
      <c r="AO508" s="16" t="str">
        <f>VLOOKUP(표1[[#This Row],[팀장]],배민비즈계정!$B:$E,4,FALSE)</f>
        <v>010-9737-2777</v>
      </c>
      <c r="AP508" s="2" t="s">
        <v>1284</v>
      </c>
      <c r="AQ508" s="2" t="s">
        <v>3966</v>
      </c>
      <c r="AR508" s="2" t="e">
        <f>_xlfn.XLOOKUP(표1[[#This Row],[시도2]]&amp;" "&amp;표1[[#This Row],[시군구2]],요금제0402!C:C,요금제0402!G:G)</f>
        <v>#N/A</v>
      </c>
      <c r="AS508" s="2"/>
      <c r="AT508" s="2"/>
      <c r="AU508" s="2"/>
    </row>
    <row r="509" spans="1:47" ht="16.5" customHeight="1">
      <c r="A509" s="10">
        <v>507</v>
      </c>
      <c r="B509" s="11"/>
      <c r="C509" s="11" t="s">
        <v>3973</v>
      </c>
      <c r="D509" s="11" t="s">
        <v>3974</v>
      </c>
      <c r="E509" s="11" t="s">
        <v>56</v>
      </c>
      <c r="F509" s="11" t="s">
        <v>1284</v>
      </c>
      <c r="G509" s="11" t="s">
        <v>3966</v>
      </c>
      <c r="H509" s="11">
        <v>0</v>
      </c>
      <c r="I509" s="47"/>
      <c r="J509" s="11" t="s">
        <v>3975</v>
      </c>
      <c r="K509" s="11" t="s">
        <v>3976</v>
      </c>
      <c r="L509" s="11" t="s">
        <v>99</v>
      </c>
      <c r="M509" s="12">
        <v>45464</v>
      </c>
      <c r="N509" s="12">
        <v>45469</v>
      </c>
      <c r="O509" s="12" t="str">
        <f>IFERROR(_xlfn.XLOOKUP(표1[[#This Row],[시도]]&amp;" "&amp;표1[[#This Row],[시군구]],요금제0402!C:C,요금제0402!G:G),"-")</f>
        <v>-</v>
      </c>
      <c r="P509" s="14"/>
      <c r="Q509" s="57">
        <v>0</v>
      </c>
      <c r="R509" s="13">
        <v>100</v>
      </c>
      <c r="S509" s="18">
        <v>50</v>
      </c>
      <c r="T509" s="12" t="s">
        <v>86</v>
      </c>
      <c r="U509" s="11" t="s">
        <v>150</v>
      </c>
      <c r="V509" s="11">
        <v>8550701636</v>
      </c>
      <c r="W509" s="11" t="s">
        <v>3977</v>
      </c>
      <c r="X509" s="11" t="s">
        <v>3978</v>
      </c>
      <c r="Y509" s="11" t="s">
        <v>3979</v>
      </c>
      <c r="Z509" s="11">
        <v>3561305584283</v>
      </c>
      <c r="AA509" s="11" t="s">
        <v>142</v>
      </c>
      <c r="AB509" s="11" t="s">
        <v>3980</v>
      </c>
      <c r="AC509" s="12"/>
      <c r="AD509" s="12"/>
      <c r="AE509" s="12"/>
      <c r="AF509" s="15" t="s">
        <v>70</v>
      </c>
      <c r="AG509" s="11" t="str">
        <f>IFERROR(VLOOKUP(표1[[#This Row],[담당자]],'담당자 정보'!$B:$D,2,0),"")</f>
        <v>모아라인</v>
      </c>
      <c r="AH509" s="11" t="str">
        <f>IFERROR(VLOOKUP(표1[[#This Row],[담당자]],'담당자 정보'!$B:$E,4,0),"")</f>
        <v>인프라확장_2팀</v>
      </c>
      <c r="AI509" s="12" t="s">
        <v>455</v>
      </c>
      <c r="AJ509" s="12" t="str">
        <f>IFERROR(VLOOKUP(표1[[#This Row],[담당자]],배민비즈계정!$B:$E,3,0),"")</f>
        <v>Dkssudgody</v>
      </c>
      <c r="AK509" s="12" t="str">
        <f>IFERROR(VLOOKUP(표1[[#This Row],[담당자]],배민비즈계정!$B:$E,4,0),"")</f>
        <v>010-9737-2777</v>
      </c>
      <c r="AL509" s="12" t="str">
        <f>VLOOKUP(표1[[#This Row],[담당자]],배민비즈계정!$B:$E,2,0)</f>
        <v>모아라인</v>
      </c>
      <c r="AM509" s="11" t="str">
        <f>VLOOKUP(표1[[#This Row],[담당자]],'담당자 정보'!B:G,6,FALSE)</f>
        <v>김정교</v>
      </c>
      <c r="AN509" s="11" t="str">
        <f>VLOOKUP(표1[[#This Row],[팀장]],배민비즈계정!$B:$E,3,FALSE)</f>
        <v>Dkssudgody</v>
      </c>
      <c r="AO509" s="16" t="str">
        <f>VLOOKUP(표1[[#This Row],[팀장]],배민비즈계정!$B:$E,4,FALSE)</f>
        <v>010-9737-2777</v>
      </c>
      <c r="AP509" s="2" t="s">
        <v>1284</v>
      </c>
      <c r="AQ509" s="2" t="s">
        <v>3966</v>
      </c>
      <c r="AR509" s="2" t="e">
        <f>_xlfn.XLOOKUP(표1[[#This Row],[시도2]]&amp;" "&amp;표1[[#This Row],[시군구2]],요금제0402!C:C,요금제0402!G:G)</f>
        <v>#N/A</v>
      </c>
      <c r="AS509" s="2"/>
      <c r="AT509" s="2"/>
      <c r="AU509" s="2"/>
    </row>
    <row r="510" spans="1:47" ht="16.5" customHeight="1">
      <c r="A510" s="10">
        <v>508</v>
      </c>
      <c r="B510" s="11"/>
      <c r="C510" s="11" t="s">
        <v>3981</v>
      </c>
      <c r="D510" s="11" t="s">
        <v>3982</v>
      </c>
      <c r="E510" s="11" t="s">
        <v>56</v>
      </c>
      <c r="F510" s="11" t="s">
        <v>1284</v>
      </c>
      <c r="G510" s="11" t="s">
        <v>1305</v>
      </c>
      <c r="H510" s="11">
        <v>0</v>
      </c>
      <c r="I510" s="47"/>
      <c r="J510" s="11" t="s">
        <v>3983</v>
      </c>
      <c r="K510" s="11" t="s">
        <v>3984</v>
      </c>
      <c r="L510" s="11" t="s">
        <v>99</v>
      </c>
      <c r="M510" s="12">
        <v>45464</v>
      </c>
      <c r="N510" s="12">
        <v>45469</v>
      </c>
      <c r="O510" s="12" t="str">
        <f>IFERROR(_xlfn.XLOOKUP(표1[[#This Row],[시도]]&amp;" "&amp;표1[[#This Row],[시군구]],요금제0402!C:C,요금제0402!G:G),"-")</f>
        <v>지방</v>
      </c>
      <c r="P510" s="14"/>
      <c r="Q510" s="57">
        <v>0</v>
      </c>
      <c r="R510" s="13">
        <v>100</v>
      </c>
      <c r="S510" s="18">
        <v>50</v>
      </c>
      <c r="T510" s="12" t="s">
        <v>86</v>
      </c>
      <c r="U510" s="11" t="s">
        <v>64</v>
      </c>
      <c r="V510" s="11">
        <v>1062393621</v>
      </c>
      <c r="W510" s="11" t="s">
        <v>2399</v>
      </c>
      <c r="X510" s="11" t="s">
        <v>2400</v>
      </c>
      <c r="Y510" s="11" t="s">
        <v>2401</v>
      </c>
      <c r="Z510" s="11">
        <v>3511327930893</v>
      </c>
      <c r="AA510" s="11" t="s">
        <v>142</v>
      </c>
      <c r="AB510" s="11" t="s">
        <v>2402</v>
      </c>
      <c r="AC510" s="12"/>
      <c r="AD510" s="12"/>
      <c r="AE510" s="12"/>
      <c r="AF510" s="15" t="s">
        <v>70</v>
      </c>
      <c r="AG510" s="11" t="str">
        <f>IFERROR(VLOOKUP(표1[[#This Row],[담당자]],'담당자 정보'!$B:$D,2,0),"")</f>
        <v>모아라인</v>
      </c>
      <c r="AH510" s="11" t="str">
        <f>IFERROR(VLOOKUP(표1[[#This Row],[담당자]],'담당자 정보'!$B:$E,4,0),"")</f>
        <v>인프라확장_2팀</v>
      </c>
      <c r="AI510" s="12" t="s">
        <v>455</v>
      </c>
      <c r="AJ510" s="12" t="str">
        <f>IFERROR(VLOOKUP(표1[[#This Row],[담당자]],배민비즈계정!$B:$E,3,0),"")</f>
        <v>Dkssudgody</v>
      </c>
      <c r="AK510" s="12" t="str">
        <f>IFERROR(VLOOKUP(표1[[#This Row],[담당자]],배민비즈계정!$B:$E,4,0),"")</f>
        <v>010-9737-2777</v>
      </c>
      <c r="AL510" s="12" t="str">
        <f>VLOOKUP(표1[[#This Row],[담당자]],배민비즈계정!$B:$E,2,0)</f>
        <v>모아라인</v>
      </c>
      <c r="AM510" s="11" t="str">
        <f>VLOOKUP(표1[[#This Row],[담당자]],'담당자 정보'!B:G,6,FALSE)</f>
        <v>김정교</v>
      </c>
      <c r="AN510" s="11" t="str">
        <f>VLOOKUP(표1[[#This Row],[팀장]],배민비즈계정!$B:$E,3,FALSE)</f>
        <v>Dkssudgody</v>
      </c>
      <c r="AO510" s="16" t="str">
        <f>VLOOKUP(표1[[#This Row],[팀장]],배민비즈계정!$B:$E,4,FALSE)</f>
        <v>010-9737-2777</v>
      </c>
      <c r="AP510" s="2" t="s">
        <v>1284</v>
      </c>
      <c r="AQ510" s="2" t="s">
        <v>1305</v>
      </c>
      <c r="AR510" s="2" t="str">
        <f>_xlfn.XLOOKUP(표1[[#This Row],[시도2]]&amp;" "&amp;표1[[#This Row],[시군구2]],요금제0402!C:C,요금제0402!G:G)</f>
        <v>지방</v>
      </c>
      <c r="AS510" s="2"/>
      <c r="AT510" s="2"/>
      <c r="AU510" s="2"/>
    </row>
    <row r="511" spans="1:47" ht="16.5" customHeight="1">
      <c r="A511" s="10">
        <v>509</v>
      </c>
      <c r="B511" s="11"/>
      <c r="C511" s="11" t="s">
        <v>3985</v>
      </c>
      <c r="D511" s="11" t="s">
        <v>3986</v>
      </c>
      <c r="E511" s="11" t="s">
        <v>56</v>
      </c>
      <c r="F511" s="11" t="s">
        <v>57</v>
      </c>
      <c r="G511" s="11" t="s">
        <v>702</v>
      </c>
      <c r="H511" s="11">
        <v>0</v>
      </c>
      <c r="I511" s="47" t="s">
        <v>3987</v>
      </c>
      <c r="J511" s="11" t="s">
        <v>3988</v>
      </c>
      <c r="K511" s="11" t="s">
        <v>3476</v>
      </c>
      <c r="L511" s="11" t="s">
        <v>99</v>
      </c>
      <c r="M511" s="12">
        <v>45464</v>
      </c>
      <c r="N511" s="12">
        <v>45469</v>
      </c>
      <c r="O511" s="12" t="str">
        <f>IFERROR(_xlfn.XLOOKUP(표1[[#This Row],[시도]]&amp;" "&amp;표1[[#This Row],[시군구]],요금제0402!C:C,요금제0402!G:G),"-")</f>
        <v>서울B&amp;경인A</v>
      </c>
      <c r="P511" s="14"/>
      <c r="Q511" s="57">
        <v>0</v>
      </c>
      <c r="R511" s="13">
        <v>100</v>
      </c>
      <c r="S511" s="18">
        <v>50</v>
      </c>
      <c r="T511" s="12" t="s">
        <v>86</v>
      </c>
      <c r="U511" s="11" t="s">
        <v>64</v>
      </c>
      <c r="V511" s="11">
        <v>2230692935</v>
      </c>
      <c r="W511" s="11" t="s">
        <v>3989</v>
      </c>
      <c r="X511" s="11" t="s">
        <v>3990</v>
      </c>
      <c r="Y511" s="11" t="s">
        <v>3991</v>
      </c>
      <c r="Z511" s="11">
        <v>137000627378</v>
      </c>
      <c r="AA511" s="11" t="s">
        <v>430</v>
      </c>
      <c r="AB511" s="11" t="s">
        <v>3992</v>
      </c>
      <c r="AC511" s="12"/>
      <c r="AD511" s="12"/>
      <c r="AE511" s="12"/>
      <c r="AF511" s="15" t="s">
        <v>70</v>
      </c>
      <c r="AG511" s="11" t="str">
        <f>IFERROR(VLOOKUP(표1[[#This Row],[담당자]],'담당자 정보'!$B:$D,2,0),"")</f>
        <v>모아라인</v>
      </c>
      <c r="AH511" s="11" t="str">
        <f>IFERROR(VLOOKUP(표1[[#This Row],[담당자]],'담당자 정보'!$B:$E,4,0),"")</f>
        <v>인프라확장_2팀</v>
      </c>
      <c r="AI511" s="12" t="s">
        <v>455</v>
      </c>
      <c r="AJ511" s="12" t="str">
        <f>IFERROR(VLOOKUP(표1[[#This Row],[담당자]],배민비즈계정!$B:$E,3,0),"")</f>
        <v>Dkssudgody</v>
      </c>
      <c r="AK511" s="12" t="str">
        <f>IFERROR(VLOOKUP(표1[[#This Row],[담당자]],배민비즈계정!$B:$E,4,0),"")</f>
        <v>010-9737-2777</v>
      </c>
      <c r="AL511" s="12" t="str">
        <f>VLOOKUP(표1[[#This Row],[담당자]],배민비즈계정!$B:$E,2,0)</f>
        <v>모아라인</v>
      </c>
      <c r="AM511" s="11" t="str">
        <f>VLOOKUP(표1[[#This Row],[담당자]],'담당자 정보'!B:G,6,FALSE)</f>
        <v>김정교</v>
      </c>
      <c r="AN511" s="11" t="str">
        <f>VLOOKUP(표1[[#This Row],[팀장]],배민비즈계정!$B:$E,3,FALSE)</f>
        <v>Dkssudgody</v>
      </c>
      <c r="AO511" s="16" t="str">
        <f>VLOOKUP(표1[[#This Row],[팀장]],배민비즈계정!$B:$E,4,FALSE)</f>
        <v>010-9737-2777</v>
      </c>
      <c r="AP511" s="2" t="s">
        <v>57</v>
      </c>
      <c r="AQ511" s="2" t="s">
        <v>702</v>
      </c>
      <c r="AR511" s="2" t="str">
        <f>_xlfn.XLOOKUP(표1[[#This Row],[시도2]]&amp;" "&amp;표1[[#This Row],[시군구2]],요금제0402!C:C,요금제0402!G:G)</f>
        <v>서울B&amp;경인A</v>
      </c>
      <c r="AS511" s="2"/>
      <c r="AT511" s="2"/>
      <c r="AU511" s="2"/>
    </row>
    <row r="512" spans="1:47" ht="16.5" customHeight="1">
      <c r="A512" s="10">
        <v>510</v>
      </c>
      <c r="B512" s="11"/>
      <c r="C512" s="11" t="s">
        <v>3993</v>
      </c>
      <c r="D512" s="11" t="s">
        <v>3994</v>
      </c>
      <c r="E512" s="11" t="s">
        <v>108</v>
      </c>
      <c r="F512" s="11" t="s">
        <v>1706</v>
      </c>
      <c r="G512" s="11" t="s">
        <v>2942</v>
      </c>
      <c r="H512" s="11">
        <v>2</v>
      </c>
      <c r="I512" s="47" t="s">
        <v>550</v>
      </c>
      <c r="J512" s="11" t="s">
        <v>3995</v>
      </c>
      <c r="K512" s="11" t="s">
        <v>2944</v>
      </c>
      <c r="L512" s="11" t="s">
        <v>99</v>
      </c>
      <c r="M512" s="12">
        <v>45464</v>
      </c>
      <c r="N512" s="12">
        <v>45469</v>
      </c>
      <c r="O512" s="12" t="str">
        <f>IFERROR(_xlfn.XLOOKUP(표1[[#This Row],[시도]]&amp;" "&amp;표1[[#This Row],[시군구]],요금제0402!C:C,요금제0402!G:G),"-")</f>
        <v>지방</v>
      </c>
      <c r="P512" s="14"/>
      <c r="Q512" s="57">
        <v>200</v>
      </c>
      <c r="R512" s="13">
        <v>100</v>
      </c>
      <c r="S512" s="18">
        <v>50</v>
      </c>
      <c r="T512" s="12" t="s">
        <v>86</v>
      </c>
      <c r="U512" s="11" t="s">
        <v>64</v>
      </c>
      <c r="V512" s="11">
        <v>4070866422</v>
      </c>
      <c r="W512" s="11" t="s">
        <v>3996</v>
      </c>
      <c r="X512" s="11" t="s">
        <v>3997</v>
      </c>
      <c r="Y512" s="11" t="s">
        <v>3998</v>
      </c>
      <c r="Z512" s="11">
        <v>12157395602001</v>
      </c>
      <c r="AA512" s="11" t="s">
        <v>259</v>
      </c>
      <c r="AB512" s="11" t="s">
        <v>3999</v>
      </c>
      <c r="AC512" s="12"/>
      <c r="AD512" s="12"/>
      <c r="AE512" s="12"/>
      <c r="AF512" s="15" t="s">
        <v>70</v>
      </c>
      <c r="AG512" s="11" t="str">
        <f>IFERROR(VLOOKUP(표1[[#This Row],[담당자]],'담당자 정보'!$B:$D,2,0),"")</f>
        <v>모아라인</v>
      </c>
      <c r="AH512" s="11" t="str">
        <f>IFERROR(VLOOKUP(표1[[#This Row],[담당자]],'담당자 정보'!$B:$E,4,0),"")</f>
        <v>인프라확장_2팀</v>
      </c>
      <c r="AI512" s="12" t="s">
        <v>455</v>
      </c>
      <c r="AJ512" s="12" t="str">
        <f>IFERROR(VLOOKUP(표1[[#This Row],[담당자]],배민비즈계정!$B:$E,3,0),"")</f>
        <v>Dkssudgody</v>
      </c>
      <c r="AK512" s="12" t="str">
        <f>IFERROR(VLOOKUP(표1[[#This Row],[담당자]],배민비즈계정!$B:$E,4,0),"")</f>
        <v>010-9737-2777</v>
      </c>
      <c r="AL512" s="12" t="str">
        <f>VLOOKUP(표1[[#This Row],[담당자]],배민비즈계정!$B:$E,2,0)</f>
        <v>모아라인</v>
      </c>
      <c r="AM512" s="11" t="str">
        <f>VLOOKUP(표1[[#This Row],[담당자]],'담당자 정보'!B:G,6,FALSE)</f>
        <v>김정교</v>
      </c>
      <c r="AN512" s="11" t="str">
        <f>VLOOKUP(표1[[#This Row],[팀장]],배민비즈계정!$B:$E,3,FALSE)</f>
        <v>Dkssudgody</v>
      </c>
      <c r="AO512" s="16" t="str">
        <f>VLOOKUP(표1[[#This Row],[팀장]],배민비즈계정!$B:$E,4,FALSE)</f>
        <v>010-9737-2777</v>
      </c>
      <c r="AP512" s="2" t="s">
        <v>1706</v>
      </c>
      <c r="AQ512" s="2" t="s">
        <v>2942</v>
      </c>
      <c r="AR512" s="2" t="str">
        <f>_xlfn.XLOOKUP(표1[[#This Row],[시도2]]&amp;" "&amp;표1[[#This Row],[시군구2]],요금제0402!C:C,요금제0402!G:G)</f>
        <v>지방</v>
      </c>
      <c r="AS512" s="2"/>
      <c r="AT512" s="2"/>
      <c r="AU512" s="2"/>
    </row>
    <row r="513" spans="1:47" ht="16.5" customHeight="1">
      <c r="A513" s="10">
        <v>511</v>
      </c>
      <c r="B513" s="11"/>
      <c r="C513" s="11" t="s">
        <v>4000</v>
      </c>
      <c r="D513" s="11" t="s">
        <v>4001</v>
      </c>
      <c r="E513" s="11" t="s">
        <v>3758</v>
      </c>
      <c r="F513" s="11" t="s">
        <v>1678</v>
      </c>
      <c r="G513" s="11" t="s">
        <v>1679</v>
      </c>
      <c r="H513" s="11">
        <v>0</v>
      </c>
      <c r="I513" s="47"/>
      <c r="J513" s="11" t="s">
        <v>4002</v>
      </c>
      <c r="K513" s="11" t="s">
        <v>1681</v>
      </c>
      <c r="L513" s="11" t="s">
        <v>99</v>
      </c>
      <c r="M513" s="12">
        <v>45464</v>
      </c>
      <c r="N513" s="12">
        <v>45469</v>
      </c>
      <c r="O513" s="12" t="str">
        <f>IFERROR(_xlfn.XLOOKUP(표1[[#This Row],[시도]]&amp;" "&amp;표1[[#This Row],[시군구]],요금제0402!C:C,요금제0402!G:G),"-")</f>
        <v>지방</v>
      </c>
      <c r="P513" s="14"/>
      <c r="Q513" s="57">
        <v>0</v>
      </c>
      <c r="R513" s="13">
        <v>100</v>
      </c>
      <c r="S513" s="18">
        <v>50</v>
      </c>
      <c r="T513" s="12"/>
      <c r="U513" s="11" t="s">
        <v>150</v>
      </c>
      <c r="V513" s="11">
        <v>0</v>
      </c>
      <c r="W513" s="11">
        <v>0</v>
      </c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2"/>
      <c r="AD513" s="12"/>
      <c r="AE513" s="12"/>
      <c r="AF513" s="15" t="s">
        <v>3760</v>
      </c>
      <c r="AG513" s="11" t="str">
        <f>IFERROR(VLOOKUP(표1[[#This Row],[담당자]],'담당자 정보'!$B:$D,2,0),"")</f>
        <v>모아라인</v>
      </c>
      <c r="AH513" s="11" t="str">
        <f>IFERROR(VLOOKUP(표1[[#This Row],[담당자]],'담당자 정보'!$B:$E,4,0),"")</f>
        <v>인프라확장_3팀</v>
      </c>
      <c r="AI513" s="12" t="s">
        <v>333</v>
      </c>
      <c r="AJ513" s="12" t="str">
        <f>IFERROR(VLOOKUP(표1[[#This Row],[담당자]],배민비즈계정!$B:$E,3,0),"")</f>
        <v>samsami7777777</v>
      </c>
      <c r="AK513" s="12" t="str">
        <f>IFERROR(VLOOKUP(표1[[#This Row],[담당자]],배민비즈계정!$B:$E,4,0),"")</f>
        <v>010-5212-8218</v>
      </c>
      <c r="AL513" s="12" t="str">
        <f>VLOOKUP(표1[[#This Row],[담당자]],배민비즈계정!$B:$E,2,0)</f>
        <v>모아라인</v>
      </c>
      <c r="AM513" s="11" t="str">
        <f>VLOOKUP(표1[[#This Row],[담당자]],'담당자 정보'!B:G,6,FALSE)</f>
        <v>김영선</v>
      </c>
      <c r="AN513" s="11" t="str">
        <f>VLOOKUP(표1[[#This Row],[팀장]],배민비즈계정!$B:$E,3,FALSE)</f>
        <v>samsami7777777</v>
      </c>
      <c r="AO513" s="16" t="str">
        <f>VLOOKUP(표1[[#This Row],[팀장]],배민비즈계정!$B:$E,4,FALSE)</f>
        <v>010-5212-8218</v>
      </c>
      <c r="AP513" s="2" t="s">
        <v>1678</v>
      </c>
      <c r="AQ513" s="2" t="s">
        <v>1679</v>
      </c>
      <c r="AR513" s="2" t="str">
        <f>_xlfn.XLOOKUP(표1[[#This Row],[시도2]]&amp;" "&amp;표1[[#This Row],[시군구2]],요금제0402!C:C,요금제0402!G:G)</f>
        <v>지방</v>
      </c>
      <c r="AS513" s="2"/>
      <c r="AT513" s="2"/>
      <c r="AU513" s="2"/>
    </row>
    <row r="514" spans="1:47" ht="16.5" customHeight="1">
      <c r="A514" s="10">
        <v>512</v>
      </c>
      <c r="B514" s="11"/>
      <c r="C514" s="11" t="s">
        <v>4003</v>
      </c>
      <c r="D514" s="11" t="s">
        <v>4004</v>
      </c>
      <c r="E514" s="11" t="s">
        <v>3758</v>
      </c>
      <c r="F514" s="11" t="s">
        <v>1678</v>
      </c>
      <c r="G514" s="11" t="s">
        <v>1679</v>
      </c>
      <c r="H514" s="11">
        <v>0</v>
      </c>
      <c r="I514" s="47"/>
      <c r="J514" s="11" t="s">
        <v>4005</v>
      </c>
      <c r="K514" s="11" t="s">
        <v>1689</v>
      </c>
      <c r="L514" s="11" t="s">
        <v>99</v>
      </c>
      <c r="M514" s="12">
        <v>45464</v>
      </c>
      <c r="N514" s="12">
        <v>45469</v>
      </c>
      <c r="O514" s="12" t="str">
        <f>IFERROR(_xlfn.XLOOKUP(표1[[#This Row],[시도]]&amp;" "&amp;표1[[#This Row],[시군구]],요금제0402!C:C,요금제0402!G:G),"-")</f>
        <v>지방</v>
      </c>
      <c r="P514" s="14"/>
      <c r="Q514" s="57">
        <v>0</v>
      </c>
      <c r="R514" s="13">
        <v>100</v>
      </c>
      <c r="S514" s="18">
        <v>50</v>
      </c>
      <c r="T514" s="12"/>
      <c r="U514" s="11" t="s">
        <v>150</v>
      </c>
      <c r="V514" s="11">
        <v>0</v>
      </c>
      <c r="W514" s="11">
        <v>0</v>
      </c>
      <c r="X514" s="11">
        <v>0</v>
      </c>
      <c r="Y514" s="11">
        <v>0</v>
      </c>
      <c r="Z514" s="11">
        <v>0</v>
      </c>
      <c r="AA514" s="11">
        <v>0</v>
      </c>
      <c r="AB514" s="11">
        <v>0</v>
      </c>
      <c r="AC514" s="12"/>
      <c r="AD514" s="12"/>
      <c r="AE514" s="12"/>
      <c r="AF514" s="15" t="s">
        <v>3760</v>
      </c>
      <c r="AG514" s="11" t="str">
        <f>IFERROR(VLOOKUP(표1[[#This Row],[담당자]],'담당자 정보'!$B:$D,2,0),"")</f>
        <v>모아라인</v>
      </c>
      <c r="AH514" s="11" t="str">
        <f>IFERROR(VLOOKUP(표1[[#This Row],[담당자]],'담당자 정보'!$B:$E,4,0),"")</f>
        <v>인프라확장_3팀</v>
      </c>
      <c r="AI514" s="12" t="s">
        <v>333</v>
      </c>
      <c r="AJ514" s="12" t="str">
        <f>IFERROR(VLOOKUP(표1[[#This Row],[담당자]],배민비즈계정!$B:$E,3,0),"")</f>
        <v>samsami7777777</v>
      </c>
      <c r="AK514" s="12" t="str">
        <f>IFERROR(VLOOKUP(표1[[#This Row],[담당자]],배민비즈계정!$B:$E,4,0),"")</f>
        <v>010-5212-8218</v>
      </c>
      <c r="AL514" s="12" t="str">
        <f>VLOOKUP(표1[[#This Row],[담당자]],배민비즈계정!$B:$E,2,0)</f>
        <v>모아라인</v>
      </c>
      <c r="AM514" s="11" t="str">
        <f>VLOOKUP(표1[[#This Row],[담당자]],'담당자 정보'!B:G,6,FALSE)</f>
        <v>김영선</v>
      </c>
      <c r="AN514" s="11" t="str">
        <f>VLOOKUP(표1[[#This Row],[팀장]],배민비즈계정!$B:$E,3,FALSE)</f>
        <v>samsami7777777</v>
      </c>
      <c r="AO514" s="16" t="str">
        <f>VLOOKUP(표1[[#This Row],[팀장]],배민비즈계정!$B:$E,4,FALSE)</f>
        <v>010-5212-8218</v>
      </c>
      <c r="AP514" s="2" t="s">
        <v>1678</v>
      </c>
      <c r="AQ514" s="2" t="s">
        <v>1679</v>
      </c>
      <c r="AR514" s="2" t="str">
        <f>_xlfn.XLOOKUP(표1[[#This Row],[시도2]]&amp;" "&amp;표1[[#This Row],[시군구2]],요금제0402!C:C,요금제0402!G:G)</f>
        <v>지방</v>
      </c>
      <c r="AS514" s="2"/>
      <c r="AT514" s="2"/>
      <c r="AU514" s="2"/>
    </row>
    <row r="515" spans="1:47" ht="16.5" customHeight="1">
      <c r="A515" s="10">
        <v>513</v>
      </c>
      <c r="B515" s="11"/>
      <c r="C515" s="11" t="s">
        <v>4006</v>
      </c>
      <c r="D515" s="11" t="s">
        <v>4007</v>
      </c>
      <c r="E515" s="11" t="s">
        <v>3758</v>
      </c>
      <c r="F515" s="11" t="s">
        <v>1678</v>
      </c>
      <c r="G515" s="11" t="s">
        <v>1679</v>
      </c>
      <c r="H515" s="11">
        <v>0</v>
      </c>
      <c r="I515" s="47"/>
      <c r="J515" s="11" t="s">
        <v>4008</v>
      </c>
      <c r="K515" s="11" t="s">
        <v>4009</v>
      </c>
      <c r="L515" s="11" t="s">
        <v>99</v>
      </c>
      <c r="M515" s="12">
        <v>45464</v>
      </c>
      <c r="N515" s="12">
        <v>45469</v>
      </c>
      <c r="O515" s="12" t="str">
        <f>IFERROR(_xlfn.XLOOKUP(표1[[#This Row],[시도]]&amp;" "&amp;표1[[#This Row],[시군구]],요금제0402!C:C,요금제0402!G:G),"-")</f>
        <v>지방</v>
      </c>
      <c r="P515" s="14"/>
      <c r="Q515" s="57">
        <v>0</v>
      </c>
      <c r="R515" s="13">
        <v>100</v>
      </c>
      <c r="S515" s="18">
        <v>50</v>
      </c>
      <c r="T515" s="12"/>
      <c r="U515" s="11" t="s">
        <v>150</v>
      </c>
      <c r="V515" s="11">
        <v>0</v>
      </c>
      <c r="W515" s="11">
        <v>0</v>
      </c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2"/>
      <c r="AD515" s="12"/>
      <c r="AE515" s="12"/>
      <c r="AF515" s="15" t="s">
        <v>3760</v>
      </c>
      <c r="AG515" s="11" t="str">
        <f>IFERROR(VLOOKUP(표1[[#This Row],[담당자]],'담당자 정보'!$B:$D,2,0),"")</f>
        <v>모아라인</v>
      </c>
      <c r="AH515" s="11" t="str">
        <f>IFERROR(VLOOKUP(표1[[#This Row],[담당자]],'담당자 정보'!$B:$E,4,0),"")</f>
        <v>인프라확장_3팀</v>
      </c>
      <c r="AI515" s="12" t="s">
        <v>333</v>
      </c>
      <c r="AJ515" s="12" t="str">
        <f>IFERROR(VLOOKUP(표1[[#This Row],[담당자]],배민비즈계정!$B:$E,3,0),"")</f>
        <v>samsami7777777</v>
      </c>
      <c r="AK515" s="12" t="str">
        <f>IFERROR(VLOOKUP(표1[[#This Row],[담당자]],배민비즈계정!$B:$E,4,0),"")</f>
        <v>010-5212-8218</v>
      </c>
      <c r="AL515" s="12" t="str">
        <f>VLOOKUP(표1[[#This Row],[담당자]],배민비즈계정!$B:$E,2,0)</f>
        <v>모아라인</v>
      </c>
      <c r="AM515" s="11" t="str">
        <f>VLOOKUP(표1[[#This Row],[담당자]],'담당자 정보'!B:G,6,FALSE)</f>
        <v>김영선</v>
      </c>
      <c r="AN515" s="11" t="str">
        <f>VLOOKUP(표1[[#This Row],[팀장]],배민비즈계정!$B:$E,3,FALSE)</f>
        <v>samsami7777777</v>
      </c>
      <c r="AO515" s="16" t="str">
        <f>VLOOKUP(표1[[#This Row],[팀장]],배민비즈계정!$B:$E,4,FALSE)</f>
        <v>010-5212-8218</v>
      </c>
      <c r="AP515" s="2" t="s">
        <v>1678</v>
      </c>
      <c r="AQ515" s="2" t="s">
        <v>1679</v>
      </c>
      <c r="AR515" s="2" t="str">
        <f>_xlfn.XLOOKUP(표1[[#This Row],[시도2]]&amp;" "&amp;표1[[#This Row],[시군구2]],요금제0402!C:C,요금제0402!G:G)</f>
        <v>지방</v>
      </c>
      <c r="AS515" s="2"/>
      <c r="AT515" s="2"/>
      <c r="AU515" s="2"/>
    </row>
    <row r="516" spans="1:47" ht="16.5" customHeight="1">
      <c r="A516" s="10">
        <v>514</v>
      </c>
      <c r="B516" s="11"/>
      <c r="C516" s="11" t="s">
        <v>4010</v>
      </c>
      <c r="D516" s="11" t="s">
        <v>4011</v>
      </c>
      <c r="E516" s="11" t="s">
        <v>3758</v>
      </c>
      <c r="F516" s="11" t="s">
        <v>1678</v>
      </c>
      <c r="G516" s="11" t="s">
        <v>1679</v>
      </c>
      <c r="H516" s="11">
        <v>0</v>
      </c>
      <c r="I516" s="47"/>
      <c r="J516" s="11" t="s">
        <v>4012</v>
      </c>
      <c r="K516" s="11" t="s">
        <v>4013</v>
      </c>
      <c r="L516" s="11" t="s">
        <v>99</v>
      </c>
      <c r="M516" s="12">
        <v>45464</v>
      </c>
      <c r="N516" s="12">
        <v>45469</v>
      </c>
      <c r="O516" s="12" t="str">
        <f>IFERROR(_xlfn.XLOOKUP(표1[[#This Row],[시도]]&amp;" "&amp;표1[[#This Row],[시군구]],요금제0402!C:C,요금제0402!G:G),"-")</f>
        <v>지방</v>
      </c>
      <c r="P516" s="14"/>
      <c r="Q516" s="57">
        <v>0</v>
      </c>
      <c r="R516" s="13">
        <v>100</v>
      </c>
      <c r="S516" s="18">
        <v>50</v>
      </c>
      <c r="T516" s="12"/>
      <c r="U516" s="11" t="s">
        <v>150</v>
      </c>
      <c r="V516" s="11">
        <v>0</v>
      </c>
      <c r="W516" s="11">
        <v>0</v>
      </c>
      <c r="X516" s="11">
        <v>0</v>
      </c>
      <c r="Y516" s="11">
        <v>0</v>
      </c>
      <c r="Z516" s="11">
        <v>0</v>
      </c>
      <c r="AA516" s="11">
        <v>0</v>
      </c>
      <c r="AB516" s="11">
        <v>0</v>
      </c>
      <c r="AC516" s="12"/>
      <c r="AD516" s="12"/>
      <c r="AE516" s="12"/>
      <c r="AF516" s="15" t="s">
        <v>3760</v>
      </c>
      <c r="AG516" s="11" t="str">
        <f>IFERROR(VLOOKUP(표1[[#This Row],[담당자]],'담당자 정보'!$B:$D,2,0),"")</f>
        <v>모아라인</v>
      </c>
      <c r="AH516" s="11" t="str">
        <f>IFERROR(VLOOKUP(표1[[#This Row],[담당자]],'담당자 정보'!$B:$E,4,0),"")</f>
        <v>인프라확장_3팀</v>
      </c>
      <c r="AI516" s="12" t="s">
        <v>333</v>
      </c>
      <c r="AJ516" s="12" t="str">
        <f>IFERROR(VLOOKUP(표1[[#This Row],[담당자]],배민비즈계정!$B:$E,3,0),"")</f>
        <v>samsami7777777</v>
      </c>
      <c r="AK516" s="12" t="str">
        <f>IFERROR(VLOOKUP(표1[[#This Row],[담당자]],배민비즈계정!$B:$E,4,0),"")</f>
        <v>010-5212-8218</v>
      </c>
      <c r="AL516" s="12" t="str">
        <f>VLOOKUP(표1[[#This Row],[담당자]],배민비즈계정!$B:$E,2,0)</f>
        <v>모아라인</v>
      </c>
      <c r="AM516" s="11" t="str">
        <f>VLOOKUP(표1[[#This Row],[담당자]],'담당자 정보'!B:G,6,FALSE)</f>
        <v>김영선</v>
      </c>
      <c r="AN516" s="11" t="str">
        <f>VLOOKUP(표1[[#This Row],[팀장]],배민비즈계정!$B:$E,3,FALSE)</f>
        <v>samsami7777777</v>
      </c>
      <c r="AO516" s="16" t="str">
        <f>VLOOKUP(표1[[#This Row],[팀장]],배민비즈계정!$B:$E,4,FALSE)</f>
        <v>010-5212-8218</v>
      </c>
      <c r="AP516" s="2" t="s">
        <v>1678</v>
      </c>
      <c r="AQ516" s="2" t="s">
        <v>1679</v>
      </c>
      <c r="AR516" s="2" t="str">
        <f>_xlfn.XLOOKUP(표1[[#This Row],[시도2]]&amp;" "&amp;표1[[#This Row],[시군구2]],요금제0402!C:C,요금제0402!G:G)</f>
        <v>지방</v>
      </c>
      <c r="AS516" s="2"/>
      <c r="AT516" s="2"/>
      <c r="AU516" s="2"/>
    </row>
    <row r="517" spans="1:47" ht="16.5" customHeight="1">
      <c r="A517" s="10">
        <v>515</v>
      </c>
      <c r="B517" s="11"/>
      <c r="C517" s="11" t="s">
        <v>4014</v>
      </c>
      <c r="D517" s="11" t="s">
        <v>4015</v>
      </c>
      <c r="E517" s="11" t="s">
        <v>3758</v>
      </c>
      <c r="F517" s="11" t="s">
        <v>1678</v>
      </c>
      <c r="G517" s="11" t="s">
        <v>1679</v>
      </c>
      <c r="H517" s="11">
        <v>0</v>
      </c>
      <c r="I517" s="47"/>
      <c r="J517" s="11" t="s">
        <v>4016</v>
      </c>
      <c r="K517" s="11" t="s">
        <v>4017</v>
      </c>
      <c r="L517" s="11" t="s">
        <v>99</v>
      </c>
      <c r="M517" s="12">
        <v>45464</v>
      </c>
      <c r="N517" s="12">
        <v>45469</v>
      </c>
      <c r="O517" s="12" t="str">
        <f>IFERROR(_xlfn.XLOOKUP(표1[[#This Row],[시도]]&amp;" "&amp;표1[[#This Row],[시군구]],요금제0402!C:C,요금제0402!G:G),"-")</f>
        <v>지방</v>
      </c>
      <c r="P517" s="14"/>
      <c r="Q517" s="57">
        <v>0</v>
      </c>
      <c r="R517" s="13">
        <v>100</v>
      </c>
      <c r="S517" s="18">
        <v>50</v>
      </c>
      <c r="T517" s="12"/>
      <c r="U517" s="11" t="s">
        <v>150</v>
      </c>
      <c r="V517" s="11">
        <v>0</v>
      </c>
      <c r="W517" s="11">
        <v>0</v>
      </c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2"/>
      <c r="AD517" s="12"/>
      <c r="AE517" s="12"/>
      <c r="AF517" s="15" t="s">
        <v>3760</v>
      </c>
      <c r="AG517" s="11" t="str">
        <f>IFERROR(VLOOKUP(표1[[#This Row],[담당자]],'담당자 정보'!$B:$D,2,0),"")</f>
        <v>모아라인</v>
      </c>
      <c r="AH517" s="11" t="str">
        <f>IFERROR(VLOOKUP(표1[[#This Row],[담당자]],'담당자 정보'!$B:$E,4,0),"")</f>
        <v>인프라확장_3팀</v>
      </c>
      <c r="AI517" s="12" t="s">
        <v>333</v>
      </c>
      <c r="AJ517" s="12" t="str">
        <f>IFERROR(VLOOKUP(표1[[#This Row],[담당자]],배민비즈계정!$B:$E,3,0),"")</f>
        <v>samsami7777777</v>
      </c>
      <c r="AK517" s="12" t="str">
        <f>IFERROR(VLOOKUP(표1[[#This Row],[담당자]],배민비즈계정!$B:$E,4,0),"")</f>
        <v>010-5212-8218</v>
      </c>
      <c r="AL517" s="12" t="str">
        <f>VLOOKUP(표1[[#This Row],[담당자]],배민비즈계정!$B:$E,2,0)</f>
        <v>모아라인</v>
      </c>
      <c r="AM517" s="11" t="str">
        <f>VLOOKUP(표1[[#This Row],[담당자]],'담당자 정보'!B:G,6,FALSE)</f>
        <v>김영선</v>
      </c>
      <c r="AN517" s="11" t="str">
        <f>VLOOKUP(표1[[#This Row],[팀장]],배민비즈계정!$B:$E,3,FALSE)</f>
        <v>samsami7777777</v>
      </c>
      <c r="AO517" s="16" t="str">
        <f>VLOOKUP(표1[[#This Row],[팀장]],배민비즈계정!$B:$E,4,FALSE)</f>
        <v>010-5212-8218</v>
      </c>
      <c r="AP517" s="2" t="s">
        <v>1678</v>
      </c>
      <c r="AQ517" s="2" t="s">
        <v>1679</v>
      </c>
      <c r="AR517" s="2" t="str">
        <f>_xlfn.XLOOKUP(표1[[#This Row],[시도2]]&amp;" "&amp;표1[[#This Row],[시군구2]],요금제0402!C:C,요금제0402!G:G)</f>
        <v>지방</v>
      </c>
      <c r="AS517" s="2"/>
      <c r="AT517" s="2"/>
      <c r="AU517" s="2"/>
    </row>
    <row r="518" spans="1:47" ht="16.5" customHeight="1">
      <c r="A518" s="10">
        <v>516</v>
      </c>
      <c r="B518" s="11"/>
      <c r="C518" s="11" t="s">
        <v>4018</v>
      </c>
      <c r="D518" s="11" t="s">
        <v>4019</v>
      </c>
      <c r="E518" s="11" t="s">
        <v>56</v>
      </c>
      <c r="F518" s="11" t="s">
        <v>57</v>
      </c>
      <c r="G518" s="11" t="s">
        <v>702</v>
      </c>
      <c r="H518" s="11">
        <v>0</v>
      </c>
      <c r="I518" s="47"/>
      <c r="J518" s="11" t="s">
        <v>4020</v>
      </c>
      <c r="K518" s="11" t="s">
        <v>4021</v>
      </c>
      <c r="L518" s="11" t="s">
        <v>99</v>
      </c>
      <c r="M518" s="12">
        <v>45464</v>
      </c>
      <c r="N518" s="12">
        <v>45469</v>
      </c>
      <c r="O518" s="12" t="str">
        <f>IFERROR(_xlfn.XLOOKUP(표1[[#This Row],[시도]]&amp;" "&amp;표1[[#This Row],[시군구]],요금제0402!C:C,요금제0402!G:G),"-")</f>
        <v>서울B&amp;경인A</v>
      </c>
      <c r="P518" s="14"/>
      <c r="Q518" s="57">
        <v>0</v>
      </c>
      <c r="R518" s="13">
        <v>100</v>
      </c>
      <c r="S518" s="18">
        <v>0</v>
      </c>
      <c r="T518" s="12" t="s">
        <v>63</v>
      </c>
      <c r="U518" s="11" t="s">
        <v>150</v>
      </c>
      <c r="V518" s="11">
        <v>0</v>
      </c>
      <c r="W518" s="11">
        <v>0</v>
      </c>
      <c r="X518" s="11">
        <v>0</v>
      </c>
      <c r="Y518" s="11">
        <v>0</v>
      </c>
      <c r="Z518" s="11">
        <v>0</v>
      </c>
      <c r="AA518" s="11">
        <v>0</v>
      </c>
      <c r="AB518" s="11">
        <v>0</v>
      </c>
      <c r="AC518" s="12"/>
      <c r="AD518" s="12"/>
      <c r="AE518" s="12"/>
      <c r="AF518" s="15" t="s">
        <v>70</v>
      </c>
      <c r="AG518" s="11" t="str">
        <f>IFERROR(VLOOKUP(표1[[#This Row],[담당자]],'담당자 정보'!$B:$D,2,0),"")</f>
        <v>모아라인</v>
      </c>
      <c r="AH518" s="11" t="str">
        <f>IFERROR(VLOOKUP(표1[[#This Row],[담당자]],'담당자 정보'!$B:$E,4,0),"")</f>
        <v>모아라인</v>
      </c>
      <c r="AI518" s="12" t="s">
        <v>3466</v>
      </c>
      <c r="AJ518" s="12" t="str">
        <f>IFERROR(VLOOKUP(표1[[#This Row],[담당자]],배민비즈계정!$B:$E,3,0),"")</f>
        <v>smfai1</v>
      </c>
      <c r="AK518" s="12" t="str">
        <f>IFERROR(VLOOKUP(표1[[#This Row],[담당자]],배민비즈계정!$B:$E,4,0),"")</f>
        <v>010-4696-9776</v>
      </c>
      <c r="AL518" s="12" t="str">
        <f>VLOOKUP(표1[[#This Row],[담당자]],배민비즈계정!$B:$E,2,0)</f>
        <v>모아라인</v>
      </c>
      <c r="AM518" s="11">
        <f>VLOOKUP(표1[[#This Row],[담당자]],'담당자 정보'!B:G,6,FALSE)</f>
        <v>0</v>
      </c>
      <c r="AN518" s="11" t="e">
        <f>VLOOKUP(표1[[#This Row],[팀장]],배민비즈계정!$B:$E,3,FALSE)</f>
        <v>#N/A</v>
      </c>
      <c r="AO518" s="16" t="e">
        <f>VLOOKUP(표1[[#This Row],[팀장]],배민비즈계정!$B:$E,4,FALSE)</f>
        <v>#N/A</v>
      </c>
      <c r="AP518" s="2" t="s">
        <v>57</v>
      </c>
      <c r="AQ518" s="2" t="s">
        <v>702</v>
      </c>
      <c r="AR518" s="2" t="str">
        <f>_xlfn.XLOOKUP(표1[[#This Row],[시도2]]&amp;" "&amp;표1[[#This Row],[시군구2]],요금제0402!C:C,요금제0402!G:G)</f>
        <v>서울B&amp;경인A</v>
      </c>
      <c r="AS518" s="2"/>
      <c r="AT518" s="2"/>
      <c r="AU518" s="2"/>
    </row>
    <row r="519" spans="1:47" ht="16.5" customHeight="1">
      <c r="A519" s="10">
        <v>517</v>
      </c>
      <c r="B519" s="11"/>
      <c r="C519" s="11" t="s">
        <v>4022</v>
      </c>
      <c r="D519" s="11" t="s">
        <v>4023</v>
      </c>
      <c r="E519" s="11" t="s">
        <v>3758</v>
      </c>
      <c r="F519" s="11" t="s">
        <v>109</v>
      </c>
      <c r="G519" s="11" t="s">
        <v>848</v>
      </c>
      <c r="H519" s="11">
        <v>0</v>
      </c>
      <c r="I519" s="47"/>
      <c r="J519" s="11" t="s">
        <v>4024</v>
      </c>
      <c r="K519" s="11" t="s">
        <v>2106</v>
      </c>
      <c r="L519" s="11" t="s">
        <v>99</v>
      </c>
      <c r="M519" s="12">
        <v>45464</v>
      </c>
      <c r="N519" s="12">
        <v>45469</v>
      </c>
      <c r="O519" s="12" t="str">
        <f>IFERROR(_xlfn.XLOOKUP(표1[[#This Row],[시도]]&amp;" "&amp;표1[[#This Row],[시군구]],요금제0402!C:C,요금제0402!G:G),"-")</f>
        <v>경인B</v>
      </c>
      <c r="P519" s="14"/>
      <c r="Q519" s="57">
        <v>0</v>
      </c>
      <c r="R519" s="13">
        <v>100</v>
      </c>
      <c r="S519" s="18">
        <v>50</v>
      </c>
      <c r="T519" s="12"/>
      <c r="U519" s="11" t="s">
        <v>150</v>
      </c>
      <c r="V519" s="11">
        <v>0</v>
      </c>
      <c r="W519" s="11">
        <v>0</v>
      </c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2"/>
      <c r="AD519" s="12"/>
      <c r="AE519" s="12"/>
      <c r="AF519" s="15" t="s">
        <v>3699</v>
      </c>
      <c r="AG519" s="11" t="str">
        <f>IFERROR(VLOOKUP(표1[[#This Row],[담당자]],'담당자 정보'!$B:$D,2,0),"")</f>
        <v>모아라인</v>
      </c>
      <c r="AH519" s="11" t="str">
        <f>IFERROR(VLOOKUP(표1[[#This Row],[담당자]],'담당자 정보'!$B:$E,4,0),"")</f>
        <v>인프라확장실</v>
      </c>
      <c r="AI519" s="12" t="s">
        <v>396</v>
      </c>
      <c r="AJ519" s="12" t="str">
        <f>IFERROR(VLOOKUP(표1[[#This Row],[담당자]],배민비즈계정!$B:$E,3,0),"")</f>
        <v>jpmook12</v>
      </c>
      <c r="AK519" s="12" t="str">
        <f>IFERROR(VLOOKUP(표1[[#This Row],[담당자]],배민비즈계정!$B:$E,4,0),"")</f>
        <v>010-9904-2857</v>
      </c>
      <c r="AL519" s="12" t="str">
        <f>VLOOKUP(표1[[#This Row],[담당자]],배민비즈계정!$B:$E,2,0)</f>
        <v>모아라인</v>
      </c>
      <c r="AM519" s="11">
        <f>VLOOKUP(표1[[#This Row],[담당자]],'담당자 정보'!B:G,6,FALSE)</f>
        <v>0</v>
      </c>
      <c r="AN519" s="11" t="e">
        <f>VLOOKUP(표1[[#This Row],[팀장]],배민비즈계정!$B:$E,3,FALSE)</f>
        <v>#N/A</v>
      </c>
      <c r="AO519" s="16" t="e">
        <f>VLOOKUP(표1[[#This Row],[팀장]],배민비즈계정!$B:$E,4,FALSE)</f>
        <v>#N/A</v>
      </c>
      <c r="AP519" s="2" t="s">
        <v>109</v>
      </c>
      <c r="AQ519" s="2" t="s">
        <v>848</v>
      </c>
      <c r="AR519" s="2" t="str">
        <f>_xlfn.XLOOKUP(표1[[#This Row],[시도2]]&amp;" "&amp;표1[[#This Row],[시군구2]],요금제0402!C:C,요금제0402!G:G)</f>
        <v>경인B</v>
      </c>
      <c r="AS519" s="2"/>
      <c r="AT519" s="2"/>
      <c r="AU519" s="2"/>
    </row>
    <row r="520" spans="1:47" ht="16.5" customHeight="1">
      <c r="A520" s="10">
        <v>518</v>
      </c>
      <c r="B520" s="11"/>
      <c r="C520" s="11" t="s">
        <v>4025</v>
      </c>
      <c r="D520" s="11" t="s">
        <v>235</v>
      </c>
      <c r="E520" s="11" t="e">
        <v>#N/A</v>
      </c>
      <c r="F520" s="11" t="s">
        <v>57</v>
      </c>
      <c r="G520" s="11" t="s">
        <v>576</v>
      </c>
      <c r="H520" s="11">
        <v>0</v>
      </c>
      <c r="I520" s="47"/>
      <c r="J520" s="11" t="s">
        <v>4026</v>
      </c>
      <c r="K520" s="11" t="s">
        <v>3222</v>
      </c>
      <c r="L520" s="11" t="s">
        <v>99</v>
      </c>
      <c r="M520" s="12">
        <v>45464</v>
      </c>
      <c r="N520" s="12">
        <v>45469</v>
      </c>
      <c r="O520" s="12" t="str">
        <f>IFERROR(_xlfn.XLOOKUP(표1[[#This Row],[시도]]&amp;" "&amp;표1[[#This Row],[시군구]],요금제0402!C:C,요금제0402!G:G),"-")</f>
        <v>서울B&amp;경인A</v>
      </c>
      <c r="P520" s="14"/>
      <c r="Q520" s="57">
        <v>0</v>
      </c>
      <c r="R520" s="13">
        <v>100</v>
      </c>
      <c r="S520" s="18">
        <v>50</v>
      </c>
      <c r="T520" s="12"/>
      <c r="U520" s="11" t="s">
        <v>150</v>
      </c>
      <c r="V520" s="11" t="e">
        <v>#N/A</v>
      </c>
      <c r="W520" s="11" t="e">
        <v>#N/A</v>
      </c>
      <c r="X520" s="11" t="e">
        <v>#N/A</v>
      </c>
      <c r="Y520" s="11" t="e">
        <v>#N/A</v>
      </c>
      <c r="Z520" s="11" t="e">
        <v>#N/A</v>
      </c>
      <c r="AA520" s="11" t="e">
        <v>#N/A</v>
      </c>
      <c r="AB520" s="11" t="e">
        <v>#N/A</v>
      </c>
      <c r="AC520" s="12"/>
      <c r="AD520" s="12"/>
      <c r="AE520" s="12"/>
      <c r="AF520" s="15" t="s">
        <v>70</v>
      </c>
      <c r="AG520" s="11" t="str">
        <f>IFERROR(VLOOKUP(표1[[#This Row],[담당자]],'담당자 정보'!$B:$D,2,0),"")</f>
        <v/>
      </c>
      <c r="AH520" s="11" t="str">
        <f>IFERROR(VLOOKUP(표1[[#This Row],[담당자]],'담당자 정보'!$B:$E,4,0),"")</f>
        <v/>
      </c>
      <c r="AI520" s="12" t="e">
        <v>#N/A</v>
      </c>
      <c r="AJ520" s="12" t="str">
        <f>IFERROR(VLOOKUP(표1[[#This Row],[담당자]],배민비즈계정!$B:$E,3,0),"")</f>
        <v/>
      </c>
      <c r="AK520" s="12" t="str">
        <f>IFERROR(VLOOKUP(표1[[#This Row],[담당자]],배민비즈계정!$B:$E,4,0),"")</f>
        <v/>
      </c>
      <c r="AL520" s="12" t="e">
        <f>VLOOKUP(표1[[#This Row],[담당자]],배민비즈계정!$B:$E,2,0)</f>
        <v>#N/A</v>
      </c>
      <c r="AM520" s="11" t="e">
        <f>VLOOKUP(표1[[#This Row],[담당자]],'담당자 정보'!B:G,6,FALSE)</f>
        <v>#N/A</v>
      </c>
      <c r="AN520" s="11" t="e">
        <f>VLOOKUP(표1[[#This Row],[팀장]],배민비즈계정!$B:$E,3,FALSE)</f>
        <v>#N/A</v>
      </c>
      <c r="AO520" s="16" t="e">
        <f>VLOOKUP(표1[[#This Row],[팀장]],배민비즈계정!$B:$E,4,FALSE)</f>
        <v>#N/A</v>
      </c>
      <c r="AP520" s="2" t="s">
        <v>57</v>
      </c>
      <c r="AQ520" s="2" t="s">
        <v>576</v>
      </c>
      <c r="AR520" s="2" t="str">
        <f>_xlfn.XLOOKUP(표1[[#This Row],[시도2]]&amp;" "&amp;표1[[#This Row],[시군구2]],요금제0402!C:C,요금제0402!G:G)</f>
        <v>서울B&amp;경인A</v>
      </c>
      <c r="AS520" s="2"/>
      <c r="AT520" s="2"/>
      <c r="AU520" s="2"/>
    </row>
    <row r="521" spans="1:47" ht="16.5" customHeight="1">
      <c r="A521" s="10">
        <v>519</v>
      </c>
      <c r="B521" s="11"/>
      <c r="C521" s="11" t="s">
        <v>4027</v>
      </c>
      <c r="D521" s="11" t="s">
        <v>4028</v>
      </c>
      <c r="E521" s="11" t="s">
        <v>56</v>
      </c>
      <c r="F521" s="11" t="s">
        <v>288</v>
      </c>
      <c r="G521" s="11" t="s">
        <v>435</v>
      </c>
      <c r="H521" s="11">
        <v>0</v>
      </c>
      <c r="I521" s="47"/>
      <c r="J521" s="11" t="s">
        <v>4029</v>
      </c>
      <c r="K521" s="11" t="s">
        <v>3349</v>
      </c>
      <c r="L521" s="11" t="s">
        <v>99</v>
      </c>
      <c r="M521" s="12">
        <v>45464</v>
      </c>
      <c r="N521" s="12">
        <v>45469</v>
      </c>
      <c r="O521" s="12" t="str">
        <f>IFERROR(_xlfn.XLOOKUP(표1[[#This Row],[시도]]&amp;" "&amp;표1[[#This Row],[시군구]],요금제0402!C:C,요금제0402!G:G),"-")</f>
        <v>지방</v>
      </c>
      <c r="P521" s="14"/>
      <c r="Q521" s="57">
        <v>0</v>
      </c>
      <c r="R521" s="13">
        <v>100</v>
      </c>
      <c r="S521" s="18">
        <v>50</v>
      </c>
      <c r="T521" s="12" t="s">
        <v>86</v>
      </c>
      <c r="U521" s="11" t="s">
        <v>150</v>
      </c>
      <c r="V521" s="11">
        <v>5512901380</v>
      </c>
      <c r="W521" s="11" t="s">
        <v>4030</v>
      </c>
      <c r="X521" s="11" t="s">
        <v>4031</v>
      </c>
      <c r="Y521" s="11" t="s">
        <v>4032</v>
      </c>
      <c r="Z521" s="11">
        <v>1002851355145</v>
      </c>
      <c r="AA521" s="11" t="s">
        <v>259</v>
      </c>
      <c r="AB521" s="11" t="s">
        <v>4033</v>
      </c>
      <c r="AC521" s="12"/>
      <c r="AD521" s="12"/>
      <c r="AE521" s="12"/>
      <c r="AF521" s="15" t="s">
        <v>70</v>
      </c>
      <c r="AG521" s="11" t="str">
        <f>IFERROR(VLOOKUP(표1[[#This Row],[담당자]],'담당자 정보'!$B:$D,2,0),"")</f>
        <v>모아라인</v>
      </c>
      <c r="AH521" s="11" t="str">
        <f>IFERROR(VLOOKUP(표1[[#This Row],[담당자]],'담당자 정보'!$B:$E,4,0),"")</f>
        <v>인프라확장실</v>
      </c>
      <c r="AI521" s="12" t="s">
        <v>396</v>
      </c>
      <c r="AJ521" s="12" t="str">
        <f>IFERROR(VLOOKUP(표1[[#This Row],[담당자]],배민비즈계정!$B:$E,3,0),"")</f>
        <v>jpmook12</v>
      </c>
      <c r="AK521" s="12" t="str">
        <f>IFERROR(VLOOKUP(표1[[#This Row],[담당자]],배민비즈계정!$B:$E,4,0),"")</f>
        <v>010-9904-2857</v>
      </c>
      <c r="AL521" s="12" t="str">
        <f>VLOOKUP(표1[[#This Row],[담당자]],배민비즈계정!$B:$E,2,0)</f>
        <v>모아라인</v>
      </c>
      <c r="AM521" s="11">
        <f>VLOOKUP(표1[[#This Row],[담당자]],'담당자 정보'!B:G,6,FALSE)</f>
        <v>0</v>
      </c>
      <c r="AN521" s="11" t="e">
        <f>VLOOKUP(표1[[#This Row],[팀장]],배민비즈계정!$B:$E,3,FALSE)</f>
        <v>#N/A</v>
      </c>
      <c r="AO521" s="16" t="e">
        <f>VLOOKUP(표1[[#This Row],[팀장]],배민비즈계정!$B:$E,4,FALSE)</f>
        <v>#N/A</v>
      </c>
      <c r="AP521" s="2" t="s">
        <v>288</v>
      </c>
      <c r="AQ521" s="2" t="s">
        <v>435</v>
      </c>
      <c r="AR521" s="2" t="str">
        <f>_xlfn.XLOOKUP(표1[[#This Row],[시도2]]&amp;" "&amp;표1[[#This Row],[시군구2]],요금제0402!C:C,요금제0402!G:G)</f>
        <v>지방</v>
      </c>
      <c r="AS521" s="2"/>
      <c r="AT521" s="2"/>
      <c r="AU521" s="2"/>
    </row>
    <row r="522" spans="1:47" ht="16.5" customHeight="1">
      <c r="A522" s="10">
        <v>520</v>
      </c>
      <c r="B522" s="11"/>
      <c r="C522" s="11" t="s">
        <v>4034</v>
      </c>
      <c r="D522" s="11" t="s">
        <v>235</v>
      </c>
      <c r="E522" s="11" t="e">
        <v>#N/A</v>
      </c>
      <c r="F522" s="11" t="s">
        <v>57</v>
      </c>
      <c r="G522" s="11" t="s">
        <v>371</v>
      </c>
      <c r="H522" s="11">
        <v>0</v>
      </c>
      <c r="I522" s="47"/>
      <c r="J522" s="11" t="s">
        <v>4035</v>
      </c>
      <c r="K522" s="11" t="s">
        <v>3844</v>
      </c>
      <c r="L522" s="11" t="s">
        <v>99</v>
      </c>
      <c r="M522" s="12">
        <v>45464</v>
      </c>
      <c r="N522" s="12">
        <v>45469</v>
      </c>
      <c r="O522" s="12" t="str">
        <f>IFERROR(_xlfn.XLOOKUP(표1[[#This Row],[시도]]&amp;" "&amp;표1[[#This Row],[시군구]],요금제0402!C:C,요금제0402!G:G),"-")</f>
        <v>서울B&amp;경인A</v>
      </c>
      <c r="P522" s="14"/>
      <c r="Q522" s="57">
        <v>0</v>
      </c>
      <c r="R522" s="13">
        <v>100</v>
      </c>
      <c r="S522" s="18">
        <v>50</v>
      </c>
      <c r="T522" s="12"/>
      <c r="U522" s="11" t="s">
        <v>150</v>
      </c>
      <c r="V522" s="11" t="e">
        <v>#N/A</v>
      </c>
      <c r="W522" s="11" t="e">
        <v>#N/A</v>
      </c>
      <c r="X522" s="11" t="e">
        <v>#N/A</v>
      </c>
      <c r="Y522" s="11" t="e">
        <v>#N/A</v>
      </c>
      <c r="Z522" s="11" t="e">
        <v>#N/A</v>
      </c>
      <c r="AA522" s="11" t="e">
        <v>#N/A</v>
      </c>
      <c r="AB522" s="11" t="e">
        <v>#N/A</v>
      </c>
      <c r="AC522" s="12"/>
      <c r="AD522" s="12"/>
      <c r="AE522" s="12"/>
      <c r="AF522" s="15" t="s">
        <v>70</v>
      </c>
      <c r="AG522" s="11" t="str">
        <f>IFERROR(VLOOKUP(표1[[#This Row],[담당자]],'담당자 정보'!$B:$D,2,0),"")</f>
        <v/>
      </c>
      <c r="AH522" s="11" t="str">
        <f>IFERROR(VLOOKUP(표1[[#This Row],[담당자]],'담당자 정보'!$B:$E,4,0),"")</f>
        <v/>
      </c>
      <c r="AI522" s="12" t="e">
        <v>#N/A</v>
      </c>
      <c r="AJ522" s="12" t="str">
        <f>IFERROR(VLOOKUP(표1[[#This Row],[담당자]],배민비즈계정!$B:$E,3,0),"")</f>
        <v/>
      </c>
      <c r="AK522" s="12" t="str">
        <f>IFERROR(VLOOKUP(표1[[#This Row],[담당자]],배민비즈계정!$B:$E,4,0),"")</f>
        <v/>
      </c>
      <c r="AL522" s="12" t="e">
        <f>VLOOKUP(표1[[#This Row],[담당자]],배민비즈계정!$B:$E,2,0)</f>
        <v>#N/A</v>
      </c>
      <c r="AM522" s="11" t="e">
        <f>VLOOKUP(표1[[#This Row],[담당자]],'담당자 정보'!B:G,6,FALSE)</f>
        <v>#N/A</v>
      </c>
      <c r="AN522" s="11" t="e">
        <f>VLOOKUP(표1[[#This Row],[팀장]],배민비즈계정!$B:$E,3,FALSE)</f>
        <v>#N/A</v>
      </c>
      <c r="AO522" s="16" t="e">
        <f>VLOOKUP(표1[[#This Row],[팀장]],배민비즈계정!$B:$E,4,FALSE)</f>
        <v>#N/A</v>
      </c>
      <c r="AP522" s="2" t="s">
        <v>57</v>
      </c>
      <c r="AQ522" s="2" t="s">
        <v>371</v>
      </c>
      <c r="AR522" s="2" t="str">
        <f>_xlfn.XLOOKUP(표1[[#This Row],[시도2]]&amp;" "&amp;표1[[#This Row],[시군구2]],요금제0402!C:C,요금제0402!G:G)</f>
        <v>서울B&amp;경인A</v>
      </c>
      <c r="AS522" s="2"/>
      <c r="AT522" s="2"/>
      <c r="AU522" s="2"/>
    </row>
    <row r="523" spans="1:47" ht="16.5" customHeight="1">
      <c r="A523" s="10">
        <v>521</v>
      </c>
      <c r="B523" s="11"/>
      <c r="C523" s="11" t="s">
        <v>4036</v>
      </c>
      <c r="D523" s="11" t="s">
        <v>4037</v>
      </c>
      <c r="E523" s="11" t="s">
        <v>56</v>
      </c>
      <c r="F523" s="11" t="s">
        <v>1236</v>
      </c>
      <c r="G523" s="11" t="s">
        <v>1237</v>
      </c>
      <c r="H523" s="11">
        <v>0</v>
      </c>
      <c r="I523" s="47"/>
      <c r="J523" s="11" t="s">
        <v>4038</v>
      </c>
      <c r="K523" s="11" t="s">
        <v>4039</v>
      </c>
      <c r="L523" s="11" t="s">
        <v>99</v>
      </c>
      <c r="M523" s="12">
        <v>45464</v>
      </c>
      <c r="N523" s="12">
        <v>45469</v>
      </c>
      <c r="O523" s="12" t="str">
        <f>IFERROR(_xlfn.XLOOKUP(표1[[#This Row],[시도]]&amp;" "&amp;표1[[#This Row],[시군구]],요금제0402!C:C,요금제0402!G:G),"-")</f>
        <v>지방</v>
      </c>
      <c r="P523" s="14"/>
      <c r="Q523" s="57">
        <v>0</v>
      </c>
      <c r="R523" s="13">
        <v>100</v>
      </c>
      <c r="S523" s="18">
        <v>50</v>
      </c>
      <c r="T523" s="12" t="s">
        <v>86</v>
      </c>
      <c r="U523" s="11" t="s">
        <v>150</v>
      </c>
      <c r="V523" s="11">
        <v>8131500701</v>
      </c>
      <c r="W523" s="11" t="s">
        <v>1240</v>
      </c>
      <c r="X523" s="11" t="s">
        <v>1241</v>
      </c>
      <c r="Y523" s="11" t="s">
        <v>1242</v>
      </c>
      <c r="Z523" s="11">
        <v>3333021766118</v>
      </c>
      <c r="AA523" s="11" t="s">
        <v>68</v>
      </c>
      <c r="AB523" s="11" t="s">
        <v>1243</v>
      </c>
      <c r="AC523" s="12"/>
      <c r="AD523" s="12"/>
      <c r="AE523" s="12"/>
      <c r="AF523" s="15" t="s">
        <v>70</v>
      </c>
      <c r="AG523" s="11" t="str">
        <f>IFERROR(VLOOKUP(표1[[#This Row],[담당자]],'담당자 정보'!$B:$D,2,0),"")</f>
        <v>모아라인</v>
      </c>
      <c r="AH523" s="11" t="str">
        <f>IFERROR(VLOOKUP(표1[[#This Row],[담당자]],'담당자 정보'!$B:$E,4,0),"")</f>
        <v>인프라확장실</v>
      </c>
      <c r="AI523" s="12" t="s">
        <v>396</v>
      </c>
      <c r="AJ523" s="12" t="str">
        <f>IFERROR(VLOOKUP(표1[[#This Row],[담당자]],배민비즈계정!$B:$E,3,0),"")</f>
        <v>jpmook12</v>
      </c>
      <c r="AK523" s="12" t="str">
        <f>IFERROR(VLOOKUP(표1[[#This Row],[담당자]],배민비즈계정!$B:$E,4,0),"")</f>
        <v>010-9904-2857</v>
      </c>
      <c r="AL523" s="12" t="str">
        <f>VLOOKUP(표1[[#This Row],[담당자]],배민비즈계정!$B:$E,2,0)</f>
        <v>모아라인</v>
      </c>
      <c r="AM523" s="11">
        <f>VLOOKUP(표1[[#This Row],[담당자]],'담당자 정보'!B:G,6,FALSE)</f>
        <v>0</v>
      </c>
      <c r="AN523" s="11" t="e">
        <f>VLOOKUP(표1[[#This Row],[팀장]],배민비즈계정!$B:$E,3,FALSE)</f>
        <v>#N/A</v>
      </c>
      <c r="AO523" s="16" t="e">
        <f>VLOOKUP(표1[[#This Row],[팀장]],배민비즈계정!$B:$E,4,FALSE)</f>
        <v>#N/A</v>
      </c>
      <c r="AP523" s="2" t="s">
        <v>1236</v>
      </c>
      <c r="AQ523" s="2" t="s">
        <v>1237</v>
      </c>
      <c r="AR523" s="2" t="str">
        <f>_xlfn.XLOOKUP(표1[[#This Row],[시도2]]&amp;" "&amp;표1[[#This Row],[시군구2]],요금제0402!C:C,요금제0402!G:G)</f>
        <v>지방</v>
      </c>
      <c r="AS523" s="2"/>
      <c r="AT523" s="2"/>
      <c r="AU523" s="2"/>
    </row>
    <row r="524" spans="1:47" ht="16.5" customHeight="1">
      <c r="A524" s="10">
        <v>522</v>
      </c>
      <c r="B524" s="11"/>
      <c r="C524" s="11" t="s">
        <v>4040</v>
      </c>
      <c r="D524" s="11" t="s">
        <v>4041</v>
      </c>
      <c r="E524" s="11" t="s">
        <v>56</v>
      </c>
      <c r="F524" s="11" t="s">
        <v>57</v>
      </c>
      <c r="G524" s="11" t="s">
        <v>337</v>
      </c>
      <c r="H524" s="11">
        <v>0</v>
      </c>
      <c r="I524" s="47" t="s">
        <v>4042</v>
      </c>
      <c r="J524" s="11" t="s">
        <v>4043</v>
      </c>
      <c r="K524" s="11" t="s">
        <v>1470</v>
      </c>
      <c r="L524" s="11" t="s">
        <v>99</v>
      </c>
      <c r="M524" s="12">
        <v>45464</v>
      </c>
      <c r="N524" s="12">
        <v>45469</v>
      </c>
      <c r="O524" s="12" t="str">
        <f>IFERROR(_xlfn.XLOOKUP(표1[[#This Row],[시도]]&amp;" "&amp;표1[[#This Row],[시군구]],요금제0402!C:C,요금제0402!G:G),"-")</f>
        <v>서울B&amp;경인A</v>
      </c>
      <c r="P524" s="14"/>
      <c r="Q524" s="57">
        <v>0</v>
      </c>
      <c r="R524" s="13">
        <v>100</v>
      </c>
      <c r="S524" s="18">
        <v>50</v>
      </c>
      <c r="T524" s="12" t="s">
        <v>86</v>
      </c>
      <c r="U524" s="11" t="s">
        <v>64</v>
      </c>
      <c r="V524" s="11">
        <v>7467200267</v>
      </c>
      <c r="W524" s="11" t="s">
        <v>4044</v>
      </c>
      <c r="X524" s="11" t="s">
        <v>4045</v>
      </c>
      <c r="Y524" s="11" t="s">
        <v>4046</v>
      </c>
      <c r="Z524" s="11">
        <v>38291053013307</v>
      </c>
      <c r="AA524" s="11" t="s">
        <v>296</v>
      </c>
      <c r="AB524" s="11" t="s">
        <v>4047</v>
      </c>
      <c r="AC524" s="12"/>
      <c r="AD524" s="12"/>
      <c r="AE524" s="12"/>
      <c r="AF524" s="15" t="s">
        <v>70</v>
      </c>
      <c r="AG524" s="11" t="str">
        <f>IFERROR(VLOOKUP(표1[[#This Row],[담당자]],'담당자 정보'!$B:$D,2,0),"")</f>
        <v>모아라인</v>
      </c>
      <c r="AH524" s="11" t="str">
        <f>IFERROR(VLOOKUP(표1[[#This Row],[담당자]],'담당자 정보'!$B:$E,4,0),"")</f>
        <v>인프라확장실</v>
      </c>
      <c r="AI524" s="12" t="s">
        <v>396</v>
      </c>
      <c r="AJ524" s="12" t="str">
        <f>IFERROR(VLOOKUP(표1[[#This Row],[담당자]],배민비즈계정!$B:$E,3,0),"")</f>
        <v>jpmook12</v>
      </c>
      <c r="AK524" s="12" t="str">
        <f>IFERROR(VLOOKUP(표1[[#This Row],[담당자]],배민비즈계정!$B:$E,4,0),"")</f>
        <v>010-9904-2857</v>
      </c>
      <c r="AL524" s="12" t="str">
        <f>VLOOKUP(표1[[#This Row],[담당자]],배민비즈계정!$B:$E,2,0)</f>
        <v>모아라인</v>
      </c>
      <c r="AM524" s="11">
        <f>VLOOKUP(표1[[#This Row],[담당자]],'담당자 정보'!B:G,6,FALSE)</f>
        <v>0</v>
      </c>
      <c r="AN524" s="11" t="e">
        <f>VLOOKUP(표1[[#This Row],[팀장]],배민비즈계정!$B:$E,3,FALSE)</f>
        <v>#N/A</v>
      </c>
      <c r="AO524" s="16" t="e">
        <f>VLOOKUP(표1[[#This Row],[팀장]],배민비즈계정!$B:$E,4,FALSE)</f>
        <v>#N/A</v>
      </c>
      <c r="AP524" s="2" t="s">
        <v>57</v>
      </c>
      <c r="AQ524" s="2" t="s">
        <v>337</v>
      </c>
      <c r="AR524" s="2" t="str">
        <f>_xlfn.XLOOKUP(표1[[#This Row],[시도2]]&amp;" "&amp;표1[[#This Row],[시군구2]],요금제0402!C:C,요금제0402!G:G)</f>
        <v>서울B&amp;경인A</v>
      </c>
      <c r="AS524" s="2"/>
      <c r="AT524" s="2"/>
      <c r="AU524" s="2"/>
    </row>
    <row r="525" spans="1:47" ht="16.5" customHeight="1">
      <c r="A525" s="10">
        <v>523</v>
      </c>
      <c r="B525" s="11"/>
      <c r="C525" s="11" t="s">
        <v>4048</v>
      </c>
      <c r="D525" s="11" t="s">
        <v>4049</v>
      </c>
      <c r="E525" s="11" t="s">
        <v>56</v>
      </c>
      <c r="F525" s="11" t="s">
        <v>57</v>
      </c>
      <c r="G525" s="11" t="s">
        <v>2952</v>
      </c>
      <c r="H525" s="11">
        <v>0</v>
      </c>
      <c r="I525" s="47"/>
      <c r="J525" s="11" t="s">
        <v>4050</v>
      </c>
      <c r="K525" s="11" t="s">
        <v>4051</v>
      </c>
      <c r="L525" s="11" t="s">
        <v>99</v>
      </c>
      <c r="M525" s="12">
        <v>45464</v>
      </c>
      <c r="N525" s="12">
        <v>45469</v>
      </c>
      <c r="O525" s="12" t="str">
        <f>IFERROR(_xlfn.XLOOKUP(표1[[#This Row],[시도]]&amp;" "&amp;표1[[#This Row],[시군구]],요금제0402!C:C,요금제0402!G:G),"-")</f>
        <v>서울B&amp;경인A</v>
      </c>
      <c r="P525" s="14"/>
      <c r="Q525" s="57">
        <v>0</v>
      </c>
      <c r="R525" s="13">
        <v>100</v>
      </c>
      <c r="S525" s="18">
        <v>0</v>
      </c>
      <c r="T525" s="12" t="s">
        <v>63</v>
      </c>
      <c r="U525" s="11" t="s">
        <v>150</v>
      </c>
      <c r="V525" s="11">
        <v>1848803017</v>
      </c>
      <c r="W525" s="11" t="s">
        <v>4052</v>
      </c>
      <c r="X525" s="11" t="s">
        <v>4053</v>
      </c>
      <c r="Y525" s="11" t="s">
        <v>4054</v>
      </c>
      <c r="Z525" s="11">
        <v>140014677963</v>
      </c>
      <c r="AA525" s="11" t="s">
        <v>165</v>
      </c>
      <c r="AB525" s="11" t="s">
        <v>4055</v>
      </c>
      <c r="AC525" s="12"/>
      <c r="AD525" s="12"/>
      <c r="AE525" s="12"/>
      <c r="AF525" s="15" t="s">
        <v>70</v>
      </c>
      <c r="AG525" s="11" t="str">
        <f>IFERROR(VLOOKUP(표1[[#This Row],[담당자]],'담당자 정보'!$B:$D,2,0),"")</f>
        <v>모아라인</v>
      </c>
      <c r="AH525" s="11" t="str">
        <f>IFERROR(VLOOKUP(표1[[#This Row],[담당자]],'담당자 정보'!$B:$E,4,0),"")</f>
        <v>모아라인</v>
      </c>
      <c r="AI525" s="12" t="s">
        <v>3466</v>
      </c>
      <c r="AJ525" s="12" t="str">
        <f>IFERROR(VLOOKUP(표1[[#This Row],[담당자]],배민비즈계정!$B:$E,3,0),"")</f>
        <v>smfai1</v>
      </c>
      <c r="AK525" s="12" t="str">
        <f>IFERROR(VLOOKUP(표1[[#This Row],[담당자]],배민비즈계정!$B:$E,4,0),"")</f>
        <v>010-4696-9776</v>
      </c>
      <c r="AL525" s="12" t="str">
        <f>VLOOKUP(표1[[#This Row],[담당자]],배민비즈계정!$B:$E,2,0)</f>
        <v>모아라인</v>
      </c>
      <c r="AM525" s="11">
        <f>VLOOKUP(표1[[#This Row],[담당자]],'담당자 정보'!B:G,6,FALSE)</f>
        <v>0</v>
      </c>
      <c r="AN525" s="11" t="e">
        <f>VLOOKUP(표1[[#This Row],[팀장]],배민비즈계정!$B:$E,3,FALSE)</f>
        <v>#N/A</v>
      </c>
      <c r="AO525" s="16" t="e">
        <f>VLOOKUP(표1[[#This Row],[팀장]],배민비즈계정!$B:$E,4,FALSE)</f>
        <v>#N/A</v>
      </c>
      <c r="AP525" s="2" t="s">
        <v>57</v>
      </c>
      <c r="AQ525" s="2" t="s">
        <v>2952</v>
      </c>
      <c r="AR525" s="2" t="str">
        <f>_xlfn.XLOOKUP(표1[[#This Row],[시도2]]&amp;" "&amp;표1[[#This Row],[시군구2]],요금제0402!C:C,요금제0402!G:G)</f>
        <v>서울B&amp;경인A</v>
      </c>
      <c r="AS525" s="2"/>
      <c r="AT525" s="2"/>
      <c r="AU525" s="2"/>
    </row>
    <row r="526" spans="1:47" ht="16.5" customHeight="1">
      <c r="A526" s="10">
        <v>524</v>
      </c>
      <c r="B526" s="11"/>
      <c r="C526" s="11" t="s">
        <v>4056</v>
      </c>
      <c r="D526" s="11" t="s">
        <v>4057</v>
      </c>
      <c r="E526" s="11" t="s">
        <v>56</v>
      </c>
      <c r="F526" s="11" t="s">
        <v>288</v>
      </c>
      <c r="G526" s="11" t="s">
        <v>302</v>
      </c>
      <c r="H526" s="11">
        <v>0</v>
      </c>
      <c r="I526" s="47"/>
      <c r="J526" s="11" t="s">
        <v>4058</v>
      </c>
      <c r="K526" s="11" t="s">
        <v>4059</v>
      </c>
      <c r="L526" s="11" t="s">
        <v>99</v>
      </c>
      <c r="M526" s="12">
        <v>45464</v>
      </c>
      <c r="N526" s="12">
        <v>45469</v>
      </c>
      <c r="O526" s="12" t="str">
        <f>IFERROR(_xlfn.XLOOKUP(표1[[#This Row],[시도]]&amp;" "&amp;표1[[#This Row],[시군구]],요금제0402!C:C,요금제0402!G:G),"-")</f>
        <v>지방</v>
      </c>
      <c r="P526" s="14"/>
      <c r="Q526" s="57">
        <v>0</v>
      </c>
      <c r="R526" s="13">
        <v>100</v>
      </c>
      <c r="S526" s="18">
        <v>50</v>
      </c>
      <c r="T526" s="12" t="s">
        <v>86</v>
      </c>
      <c r="U526" s="11" t="s">
        <v>64</v>
      </c>
      <c r="V526" s="11">
        <v>1212792648</v>
      </c>
      <c r="W526" s="11" t="s">
        <v>4060</v>
      </c>
      <c r="X526" s="11" t="s">
        <v>3961</v>
      </c>
      <c r="Y526" s="11" t="s">
        <v>4061</v>
      </c>
      <c r="Z526" s="11">
        <v>52501052130344</v>
      </c>
      <c r="AA526" s="11" t="s">
        <v>142</v>
      </c>
      <c r="AB526" s="11" t="s">
        <v>4062</v>
      </c>
      <c r="AC526" s="12"/>
      <c r="AD526" s="12"/>
      <c r="AE526" s="12"/>
      <c r="AF526" s="15" t="s">
        <v>70</v>
      </c>
      <c r="AG526" s="11" t="str">
        <f>IFERROR(VLOOKUP(표1[[#This Row],[담당자]],'담당자 정보'!$B:$D,2,0),"")</f>
        <v>모아라인</v>
      </c>
      <c r="AH526" s="11" t="str">
        <f>IFERROR(VLOOKUP(표1[[#This Row],[담당자]],'담당자 정보'!$B:$E,4,0),"")</f>
        <v>인프라확장실</v>
      </c>
      <c r="AI526" s="12" t="s">
        <v>396</v>
      </c>
      <c r="AJ526" s="12" t="str">
        <f>IFERROR(VLOOKUP(표1[[#This Row],[담당자]],배민비즈계정!$B:$E,3,0),"")</f>
        <v>jpmook12</v>
      </c>
      <c r="AK526" s="12" t="str">
        <f>IFERROR(VLOOKUP(표1[[#This Row],[담당자]],배민비즈계정!$B:$E,4,0),"")</f>
        <v>010-9904-2857</v>
      </c>
      <c r="AL526" s="12" t="str">
        <f>VLOOKUP(표1[[#This Row],[담당자]],배민비즈계정!$B:$E,2,0)</f>
        <v>모아라인</v>
      </c>
      <c r="AM526" s="11">
        <f>VLOOKUP(표1[[#This Row],[담당자]],'담당자 정보'!B:G,6,FALSE)</f>
        <v>0</v>
      </c>
      <c r="AN526" s="11" t="e">
        <f>VLOOKUP(표1[[#This Row],[팀장]],배민비즈계정!$B:$E,3,FALSE)</f>
        <v>#N/A</v>
      </c>
      <c r="AO526" s="16" t="e">
        <f>VLOOKUP(표1[[#This Row],[팀장]],배민비즈계정!$B:$E,4,FALSE)</f>
        <v>#N/A</v>
      </c>
      <c r="AP526" s="2" t="s">
        <v>288</v>
      </c>
      <c r="AQ526" s="2" t="s">
        <v>302</v>
      </c>
      <c r="AR526" s="2" t="str">
        <f>_xlfn.XLOOKUP(표1[[#This Row],[시도2]]&amp;" "&amp;표1[[#This Row],[시군구2]],요금제0402!C:C,요금제0402!G:G)</f>
        <v>지방</v>
      </c>
      <c r="AS526" s="2"/>
      <c r="AT526" s="2"/>
      <c r="AU526" s="2"/>
    </row>
    <row r="527" spans="1:47" ht="16.5" customHeight="1">
      <c r="A527" s="10">
        <v>525</v>
      </c>
      <c r="B527" s="11"/>
      <c r="C527" s="11" t="s">
        <v>4063</v>
      </c>
      <c r="D527" s="11" t="s">
        <v>4064</v>
      </c>
      <c r="E527" s="11" t="s">
        <v>56</v>
      </c>
      <c r="F527" s="11" t="s">
        <v>57</v>
      </c>
      <c r="G527" s="11" t="s">
        <v>337</v>
      </c>
      <c r="H527" s="11">
        <v>0</v>
      </c>
      <c r="I527" s="47" t="s">
        <v>4065</v>
      </c>
      <c r="J527" s="11" t="s">
        <v>4066</v>
      </c>
      <c r="K527" s="11" t="s">
        <v>4067</v>
      </c>
      <c r="L527" s="11" t="s">
        <v>99</v>
      </c>
      <c r="M527" s="12">
        <v>45464</v>
      </c>
      <c r="N527" s="12">
        <v>45469</v>
      </c>
      <c r="O527" s="12" t="str">
        <f>IFERROR(_xlfn.XLOOKUP(표1[[#This Row],[시도]]&amp;" "&amp;표1[[#This Row],[시군구]],요금제0402!C:C,요금제0402!G:G),"-")</f>
        <v>서울B&amp;경인A</v>
      </c>
      <c r="P527" s="14"/>
      <c r="Q527" s="57">
        <v>0</v>
      </c>
      <c r="R527" s="13">
        <v>100</v>
      </c>
      <c r="S527" s="18">
        <v>50</v>
      </c>
      <c r="T527" s="12" t="s">
        <v>86</v>
      </c>
      <c r="U527" s="11" t="s">
        <v>150</v>
      </c>
      <c r="V527" s="11">
        <v>2112911753</v>
      </c>
      <c r="W527" s="11" t="s">
        <v>4068</v>
      </c>
      <c r="X527" s="11" t="s">
        <v>4069</v>
      </c>
      <c r="Y527" s="11" t="s">
        <v>4070</v>
      </c>
      <c r="Z527" s="11">
        <v>3333257542440</v>
      </c>
      <c r="AA527" s="11" t="s">
        <v>68</v>
      </c>
      <c r="AB527" s="11" t="s">
        <v>4071</v>
      </c>
      <c r="AC527" s="12"/>
      <c r="AD527" s="12"/>
      <c r="AE527" s="12"/>
      <c r="AF527" s="15" t="s">
        <v>70</v>
      </c>
      <c r="AG527" s="11" t="str">
        <f>IFERROR(VLOOKUP(표1[[#This Row],[담당자]],'담당자 정보'!$B:$D,2,0),"")</f>
        <v>모아라인</v>
      </c>
      <c r="AH527" s="11" t="str">
        <f>IFERROR(VLOOKUP(표1[[#This Row],[담당자]],'담당자 정보'!$B:$E,4,0),"")</f>
        <v>인프라확장실</v>
      </c>
      <c r="AI527" s="12" t="s">
        <v>396</v>
      </c>
      <c r="AJ527" s="12" t="str">
        <f>IFERROR(VLOOKUP(표1[[#This Row],[담당자]],배민비즈계정!$B:$E,3,0),"")</f>
        <v>jpmook12</v>
      </c>
      <c r="AK527" s="12" t="str">
        <f>IFERROR(VLOOKUP(표1[[#This Row],[담당자]],배민비즈계정!$B:$E,4,0),"")</f>
        <v>010-9904-2857</v>
      </c>
      <c r="AL527" s="12" t="str">
        <f>VLOOKUP(표1[[#This Row],[담당자]],배민비즈계정!$B:$E,2,0)</f>
        <v>모아라인</v>
      </c>
      <c r="AM527" s="11">
        <f>VLOOKUP(표1[[#This Row],[담당자]],'담당자 정보'!B:G,6,FALSE)</f>
        <v>0</v>
      </c>
      <c r="AN527" s="11" t="e">
        <f>VLOOKUP(표1[[#This Row],[팀장]],배민비즈계정!$B:$E,3,FALSE)</f>
        <v>#N/A</v>
      </c>
      <c r="AO527" s="16" t="e">
        <f>VLOOKUP(표1[[#This Row],[팀장]],배민비즈계정!$B:$E,4,FALSE)</f>
        <v>#N/A</v>
      </c>
      <c r="AP527" s="2" t="s">
        <v>57</v>
      </c>
      <c r="AQ527" s="2" t="s">
        <v>337</v>
      </c>
      <c r="AR527" s="2" t="str">
        <f>_xlfn.XLOOKUP(표1[[#This Row],[시도2]]&amp;" "&amp;표1[[#This Row],[시군구2]],요금제0402!C:C,요금제0402!G:G)</f>
        <v>서울B&amp;경인A</v>
      </c>
      <c r="AS527" s="2"/>
      <c r="AT527" s="2"/>
      <c r="AU527" s="2"/>
    </row>
    <row r="528" spans="1:47" ht="16.5" customHeight="1">
      <c r="A528" s="10">
        <v>526</v>
      </c>
      <c r="B528" s="11"/>
      <c r="C528" s="11" t="s">
        <v>4072</v>
      </c>
      <c r="D528" s="11" t="s">
        <v>4073</v>
      </c>
      <c r="E528" s="11" t="s">
        <v>56</v>
      </c>
      <c r="F528" s="11" t="s">
        <v>57</v>
      </c>
      <c r="G528" s="11" t="s">
        <v>713</v>
      </c>
      <c r="H528" s="11">
        <v>0</v>
      </c>
      <c r="I528" s="47"/>
      <c r="J528" s="11" t="s">
        <v>4074</v>
      </c>
      <c r="K528" s="11" t="s">
        <v>4075</v>
      </c>
      <c r="L528" s="11" t="s">
        <v>99</v>
      </c>
      <c r="M528" s="12">
        <v>45464</v>
      </c>
      <c r="N528" s="12">
        <v>45469</v>
      </c>
      <c r="O528" s="12" t="str">
        <f>IFERROR(_xlfn.XLOOKUP(표1[[#This Row],[시도]]&amp;" "&amp;표1[[#This Row],[시군구]],요금제0402!C:C,요금제0402!G:G),"-")</f>
        <v>서울B&amp;경인A</v>
      </c>
      <c r="P528" s="14"/>
      <c r="Q528" s="57">
        <v>0</v>
      </c>
      <c r="R528" s="13">
        <v>100</v>
      </c>
      <c r="S528" s="18">
        <v>0</v>
      </c>
      <c r="T528" s="12" t="s">
        <v>63</v>
      </c>
      <c r="U528" s="11" t="s">
        <v>150</v>
      </c>
      <c r="V528" s="11">
        <v>0</v>
      </c>
      <c r="W528" s="11">
        <v>0</v>
      </c>
      <c r="X528" s="11">
        <v>0</v>
      </c>
      <c r="Y528" s="11">
        <v>0</v>
      </c>
      <c r="Z528" s="11">
        <v>0</v>
      </c>
      <c r="AA528" s="11">
        <v>0</v>
      </c>
      <c r="AB528" s="11">
        <v>0</v>
      </c>
      <c r="AC528" s="12"/>
      <c r="AD528" s="12"/>
      <c r="AE528" s="12"/>
      <c r="AF528" s="15" t="s">
        <v>70</v>
      </c>
      <c r="AG528" s="11" t="str">
        <f>IFERROR(VLOOKUP(표1[[#This Row],[담당자]],'담당자 정보'!$B:$D,2,0),"")</f>
        <v>모아라인</v>
      </c>
      <c r="AH528" s="11" t="str">
        <f>IFERROR(VLOOKUP(표1[[#This Row],[담당자]],'담당자 정보'!$B:$E,4,0),"")</f>
        <v>모아라인</v>
      </c>
      <c r="AI528" s="12" t="s">
        <v>3466</v>
      </c>
      <c r="AJ528" s="12" t="str">
        <f>IFERROR(VLOOKUP(표1[[#This Row],[담당자]],배민비즈계정!$B:$E,3,0),"")</f>
        <v>smfai1</v>
      </c>
      <c r="AK528" s="12" t="str">
        <f>IFERROR(VLOOKUP(표1[[#This Row],[담당자]],배민비즈계정!$B:$E,4,0),"")</f>
        <v>010-4696-9776</v>
      </c>
      <c r="AL528" s="12" t="str">
        <f>VLOOKUP(표1[[#This Row],[담당자]],배민비즈계정!$B:$E,2,0)</f>
        <v>모아라인</v>
      </c>
      <c r="AM528" s="11">
        <f>VLOOKUP(표1[[#This Row],[담당자]],'담당자 정보'!B:G,6,FALSE)</f>
        <v>0</v>
      </c>
      <c r="AN528" s="11" t="e">
        <f>VLOOKUP(표1[[#This Row],[팀장]],배민비즈계정!$B:$E,3,FALSE)</f>
        <v>#N/A</v>
      </c>
      <c r="AO528" s="16" t="e">
        <f>VLOOKUP(표1[[#This Row],[팀장]],배민비즈계정!$B:$E,4,FALSE)</f>
        <v>#N/A</v>
      </c>
      <c r="AP528" s="2" t="s">
        <v>57</v>
      </c>
      <c r="AQ528" s="2" t="s">
        <v>713</v>
      </c>
      <c r="AR528" s="2" t="str">
        <f>_xlfn.XLOOKUP(표1[[#This Row],[시도2]]&amp;" "&amp;표1[[#This Row],[시군구2]],요금제0402!C:C,요금제0402!G:G)</f>
        <v>서울B&amp;경인A</v>
      </c>
      <c r="AS528" s="2"/>
      <c r="AT528" s="2"/>
      <c r="AU528" s="2"/>
    </row>
    <row r="529" spans="1:47" ht="16.5" customHeight="1">
      <c r="A529" s="10">
        <v>527</v>
      </c>
      <c r="B529" s="11"/>
      <c r="C529" s="11" t="s">
        <v>4076</v>
      </c>
      <c r="D529" s="11" t="s">
        <v>4077</v>
      </c>
      <c r="E529" s="11" t="s">
        <v>3758</v>
      </c>
      <c r="F529" s="11" t="s">
        <v>1678</v>
      </c>
      <c r="G529" s="11" t="s">
        <v>1679</v>
      </c>
      <c r="H529" s="11">
        <v>0</v>
      </c>
      <c r="I529" s="47"/>
      <c r="J529" s="11" t="s">
        <v>4078</v>
      </c>
      <c r="K529" s="11" t="s">
        <v>4009</v>
      </c>
      <c r="L529" s="11" t="s">
        <v>99</v>
      </c>
      <c r="M529" s="12">
        <v>45464</v>
      </c>
      <c r="N529" s="12">
        <v>45469</v>
      </c>
      <c r="O529" s="12" t="str">
        <f>IFERROR(_xlfn.XLOOKUP(표1[[#This Row],[시도]]&amp;" "&amp;표1[[#This Row],[시군구]],요금제0402!C:C,요금제0402!G:G),"-")</f>
        <v>지방</v>
      </c>
      <c r="P529" s="14"/>
      <c r="Q529" s="57">
        <v>0</v>
      </c>
      <c r="R529" s="13">
        <v>100</v>
      </c>
      <c r="S529" s="18">
        <v>50</v>
      </c>
      <c r="T529" s="12"/>
      <c r="U529" s="11" t="s">
        <v>150</v>
      </c>
      <c r="V529" s="11">
        <v>0</v>
      </c>
      <c r="W529" s="11">
        <v>0</v>
      </c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2"/>
      <c r="AD529" s="12"/>
      <c r="AE529" s="12"/>
      <c r="AF529" s="15" t="s">
        <v>4079</v>
      </c>
      <c r="AG529" s="11" t="str">
        <f>IFERROR(VLOOKUP(표1[[#This Row],[담당자]],'담당자 정보'!$B:$D,2,0),"")</f>
        <v>모아라인</v>
      </c>
      <c r="AH529" s="11" t="str">
        <f>IFERROR(VLOOKUP(표1[[#This Row],[담당자]],'담당자 정보'!$B:$E,4,0),"")</f>
        <v>인프라확장_3팀</v>
      </c>
      <c r="AI529" s="12" t="s">
        <v>333</v>
      </c>
      <c r="AJ529" s="12" t="str">
        <f>IFERROR(VLOOKUP(표1[[#This Row],[담당자]],배민비즈계정!$B:$E,3,0),"")</f>
        <v>samsami7777777</v>
      </c>
      <c r="AK529" s="12" t="str">
        <f>IFERROR(VLOOKUP(표1[[#This Row],[담당자]],배민비즈계정!$B:$E,4,0),"")</f>
        <v>010-5212-8218</v>
      </c>
      <c r="AL529" s="12" t="str">
        <f>VLOOKUP(표1[[#This Row],[담당자]],배민비즈계정!$B:$E,2,0)</f>
        <v>모아라인</v>
      </c>
      <c r="AM529" s="11" t="str">
        <f>VLOOKUP(표1[[#This Row],[담당자]],'담당자 정보'!B:G,6,FALSE)</f>
        <v>김영선</v>
      </c>
      <c r="AN529" s="11" t="str">
        <f>VLOOKUP(표1[[#This Row],[팀장]],배민비즈계정!$B:$E,3,FALSE)</f>
        <v>samsami7777777</v>
      </c>
      <c r="AO529" s="16" t="str">
        <f>VLOOKUP(표1[[#This Row],[팀장]],배민비즈계정!$B:$E,4,FALSE)</f>
        <v>010-5212-8218</v>
      </c>
      <c r="AP529" s="2" t="s">
        <v>1678</v>
      </c>
      <c r="AQ529" s="2" t="s">
        <v>1679</v>
      </c>
      <c r="AR529" s="2" t="str">
        <f>_xlfn.XLOOKUP(표1[[#This Row],[시도2]]&amp;" "&amp;표1[[#This Row],[시군구2]],요금제0402!C:C,요금제0402!G:G)</f>
        <v>지방</v>
      </c>
      <c r="AS529" s="2"/>
      <c r="AT529" s="2"/>
      <c r="AU529" s="2"/>
    </row>
    <row r="530" spans="1:47" ht="16.5" customHeight="1">
      <c r="A530" s="10">
        <v>528</v>
      </c>
      <c r="B530" s="11"/>
      <c r="C530" s="11" t="s">
        <v>4080</v>
      </c>
      <c r="D530" s="11" t="s">
        <v>4081</v>
      </c>
      <c r="E530" s="11" t="s">
        <v>3758</v>
      </c>
      <c r="F530" s="11" t="s">
        <v>1678</v>
      </c>
      <c r="G530" s="11" t="s">
        <v>1679</v>
      </c>
      <c r="H530" s="11">
        <v>0</v>
      </c>
      <c r="I530" s="47"/>
      <c r="J530" s="11" t="s">
        <v>4082</v>
      </c>
      <c r="K530" s="11" t="s">
        <v>4013</v>
      </c>
      <c r="L530" s="11" t="s">
        <v>99</v>
      </c>
      <c r="M530" s="12">
        <v>45464</v>
      </c>
      <c r="N530" s="12">
        <v>45469</v>
      </c>
      <c r="O530" s="12" t="str">
        <f>IFERROR(_xlfn.XLOOKUP(표1[[#This Row],[시도]]&amp;" "&amp;표1[[#This Row],[시군구]],요금제0402!C:C,요금제0402!G:G),"-")</f>
        <v>지방</v>
      </c>
      <c r="P530" s="14"/>
      <c r="Q530" s="57">
        <v>0</v>
      </c>
      <c r="R530" s="13">
        <v>100</v>
      </c>
      <c r="S530" s="18">
        <v>50</v>
      </c>
      <c r="T530" s="12"/>
      <c r="U530" s="11" t="s">
        <v>150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2"/>
      <c r="AD530" s="12"/>
      <c r="AE530" s="12"/>
      <c r="AF530" s="15" t="s">
        <v>4079</v>
      </c>
      <c r="AG530" s="11" t="str">
        <f>IFERROR(VLOOKUP(표1[[#This Row],[담당자]],'담당자 정보'!$B:$D,2,0),"")</f>
        <v>모아라인</v>
      </c>
      <c r="AH530" s="11" t="str">
        <f>IFERROR(VLOOKUP(표1[[#This Row],[담당자]],'담당자 정보'!$B:$E,4,0),"")</f>
        <v>인프라확장_3팀</v>
      </c>
      <c r="AI530" s="12" t="s">
        <v>333</v>
      </c>
      <c r="AJ530" s="12" t="str">
        <f>IFERROR(VLOOKUP(표1[[#This Row],[담당자]],배민비즈계정!$B:$E,3,0),"")</f>
        <v>samsami7777777</v>
      </c>
      <c r="AK530" s="12" t="str">
        <f>IFERROR(VLOOKUP(표1[[#This Row],[담당자]],배민비즈계정!$B:$E,4,0),"")</f>
        <v>010-5212-8218</v>
      </c>
      <c r="AL530" s="12" t="str">
        <f>VLOOKUP(표1[[#This Row],[담당자]],배민비즈계정!$B:$E,2,0)</f>
        <v>모아라인</v>
      </c>
      <c r="AM530" s="11" t="str">
        <f>VLOOKUP(표1[[#This Row],[담당자]],'담당자 정보'!B:G,6,FALSE)</f>
        <v>김영선</v>
      </c>
      <c r="AN530" s="11" t="str">
        <f>VLOOKUP(표1[[#This Row],[팀장]],배민비즈계정!$B:$E,3,FALSE)</f>
        <v>samsami7777777</v>
      </c>
      <c r="AO530" s="16" t="str">
        <f>VLOOKUP(표1[[#This Row],[팀장]],배민비즈계정!$B:$E,4,FALSE)</f>
        <v>010-5212-8218</v>
      </c>
      <c r="AP530" s="2" t="s">
        <v>1678</v>
      </c>
      <c r="AQ530" s="2" t="s">
        <v>1679</v>
      </c>
      <c r="AR530" s="2" t="str">
        <f>_xlfn.XLOOKUP(표1[[#This Row],[시도2]]&amp;" "&amp;표1[[#This Row],[시군구2]],요금제0402!C:C,요금제0402!G:G)</f>
        <v>지방</v>
      </c>
      <c r="AS530" s="2"/>
      <c r="AT530" s="2"/>
      <c r="AU530" s="2"/>
    </row>
    <row r="531" spans="1:47" ht="16.5" customHeight="1">
      <c r="A531" s="10">
        <v>529</v>
      </c>
      <c r="B531" s="11"/>
      <c r="C531" s="11" t="s">
        <v>4083</v>
      </c>
      <c r="D531" s="11" t="s">
        <v>4084</v>
      </c>
      <c r="E531" s="11" t="s">
        <v>3758</v>
      </c>
      <c r="F531" s="11" t="s">
        <v>1678</v>
      </c>
      <c r="G531" s="11" t="s">
        <v>1679</v>
      </c>
      <c r="H531" s="11">
        <v>0</v>
      </c>
      <c r="I531" s="47"/>
      <c r="J531" s="11" t="s">
        <v>4085</v>
      </c>
      <c r="K531" s="11" t="s">
        <v>4017</v>
      </c>
      <c r="L531" s="11" t="s">
        <v>99</v>
      </c>
      <c r="M531" s="12">
        <v>45464</v>
      </c>
      <c r="N531" s="12">
        <v>45469</v>
      </c>
      <c r="O531" s="12" t="str">
        <f>IFERROR(_xlfn.XLOOKUP(표1[[#This Row],[시도]]&amp;" "&amp;표1[[#This Row],[시군구]],요금제0402!C:C,요금제0402!G:G),"-")</f>
        <v>지방</v>
      </c>
      <c r="P531" s="14"/>
      <c r="Q531" s="57">
        <v>0</v>
      </c>
      <c r="R531" s="13">
        <v>100</v>
      </c>
      <c r="S531" s="18">
        <v>50</v>
      </c>
      <c r="T531" s="12"/>
      <c r="U531" s="11" t="s">
        <v>150</v>
      </c>
      <c r="V531" s="11">
        <v>0</v>
      </c>
      <c r="W531" s="11">
        <v>0</v>
      </c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2"/>
      <c r="AD531" s="12"/>
      <c r="AE531" s="12"/>
      <c r="AF531" s="15" t="s">
        <v>4079</v>
      </c>
      <c r="AG531" s="11" t="str">
        <f>IFERROR(VLOOKUP(표1[[#This Row],[담당자]],'담당자 정보'!$B:$D,2,0),"")</f>
        <v>모아라인</v>
      </c>
      <c r="AH531" s="11" t="str">
        <f>IFERROR(VLOOKUP(표1[[#This Row],[담당자]],'담당자 정보'!$B:$E,4,0),"")</f>
        <v>인프라확장_3팀</v>
      </c>
      <c r="AI531" s="12" t="s">
        <v>333</v>
      </c>
      <c r="AJ531" s="12" t="str">
        <f>IFERROR(VLOOKUP(표1[[#This Row],[담당자]],배민비즈계정!$B:$E,3,0),"")</f>
        <v>samsami7777777</v>
      </c>
      <c r="AK531" s="12" t="str">
        <f>IFERROR(VLOOKUP(표1[[#This Row],[담당자]],배민비즈계정!$B:$E,4,0),"")</f>
        <v>010-5212-8218</v>
      </c>
      <c r="AL531" s="12" t="str">
        <f>VLOOKUP(표1[[#This Row],[담당자]],배민비즈계정!$B:$E,2,0)</f>
        <v>모아라인</v>
      </c>
      <c r="AM531" s="11" t="str">
        <f>VLOOKUP(표1[[#This Row],[담당자]],'담당자 정보'!B:G,6,FALSE)</f>
        <v>김영선</v>
      </c>
      <c r="AN531" s="11" t="str">
        <f>VLOOKUP(표1[[#This Row],[팀장]],배민비즈계정!$B:$E,3,FALSE)</f>
        <v>samsami7777777</v>
      </c>
      <c r="AO531" s="16" t="str">
        <f>VLOOKUP(표1[[#This Row],[팀장]],배민비즈계정!$B:$E,4,FALSE)</f>
        <v>010-5212-8218</v>
      </c>
      <c r="AP531" s="2" t="s">
        <v>1678</v>
      </c>
      <c r="AQ531" s="2" t="s">
        <v>1679</v>
      </c>
      <c r="AR531" s="2" t="str">
        <f>_xlfn.XLOOKUP(표1[[#This Row],[시도2]]&amp;" "&amp;표1[[#This Row],[시군구2]],요금제0402!C:C,요금제0402!G:G)</f>
        <v>지방</v>
      </c>
      <c r="AS531" s="2"/>
      <c r="AT531" s="2"/>
      <c r="AU531" s="2"/>
    </row>
    <row r="532" spans="1:47" ht="16.5" customHeight="1">
      <c r="A532" s="10">
        <v>530</v>
      </c>
      <c r="B532" s="11"/>
      <c r="C532" s="11" t="s">
        <v>4086</v>
      </c>
      <c r="D532" s="11" t="s">
        <v>4087</v>
      </c>
      <c r="E532" s="11" t="s">
        <v>56</v>
      </c>
      <c r="F532" s="11" t="s">
        <v>57</v>
      </c>
      <c r="G532" s="11" t="s">
        <v>4088</v>
      </c>
      <c r="H532" s="11">
        <v>0</v>
      </c>
      <c r="I532" s="47"/>
      <c r="J532" s="11" t="s">
        <v>4089</v>
      </c>
      <c r="K532" s="11" t="s">
        <v>4090</v>
      </c>
      <c r="L532" s="11" t="s">
        <v>99</v>
      </c>
      <c r="M532" s="12">
        <v>45464</v>
      </c>
      <c r="N532" s="12">
        <v>45469</v>
      </c>
      <c r="O532" s="12" t="str">
        <f>IFERROR(_xlfn.XLOOKUP(표1[[#This Row],[시도]]&amp;" "&amp;표1[[#This Row],[시군구]],요금제0402!C:C,요금제0402!G:G),"-")</f>
        <v>서울A</v>
      </c>
      <c r="P532" s="14"/>
      <c r="Q532" s="57">
        <v>0</v>
      </c>
      <c r="R532" s="13">
        <v>100</v>
      </c>
      <c r="S532" s="18">
        <v>50</v>
      </c>
      <c r="T532" s="12" t="s">
        <v>86</v>
      </c>
      <c r="U532" s="11" t="s">
        <v>64</v>
      </c>
      <c r="V532" s="11">
        <v>8082901379</v>
      </c>
      <c r="W532" s="11" t="s">
        <v>4091</v>
      </c>
      <c r="X532" s="11" t="s">
        <v>4092</v>
      </c>
      <c r="Y532" s="11" t="s">
        <v>4093</v>
      </c>
      <c r="Z532" s="11">
        <v>3333332525879</v>
      </c>
      <c r="AA532" s="11" t="s">
        <v>68</v>
      </c>
      <c r="AB532" s="11" t="s">
        <v>4094</v>
      </c>
      <c r="AC532" s="12"/>
      <c r="AD532" s="12"/>
      <c r="AE532" s="12"/>
      <c r="AF532" s="15" t="s">
        <v>70</v>
      </c>
      <c r="AG532" s="11" t="str">
        <f>IFERROR(VLOOKUP(표1[[#This Row],[담당자]],'담당자 정보'!$B:$D,2,0),"")</f>
        <v>바로고</v>
      </c>
      <c r="AH532" s="11" t="str">
        <f>IFERROR(VLOOKUP(표1[[#This Row],[담당자]],'담당자 정보'!$B:$E,4,0),"")</f>
        <v>1팀</v>
      </c>
      <c r="AI532" s="12" t="s">
        <v>71</v>
      </c>
      <c r="AJ532" s="12" t="str">
        <f>IFERROR(VLOOKUP(표1[[#This Row],[담당자]],배민비즈계정!$B:$E,3,0),"")</f>
        <v>tkdan159</v>
      </c>
      <c r="AK532" s="12" t="str">
        <f>IFERROR(VLOOKUP(표1[[#This Row],[담당자]],배민비즈계정!$B:$E,4,0),"")</f>
        <v>010-9052-0911</v>
      </c>
      <c r="AL532" s="12" t="str">
        <f>VLOOKUP(표1[[#This Row],[담당자]],배민비즈계정!$B:$E,2,0)</f>
        <v>1팀</v>
      </c>
      <c r="AM532" s="11" t="str">
        <f>VLOOKUP(표1[[#This Row],[담당자]],'담당자 정보'!B:G,6,FALSE)</f>
        <v>평정현</v>
      </c>
      <c r="AN532" s="11" t="str">
        <f>VLOOKUP(표1[[#This Row],[팀장]],배민비즈계정!$B:$E,3,FALSE)</f>
        <v>jhpyeong</v>
      </c>
      <c r="AO532" s="16" t="str">
        <f>VLOOKUP(표1[[#This Row],[팀장]],배민비즈계정!$B:$E,4,FALSE)</f>
        <v>010-4660-7292</v>
      </c>
      <c r="AP532" s="2" t="s">
        <v>57</v>
      </c>
      <c r="AQ532" s="2" t="s">
        <v>4088</v>
      </c>
      <c r="AR532" s="2" t="str">
        <f>_xlfn.XLOOKUP(표1[[#This Row],[시도2]]&amp;" "&amp;표1[[#This Row],[시군구2]],요금제0402!C:C,요금제0402!G:G)</f>
        <v>서울A</v>
      </c>
      <c r="AS532" s="2"/>
      <c r="AT532" s="2"/>
      <c r="AU532" s="2"/>
    </row>
    <row r="533" spans="1:47" ht="16.5" customHeight="1">
      <c r="A533" s="10">
        <v>531</v>
      </c>
      <c r="B533" s="11"/>
      <c r="C533" s="11" t="s">
        <v>4095</v>
      </c>
      <c r="D533" s="11" t="s">
        <v>4096</v>
      </c>
      <c r="E533" s="11" t="s">
        <v>56</v>
      </c>
      <c r="F533" s="11" t="s">
        <v>109</v>
      </c>
      <c r="G533" s="11" t="s">
        <v>3609</v>
      </c>
      <c r="H533" s="11">
        <v>0</v>
      </c>
      <c r="I533" s="47"/>
      <c r="J533" s="11" t="s">
        <v>4097</v>
      </c>
      <c r="K533" s="11" t="s">
        <v>4098</v>
      </c>
      <c r="L533" s="11" t="s">
        <v>99</v>
      </c>
      <c r="M533" s="12">
        <v>45464</v>
      </c>
      <c r="N533" s="12">
        <v>45469</v>
      </c>
      <c r="O533" s="12" t="str">
        <f>IFERROR(_xlfn.XLOOKUP(표1[[#This Row],[시도]]&amp;" "&amp;표1[[#This Row],[시군구]],요금제0402!C:C,요금제0402!G:G),"-")</f>
        <v>서울B&amp;경인A</v>
      </c>
      <c r="P533" s="14"/>
      <c r="Q533" s="57">
        <v>0</v>
      </c>
      <c r="R533" s="13">
        <v>100</v>
      </c>
      <c r="S533" s="18">
        <v>50</v>
      </c>
      <c r="T533" s="12" t="s">
        <v>86</v>
      </c>
      <c r="U533" s="11" t="s">
        <v>64</v>
      </c>
      <c r="V533" s="11">
        <v>7356200462</v>
      </c>
      <c r="W533" s="11" t="s">
        <v>4099</v>
      </c>
      <c r="X533" s="11" t="s">
        <v>4100</v>
      </c>
      <c r="Y533" s="11" t="s">
        <v>4101</v>
      </c>
      <c r="Z533" s="11">
        <v>100012876062</v>
      </c>
      <c r="AA533" s="11" t="s">
        <v>1097</v>
      </c>
      <c r="AB533" s="11" t="s">
        <v>4102</v>
      </c>
      <c r="AC533" s="12"/>
      <c r="AD533" s="12"/>
      <c r="AE533" s="12"/>
      <c r="AF533" s="15" t="s">
        <v>70</v>
      </c>
      <c r="AG533" s="11" t="str">
        <f>IFERROR(VLOOKUP(표1[[#This Row],[담당자]],'담당자 정보'!$B:$D,2,0),"")</f>
        <v>바로고</v>
      </c>
      <c r="AH533" s="11" t="str">
        <f>IFERROR(VLOOKUP(표1[[#This Row],[담당자]],'담당자 정보'!$B:$E,4,0),"")</f>
        <v>1팀</v>
      </c>
      <c r="AI533" s="12" t="s">
        <v>2479</v>
      </c>
      <c r="AJ533" s="12" t="str">
        <f>IFERROR(VLOOKUP(표1[[#This Row],[담당자]],배민비즈계정!$B:$E,3,0),"")</f>
        <v>yong1217</v>
      </c>
      <c r="AK533" s="12" t="str">
        <f>IFERROR(VLOOKUP(표1[[#This Row],[담당자]],배민비즈계정!$B:$E,4,0),"")</f>
        <v xml:space="preserve"> 010-9876-9387</v>
      </c>
      <c r="AL533" s="12" t="str">
        <f>VLOOKUP(표1[[#This Row],[담당자]],배민비즈계정!$B:$E,2,0)</f>
        <v>1팀</v>
      </c>
      <c r="AM533" s="11" t="str">
        <f>VLOOKUP(표1[[#This Row],[담당자]],'담당자 정보'!B:G,6,FALSE)</f>
        <v>평정현</v>
      </c>
      <c r="AN533" s="11" t="str">
        <f>VLOOKUP(표1[[#This Row],[팀장]],배민비즈계정!$B:$E,3,FALSE)</f>
        <v>jhpyeong</v>
      </c>
      <c r="AO533" s="16" t="str">
        <f>VLOOKUP(표1[[#This Row],[팀장]],배민비즈계정!$B:$E,4,FALSE)</f>
        <v>010-4660-7292</v>
      </c>
      <c r="AP533" s="2" t="s">
        <v>109</v>
      </c>
      <c r="AQ533" s="2" t="s">
        <v>3609</v>
      </c>
      <c r="AR533" s="2" t="str">
        <f>_xlfn.XLOOKUP(표1[[#This Row],[시도2]]&amp;" "&amp;표1[[#This Row],[시군구2]],요금제0402!C:C,요금제0402!G:G)</f>
        <v>서울B&amp;경인A</v>
      </c>
      <c r="AS533" s="2"/>
      <c r="AT533" s="2"/>
      <c r="AU533" s="2"/>
    </row>
    <row r="534" spans="1:47" ht="16.5" customHeight="1">
      <c r="A534" s="10">
        <v>532</v>
      </c>
      <c r="B534" s="11"/>
      <c r="C534" s="11" t="s">
        <v>4103</v>
      </c>
      <c r="D534" s="11" t="s">
        <v>4104</v>
      </c>
      <c r="E534" s="11" t="s">
        <v>56</v>
      </c>
      <c r="F534" s="11" t="s">
        <v>493</v>
      </c>
      <c r="G534" s="11" t="s">
        <v>2027</v>
      </c>
      <c r="H534" s="11">
        <v>0</v>
      </c>
      <c r="I534" s="47" t="s">
        <v>4105</v>
      </c>
      <c r="J534" s="11" t="s">
        <v>4106</v>
      </c>
      <c r="K534" s="11" t="s">
        <v>4107</v>
      </c>
      <c r="L534" s="11" t="s">
        <v>99</v>
      </c>
      <c r="M534" s="12">
        <v>45464</v>
      </c>
      <c r="N534" s="12">
        <v>45469</v>
      </c>
      <c r="O534" s="12" t="str">
        <f>IFERROR(_xlfn.XLOOKUP(표1[[#This Row],[시도]]&amp;" "&amp;표1[[#This Row],[시군구]],요금제0402!C:C,요금제0402!G:G),"-")</f>
        <v>지방</v>
      </c>
      <c r="P534" s="14"/>
      <c r="Q534" s="57">
        <v>0</v>
      </c>
      <c r="R534" s="13">
        <v>100</v>
      </c>
      <c r="S534" s="18">
        <v>50</v>
      </c>
      <c r="T534" s="12" t="s">
        <v>86</v>
      </c>
      <c r="U534" s="11" t="s">
        <v>64</v>
      </c>
      <c r="V534" s="11">
        <v>6884000897</v>
      </c>
      <c r="W534" s="11" t="s">
        <v>4108</v>
      </c>
      <c r="X534" s="11" t="s">
        <v>4109</v>
      </c>
      <c r="Y534" s="11" t="s">
        <v>4110</v>
      </c>
      <c r="Z534" s="11">
        <v>508138039382</v>
      </c>
      <c r="AA534" s="11" t="s">
        <v>1845</v>
      </c>
      <c r="AB534" s="11" t="s">
        <v>4111</v>
      </c>
      <c r="AC534" s="12"/>
      <c r="AD534" s="12"/>
      <c r="AE534" s="12"/>
      <c r="AF534" s="15" t="s">
        <v>70</v>
      </c>
      <c r="AG534" s="11" t="str">
        <f>IFERROR(VLOOKUP(표1[[#This Row],[담당자]],'담당자 정보'!$B:$D,2,0),"")</f>
        <v>바로고</v>
      </c>
      <c r="AH534" s="11" t="str">
        <f>IFERROR(VLOOKUP(표1[[#This Row],[담당자]],'담당자 정보'!$B:$E,4,0),"")</f>
        <v>1팀</v>
      </c>
      <c r="AI534" s="12" t="s">
        <v>2479</v>
      </c>
      <c r="AJ534" s="12" t="str">
        <f>IFERROR(VLOOKUP(표1[[#This Row],[담당자]],배민비즈계정!$B:$E,3,0),"")</f>
        <v>yong1217</v>
      </c>
      <c r="AK534" s="12" t="str">
        <f>IFERROR(VLOOKUP(표1[[#This Row],[담당자]],배민비즈계정!$B:$E,4,0),"")</f>
        <v xml:space="preserve"> 010-9876-9387</v>
      </c>
      <c r="AL534" s="12" t="str">
        <f>VLOOKUP(표1[[#This Row],[담당자]],배민비즈계정!$B:$E,2,0)</f>
        <v>1팀</v>
      </c>
      <c r="AM534" s="11" t="str">
        <f>VLOOKUP(표1[[#This Row],[담당자]],'담당자 정보'!B:G,6,FALSE)</f>
        <v>평정현</v>
      </c>
      <c r="AN534" s="11" t="str">
        <f>VLOOKUP(표1[[#This Row],[팀장]],배민비즈계정!$B:$E,3,FALSE)</f>
        <v>jhpyeong</v>
      </c>
      <c r="AO534" s="16" t="str">
        <f>VLOOKUP(표1[[#This Row],[팀장]],배민비즈계정!$B:$E,4,FALSE)</f>
        <v>010-4660-7292</v>
      </c>
      <c r="AP534" s="2" t="s">
        <v>493</v>
      </c>
      <c r="AQ534" s="2" t="s">
        <v>2027</v>
      </c>
      <c r="AR534" s="2" t="str">
        <f>_xlfn.XLOOKUP(표1[[#This Row],[시도2]]&amp;" "&amp;표1[[#This Row],[시군구2]],요금제0402!C:C,요금제0402!G:G)</f>
        <v>지방</v>
      </c>
      <c r="AS534" s="2"/>
      <c r="AT534" s="2"/>
      <c r="AU534" s="2"/>
    </row>
    <row r="535" spans="1:47" ht="16.5" customHeight="1">
      <c r="A535" s="10">
        <v>533</v>
      </c>
      <c r="B535" s="11"/>
      <c r="C535" s="11" t="s">
        <v>4112</v>
      </c>
      <c r="D535" s="11" t="s">
        <v>4113</v>
      </c>
      <c r="E535" s="11" t="s">
        <v>56</v>
      </c>
      <c r="F535" s="11" t="s">
        <v>493</v>
      </c>
      <c r="G535" s="11" t="s">
        <v>1790</v>
      </c>
      <c r="H535" s="11">
        <v>0</v>
      </c>
      <c r="I535" s="47"/>
      <c r="J535" s="11" t="s">
        <v>4114</v>
      </c>
      <c r="K535" s="11" t="s">
        <v>1792</v>
      </c>
      <c r="L535" s="11" t="s">
        <v>99</v>
      </c>
      <c r="M535" s="12">
        <v>45464</v>
      </c>
      <c r="N535" s="12">
        <v>45469</v>
      </c>
      <c r="O535" s="12" t="str">
        <f>IFERROR(_xlfn.XLOOKUP(표1[[#This Row],[시도]]&amp;" "&amp;표1[[#This Row],[시군구]],요금제0402!C:C,요금제0402!G:G),"-")</f>
        <v>지방</v>
      </c>
      <c r="P535" s="14"/>
      <c r="Q535" s="57">
        <v>0</v>
      </c>
      <c r="R535" s="13">
        <v>100</v>
      </c>
      <c r="S535" s="18">
        <v>0</v>
      </c>
      <c r="T535" s="12" t="s">
        <v>63</v>
      </c>
      <c r="U535" s="11" t="s">
        <v>150</v>
      </c>
      <c r="V535" s="11">
        <v>0</v>
      </c>
      <c r="W535" s="11">
        <v>0</v>
      </c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2"/>
      <c r="AD535" s="12"/>
      <c r="AE535" s="12"/>
      <c r="AF535" s="15" t="s">
        <v>367</v>
      </c>
      <c r="AG535" s="11" t="str">
        <f>IFERROR(VLOOKUP(표1[[#This Row],[담당자]],'담당자 정보'!$B:$D,2,0),"")</f>
        <v>바로고</v>
      </c>
      <c r="AH535" s="11" t="str">
        <f>IFERROR(VLOOKUP(표1[[#This Row],[담당자]],'담당자 정보'!$B:$E,4,0),"")</f>
        <v>1팀</v>
      </c>
      <c r="AI535" s="12" t="s">
        <v>2479</v>
      </c>
      <c r="AJ535" s="12" t="str">
        <f>IFERROR(VLOOKUP(표1[[#This Row],[담당자]],배민비즈계정!$B:$E,3,0),"")</f>
        <v>yong1217</v>
      </c>
      <c r="AK535" s="12" t="str">
        <f>IFERROR(VLOOKUP(표1[[#This Row],[담당자]],배민비즈계정!$B:$E,4,0),"")</f>
        <v xml:space="preserve"> 010-9876-9387</v>
      </c>
      <c r="AL535" s="12" t="str">
        <f>VLOOKUP(표1[[#This Row],[담당자]],배민비즈계정!$B:$E,2,0)</f>
        <v>1팀</v>
      </c>
      <c r="AM535" s="11" t="str">
        <f>VLOOKUP(표1[[#This Row],[담당자]],'담당자 정보'!B:G,6,FALSE)</f>
        <v>평정현</v>
      </c>
      <c r="AN535" s="11" t="str">
        <f>VLOOKUP(표1[[#This Row],[팀장]],배민비즈계정!$B:$E,3,FALSE)</f>
        <v>jhpyeong</v>
      </c>
      <c r="AO535" s="16" t="str">
        <f>VLOOKUP(표1[[#This Row],[팀장]],배민비즈계정!$B:$E,4,FALSE)</f>
        <v>010-4660-7292</v>
      </c>
      <c r="AP535" s="2" t="s">
        <v>493</v>
      </c>
      <c r="AQ535" s="2" t="s">
        <v>1790</v>
      </c>
      <c r="AR535" s="2" t="str">
        <f>_xlfn.XLOOKUP(표1[[#This Row],[시도2]]&amp;" "&amp;표1[[#This Row],[시군구2]],요금제0402!C:C,요금제0402!G:G)</f>
        <v>지방</v>
      </c>
      <c r="AS535" s="2"/>
      <c r="AT535" s="2"/>
      <c r="AU535" s="2"/>
    </row>
    <row r="536" spans="1:47" ht="16.5" customHeight="1">
      <c r="A536" s="10">
        <v>534</v>
      </c>
      <c r="B536" s="11"/>
      <c r="C536" s="11" t="s">
        <v>4115</v>
      </c>
      <c r="D536" s="11" t="s">
        <v>4116</v>
      </c>
      <c r="E536" s="11" t="s">
        <v>56</v>
      </c>
      <c r="F536" s="11" t="s">
        <v>493</v>
      </c>
      <c r="G536" s="11" t="s">
        <v>494</v>
      </c>
      <c r="H536" s="11">
        <v>0</v>
      </c>
      <c r="I536" s="47"/>
      <c r="J536" s="11" t="s">
        <v>4117</v>
      </c>
      <c r="K536" s="11" t="s">
        <v>4118</v>
      </c>
      <c r="L536" s="11" t="s">
        <v>99</v>
      </c>
      <c r="M536" s="12">
        <v>45464</v>
      </c>
      <c r="N536" s="12">
        <v>45469</v>
      </c>
      <c r="O536" s="12" t="str">
        <f>IFERROR(_xlfn.XLOOKUP(표1[[#This Row],[시도]]&amp;" "&amp;표1[[#This Row],[시군구]],요금제0402!C:C,요금제0402!G:G),"-")</f>
        <v>지방</v>
      </c>
      <c r="P536" s="14"/>
      <c r="Q536" s="57">
        <v>0</v>
      </c>
      <c r="R536" s="13">
        <v>100</v>
      </c>
      <c r="S536" s="18">
        <v>0</v>
      </c>
      <c r="T536" s="12" t="s">
        <v>63</v>
      </c>
      <c r="U536" s="11" t="s">
        <v>150</v>
      </c>
      <c r="V536" s="11">
        <v>3462900663</v>
      </c>
      <c r="W536" s="11" t="s">
        <v>4119</v>
      </c>
      <c r="X536" s="11" t="s">
        <v>4120</v>
      </c>
      <c r="Y536" s="11" t="s">
        <v>4121</v>
      </c>
      <c r="Z536" s="11">
        <v>3333287455227</v>
      </c>
      <c r="AA536" s="11" t="s">
        <v>68</v>
      </c>
      <c r="AB536" s="11" t="s">
        <v>4122</v>
      </c>
      <c r="AC536" s="12"/>
      <c r="AD536" s="12"/>
      <c r="AE536" s="12"/>
      <c r="AF536" s="15" t="s">
        <v>367</v>
      </c>
      <c r="AG536" s="11" t="str">
        <f>IFERROR(VLOOKUP(표1[[#This Row],[담당자]],'담당자 정보'!$B:$D,2,0),"")</f>
        <v>바로고</v>
      </c>
      <c r="AH536" s="11" t="str">
        <f>IFERROR(VLOOKUP(표1[[#This Row],[담당자]],'담당자 정보'!$B:$E,4,0),"")</f>
        <v>1팀</v>
      </c>
      <c r="AI536" s="12" t="s">
        <v>2479</v>
      </c>
      <c r="AJ536" s="12" t="str">
        <f>IFERROR(VLOOKUP(표1[[#This Row],[담당자]],배민비즈계정!$B:$E,3,0),"")</f>
        <v>yong1217</v>
      </c>
      <c r="AK536" s="12" t="str">
        <f>IFERROR(VLOOKUP(표1[[#This Row],[담당자]],배민비즈계정!$B:$E,4,0),"")</f>
        <v xml:space="preserve"> 010-9876-9387</v>
      </c>
      <c r="AL536" s="12" t="str">
        <f>VLOOKUP(표1[[#This Row],[담당자]],배민비즈계정!$B:$E,2,0)</f>
        <v>1팀</v>
      </c>
      <c r="AM536" s="11" t="str">
        <f>VLOOKUP(표1[[#This Row],[담당자]],'담당자 정보'!B:G,6,FALSE)</f>
        <v>평정현</v>
      </c>
      <c r="AN536" s="11" t="str">
        <f>VLOOKUP(표1[[#This Row],[팀장]],배민비즈계정!$B:$E,3,FALSE)</f>
        <v>jhpyeong</v>
      </c>
      <c r="AO536" s="16" t="str">
        <f>VLOOKUP(표1[[#This Row],[팀장]],배민비즈계정!$B:$E,4,FALSE)</f>
        <v>010-4660-7292</v>
      </c>
      <c r="AP536" s="2" t="s">
        <v>493</v>
      </c>
      <c r="AQ536" s="2" t="s">
        <v>494</v>
      </c>
      <c r="AR536" s="2" t="str">
        <f>_xlfn.XLOOKUP(표1[[#This Row],[시도2]]&amp;" "&amp;표1[[#This Row],[시군구2]],요금제0402!C:C,요금제0402!G:G)</f>
        <v>지방</v>
      </c>
      <c r="AS536" s="2"/>
      <c r="AT536" s="2"/>
      <c r="AU536" s="2"/>
    </row>
    <row r="537" spans="1:47" ht="16.5" customHeight="1">
      <c r="A537" s="10">
        <v>535</v>
      </c>
      <c r="B537" s="11"/>
      <c r="C537" s="11" t="s">
        <v>4123</v>
      </c>
      <c r="D537" s="11" t="s">
        <v>4124</v>
      </c>
      <c r="E537" s="11" t="s">
        <v>56</v>
      </c>
      <c r="F537" s="11" t="s">
        <v>493</v>
      </c>
      <c r="G537" s="11" t="s">
        <v>302</v>
      </c>
      <c r="H537" s="11">
        <v>0</v>
      </c>
      <c r="I537" s="47"/>
      <c r="J537" s="11" t="s">
        <v>4125</v>
      </c>
      <c r="K537" s="11" t="s">
        <v>1428</v>
      </c>
      <c r="L537" s="11" t="s">
        <v>99</v>
      </c>
      <c r="M537" s="12">
        <v>45464</v>
      </c>
      <c r="N537" s="12">
        <v>45469</v>
      </c>
      <c r="O537" s="12" t="str">
        <f>IFERROR(_xlfn.XLOOKUP(표1[[#This Row],[시도]]&amp;" "&amp;표1[[#This Row],[시군구]],요금제0402!C:C,요금제0402!G:G),"-")</f>
        <v>지방</v>
      </c>
      <c r="P537" s="14"/>
      <c r="Q537" s="57">
        <v>100</v>
      </c>
      <c r="R537" s="13">
        <v>100</v>
      </c>
      <c r="S537" s="18">
        <v>0</v>
      </c>
      <c r="T537" s="12" t="s">
        <v>63</v>
      </c>
      <c r="U537" s="11" t="s">
        <v>64</v>
      </c>
      <c r="V537" s="11">
        <v>7971102786</v>
      </c>
      <c r="W537" s="11" t="s">
        <v>1360</v>
      </c>
      <c r="X537" s="11" t="s">
        <v>4126</v>
      </c>
      <c r="Y537" s="11" t="s">
        <v>4127</v>
      </c>
      <c r="Z537" s="11">
        <v>3333130318029</v>
      </c>
      <c r="AA537" s="11" t="s">
        <v>68</v>
      </c>
      <c r="AB537" s="11" t="s">
        <v>4128</v>
      </c>
      <c r="AC537" s="12"/>
      <c r="AD537" s="12"/>
      <c r="AE537" s="12"/>
      <c r="AF537" s="15" t="s">
        <v>70</v>
      </c>
      <c r="AG537" s="11" t="str">
        <f>IFERROR(VLOOKUP(표1[[#This Row],[담당자]],'담당자 정보'!$B:$D,2,0),"")</f>
        <v>바로고</v>
      </c>
      <c r="AH537" s="11" t="str">
        <f>IFERROR(VLOOKUP(표1[[#This Row],[담당자]],'담당자 정보'!$B:$E,4,0),"")</f>
        <v>1팀</v>
      </c>
      <c r="AI537" s="12" t="s">
        <v>118</v>
      </c>
      <c r="AJ537" s="12" t="str">
        <f>IFERROR(VLOOKUP(표1[[#This Row],[담당자]],배민비즈계정!$B:$E,3,0),"")</f>
        <v>swyoo</v>
      </c>
      <c r="AK537" s="12" t="str">
        <f>IFERROR(VLOOKUP(표1[[#This Row],[담당자]],배민비즈계정!$B:$E,4,0),"")</f>
        <v xml:space="preserve"> 010-5714-1605</v>
      </c>
      <c r="AL537" s="12" t="str">
        <f>VLOOKUP(표1[[#This Row],[담당자]],배민비즈계정!$B:$E,2,0)</f>
        <v>1팀</v>
      </c>
      <c r="AM537" s="11" t="str">
        <f>VLOOKUP(표1[[#This Row],[담당자]],'담당자 정보'!B:G,6,FALSE)</f>
        <v>평정현</v>
      </c>
      <c r="AN537" s="11" t="str">
        <f>VLOOKUP(표1[[#This Row],[팀장]],배민비즈계정!$B:$E,3,FALSE)</f>
        <v>jhpyeong</v>
      </c>
      <c r="AO537" s="16" t="str">
        <f>VLOOKUP(표1[[#This Row],[팀장]],배민비즈계정!$B:$E,4,FALSE)</f>
        <v>010-4660-7292</v>
      </c>
      <c r="AP537" s="2" t="s">
        <v>493</v>
      </c>
      <c r="AQ537" s="2" t="s">
        <v>302</v>
      </c>
      <c r="AR537" s="2" t="str">
        <f>_xlfn.XLOOKUP(표1[[#This Row],[시도2]]&amp;" "&amp;표1[[#This Row],[시군구2]],요금제0402!C:C,요금제0402!G:G)</f>
        <v>지방</v>
      </c>
      <c r="AS537" s="2"/>
      <c r="AT537" s="2"/>
      <c r="AU537" s="2"/>
    </row>
    <row r="538" spans="1:47" ht="16.5" customHeight="1">
      <c r="A538" s="10">
        <v>536</v>
      </c>
      <c r="B538" s="11"/>
      <c r="C538" s="11" t="s">
        <v>4129</v>
      </c>
      <c r="D538" s="11" t="s">
        <v>4130</v>
      </c>
      <c r="E538" s="11" t="s">
        <v>56</v>
      </c>
      <c r="F538" s="11" t="s">
        <v>493</v>
      </c>
      <c r="G538" s="11" t="s">
        <v>302</v>
      </c>
      <c r="H538" s="11">
        <v>0</v>
      </c>
      <c r="I538" s="47"/>
      <c r="J538" s="11" t="s">
        <v>4131</v>
      </c>
      <c r="K538" s="11" t="s">
        <v>4132</v>
      </c>
      <c r="L538" s="11" t="s">
        <v>99</v>
      </c>
      <c r="M538" s="12">
        <v>45464</v>
      </c>
      <c r="N538" s="12">
        <v>45469</v>
      </c>
      <c r="O538" s="12" t="str">
        <f>IFERROR(_xlfn.XLOOKUP(표1[[#This Row],[시도]]&amp;" "&amp;표1[[#This Row],[시군구]],요금제0402!C:C,요금제0402!G:G),"-")</f>
        <v>지방</v>
      </c>
      <c r="P538" s="14"/>
      <c r="Q538" s="57">
        <v>0</v>
      </c>
      <c r="R538" s="13">
        <v>100</v>
      </c>
      <c r="S538" s="18">
        <v>0</v>
      </c>
      <c r="T538" s="12" t="s">
        <v>63</v>
      </c>
      <c r="U538" s="11" t="s">
        <v>150</v>
      </c>
      <c r="V538" s="11">
        <v>3151601858</v>
      </c>
      <c r="W538" s="11" t="s">
        <v>4133</v>
      </c>
      <c r="X538" s="11" t="s">
        <v>4134</v>
      </c>
      <c r="Y538" s="11" t="s">
        <v>4135</v>
      </c>
      <c r="Z538" s="11">
        <v>80691000292908</v>
      </c>
      <c r="AA538" s="11" t="s">
        <v>296</v>
      </c>
      <c r="AB538" s="11" t="s">
        <v>4136</v>
      </c>
      <c r="AC538" s="12"/>
      <c r="AD538" s="12"/>
      <c r="AE538" s="12"/>
      <c r="AF538" s="15" t="s">
        <v>70</v>
      </c>
      <c r="AG538" s="11" t="str">
        <f>IFERROR(VLOOKUP(표1[[#This Row],[담당자]],'담당자 정보'!$B:$D,2,0),"")</f>
        <v>바로고</v>
      </c>
      <c r="AH538" s="11" t="str">
        <f>IFERROR(VLOOKUP(표1[[#This Row],[담당자]],'담당자 정보'!$B:$E,4,0),"")</f>
        <v>1팀</v>
      </c>
      <c r="AI538" s="12" t="s">
        <v>118</v>
      </c>
      <c r="AJ538" s="12" t="str">
        <f>IFERROR(VLOOKUP(표1[[#This Row],[담당자]],배민비즈계정!$B:$E,3,0),"")</f>
        <v>swyoo</v>
      </c>
      <c r="AK538" s="12" t="str">
        <f>IFERROR(VLOOKUP(표1[[#This Row],[담당자]],배민비즈계정!$B:$E,4,0),"")</f>
        <v xml:space="preserve"> 010-5714-1605</v>
      </c>
      <c r="AL538" s="12" t="str">
        <f>VLOOKUP(표1[[#This Row],[담당자]],배민비즈계정!$B:$E,2,0)</f>
        <v>1팀</v>
      </c>
      <c r="AM538" s="11" t="str">
        <f>VLOOKUP(표1[[#This Row],[담당자]],'담당자 정보'!B:G,6,FALSE)</f>
        <v>평정현</v>
      </c>
      <c r="AN538" s="11" t="str">
        <f>VLOOKUP(표1[[#This Row],[팀장]],배민비즈계정!$B:$E,3,FALSE)</f>
        <v>jhpyeong</v>
      </c>
      <c r="AO538" s="16" t="str">
        <f>VLOOKUP(표1[[#This Row],[팀장]],배민비즈계정!$B:$E,4,FALSE)</f>
        <v>010-4660-7292</v>
      </c>
      <c r="AP538" s="2" t="s">
        <v>493</v>
      </c>
      <c r="AQ538" s="2" t="s">
        <v>302</v>
      </c>
      <c r="AR538" s="2" t="str">
        <f>_xlfn.XLOOKUP(표1[[#This Row],[시도2]]&amp;" "&amp;표1[[#This Row],[시군구2]],요금제0402!C:C,요금제0402!G:G)</f>
        <v>지방</v>
      </c>
      <c r="AS538" s="2"/>
      <c r="AT538" s="2"/>
      <c r="AU538" s="2"/>
    </row>
    <row r="539" spans="1:47" ht="16.5" customHeight="1">
      <c r="A539" s="10">
        <v>537</v>
      </c>
      <c r="B539" s="11"/>
      <c r="C539" s="11" t="s">
        <v>4137</v>
      </c>
      <c r="D539" s="11" t="s">
        <v>4138</v>
      </c>
      <c r="E539" s="11" t="s">
        <v>56</v>
      </c>
      <c r="F539" s="11" t="s">
        <v>493</v>
      </c>
      <c r="G539" s="11" t="s">
        <v>1918</v>
      </c>
      <c r="H539" s="11">
        <v>0</v>
      </c>
      <c r="I539" s="47"/>
      <c r="J539" s="11" t="s">
        <v>4139</v>
      </c>
      <c r="K539" s="11" t="s">
        <v>4140</v>
      </c>
      <c r="L539" s="11" t="s">
        <v>99</v>
      </c>
      <c r="M539" s="12">
        <v>45464</v>
      </c>
      <c r="N539" s="12">
        <v>45469</v>
      </c>
      <c r="O539" s="12" t="str">
        <f>IFERROR(_xlfn.XLOOKUP(표1[[#This Row],[시도]]&amp;" "&amp;표1[[#This Row],[시군구]],요금제0402!C:C,요금제0402!G:G),"-")</f>
        <v>지방</v>
      </c>
      <c r="P539" s="14"/>
      <c r="Q539" s="57">
        <v>0</v>
      </c>
      <c r="R539" s="13">
        <v>100</v>
      </c>
      <c r="S539" s="18">
        <v>50</v>
      </c>
      <c r="T539" s="12"/>
      <c r="U539" s="11" t="s">
        <v>150</v>
      </c>
      <c r="V539" s="11">
        <v>0</v>
      </c>
      <c r="W539" s="11">
        <v>0</v>
      </c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2"/>
      <c r="AD539" s="12"/>
      <c r="AE539" s="12"/>
      <c r="AF539" s="15" t="s">
        <v>502</v>
      </c>
      <c r="AG539" s="11" t="str">
        <f>IFERROR(VLOOKUP(표1[[#This Row],[담당자]],'담당자 정보'!$B:$D,2,0),"")</f>
        <v>바로고</v>
      </c>
      <c r="AH539" s="11" t="str">
        <f>IFERROR(VLOOKUP(표1[[#This Row],[담당자]],'담당자 정보'!$B:$E,4,0),"")</f>
        <v>1팀</v>
      </c>
      <c r="AI539" s="12" t="s">
        <v>118</v>
      </c>
      <c r="AJ539" s="12" t="str">
        <f>IFERROR(VLOOKUP(표1[[#This Row],[담당자]],배민비즈계정!$B:$E,3,0),"")</f>
        <v>swyoo</v>
      </c>
      <c r="AK539" s="12" t="str">
        <f>IFERROR(VLOOKUP(표1[[#This Row],[담당자]],배민비즈계정!$B:$E,4,0),"")</f>
        <v xml:space="preserve"> 010-5714-1605</v>
      </c>
      <c r="AL539" s="12" t="str">
        <f>VLOOKUP(표1[[#This Row],[담당자]],배민비즈계정!$B:$E,2,0)</f>
        <v>1팀</v>
      </c>
      <c r="AM539" s="11" t="str">
        <f>VLOOKUP(표1[[#This Row],[담당자]],'담당자 정보'!B:G,6,FALSE)</f>
        <v>평정현</v>
      </c>
      <c r="AN539" s="11" t="str">
        <f>VLOOKUP(표1[[#This Row],[팀장]],배민비즈계정!$B:$E,3,FALSE)</f>
        <v>jhpyeong</v>
      </c>
      <c r="AO539" s="16" t="str">
        <f>VLOOKUP(표1[[#This Row],[팀장]],배민비즈계정!$B:$E,4,FALSE)</f>
        <v>010-4660-7292</v>
      </c>
      <c r="AP539" s="2" t="s">
        <v>493</v>
      </c>
      <c r="AQ539" s="2" t="s">
        <v>1918</v>
      </c>
      <c r="AR539" s="2" t="str">
        <f>_xlfn.XLOOKUP(표1[[#This Row],[시도2]]&amp;" "&amp;표1[[#This Row],[시군구2]],요금제0402!C:C,요금제0402!G:G)</f>
        <v>지방</v>
      </c>
      <c r="AS539" s="2"/>
      <c r="AT539" s="2"/>
      <c r="AU539" s="2"/>
    </row>
    <row r="540" spans="1:47" ht="16.5" customHeight="1">
      <c r="A540" s="10">
        <v>538</v>
      </c>
      <c r="B540" s="11"/>
      <c r="C540" s="11" t="s">
        <v>4141</v>
      </c>
      <c r="D540" s="11" t="s">
        <v>4142</v>
      </c>
      <c r="E540" s="11" t="s">
        <v>56</v>
      </c>
      <c r="F540" s="11" t="s">
        <v>493</v>
      </c>
      <c r="G540" s="11" t="s">
        <v>539</v>
      </c>
      <c r="H540" s="11">
        <v>0</v>
      </c>
      <c r="I540" s="47"/>
      <c r="J540" s="11" t="s">
        <v>4143</v>
      </c>
      <c r="K540" s="11" t="s">
        <v>541</v>
      </c>
      <c r="L540" s="11" t="s">
        <v>99</v>
      </c>
      <c r="M540" s="12">
        <v>45464</v>
      </c>
      <c r="N540" s="12">
        <v>45469</v>
      </c>
      <c r="O540" s="12" t="str">
        <f>IFERROR(_xlfn.XLOOKUP(표1[[#This Row],[시도]]&amp;" "&amp;표1[[#This Row],[시군구]],요금제0402!C:C,요금제0402!G:G),"-")</f>
        <v>지방</v>
      </c>
      <c r="P540" s="14"/>
      <c r="Q540" s="57">
        <v>0</v>
      </c>
      <c r="R540" s="13">
        <v>100</v>
      </c>
      <c r="S540" s="18">
        <v>0</v>
      </c>
      <c r="T540" s="12" t="s">
        <v>63</v>
      </c>
      <c r="U540" s="11" t="s">
        <v>150</v>
      </c>
      <c r="V540" s="11">
        <v>0</v>
      </c>
      <c r="W540" s="11">
        <v>0</v>
      </c>
      <c r="X540" s="11">
        <v>0</v>
      </c>
      <c r="Y540" s="11">
        <v>0</v>
      </c>
      <c r="Z540" s="11">
        <v>0</v>
      </c>
      <c r="AA540" s="11">
        <v>0</v>
      </c>
      <c r="AB540" s="11">
        <v>0</v>
      </c>
      <c r="AC540" s="12"/>
      <c r="AD540" s="12"/>
      <c r="AE540" s="12"/>
      <c r="AF540" s="15" t="s">
        <v>70</v>
      </c>
      <c r="AG540" s="11" t="str">
        <f>IFERROR(VLOOKUP(표1[[#This Row],[담당자]],'담당자 정보'!$B:$D,2,0),"")</f>
        <v>바로고</v>
      </c>
      <c r="AH540" s="11" t="str">
        <f>IFERROR(VLOOKUP(표1[[#This Row],[담당자]],'담당자 정보'!$B:$E,4,0),"")</f>
        <v>1팀</v>
      </c>
      <c r="AI540" s="12" t="s">
        <v>2479</v>
      </c>
      <c r="AJ540" s="12" t="str">
        <f>IFERROR(VLOOKUP(표1[[#This Row],[담당자]],배민비즈계정!$B:$E,3,0),"")</f>
        <v>yong1217</v>
      </c>
      <c r="AK540" s="12" t="str">
        <f>IFERROR(VLOOKUP(표1[[#This Row],[담당자]],배민비즈계정!$B:$E,4,0),"")</f>
        <v xml:space="preserve"> 010-9876-9387</v>
      </c>
      <c r="AL540" s="12" t="str">
        <f>VLOOKUP(표1[[#This Row],[담당자]],배민비즈계정!$B:$E,2,0)</f>
        <v>1팀</v>
      </c>
      <c r="AM540" s="11" t="str">
        <f>VLOOKUP(표1[[#This Row],[담당자]],'담당자 정보'!B:G,6,FALSE)</f>
        <v>평정현</v>
      </c>
      <c r="AN540" s="11" t="str">
        <f>VLOOKUP(표1[[#This Row],[팀장]],배민비즈계정!$B:$E,3,FALSE)</f>
        <v>jhpyeong</v>
      </c>
      <c r="AO540" s="16" t="str">
        <f>VLOOKUP(표1[[#This Row],[팀장]],배민비즈계정!$B:$E,4,FALSE)</f>
        <v>010-4660-7292</v>
      </c>
      <c r="AP540" s="2" t="s">
        <v>493</v>
      </c>
      <c r="AQ540" s="2" t="s">
        <v>539</v>
      </c>
      <c r="AR540" s="2" t="str">
        <f>_xlfn.XLOOKUP(표1[[#This Row],[시도2]]&amp;" "&amp;표1[[#This Row],[시군구2]],요금제0402!C:C,요금제0402!G:G)</f>
        <v>지방</v>
      </c>
      <c r="AS540" s="2"/>
      <c r="AT540" s="2"/>
      <c r="AU540" s="2"/>
    </row>
    <row r="541" spans="1:47" ht="16.5" customHeight="1">
      <c r="A541" s="10">
        <v>539</v>
      </c>
      <c r="B541" s="11"/>
      <c r="C541" s="11" t="s">
        <v>4144</v>
      </c>
      <c r="D541" s="11" t="s">
        <v>4145</v>
      </c>
      <c r="E541" s="11" t="s">
        <v>56</v>
      </c>
      <c r="F541" s="11" t="s">
        <v>2192</v>
      </c>
      <c r="G541" s="11" t="s">
        <v>2193</v>
      </c>
      <c r="H541" s="11">
        <v>0</v>
      </c>
      <c r="I541" s="47"/>
      <c r="J541" s="11" t="s">
        <v>4146</v>
      </c>
      <c r="K541" s="11" t="s">
        <v>4147</v>
      </c>
      <c r="L541" s="11" t="s">
        <v>99</v>
      </c>
      <c r="M541" s="12">
        <v>45467</v>
      </c>
      <c r="N541" s="12">
        <v>45469</v>
      </c>
      <c r="O541" s="12" t="str">
        <f>IFERROR(_xlfn.XLOOKUP(표1[[#This Row],[시도]]&amp;" "&amp;표1[[#This Row],[시군구]],요금제0402!C:C,요금제0402!G:G),"-")</f>
        <v>지방</v>
      </c>
      <c r="P541" s="14"/>
      <c r="Q541" s="57">
        <v>0</v>
      </c>
      <c r="R541" s="13">
        <v>100</v>
      </c>
      <c r="S541" s="18">
        <v>50</v>
      </c>
      <c r="T541" s="12" t="s">
        <v>86</v>
      </c>
      <c r="U541" s="11" t="s">
        <v>64</v>
      </c>
      <c r="V541" s="11">
        <v>2483300731</v>
      </c>
      <c r="W541" s="11" t="s">
        <v>4148</v>
      </c>
      <c r="X541" s="11" t="s">
        <v>4149</v>
      </c>
      <c r="Y541" s="11" t="s">
        <v>4150</v>
      </c>
      <c r="Z541" s="11">
        <v>3333308308905</v>
      </c>
      <c r="AA541" s="11" t="s">
        <v>68</v>
      </c>
      <c r="AB541" s="11" t="s">
        <v>4151</v>
      </c>
      <c r="AC541" s="12"/>
      <c r="AD541" s="12"/>
      <c r="AE541" s="12"/>
      <c r="AF541" s="15" t="s">
        <v>70</v>
      </c>
      <c r="AG541" s="11" t="str">
        <f>IFERROR(VLOOKUP(표1[[#This Row],[담당자]],'담당자 정보'!$B:$D,2,0),"")</f>
        <v>바로고</v>
      </c>
      <c r="AH541" s="11" t="str">
        <f>IFERROR(VLOOKUP(표1[[#This Row],[담당자]],'담당자 정보'!$B:$E,4,0),"")</f>
        <v>1팀</v>
      </c>
      <c r="AI541" s="12" t="s">
        <v>131</v>
      </c>
      <c r="AJ541" s="12" t="str">
        <f>IFERROR(VLOOKUP(표1[[#This Row],[담당자]],배민비즈계정!$B:$E,3,0),"")</f>
        <v>kwpark</v>
      </c>
      <c r="AK541" s="12" t="str">
        <f>IFERROR(VLOOKUP(표1[[#This Row],[담당자]],배민비즈계정!$B:$E,4,0),"")</f>
        <v>010-9098-6748</v>
      </c>
      <c r="AL541" s="12" t="str">
        <f>VLOOKUP(표1[[#This Row],[담당자]],배민비즈계정!$B:$E,2,0)</f>
        <v>1팀</v>
      </c>
      <c r="AM541" s="11" t="str">
        <f>VLOOKUP(표1[[#This Row],[담당자]],'담당자 정보'!B:G,6,FALSE)</f>
        <v>평정현</v>
      </c>
      <c r="AN541" s="11" t="str">
        <f>VLOOKUP(표1[[#This Row],[팀장]],배민비즈계정!$B:$E,3,FALSE)</f>
        <v>jhpyeong</v>
      </c>
      <c r="AO541" s="16" t="str">
        <f>VLOOKUP(표1[[#This Row],[팀장]],배민비즈계정!$B:$E,4,FALSE)</f>
        <v>010-4660-7292</v>
      </c>
      <c r="AP541" s="2" t="s">
        <v>2192</v>
      </c>
      <c r="AQ541" s="2" t="s">
        <v>2193</v>
      </c>
      <c r="AR541" s="2" t="str">
        <f>_xlfn.XLOOKUP(표1[[#This Row],[시도2]]&amp;" "&amp;표1[[#This Row],[시군구2]],요금제0402!C:C,요금제0402!G:G)</f>
        <v>지방</v>
      </c>
      <c r="AS541" s="2"/>
      <c r="AT541" s="2"/>
      <c r="AU541" s="2"/>
    </row>
    <row r="542" spans="1:47" ht="16.5" customHeight="1">
      <c r="A542" s="10">
        <v>540</v>
      </c>
      <c r="B542" s="11"/>
      <c r="C542" s="11" t="s">
        <v>4152</v>
      </c>
      <c r="D542" s="11" t="s">
        <v>4153</v>
      </c>
      <c r="E542" s="11" t="s">
        <v>56</v>
      </c>
      <c r="F542" s="11" t="s">
        <v>2192</v>
      </c>
      <c r="G542" s="11" t="s">
        <v>2193</v>
      </c>
      <c r="H542" s="11">
        <v>0</v>
      </c>
      <c r="I542" s="47" t="s">
        <v>4154</v>
      </c>
      <c r="J542" s="11" t="s">
        <v>4155</v>
      </c>
      <c r="K542" s="11" t="s">
        <v>4156</v>
      </c>
      <c r="L542" s="11" t="s">
        <v>99</v>
      </c>
      <c r="M542" s="12">
        <v>45467</v>
      </c>
      <c r="N542" s="12">
        <v>45469</v>
      </c>
      <c r="O542" s="12" t="str">
        <f>IFERROR(_xlfn.XLOOKUP(표1[[#This Row],[시도]]&amp;" "&amp;표1[[#This Row],[시군구]],요금제0402!C:C,요금제0402!G:G),"-")</f>
        <v>지방</v>
      </c>
      <c r="P542" s="14"/>
      <c r="Q542" s="57">
        <v>0</v>
      </c>
      <c r="R542" s="13">
        <v>100</v>
      </c>
      <c r="S542" s="18">
        <v>50</v>
      </c>
      <c r="T542" s="12" t="s">
        <v>86</v>
      </c>
      <c r="U542" s="11" t="s">
        <v>64</v>
      </c>
      <c r="V542" s="11">
        <v>7166300298</v>
      </c>
      <c r="W542" s="11" t="s">
        <v>4157</v>
      </c>
      <c r="X542" s="11" t="s">
        <v>4158</v>
      </c>
      <c r="Y542" s="11" t="s">
        <v>4159</v>
      </c>
      <c r="Z542" s="11">
        <v>3023408291101</v>
      </c>
      <c r="AA542" s="11" t="s">
        <v>142</v>
      </c>
      <c r="AB542" s="11" t="s">
        <v>4160</v>
      </c>
      <c r="AC542" s="12"/>
      <c r="AD542" s="12"/>
      <c r="AE542" s="12"/>
      <c r="AF542" s="15" t="s">
        <v>70</v>
      </c>
      <c r="AG542" s="11" t="str">
        <f>IFERROR(VLOOKUP(표1[[#This Row],[담당자]],'담당자 정보'!$B:$D,2,0),"")</f>
        <v>바로고</v>
      </c>
      <c r="AH542" s="11" t="str">
        <f>IFERROR(VLOOKUP(표1[[#This Row],[담당자]],'담당자 정보'!$B:$E,4,0),"")</f>
        <v>1팀</v>
      </c>
      <c r="AI542" s="12" t="s">
        <v>356</v>
      </c>
      <c r="AJ542" s="12" t="str">
        <f>IFERROR(VLOOKUP(표1[[#This Row],[담당자]],배민비즈계정!$B:$E,3,0),"")</f>
        <v>jhpyeong</v>
      </c>
      <c r="AK542" s="12" t="str">
        <f>IFERROR(VLOOKUP(표1[[#This Row],[담당자]],배민비즈계정!$B:$E,4,0),"")</f>
        <v>010-4660-7292</v>
      </c>
      <c r="AL542" s="12" t="str">
        <f>VLOOKUP(표1[[#This Row],[담당자]],배민비즈계정!$B:$E,2,0)</f>
        <v>1팀 팀장</v>
      </c>
      <c r="AM542" s="11" t="str">
        <f>VLOOKUP(표1[[#This Row],[담당자]],'담당자 정보'!B:G,6,FALSE)</f>
        <v>평정현</v>
      </c>
      <c r="AN542" s="11" t="str">
        <f>VLOOKUP(표1[[#This Row],[팀장]],배민비즈계정!$B:$E,3,FALSE)</f>
        <v>jhpyeong</v>
      </c>
      <c r="AO542" s="16" t="str">
        <f>VLOOKUP(표1[[#This Row],[팀장]],배민비즈계정!$B:$E,4,FALSE)</f>
        <v>010-4660-7292</v>
      </c>
      <c r="AP542" s="2" t="s">
        <v>2192</v>
      </c>
      <c r="AQ542" s="2" t="s">
        <v>2193</v>
      </c>
      <c r="AR542" s="2" t="str">
        <f>_xlfn.XLOOKUP(표1[[#This Row],[시도2]]&amp;" "&amp;표1[[#This Row],[시군구2]],요금제0402!C:C,요금제0402!G:G)</f>
        <v>지방</v>
      </c>
      <c r="AS542" s="2"/>
      <c r="AT542" s="2"/>
      <c r="AU542" s="2"/>
    </row>
    <row r="543" spans="1:47" ht="16.5" customHeight="1">
      <c r="A543" s="10">
        <v>541</v>
      </c>
      <c r="B543" s="11"/>
      <c r="C543" s="11" t="s">
        <v>4161</v>
      </c>
      <c r="D543" s="11" t="s">
        <v>4162</v>
      </c>
      <c r="E543" s="11" t="s">
        <v>1177</v>
      </c>
      <c r="F543" s="11" t="s">
        <v>109</v>
      </c>
      <c r="G543" s="11" t="s">
        <v>1178</v>
      </c>
      <c r="H543" s="11">
        <v>1</v>
      </c>
      <c r="I543" s="47"/>
      <c r="J543" s="11" t="s">
        <v>4163</v>
      </c>
      <c r="K543" s="11" t="s">
        <v>4164</v>
      </c>
      <c r="L543" s="11" t="s">
        <v>4165</v>
      </c>
      <c r="M543" s="12">
        <v>45472</v>
      </c>
      <c r="N543" s="12">
        <v>45476</v>
      </c>
      <c r="O543" s="12" t="str">
        <f>IFERROR(_xlfn.XLOOKUP(표1[[#This Row],[시도]]&amp;" "&amp;표1[[#This Row],[시군구]],요금제0402!C:C,요금제0402!G:G),"-")</f>
        <v>로드러너 요금제</v>
      </c>
      <c r="P543" s="14"/>
      <c r="Q543" s="57">
        <v>0</v>
      </c>
      <c r="R543" s="13">
        <v>100</v>
      </c>
      <c r="S543" s="18">
        <v>50</v>
      </c>
      <c r="T543" s="12" t="s">
        <v>86</v>
      </c>
      <c r="U543" s="11" t="s">
        <v>64</v>
      </c>
      <c r="V543" s="11">
        <v>5925200906</v>
      </c>
      <c r="W543" s="11" t="s">
        <v>218</v>
      </c>
      <c r="X543" s="11" t="s">
        <v>219</v>
      </c>
      <c r="Y543" s="11" t="s">
        <v>220</v>
      </c>
      <c r="Z543" s="11">
        <v>60370104279363</v>
      </c>
      <c r="AA543" s="11" t="s">
        <v>90</v>
      </c>
      <c r="AB543" s="11" t="s">
        <v>221</v>
      </c>
      <c r="AC543" s="12"/>
      <c r="AD543" s="12"/>
      <c r="AE543" s="12"/>
      <c r="AF543" s="15" t="s">
        <v>70</v>
      </c>
      <c r="AG543" s="11" t="str">
        <f>IFERROR(VLOOKUP(표1[[#This Row],[담당자]],'담당자 정보'!$B:$D,2,0),"")</f>
        <v>바로고</v>
      </c>
      <c r="AH543" s="11" t="str">
        <f>IFERROR(VLOOKUP(표1[[#This Row],[담당자]],'담당자 정보'!$B:$E,4,0),"")</f>
        <v>4팀</v>
      </c>
      <c r="AI543" s="12" t="s">
        <v>222</v>
      </c>
      <c r="AJ543" s="12" t="str">
        <f>IFERROR(VLOOKUP(표1[[#This Row],[담당자]],배민비즈계정!$B:$E,3,0),"")</f>
        <v>tmdrl1539</v>
      </c>
      <c r="AK543" s="12" t="str">
        <f>IFERROR(VLOOKUP(표1[[#This Row],[담당자]],배민비즈계정!$B:$E,4,0),"")</f>
        <v>010-4629-1734</v>
      </c>
      <c r="AL543" s="12" t="str">
        <f>VLOOKUP(표1[[#This Row],[담당자]],배민비즈계정!$B:$E,2,0)</f>
        <v>4팀</v>
      </c>
      <c r="AM543" s="11" t="str">
        <f>VLOOKUP(표1[[#This Row],[담당자]],'담당자 정보'!B:G,6,FALSE)</f>
        <v>평정현</v>
      </c>
      <c r="AN543" s="11" t="str">
        <f>VLOOKUP(표1[[#This Row],[팀장]],배민비즈계정!$B:$E,3,FALSE)</f>
        <v>jhpyeong</v>
      </c>
      <c r="AO543" s="16" t="str">
        <f>VLOOKUP(표1[[#This Row],[팀장]],배민비즈계정!$B:$E,4,FALSE)</f>
        <v>010-4660-7292</v>
      </c>
      <c r="AP543" s="2" t="s">
        <v>109</v>
      </c>
      <c r="AQ543" s="2" t="s">
        <v>1178</v>
      </c>
      <c r="AR543" s="2" t="str">
        <f>_xlfn.XLOOKUP(표1[[#This Row],[시도2]]&amp;" "&amp;표1[[#This Row],[시군구2]],요금제0402!C:C,요금제0402!G:G)</f>
        <v>로드러너 요금제</v>
      </c>
      <c r="AS543" s="2"/>
      <c r="AT543" s="2"/>
      <c r="AU543" s="2"/>
    </row>
    <row r="544" spans="1:47" ht="16.5" customHeight="1">
      <c r="A544" s="10">
        <v>542</v>
      </c>
      <c r="B544" s="11"/>
      <c r="C544" s="11" t="s">
        <v>4166</v>
      </c>
      <c r="D544" s="11" t="s">
        <v>4167</v>
      </c>
      <c r="E544" s="11" t="s">
        <v>75</v>
      </c>
      <c r="F544" s="11" t="s">
        <v>109</v>
      </c>
      <c r="G544" s="11" t="s">
        <v>1178</v>
      </c>
      <c r="H544" s="11">
        <v>0</v>
      </c>
      <c r="I544" s="47"/>
      <c r="J544" s="11" t="s">
        <v>4168</v>
      </c>
      <c r="K544" s="11" t="s">
        <v>4169</v>
      </c>
      <c r="L544" s="11" t="s">
        <v>4165</v>
      </c>
      <c r="M544" s="12">
        <v>45472</v>
      </c>
      <c r="N544" s="12">
        <v>45476</v>
      </c>
      <c r="O544" s="12" t="str">
        <f>IFERROR(_xlfn.XLOOKUP(표1[[#This Row],[시도]]&amp;" "&amp;표1[[#This Row],[시군구]],요금제0402!C:C,요금제0402!G:G),"-")</f>
        <v>로드러너 요금제</v>
      </c>
      <c r="P544" s="14"/>
      <c r="Q544" s="57">
        <v>0</v>
      </c>
      <c r="R544" s="13">
        <v>100</v>
      </c>
      <c r="S544" s="18">
        <v>50</v>
      </c>
      <c r="T544" s="12" t="s">
        <v>86</v>
      </c>
      <c r="U544" s="11" t="s">
        <v>150</v>
      </c>
      <c r="V544" s="11">
        <v>1604300935</v>
      </c>
      <c r="W544" s="11" t="s">
        <v>1699</v>
      </c>
      <c r="X544" s="11" t="s">
        <v>4170</v>
      </c>
      <c r="Y544" s="11" t="s">
        <v>4171</v>
      </c>
      <c r="Z544" s="11">
        <v>110323096010</v>
      </c>
      <c r="AA544" s="11" t="s">
        <v>165</v>
      </c>
      <c r="AB544" s="11" t="s">
        <v>4172</v>
      </c>
      <c r="AC544" s="12"/>
      <c r="AD544" s="12"/>
      <c r="AE544" s="12"/>
      <c r="AF544" s="15" t="s">
        <v>70</v>
      </c>
      <c r="AG544" s="11" t="str">
        <f>IFERROR(VLOOKUP(표1[[#This Row],[담당자]],'담당자 정보'!$B:$D,2,0),"")</f>
        <v>바로고</v>
      </c>
      <c r="AH544" s="11" t="str">
        <f>IFERROR(VLOOKUP(표1[[#This Row],[담당자]],'담당자 정보'!$B:$E,4,0),"")</f>
        <v>4팀</v>
      </c>
      <c r="AI544" s="12" t="s">
        <v>222</v>
      </c>
      <c r="AJ544" s="12" t="str">
        <f>IFERROR(VLOOKUP(표1[[#This Row],[담당자]],배민비즈계정!$B:$E,3,0),"")</f>
        <v>tmdrl1539</v>
      </c>
      <c r="AK544" s="12" t="str">
        <f>IFERROR(VLOOKUP(표1[[#This Row],[담당자]],배민비즈계정!$B:$E,4,0),"")</f>
        <v>010-4629-1734</v>
      </c>
      <c r="AL544" s="12" t="str">
        <f>VLOOKUP(표1[[#This Row],[담당자]],배민비즈계정!$B:$E,2,0)</f>
        <v>4팀</v>
      </c>
      <c r="AM544" s="11" t="str">
        <f>VLOOKUP(표1[[#This Row],[담당자]],'담당자 정보'!B:G,6,FALSE)</f>
        <v>평정현</v>
      </c>
      <c r="AN544" s="11" t="str">
        <f>VLOOKUP(표1[[#This Row],[팀장]],배민비즈계정!$B:$E,3,FALSE)</f>
        <v>jhpyeong</v>
      </c>
      <c r="AO544" s="16" t="str">
        <f>VLOOKUP(표1[[#This Row],[팀장]],배민비즈계정!$B:$E,4,FALSE)</f>
        <v>010-4660-7292</v>
      </c>
      <c r="AP544" s="2" t="s">
        <v>109</v>
      </c>
      <c r="AQ544" s="2" t="s">
        <v>1178</v>
      </c>
      <c r="AR544" s="2" t="str">
        <f>_xlfn.XLOOKUP(표1[[#This Row],[시도2]]&amp;" "&amp;표1[[#This Row],[시군구2]],요금제0402!C:C,요금제0402!G:G)</f>
        <v>로드러너 요금제</v>
      </c>
      <c r="AS544" s="2"/>
      <c r="AT544" s="2"/>
      <c r="AU544" s="2"/>
    </row>
    <row r="545" spans="1:47" ht="16.5" customHeight="1">
      <c r="A545" s="10">
        <v>543</v>
      </c>
      <c r="B545" s="11"/>
      <c r="C545" s="11" t="s">
        <v>4173</v>
      </c>
      <c r="D545" s="11" t="s">
        <v>4174</v>
      </c>
      <c r="E545" s="11" t="s">
        <v>75</v>
      </c>
      <c r="F545" s="11" t="s">
        <v>109</v>
      </c>
      <c r="G545" s="11" t="s">
        <v>1178</v>
      </c>
      <c r="H545" s="11">
        <v>0</v>
      </c>
      <c r="I545" s="47"/>
      <c r="J545" s="11" t="s">
        <v>4175</v>
      </c>
      <c r="K545" s="11" t="s">
        <v>1190</v>
      </c>
      <c r="L545" s="11" t="s">
        <v>4165</v>
      </c>
      <c r="M545" s="12">
        <v>45472</v>
      </c>
      <c r="N545" s="12">
        <v>45476</v>
      </c>
      <c r="O545" s="12" t="str">
        <f>IFERROR(_xlfn.XLOOKUP(표1[[#This Row],[시도]]&amp;" "&amp;표1[[#This Row],[시군구]],요금제0402!C:C,요금제0402!G:G),"-")</f>
        <v>로드러너 요금제</v>
      </c>
      <c r="P545" s="14"/>
      <c r="Q545" s="57">
        <v>0</v>
      </c>
      <c r="R545" s="13">
        <v>100</v>
      </c>
      <c r="S545" s="18">
        <v>50</v>
      </c>
      <c r="T545" s="12" t="s">
        <v>86</v>
      </c>
      <c r="U545" s="11" t="s">
        <v>150</v>
      </c>
      <c r="V545" s="11">
        <v>0</v>
      </c>
      <c r="W545" s="11">
        <v>0</v>
      </c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2"/>
      <c r="AD545" s="12"/>
      <c r="AE545" s="12"/>
      <c r="AF545" s="15" t="s">
        <v>70</v>
      </c>
      <c r="AG545" s="11" t="str">
        <f>IFERROR(VLOOKUP(표1[[#This Row],[담당자]],'담당자 정보'!$B:$D,2,0),"")</f>
        <v>바로고</v>
      </c>
      <c r="AH545" s="11" t="str">
        <f>IFERROR(VLOOKUP(표1[[#This Row],[담당자]],'담당자 정보'!$B:$E,4,0),"")</f>
        <v>4팀</v>
      </c>
      <c r="AI545" s="12" t="s">
        <v>222</v>
      </c>
      <c r="AJ545" s="12" t="str">
        <f>IFERROR(VLOOKUP(표1[[#This Row],[담당자]],배민비즈계정!$B:$E,3,0),"")</f>
        <v>tmdrl1539</v>
      </c>
      <c r="AK545" s="12" t="str">
        <f>IFERROR(VLOOKUP(표1[[#This Row],[담당자]],배민비즈계정!$B:$E,4,0),"")</f>
        <v>010-4629-1734</v>
      </c>
      <c r="AL545" s="12" t="str">
        <f>VLOOKUP(표1[[#This Row],[담당자]],배민비즈계정!$B:$E,2,0)</f>
        <v>4팀</v>
      </c>
      <c r="AM545" s="11" t="str">
        <f>VLOOKUP(표1[[#This Row],[담당자]],'담당자 정보'!B:G,6,FALSE)</f>
        <v>평정현</v>
      </c>
      <c r="AN545" s="11" t="str">
        <f>VLOOKUP(표1[[#This Row],[팀장]],배민비즈계정!$B:$E,3,FALSE)</f>
        <v>jhpyeong</v>
      </c>
      <c r="AO545" s="16" t="str">
        <f>VLOOKUP(표1[[#This Row],[팀장]],배민비즈계정!$B:$E,4,FALSE)</f>
        <v>010-4660-7292</v>
      </c>
      <c r="AP545" s="2" t="s">
        <v>109</v>
      </c>
      <c r="AQ545" s="2" t="s">
        <v>1178</v>
      </c>
      <c r="AR545" s="2" t="str">
        <f>_xlfn.XLOOKUP(표1[[#This Row],[시도2]]&amp;" "&amp;표1[[#This Row],[시군구2]],요금제0402!C:C,요금제0402!G:G)</f>
        <v>로드러너 요금제</v>
      </c>
      <c r="AS545" s="2"/>
      <c r="AT545" s="2"/>
      <c r="AU545" s="2"/>
    </row>
    <row r="546" spans="1:47" ht="16.5" customHeight="1">
      <c r="A546" s="10">
        <v>544</v>
      </c>
      <c r="B546" s="11"/>
      <c r="C546" s="11" t="s">
        <v>4176</v>
      </c>
      <c r="D546" s="11" t="s">
        <v>4177</v>
      </c>
      <c r="E546" s="11" t="s">
        <v>56</v>
      </c>
      <c r="F546" s="11" t="s">
        <v>2149</v>
      </c>
      <c r="G546" s="11" t="s">
        <v>289</v>
      </c>
      <c r="H546" s="11">
        <v>0</v>
      </c>
      <c r="I546" s="47"/>
      <c r="J546" s="11" t="s">
        <v>4178</v>
      </c>
      <c r="K546" s="11" t="s">
        <v>4179</v>
      </c>
      <c r="L546" s="11" t="s">
        <v>4165</v>
      </c>
      <c r="M546" s="12">
        <v>45472</v>
      </c>
      <c r="N546" s="12">
        <v>45476</v>
      </c>
      <c r="O546" s="12" t="str">
        <f>IFERROR(_xlfn.XLOOKUP(표1[[#This Row],[시도]]&amp;" "&amp;표1[[#This Row],[시군구]],요금제0402!C:C,요금제0402!G:G),"-")</f>
        <v>경인B</v>
      </c>
      <c r="P546" s="14"/>
      <c r="Q546" s="57">
        <v>0</v>
      </c>
      <c r="R546" s="13">
        <v>100</v>
      </c>
      <c r="S546" s="18">
        <v>50</v>
      </c>
      <c r="T546" s="12" t="s">
        <v>86</v>
      </c>
      <c r="U546" s="11" t="s">
        <v>64</v>
      </c>
      <c r="V546" s="11">
        <v>5248501157</v>
      </c>
      <c r="W546" s="11" t="s">
        <v>4180</v>
      </c>
      <c r="X546" s="11" t="s">
        <v>4181</v>
      </c>
      <c r="Y546" s="11" t="s">
        <v>4182</v>
      </c>
      <c r="Z546" s="11">
        <v>1002953863074</v>
      </c>
      <c r="AA546" s="11" t="s">
        <v>259</v>
      </c>
      <c r="AB546" s="11" t="s">
        <v>4183</v>
      </c>
      <c r="AC546" s="12"/>
      <c r="AD546" s="165" t="s">
        <v>4184</v>
      </c>
      <c r="AE546" s="12"/>
      <c r="AF546" s="15" t="s">
        <v>70</v>
      </c>
      <c r="AG546" s="11" t="str">
        <f>IFERROR(VLOOKUP(표1[[#This Row],[담당자]],'담당자 정보'!$B:$D,2,0),"")</f>
        <v>바로고</v>
      </c>
      <c r="AH546" s="11" t="str">
        <f>IFERROR(VLOOKUP(표1[[#This Row],[담당자]],'담당자 정보'!$B:$E,4,0),"")</f>
        <v>1팀</v>
      </c>
      <c r="AI546" s="12" t="s">
        <v>2479</v>
      </c>
      <c r="AJ546" s="12" t="str">
        <f>IFERROR(VLOOKUP(표1[[#This Row],[담당자]],배민비즈계정!$B:$E,3,0),"")</f>
        <v>yong1217</v>
      </c>
      <c r="AK546" s="12" t="str">
        <f>IFERROR(VLOOKUP(표1[[#This Row],[담당자]],배민비즈계정!$B:$E,4,0),"")</f>
        <v xml:space="preserve"> 010-9876-9387</v>
      </c>
      <c r="AL546" s="12" t="str">
        <f>VLOOKUP(표1[[#This Row],[담당자]],배민비즈계정!$B:$E,2,0)</f>
        <v>1팀</v>
      </c>
      <c r="AM546" s="11" t="str">
        <f>VLOOKUP(표1[[#This Row],[담당자]],'담당자 정보'!B:G,6,FALSE)</f>
        <v>평정현</v>
      </c>
      <c r="AN546" s="11" t="str">
        <f>VLOOKUP(표1[[#This Row],[팀장]],배민비즈계정!$B:$E,3,FALSE)</f>
        <v>jhpyeong</v>
      </c>
      <c r="AO546" s="16" t="str">
        <f>VLOOKUP(표1[[#This Row],[팀장]],배민비즈계정!$B:$E,4,FALSE)</f>
        <v>010-4660-7292</v>
      </c>
      <c r="AP546" s="2" t="s">
        <v>2149</v>
      </c>
      <c r="AQ546" s="2" t="s">
        <v>289</v>
      </c>
      <c r="AR546" s="2" t="str">
        <f>_xlfn.XLOOKUP(표1[[#This Row],[시도2]]&amp;" "&amp;표1[[#This Row],[시군구2]],요금제0402!C:C,요금제0402!G:G)</f>
        <v>경인B</v>
      </c>
      <c r="AS546" s="2"/>
      <c r="AT546" s="2"/>
      <c r="AU546" s="2"/>
    </row>
    <row r="547" spans="1:47" ht="16.5" customHeight="1">
      <c r="A547" s="10">
        <v>545</v>
      </c>
      <c r="B547" s="11"/>
      <c r="C547" s="11" t="s">
        <v>4185</v>
      </c>
      <c r="D547" s="11" t="s">
        <v>4186</v>
      </c>
      <c r="E547" s="11" t="s">
        <v>56</v>
      </c>
      <c r="F547" s="11" t="s">
        <v>2149</v>
      </c>
      <c r="G547" s="11" t="s">
        <v>2150</v>
      </c>
      <c r="H547" s="11">
        <v>0</v>
      </c>
      <c r="I547" s="47" t="s">
        <v>1454</v>
      </c>
      <c r="J547" s="11" t="s">
        <v>4187</v>
      </c>
      <c r="K547" s="11" t="s">
        <v>2160</v>
      </c>
      <c r="L547" s="11" t="s">
        <v>4165</v>
      </c>
      <c r="M547" s="12">
        <v>45472</v>
      </c>
      <c r="N547" s="12">
        <v>45476</v>
      </c>
      <c r="O547" s="12" t="str">
        <f>IFERROR(_xlfn.XLOOKUP(표1[[#This Row],[시도]]&amp;" "&amp;표1[[#This Row],[시군구]],요금제0402!C:C,요금제0402!G:G),"-")</f>
        <v>경인B</v>
      </c>
      <c r="P547" s="14"/>
      <c r="Q547" s="57">
        <v>0</v>
      </c>
      <c r="R547" s="13">
        <v>100</v>
      </c>
      <c r="S547" s="18">
        <v>50</v>
      </c>
      <c r="T547" s="12" t="s">
        <v>86</v>
      </c>
      <c r="U547" s="11" t="s">
        <v>64</v>
      </c>
      <c r="V547" s="11">
        <v>8860302062</v>
      </c>
      <c r="W547" s="11" t="s">
        <v>4188</v>
      </c>
      <c r="X547" s="11" t="s">
        <v>4189</v>
      </c>
      <c r="Y547" s="11" t="s">
        <v>4190</v>
      </c>
      <c r="Z547" s="11">
        <v>40791002779305</v>
      </c>
      <c r="AA547" s="11" t="s">
        <v>296</v>
      </c>
      <c r="AB547" s="11" t="s">
        <v>4191</v>
      </c>
      <c r="AC547" s="12"/>
      <c r="AD547" s="166" t="s">
        <v>4192</v>
      </c>
      <c r="AE547" s="12"/>
      <c r="AF547" s="15" t="s">
        <v>70</v>
      </c>
      <c r="AG547" s="11" t="str">
        <f>IFERROR(VLOOKUP(표1[[#This Row],[담당자]],'담당자 정보'!$B:$D,2,0),"")</f>
        <v>바로고</v>
      </c>
      <c r="AH547" s="11" t="str">
        <f>IFERROR(VLOOKUP(표1[[#This Row],[담당자]],'담당자 정보'!$B:$E,4,0),"")</f>
        <v>1팀</v>
      </c>
      <c r="AI547" s="12" t="s">
        <v>2479</v>
      </c>
      <c r="AJ547" s="12" t="str">
        <f>IFERROR(VLOOKUP(표1[[#This Row],[담당자]],배민비즈계정!$B:$E,3,0),"")</f>
        <v>yong1217</v>
      </c>
      <c r="AK547" s="12" t="str">
        <f>IFERROR(VLOOKUP(표1[[#This Row],[담당자]],배민비즈계정!$B:$E,4,0),"")</f>
        <v xml:space="preserve"> 010-9876-9387</v>
      </c>
      <c r="AL547" s="12" t="str">
        <f>VLOOKUP(표1[[#This Row],[담당자]],배민비즈계정!$B:$E,2,0)</f>
        <v>1팀</v>
      </c>
      <c r="AM547" s="11" t="str">
        <f>VLOOKUP(표1[[#This Row],[담당자]],'담당자 정보'!B:G,6,FALSE)</f>
        <v>평정현</v>
      </c>
      <c r="AN547" s="11" t="str">
        <f>VLOOKUP(표1[[#This Row],[팀장]],배민비즈계정!$B:$E,3,FALSE)</f>
        <v>jhpyeong</v>
      </c>
      <c r="AO547" s="16" t="str">
        <f>VLOOKUP(표1[[#This Row],[팀장]],배민비즈계정!$B:$E,4,FALSE)</f>
        <v>010-4660-7292</v>
      </c>
      <c r="AP547" s="2" t="s">
        <v>2149</v>
      </c>
      <c r="AQ547" s="2" t="s">
        <v>2150</v>
      </c>
      <c r="AR547" s="2" t="str">
        <f>_xlfn.XLOOKUP(표1[[#This Row],[시도2]]&amp;" "&amp;표1[[#This Row],[시군구2]],요금제0402!C:C,요금제0402!G:G)</f>
        <v>경인B</v>
      </c>
      <c r="AS547" s="2"/>
      <c r="AT547" s="2"/>
      <c r="AU547" s="2"/>
    </row>
    <row r="548" spans="1:47" ht="16.5" customHeight="1">
      <c r="A548" s="10">
        <v>546</v>
      </c>
      <c r="B548" s="11"/>
      <c r="C548" s="11" t="s">
        <v>4193</v>
      </c>
      <c r="D548" s="11" t="s">
        <v>4194</v>
      </c>
      <c r="E548" s="11" t="s">
        <v>56</v>
      </c>
      <c r="F548" s="11" t="s">
        <v>57</v>
      </c>
      <c r="G548" s="11" t="s">
        <v>371</v>
      </c>
      <c r="H548" s="11">
        <v>0</v>
      </c>
      <c r="I548" s="47"/>
      <c r="J548" s="11" t="s">
        <v>4195</v>
      </c>
      <c r="K548" s="11" t="s">
        <v>4196</v>
      </c>
      <c r="L548" s="11" t="s">
        <v>4165</v>
      </c>
      <c r="M548" s="12">
        <v>45472</v>
      </c>
      <c r="N548" s="12">
        <v>45476</v>
      </c>
      <c r="O548" s="12" t="str">
        <f>IFERROR(_xlfn.XLOOKUP(표1[[#This Row],[시도]]&amp;" "&amp;표1[[#This Row],[시군구]],요금제0402!C:C,요금제0402!G:G),"-")</f>
        <v>서울B&amp;경인A</v>
      </c>
      <c r="P548" s="14"/>
      <c r="Q548" s="57">
        <v>0</v>
      </c>
      <c r="R548" s="13">
        <v>100</v>
      </c>
      <c r="S548" s="18">
        <v>50</v>
      </c>
      <c r="T548" s="12" t="s">
        <v>86</v>
      </c>
      <c r="U548" s="11" t="s">
        <v>150</v>
      </c>
      <c r="V548" s="11">
        <v>2152430946</v>
      </c>
      <c r="W548" s="11" t="s">
        <v>3708</v>
      </c>
      <c r="X548" s="11" t="s">
        <v>3709</v>
      </c>
      <c r="Y548" s="11" t="s">
        <v>3710</v>
      </c>
      <c r="Z548" s="11">
        <v>3333026636730</v>
      </c>
      <c r="AA548" s="11" t="s">
        <v>68</v>
      </c>
      <c r="AB548" s="11" t="s">
        <v>3711</v>
      </c>
      <c r="AC548" s="12"/>
      <c r="AD548" s="12"/>
      <c r="AE548" s="12"/>
      <c r="AF548" s="15" t="s">
        <v>70</v>
      </c>
      <c r="AG548" s="11" t="str">
        <f>IFERROR(VLOOKUP(표1[[#This Row],[담당자]],'담당자 정보'!$B:$D,2,0),"")</f>
        <v>바로고</v>
      </c>
      <c r="AH548" s="11" t="str">
        <f>IFERROR(VLOOKUP(표1[[#This Row],[담당자]],'담당자 정보'!$B:$E,4,0),"")</f>
        <v>1팀</v>
      </c>
      <c r="AI548" s="12" t="s">
        <v>71</v>
      </c>
      <c r="AJ548" s="12" t="str">
        <f>IFERROR(VLOOKUP(표1[[#This Row],[담당자]],배민비즈계정!$B:$E,3,0),"")</f>
        <v>tkdan159</v>
      </c>
      <c r="AK548" s="12" t="str">
        <f>IFERROR(VLOOKUP(표1[[#This Row],[담당자]],배민비즈계정!$B:$E,4,0),"")</f>
        <v>010-9052-0911</v>
      </c>
      <c r="AL548" s="12" t="str">
        <f>VLOOKUP(표1[[#This Row],[담당자]],배민비즈계정!$B:$E,2,0)</f>
        <v>1팀</v>
      </c>
      <c r="AM548" s="11" t="str">
        <f>VLOOKUP(표1[[#This Row],[담당자]],'담당자 정보'!B:G,6,FALSE)</f>
        <v>평정현</v>
      </c>
      <c r="AN548" s="11" t="str">
        <f>VLOOKUP(표1[[#This Row],[팀장]],배민비즈계정!$B:$E,3,FALSE)</f>
        <v>jhpyeong</v>
      </c>
      <c r="AO548" s="16" t="str">
        <f>VLOOKUP(표1[[#This Row],[팀장]],배민비즈계정!$B:$E,4,FALSE)</f>
        <v>010-4660-7292</v>
      </c>
      <c r="AP548" s="2" t="s">
        <v>57</v>
      </c>
      <c r="AQ548" s="2" t="s">
        <v>371</v>
      </c>
      <c r="AR548" s="2" t="str">
        <f>_xlfn.XLOOKUP(표1[[#This Row],[시도2]]&amp;" "&amp;표1[[#This Row],[시군구2]],요금제0402!C:C,요금제0402!G:G)</f>
        <v>서울B&amp;경인A</v>
      </c>
      <c r="AS548" s="2"/>
      <c r="AT548" s="2"/>
      <c r="AU548" s="2"/>
    </row>
    <row r="549" spans="1:47" ht="16.5" customHeight="1">
      <c r="A549" s="10">
        <v>547</v>
      </c>
      <c r="B549" s="11"/>
      <c r="C549" s="11" t="s">
        <v>4197</v>
      </c>
      <c r="D549" s="11" t="s">
        <v>4198</v>
      </c>
      <c r="E549" s="11" t="s">
        <v>56</v>
      </c>
      <c r="F549" s="11" t="s">
        <v>2149</v>
      </c>
      <c r="G549" s="11" t="s">
        <v>2170</v>
      </c>
      <c r="H549" s="11">
        <v>0</v>
      </c>
      <c r="I549" s="47"/>
      <c r="J549" s="11" t="s">
        <v>4199</v>
      </c>
      <c r="K549" s="11" t="s">
        <v>4200</v>
      </c>
      <c r="L549" s="11" t="s">
        <v>4165</v>
      </c>
      <c r="M549" s="12">
        <v>45472</v>
      </c>
      <c r="N549" s="12">
        <v>45476</v>
      </c>
      <c r="O549" s="12" t="str">
        <f>IFERROR(_xlfn.XLOOKUP(표1[[#This Row],[시도]]&amp;" "&amp;표1[[#This Row],[시군구]],요금제0402!C:C,요금제0402!G:G),"-")</f>
        <v>경인B</v>
      </c>
      <c r="P549" s="14"/>
      <c r="Q549" s="57">
        <v>0</v>
      </c>
      <c r="R549" s="13">
        <v>100</v>
      </c>
      <c r="S549" s="18">
        <v>50</v>
      </c>
      <c r="T549" s="12" t="s">
        <v>86</v>
      </c>
      <c r="U549" s="11" t="s">
        <v>64</v>
      </c>
      <c r="V549" s="11">
        <v>1313529491</v>
      </c>
      <c r="W549" s="11" t="s">
        <v>4201</v>
      </c>
      <c r="X549" s="11" t="s">
        <v>4202</v>
      </c>
      <c r="Y549" s="11" t="s">
        <v>4203</v>
      </c>
      <c r="Z549" s="11">
        <v>110326683277</v>
      </c>
      <c r="AA549" s="11" t="s">
        <v>165</v>
      </c>
      <c r="AB549" s="11" t="s">
        <v>4204</v>
      </c>
      <c r="AC549" s="12"/>
      <c r="AD549" s="12"/>
      <c r="AE549" s="12"/>
      <c r="AF549" s="15" t="s">
        <v>70</v>
      </c>
      <c r="AG549" s="11" t="str">
        <f>IFERROR(VLOOKUP(표1[[#This Row],[담당자]],'담당자 정보'!$B:$D,2,0),"")</f>
        <v>바로고</v>
      </c>
      <c r="AH549" s="11" t="str">
        <f>IFERROR(VLOOKUP(표1[[#This Row],[담당자]],'담당자 정보'!$B:$E,4,0),"")</f>
        <v>1팀</v>
      </c>
      <c r="AI549" s="12" t="s">
        <v>2479</v>
      </c>
      <c r="AJ549" s="12" t="str">
        <f>IFERROR(VLOOKUP(표1[[#This Row],[담당자]],배민비즈계정!$B:$E,3,0),"")</f>
        <v>yong1217</v>
      </c>
      <c r="AK549" s="12" t="str">
        <f>IFERROR(VLOOKUP(표1[[#This Row],[담당자]],배민비즈계정!$B:$E,4,0),"")</f>
        <v xml:space="preserve"> 010-9876-9387</v>
      </c>
      <c r="AL549" s="12" t="str">
        <f>VLOOKUP(표1[[#This Row],[담당자]],배민비즈계정!$B:$E,2,0)</f>
        <v>1팀</v>
      </c>
      <c r="AM549" s="11" t="str">
        <f>VLOOKUP(표1[[#This Row],[담당자]],'담당자 정보'!B:G,6,FALSE)</f>
        <v>평정현</v>
      </c>
      <c r="AN549" s="11" t="str">
        <f>VLOOKUP(표1[[#This Row],[팀장]],배민비즈계정!$B:$E,3,FALSE)</f>
        <v>jhpyeong</v>
      </c>
      <c r="AO549" s="16" t="str">
        <f>VLOOKUP(표1[[#This Row],[팀장]],배민비즈계정!$B:$E,4,FALSE)</f>
        <v>010-4660-7292</v>
      </c>
      <c r="AP549" s="2" t="s">
        <v>2149</v>
      </c>
      <c r="AQ549" s="2" t="s">
        <v>2170</v>
      </c>
      <c r="AR549" s="2" t="str">
        <f>_xlfn.XLOOKUP(표1[[#This Row],[시도2]]&amp;" "&amp;표1[[#This Row],[시군구2]],요금제0402!C:C,요금제0402!G:G)</f>
        <v>경인B</v>
      </c>
      <c r="AS549" s="2"/>
      <c r="AT549" s="2"/>
      <c r="AU549" s="2"/>
    </row>
    <row r="550" spans="1:47" ht="16.5" customHeight="1">
      <c r="A550" s="10">
        <v>548</v>
      </c>
      <c r="B550" s="11"/>
      <c r="C550" s="11" t="s">
        <v>4205</v>
      </c>
      <c r="D550" s="11" t="s">
        <v>4206</v>
      </c>
      <c r="E550" s="11" t="s">
        <v>56</v>
      </c>
      <c r="F550" s="11" t="s">
        <v>2149</v>
      </c>
      <c r="G550" s="11" t="s">
        <v>2170</v>
      </c>
      <c r="H550" s="11">
        <v>0</v>
      </c>
      <c r="I550" s="47"/>
      <c r="J550" s="11" t="s">
        <v>4207</v>
      </c>
      <c r="K550" s="11" t="s">
        <v>4208</v>
      </c>
      <c r="L550" s="11" t="s">
        <v>4165</v>
      </c>
      <c r="M550" s="12">
        <v>45472</v>
      </c>
      <c r="N550" s="12">
        <v>45476</v>
      </c>
      <c r="O550" s="12" t="str">
        <f>IFERROR(_xlfn.XLOOKUP(표1[[#This Row],[시도]]&amp;" "&amp;표1[[#This Row],[시군구]],요금제0402!C:C,요금제0402!G:G),"-")</f>
        <v>경인B</v>
      </c>
      <c r="P550" s="14"/>
      <c r="Q550" s="57">
        <v>0</v>
      </c>
      <c r="R550" s="13">
        <v>100</v>
      </c>
      <c r="S550" s="18">
        <v>50</v>
      </c>
      <c r="T550" s="12" t="s">
        <v>86</v>
      </c>
      <c r="U550" s="11" t="s">
        <v>150</v>
      </c>
      <c r="V550" s="11">
        <v>6146100455</v>
      </c>
      <c r="W550" s="11" t="s">
        <v>4209</v>
      </c>
      <c r="X550" s="11" t="s">
        <v>4210</v>
      </c>
      <c r="Y550" s="11" t="s">
        <v>4211</v>
      </c>
      <c r="Z550" s="11">
        <v>206000643413</v>
      </c>
      <c r="AA550" s="11" t="s">
        <v>1251</v>
      </c>
      <c r="AB550" s="11" t="s">
        <v>4212</v>
      </c>
      <c r="AC550" s="12"/>
      <c r="AD550" s="12"/>
      <c r="AE550" s="12"/>
      <c r="AF550" s="15" t="s">
        <v>70</v>
      </c>
      <c r="AG550" s="11" t="str">
        <f>IFERROR(VLOOKUP(표1[[#This Row],[담당자]],'담당자 정보'!$B:$D,2,0),"")</f>
        <v>바로고</v>
      </c>
      <c r="AH550" s="11" t="str">
        <f>IFERROR(VLOOKUP(표1[[#This Row],[담당자]],'담당자 정보'!$B:$E,4,0),"")</f>
        <v>1팀</v>
      </c>
      <c r="AI550" s="12" t="s">
        <v>2479</v>
      </c>
      <c r="AJ550" s="12" t="str">
        <f>IFERROR(VLOOKUP(표1[[#This Row],[담당자]],배민비즈계정!$B:$E,3,0),"")</f>
        <v>yong1217</v>
      </c>
      <c r="AK550" s="12" t="str">
        <f>IFERROR(VLOOKUP(표1[[#This Row],[담당자]],배민비즈계정!$B:$E,4,0),"")</f>
        <v xml:space="preserve"> 010-9876-9387</v>
      </c>
      <c r="AL550" s="12" t="str">
        <f>VLOOKUP(표1[[#This Row],[담당자]],배민비즈계정!$B:$E,2,0)</f>
        <v>1팀</v>
      </c>
      <c r="AM550" s="11" t="str">
        <f>VLOOKUP(표1[[#This Row],[담당자]],'담당자 정보'!B:G,6,FALSE)</f>
        <v>평정현</v>
      </c>
      <c r="AN550" s="11" t="str">
        <f>VLOOKUP(표1[[#This Row],[팀장]],배민비즈계정!$B:$E,3,FALSE)</f>
        <v>jhpyeong</v>
      </c>
      <c r="AO550" s="16" t="str">
        <f>VLOOKUP(표1[[#This Row],[팀장]],배민비즈계정!$B:$E,4,FALSE)</f>
        <v>010-4660-7292</v>
      </c>
      <c r="AP550" s="2" t="s">
        <v>2149</v>
      </c>
      <c r="AQ550" s="2" t="s">
        <v>2170</v>
      </c>
      <c r="AR550" s="2" t="str">
        <f>_xlfn.XLOOKUP(표1[[#This Row],[시도2]]&amp;" "&amp;표1[[#This Row],[시군구2]],요금제0402!C:C,요금제0402!G:G)</f>
        <v>경인B</v>
      </c>
      <c r="AS550" s="2"/>
      <c r="AT550" s="2"/>
      <c r="AU550" s="2"/>
    </row>
    <row r="551" spans="1:47" ht="16.5" customHeight="1">
      <c r="A551" s="10">
        <v>549</v>
      </c>
      <c r="B551" s="11"/>
      <c r="C551" s="11" t="s">
        <v>4213</v>
      </c>
      <c r="D551" s="11" t="s">
        <v>4214</v>
      </c>
      <c r="E551" s="11" t="s">
        <v>108</v>
      </c>
      <c r="F551" s="11" t="s">
        <v>109</v>
      </c>
      <c r="G551" s="11" t="s">
        <v>1159</v>
      </c>
      <c r="H551" s="11">
        <v>1</v>
      </c>
      <c r="I551" s="47" t="s">
        <v>4215</v>
      </c>
      <c r="J551" s="11" t="s">
        <v>4216</v>
      </c>
      <c r="K551" s="11" t="s">
        <v>4217</v>
      </c>
      <c r="L551" s="11" t="s">
        <v>4165</v>
      </c>
      <c r="M551" s="12">
        <v>45472</v>
      </c>
      <c r="N551" s="12">
        <v>45476</v>
      </c>
      <c r="O551" s="12" t="str">
        <f>IFERROR(_xlfn.XLOOKUP(표1[[#This Row],[시도]]&amp;" "&amp;표1[[#This Row],[시군구]],요금제0402!C:C,요금제0402!G:G),"-")</f>
        <v>경인B</v>
      </c>
      <c r="P551" s="14"/>
      <c r="Q551" s="57">
        <v>0</v>
      </c>
      <c r="R551" s="13">
        <v>100</v>
      </c>
      <c r="S551" s="18">
        <v>50</v>
      </c>
      <c r="T551" s="12" t="s">
        <v>86</v>
      </c>
      <c r="U551" s="11" t="s">
        <v>64</v>
      </c>
      <c r="V551" s="11">
        <v>8741801711</v>
      </c>
      <c r="W551" s="11" t="s">
        <v>4218</v>
      </c>
      <c r="X551" s="11" t="s">
        <v>4219</v>
      </c>
      <c r="Y551" s="11" t="s">
        <v>4220</v>
      </c>
      <c r="Z551" s="11" t="s">
        <v>4221</v>
      </c>
      <c r="AA551" s="11" t="s">
        <v>90</v>
      </c>
      <c r="AB551" s="11" t="s">
        <v>4222</v>
      </c>
      <c r="AC551" s="12"/>
      <c r="AD551" s="12"/>
      <c r="AE551" s="12"/>
      <c r="AF551" s="15" t="s">
        <v>70</v>
      </c>
      <c r="AG551" s="11" t="str">
        <f>IFERROR(VLOOKUP(표1[[#This Row],[담당자]],'담당자 정보'!$B:$D,2,0),"")</f>
        <v>바로고</v>
      </c>
      <c r="AH551" s="11" t="str">
        <f>IFERROR(VLOOKUP(표1[[#This Row],[담당자]],'담당자 정보'!$B:$E,4,0),"")</f>
        <v>1팀</v>
      </c>
      <c r="AI551" s="12" t="s">
        <v>71</v>
      </c>
      <c r="AJ551" s="12" t="str">
        <f>IFERROR(VLOOKUP(표1[[#This Row],[담당자]],배민비즈계정!$B:$E,3,0),"")</f>
        <v>tkdan159</v>
      </c>
      <c r="AK551" s="12" t="str">
        <f>IFERROR(VLOOKUP(표1[[#This Row],[담당자]],배민비즈계정!$B:$E,4,0),"")</f>
        <v>010-9052-0911</v>
      </c>
      <c r="AL551" s="12" t="str">
        <f>VLOOKUP(표1[[#This Row],[담당자]],배민비즈계정!$B:$E,2,0)</f>
        <v>1팀</v>
      </c>
      <c r="AM551" s="11" t="str">
        <f>VLOOKUP(표1[[#This Row],[담당자]],'담당자 정보'!B:G,6,FALSE)</f>
        <v>평정현</v>
      </c>
      <c r="AN551" s="11" t="str">
        <f>VLOOKUP(표1[[#This Row],[팀장]],배민비즈계정!$B:$E,3,FALSE)</f>
        <v>jhpyeong</v>
      </c>
      <c r="AO551" s="16" t="str">
        <f>VLOOKUP(표1[[#This Row],[팀장]],배민비즈계정!$B:$E,4,FALSE)</f>
        <v>010-4660-7292</v>
      </c>
      <c r="AP551" s="2" t="s">
        <v>109</v>
      </c>
      <c r="AQ551" s="2" t="s">
        <v>1159</v>
      </c>
      <c r="AR551" s="2" t="str">
        <f>_xlfn.XLOOKUP(표1[[#This Row],[시도2]]&amp;" "&amp;표1[[#This Row],[시군구2]],요금제0402!C:C,요금제0402!G:G)</f>
        <v>경인B</v>
      </c>
      <c r="AS551" s="2"/>
      <c r="AT551" s="2"/>
      <c r="AU551" s="2"/>
    </row>
    <row r="552" spans="1:47" ht="16.5" customHeight="1">
      <c r="A552" s="10">
        <v>550</v>
      </c>
      <c r="B552" s="11"/>
      <c r="C552" s="11" t="s">
        <v>4223</v>
      </c>
      <c r="D552" s="11" t="s">
        <v>4224</v>
      </c>
      <c r="E552" s="11" t="s">
        <v>56</v>
      </c>
      <c r="F552" s="11" t="s">
        <v>109</v>
      </c>
      <c r="G552" s="11" t="s">
        <v>1159</v>
      </c>
      <c r="H552" s="11">
        <v>0</v>
      </c>
      <c r="I552" s="47"/>
      <c r="J552" s="11" t="s">
        <v>4225</v>
      </c>
      <c r="K552" s="11" t="s">
        <v>4226</v>
      </c>
      <c r="L552" s="11" t="s">
        <v>99</v>
      </c>
      <c r="M552" s="12">
        <v>45472</v>
      </c>
      <c r="N552" s="12">
        <v>45476</v>
      </c>
      <c r="O552" s="12" t="str">
        <f>IFERROR(_xlfn.XLOOKUP(표1[[#This Row],[시도]]&amp;" "&amp;표1[[#This Row],[시군구]],요금제0402!C:C,요금제0402!G:G),"-")</f>
        <v>경인B</v>
      </c>
      <c r="P552" s="14"/>
      <c r="Q552" s="57">
        <v>0</v>
      </c>
      <c r="R552" s="13">
        <v>100</v>
      </c>
      <c r="S552" s="18">
        <v>50</v>
      </c>
      <c r="T552" s="12" t="s">
        <v>86</v>
      </c>
      <c r="U552" s="11" t="s">
        <v>64</v>
      </c>
      <c r="V552" s="11">
        <v>7890802825</v>
      </c>
      <c r="W552" s="11" t="s">
        <v>4227</v>
      </c>
      <c r="X552" s="11" t="s">
        <v>1171</v>
      </c>
      <c r="Y552" s="11" t="s">
        <v>1172</v>
      </c>
      <c r="Z552" s="11">
        <v>110152817233</v>
      </c>
      <c r="AA552" s="11" t="s">
        <v>165</v>
      </c>
      <c r="AB552" s="11" t="s">
        <v>1173</v>
      </c>
      <c r="AC552" s="12"/>
      <c r="AD552" s="12"/>
      <c r="AE552" s="12"/>
      <c r="AF552" s="15" t="s">
        <v>70</v>
      </c>
      <c r="AG552" s="11" t="str">
        <f>IFERROR(VLOOKUP(표1[[#This Row],[담당자]],'담당자 정보'!$B:$D,2,0),"")</f>
        <v>바로고</v>
      </c>
      <c r="AH552" s="11" t="str">
        <f>IFERROR(VLOOKUP(표1[[#This Row],[담당자]],'담당자 정보'!$B:$E,4,0),"")</f>
        <v>1팀</v>
      </c>
      <c r="AI552" s="12" t="s">
        <v>356</v>
      </c>
      <c r="AJ552" s="12" t="str">
        <f>IFERROR(VLOOKUP(표1[[#This Row],[담당자]],배민비즈계정!$B:$E,3,0),"")</f>
        <v>jhpyeong</v>
      </c>
      <c r="AK552" s="12" t="str">
        <f>IFERROR(VLOOKUP(표1[[#This Row],[담당자]],배민비즈계정!$B:$E,4,0),"")</f>
        <v>010-4660-7292</v>
      </c>
      <c r="AL552" s="12" t="str">
        <f>VLOOKUP(표1[[#This Row],[담당자]],배민비즈계정!$B:$E,2,0)</f>
        <v>1팀 팀장</v>
      </c>
      <c r="AM552" s="11" t="str">
        <f>VLOOKUP(표1[[#This Row],[담당자]],'담당자 정보'!B:G,6,FALSE)</f>
        <v>평정현</v>
      </c>
      <c r="AN552" s="11" t="str">
        <f>VLOOKUP(표1[[#This Row],[팀장]],배민비즈계정!$B:$E,3,FALSE)</f>
        <v>jhpyeong</v>
      </c>
      <c r="AO552" s="16" t="str">
        <f>VLOOKUP(표1[[#This Row],[팀장]],배민비즈계정!$B:$E,4,FALSE)</f>
        <v>010-4660-7292</v>
      </c>
      <c r="AP552" s="2" t="s">
        <v>109</v>
      </c>
      <c r="AQ552" s="2" t="s">
        <v>1159</v>
      </c>
      <c r="AR552" s="2" t="str">
        <f>_xlfn.XLOOKUP(표1[[#This Row],[시도2]]&amp;" "&amp;표1[[#This Row],[시군구2]],요금제0402!C:C,요금제0402!G:G)</f>
        <v>경인B</v>
      </c>
      <c r="AS552" s="2"/>
      <c r="AT552" s="2"/>
      <c r="AU552" s="2"/>
    </row>
    <row r="553" spans="1:47" ht="16.5" customHeight="1">
      <c r="A553" s="10">
        <v>551</v>
      </c>
      <c r="B553" s="11"/>
      <c r="C553" s="11" t="s">
        <v>4228</v>
      </c>
      <c r="D553" s="11" t="s">
        <v>4229</v>
      </c>
      <c r="E553" s="11" t="s">
        <v>56</v>
      </c>
      <c r="F553" s="11" t="s">
        <v>109</v>
      </c>
      <c r="G553" s="11" t="s">
        <v>786</v>
      </c>
      <c r="H553" s="11">
        <v>0</v>
      </c>
      <c r="I553" s="47"/>
      <c r="J553" s="11" t="s">
        <v>4230</v>
      </c>
      <c r="K553" s="11" t="s">
        <v>4231</v>
      </c>
      <c r="L553" s="11" t="s">
        <v>2676</v>
      </c>
      <c r="M553" s="12">
        <v>45472</v>
      </c>
      <c r="N553" s="12">
        <v>45476</v>
      </c>
      <c r="O553" s="12" t="str">
        <f>IFERROR(_xlfn.XLOOKUP(표1[[#This Row],[시도]]&amp;" "&amp;표1[[#This Row],[시군구]],요금제0402!C:C,요금제0402!G:G),"-")</f>
        <v>경인B</v>
      </c>
      <c r="P553" s="14"/>
      <c r="Q553" s="57">
        <v>0</v>
      </c>
      <c r="R553" s="13">
        <v>100</v>
      </c>
      <c r="S553" s="18">
        <v>50</v>
      </c>
      <c r="T553" s="12" t="s">
        <v>86</v>
      </c>
      <c r="U553" s="11" t="s">
        <v>64</v>
      </c>
      <c r="V553" s="11">
        <v>6043092328</v>
      </c>
      <c r="W553" s="11" t="s">
        <v>4232</v>
      </c>
      <c r="X553" s="11" t="s">
        <v>4233</v>
      </c>
      <c r="Y553" s="11" t="s">
        <v>4234</v>
      </c>
      <c r="Z553" s="11">
        <v>3333249646910</v>
      </c>
      <c r="AA553" s="11" t="s">
        <v>68</v>
      </c>
      <c r="AB553" s="11" t="s">
        <v>4235</v>
      </c>
      <c r="AC553" s="12"/>
      <c r="AD553" s="55" t="s">
        <v>4236</v>
      </c>
      <c r="AE553" s="12"/>
      <c r="AF553" s="15" t="s">
        <v>70</v>
      </c>
      <c r="AG553" s="11" t="str">
        <f>IFERROR(VLOOKUP(표1[[#This Row],[담당자]],'담당자 정보'!$B:$D,2,0),"")</f>
        <v>바로고</v>
      </c>
      <c r="AH553" s="11" t="str">
        <f>IFERROR(VLOOKUP(표1[[#This Row],[담당자]],'담당자 정보'!$B:$E,4,0),"")</f>
        <v>1팀</v>
      </c>
      <c r="AI553" s="12" t="s">
        <v>71</v>
      </c>
      <c r="AJ553" s="12" t="str">
        <f>IFERROR(VLOOKUP(표1[[#This Row],[담당자]],배민비즈계정!$B:$E,3,0),"")</f>
        <v>tkdan159</v>
      </c>
      <c r="AK553" s="12" t="str">
        <f>IFERROR(VLOOKUP(표1[[#This Row],[담당자]],배민비즈계정!$B:$E,4,0),"")</f>
        <v>010-9052-0911</v>
      </c>
      <c r="AL553" s="12" t="str">
        <f>VLOOKUP(표1[[#This Row],[담당자]],배민비즈계정!$B:$E,2,0)</f>
        <v>1팀</v>
      </c>
      <c r="AM553" s="11" t="str">
        <f>VLOOKUP(표1[[#This Row],[담당자]],'담당자 정보'!B:G,6,FALSE)</f>
        <v>평정현</v>
      </c>
      <c r="AN553" s="11" t="str">
        <f>VLOOKUP(표1[[#This Row],[팀장]],배민비즈계정!$B:$E,3,FALSE)</f>
        <v>jhpyeong</v>
      </c>
      <c r="AO553" s="16" t="str">
        <f>VLOOKUP(표1[[#This Row],[팀장]],배민비즈계정!$B:$E,4,FALSE)</f>
        <v>010-4660-7292</v>
      </c>
      <c r="AP553" s="2" t="s">
        <v>109</v>
      </c>
      <c r="AQ553" s="2" t="s">
        <v>786</v>
      </c>
      <c r="AR553" s="2" t="str">
        <f>_xlfn.XLOOKUP(표1[[#This Row],[시도2]]&amp;" "&amp;표1[[#This Row],[시군구2]],요금제0402!C:C,요금제0402!G:G)</f>
        <v>경인B</v>
      </c>
      <c r="AS553" s="2"/>
      <c r="AT553" s="2"/>
      <c r="AU553" s="2"/>
    </row>
    <row r="554" spans="1:47" ht="16.5" customHeight="1">
      <c r="A554" s="10">
        <v>552</v>
      </c>
      <c r="B554" s="11"/>
      <c r="C554" s="11" t="s">
        <v>4237</v>
      </c>
      <c r="D554" s="11" t="s">
        <v>235</v>
      </c>
      <c r="E554" s="11" t="e">
        <v>#N/A</v>
      </c>
      <c r="F554" s="11" t="s">
        <v>1706</v>
      </c>
      <c r="G554" s="11" t="s">
        <v>1725</v>
      </c>
      <c r="H554" s="11" t="e">
        <v>#N/A</v>
      </c>
      <c r="I554" s="47"/>
      <c r="J554" s="11" t="s">
        <v>4238</v>
      </c>
      <c r="K554" s="11" t="s">
        <v>4239</v>
      </c>
      <c r="L554" s="11" t="s">
        <v>2676</v>
      </c>
      <c r="M554" s="12">
        <v>45472</v>
      </c>
      <c r="N554" s="12">
        <v>45476</v>
      </c>
      <c r="O554" s="12" t="str">
        <f>IFERROR(_xlfn.XLOOKUP(표1[[#This Row],[시도]]&amp;" "&amp;표1[[#This Row],[시군구]],요금제0402!C:C,요금제0402!G:G),"-")</f>
        <v>지방</v>
      </c>
      <c r="P554" s="14"/>
      <c r="Q554" s="57">
        <v>0</v>
      </c>
      <c r="R554" s="13">
        <v>100</v>
      </c>
      <c r="S554" s="18">
        <v>50</v>
      </c>
      <c r="T554" s="12" t="e">
        <v>#N/A</v>
      </c>
      <c r="U554" s="11" t="s">
        <v>150</v>
      </c>
      <c r="V554" s="11" t="e">
        <v>#N/A</v>
      </c>
      <c r="W554" s="11" t="e">
        <v>#N/A</v>
      </c>
      <c r="X554" s="11" t="e">
        <v>#N/A</v>
      </c>
      <c r="Y554" s="11" t="e">
        <v>#N/A</v>
      </c>
      <c r="Z554" s="11" t="e">
        <v>#N/A</v>
      </c>
      <c r="AA554" s="11" t="e">
        <v>#N/A</v>
      </c>
      <c r="AB554" s="11" t="e">
        <v>#N/A</v>
      </c>
      <c r="AC554" s="12"/>
      <c r="AD554" s="12"/>
      <c r="AE554" s="12"/>
      <c r="AF554" s="15" t="s">
        <v>70</v>
      </c>
      <c r="AG554" s="11" t="str">
        <f>IFERROR(VLOOKUP(표1[[#This Row],[담당자]],'담당자 정보'!$B:$D,2,0),"")</f>
        <v/>
      </c>
      <c r="AH554" s="11" t="str">
        <f>IFERROR(VLOOKUP(표1[[#This Row],[담당자]],'담당자 정보'!$B:$E,4,0),"")</f>
        <v/>
      </c>
      <c r="AI554" s="12" t="e">
        <v>#N/A</v>
      </c>
      <c r="AJ554" s="12" t="str">
        <f>IFERROR(VLOOKUP(표1[[#This Row],[담당자]],배민비즈계정!$B:$E,3,0),"")</f>
        <v/>
      </c>
      <c r="AK554" s="12" t="str">
        <f>IFERROR(VLOOKUP(표1[[#This Row],[담당자]],배민비즈계정!$B:$E,4,0),"")</f>
        <v/>
      </c>
      <c r="AL554" s="12" t="e">
        <f>VLOOKUP(표1[[#This Row],[담당자]],배민비즈계정!$B:$E,2,0)</f>
        <v>#N/A</v>
      </c>
      <c r="AM554" s="11" t="e">
        <f>VLOOKUP(표1[[#This Row],[담당자]],'담당자 정보'!B:G,6,FALSE)</f>
        <v>#N/A</v>
      </c>
      <c r="AN554" s="11" t="e">
        <f>VLOOKUP(표1[[#This Row],[팀장]],배민비즈계정!$B:$E,3,FALSE)</f>
        <v>#N/A</v>
      </c>
      <c r="AO554" s="16" t="e">
        <f>VLOOKUP(표1[[#This Row],[팀장]],배민비즈계정!$B:$E,4,FALSE)</f>
        <v>#N/A</v>
      </c>
      <c r="AP554" s="2" t="s">
        <v>1706</v>
      </c>
      <c r="AQ554" s="2" t="s">
        <v>1725</v>
      </c>
      <c r="AR554" s="2" t="str">
        <f>_xlfn.XLOOKUP(표1[[#This Row],[시도2]]&amp;" "&amp;표1[[#This Row],[시군구2]],요금제0402!C:C,요금제0402!G:G)</f>
        <v>지방</v>
      </c>
      <c r="AS554" s="2"/>
      <c r="AT554" s="2"/>
      <c r="AU554" s="2"/>
    </row>
    <row r="555" spans="1:47" ht="16.5" customHeight="1">
      <c r="A555" s="10">
        <v>553</v>
      </c>
      <c r="B555" s="11"/>
      <c r="C555" s="11" t="s">
        <v>4240</v>
      </c>
      <c r="D555" s="11" t="s">
        <v>4241</v>
      </c>
      <c r="E555" s="11" t="s">
        <v>56</v>
      </c>
      <c r="F555" s="11" t="s">
        <v>388</v>
      </c>
      <c r="G555" s="11" t="s">
        <v>289</v>
      </c>
      <c r="H555" s="11">
        <v>0</v>
      </c>
      <c r="I555" s="47"/>
      <c r="J555" s="11" t="s">
        <v>4242</v>
      </c>
      <c r="K555" s="11" t="s">
        <v>3187</v>
      </c>
      <c r="L555" s="11" t="s">
        <v>2676</v>
      </c>
      <c r="M555" s="12">
        <v>45472</v>
      </c>
      <c r="N555" s="12">
        <v>45476</v>
      </c>
      <c r="O555" s="12" t="str">
        <f>IFERROR(_xlfn.XLOOKUP(표1[[#This Row],[시도]]&amp;" "&amp;표1[[#This Row],[시군구]],요금제0402!C:C,요금제0402!G:G),"-")</f>
        <v>지방</v>
      </c>
      <c r="P555" s="14"/>
      <c r="Q555" s="57">
        <v>0</v>
      </c>
      <c r="R555" s="13">
        <v>100</v>
      </c>
      <c r="S555" s="18">
        <v>50</v>
      </c>
      <c r="T555" s="12" t="s">
        <v>86</v>
      </c>
      <c r="U555" s="11" t="s">
        <v>64</v>
      </c>
      <c r="V555" s="11">
        <v>4024904666</v>
      </c>
      <c r="W555" s="11" t="s">
        <v>4243</v>
      </c>
      <c r="X555" s="11" t="s">
        <v>4244</v>
      </c>
      <c r="Y555" s="11" t="s">
        <v>4245</v>
      </c>
      <c r="Z555" s="11">
        <v>3333130672591</v>
      </c>
      <c r="AA555" s="11" t="s">
        <v>68</v>
      </c>
      <c r="AB555" s="11" t="s">
        <v>4246</v>
      </c>
      <c r="AC555" s="12"/>
      <c r="AD555" s="12"/>
      <c r="AE555" s="12"/>
      <c r="AF555" s="15" t="s">
        <v>70</v>
      </c>
      <c r="AG555" s="11" t="str">
        <f>IFERROR(VLOOKUP(표1[[#This Row],[담당자]],'담당자 정보'!$B:$D,2,0),"")</f>
        <v>바로고</v>
      </c>
      <c r="AH555" s="11" t="str">
        <f>IFERROR(VLOOKUP(표1[[#This Row],[담당자]],'담당자 정보'!$B:$E,4,0),"")</f>
        <v>2팀</v>
      </c>
      <c r="AI555" s="12" t="s">
        <v>410</v>
      </c>
      <c r="AJ555" s="12" t="str">
        <f>IFERROR(VLOOKUP(표1[[#This Row],[담당자]],배민비즈계정!$B:$E,3,0),"")</f>
        <v>yhchoi62</v>
      </c>
      <c r="AK555" s="12" t="str">
        <f>IFERROR(VLOOKUP(표1[[#This Row],[담당자]],배민비즈계정!$B:$E,4,0),"")</f>
        <v xml:space="preserve"> 010-2336-6262</v>
      </c>
      <c r="AL555" s="12" t="str">
        <f>VLOOKUP(표1[[#This Row],[담당자]],배민비즈계정!$B:$E,2,0)</f>
        <v>2팀 팀장</v>
      </c>
      <c r="AM555" s="11" t="str">
        <f>VLOOKUP(표1[[#This Row],[담당자]],'담당자 정보'!B:G,6,FALSE)</f>
        <v>최융희</v>
      </c>
      <c r="AN555" s="11" t="str">
        <f>VLOOKUP(표1[[#This Row],[팀장]],배민비즈계정!$B:$E,3,FALSE)</f>
        <v>yhchoi62</v>
      </c>
      <c r="AO555" s="16" t="str">
        <f>VLOOKUP(표1[[#This Row],[팀장]],배민비즈계정!$B:$E,4,FALSE)</f>
        <v xml:space="preserve"> 010-2336-6262</v>
      </c>
      <c r="AP555" s="2" t="s">
        <v>388</v>
      </c>
      <c r="AQ555" s="2" t="s">
        <v>289</v>
      </c>
      <c r="AR555" s="2" t="str">
        <f>_xlfn.XLOOKUP(표1[[#This Row],[시도2]]&amp;" "&amp;표1[[#This Row],[시군구2]],요금제0402!C:C,요금제0402!G:G)</f>
        <v>지방</v>
      </c>
      <c r="AS555" s="2"/>
      <c r="AT555" s="2"/>
      <c r="AU555" s="2"/>
    </row>
    <row r="556" spans="1:47" ht="16.5" customHeight="1">
      <c r="A556" s="10">
        <v>554</v>
      </c>
      <c r="B556" s="11"/>
      <c r="C556" s="11" t="s">
        <v>4247</v>
      </c>
      <c r="D556" s="11" t="s">
        <v>4248</v>
      </c>
      <c r="E556" s="11" t="s">
        <v>56</v>
      </c>
      <c r="F556" s="11" t="s">
        <v>1678</v>
      </c>
      <c r="G556" s="11" t="s">
        <v>1679</v>
      </c>
      <c r="H556" s="11">
        <v>0</v>
      </c>
      <c r="I556" s="47"/>
      <c r="J556" s="11" t="s">
        <v>4249</v>
      </c>
      <c r="K556" s="11" t="s">
        <v>4009</v>
      </c>
      <c r="L556" s="11" t="s">
        <v>2676</v>
      </c>
      <c r="M556" s="12">
        <v>45472</v>
      </c>
      <c r="N556" s="12">
        <v>45476</v>
      </c>
      <c r="O556" s="12" t="str">
        <f>IFERROR(_xlfn.XLOOKUP(표1[[#This Row],[시도]]&amp;" "&amp;표1[[#This Row],[시군구]],요금제0402!C:C,요금제0402!G:G),"-")</f>
        <v>지방</v>
      </c>
      <c r="P556" s="14"/>
      <c r="Q556" s="57">
        <v>0</v>
      </c>
      <c r="R556" s="13">
        <v>100</v>
      </c>
      <c r="S556" s="18">
        <v>50</v>
      </c>
      <c r="T556" s="12" t="s">
        <v>86</v>
      </c>
      <c r="U556" s="11" t="s">
        <v>64</v>
      </c>
      <c r="V556" s="11">
        <v>8958602827</v>
      </c>
      <c r="W556" s="11" t="s">
        <v>4250</v>
      </c>
      <c r="X556" s="11" t="s">
        <v>4251</v>
      </c>
      <c r="Y556" s="11" t="s">
        <v>4252</v>
      </c>
      <c r="Z556" s="11">
        <v>700101223371</v>
      </c>
      <c r="AA556" s="11" t="s">
        <v>4253</v>
      </c>
      <c r="AB556" s="11" t="s">
        <v>4254</v>
      </c>
      <c r="AC556" s="12"/>
      <c r="AD556" s="12"/>
      <c r="AE556" s="12"/>
      <c r="AF556" s="15" t="s">
        <v>70</v>
      </c>
      <c r="AG556" s="11" t="str">
        <f>IFERROR(VLOOKUP(표1[[#This Row],[담당자]],'담당자 정보'!$B:$D,2,0),"")</f>
        <v>바로고</v>
      </c>
      <c r="AH556" s="11" t="str">
        <f>IFERROR(VLOOKUP(표1[[#This Row],[담당자]],'담당자 정보'!$B:$E,4,0),"")</f>
        <v>2팀</v>
      </c>
      <c r="AI556" s="12" t="s">
        <v>410</v>
      </c>
      <c r="AJ556" s="12" t="str">
        <f>IFERROR(VLOOKUP(표1[[#This Row],[담당자]],배민비즈계정!$B:$E,3,0),"")</f>
        <v>yhchoi62</v>
      </c>
      <c r="AK556" s="12" t="str">
        <f>IFERROR(VLOOKUP(표1[[#This Row],[담당자]],배민비즈계정!$B:$E,4,0),"")</f>
        <v xml:space="preserve"> 010-2336-6262</v>
      </c>
      <c r="AL556" s="12" t="str">
        <f>VLOOKUP(표1[[#This Row],[담당자]],배민비즈계정!$B:$E,2,0)</f>
        <v>2팀 팀장</v>
      </c>
      <c r="AM556" s="11" t="str">
        <f>VLOOKUP(표1[[#This Row],[담당자]],'담당자 정보'!B:G,6,FALSE)</f>
        <v>최융희</v>
      </c>
      <c r="AN556" s="11" t="str">
        <f>VLOOKUP(표1[[#This Row],[팀장]],배민비즈계정!$B:$E,3,FALSE)</f>
        <v>yhchoi62</v>
      </c>
      <c r="AO556" s="16" t="str">
        <f>VLOOKUP(표1[[#This Row],[팀장]],배민비즈계정!$B:$E,4,FALSE)</f>
        <v xml:space="preserve"> 010-2336-6262</v>
      </c>
      <c r="AP556" s="2" t="s">
        <v>1678</v>
      </c>
      <c r="AQ556" s="2" t="s">
        <v>1679</v>
      </c>
      <c r="AR556" s="2" t="str">
        <f>_xlfn.XLOOKUP(표1[[#This Row],[시도2]]&amp;" "&amp;표1[[#This Row],[시군구2]],요금제0402!C:C,요금제0402!G:G)</f>
        <v>지방</v>
      </c>
      <c r="AS556" s="2"/>
      <c r="AT556" s="2"/>
      <c r="AU556" s="2"/>
    </row>
    <row r="557" spans="1:47" ht="16.5" customHeight="1">
      <c r="A557" s="10">
        <v>555</v>
      </c>
      <c r="B557" s="11"/>
      <c r="C557" s="11" t="s">
        <v>4255</v>
      </c>
      <c r="D557" s="11" t="s">
        <v>4256</v>
      </c>
      <c r="E557" s="11" t="s">
        <v>56</v>
      </c>
      <c r="F557" s="11" t="s">
        <v>1678</v>
      </c>
      <c r="G557" s="11" t="s">
        <v>1679</v>
      </c>
      <c r="H557" s="11">
        <v>0</v>
      </c>
      <c r="I557" s="47"/>
      <c r="J557" s="11" t="s">
        <v>4257</v>
      </c>
      <c r="K557" s="11" t="s">
        <v>4013</v>
      </c>
      <c r="L557" s="11" t="s">
        <v>2676</v>
      </c>
      <c r="M557" s="12">
        <v>45472</v>
      </c>
      <c r="N557" s="12">
        <v>45476</v>
      </c>
      <c r="O557" s="12" t="str">
        <f>IFERROR(_xlfn.XLOOKUP(표1[[#This Row],[시도]]&amp;" "&amp;표1[[#This Row],[시군구]],요금제0402!C:C,요금제0402!G:G),"-")</f>
        <v>지방</v>
      </c>
      <c r="P557" s="14"/>
      <c r="Q557" s="57">
        <v>0</v>
      </c>
      <c r="R557" s="13">
        <v>100</v>
      </c>
      <c r="S557" s="18">
        <v>50</v>
      </c>
      <c r="T557" s="12" t="s">
        <v>86</v>
      </c>
      <c r="U557" s="11" t="s">
        <v>64</v>
      </c>
      <c r="V557" s="11">
        <v>4751302217</v>
      </c>
      <c r="W557" s="11" t="s">
        <v>4258</v>
      </c>
      <c r="X557" s="11" t="s">
        <v>4259</v>
      </c>
      <c r="Y557" s="11" t="s">
        <v>4260</v>
      </c>
      <c r="Z557" s="11">
        <v>3333213514357</v>
      </c>
      <c r="AA557" s="11" t="s">
        <v>68</v>
      </c>
      <c r="AB557" s="11" t="s">
        <v>4261</v>
      </c>
      <c r="AC557" s="12"/>
      <c r="AD557" s="12"/>
      <c r="AE557" s="12"/>
      <c r="AF557" s="15" t="s">
        <v>70</v>
      </c>
      <c r="AG557" s="11" t="str">
        <f>IFERROR(VLOOKUP(표1[[#This Row],[담당자]],'담당자 정보'!$B:$D,2,0),"")</f>
        <v>바로고</v>
      </c>
      <c r="AH557" s="11" t="str">
        <f>IFERROR(VLOOKUP(표1[[#This Row],[담당자]],'담당자 정보'!$B:$E,4,0),"")</f>
        <v>2팀</v>
      </c>
      <c r="AI557" s="12" t="s">
        <v>410</v>
      </c>
      <c r="AJ557" s="12" t="str">
        <f>IFERROR(VLOOKUP(표1[[#This Row],[담당자]],배민비즈계정!$B:$E,3,0),"")</f>
        <v>yhchoi62</v>
      </c>
      <c r="AK557" s="12" t="str">
        <f>IFERROR(VLOOKUP(표1[[#This Row],[담당자]],배민비즈계정!$B:$E,4,0),"")</f>
        <v xml:space="preserve"> 010-2336-6262</v>
      </c>
      <c r="AL557" s="12" t="str">
        <f>VLOOKUP(표1[[#This Row],[담당자]],배민비즈계정!$B:$E,2,0)</f>
        <v>2팀 팀장</v>
      </c>
      <c r="AM557" s="11" t="str">
        <f>VLOOKUP(표1[[#This Row],[담당자]],'담당자 정보'!B:G,6,FALSE)</f>
        <v>최융희</v>
      </c>
      <c r="AN557" s="11" t="str">
        <f>VLOOKUP(표1[[#This Row],[팀장]],배민비즈계정!$B:$E,3,FALSE)</f>
        <v>yhchoi62</v>
      </c>
      <c r="AO557" s="16" t="str">
        <f>VLOOKUP(표1[[#This Row],[팀장]],배민비즈계정!$B:$E,4,FALSE)</f>
        <v xml:space="preserve"> 010-2336-6262</v>
      </c>
      <c r="AP557" s="2" t="s">
        <v>1678</v>
      </c>
      <c r="AQ557" s="2" t="s">
        <v>1679</v>
      </c>
      <c r="AR557" s="2" t="str">
        <f>_xlfn.XLOOKUP(표1[[#This Row],[시도2]]&amp;" "&amp;표1[[#This Row],[시군구2]],요금제0402!C:C,요금제0402!G:G)</f>
        <v>지방</v>
      </c>
      <c r="AS557" s="2"/>
      <c r="AT557" s="2"/>
      <c r="AU557" s="2"/>
    </row>
    <row r="558" spans="1:47" ht="16.5" customHeight="1">
      <c r="A558" s="10">
        <v>556</v>
      </c>
      <c r="B558" s="11"/>
      <c r="C558" s="11" t="s">
        <v>4262</v>
      </c>
      <c r="D558" s="11" t="s">
        <v>4263</v>
      </c>
      <c r="E558" s="11" t="s">
        <v>75</v>
      </c>
      <c r="F558" s="11" t="s">
        <v>109</v>
      </c>
      <c r="G558" s="11" t="s">
        <v>197</v>
      </c>
      <c r="H558" s="11">
        <v>0</v>
      </c>
      <c r="I558" s="47"/>
      <c r="J558" s="11" t="s">
        <v>4264</v>
      </c>
      <c r="K558" s="11" t="s">
        <v>3539</v>
      </c>
      <c r="L558" s="11" t="s">
        <v>2676</v>
      </c>
      <c r="M558" s="12">
        <v>45472</v>
      </c>
      <c r="N558" s="12">
        <v>45476</v>
      </c>
      <c r="O558" s="12" t="str">
        <f>IFERROR(_xlfn.XLOOKUP(표1[[#This Row],[시도]]&amp;" "&amp;표1[[#This Row],[시군구]],요금제0402!C:C,요금제0402!G:G),"-")</f>
        <v>경인B</v>
      </c>
      <c r="P558" s="14"/>
      <c r="Q558" s="57">
        <v>0</v>
      </c>
      <c r="R558" s="13">
        <v>100</v>
      </c>
      <c r="S558" s="18">
        <v>50</v>
      </c>
      <c r="T558" s="12" t="s">
        <v>86</v>
      </c>
      <c r="U558" s="11" t="s">
        <v>64</v>
      </c>
      <c r="V558" s="11">
        <v>8361201833</v>
      </c>
      <c r="W558" s="11" t="s">
        <v>4265</v>
      </c>
      <c r="X558" s="11" t="s">
        <v>4266</v>
      </c>
      <c r="Y558" s="11" t="s">
        <v>4267</v>
      </c>
      <c r="Z558" s="11">
        <v>25591024470007</v>
      </c>
      <c r="AA558" s="11" t="s">
        <v>296</v>
      </c>
      <c r="AB558" s="11" t="s">
        <v>4268</v>
      </c>
      <c r="AC558" s="12"/>
      <c r="AD558" s="12"/>
      <c r="AE558" s="12"/>
      <c r="AF558" s="15" t="s">
        <v>70</v>
      </c>
      <c r="AG558" s="11" t="str">
        <f>IFERROR(VLOOKUP(표1[[#This Row],[담당자]],'담당자 정보'!$B:$D,2,0),"")</f>
        <v>바로고</v>
      </c>
      <c r="AH558" s="11" t="str">
        <f>IFERROR(VLOOKUP(표1[[#This Row],[담당자]],'담당자 정보'!$B:$E,4,0),"")</f>
        <v>1팀</v>
      </c>
      <c r="AI558" s="12" t="s">
        <v>131</v>
      </c>
      <c r="AJ558" s="12" t="str">
        <f>IFERROR(VLOOKUP(표1[[#This Row],[담당자]],배민비즈계정!$B:$E,3,0),"")</f>
        <v>kwpark</v>
      </c>
      <c r="AK558" s="12" t="str">
        <f>IFERROR(VLOOKUP(표1[[#This Row],[담당자]],배민비즈계정!$B:$E,4,0),"")</f>
        <v>010-9098-6748</v>
      </c>
      <c r="AL558" s="12" t="str">
        <f>VLOOKUP(표1[[#This Row],[담당자]],배민비즈계정!$B:$E,2,0)</f>
        <v>1팀</v>
      </c>
      <c r="AM558" s="11" t="str">
        <f>VLOOKUP(표1[[#This Row],[담당자]],'담당자 정보'!B:G,6,FALSE)</f>
        <v>평정현</v>
      </c>
      <c r="AN558" s="11" t="str">
        <f>VLOOKUP(표1[[#This Row],[팀장]],배민비즈계정!$B:$E,3,FALSE)</f>
        <v>jhpyeong</v>
      </c>
      <c r="AO558" s="16" t="str">
        <f>VLOOKUP(표1[[#This Row],[팀장]],배민비즈계정!$B:$E,4,FALSE)</f>
        <v>010-4660-7292</v>
      </c>
      <c r="AP558" s="2" t="s">
        <v>109</v>
      </c>
      <c r="AQ558" s="2" t="s">
        <v>197</v>
      </c>
      <c r="AR558" s="2" t="str">
        <f>_xlfn.XLOOKUP(표1[[#This Row],[시도2]]&amp;" "&amp;표1[[#This Row],[시군구2]],요금제0402!C:C,요금제0402!G:G)</f>
        <v>경인B</v>
      </c>
      <c r="AS558" s="2"/>
      <c r="AT558" s="2"/>
      <c r="AU558" s="2"/>
    </row>
    <row r="559" spans="1:47" ht="16.5" customHeight="1">
      <c r="A559" s="10">
        <v>557</v>
      </c>
      <c r="B559" s="11"/>
      <c r="C559" s="11" t="s">
        <v>4269</v>
      </c>
      <c r="D559" s="11" t="s">
        <v>4270</v>
      </c>
      <c r="E559" s="11" t="s">
        <v>75</v>
      </c>
      <c r="F559" s="11" t="s">
        <v>109</v>
      </c>
      <c r="G559" s="11" t="s">
        <v>186</v>
      </c>
      <c r="H559" s="11">
        <v>0</v>
      </c>
      <c r="I559" s="47" t="s">
        <v>2498</v>
      </c>
      <c r="J559" s="11" t="s">
        <v>4271</v>
      </c>
      <c r="K559" s="11" t="s">
        <v>4272</v>
      </c>
      <c r="L559" s="11" t="s">
        <v>2676</v>
      </c>
      <c r="M559" s="12">
        <v>45472</v>
      </c>
      <c r="N559" s="12">
        <v>45476</v>
      </c>
      <c r="O559" s="12" t="str">
        <f>IFERROR(_xlfn.XLOOKUP(표1[[#This Row],[시도]]&amp;" "&amp;표1[[#This Row],[시군구]],요금제0402!C:C,요금제0402!G:G),"-")</f>
        <v>경인B</v>
      </c>
      <c r="P559" s="14"/>
      <c r="Q559" s="57">
        <v>0</v>
      </c>
      <c r="R559" s="13">
        <v>100</v>
      </c>
      <c r="S559" s="18">
        <v>50</v>
      </c>
      <c r="T559" s="12" t="s">
        <v>86</v>
      </c>
      <c r="U559" s="11" t="s">
        <v>64</v>
      </c>
      <c r="V559" s="11">
        <v>5081211213</v>
      </c>
      <c r="W559" s="11" t="s">
        <v>4273</v>
      </c>
      <c r="X559" s="11" t="s">
        <v>4274</v>
      </c>
      <c r="Y559" s="11" t="s">
        <v>4275</v>
      </c>
      <c r="Z559" s="11">
        <v>45891038181107</v>
      </c>
      <c r="AA559" s="11" t="s">
        <v>296</v>
      </c>
      <c r="AB559" s="11" t="s">
        <v>4276</v>
      </c>
      <c r="AC559" s="12"/>
      <c r="AD559" s="12"/>
      <c r="AE559" s="12"/>
      <c r="AF559" s="15" t="s">
        <v>70</v>
      </c>
      <c r="AG559" s="11" t="str">
        <f>IFERROR(VLOOKUP(표1[[#This Row],[담당자]],'담당자 정보'!$B:$D,2,0),"")</f>
        <v>바로고</v>
      </c>
      <c r="AH559" s="11" t="str">
        <f>IFERROR(VLOOKUP(표1[[#This Row],[담당자]],'담당자 정보'!$B:$E,4,0),"")</f>
        <v>1팀</v>
      </c>
      <c r="AI559" s="12" t="s">
        <v>131</v>
      </c>
      <c r="AJ559" s="12" t="str">
        <f>IFERROR(VLOOKUP(표1[[#This Row],[담당자]],배민비즈계정!$B:$E,3,0),"")</f>
        <v>kwpark</v>
      </c>
      <c r="AK559" s="12" t="str">
        <f>IFERROR(VLOOKUP(표1[[#This Row],[담당자]],배민비즈계정!$B:$E,4,0),"")</f>
        <v>010-9098-6748</v>
      </c>
      <c r="AL559" s="12" t="str">
        <f>VLOOKUP(표1[[#This Row],[담당자]],배민비즈계정!$B:$E,2,0)</f>
        <v>1팀</v>
      </c>
      <c r="AM559" s="11" t="str">
        <f>VLOOKUP(표1[[#This Row],[담당자]],'담당자 정보'!B:G,6,FALSE)</f>
        <v>평정현</v>
      </c>
      <c r="AN559" s="11" t="str">
        <f>VLOOKUP(표1[[#This Row],[팀장]],배민비즈계정!$B:$E,3,FALSE)</f>
        <v>jhpyeong</v>
      </c>
      <c r="AO559" s="16" t="str">
        <f>VLOOKUP(표1[[#This Row],[팀장]],배민비즈계정!$B:$E,4,FALSE)</f>
        <v>010-4660-7292</v>
      </c>
      <c r="AP559" s="2" t="s">
        <v>109</v>
      </c>
      <c r="AQ559" s="2" t="s">
        <v>186</v>
      </c>
      <c r="AR559" s="2" t="str">
        <f>_xlfn.XLOOKUP(표1[[#This Row],[시도2]]&amp;" "&amp;표1[[#This Row],[시군구2]],요금제0402!C:C,요금제0402!G:G)</f>
        <v>경인B</v>
      </c>
      <c r="AS559" s="2"/>
      <c r="AT559" s="2"/>
      <c r="AU559" s="2"/>
    </row>
    <row r="560" spans="1:47" ht="16.5" customHeight="1">
      <c r="A560" s="10">
        <v>558</v>
      </c>
      <c r="B560" s="11"/>
      <c r="C560" s="11" t="s">
        <v>4277</v>
      </c>
      <c r="D560" s="11" t="s">
        <v>4278</v>
      </c>
      <c r="E560" s="11" t="s">
        <v>108</v>
      </c>
      <c r="F560" s="11" t="s">
        <v>388</v>
      </c>
      <c r="G560" s="11" t="s">
        <v>435</v>
      </c>
      <c r="H560" s="11">
        <v>1</v>
      </c>
      <c r="I560" s="47" t="s">
        <v>4279</v>
      </c>
      <c r="J560" s="11" t="s">
        <v>4280</v>
      </c>
      <c r="K560" s="11" t="s">
        <v>4281</v>
      </c>
      <c r="L560" s="11" t="s">
        <v>2676</v>
      </c>
      <c r="M560" s="12">
        <v>45472</v>
      </c>
      <c r="N560" s="12">
        <v>45476</v>
      </c>
      <c r="O560" s="12" t="str">
        <f>IFERROR(_xlfn.XLOOKUP(표1[[#This Row],[시도]]&amp;" "&amp;표1[[#This Row],[시군구]],요금제0402!C:C,요금제0402!G:G),"-")</f>
        <v>지방</v>
      </c>
      <c r="P560" s="14"/>
      <c r="Q560" s="57">
        <v>0</v>
      </c>
      <c r="R560" s="13">
        <v>100</v>
      </c>
      <c r="S560" s="18">
        <v>50</v>
      </c>
      <c r="T560" s="12" t="s">
        <v>86</v>
      </c>
      <c r="U560" s="11" t="s">
        <v>64</v>
      </c>
      <c r="V560" s="11">
        <v>8361801489</v>
      </c>
      <c r="W560" s="11" t="s">
        <v>4282</v>
      </c>
      <c r="X560" s="11" t="s">
        <v>4283</v>
      </c>
      <c r="Y560" s="11" t="s">
        <v>4284</v>
      </c>
      <c r="Z560" s="11">
        <v>242240181182</v>
      </c>
      <c r="AA560" s="11" t="s">
        <v>90</v>
      </c>
      <c r="AB560" s="11" t="s">
        <v>4285</v>
      </c>
      <c r="AC560" s="12"/>
      <c r="AD560" s="12"/>
      <c r="AE560" s="12"/>
      <c r="AF560" s="15" t="s">
        <v>70</v>
      </c>
      <c r="AG560" s="11" t="str">
        <f>IFERROR(VLOOKUP(표1[[#This Row],[담당자]],'담당자 정보'!$B:$D,2,0),"")</f>
        <v>딜버</v>
      </c>
      <c r="AH560" s="11" t="str">
        <f>IFERROR(VLOOKUP(표1[[#This Row],[담당자]],'담당자 정보'!$B:$E,4,0),"")</f>
        <v>-</v>
      </c>
      <c r="AI560" s="12" t="s">
        <v>443</v>
      </c>
      <c r="AJ560" s="12" t="str">
        <f>IFERROR(VLOOKUP(표1[[#This Row],[담당자]],배민비즈계정!$B:$E,3,0),"")</f>
        <v>ksy1596</v>
      </c>
      <c r="AK560" s="12" t="str">
        <f>IFERROR(VLOOKUP(표1[[#This Row],[담당자]],배민비즈계정!$B:$E,4,0),"")</f>
        <v>010-4337-1596</v>
      </c>
      <c r="AL560" s="12" t="str">
        <f>VLOOKUP(표1[[#This Row],[담당자]],배민비즈계정!$B:$E,2,0)</f>
        <v>딜버</v>
      </c>
      <c r="AM560" s="11">
        <f>VLOOKUP(표1[[#This Row],[담당자]],'담당자 정보'!B:G,6,FALSE)</f>
        <v>0</v>
      </c>
      <c r="AN560" s="11" t="e">
        <f>VLOOKUP(표1[[#This Row],[팀장]],배민비즈계정!$B:$E,3,FALSE)</f>
        <v>#N/A</v>
      </c>
      <c r="AO560" s="16" t="e">
        <f>VLOOKUP(표1[[#This Row],[팀장]],배민비즈계정!$B:$E,4,FALSE)</f>
        <v>#N/A</v>
      </c>
      <c r="AP560" s="2" t="s">
        <v>388</v>
      </c>
      <c r="AQ560" s="2" t="s">
        <v>435</v>
      </c>
      <c r="AR560" s="2" t="str">
        <f>_xlfn.XLOOKUP(표1[[#This Row],[시도2]]&amp;" "&amp;표1[[#This Row],[시군구2]],요금제0402!C:C,요금제0402!G:G)</f>
        <v>지방</v>
      </c>
      <c r="AS560" s="2"/>
      <c r="AT560" s="2"/>
      <c r="AU560" s="2"/>
    </row>
    <row r="561" spans="1:47" ht="16.5" customHeight="1">
      <c r="A561" s="10">
        <v>559</v>
      </c>
      <c r="B561" s="11"/>
      <c r="C561" s="11" t="s">
        <v>4286</v>
      </c>
      <c r="D561" s="11" t="s">
        <v>4287</v>
      </c>
      <c r="E561" s="11" t="s">
        <v>75</v>
      </c>
      <c r="F561" s="11" t="s">
        <v>493</v>
      </c>
      <c r="G561" s="11" t="s">
        <v>2027</v>
      </c>
      <c r="H561" s="11">
        <v>0</v>
      </c>
      <c r="I561" s="47"/>
      <c r="J561" s="11" t="s">
        <v>4288</v>
      </c>
      <c r="K561" s="11" t="s">
        <v>4107</v>
      </c>
      <c r="L561" s="11" t="s">
        <v>2676</v>
      </c>
      <c r="M561" s="12">
        <v>45472</v>
      </c>
      <c r="N561" s="12">
        <v>45476</v>
      </c>
      <c r="O561" s="12" t="str">
        <f>IFERROR(_xlfn.XLOOKUP(표1[[#This Row],[시도]]&amp;" "&amp;표1[[#This Row],[시군구]],요금제0402!C:C,요금제0402!G:G),"-")</f>
        <v>지방</v>
      </c>
      <c r="P561" s="14"/>
      <c r="Q561" s="57">
        <v>0</v>
      </c>
      <c r="R561" s="13">
        <v>100</v>
      </c>
      <c r="S561" s="18">
        <v>50</v>
      </c>
      <c r="T561" s="12" t="s">
        <v>86</v>
      </c>
      <c r="U561" s="11" t="s">
        <v>64</v>
      </c>
      <c r="V561" s="11">
        <v>5183700962</v>
      </c>
      <c r="W561" s="11" t="s">
        <v>3325</v>
      </c>
      <c r="X561" s="11" t="s">
        <v>3326</v>
      </c>
      <c r="Y561" s="11" t="s">
        <v>3327</v>
      </c>
      <c r="Z561" s="11">
        <v>49504704001017</v>
      </c>
      <c r="AA561" s="11" t="s">
        <v>103</v>
      </c>
      <c r="AB561" s="11" t="s">
        <v>3328</v>
      </c>
      <c r="AC561" s="12"/>
      <c r="AD561" s="12"/>
      <c r="AE561" s="12"/>
      <c r="AF561" s="15" t="s">
        <v>70</v>
      </c>
      <c r="AG561" s="11" t="str">
        <f>IFERROR(VLOOKUP(표1[[#This Row],[담당자]],'담당자 정보'!$B:$D,2,0),"")</f>
        <v>딜버</v>
      </c>
      <c r="AH561" s="11" t="str">
        <f>IFERROR(VLOOKUP(표1[[#This Row],[담당자]],'담당자 정보'!$B:$E,4,0),"")</f>
        <v>-</v>
      </c>
      <c r="AI561" s="12" t="s">
        <v>443</v>
      </c>
      <c r="AJ561" s="12" t="str">
        <f>IFERROR(VLOOKUP(표1[[#This Row],[담당자]],배민비즈계정!$B:$E,3,0),"")</f>
        <v>ksy1596</v>
      </c>
      <c r="AK561" s="12" t="str">
        <f>IFERROR(VLOOKUP(표1[[#This Row],[담당자]],배민비즈계정!$B:$E,4,0),"")</f>
        <v>010-4337-1596</v>
      </c>
      <c r="AL561" s="12" t="str">
        <f>VLOOKUP(표1[[#This Row],[담당자]],배민비즈계정!$B:$E,2,0)</f>
        <v>딜버</v>
      </c>
      <c r="AM561" s="11">
        <f>VLOOKUP(표1[[#This Row],[담당자]],'담당자 정보'!B:G,6,FALSE)</f>
        <v>0</v>
      </c>
      <c r="AN561" s="11" t="e">
        <f>VLOOKUP(표1[[#This Row],[팀장]],배민비즈계정!$B:$E,3,FALSE)</f>
        <v>#N/A</v>
      </c>
      <c r="AO561" s="16" t="e">
        <f>VLOOKUP(표1[[#This Row],[팀장]],배민비즈계정!$B:$E,4,FALSE)</f>
        <v>#N/A</v>
      </c>
      <c r="AP561" s="2" t="s">
        <v>493</v>
      </c>
      <c r="AQ561" s="2" t="s">
        <v>2027</v>
      </c>
      <c r="AR561" s="2" t="str">
        <f>_xlfn.XLOOKUP(표1[[#This Row],[시도2]]&amp;" "&amp;표1[[#This Row],[시군구2]],요금제0402!C:C,요금제0402!G:G)</f>
        <v>지방</v>
      </c>
      <c r="AS561" s="2"/>
      <c r="AT561" s="2"/>
      <c r="AU561" s="2"/>
    </row>
    <row r="562" spans="1:47" ht="16.5" customHeight="1">
      <c r="A562" s="10">
        <v>560</v>
      </c>
      <c r="B562" s="11"/>
      <c r="C562" s="11" t="s">
        <v>4289</v>
      </c>
      <c r="D562" s="11" t="s">
        <v>4290</v>
      </c>
      <c r="E562" s="11" t="s">
        <v>56</v>
      </c>
      <c r="F562" s="11" t="s">
        <v>1747</v>
      </c>
      <c r="G562" s="11" t="s">
        <v>3566</v>
      </c>
      <c r="H562" s="11">
        <v>0</v>
      </c>
      <c r="I562" s="47"/>
      <c r="J562" s="11" t="s">
        <v>4291</v>
      </c>
      <c r="K562" s="11" t="s">
        <v>3586</v>
      </c>
      <c r="L562" s="11" t="s">
        <v>2676</v>
      </c>
      <c r="M562" s="12">
        <v>45472</v>
      </c>
      <c r="N562" s="12">
        <v>45476</v>
      </c>
      <c r="O562" s="12" t="str">
        <f>IFERROR(_xlfn.XLOOKUP(표1[[#This Row],[시도]]&amp;" "&amp;표1[[#This Row],[시군구]],요금제0402!C:C,요금제0402!G:G),"-")</f>
        <v>지방</v>
      </c>
      <c r="P562" s="14"/>
      <c r="Q562" s="57">
        <v>0</v>
      </c>
      <c r="R562" s="13">
        <v>100</v>
      </c>
      <c r="S562" s="18">
        <v>50</v>
      </c>
      <c r="T562" s="12" t="s">
        <v>86</v>
      </c>
      <c r="U562" s="11" t="s">
        <v>150</v>
      </c>
      <c r="V562" s="11">
        <v>2171465442</v>
      </c>
      <c r="W562" s="11" t="s">
        <v>4292</v>
      </c>
      <c r="X562" s="11" t="s">
        <v>4293</v>
      </c>
      <c r="Y562" s="11" t="s">
        <v>4294</v>
      </c>
      <c r="Z562" s="11">
        <v>46150104189473</v>
      </c>
      <c r="AA562" s="11" t="s">
        <v>90</v>
      </c>
      <c r="AB562" s="11" t="s">
        <v>4295</v>
      </c>
      <c r="AC562" s="12"/>
      <c r="AD562" s="12"/>
      <c r="AE562" s="12"/>
      <c r="AF562" s="15" t="s">
        <v>70</v>
      </c>
      <c r="AG562" s="11" t="str">
        <f>IFERROR(VLOOKUP(표1[[#This Row],[담당자]],'담당자 정보'!$B:$D,2,0),"")</f>
        <v>바로고</v>
      </c>
      <c r="AH562" s="11" t="str">
        <f>IFERROR(VLOOKUP(표1[[#This Row],[담당자]],'담당자 정보'!$B:$E,4,0),"")</f>
        <v>2팀</v>
      </c>
      <c r="AI562" s="12" t="s">
        <v>317</v>
      </c>
      <c r="AJ562" s="12" t="str">
        <f>IFERROR(VLOOKUP(표1[[#This Row],[담당자]],배민비즈계정!$B:$E,3,0),"")</f>
        <v>mskim1</v>
      </c>
      <c r="AK562" s="12" t="str">
        <f>IFERROR(VLOOKUP(표1[[#This Row],[담당자]],배민비즈계정!$B:$E,4,0),"")</f>
        <v>010-4659-7909</v>
      </c>
      <c r="AL562" s="12" t="str">
        <f>VLOOKUP(표1[[#This Row],[담당자]],배민비즈계정!$B:$E,2,0)</f>
        <v>2팀</v>
      </c>
      <c r="AM562" s="11" t="str">
        <f>VLOOKUP(표1[[#This Row],[담당자]],'담당자 정보'!B:G,6,FALSE)</f>
        <v>최융희</v>
      </c>
      <c r="AN562" s="11" t="str">
        <f>VLOOKUP(표1[[#This Row],[팀장]],배민비즈계정!$B:$E,3,FALSE)</f>
        <v>yhchoi62</v>
      </c>
      <c r="AO562" s="16" t="str">
        <f>VLOOKUP(표1[[#This Row],[팀장]],배민비즈계정!$B:$E,4,FALSE)</f>
        <v xml:space="preserve"> 010-2336-6262</v>
      </c>
      <c r="AP562" s="2" t="s">
        <v>1747</v>
      </c>
      <c r="AQ562" s="2" t="s">
        <v>3566</v>
      </c>
      <c r="AR562" s="2" t="str">
        <f>_xlfn.XLOOKUP(표1[[#This Row],[시도2]]&amp;" "&amp;표1[[#This Row],[시군구2]],요금제0402!C:C,요금제0402!G:G)</f>
        <v>지방</v>
      </c>
      <c r="AS562" s="2"/>
      <c r="AT562" s="2"/>
      <c r="AU562" s="2"/>
    </row>
    <row r="563" spans="1:47" ht="16.5" customHeight="1">
      <c r="A563" s="10">
        <v>561</v>
      </c>
      <c r="B563" s="11"/>
      <c r="C563" s="11" t="s">
        <v>4296</v>
      </c>
      <c r="D563" s="11" t="s">
        <v>4297</v>
      </c>
      <c r="E563" s="11" t="s">
        <v>56</v>
      </c>
      <c r="F563" s="11" t="s">
        <v>1747</v>
      </c>
      <c r="G563" s="11" t="s">
        <v>3566</v>
      </c>
      <c r="H563" s="11">
        <v>0</v>
      </c>
      <c r="I563" s="47"/>
      <c r="J563" s="11" t="s">
        <v>4298</v>
      </c>
      <c r="K563" s="11" t="s">
        <v>3767</v>
      </c>
      <c r="L563" s="11" t="s">
        <v>2676</v>
      </c>
      <c r="M563" s="12">
        <v>45472</v>
      </c>
      <c r="N563" s="12">
        <v>45476</v>
      </c>
      <c r="O563" s="12" t="str">
        <f>IFERROR(_xlfn.XLOOKUP(표1[[#This Row],[시도]]&amp;" "&amp;표1[[#This Row],[시군구]],요금제0402!C:C,요금제0402!G:G),"-")</f>
        <v>지방</v>
      </c>
      <c r="P563" s="14"/>
      <c r="Q563" s="57">
        <v>0</v>
      </c>
      <c r="R563" s="13">
        <v>100</v>
      </c>
      <c r="S563" s="18">
        <v>50</v>
      </c>
      <c r="T563" s="12" t="s">
        <v>86</v>
      </c>
      <c r="U563" s="11" t="s">
        <v>150</v>
      </c>
      <c r="V563" s="11">
        <v>0</v>
      </c>
      <c r="W563" s="11">
        <v>0</v>
      </c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2"/>
      <c r="AD563" s="12"/>
      <c r="AE563" s="12"/>
      <c r="AF563" s="15" t="s">
        <v>70</v>
      </c>
      <c r="AG563" s="11" t="str">
        <f>IFERROR(VLOOKUP(표1[[#This Row],[담당자]],'담당자 정보'!$B:$D,2,0),"")</f>
        <v>바로고</v>
      </c>
      <c r="AH563" s="11" t="str">
        <f>IFERROR(VLOOKUP(표1[[#This Row],[담당자]],'담당자 정보'!$B:$E,4,0),"")</f>
        <v>2팀</v>
      </c>
      <c r="AI563" s="12" t="s">
        <v>317</v>
      </c>
      <c r="AJ563" s="12" t="str">
        <f>IFERROR(VLOOKUP(표1[[#This Row],[담당자]],배민비즈계정!$B:$E,3,0),"")</f>
        <v>mskim1</v>
      </c>
      <c r="AK563" s="12" t="str">
        <f>IFERROR(VLOOKUP(표1[[#This Row],[담당자]],배민비즈계정!$B:$E,4,0),"")</f>
        <v>010-4659-7909</v>
      </c>
      <c r="AL563" s="12" t="str">
        <f>VLOOKUP(표1[[#This Row],[담당자]],배민비즈계정!$B:$E,2,0)</f>
        <v>2팀</v>
      </c>
      <c r="AM563" s="11" t="str">
        <f>VLOOKUP(표1[[#This Row],[담당자]],'담당자 정보'!B:G,6,FALSE)</f>
        <v>최융희</v>
      </c>
      <c r="AN563" s="11" t="str">
        <f>VLOOKUP(표1[[#This Row],[팀장]],배민비즈계정!$B:$E,3,FALSE)</f>
        <v>yhchoi62</v>
      </c>
      <c r="AO563" s="16" t="str">
        <f>VLOOKUP(표1[[#This Row],[팀장]],배민비즈계정!$B:$E,4,FALSE)</f>
        <v xml:space="preserve"> 010-2336-6262</v>
      </c>
      <c r="AP563" s="2" t="s">
        <v>1747</v>
      </c>
      <c r="AQ563" s="2" t="s">
        <v>3566</v>
      </c>
      <c r="AR563" s="2" t="str">
        <f>_xlfn.XLOOKUP(표1[[#This Row],[시도2]]&amp;" "&amp;표1[[#This Row],[시군구2]],요금제0402!C:C,요금제0402!G:G)</f>
        <v>지방</v>
      </c>
      <c r="AS563" s="2"/>
      <c r="AT563" s="2"/>
      <c r="AU563" s="2"/>
    </row>
    <row r="564" spans="1:47" ht="16.5" customHeight="1">
      <c r="A564" s="10">
        <v>562</v>
      </c>
      <c r="B564" s="11"/>
      <c r="C564" s="11" t="s">
        <v>4299</v>
      </c>
      <c r="D564" s="11" t="s">
        <v>4300</v>
      </c>
      <c r="E564" s="11" t="s">
        <v>56</v>
      </c>
      <c r="F564" s="11" t="s">
        <v>493</v>
      </c>
      <c r="G564" s="11" t="s">
        <v>1784</v>
      </c>
      <c r="H564" s="11">
        <v>0</v>
      </c>
      <c r="I564" s="47"/>
      <c r="J564" s="11" t="s">
        <v>4301</v>
      </c>
      <c r="K564" s="11" t="s">
        <v>4302</v>
      </c>
      <c r="L564" s="11" t="s">
        <v>2676</v>
      </c>
      <c r="M564" s="12">
        <v>45472</v>
      </c>
      <c r="N564" s="12">
        <v>45476</v>
      </c>
      <c r="O564" s="12" t="str">
        <f>IFERROR(_xlfn.XLOOKUP(표1[[#This Row],[시도]]&amp;" "&amp;표1[[#This Row],[시군구]],요금제0402!C:C,요금제0402!G:G),"-")</f>
        <v>지방</v>
      </c>
      <c r="P564" s="14"/>
      <c r="Q564" s="57">
        <v>0</v>
      </c>
      <c r="R564" s="13">
        <v>100</v>
      </c>
      <c r="S564" s="18">
        <v>0</v>
      </c>
      <c r="T564" s="12" t="s">
        <v>63</v>
      </c>
      <c r="U564" s="11" t="s">
        <v>150</v>
      </c>
      <c r="V564" s="11">
        <v>0</v>
      </c>
      <c r="W564" s="11">
        <v>0</v>
      </c>
      <c r="X564" s="11">
        <v>0</v>
      </c>
      <c r="Y564" s="11">
        <v>0</v>
      </c>
      <c r="Z564" s="11">
        <v>0</v>
      </c>
      <c r="AA564" s="11">
        <v>0</v>
      </c>
      <c r="AB564" s="11">
        <v>0</v>
      </c>
      <c r="AC564" s="12"/>
      <c r="AD564" s="12"/>
      <c r="AE564" s="12"/>
      <c r="AF564" s="15" t="s">
        <v>70</v>
      </c>
      <c r="AG564" s="11" t="str">
        <f>IFERROR(VLOOKUP(표1[[#This Row],[담당자]],'담당자 정보'!$B:$D,2,0),"")</f>
        <v>바로고</v>
      </c>
      <c r="AH564" s="11" t="str">
        <f>IFERROR(VLOOKUP(표1[[#This Row],[담당자]],'담당자 정보'!$B:$E,4,0),"")</f>
        <v>2팀</v>
      </c>
      <c r="AI564" s="12" t="s">
        <v>535</v>
      </c>
      <c r="AJ564" s="12" t="str">
        <f>IFERROR(VLOOKUP(표1[[#This Row],[담당자]],배민비즈계정!$B:$E,3,0),"")</f>
        <v>yckim</v>
      </c>
      <c r="AK564" s="12" t="str">
        <f>IFERROR(VLOOKUP(표1[[#This Row],[담당자]],배민비즈계정!$B:$E,4,0),"")</f>
        <v>010-9995-3121</v>
      </c>
      <c r="AL564" s="12" t="str">
        <f>VLOOKUP(표1[[#This Row],[담당자]],배민비즈계정!$B:$E,2,0)</f>
        <v>2팀</v>
      </c>
      <c r="AM564" s="11" t="str">
        <f>VLOOKUP(표1[[#This Row],[담당자]],'담당자 정보'!B:G,6,FALSE)</f>
        <v>최융희</v>
      </c>
      <c r="AN564" s="11" t="str">
        <f>VLOOKUP(표1[[#This Row],[팀장]],배민비즈계정!$B:$E,3,FALSE)</f>
        <v>yhchoi62</v>
      </c>
      <c r="AO564" s="16" t="str">
        <f>VLOOKUP(표1[[#This Row],[팀장]],배민비즈계정!$B:$E,4,FALSE)</f>
        <v xml:space="preserve"> 010-2336-6262</v>
      </c>
      <c r="AP564" s="2" t="s">
        <v>493</v>
      </c>
      <c r="AQ564" s="2" t="s">
        <v>1784</v>
      </c>
      <c r="AR564" s="2" t="str">
        <f>_xlfn.XLOOKUP(표1[[#This Row],[시도2]]&amp;" "&amp;표1[[#This Row],[시군구2]],요금제0402!C:C,요금제0402!G:G)</f>
        <v>지방</v>
      </c>
      <c r="AS564" s="2"/>
      <c r="AT564" s="2"/>
      <c r="AU564" s="2"/>
    </row>
    <row r="565" spans="1:47" ht="16.5" customHeight="1">
      <c r="A565" s="10">
        <v>563</v>
      </c>
      <c r="B565" s="11"/>
      <c r="C565" s="11" t="s">
        <v>4303</v>
      </c>
      <c r="D565" s="11" t="s">
        <v>4304</v>
      </c>
      <c r="E565" s="11" t="s">
        <v>108</v>
      </c>
      <c r="F565" s="11" t="s">
        <v>1284</v>
      </c>
      <c r="G565" s="11" t="s">
        <v>1295</v>
      </c>
      <c r="H565" s="11">
        <v>1</v>
      </c>
      <c r="I565" s="47" t="s">
        <v>4305</v>
      </c>
      <c r="J565" s="11" t="s">
        <v>4306</v>
      </c>
      <c r="K565" s="11" t="s">
        <v>4307</v>
      </c>
      <c r="L565" s="11" t="s">
        <v>2676</v>
      </c>
      <c r="M565" s="12">
        <v>45472</v>
      </c>
      <c r="N565" s="12">
        <v>45476</v>
      </c>
      <c r="O565" s="12" t="str">
        <f>IFERROR(_xlfn.XLOOKUP(표1[[#This Row],[시도]]&amp;" "&amp;표1[[#This Row],[시군구]],요금제0402!C:C,요금제0402!G:G),"-")</f>
        <v>지방</v>
      </c>
      <c r="P565" s="14"/>
      <c r="Q565" s="57">
        <v>0</v>
      </c>
      <c r="R565" s="13">
        <v>100</v>
      </c>
      <c r="S565" s="18">
        <v>50</v>
      </c>
      <c r="T565" s="12" t="s">
        <v>86</v>
      </c>
      <c r="U565" s="11" t="s">
        <v>64</v>
      </c>
      <c r="V565" s="11">
        <v>8110500706</v>
      </c>
      <c r="W565" s="11" t="s">
        <v>392</v>
      </c>
      <c r="X565" s="11" t="s">
        <v>4308</v>
      </c>
      <c r="Y565" s="11" t="s">
        <v>4309</v>
      </c>
      <c r="Z565" s="11">
        <v>46207341301018</v>
      </c>
      <c r="AA565" s="11" t="s">
        <v>103</v>
      </c>
      <c r="AB565" s="11" t="s">
        <v>4310</v>
      </c>
      <c r="AC565" s="12"/>
      <c r="AD565" s="12"/>
      <c r="AE565" s="12"/>
      <c r="AF565" s="15" t="s">
        <v>70</v>
      </c>
      <c r="AG565" s="11" t="str">
        <f>IFERROR(VLOOKUP(표1[[#This Row],[담당자]],'담당자 정보'!$B:$D,2,0),"")</f>
        <v>모아라인</v>
      </c>
      <c r="AH565" s="11" t="str">
        <f>IFERROR(VLOOKUP(표1[[#This Row],[담당자]],'담당자 정보'!$B:$E,4,0),"")</f>
        <v>인프라확장_2팀</v>
      </c>
      <c r="AI565" s="12" t="s">
        <v>455</v>
      </c>
      <c r="AJ565" s="12" t="str">
        <f>IFERROR(VLOOKUP(표1[[#This Row],[담당자]],배민비즈계정!$B:$E,3,0),"")</f>
        <v>Dkssudgody</v>
      </c>
      <c r="AK565" s="12" t="str">
        <f>IFERROR(VLOOKUP(표1[[#This Row],[담당자]],배민비즈계정!$B:$E,4,0),"")</f>
        <v>010-9737-2777</v>
      </c>
      <c r="AL565" s="12" t="str">
        <f>VLOOKUP(표1[[#This Row],[담당자]],배민비즈계정!$B:$E,2,0)</f>
        <v>모아라인</v>
      </c>
      <c r="AM565" s="11" t="str">
        <f>VLOOKUP(표1[[#This Row],[담당자]],'담당자 정보'!B:G,6,FALSE)</f>
        <v>김정교</v>
      </c>
      <c r="AN565" s="11" t="str">
        <f>VLOOKUP(표1[[#This Row],[팀장]],배민비즈계정!$B:$E,3,FALSE)</f>
        <v>Dkssudgody</v>
      </c>
      <c r="AO565" s="16" t="str">
        <f>VLOOKUP(표1[[#This Row],[팀장]],배민비즈계정!$B:$E,4,FALSE)</f>
        <v>010-9737-2777</v>
      </c>
      <c r="AP565" s="2" t="s">
        <v>1284</v>
      </c>
      <c r="AQ565" s="2" t="s">
        <v>1295</v>
      </c>
      <c r="AR565" s="2" t="str">
        <f>_xlfn.XLOOKUP(표1[[#This Row],[시도2]]&amp;" "&amp;표1[[#This Row],[시군구2]],요금제0402!C:C,요금제0402!G:G)</f>
        <v>지방</v>
      </c>
      <c r="AS565" s="2"/>
      <c r="AT565" s="2"/>
      <c r="AU565" s="2"/>
    </row>
    <row r="566" spans="1:47" ht="16.5" customHeight="1">
      <c r="A566" s="10">
        <v>564</v>
      </c>
      <c r="B566" s="11"/>
      <c r="C566" s="11" t="s">
        <v>4311</v>
      </c>
      <c r="D566" s="11" t="s">
        <v>4312</v>
      </c>
      <c r="E566" s="11" t="s">
        <v>56</v>
      </c>
      <c r="F566" s="11" t="s">
        <v>447</v>
      </c>
      <c r="G566" s="11" t="s">
        <v>448</v>
      </c>
      <c r="H566" s="11">
        <v>1</v>
      </c>
      <c r="I566" s="47"/>
      <c r="J566" s="11" t="s">
        <v>4313</v>
      </c>
      <c r="K566" s="11" t="s">
        <v>4314</v>
      </c>
      <c r="L566" s="11" t="s">
        <v>2676</v>
      </c>
      <c r="M566" s="12">
        <v>45472</v>
      </c>
      <c r="N566" s="12">
        <v>45476</v>
      </c>
      <c r="O566" s="12" t="str">
        <f>IFERROR(_xlfn.XLOOKUP(표1[[#This Row],[시도]]&amp;" "&amp;표1[[#This Row],[시군구]],요금제0402!C:C,요금제0402!G:G),"-")</f>
        <v>지방</v>
      </c>
      <c r="P566" s="14"/>
      <c r="Q566" s="57">
        <v>0</v>
      </c>
      <c r="R566" s="13">
        <v>100</v>
      </c>
      <c r="S566" s="18">
        <v>50</v>
      </c>
      <c r="T566" s="12" t="s">
        <v>86</v>
      </c>
      <c r="U566" s="11" t="s">
        <v>64</v>
      </c>
      <c r="V566" s="11">
        <v>3633900895</v>
      </c>
      <c r="W566" s="11" t="s">
        <v>4315</v>
      </c>
      <c r="X566" s="11" t="s">
        <v>452</v>
      </c>
      <c r="Y566" s="11" t="s">
        <v>4316</v>
      </c>
      <c r="Z566" s="11">
        <v>132110297721</v>
      </c>
      <c r="AA566" s="11" t="s">
        <v>430</v>
      </c>
      <c r="AB566" s="11" t="s">
        <v>454</v>
      </c>
      <c r="AC566" s="12"/>
      <c r="AD566" s="12"/>
      <c r="AE566" s="12"/>
      <c r="AF566" s="15" t="s">
        <v>70</v>
      </c>
      <c r="AG566" s="11" t="str">
        <f>IFERROR(VLOOKUP(표1[[#This Row],[담당자]],'담당자 정보'!$B:$D,2,0),"")</f>
        <v>모아라인</v>
      </c>
      <c r="AH566" s="11" t="str">
        <f>IFERROR(VLOOKUP(표1[[#This Row],[담당자]],'담당자 정보'!$B:$E,4,0),"")</f>
        <v>인프라확장_2팀</v>
      </c>
      <c r="AI566" s="12" t="s">
        <v>455</v>
      </c>
      <c r="AJ566" s="12" t="str">
        <f>IFERROR(VLOOKUP(표1[[#This Row],[담당자]],배민비즈계정!$B:$E,3,0),"")</f>
        <v>Dkssudgody</v>
      </c>
      <c r="AK566" s="12" t="str">
        <f>IFERROR(VLOOKUP(표1[[#This Row],[담당자]],배민비즈계정!$B:$E,4,0),"")</f>
        <v>010-9737-2777</v>
      </c>
      <c r="AL566" s="12" t="str">
        <f>VLOOKUP(표1[[#This Row],[담당자]],배민비즈계정!$B:$E,2,0)</f>
        <v>모아라인</v>
      </c>
      <c r="AM566" s="11" t="str">
        <f>VLOOKUP(표1[[#This Row],[담당자]],'담당자 정보'!B:G,6,FALSE)</f>
        <v>김정교</v>
      </c>
      <c r="AN566" s="11" t="str">
        <f>VLOOKUP(표1[[#This Row],[팀장]],배민비즈계정!$B:$E,3,FALSE)</f>
        <v>Dkssudgody</v>
      </c>
      <c r="AO566" s="16" t="str">
        <f>VLOOKUP(표1[[#This Row],[팀장]],배민비즈계정!$B:$E,4,FALSE)</f>
        <v>010-9737-2777</v>
      </c>
      <c r="AP566" s="2" t="s">
        <v>447</v>
      </c>
      <c r="AQ566" s="2" t="s">
        <v>448</v>
      </c>
      <c r="AR566" s="2" t="str">
        <f>_xlfn.XLOOKUP(표1[[#This Row],[시도2]]&amp;" "&amp;표1[[#This Row],[시군구2]],요금제0402!C:C,요금제0402!G:G)</f>
        <v>지방</v>
      </c>
      <c r="AS566" s="2"/>
      <c r="AT566" s="2"/>
      <c r="AU566" s="2"/>
    </row>
    <row r="567" spans="1:47" ht="16.5" customHeight="1">
      <c r="A567" s="10">
        <v>565</v>
      </c>
      <c r="B567" s="11"/>
      <c r="C567" s="11" t="s">
        <v>4317</v>
      </c>
      <c r="D567" s="11" t="s">
        <v>4318</v>
      </c>
      <c r="E567" s="11" t="s">
        <v>56</v>
      </c>
      <c r="F567" s="11" t="s">
        <v>447</v>
      </c>
      <c r="G567" s="11" t="s">
        <v>448</v>
      </c>
      <c r="H567" s="11">
        <v>0</v>
      </c>
      <c r="I567" s="47"/>
      <c r="J567" s="11" t="s">
        <v>4319</v>
      </c>
      <c r="K567" s="11" t="s">
        <v>4320</v>
      </c>
      <c r="L567" s="11" t="s">
        <v>2676</v>
      </c>
      <c r="M567" s="12">
        <v>45472</v>
      </c>
      <c r="N567" s="12">
        <v>45476</v>
      </c>
      <c r="O567" s="12" t="str">
        <f>IFERROR(_xlfn.XLOOKUP(표1[[#This Row],[시도]]&amp;" "&amp;표1[[#This Row],[시군구]],요금제0402!C:C,요금제0402!G:G),"-")</f>
        <v>지방</v>
      </c>
      <c r="P567" s="14"/>
      <c r="Q567" s="57">
        <v>0</v>
      </c>
      <c r="R567" s="13">
        <v>100</v>
      </c>
      <c r="S567" s="18">
        <v>50</v>
      </c>
      <c r="T567" s="12" t="s">
        <v>86</v>
      </c>
      <c r="U567" s="11" t="s">
        <v>64</v>
      </c>
      <c r="V567" s="11">
        <v>6910301499</v>
      </c>
      <c r="W567" s="11" t="s">
        <v>4321</v>
      </c>
      <c r="X567" s="11" t="s">
        <v>4322</v>
      </c>
      <c r="Y567" s="11" t="s">
        <v>4323</v>
      </c>
      <c r="Z567" s="11">
        <v>3333054950431</v>
      </c>
      <c r="AA567" s="11" t="s">
        <v>68</v>
      </c>
      <c r="AB567" s="11" t="s">
        <v>4324</v>
      </c>
      <c r="AC567" s="12"/>
      <c r="AD567" s="12"/>
      <c r="AE567" s="12"/>
      <c r="AF567" s="15" t="s">
        <v>70</v>
      </c>
      <c r="AG567" s="11" t="str">
        <f>IFERROR(VLOOKUP(표1[[#This Row],[담당자]],'담당자 정보'!$B:$D,2,0),"")</f>
        <v>모아라인</v>
      </c>
      <c r="AH567" s="11" t="str">
        <f>IFERROR(VLOOKUP(표1[[#This Row],[담당자]],'담당자 정보'!$B:$E,4,0),"")</f>
        <v>인프라확장_2팀</v>
      </c>
      <c r="AI567" s="12" t="s">
        <v>455</v>
      </c>
      <c r="AJ567" s="12" t="str">
        <f>IFERROR(VLOOKUP(표1[[#This Row],[담당자]],배민비즈계정!$B:$E,3,0),"")</f>
        <v>Dkssudgody</v>
      </c>
      <c r="AK567" s="12" t="str">
        <f>IFERROR(VLOOKUP(표1[[#This Row],[담당자]],배민비즈계정!$B:$E,4,0),"")</f>
        <v>010-9737-2777</v>
      </c>
      <c r="AL567" s="12" t="str">
        <f>VLOOKUP(표1[[#This Row],[담당자]],배민비즈계정!$B:$E,2,0)</f>
        <v>모아라인</v>
      </c>
      <c r="AM567" s="11" t="str">
        <f>VLOOKUP(표1[[#This Row],[담당자]],'담당자 정보'!B:G,6,FALSE)</f>
        <v>김정교</v>
      </c>
      <c r="AN567" s="11" t="str">
        <f>VLOOKUP(표1[[#This Row],[팀장]],배민비즈계정!$B:$E,3,FALSE)</f>
        <v>Dkssudgody</v>
      </c>
      <c r="AO567" s="16" t="str">
        <f>VLOOKUP(표1[[#This Row],[팀장]],배민비즈계정!$B:$E,4,FALSE)</f>
        <v>010-9737-2777</v>
      </c>
      <c r="AP567" s="2" t="s">
        <v>447</v>
      </c>
      <c r="AQ567" s="2" t="s">
        <v>448</v>
      </c>
      <c r="AR567" s="2" t="str">
        <f>_xlfn.XLOOKUP(표1[[#This Row],[시도2]]&amp;" "&amp;표1[[#This Row],[시군구2]],요금제0402!C:C,요금제0402!G:G)</f>
        <v>지방</v>
      </c>
      <c r="AS567" s="2"/>
      <c r="AT567" s="2"/>
      <c r="AU567" s="2"/>
    </row>
    <row r="568" spans="1:47" ht="16.5" customHeight="1">
      <c r="A568" s="10">
        <v>566</v>
      </c>
      <c r="B568" s="11"/>
      <c r="C568" s="11" t="s">
        <v>4325</v>
      </c>
      <c r="D568" s="11" t="s">
        <v>4326</v>
      </c>
      <c r="E568" s="11" t="s">
        <v>75</v>
      </c>
      <c r="F568" s="11" t="s">
        <v>109</v>
      </c>
      <c r="G568" s="11" t="s">
        <v>1178</v>
      </c>
      <c r="H568" s="11">
        <v>0</v>
      </c>
      <c r="I568" s="47"/>
      <c r="J568" s="11" t="s">
        <v>4327</v>
      </c>
      <c r="K568" s="11" t="s">
        <v>4328</v>
      </c>
      <c r="L568" s="11" t="s">
        <v>99</v>
      </c>
      <c r="M568" s="12">
        <v>45472</v>
      </c>
      <c r="N568" s="12">
        <v>45476</v>
      </c>
      <c r="O568" s="12" t="str">
        <f>IFERROR(_xlfn.XLOOKUP(표1[[#This Row],[시도]]&amp;" "&amp;표1[[#This Row],[시군구]],요금제0402!C:C,요금제0402!G:G),"-")</f>
        <v>로드러너 요금제</v>
      </c>
      <c r="P568" s="14"/>
      <c r="Q568" s="57">
        <v>0</v>
      </c>
      <c r="R568" s="13">
        <v>100</v>
      </c>
      <c r="S568" s="18">
        <v>50</v>
      </c>
      <c r="T568" s="12" t="s">
        <v>86</v>
      </c>
      <c r="U568" s="11" t="s">
        <v>150</v>
      </c>
      <c r="V568" s="11">
        <v>0</v>
      </c>
      <c r="W568" s="11">
        <v>0</v>
      </c>
      <c r="X568" s="11">
        <v>0</v>
      </c>
      <c r="Y568" s="11">
        <v>0</v>
      </c>
      <c r="Z568" s="11">
        <v>0</v>
      </c>
      <c r="AA568" s="11">
        <v>0</v>
      </c>
      <c r="AB568" s="11">
        <v>0</v>
      </c>
      <c r="AC568" s="12"/>
      <c r="AD568" s="12"/>
      <c r="AE568" s="12"/>
      <c r="AF568" s="15" t="s">
        <v>70</v>
      </c>
      <c r="AG568" s="11" t="str">
        <f>IFERROR(VLOOKUP(표1[[#This Row],[담당자]],'담당자 정보'!$B:$D,2,0),"")</f>
        <v>모아라인</v>
      </c>
      <c r="AH568" s="11" t="str">
        <f>IFERROR(VLOOKUP(표1[[#This Row],[담당자]],'담당자 정보'!$B:$E,4,0),"")</f>
        <v>인프라확장_2팀</v>
      </c>
      <c r="AI568" s="12" t="s">
        <v>455</v>
      </c>
      <c r="AJ568" s="12" t="str">
        <f>IFERROR(VLOOKUP(표1[[#This Row],[담당자]],배민비즈계정!$B:$E,3,0),"")</f>
        <v>Dkssudgody</v>
      </c>
      <c r="AK568" s="12" t="str">
        <f>IFERROR(VLOOKUP(표1[[#This Row],[담당자]],배민비즈계정!$B:$E,4,0),"")</f>
        <v>010-9737-2777</v>
      </c>
      <c r="AL568" s="12" t="str">
        <f>VLOOKUP(표1[[#This Row],[담당자]],배민비즈계정!$B:$E,2,0)</f>
        <v>모아라인</v>
      </c>
      <c r="AM568" s="11" t="str">
        <f>VLOOKUP(표1[[#This Row],[담당자]],'담당자 정보'!B:G,6,FALSE)</f>
        <v>김정교</v>
      </c>
      <c r="AN568" s="11" t="str">
        <f>VLOOKUP(표1[[#This Row],[팀장]],배민비즈계정!$B:$E,3,FALSE)</f>
        <v>Dkssudgody</v>
      </c>
      <c r="AO568" s="16" t="str">
        <f>VLOOKUP(표1[[#This Row],[팀장]],배민비즈계정!$B:$E,4,FALSE)</f>
        <v>010-9737-2777</v>
      </c>
      <c r="AP568" s="2" t="s">
        <v>109</v>
      </c>
      <c r="AQ568" s="2" t="s">
        <v>1178</v>
      </c>
      <c r="AR568" s="2" t="str">
        <f>_xlfn.XLOOKUP(표1[[#This Row],[시도2]]&amp;" "&amp;표1[[#This Row],[시군구2]],요금제0402!C:C,요금제0402!G:G)</f>
        <v>로드러너 요금제</v>
      </c>
      <c r="AS568" s="2"/>
      <c r="AT568" s="2"/>
      <c r="AU568" s="2"/>
    </row>
    <row r="569" spans="1:47" ht="16.5" customHeight="1">
      <c r="A569" s="10">
        <v>567</v>
      </c>
      <c r="B569" s="11"/>
      <c r="C569" s="11" t="s">
        <v>4329</v>
      </c>
      <c r="D569" s="11" t="s">
        <v>4330</v>
      </c>
      <c r="E569" s="11" t="s">
        <v>56</v>
      </c>
      <c r="F569" s="11" t="s">
        <v>109</v>
      </c>
      <c r="G569" s="11" t="s">
        <v>797</v>
      </c>
      <c r="H569" s="11">
        <v>0</v>
      </c>
      <c r="I569" s="47"/>
      <c r="J569" s="11" t="s">
        <v>4331</v>
      </c>
      <c r="K569" s="11" t="s">
        <v>4332</v>
      </c>
      <c r="L569" s="11" t="s">
        <v>99</v>
      </c>
      <c r="M569" s="12">
        <v>45472</v>
      </c>
      <c r="N569" s="12">
        <v>45476</v>
      </c>
      <c r="O569" s="12" t="str">
        <f>IFERROR(_xlfn.XLOOKUP(표1[[#This Row],[시도]]&amp;" "&amp;표1[[#This Row],[시군구]],요금제0402!C:C,요금제0402!G:G),"-")</f>
        <v>경인B</v>
      </c>
      <c r="P569" s="14"/>
      <c r="Q569" s="57">
        <v>0</v>
      </c>
      <c r="R569" s="13">
        <v>100</v>
      </c>
      <c r="S569" s="18">
        <v>0</v>
      </c>
      <c r="T569" s="12" t="s">
        <v>63</v>
      </c>
      <c r="U569" s="11" t="s">
        <v>64</v>
      </c>
      <c r="V569" s="11">
        <v>2201501359</v>
      </c>
      <c r="W569" s="11" t="s">
        <v>4333</v>
      </c>
      <c r="X569" s="11" t="s">
        <v>4334</v>
      </c>
      <c r="Y569" s="11" t="s">
        <v>4335</v>
      </c>
      <c r="Z569" s="11">
        <v>110384470989</v>
      </c>
      <c r="AA569" s="11" t="s">
        <v>165</v>
      </c>
      <c r="AB569" s="11" t="s">
        <v>4336</v>
      </c>
      <c r="AC569" s="12"/>
      <c r="AD569" s="12"/>
      <c r="AE569" s="12"/>
      <c r="AF569" s="15" t="s">
        <v>70</v>
      </c>
      <c r="AG569" s="11" t="str">
        <f>IFERROR(VLOOKUP(표1[[#This Row],[담당자]],'담당자 정보'!$B:$D,2,0),"")</f>
        <v>모아라인</v>
      </c>
      <c r="AH569" s="11" t="str">
        <f>IFERROR(VLOOKUP(표1[[#This Row],[담당자]],'담당자 정보'!$B:$E,4,0),"")</f>
        <v>인프라확장_2팀</v>
      </c>
      <c r="AI569" s="12" t="s">
        <v>455</v>
      </c>
      <c r="AJ569" s="12" t="str">
        <f>IFERROR(VLOOKUP(표1[[#This Row],[담당자]],배민비즈계정!$B:$E,3,0),"")</f>
        <v>Dkssudgody</v>
      </c>
      <c r="AK569" s="12" t="str">
        <f>IFERROR(VLOOKUP(표1[[#This Row],[담당자]],배민비즈계정!$B:$E,4,0),"")</f>
        <v>010-9737-2777</v>
      </c>
      <c r="AL569" s="12" t="str">
        <f>VLOOKUP(표1[[#This Row],[담당자]],배민비즈계정!$B:$E,2,0)</f>
        <v>모아라인</v>
      </c>
      <c r="AM569" s="11" t="str">
        <f>VLOOKUP(표1[[#This Row],[담당자]],'담당자 정보'!B:G,6,FALSE)</f>
        <v>김정교</v>
      </c>
      <c r="AN569" s="11" t="str">
        <f>VLOOKUP(표1[[#This Row],[팀장]],배민비즈계정!$B:$E,3,FALSE)</f>
        <v>Dkssudgody</v>
      </c>
      <c r="AO569" s="16" t="str">
        <f>VLOOKUP(표1[[#This Row],[팀장]],배민비즈계정!$B:$E,4,FALSE)</f>
        <v>010-9737-2777</v>
      </c>
      <c r="AP569" s="2" t="s">
        <v>109</v>
      </c>
      <c r="AQ569" s="2" t="s">
        <v>797</v>
      </c>
      <c r="AR569" s="2" t="str">
        <f>_xlfn.XLOOKUP(표1[[#This Row],[시도2]]&amp;" "&amp;표1[[#This Row],[시군구2]],요금제0402!C:C,요금제0402!G:G)</f>
        <v>경인B</v>
      </c>
      <c r="AS569" s="2"/>
      <c r="AT569" s="2"/>
      <c r="AU569" s="2"/>
    </row>
    <row r="570" spans="1:47" ht="16.5" customHeight="1">
      <c r="A570" s="10">
        <v>568</v>
      </c>
      <c r="B570" s="11"/>
      <c r="C570" s="11" t="s">
        <v>4337</v>
      </c>
      <c r="D570" s="11" t="s">
        <v>4338</v>
      </c>
      <c r="E570" s="11" t="s">
        <v>75</v>
      </c>
      <c r="F570" s="11" t="s">
        <v>309</v>
      </c>
      <c r="G570" s="11" t="s">
        <v>302</v>
      </c>
      <c r="H570" s="11">
        <v>0</v>
      </c>
      <c r="I570" s="47"/>
      <c r="J570" s="11" t="s">
        <v>4339</v>
      </c>
      <c r="K570" s="11" t="s">
        <v>4340</v>
      </c>
      <c r="L570" s="11" t="s">
        <v>99</v>
      </c>
      <c r="M570" s="12">
        <v>45472</v>
      </c>
      <c r="N570" s="12">
        <v>45476</v>
      </c>
      <c r="O570" s="12" t="str">
        <f>IFERROR(_xlfn.XLOOKUP(표1[[#This Row],[시도]]&amp;" "&amp;표1[[#This Row],[시군구]],요금제0402!C:C,요금제0402!G:G),"-")</f>
        <v>지방</v>
      </c>
      <c r="P570" s="14"/>
      <c r="Q570" s="57">
        <v>0</v>
      </c>
      <c r="R570" s="13">
        <v>100</v>
      </c>
      <c r="S570" s="18">
        <v>50</v>
      </c>
      <c r="T570" s="12" t="s">
        <v>86</v>
      </c>
      <c r="U570" s="11" t="s">
        <v>64</v>
      </c>
      <c r="V570" s="11">
        <v>8473200899</v>
      </c>
      <c r="W570" s="11" t="s">
        <v>4341</v>
      </c>
      <c r="X570" s="11" t="s">
        <v>4342</v>
      </c>
      <c r="Y570" s="11" t="s">
        <v>4343</v>
      </c>
      <c r="Z570" s="11">
        <v>110567392554</v>
      </c>
      <c r="AA570" s="11" t="s">
        <v>165</v>
      </c>
      <c r="AB570" s="11" t="s">
        <v>4344</v>
      </c>
      <c r="AC570" s="12"/>
      <c r="AD570" s="12"/>
      <c r="AE570" s="12"/>
      <c r="AF570" s="15" t="s">
        <v>70</v>
      </c>
      <c r="AG570" s="11" t="str">
        <f>IFERROR(VLOOKUP(표1[[#This Row],[담당자]],'담당자 정보'!$B:$D,2,0),"")</f>
        <v>모아라인</v>
      </c>
      <c r="AH570" s="11" t="str">
        <f>IFERROR(VLOOKUP(표1[[#This Row],[담당자]],'담당자 정보'!$B:$E,4,0),"")</f>
        <v>인프라확장_3팀</v>
      </c>
      <c r="AI570" s="12" t="s">
        <v>333</v>
      </c>
      <c r="AJ570" s="12" t="str">
        <f>IFERROR(VLOOKUP(표1[[#This Row],[담당자]],배민비즈계정!$B:$E,3,0),"")</f>
        <v>samsami7777777</v>
      </c>
      <c r="AK570" s="12" t="str">
        <f>IFERROR(VLOOKUP(표1[[#This Row],[담당자]],배민비즈계정!$B:$E,4,0),"")</f>
        <v>010-5212-8218</v>
      </c>
      <c r="AL570" s="12" t="str">
        <f>VLOOKUP(표1[[#This Row],[담당자]],배민비즈계정!$B:$E,2,0)</f>
        <v>모아라인</v>
      </c>
      <c r="AM570" s="11" t="str">
        <f>VLOOKUP(표1[[#This Row],[담당자]],'담당자 정보'!B:G,6,FALSE)</f>
        <v>김영선</v>
      </c>
      <c r="AN570" s="11" t="str">
        <f>VLOOKUP(표1[[#This Row],[팀장]],배민비즈계정!$B:$E,3,FALSE)</f>
        <v>samsami7777777</v>
      </c>
      <c r="AO570" s="16" t="str">
        <f>VLOOKUP(표1[[#This Row],[팀장]],배민비즈계정!$B:$E,4,FALSE)</f>
        <v>010-5212-8218</v>
      </c>
      <c r="AP570" s="2" t="s">
        <v>309</v>
      </c>
      <c r="AQ570" s="2" t="s">
        <v>302</v>
      </c>
      <c r="AR570" s="2" t="str">
        <f>_xlfn.XLOOKUP(표1[[#This Row],[시도2]]&amp;" "&amp;표1[[#This Row],[시군구2]],요금제0402!C:C,요금제0402!G:G)</f>
        <v>지방</v>
      </c>
      <c r="AS570" s="2"/>
      <c r="AT570" s="2"/>
      <c r="AU570" s="2"/>
    </row>
    <row r="571" spans="1:47" ht="16.5" customHeight="1">
      <c r="A571" s="10">
        <v>569</v>
      </c>
      <c r="B571" s="11"/>
      <c r="C571" s="11" t="s">
        <v>4345</v>
      </c>
      <c r="D571" s="11" t="s">
        <v>4346</v>
      </c>
      <c r="E571" s="11" t="s">
        <v>56</v>
      </c>
      <c r="F571" s="11" t="s">
        <v>109</v>
      </c>
      <c r="G571" s="11" t="s">
        <v>848</v>
      </c>
      <c r="H571" s="11">
        <v>0</v>
      </c>
      <c r="I571" s="47" t="s">
        <v>4347</v>
      </c>
      <c r="J571" s="11" t="s">
        <v>4348</v>
      </c>
      <c r="K571" s="11" t="s">
        <v>4349</v>
      </c>
      <c r="L571" s="11" t="s">
        <v>99</v>
      </c>
      <c r="M571" s="12">
        <v>45472</v>
      </c>
      <c r="N571" s="12">
        <v>45476</v>
      </c>
      <c r="O571" s="12" t="str">
        <f>IFERROR(_xlfn.XLOOKUP(표1[[#This Row],[시도]]&amp;" "&amp;표1[[#This Row],[시군구]],요금제0402!C:C,요금제0402!G:G),"-")</f>
        <v>경인B</v>
      </c>
      <c r="P571" s="14"/>
      <c r="Q571" s="57">
        <v>100</v>
      </c>
      <c r="R571" s="13">
        <v>100</v>
      </c>
      <c r="S571" s="18">
        <v>0</v>
      </c>
      <c r="T571" s="12" t="s">
        <v>63</v>
      </c>
      <c r="U571" s="11" t="s">
        <v>64</v>
      </c>
      <c r="V571" s="11">
        <v>1835300790</v>
      </c>
      <c r="W571" s="11" t="s">
        <v>4350</v>
      </c>
      <c r="X571" s="11" t="s">
        <v>4351</v>
      </c>
      <c r="Y571" s="11" t="s">
        <v>4352</v>
      </c>
      <c r="Z571" s="11">
        <v>10008102029513</v>
      </c>
      <c r="AA571" s="11" t="s">
        <v>965</v>
      </c>
      <c r="AB571" s="11" t="s">
        <v>4353</v>
      </c>
      <c r="AC571" s="12"/>
      <c r="AD571" s="12"/>
      <c r="AE571" s="12"/>
      <c r="AF571" s="15" t="s">
        <v>70</v>
      </c>
      <c r="AG571" s="11" t="str">
        <f>IFERROR(VLOOKUP(표1[[#This Row],[담당자]],'담당자 정보'!$B:$D,2,0),"")</f>
        <v>모아라인</v>
      </c>
      <c r="AH571" s="11" t="str">
        <f>IFERROR(VLOOKUP(표1[[#This Row],[담당자]],'담당자 정보'!$B:$E,4,0),"")</f>
        <v>인프라확장실</v>
      </c>
      <c r="AI571" s="12" t="s">
        <v>396</v>
      </c>
      <c r="AJ571" s="12" t="str">
        <f>IFERROR(VLOOKUP(표1[[#This Row],[담당자]],배민비즈계정!$B:$E,3,0),"")</f>
        <v>jpmook12</v>
      </c>
      <c r="AK571" s="12" t="str">
        <f>IFERROR(VLOOKUP(표1[[#This Row],[담당자]],배민비즈계정!$B:$E,4,0),"")</f>
        <v>010-9904-2857</v>
      </c>
      <c r="AL571" s="12" t="str">
        <f>VLOOKUP(표1[[#This Row],[담당자]],배민비즈계정!$B:$E,2,0)</f>
        <v>모아라인</v>
      </c>
      <c r="AM571" s="11">
        <f>VLOOKUP(표1[[#This Row],[담당자]],'담당자 정보'!B:G,6,FALSE)</f>
        <v>0</v>
      </c>
      <c r="AN571" s="11" t="e">
        <f>VLOOKUP(표1[[#This Row],[팀장]],배민비즈계정!$B:$E,3,FALSE)</f>
        <v>#N/A</v>
      </c>
      <c r="AO571" s="16" t="e">
        <f>VLOOKUP(표1[[#This Row],[팀장]],배민비즈계정!$B:$E,4,FALSE)</f>
        <v>#N/A</v>
      </c>
      <c r="AP571" s="2" t="s">
        <v>109</v>
      </c>
      <c r="AQ571" s="2" t="s">
        <v>848</v>
      </c>
      <c r="AR571" s="2" t="str">
        <f>_xlfn.XLOOKUP(표1[[#This Row],[시도2]]&amp;" "&amp;표1[[#This Row],[시군구2]],요금제0402!C:C,요금제0402!G:G)</f>
        <v>경인B</v>
      </c>
      <c r="AS571" s="2"/>
      <c r="AT571" s="2"/>
      <c r="AU571" s="2"/>
    </row>
    <row r="572" spans="1:47" ht="16.5" customHeight="1">
      <c r="A572" s="10">
        <v>570</v>
      </c>
      <c r="B572" s="11"/>
      <c r="C572" s="11" t="s">
        <v>4354</v>
      </c>
      <c r="D572" s="11" t="s">
        <v>4355</v>
      </c>
      <c r="E572" s="11" t="s">
        <v>56</v>
      </c>
      <c r="F572" s="11" t="s">
        <v>109</v>
      </c>
      <c r="G572" s="11" t="s">
        <v>1129</v>
      </c>
      <c r="H572" s="11">
        <v>0</v>
      </c>
      <c r="I572" s="47"/>
      <c r="J572" s="11" t="s">
        <v>4356</v>
      </c>
      <c r="K572" s="11" t="s">
        <v>4357</v>
      </c>
      <c r="L572" s="11" t="s">
        <v>99</v>
      </c>
      <c r="M572" s="12">
        <v>45472</v>
      </c>
      <c r="N572" s="12">
        <v>45476</v>
      </c>
      <c r="O572" s="12" t="str">
        <f>IFERROR(_xlfn.XLOOKUP(표1[[#This Row],[시도]]&amp;" "&amp;표1[[#This Row],[시군구]],요금제0402!C:C,요금제0402!G:G),"-")</f>
        <v>경인B</v>
      </c>
      <c r="P572" s="14"/>
      <c r="Q572" s="57">
        <v>0</v>
      </c>
      <c r="R572" s="13">
        <v>100</v>
      </c>
      <c r="S572" s="18">
        <v>50</v>
      </c>
      <c r="T572" s="12" t="s">
        <v>86</v>
      </c>
      <c r="U572" s="11" t="s">
        <v>150</v>
      </c>
      <c r="V572" s="11">
        <v>0</v>
      </c>
      <c r="W572" s="11">
        <v>0</v>
      </c>
      <c r="X572" s="11">
        <v>0</v>
      </c>
      <c r="Y572" s="11">
        <v>0</v>
      </c>
      <c r="Z572" s="11">
        <v>0</v>
      </c>
      <c r="AA572" s="11">
        <v>0</v>
      </c>
      <c r="AB572" s="11">
        <v>0</v>
      </c>
      <c r="AC572" s="12"/>
      <c r="AD572" s="12"/>
      <c r="AE572" s="12"/>
      <c r="AF572" s="15" t="s">
        <v>70</v>
      </c>
      <c r="AG572" s="11" t="str">
        <f>IFERROR(VLOOKUP(표1[[#This Row],[담당자]],'담당자 정보'!$B:$D,2,0),"")</f>
        <v>모아라인</v>
      </c>
      <c r="AH572" s="11" t="str">
        <f>IFERROR(VLOOKUP(표1[[#This Row],[담당자]],'담당자 정보'!$B:$E,4,0),"")</f>
        <v>인프라확장실</v>
      </c>
      <c r="AI572" s="12" t="s">
        <v>396</v>
      </c>
      <c r="AJ572" s="12" t="str">
        <f>IFERROR(VLOOKUP(표1[[#This Row],[담당자]],배민비즈계정!$B:$E,3,0),"")</f>
        <v>jpmook12</v>
      </c>
      <c r="AK572" s="12" t="str">
        <f>IFERROR(VLOOKUP(표1[[#This Row],[담당자]],배민비즈계정!$B:$E,4,0),"")</f>
        <v>010-9904-2857</v>
      </c>
      <c r="AL572" s="12" t="str">
        <f>VLOOKUP(표1[[#This Row],[담당자]],배민비즈계정!$B:$E,2,0)</f>
        <v>모아라인</v>
      </c>
      <c r="AM572" s="11">
        <f>VLOOKUP(표1[[#This Row],[담당자]],'담당자 정보'!B:G,6,FALSE)</f>
        <v>0</v>
      </c>
      <c r="AN572" s="11" t="e">
        <f>VLOOKUP(표1[[#This Row],[팀장]],배민비즈계정!$B:$E,3,FALSE)</f>
        <v>#N/A</v>
      </c>
      <c r="AO572" s="16" t="e">
        <f>VLOOKUP(표1[[#This Row],[팀장]],배민비즈계정!$B:$E,4,FALSE)</f>
        <v>#N/A</v>
      </c>
      <c r="AP572" s="2" t="s">
        <v>109</v>
      </c>
      <c r="AQ572" s="2" t="s">
        <v>1129</v>
      </c>
      <c r="AR572" s="2" t="str">
        <f>_xlfn.XLOOKUP(표1[[#This Row],[시도2]]&amp;" "&amp;표1[[#This Row],[시군구2]],요금제0402!C:C,요금제0402!G:G)</f>
        <v>경인B</v>
      </c>
      <c r="AS572" s="2"/>
      <c r="AT572" s="2"/>
      <c r="AU572" s="2"/>
    </row>
    <row r="573" spans="1:47" ht="16.5" customHeight="1">
      <c r="A573" s="10">
        <v>571</v>
      </c>
      <c r="B573" s="11"/>
      <c r="C573" s="11" t="s">
        <v>4358</v>
      </c>
      <c r="D573" s="11" t="s">
        <v>4359</v>
      </c>
      <c r="E573" s="11" t="s">
        <v>56</v>
      </c>
      <c r="F573" s="11" t="s">
        <v>109</v>
      </c>
      <c r="G573" s="11" t="s">
        <v>122</v>
      </c>
      <c r="H573" s="11">
        <v>0</v>
      </c>
      <c r="I573" s="47"/>
      <c r="J573" s="11" t="s">
        <v>4360</v>
      </c>
      <c r="K573" s="11" t="s">
        <v>125</v>
      </c>
      <c r="L573" s="11" t="s">
        <v>99</v>
      </c>
      <c r="M573" s="12">
        <v>45472</v>
      </c>
      <c r="N573" s="12">
        <v>45476</v>
      </c>
      <c r="O573" s="12" t="str">
        <f>IFERROR(_xlfn.XLOOKUP(표1[[#This Row],[시도]]&amp;" "&amp;표1[[#This Row],[시군구]],요금제0402!C:C,요금제0402!G:G),"-")</f>
        <v>서울B&amp;경인A</v>
      </c>
      <c r="P573" s="14"/>
      <c r="Q573" s="57">
        <v>0</v>
      </c>
      <c r="R573" s="13">
        <v>100</v>
      </c>
      <c r="S573" s="18">
        <v>50</v>
      </c>
      <c r="T573" s="12" t="s">
        <v>86</v>
      </c>
      <c r="U573" s="11" t="s">
        <v>64</v>
      </c>
      <c r="V573" s="11">
        <v>2137600498</v>
      </c>
      <c r="W573" s="11" t="s">
        <v>4361</v>
      </c>
      <c r="X573" s="11" t="s">
        <v>4362</v>
      </c>
      <c r="Y573" s="11" t="s">
        <v>4363</v>
      </c>
      <c r="Z573" s="11">
        <v>1002046088117</v>
      </c>
      <c r="AA573" s="11" t="s">
        <v>259</v>
      </c>
      <c r="AB573" s="11" t="s">
        <v>4364</v>
      </c>
      <c r="AC573" s="12"/>
      <c r="AD573" s="12"/>
      <c r="AE573" s="12"/>
      <c r="AF573" s="15" t="s">
        <v>70</v>
      </c>
      <c r="AG573" s="11" t="str">
        <f>IFERROR(VLOOKUP(표1[[#This Row],[담당자]],'담당자 정보'!$B:$D,2,0),"")</f>
        <v>모아라인</v>
      </c>
      <c r="AH573" s="11" t="str">
        <f>IFERROR(VLOOKUP(표1[[#This Row],[담당자]],'담당자 정보'!$B:$E,4,0),"")</f>
        <v>인프라확장실</v>
      </c>
      <c r="AI573" s="12" t="s">
        <v>396</v>
      </c>
      <c r="AJ573" s="12" t="str">
        <f>IFERROR(VLOOKUP(표1[[#This Row],[담당자]],배민비즈계정!$B:$E,3,0),"")</f>
        <v>jpmook12</v>
      </c>
      <c r="AK573" s="12" t="str">
        <f>IFERROR(VLOOKUP(표1[[#This Row],[담당자]],배민비즈계정!$B:$E,4,0),"")</f>
        <v>010-9904-2857</v>
      </c>
      <c r="AL573" s="12" t="str">
        <f>VLOOKUP(표1[[#This Row],[담당자]],배민비즈계정!$B:$E,2,0)</f>
        <v>모아라인</v>
      </c>
      <c r="AM573" s="11">
        <f>VLOOKUP(표1[[#This Row],[담당자]],'담당자 정보'!B:G,6,FALSE)</f>
        <v>0</v>
      </c>
      <c r="AN573" s="11" t="e">
        <f>VLOOKUP(표1[[#This Row],[팀장]],배민비즈계정!$B:$E,3,FALSE)</f>
        <v>#N/A</v>
      </c>
      <c r="AO573" s="16" t="e">
        <f>VLOOKUP(표1[[#This Row],[팀장]],배민비즈계정!$B:$E,4,FALSE)</f>
        <v>#N/A</v>
      </c>
      <c r="AP573" s="2" t="s">
        <v>109</v>
      </c>
      <c r="AQ573" s="2" t="s">
        <v>122</v>
      </c>
      <c r="AR573" s="2" t="str">
        <f>_xlfn.XLOOKUP(표1[[#This Row],[시도2]]&amp;" "&amp;표1[[#This Row],[시군구2]],요금제0402!C:C,요금제0402!G:G)</f>
        <v>서울B&amp;경인A</v>
      </c>
      <c r="AS573" s="2"/>
      <c r="AT573" s="2"/>
      <c r="AU573" s="2"/>
    </row>
    <row r="574" spans="1:47" ht="16.5" customHeight="1">
      <c r="A574" s="10">
        <v>572</v>
      </c>
      <c r="B574" s="11"/>
      <c r="C574" s="11" t="s">
        <v>4365</v>
      </c>
      <c r="D574" s="11" t="s">
        <v>4366</v>
      </c>
      <c r="E574" s="11" t="s">
        <v>56</v>
      </c>
      <c r="F574" s="11" t="s">
        <v>447</v>
      </c>
      <c r="G574" s="11" t="s">
        <v>2370</v>
      </c>
      <c r="H574" s="11">
        <v>0</v>
      </c>
      <c r="I574" s="47"/>
      <c r="J574" s="11" t="s">
        <v>4367</v>
      </c>
      <c r="K574" s="11" t="s">
        <v>4368</v>
      </c>
      <c r="L574" s="11" t="s">
        <v>99</v>
      </c>
      <c r="M574" s="12">
        <v>45472</v>
      </c>
      <c r="N574" s="12">
        <v>45476</v>
      </c>
      <c r="O574" s="12" t="str">
        <f>IFERROR(_xlfn.XLOOKUP(표1[[#This Row],[시도]]&amp;" "&amp;표1[[#This Row],[시군구]],요금제0402!C:C,요금제0402!G:G),"-")</f>
        <v>지방</v>
      </c>
      <c r="P574" s="14"/>
      <c r="Q574" s="57">
        <v>0</v>
      </c>
      <c r="R574" s="13">
        <v>100</v>
      </c>
      <c r="S574" s="18">
        <v>50</v>
      </c>
      <c r="T574" s="12" t="s">
        <v>86</v>
      </c>
      <c r="U574" s="11" t="s">
        <v>150</v>
      </c>
      <c r="V574" s="11">
        <v>1018800126</v>
      </c>
      <c r="W574" s="11" t="s">
        <v>2373</v>
      </c>
      <c r="X574" s="11" t="s">
        <v>2374</v>
      </c>
      <c r="Y574" s="11" t="s">
        <v>2375</v>
      </c>
      <c r="Z574" s="11">
        <v>100030981527</v>
      </c>
      <c r="AA574" s="11" t="s">
        <v>165</v>
      </c>
      <c r="AB574" s="11" t="s">
        <v>4369</v>
      </c>
      <c r="AC574" s="12"/>
      <c r="AD574" s="12"/>
      <c r="AE574" s="12"/>
      <c r="AF574" s="15" t="s">
        <v>70</v>
      </c>
      <c r="AG574" s="11" t="str">
        <f>IFERROR(VLOOKUP(표1[[#This Row],[담당자]],'담당자 정보'!$B:$D,2,0),"")</f>
        <v>모아라인</v>
      </c>
      <c r="AH574" s="11" t="str">
        <f>IFERROR(VLOOKUP(표1[[#This Row],[담당자]],'담당자 정보'!$B:$E,4,0),"")</f>
        <v>인프라확장실</v>
      </c>
      <c r="AI574" s="12" t="s">
        <v>396</v>
      </c>
      <c r="AJ574" s="12" t="str">
        <f>IFERROR(VLOOKUP(표1[[#This Row],[담당자]],배민비즈계정!$B:$E,3,0),"")</f>
        <v>jpmook12</v>
      </c>
      <c r="AK574" s="12" t="str">
        <f>IFERROR(VLOOKUP(표1[[#This Row],[담당자]],배민비즈계정!$B:$E,4,0),"")</f>
        <v>010-9904-2857</v>
      </c>
      <c r="AL574" s="12" t="str">
        <f>VLOOKUP(표1[[#This Row],[담당자]],배민비즈계정!$B:$E,2,0)</f>
        <v>모아라인</v>
      </c>
      <c r="AM574" s="11">
        <f>VLOOKUP(표1[[#This Row],[담당자]],'담당자 정보'!B:G,6,FALSE)</f>
        <v>0</v>
      </c>
      <c r="AN574" s="11" t="e">
        <f>VLOOKUP(표1[[#This Row],[팀장]],배민비즈계정!$B:$E,3,FALSE)</f>
        <v>#N/A</v>
      </c>
      <c r="AO574" s="16" t="e">
        <f>VLOOKUP(표1[[#This Row],[팀장]],배민비즈계정!$B:$E,4,FALSE)</f>
        <v>#N/A</v>
      </c>
      <c r="AP574" s="2" t="s">
        <v>447</v>
      </c>
      <c r="AQ574" s="2" t="s">
        <v>2370</v>
      </c>
      <c r="AR574" s="2" t="str">
        <f>_xlfn.XLOOKUP(표1[[#This Row],[시도2]]&amp;" "&amp;표1[[#This Row],[시군구2]],요금제0402!C:C,요금제0402!G:G)</f>
        <v>지방</v>
      </c>
      <c r="AS574" s="2"/>
      <c r="AT574" s="2"/>
      <c r="AU574" s="2"/>
    </row>
    <row r="575" spans="1:47" ht="16.5" customHeight="1">
      <c r="A575" s="10">
        <v>573</v>
      </c>
      <c r="B575" s="11"/>
      <c r="C575" s="11" t="s">
        <v>4370</v>
      </c>
      <c r="D575" s="11" t="s">
        <v>4371</v>
      </c>
      <c r="E575" s="11" t="s">
        <v>56</v>
      </c>
      <c r="F575" s="11" t="s">
        <v>388</v>
      </c>
      <c r="G575" s="11" t="s">
        <v>377</v>
      </c>
      <c r="H575" s="11">
        <v>0</v>
      </c>
      <c r="I575" s="47" t="s">
        <v>4372</v>
      </c>
      <c r="J575" s="11" t="s">
        <v>4373</v>
      </c>
      <c r="K575" s="11" t="s">
        <v>4374</v>
      </c>
      <c r="L575" s="11" t="s">
        <v>99</v>
      </c>
      <c r="M575" s="12">
        <v>45472</v>
      </c>
      <c r="N575" s="12">
        <v>45476</v>
      </c>
      <c r="O575" s="12" t="str">
        <f>IFERROR(_xlfn.XLOOKUP(표1[[#This Row],[시도]]&amp;" "&amp;표1[[#This Row],[시군구]],요금제0402!C:C,요금제0402!G:G),"-")</f>
        <v>지방</v>
      </c>
      <c r="P575" s="14"/>
      <c r="Q575" s="57">
        <v>0</v>
      </c>
      <c r="R575" s="13">
        <v>100</v>
      </c>
      <c r="S575" s="18">
        <v>50</v>
      </c>
      <c r="T575" s="12" t="s">
        <v>86</v>
      </c>
      <c r="U575" s="11" t="s">
        <v>64</v>
      </c>
      <c r="V575" s="11">
        <v>7252801117</v>
      </c>
      <c r="W575" s="11" t="s">
        <v>4375</v>
      </c>
      <c r="X575" s="11" t="s">
        <v>4376</v>
      </c>
      <c r="Y575" s="11" t="s">
        <v>4377</v>
      </c>
      <c r="Z575" s="11">
        <v>1121024472850</v>
      </c>
      <c r="AA575" s="11" t="s">
        <v>1262</v>
      </c>
      <c r="AB575" s="11" t="s">
        <v>4378</v>
      </c>
      <c r="AC575" s="12"/>
      <c r="AD575" s="12"/>
      <c r="AE575" s="12"/>
      <c r="AF575" s="15" t="s">
        <v>70</v>
      </c>
      <c r="AG575" s="11" t="str">
        <f>IFERROR(VLOOKUP(표1[[#This Row],[담당자]],'담당자 정보'!$B:$D,2,0),"")</f>
        <v>모아라인</v>
      </c>
      <c r="AH575" s="11" t="str">
        <f>IFERROR(VLOOKUP(표1[[#This Row],[담당자]],'담당자 정보'!$B:$E,4,0),"")</f>
        <v>인프라확장실</v>
      </c>
      <c r="AI575" s="12" t="s">
        <v>396</v>
      </c>
      <c r="AJ575" s="12" t="str">
        <f>IFERROR(VLOOKUP(표1[[#This Row],[담당자]],배민비즈계정!$B:$E,3,0),"")</f>
        <v>jpmook12</v>
      </c>
      <c r="AK575" s="12" t="str">
        <f>IFERROR(VLOOKUP(표1[[#This Row],[담당자]],배민비즈계정!$B:$E,4,0),"")</f>
        <v>010-9904-2857</v>
      </c>
      <c r="AL575" s="12" t="str">
        <f>VLOOKUP(표1[[#This Row],[담당자]],배민비즈계정!$B:$E,2,0)</f>
        <v>모아라인</v>
      </c>
      <c r="AM575" s="11">
        <f>VLOOKUP(표1[[#This Row],[담당자]],'담당자 정보'!B:G,6,FALSE)</f>
        <v>0</v>
      </c>
      <c r="AN575" s="11" t="e">
        <f>VLOOKUP(표1[[#This Row],[팀장]],배민비즈계정!$B:$E,3,FALSE)</f>
        <v>#N/A</v>
      </c>
      <c r="AO575" s="16" t="e">
        <f>VLOOKUP(표1[[#This Row],[팀장]],배민비즈계정!$B:$E,4,FALSE)</f>
        <v>#N/A</v>
      </c>
      <c r="AP575" s="2" t="s">
        <v>388</v>
      </c>
      <c r="AQ575" s="2" t="s">
        <v>377</v>
      </c>
      <c r="AR575" s="2" t="str">
        <f>_xlfn.XLOOKUP(표1[[#This Row],[시도2]]&amp;" "&amp;표1[[#This Row],[시군구2]],요금제0402!C:C,요금제0402!G:G)</f>
        <v>지방</v>
      </c>
      <c r="AS575" s="2"/>
      <c r="AT575" s="2"/>
      <c r="AU575" s="2"/>
    </row>
    <row r="576" spans="1:47" ht="16.5" customHeight="1">
      <c r="A576" s="10">
        <v>574</v>
      </c>
      <c r="B576" s="11"/>
      <c r="C576" s="11" t="s">
        <v>4379</v>
      </c>
      <c r="D576" s="11" t="s">
        <v>4380</v>
      </c>
      <c r="E576" s="11" t="s">
        <v>56</v>
      </c>
      <c r="F576" s="11" t="s">
        <v>57</v>
      </c>
      <c r="G576" s="11" t="s">
        <v>337</v>
      </c>
      <c r="H576" s="11">
        <v>0</v>
      </c>
      <c r="I576" s="47" t="s">
        <v>4381</v>
      </c>
      <c r="J576" s="11" t="s">
        <v>4382</v>
      </c>
      <c r="K576" s="11" t="s">
        <v>4383</v>
      </c>
      <c r="L576" s="11" t="s">
        <v>99</v>
      </c>
      <c r="M576" s="12">
        <v>45472</v>
      </c>
      <c r="N576" s="12">
        <v>45476</v>
      </c>
      <c r="O576" s="12" t="str">
        <f>IFERROR(_xlfn.XLOOKUP(표1[[#This Row],[시도]]&amp;" "&amp;표1[[#This Row],[시군구]],요금제0402!C:C,요금제0402!G:G),"-")</f>
        <v>서울B&amp;경인A</v>
      </c>
      <c r="P576" s="14"/>
      <c r="Q576" s="57">
        <v>0</v>
      </c>
      <c r="R576" s="13">
        <v>100</v>
      </c>
      <c r="S576" s="18">
        <v>50</v>
      </c>
      <c r="T576" s="12" t="s">
        <v>86</v>
      </c>
      <c r="U576" s="11" t="s">
        <v>150</v>
      </c>
      <c r="V576" s="11">
        <v>2112911753</v>
      </c>
      <c r="W576" s="11" t="s">
        <v>4068</v>
      </c>
      <c r="X576" s="11" t="s">
        <v>4069</v>
      </c>
      <c r="Y576" s="11" t="s">
        <v>4070</v>
      </c>
      <c r="Z576" s="11">
        <v>3333257542440</v>
      </c>
      <c r="AA576" s="11" t="s">
        <v>68</v>
      </c>
      <c r="AB576" s="11" t="s">
        <v>4071</v>
      </c>
      <c r="AC576" s="12"/>
      <c r="AD576" s="12"/>
      <c r="AE576" s="12"/>
      <c r="AF576" s="15" t="s">
        <v>70</v>
      </c>
      <c r="AG576" s="11" t="str">
        <f>IFERROR(VLOOKUP(표1[[#This Row],[담당자]],'담당자 정보'!$B:$D,2,0),"")</f>
        <v>모아라인</v>
      </c>
      <c r="AH576" s="11" t="str">
        <f>IFERROR(VLOOKUP(표1[[#This Row],[담당자]],'담당자 정보'!$B:$E,4,0),"")</f>
        <v>인프라확장실</v>
      </c>
      <c r="AI576" s="12" t="s">
        <v>396</v>
      </c>
      <c r="AJ576" s="12" t="str">
        <f>IFERROR(VLOOKUP(표1[[#This Row],[담당자]],배민비즈계정!$B:$E,3,0),"")</f>
        <v>jpmook12</v>
      </c>
      <c r="AK576" s="12" t="str">
        <f>IFERROR(VLOOKUP(표1[[#This Row],[담당자]],배민비즈계정!$B:$E,4,0),"")</f>
        <v>010-9904-2857</v>
      </c>
      <c r="AL576" s="12" t="str">
        <f>VLOOKUP(표1[[#This Row],[담당자]],배민비즈계정!$B:$E,2,0)</f>
        <v>모아라인</v>
      </c>
      <c r="AM576" s="11">
        <f>VLOOKUP(표1[[#This Row],[담당자]],'담당자 정보'!B:G,6,FALSE)</f>
        <v>0</v>
      </c>
      <c r="AN576" s="11" t="e">
        <f>VLOOKUP(표1[[#This Row],[팀장]],배민비즈계정!$B:$E,3,FALSE)</f>
        <v>#N/A</v>
      </c>
      <c r="AO576" s="16" t="e">
        <f>VLOOKUP(표1[[#This Row],[팀장]],배민비즈계정!$B:$E,4,FALSE)</f>
        <v>#N/A</v>
      </c>
      <c r="AP576" s="2" t="s">
        <v>57</v>
      </c>
      <c r="AQ576" s="2" t="s">
        <v>337</v>
      </c>
      <c r="AR576" s="2" t="str">
        <f>_xlfn.XLOOKUP(표1[[#This Row],[시도2]]&amp;" "&amp;표1[[#This Row],[시군구2]],요금제0402!C:C,요금제0402!G:G)</f>
        <v>서울B&amp;경인A</v>
      </c>
      <c r="AS576" s="2"/>
      <c r="AT576" s="2"/>
      <c r="AU576" s="2"/>
    </row>
    <row r="577" spans="1:47" ht="16.5" customHeight="1">
      <c r="A577" s="10">
        <v>575</v>
      </c>
      <c r="B577" s="11"/>
      <c r="C577" s="11" t="s">
        <v>4384</v>
      </c>
      <c r="D577" s="11" t="s">
        <v>4385</v>
      </c>
      <c r="E577" s="11" t="s">
        <v>56</v>
      </c>
      <c r="F577" s="11" t="s">
        <v>57</v>
      </c>
      <c r="G577" s="11" t="s">
        <v>337</v>
      </c>
      <c r="H577" s="11">
        <v>0</v>
      </c>
      <c r="I577" s="47"/>
      <c r="J577" s="11" t="s">
        <v>4386</v>
      </c>
      <c r="K577" s="11" t="s">
        <v>4387</v>
      </c>
      <c r="L577" s="11" t="s">
        <v>99</v>
      </c>
      <c r="M577" s="12">
        <v>45472</v>
      </c>
      <c r="N577" s="12">
        <v>45476</v>
      </c>
      <c r="O577" s="12" t="str">
        <f>IFERROR(_xlfn.XLOOKUP(표1[[#This Row],[시도]]&amp;" "&amp;표1[[#This Row],[시군구]],요금제0402!C:C,요금제0402!G:G),"-")</f>
        <v>서울B&amp;경인A</v>
      </c>
      <c r="P577" s="14"/>
      <c r="Q577" s="57">
        <v>0</v>
      </c>
      <c r="R577" s="13">
        <v>100</v>
      </c>
      <c r="S577" s="18">
        <v>50</v>
      </c>
      <c r="T577" s="12" t="s">
        <v>86</v>
      </c>
      <c r="U577" s="11" t="s">
        <v>64</v>
      </c>
      <c r="V577" s="11">
        <v>7913000724</v>
      </c>
      <c r="W577" s="11" t="s">
        <v>4388</v>
      </c>
      <c r="X577" s="11" t="s">
        <v>4389</v>
      </c>
      <c r="Y577" s="11" t="s">
        <v>4390</v>
      </c>
      <c r="Z577" s="11">
        <v>3333061994951</v>
      </c>
      <c r="AA577" s="11" t="s">
        <v>68</v>
      </c>
      <c r="AB577" s="11" t="s">
        <v>4391</v>
      </c>
      <c r="AC577" s="12"/>
      <c r="AD577" s="12"/>
      <c r="AE577" s="12"/>
      <c r="AF577" s="15" t="s">
        <v>70</v>
      </c>
      <c r="AG577" s="11" t="str">
        <f>IFERROR(VLOOKUP(표1[[#This Row],[담당자]],'담당자 정보'!$B:$D,2,0),"")</f>
        <v>모아라인</v>
      </c>
      <c r="AH577" s="11" t="str">
        <f>IFERROR(VLOOKUP(표1[[#This Row],[담당자]],'담당자 정보'!$B:$E,4,0),"")</f>
        <v>인프라확장실</v>
      </c>
      <c r="AI577" s="12" t="s">
        <v>396</v>
      </c>
      <c r="AJ577" s="12" t="str">
        <f>IFERROR(VLOOKUP(표1[[#This Row],[담당자]],배민비즈계정!$B:$E,3,0),"")</f>
        <v>jpmook12</v>
      </c>
      <c r="AK577" s="12" t="str">
        <f>IFERROR(VLOOKUP(표1[[#This Row],[담당자]],배민비즈계정!$B:$E,4,0),"")</f>
        <v>010-9904-2857</v>
      </c>
      <c r="AL577" s="12" t="str">
        <f>VLOOKUP(표1[[#This Row],[담당자]],배민비즈계정!$B:$E,2,0)</f>
        <v>모아라인</v>
      </c>
      <c r="AM577" s="11">
        <f>VLOOKUP(표1[[#This Row],[담당자]],'담당자 정보'!B:G,6,FALSE)</f>
        <v>0</v>
      </c>
      <c r="AN577" s="11" t="e">
        <f>VLOOKUP(표1[[#This Row],[팀장]],배민비즈계정!$B:$E,3,FALSE)</f>
        <v>#N/A</v>
      </c>
      <c r="AO577" s="16" t="e">
        <f>VLOOKUP(표1[[#This Row],[팀장]],배민비즈계정!$B:$E,4,FALSE)</f>
        <v>#N/A</v>
      </c>
      <c r="AP577" s="2" t="s">
        <v>57</v>
      </c>
      <c r="AQ577" s="2" t="s">
        <v>337</v>
      </c>
      <c r="AR577" s="2" t="str">
        <f>_xlfn.XLOOKUP(표1[[#This Row],[시도2]]&amp;" "&amp;표1[[#This Row],[시군구2]],요금제0402!C:C,요금제0402!G:G)</f>
        <v>서울B&amp;경인A</v>
      </c>
      <c r="AS577" s="2"/>
      <c r="AT577" s="2"/>
      <c r="AU577" s="2"/>
    </row>
    <row r="578" spans="1:47" ht="16.5" customHeight="1">
      <c r="A578" s="10">
        <v>576</v>
      </c>
      <c r="B578" s="11"/>
      <c r="C578" s="11" t="s">
        <v>4392</v>
      </c>
      <c r="D578" s="11" t="s">
        <v>4393</v>
      </c>
      <c r="E578" s="11" t="s">
        <v>56</v>
      </c>
      <c r="F578" s="11" t="s">
        <v>388</v>
      </c>
      <c r="G578" s="11" t="s">
        <v>377</v>
      </c>
      <c r="H578" s="11">
        <v>0</v>
      </c>
      <c r="I578" s="47"/>
      <c r="J578" s="11" t="s">
        <v>4394</v>
      </c>
      <c r="K578" s="11" t="s">
        <v>4395</v>
      </c>
      <c r="L578" s="11" t="s">
        <v>99</v>
      </c>
      <c r="M578" s="12">
        <v>45472</v>
      </c>
      <c r="N578" s="12">
        <v>45476</v>
      </c>
      <c r="O578" s="12" t="str">
        <f>IFERROR(_xlfn.XLOOKUP(표1[[#This Row],[시도]]&amp;" "&amp;표1[[#This Row],[시군구]],요금제0402!C:C,요금제0402!G:G),"-")</f>
        <v>지방</v>
      </c>
      <c r="P578" s="14"/>
      <c r="Q578" s="57">
        <v>0</v>
      </c>
      <c r="R578" s="13">
        <v>100</v>
      </c>
      <c r="S578" s="18">
        <v>50</v>
      </c>
      <c r="T578" s="12" t="s">
        <v>86</v>
      </c>
      <c r="U578" s="11" t="s">
        <v>64</v>
      </c>
      <c r="V578" s="11">
        <v>8501402225</v>
      </c>
      <c r="W578" s="11" t="s">
        <v>392</v>
      </c>
      <c r="X578" s="11" t="s">
        <v>4396</v>
      </c>
      <c r="Y578" s="11" t="s">
        <v>394</v>
      </c>
      <c r="Z578" s="11">
        <v>1005004566047</v>
      </c>
      <c r="AA578" s="11" t="s">
        <v>259</v>
      </c>
      <c r="AB578" s="11" t="s">
        <v>395</v>
      </c>
      <c r="AC578" s="12"/>
      <c r="AD578" s="12"/>
      <c r="AE578" s="12"/>
      <c r="AF578" s="15" t="s">
        <v>70</v>
      </c>
      <c r="AG578" s="11" t="str">
        <f>IFERROR(VLOOKUP(표1[[#This Row],[담당자]],'담당자 정보'!$B:$D,2,0),"")</f>
        <v>모아라인</v>
      </c>
      <c r="AH578" s="11" t="str">
        <f>IFERROR(VLOOKUP(표1[[#This Row],[담당자]],'담당자 정보'!$B:$E,4,0),"")</f>
        <v>인프라확장실</v>
      </c>
      <c r="AI578" s="12" t="s">
        <v>396</v>
      </c>
      <c r="AJ578" s="12" t="str">
        <f>IFERROR(VLOOKUP(표1[[#This Row],[담당자]],배민비즈계정!$B:$E,3,0),"")</f>
        <v>jpmook12</v>
      </c>
      <c r="AK578" s="12" t="str">
        <f>IFERROR(VLOOKUP(표1[[#This Row],[담당자]],배민비즈계정!$B:$E,4,0),"")</f>
        <v>010-9904-2857</v>
      </c>
      <c r="AL578" s="12" t="str">
        <f>VLOOKUP(표1[[#This Row],[담당자]],배민비즈계정!$B:$E,2,0)</f>
        <v>모아라인</v>
      </c>
      <c r="AM578" s="11">
        <f>VLOOKUP(표1[[#This Row],[담당자]],'담당자 정보'!B:G,6,FALSE)</f>
        <v>0</v>
      </c>
      <c r="AN578" s="11" t="e">
        <f>VLOOKUP(표1[[#This Row],[팀장]],배민비즈계정!$B:$E,3,FALSE)</f>
        <v>#N/A</v>
      </c>
      <c r="AO578" s="16" t="e">
        <f>VLOOKUP(표1[[#This Row],[팀장]],배민비즈계정!$B:$E,4,FALSE)</f>
        <v>#N/A</v>
      </c>
      <c r="AP578" s="2" t="s">
        <v>388</v>
      </c>
      <c r="AQ578" s="2" t="s">
        <v>377</v>
      </c>
      <c r="AR578" s="2" t="str">
        <f>_xlfn.XLOOKUP(표1[[#This Row],[시도2]]&amp;" "&amp;표1[[#This Row],[시군구2]],요금제0402!C:C,요금제0402!G:G)</f>
        <v>지방</v>
      </c>
      <c r="AS578" s="2"/>
      <c r="AT578" s="2"/>
      <c r="AU578" s="2"/>
    </row>
    <row r="579" spans="1:47" ht="16.5" customHeight="1">
      <c r="A579" s="10">
        <v>577</v>
      </c>
      <c r="B579" s="11"/>
      <c r="C579" s="11" t="s">
        <v>4397</v>
      </c>
      <c r="D579" s="11" t="s">
        <v>4398</v>
      </c>
      <c r="E579" s="11" t="s">
        <v>56</v>
      </c>
      <c r="F579" s="11" t="s">
        <v>447</v>
      </c>
      <c r="G579" s="11" t="s">
        <v>3256</v>
      </c>
      <c r="H579" s="11">
        <v>0</v>
      </c>
      <c r="I579" s="47"/>
      <c r="J579" s="11" t="s">
        <v>4399</v>
      </c>
      <c r="K579" s="11" t="s">
        <v>4400</v>
      </c>
      <c r="L579" s="11" t="s">
        <v>99</v>
      </c>
      <c r="M579" s="12">
        <v>45472</v>
      </c>
      <c r="N579" s="12">
        <v>45476</v>
      </c>
      <c r="O579" s="12" t="str">
        <f>IFERROR(_xlfn.XLOOKUP(표1[[#This Row],[시도]]&amp;" "&amp;표1[[#This Row],[시군구]],요금제0402!C:C,요금제0402!G:G),"-")</f>
        <v>지방</v>
      </c>
      <c r="P579" s="14"/>
      <c r="Q579" s="57">
        <v>0</v>
      </c>
      <c r="R579" s="13">
        <v>100</v>
      </c>
      <c r="S579" s="18">
        <v>50</v>
      </c>
      <c r="T579" s="12" t="s">
        <v>86</v>
      </c>
      <c r="U579" s="11" t="s">
        <v>64</v>
      </c>
      <c r="V579" s="11">
        <v>4440901459</v>
      </c>
      <c r="W579" s="11" t="s">
        <v>4401</v>
      </c>
      <c r="X579" s="11" t="s">
        <v>4402</v>
      </c>
      <c r="Y579" s="11" t="s">
        <v>4403</v>
      </c>
      <c r="Z579" s="11">
        <v>69291037498907</v>
      </c>
      <c r="AA579" s="11" t="s">
        <v>296</v>
      </c>
      <c r="AB579" s="11" t="s">
        <v>4404</v>
      </c>
      <c r="AC579" s="12"/>
      <c r="AD579" s="12"/>
      <c r="AE579" s="12"/>
      <c r="AF579" s="15" t="s">
        <v>70</v>
      </c>
      <c r="AG579" s="11" t="str">
        <f>IFERROR(VLOOKUP(표1[[#This Row],[담당자]],'담당자 정보'!$B:$D,2,0),"")</f>
        <v>모아라인</v>
      </c>
      <c r="AH579" s="11" t="str">
        <f>IFERROR(VLOOKUP(표1[[#This Row],[담당자]],'담당자 정보'!$B:$E,4,0),"")</f>
        <v>인프라확장_2팀</v>
      </c>
      <c r="AI579" s="12" t="s">
        <v>455</v>
      </c>
      <c r="AJ579" s="12" t="str">
        <f>IFERROR(VLOOKUP(표1[[#This Row],[담당자]],배민비즈계정!$B:$E,3,0),"")</f>
        <v>Dkssudgody</v>
      </c>
      <c r="AK579" s="12" t="str">
        <f>IFERROR(VLOOKUP(표1[[#This Row],[담당자]],배민비즈계정!$B:$E,4,0),"")</f>
        <v>010-9737-2777</v>
      </c>
      <c r="AL579" s="12" t="str">
        <f>VLOOKUP(표1[[#This Row],[담당자]],배민비즈계정!$B:$E,2,0)</f>
        <v>모아라인</v>
      </c>
      <c r="AM579" s="11" t="str">
        <f>VLOOKUP(표1[[#This Row],[담당자]],'담당자 정보'!B:G,6,FALSE)</f>
        <v>김정교</v>
      </c>
      <c r="AN579" s="11" t="str">
        <f>VLOOKUP(표1[[#This Row],[팀장]],배민비즈계정!$B:$E,3,FALSE)</f>
        <v>Dkssudgody</v>
      </c>
      <c r="AO579" s="16" t="str">
        <f>VLOOKUP(표1[[#This Row],[팀장]],배민비즈계정!$B:$E,4,FALSE)</f>
        <v>010-9737-2777</v>
      </c>
      <c r="AP579" s="2" t="s">
        <v>447</v>
      </c>
      <c r="AQ579" s="2" t="s">
        <v>3256</v>
      </c>
      <c r="AR579" s="2" t="str">
        <f>_xlfn.XLOOKUP(표1[[#This Row],[시도2]]&amp;" "&amp;표1[[#This Row],[시군구2]],요금제0402!C:C,요금제0402!G:G)</f>
        <v>지방</v>
      </c>
      <c r="AS579" s="2"/>
      <c r="AT579" s="2"/>
      <c r="AU579" s="2"/>
    </row>
    <row r="580" spans="1:47" ht="16.5" customHeight="1">
      <c r="A580" s="10">
        <v>578</v>
      </c>
      <c r="B580" s="11"/>
      <c r="C580" s="11" t="s">
        <v>4405</v>
      </c>
      <c r="D580" s="11" t="s">
        <v>4406</v>
      </c>
      <c r="E580" s="11" t="s">
        <v>56</v>
      </c>
      <c r="F580" s="11" t="s">
        <v>481</v>
      </c>
      <c r="G580" s="11" t="s">
        <v>3882</v>
      </c>
      <c r="H580" s="11">
        <v>0</v>
      </c>
      <c r="I580" s="47"/>
      <c r="J580" s="11" t="s">
        <v>4407</v>
      </c>
      <c r="K580" s="11" t="s">
        <v>4408</v>
      </c>
      <c r="L580" s="11" t="s">
        <v>99</v>
      </c>
      <c r="M580" s="12">
        <v>45472</v>
      </c>
      <c r="N580" s="12">
        <v>45476</v>
      </c>
      <c r="O580" s="12" t="str">
        <f>IFERROR(_xlfn.XLOOKUP(표1[[#This Row],[시도]]&amp;" "&amp;표1[[#This Row],[시군구]],요금제0402!C:C,요금제0402!G:G),"-")</f>
        <v>지방</v>
      </c>
      <c r="P580" s="14"/>
      <c r="Q580" s="57">
        <v>0</v>
      </c>
      <c r="R580" s="13">
        <v>100</v>
      </c>
      <c r="S580" s="18">
        <v>50</v>
      </c>
      <c r="T580" s="12" t="s">
        <v>86</v>
      </c>
      <c r="U580" s="11" t="s">
        <v>150</v>
      </c>
      <c r="V580" s="11">
        <v>0</v>
      </c>
      <c r="W580" s="11">
        <v>0</v>
      </c>
      <c r="X580" s="11">
        <v>0</v>
      </c>
      <c r="Y580" s="11">
        <v>0</v>
      </c>
      <c r="Z580" s="11">
        <v>0</v>
      </c>
      <c r="AA580" s="11">
        <v>0</v>
      </c>
      <c r="AB580" s="11">
        <v>0</v>
      </c>
      <c r="AC580" s="12"/>
      <c r="AD580" s="12"/>
      <c r="AE580" s="12"/>
      <c r="AF580" s="15" t="s">
        <v>70</v>
      </c>
      <c r="AG580" s="11" t="str">
        <f>IFERROR(VLOOKUP(표1[[#This Row],[담당자]],'담당자 정보'!$B:$D,2,0),"")</f>
        <v>바로고</v>
      </c>
      <c r="AH580" s="11" t="str">
        <f>IFERROR(VLOOKUP(표1[[#This Row],[담당자]],'담당자 정보'!$B:$E,4,0),"")</f>
        <v>1팀</v>
      </c>
      <c r="AI580" s="12" t="s">
        <v>356</v>
      </c>
      <c r="AJ580" s="12" t="str">
        <f>IFERROR(VLOOKUP(표1[[#This Row],[담당자]],배민비즈계정!$B:$E,3,0),"")</f>
        <v>jhpyeong</v>
      </c>
      <c r="AK580" s="12" t="str">
        <f>IFERROR(VLOOKUP(표1[[#This Row],[담당자]],배민비즈계정!$B:$E,4,0),"")</f>
        <v>010-4660-7292</v>
      </c>
      <c r="AL580" s="12" t="str">
        <f>VLOOKUP(표1[[#This Row],[담당자]],배민비즈계정!$B:$E,2,0)</f>
        <v>1팀 팀장</v>
      </c>
      <c r="AM580" s="11" t="str">
        <f>VLOOKUP(표1[[#This Row],[담당자]],'담당자 정보'!B:G,6,FALSE)</f>
        <v>평정현</v>
      </c>
      <c r="AN580" s="11" t="str">
        <f>VLOOKUP(표1[[#This Row],[팀장]],배민비즈계정!$B:$E,3,FALSE)</f>
        <v>jhpyeong</v>
      </c>
      <c r="AO580" s="16" t="str">
        <f>VLOOKUP(표1[[#This Row],[팀장]],배민비즈계정!$B:$E,4,FALSE)</f>
        <v>010-4660-7292</v>
      </c>
      <c r="AP580" s="2" t="s">
        <v>481</v>
      </c>
      <c r="AQ580" s="2" t="s">
        <v>3882</v>
      </c>
      <c r="AR580" s="2" t="str">
        <f>_xlfn.XLOOKUP(표1[[#This Row],[시도2]]&amp;" "&amp;표1[[#This Row],[시군구2]],요금제0402!C:C,요금제0402!G:G)</f>
        <v>지방</v>
      </c>
      <c r="AS580" s="2"/>
      <c r="AT580" s="2"/>
      <c r="AU580" s="2"/>
    </row>
    <row r="581" spans="1:47" ht="16.5" customHeight="1">
      <c r="A581" s="10">
        <v>579</v>
      </c>
      <c r="B581" s="11"/>
      <c r="C581" s="11" t="s">
        <v>4409</v>
      </c>
      <c r="D581" s="11" t="s">
        <v>4410</v>
      </c>
      <c r="E581" s="11" t="s">
        <v>108</v>
      </c>
      <c r="F581" s="11" t="s">
        <v>1284</v>
      </c>
      <c r="G581" s="11" t="s">
        <v>1285</v>
      </c>
      <c r="H581" s="11">
        <v>1</v>
      </c>
      <c r="I581" s="47"/>
      <c r="J581" s="11" t="s">
        <v>4411</v>
      </c>
      <c r="K581" s="11" t="s">
        <v>1287</v>
      </c>
      <c r="L581" s="11" t="s">
        <v>99</v>
      </c>
      <c r="M581" s="12">
        <v>45472</v>
      </c>
      <c r="N581" s="12">
        <v>45476</v>
      </c>
      <c r="O581" s="12" t="str">
        <f>IFERROR(_xlfn.XLOOKUP(표1[[#This Row],[시도]]&amp;" "&amp;표1[[#This Row],[시군구]],요금제0402!C:C,요금제0402!G:G),"-")</f>
        <v>지방</v>
      </c>
      <c r="P581" s="14"/>
      <c r="Q581" s="57">
        <v>0</v>
      </c>
      <c r="R581" s="13">
        <v>100</v>
      </c>
      <c r="S581" s="18">
        <v>50</v>
      </c>
      <c r="T581" s="12" t="s">
        <v>86</v>
      </c>
      <c r="U581" s="11" t="s">
        <v>64</v>
      </c>
      <c r="V581" s="11">
        <v>1021707307</v>
      </c>
      <c r="W581" s="11" t="s">
        <v>4412</v>
      </c>
      <c r="X581" s="11" t="s">
        <v>4413</v>
      </c>
      <c r="Y581" s="11" t="s">
        <v>4414</v>
      </c>
      <c r="Z581" s="11">
        <v>100033805161</v>
      </c>
      <c r="AA581" s="11" t="s">
        <v>165</v>
      </c>
      <c r="AB581" s="11" t="s">
        <v>4415</v>
      </c>
      <c r="AC581" s="12"/>
      <c r="AD581" s="12"/>
      <c r="AE581" s="12"/>
      <c r="AF581" s="15" t="s">
        <v>70</v>
      </c>
      <c r="AG581" s="11" t="str">
        <f>IFERROR(VLOOKUP(표1[[#This Row],[담당자]],'담당자 정보'!$B:$D,2,0),"")</f>
        <v>바로고</v>
      </c>
      <c r="AH581" s="11" t="str">
        <f>IFERROR(VLOOKUP(표1[[#This Row],[담당자]],'담당자 정보'!$B:$E,4,0),"")</f>
        <v>2팀</v>
      </c>
      <c r="AI581" s="12" t="s">
        <v>298</v>
      </c>
      <c r="AJ581" s="12" t="str">
        <f>IFERROR(VLOOKUP(표1[[#This Row],[담당자]],배민비즈계정!$B:$E,3,0),"")</f>
        <v>hbshim</v>
      </c>
      <c r="AK581" s="12" t="str">
        <f>IFERROR(VLOOKUP(표1[[#This Row],[담당자]],배민비즈계정!$B:$E,4,0),"")</f>
        <v xml:space="preserve"> 010-8940-9029</v>
      </c>
      <c r="AL581" s="12" t="str">
        <f>VLOOKUP(표1[[#This Row],[담당자]],배민비즈계정!$B:$E,2,0)</f>
        <v>2팀</v>
      </c>
      <c r="AM581" s="11" t="str">
        <f>VLOOKUP(표1[[#This Row],[담당자]],'담당자 정보'!B:G,6,FALSE)</f>
        <v>최융희</v>
      </c>
      <c r="AN581" s="11" t="str">
        <f>VLOOKUP(표1[[#This Row],[팀장]],배민비즈계정!$B:$E,3,FALSE)</f>
        <v>yhchoi62</v>
      </c>
      <c r="AO581" s="16" t="str">
        <f>VLOOKUP(표1[[#This Row],[팀장]],배민비즈계정!$B:$E,4,FALSE)</f>
        <v xml:space="preserve"> 010-2336-6262</v>
      </c>
      <c r="AP581" s="2" t="s">
        <v>1284</v>
      </c>
      <c r="AQ581" s="2" t="s">
        <v>1285</v>
      </c>
      <c r="AR581" s="2" t="str">
        <f>_xlfn.XLOOKUP(표1[[#This Row],[시도2]]&amp;" "&amp;표1[[#This Row],[시군구2]],요금제0402!C:C,요금제0402!G:G)</f>
        <v>지방</v>
      </c>
      <c r="AS581" s="2"/>
      <c r="AT581" s="2"/>
      <c r="AU581" s="2"/>
    </row>
    <row r="582" spans="1:47" ht="16.5" customHeight="1">
      <c r="A582" s="10">
        <v>580</v>
      </c>
      <c r="B582" s="11"/>
      <c r="C582" s="11" t="s">
        <v>4416</v>
      </c>
      <c r="D582" s="11" t="s">
        <v>4417</v>
      </c>
      <c r="E582" s="11" t="s">
        <v>56</v>
      </c>
      <c r="F582" s="11" t="s">
        <v>447</v>
      </c>
      <c r="G582" s="11" t="s">
        <v>2370</v>
      </c>
      <c r="H582" s="11">
        <v>0</v>
      </c>
      <c r="I582" s="47"/>
      <c r="J582" s="11" t="s">
        <v>4418</v>
      </c>
      <c r="K582" s="11" t="s">
        <v>2372</v>
      </c>
      <c r="L582" s="11" t="s">
        <v>99</v>
      </c>
      <c r="M582" s="12">
        <v>45472</v>
      </c>
      <c r="N582" s="12">
        <v>45476</v>
      </c>
      <c r="O582" s="12" t="str">
        <f>IFERROR(_xlfn.XLOOKUP(표1[[#This Row],[시도]]&amp;" "&amp;표1[[#This Row],[시군구]],요금제0402!C:C,요금제0402!G:G),"-")</f>
        <v>지방</v>
      </c>
      <c r="P582" s="14"/>
      <c r="Q582" s="57">
        <v>0</v>
      </c>
      <c r="R582" s="13">
        <v>100</v>
      </c>
      <c r="S582" s="18">
        <v>50</v>
      </c>
      <c r="T582" s="12" t="s">
        <v>86</v>
      </c>
      <c r="U582" s="11" t="s">
        <v>150</v>
      </c>
      <c r="V582" s="11">
        <v>0</v>
      </c>
      <c r="W582" s="11">
        <v>0</v>
      </c>
      <c r="X582" s="11">
        <v>0</v>
      </c>
      <c r="Y582" s="11">
        <v>0</v>
      </c>
      <c r="Z582" s="11">
        <v>0</v>
      </c>
      <c r="AA582" s="11">
        <v>0</v>
      </c>
      <c r="AB582" s="11">
        <v>0</v>
      </c>
      <c r="AC582" s="12"/>
      <c r="AD582" s="12"/>
      <c r="AE582" s="12"/>
      <c r="AF582" s="15" t="s">
        <v>70</v>
      </c>
      <c r="AG582" s="11" t="str">
        <f>IFERROR(VLOOKUP(표1[[#This Row],[담당자]],'담당자 정보'!$B:$D,2,0),"")</f>
        <v>바로고</v>
      </c>
      <c r="AH582" s="11" t="str">
        <f>IFERROR(VLOOKUP(표1[[#This Row],[담당자]],'담당자 정보'!$B:$E,4,0),"")</f>
        <v>2팀</v>
      </c>
      <c r="AI582" s="12" t="s">
        <v>298</v>
      </c>
      <c r="AJ582" s="12" t="str">
        <f>IFERROR(VLOOKUP(표1[[#This Row],[담당자]],배민비즈계정!$B:$E,3,0),"")</f>
        <v>hbshim</v>
      </c>
      <c r="AK582" s="12" t="str">
        <f>IFERROR(VLOOKUP(표1[[#This Row],[담당자]],배민비즈계정!$B:$E,4,0),"")</f>
        <v xml:space="preserve"> 010-8940-9029</v>
      </c>
      <c r="AL582" s="12" t="str">
        <f>VLOOKUP(표1[[#This Row],[담당자]],배민비즈계정!$B:$E,2,0)</f>
        <v>2팀</v>
      </c>
      <c r="AM582" s="11" t="str">
        <f>VLOOKUP(표1[[#This Row],[담당자]],'담당자 정보'!B:G,6,FALSE)</f>
        <v>최융희</v>
      </c>
      <c r="AN582" s="11" t="str">
        <f>VLOOKUP(표1[[#This Row],[팀장]],배민비즈계정!$B:$E,3,FALSE)</f>
        <v>yhchoi62</v>
      </c>
      <c r="AO582" s="16" t="str">
        <f>VLOOKUP(표1[[#This Row],[팀장]],배민비즈계정!$B:$E,4,FALSE)</f>
        <v xml:space="preserve"> 010-2336-6262</v>
      </c>
      <c r="AP582" s="2" t="s">
        <v>447</v>
      </c>
      <c r="AQ582" s="2" t="s">
        <v>2370</v>
      </c>
      <c r="AR582" s="2" t="str">
        <f>_xlfn.XLOOKUP(표1[[#This Row],[시도2]]&amp;" "&amp;표1[[#This Row],[시군구2]],요금제0402!C:C,요금제0402!G:G)</f>
        <v>지방</v>
      </c>
      <c r="AS582" s="2"/>
      <c r="AT582" s="2"/>
      <c r="AU582" s="2"/>
    </row>
    <row r="583" spans="1:47" ht="16.5" customHeight="1">
      <c r="A583" s="10">
        <v>581</v>
      </c>
      <c r="B583" s="11"/>
      <c r="C583" s="11" t="s">
        <v>4419</v>
      </c>
      <c r="D583" s="11" t="s">
        <v>4420</v>
      </c>
      <c r="E583" s="11" t="s">
        <v>75</v>
      </c>
      <c r="F583" s="11" t="s">
        <v>109</v>
      </c>
      <c r="G583" s="11" t="s">
        <v>819</v>
      </c>
      <c r="H583" s="11">
        <v>0</v>
      </c>
      <c r="I583" s="47"/>
      <c r="J583" s="11" t="s">
        <v>4421</v>
      </c>
      <c r="K583" s="11" t="s">
        <v>4422</v>
      </c>
      <c r="L583" s="11" t="s">
        <v>4165</v>
      </c>
      <c r="M583" s="12">
        <v>45478</v>
      </c>
      <c r="N583" s="12">
        <v>45483</v>
      </c>
      <c r="O583" s="12" t="str">
        <f>IFERROR(_xlfn.XLOOKUP(표1[[#This Row],[시도]]&amp;" "&amp;표1[[#This Row],[시군구]],요금제0402!C:C,요금제0402!G:G),"-")</f>
        <v>경인B</v>
      </c>
      <c r="P583" s="14"/>
      <c r="Q583" s="57">
        <v>0</v>
      </c>
      <c r="R583" s="13">
        <v>100</v>
      </c>
      <c r="S583" s="18">
        <v>50</v>
      </c>
      <c r="T583" s="12" t="s">
        <v>86</v>
      </c>
      <c r="U583" s="11" t="s">
        <v>64</v>
      </c>
      <c r="V583" s="11">
        <v>3462001316</v>
      </c>
      <c r="W583" s="11" t="s">
        <v>4423</v>
      </c>
      <c r="X583" s="11" t="s">
        <v>4424</v>
      </c>
      <c r="Y583" s="11" t="s">
        <v>4425</v>
      </c>
      <c r="Z583" s="11">
        <v>100124833901</v>
      </c>
      <c r="AA583" s="11" t="s">
        <v>1097</v>
      </c>
      <c r="AB583" s="11" t="s">
        <v>4426</v>
      </c>
      <c r="AC583" s="12"/>
      <c r="AD583" s="12"/>
      <c r="AE583" s="12"/>
      <c r="AF583" s="15"/>
      <c r="AG583" s="11" t="str">
        <f>IFERROR(VLOOKUP(표1[[#This Row],[담당자]],'담당자 정보'!$B:$D,2,0),"")</f>
        <v>바로고</v>
      </c>
      <c r="AH583" s="11" t="str">
        <f>IFERROR(VLOOKUP(표1[[#This Row],[담당자]],'담당자 정보'!$B:$E,4,0),"")</f>
        <v>1팀</v>
      </c>
      <c r="AI583" s="12" t="s">
        <v>131</v>
      </c>
      <c r="AJ583" s="12" t="str">
        <f>IFERROR(VLOOKUP(표1[[#This Row],[담당자]],배민비즈계정!$B:$E,3,0),"")</f>
        <v>kwpark</v>
      </c>
      <c r="AK583" s="12" t="str">
        <f>IFERROR(VLOOKUP(표1[[#This Row],[담당자]],배민비즈계정!$B:$E,4,0),"")</f>
        <v>010-9098-6748</v>
      </c>
      <c r="AL583" s="12" t="str">
        <f>VLOOKUP(표1[[#This Row],[담당자]],배민비즈계정!$B:$E,2,0)</f>
        <v>1팀</v>
      </c>
      <c r="AM583" s="11" t="str">
        <f>VLOOKUP(표1[[#This Row],[담당자]],'담당자 정보'!B:G,6,FALSE)</f>
        <v>평정현</v>
      </c>
      <c r="AN583" s="11" t="str">
        <f>VLOOKUP(표1[[#This Row],[팀장]],배민비즈계정!$B:$E,3,FALSE)</f>
        <v>jhpyeong</v>
      </c>
      <c r="AO583" s="16" t="str">
        <f>VLOOKUP(표1[[#This Row],[팀장]],배민비즈계정!$B:$E,4,FALSE)</f>
        <v>010-4660-7292</v>
      </c>
      <c r="AP583" s="2" t="s">
        <v>109</v>
      </c>
      <c r="AQ583" s="2" t="s">
        <v>819</v>
      </c>
      <c r="AR583" s="2" t="str">
        <f>_xlfn.XLOOKUP(표1[[#This Row],[시도2]]&amp;" "&amp;표1[[#This Row],[시군구2]],요금제0402!C:C,요금제0402!G:G)</f>
        <v>경인B</v>
      </c>
      <c r="AS583" s="2"/>
      <c r="AT583" s="2"/>
      <c r="AU583" s="2"/>
    </row>
    <row r="584" spans="1:47" ht="16.5" customHeight="1">
      <c r="A584" s="10">
        <v>582</v>
      </c>
      <c r="B584" s="11"/>
      <c r="C584" s="11" t="s">
        <v>4427</v>
      </c>
      <c r="D584" s="11" t="s">
        <v>4428</v>
      </c>
      <c r="E584" s="11" t="s">
        <v>56</v>
      </c>
      <c r="F584" s="11" t="s">
        <v>57</v>
      </c>
      <c r="G584" s="11" t="s">
        <v>2571</v>
      </c>
      <c r="H584" s="11">
        <v>0</v>
      </c>
      <c r="I584" s="47"/>
      <c r="J584" s="11" t="s">
        <v>4429</v>
      </c>
      <c r="K584" s="11" t="s">
        <v>4430</v>
      </c>
      <c r="L584" s="11" t="s">
        <v>4165</v>
      </c>
      <c r="M584" s="12">
        <v>45478</v>
      </c>
      <c r="N584" s="12">
        <v>45483</v>
      </c>
      <c r="O584" s="12" t="str">
        <f>IFERROR(_xlfn.XLOOKUP(표1[[#This Row],[시도]]&amp;" "&amp;표1[[#This Row],[시군구]],요금제0402!C:C,요금제0402!G:G),"-")</f>
        <v>서울B&amp;경인A</v>
      </c>
      <c r="P584" s="14"/>
      <c r="Q584" s="57">
        <v>0</v>
      </c>
      <c r="R584" s="13">
        <v>100</v>
      </c>
      <c r="S584" s="18">
        <v>50</v>
      </c>
      <c r="T584" s="12" t="s">
        <v>86</v>
      </c>
      <c r="U584" s="11" t="s">
        <v>64</v>
      </c>
      <c r="V584" s="11">
        <v>7360202611</v>
      </c>
      <c r="W584" s="11" t="s">
        <v>4431</v>
      </c>
      <c r="X584" s="11" t="s">
        <v>4432</v>
      </c>
      <c r="Y584" s="11" t="s">
        <v>4433</v>
      </c>
      <c r="Z584" s="11">
        <v>3333179042179</v>
      </c>
      <c r="AA584" s="11" t="s">
        <v>68</v>
      </c>
      <c r="AB584" s="11" t="s">
        <v>4434</v>
      </c>
      <c r="AC584" s="12"/>
      <c r="AD584" s="12"/>
      <c r="AE584" s="12"/>
      <c r="AF584" s="15"/>
      <c r="AG584" s="11" t="str">
        <f>IFERROR(VLOOKUP(표1[[#This Row],[담당자]],'담당자 정보'!$B:$D,2,0),"")</f>
        <v>바로고</v>
      </c>
      <c r="AH584" s="11" t="str">
        <f>IFERROR(VLOOKUP(표1[[#This Row],[담당자]],'담당자 정보'!$B:$E,4,0),"")</f>
        <v>1팀</v>
      </c>
      <c r="AI584" s="12" t="s">
        <v>131</v>
      </c>
      <c r="AJ584" s="12" t="str">
        <f>IFERROR(VLOOKUP(표1[[#This Row],[담당자]],배민비즈계정!$B:$E,3,0),"")</f>
        <v>kwpark</v>
      </c>
      <c r="AK584" s="12" t="str">
        <f>IFERROR(VLOOKUP(표1[[#This Row],[담당자]],배민비즈계정!$B:$E,4,0),"")</f>
        <v>010-9098-6748</v>
      </c>
      <c r="AL584" s="12" t="str">
        <f>VLOOKUP(표1[[#This Row],[담당자]],배민비즈계정!$B:$E,2,0)</f>
        <v>1팀</v>
      </c>
      <c r="AM584" s="11" t="str">
        <f>VLOOKUP(표1[[#This Row],[담당자]],'담당자 정보'!B:G,6,FALSE)</f>
        <v>평정현</v>
      </c>
      <c r="AN584" s="11" t="str">
        <f>VLOOKUP(표1[[#This Row],[팀장]],배민비즈계정!$B:$E,3,FALSE)</f>
        <v>jhpyeong</v>
      </c>
      <c r="AO584" s="16" t="str">
        <f>VLOOKUP(표1[[#This Row],[팀장]],배민비즈계정!$B:$E,4,FALSE)</f>
        <v>010-4660-7292</v>
      </c>
      <c r="AP584" s="2" t="s">
        <v>57</v>
      </c>
      <c r="AQ584" s="2" t="s">
        <v>2571</v>
      </c>
      <c r="AR584" s="2" t="str">
        <f>_xlfn.XLOOKUP(표1[[#This Row],[시도2]]&amp;" "&amp;표1[[#This Row],[시군구2]],요금제0402!C:C,요금제0402!G:G)</f>
        <v>서울B&amp;경인A</v>
      </c>
      <c r="AS584" s="2"/>
      <c r="AT584" s="2"/>
      <c r="AU584" s="2"/>
    </row>
    <row r="585" spans="1:47" ht="16.5" customHeight="1">
      <c r="A585" s="10">
        <v>583</v>
      </c>
      <c r="B585" s="11"/>
      <c r="C585" s="11" t="s">
        <v>4435</v>
      </c>
      <c r="D585" s="11" t="s">
        <v>4436</v>
      </c>
      <c r="E585" s="11" t="s">
        <v>56</v>
      </c>
      <c r="F585" s="11" t="s">
        <v>109</v>
      </c>
      <c r="G585" s="11" t="s">
        <v>878</v>
      </c>
      <c r="H585" s="11">
        <v>0</v>
      </c>
      <c r="I585" s="47"/>
      <c r="J585" s="11" t="s">
        <v>4437</v>
      </c>
      <c r="K585" s="11" t="s">
        <v>2285</v>
      </c>
      <c r="L585" s="11" t="s">
        <v>4165</v>
      </c>
      <c r="M585" s="12">
        <v>45478</v>
      </c>
      <c r="N585" s="12">
        <v>45483</v>
      </c>
      <c r="O585" s="12" t="str">
        <f>IFERROR(_xlfn.XLOOKUP(표1[[#This Row],[시도]]&amp;" "&amp;표1[[#This Row],[시군구]],요금제0402!C:C,요금제0402!G:G),"-")</f>
        <v>경인B</v>
      </c>
      <c r="P585" s="14"/>
      <c r="Q585" s="57">
        <v>200</v>
      </c>
      <c r="R585" s="13">
        <v>100</v>
      </c>
      <c r="S585" s="18">
        <v>50</v>
      </c>
      <c r="T585" s="12" t="s">
        <v>86</v>
      </c>
      <c r="U585" s="11" t="s">
        <v>64</v>
      </c>
      <c r="V585" s="11">
        <v>2323901154</v>
      </c>
      <c r="W585" s="11" t="s">
        <v>1248</v>
      </c>
      <c r="X585" s="11" t="s">
        <v>4438</v>
      </c>
      <c r="Y585" s="11" t="s">
        <v>4439</v>
      </c>
      <c r="Z585" s="11">
        <v>100068600022</v>
      </c>
      <c r="AA585" s="11" t="s">
        <v>1097</v>
      </c>
      <c r="AB585" s="11" t="s">
        <v>4440</v>
      </c>
      <c r="AC585" s="12"/>
      <c r="AD585" s="12"/>
      <c r="AE585" s="12"/>
      <c r="AF585" s="15"/>
      <c r="AG585" s="11" t="str">
        <f>IFERROR(VLOOKUP(표1[[#This Row],[담당자]],'담당자 정보'!$B:$D,2,0),"")</f>
        <v>바로고</v>
      </c>
      <c r="AH585" s="11" t="str">
        <f>IFERROR(VLOOKUP(표1[[#This Row],[담당자]],'담당자 정보'!$B:$E,4,0),"")</f>
        <v>1팀</v>
      </c>
      <c r="AI585" s="12" t="s">
        <v>131</v>
      </c>
      <c r="AJ585" s="12" t="str">
        <f>IFERROR(VLOOKUP(표1[[#This Row],[담당자]],배민비즈계정!$B:$E,3,0),"")</f>
        <v>kwpark</v>
      </c>
      <c r="AK585" s="12" t="str">
        <f>IFERROR(VLOOKUP(표1[[#This Row],[담당자]],배민비즈계정!$B:$E,4,0),"")</f>
        <v>010-9098-6748</v>
      </c>
      <c r="AL585" s="12" t="str">
        <f>VLOOKUP(표1[[#This Row],[담당자]],배민비즈계정!$B:$E,2,0)</f>
        <v>1팀</v>
      </c>
      <c r="AM585" s="11" t="str">
        <f>VLOOKUP(표1[[#This Row],[담당자]],'담당자 정보'!B:G,6,FALSE)</f>
        <v>평정현</v>
      </c>
      <c r="AN585" s="11" t="str">
        <f>VLOOKUP(표1[[#This Row],[팀장]],배민비즈계정!$B:$E,3,FALSE)</f>
        <v>jhpyeong</v>
      </c>
      <c r="AO585" s="16" t="str">
        <f>VLOOKUP(표1[[#This Row],[팀장]],배민비즈계정!$B:$E,4,FALSE)</f>
        <v>010-4660-7292</v>
      </c>
      <c r="AP585" s="2" t="s">
        <v>109</v>
      </c>
      <c r="AQ585" s="2" t="s">
        <v>878</v>
      </c>
      <c r="AR585" s="2" t="str">
        <f>_xlfn.XLOOKUP(표1[[#This Row],[시도2]]&amp;" "&amp;표1[[#This Row],[시군구2]],요금제0402!C:C,요금제0402!G:G)</f>
        <v>경인B</v>
      </c>
      <c r="AS585" s="2"/>
      <c r="AT585" s="2"/>
      <c r="AU585" s="2"/>
    </row>
    <row r="586" spans="1:47" ht="16.5" customHeight="1">
      <c r="A586" s="10">
        <v>584</v>
      </c>
      <c r="B586" s="11"/>
      <c r="C586" s="11" t="s">
        <v>4441</v>
      </c>
      <c r="D586" s="11" t="s">
        <v>4442</v>
      </c>
      <c r="E586" s="11" t="s">
        <v>75</v>
      </c>
      <c r="F586" s="11" t="s">
        <v>109</v>
      </c>
      <c r="G586" s="11" t="s">
        <v>214</v>
      </c>
      <c r="H586" s="11">
        <v>0</v>
      </c>
      <c r="I586" s="47"/>
      <c r="J586" s="11" t="s">
        <v>4443</v>
      </c>
      <c r="K586" s="11" t="s">
        <v>4444</v>
      </c>
      <c r="L586" s="11" t="s">
        <v>4165</v>
      </c>
      <c r="M586" s="12">
        <v>45478</v>
      </c>
      <c r="N586" s="12">
        <v>45483</v>
      </c>
      <c r="O586" s="12" t="str">
        <f>IFERROR(_xlfn.XLOOKUP(표1[[#This Row],[시도]]&amp;" "&amp;표1[[#This Row],[시군구]],요금제0402!C:C,요금제0402!G:G),"-")</f>
        <v>서울B&amp;경인A</v>
      </c>
      <c r="P586" s="14"/>
      <c r="Q586" s="57">
        <v>0</v>
      </c>
      <c r="R586" s="13">
        <v>100</v>
      </c>
      <c r="S586" s="18">
        <v>50</v>
      </c>
      <c r="T586" s="12" t="s">
        <v>86</v>
      </c>
      <c r="U586" s="11" t="s">
        <v>64</v>
      </c>
      <c r="V586" s="11">
        <v>3053282801</v>
      </c>
      <c r="W586" s="11" t="s">
        <v>4445</v>
      </c>
      <c r="X586" s="11" t="s">
        <v>4446</v>
      </c>
      <c r="Y586" s="11" t="s">
        <v>4447</v>
      </c>
      <c r="Z586" s="11">
        <v>3333307538837</v>
      </c>
      <c r="AA586" s="11" t="s">
        <v>68</v>
      </c>
      <c r="AB586" s="11" t="s">
        <v>4448</v>
      </c>
      <c r="AC586" s="12"/>
      <c r="AD586" s="12"/>
      <c r="AE586" s="12"/>
      <c r="AF586" s="15"/>
      <c r="AG586" s="11" t="str">
        <f>IFERROR(VLOOKUP(표1[[#This Row],[담당자]],'담당자 정보'!$B:$D,2,0),"")</f>
        <v>바로고</v>
      </c>
      <c r="AH586" s="11" t="str">
        <f>IFERROR(VLOOKUP(표1[[#This Row],[담당자]],'담당자 정보'!$B:$E,4,0),"")</f>
        <v>4팀</v>
      </c>
      <c r="AI586" s="12" t="s">
        <v>222</v>
      </c>
      <c r="AJ586" s="12" t="str">
        <f>IFERROR(VLOOKUP(표1[[#This Row],[담당자]],배민비즈계정!$B:$E,3,0),"")</f>
        <v>tmdrl1539</v>
      </c>
      <c r="AK586" s="12" t="str">
        <f>IFERROR(VLOOKUP(표1[[#This Row],[담당자]],배민비즈계정!$B:$E,4,0),"")</f>
        <v>010-4629-1734</v>
      </c>
      <c r="AL586" s="12" t="str">
        <f>VLOOKUP(표1[[#This Row],[담당자]],배민비즈계정!$B:$E,2,0)</f>
        <v>4팀</v>
      </c>
      <c r="AM586" s="11" t="str">
        <f>VLOOKUP(표1[[#This Row],[담당자]],'담당자 정보'!B:G,6,FALSE)</f>
        <v>평정현</v>
      </c>
      <c r="AN586" s="11" t="str">
        <f>VLOOKUP(표1[[#This Row],[팀장]],배민비즈계정!$B:$E,3,FALSE)</f>
        <v>jhpyeong</v>
      </c>
      <c r="AO586" s="16" t="str">
        <f>VLOOKUP(표1[[#This Row],[팀장]],배민비즈계정!$B:$E,4,FALSE)</f>
        <v>010-4660-7292</v>
      </c>
      <c r="AP586" s="2" t="s">
        <v>109</v>
      </c>
      <c r="AQ586" s="2" t="s">
        <v>214</v>
      </c>
      <c r="AR586" s="2" t="str">
        <f>_xlfn.XLOOKUP(표1[[#This Row],[시도2]]&amp;" "&amp;표1[[#This Row],[시군구2]],요금제0402!C:C,요금제0402!G:G)</f>
        <v>서울B&amp;경인A</v>
      </c>
      <c r="AS586" s="2"/>
      <c r="AT586" s="2"/>
      <c r="AU586" s="2"/>
    </row>
    <row r="587" spans="1:47" ht="16.5" customHeight="1">
      <c r="A587" s="10">
        <v>585</v>
      </c>
      <c r="B587" s="11"/>
      <c r="C587" s="11" t="s">
        <v>4449</v>
      </c>
      <c r="D587" s="11" t="s">
        <v>4450</v>
      </c>
      <c r="E587" s="11" t="s">
        <v>108</v>
      </c>
      <c r="F587" s="11" t="s">
        <v>109</v>
      </c>
      <c r="G587" s="11" t="s">
        <v>990</v>
      </c>
      <c r="H587" s="11">
        <v>1</v>
      </c>
      <c r="I587" s="47"/>
      <c r="J587" s="11" t="s">
        <v>4451</v>
      </c>
      <c r="K587" s="11" t="s">
        <v>4452</v>
      </c>
      <c r="L587" s="11" t="s">
        <v>4165</v>
      </c>
      <c r="M587" s="12">
        <v>45478</v>
      </c>
      <c r="N587" s="12">
        <v>45483</v>
      </c>
      <c r="O587" s="12" t="str">
        <f>IFERROR(_xlfn.XLOOKUP(표1[[#This Row],[시도]]&amp;" "&amp;표1[[#This Row],[시군구]],요금제0402!C:C,요금제0402!G:G),"-")</f>
        <v>서울B&amp;경인A</v>
      </c>
      <c r="P587" s="14"/>
      <c r="Q587" s="57">
        <v>0</v>
      </c>
      <c r="R587" s="13">
        <v>100</v>
      </c>
      <c r="S587" s="18">
        <v>0</v>
      </c>
      <c r="T587" s="12" t="s">
        <v>63</v>
      </c>
      <c r="U587" s="11" t="s">
        <v>64</v>
      </c>
      <c r="V587" s="11">
        <v>2193301519</v>
      </c>
      <c r="W587" s="11" t="s">
        <v>4453</v>
      </c>
      <c r="X587" s="11" t="s">
        <v>4454</v>
      </c>
      <c r="Y587" s="11" t="s">
        <v>4455</v>
      </c>
      <c r="Z587" s="11">
        <v>3333071490632</v>
      </c>
      <c r="AA587" s="11" t="s">
        <v>68</v>
      </c>
      <c r="AB587" s="11" t="s">
        <v>4456</v>
      </c>
      <c r="AC587" s="12"/>
      <c r="AD587" s="12"/>
      <c r="AE587" s="12"/>
      <c r="AF587" s="15"/>
      <c r="AG587" s="11" t="str">
        <f>IFERROR(VLOOKUP(표1[[#This Row],[담당자]],'담당자 정보'!$B:$D,2,0),"")</f>
        <v>바로고</v>
      </c>
      <c r="AH587" s="11" t="str">
        <f>IFERROR(VLOOKUP(표1[[#This Row],[담당자]],'담당자 정보'!$B:$E,4,0),"")</f>
        <v>1팀</v>
      </c>
      <c r="AI587" s="12" t="s">
        <v>2479</v>
      </c>
      <c r="AJ587" s="12" t="str">
        <f>IFERROR(VLOOKUP(표1[[#This Row],[담당자]],배민비즈계정!$B:$E,3,0),"")</f>
        <v>yong1217</v>
      </c>
      <c r="AK587" s="12" t="str">
        <f>IFERROR(VLOOKUP(표1[[#This Row],[담당자]],배민비즈계정!$B:$E,4,0),"")</f>
        <v xml:space="preserve"> 010-9876-9387</v>
      </c>
      <c r="AL587" s="12" t="str">
        <f>VLOOKUP(표1[[#This Row],[담당자]],배민비즈계정!$B:$E,2,0)</f>
        <v>1팀</v>
      </c>
      <c r="AM587" s="11" t="str">
        <f>VLOOKUP(표1[[#This Row],[담당자]],'담당자 정보'!B:G,6,FALSE)</f>
        <v>평정현</v>
      </c>
      <c r="AN587" s="11" t="str">
        <f>VLOOKUP(표1[[#This Row],[팀장]],배민비즈계정!$B:$E,3,FALSE)</f>
        <v>jhpyeong</v>
      </c>
      <c r="AO587" s="16" t="str">
        <f>VLOOKUP(표1[[#This Row],[팀장]],배민비즈계정!$B:$E,4,FALSE)</f>
        <v>010-4660-7292</v>
      </c>
      <c r="AP587" s="2" t="s">
        <v>109</v>
      </c>
      <c r="AQ587" s="2" t="s">
        <v>990</v>
      </c>
      <c r="AR587" s="2" t="str">
        <f>_xlfn.XLOOKUP(표1[[#This Row],[시도2]]&amp;" "&amp;표1[[#This Row],[시군구2]],요금제0402!C:C,요금제0402!G:G)</f>
        <v>서울B&amp;경인A</v>
      </c>
      <c r="AS587" s="2"/>
      <c r="AT587" s="2"/>
      <c r="AU587" s="2"/>
    </row>
    <row r="588" spans="1:47" ht="16.5" customHeight="1">
      <c r="A588" s="10">
        <v>586</v>
      </c>
      <c r="B588" s="11"/>
      <c r="C588" s="11" t="s">
        <v>4457</v>
      </c>
      <c r="D588" s="11" t="s">
        <v>4458</v>
      </c>
      <c r="E588" s="11" t="s">
        <v>56</v>
      </c>
      <c r="F588" s="11" t="s">
        <v>109</v>
      </c>
      <c r="G588" s="11" t="s">
        <v>186</v>
      </c>
      <c r="H588" s="11">
        <v>0</v>
      </c>
      <c r="I588" s="47"/>
      <c r="J588" s="11" t="s">
        <v>4459</v>
      </c>
      <c r="K588" s="11" t="s">
        <v>4460</v>
      </c>
      <c r="L588" s="11" t="s">
        <v>2676</v>
      </c>
      <c r="M588" s="12">
        <v>45478</v>
      </c>
      <c r="N588" s="12">
        <v>45483</v>
      </c>
      <c r="O588" s="12" t="str">
        <f>IFERROR(_xlfn.XLOOKUP(표1[[#This Row],[시도]]&amp;" "&amp;표1[[#This Row],[시군구]],요금제0402!C:C,요금제0402!G:G),"-")</f>
        <v>경인B</v>
      </c>
      <c r="P588" s="14"/>
      <c r="Q588" s="57">
        <v>0</v>
      </c>
      <c r="R588" s="13">
        <v>100</v>
      </c>
      <c r="S588" s="18">
        <v>50</v>
      </c>
      <c r="T588" s="12" t="s">
        <v>86</v>
      </c>
      <c r="U588" s="11" t="s">
        <v>64</v>
      </c>
      <c r="V588" s="11">
        <v>1461601330</v>
      </c>
      <c r="W588" s="11" t="s">
        <v>4461</v>
      </c>
      <c r="X588" s="11" t="s">
        <v>4462</v>
      </c>
      <c r="Y588" s="11" t="s">
        <v>4463</v>
      </c>
      <c r="Z588" s="11">
        <v>3333058565894</v>
      </c>
      <c r="AA588" s="11" t="s">
        <v>68</v>
      </c>
      <c r="AB588" s="11" t="s">
        <v>4464</v>
      </c>
      <c r="AC588" s="12"/>
      <c r="AD588" s="12"/>
      <c r="AE588" s="12"/>
      <c r="AF588" s="15"/>
      <c r="AG588" s="11" t="str">
        <f>IFERROR(VLOOKUP(표1[[#This Row],[담당자]],'담당자 정보'!$B:$D,2,0),"")</f>
        <v>바로고</v>
      </c>
      <c r="AH588" s="11" t="str">
        <f>IFERROR(VLOOKUP(표1[[#This Row],[담당자]],'담당자 정보'!$B:$E,4,0),"")</f>
        <v>1팀</v>
      </c>
      <c r="AI588" s="12" t="s">
        <v>131</v>
      </c>
      <c r="AJ588" s="12" t="str">
        <f>IFERROR(VLOOKUP(표1[[#This Row],[담당자]],배민비즈계정!$B:$E,3,0),"")</f>
        <v>kwpark</v>
      </c>
      <c r="AK588" s="12" t="str">
        <f>IFERROR(VLOOKUP(표1[[#This Row],[담당자]],배민비즈계정!$B:$E,4,0),"")</f>
        <v>010-9098-6748</v>
      </c>
      <c r="AL588" s="12" t="str">
        <f>VLOOKUP(표1[[#This Row],[담당자]],배민비즈계정!$B:$E,2,0)</f>
        <v>1팀</v>
      </c>
      <c r="AM588" s="11" t="str">
        <f>VLOOKUP(표1[[#This Row],[담당자]],'담당자 정보'!B:G,6,FALSE)</f>
        <v>평정현</v>
      </c>
      <c r="AN588" s="11" t="str">
        <f>VLOOKUP(표1[[#This Row],[팀장]],배민비즈계정!$B:$E,3,FALSE)</f>
        <v>jhpyeong</v>
      </c>
      <c r="AO588" s="16" t="str">
        <f>VLOOKUP(표1[[#This Row],[팀장]],배민비즈계정!$B:$E,4,FALSE)</f>
        <v>010-4660-7292</v>
      </c>
      <c r="AP588" s="2" t="s">
        <v>109</v>
      </c>
      <c r="AQ588" s="2" t="s">
        <v>186</v>
      </c>
      <c r="AR588" s="2" t="str">
        <f>_xlfn.XLOOKUP(표1[[#This Row],[시도2]]&amp;" "&amp;표1[[#This Row],[시군구2]],요금제0402!C:C,요금제0402!G:G)</f>
        <v>경인B</v>
      </c>
      <c r="AS588" s="2"/>
      <c r="AT588" s="2"/>
      <c r="AU588" s="2"/>
    </row>
    <row r="589" spans="1:47" ht="16.5" customHeight="1">
      <c r="A589" s="10">
        <v>587</v>
      </c>
      <c r="B589" s="11"/>
      <c r="C589" s="11" t="s">
        <v>4465</v>
      </c>
      <c r="D589" s="11" t="s">
        <v>4466</v>
      </c>
      <c r="E589" s="11" t="s">
        <v>75</v>
      </c>
      <c r="F589" s="11" t="s">
        <v>109</v>
      </c>
      <c r="G589" s="11" t="s">
        <v>1178</v>
      </c>
      <c r="H589" s="11">
        <v>0</v>
      </c>
      <c r="I589" s="47"/>
      <c r="J589" s="11" t="s">
        <v>4467</v>
      </c>
      <c r="K589" s="11" t="s">
        <v>2734</v>
      </c>
      <c r="L589" s="11" t="s">
        <v>2676</v>
      </c>
      <c r="M589" s="12">
        <v>45478</v>
      </c>
      <c r="N589" s="12">
        <v>45483</v>
      </c>
      <c r="O589" s="12" t="str">
        <f>IFERROR(_xlfn.XLOOKUP(표1[[#This Row],[시도]]&amp;" "&amp;표1[[#This Row],[시군구]],요금제0402!C:C,요금제0402!G:G),"-")</f>
        <v>로드러너 요금제</v>
      </c>
      <c r="P589" s="14"/>
      <c r="Q589" s="57">
        <v>0</v>
      </c>
      <c r="R589" s="13">
        <v>100</v>
      </c>
      <c r="S589" s="18">
        <v>50</v>
      </c>
      <c r="T589" s="12" t="s">
        <v>86</v>
      </c>
      <c r="U589" s="11" t="s">
        <v>150</v>
      </c>
      <c r="V589" s="11">
        <v>0</v>
      </c>
      <c r="W589" s="11">
        <v>0</v>
      </c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2"/>
      <c r="AD589" s="12"/>
      <c r="AE589" s="12"/>
      <c r="AF589" s="15"/>
      <c r="AG589" s="11" t="str">
        <f>IFERROR(VLOOKUP(표1[[#This Row],[담당자]],'담당자 정보'!$B:$D,2,0),"")</f>
        <v>바로고</v>
      </c>
      <c r="AH589" s="11" t="str">
        <f>IFERROR(VLOOKUP(표1[[#This Row],[담당자]],'담당자 정보'!$B:$E,4,0),"")</f>
        <v>4팀</v>
      </c>
      <c r="AI589" s="12" t="s">
        <v>222</v>
      </c>
      <c r="AJ589" s="12" t="str">
        <f>IFERROR(VLOOKUP(표1[[#This Row],[담당자]],배민비즈계정!$B:$E,3,0),"")</f>
        <v>tmdrl1539</v>
      </c>
      <c r="AK589" s="12" t="str">
        <f>IFERROR(VLOOKUP(표1[[#This Row],[담당자]],배민비즈계정!$B:$E,4,0),"")</f>
        <v>010-4629-1734</v>
      </c>
      <c r="AL589" s="12" t="str">
        <f>VLOOKUP(표1[[#This Row],[담당자]],배민비즈계정!$B:$E,2,0)</f>
        <v>4팀</v>
      </c>
      <c r="AM589" s="11" t="str">
        <f>VLOOKUP(표1[[#This Row],[담당자]],'담당자 정보'!B:G,6,FALSE)</f>
        <v>평정현</v>
      </c>
      <c r="AN589" s="11" t="str">
        <f>VLOOKUP(표1[[#This Row],[팀장]],배민비즈계정!$B:$E,3,FALSE)</f>
        <v>jhpyeong</v>
      </c>
      <c r="AO589" s="16" t="str">
        <f>VLOOKUP(표1[[#This Row],[팀장]],배민비즈계정!$B:$E,4,FALSE)</f>
        <v>010-4660-7292</v>
      </c>
      <c r="AP589" s="2" t="s">
        <v>109</v>
      </c>
      <c r="AQ589" s="2" t="s">
        <v>1178</v>
      </c>
      <c r="AR589" s="2" t="str">
        <f>_xlfn.XLOOKUP(표1[[#This Row],[시도2]]&amp;" "&amp;표1[[#This Row],[시군구2]],요금제0402!C:C,요금제0402!G:G)</f>
        <v>로드러너 요금제</v>
      </c>
      <c r="AS589" s="2"/>
      <c r="AT589" s="2"/>
      <c r="AU589" s="2"/>
    </row>
    <row r="590" spans="1:47" ht="16.5" customHeight="1">
      <c r="A590" s="10">
        <v>588</v>
      </c>
      <c r="B590" s="11"/>
      <c r="C590" s="11" t="s">
        <v>4468</v>
      </c>
      <c r="D590" s="11" t="s">
        <v>4469</v>
      </c>
      <c r="E590" s="11" t="s">
        <v>56</v>
      </c>
      <c r="F590" s="11" t="s">
        <v>109</v>
      </c>
      <c r="G590" s="11" t="s">
        <v>186</v>
      </c>
      <c r="H590" s="11">
        <v>0</v>
      </c>
      <c r="I590" s="47"/>
      <c r="J590" s="11" t="s">
        <v>4470</v>
      </c>
      <c r="K590" s="11" t="s">
        <v>4471</v>
      </c>
      <c r="L590" s="11" t="s">
        <v>2676</v>
      </c>
      <c r="M590" s="12">
        <v>45478</v>
      </c>
      <c r="N590" s="12">
        <v>45483</v>
      </c>
      <c r="O590" s="12" t="str">
        <f>IFERROR(_xlfn.XLOOKUP(표1[[#This Row],[시도]]&amp;" "&amp;표1[[#This Row],[시군구]],요금제0402!C:C,요금제0402!G:G),"-")</f>
        <v>경인B</v>
      </c>
      <c r="P590" s="14"/>
      <c r="Q590" s="57">
        <v>0</v>
      </c>
      <c r="R590" s="13">
        <v>100</v>
      </c>
      <c r="S590" s="18">
        <v>50</v>
      </c>
      <c r="T590" s="12" t="s">
        <v>86</v>
      </c>
      <c r="U590" s="11" t="s">
        <v>150</v>
      </c>
      <c r="V590" s="11">
        <v>6710303630</v>
      </c>
      <c r="W590" s="11" t="s">
        <v>4472</v>
      </c>
      <c r="X590" s="11" t="s">
        <v>4473</v>
      </c>
      <c r="Y590" s="11" t="s">
        <v>4474</v>
      </c>
      <c r="Z590" s="11">
        <v>100066418691</v>
      </c>
      <c r="AA590" s="11" t="s">
        <v>1097</v>
      </c>
      <c r="AB590" s="11" t="s">
        <v>4475</v>
      </c>
      <c r="AC590" s="12"/>
      <c r="AD590" s="12"/>
      <c r="AE590" s="12"/>
      <c r="AF590" s="15"/>
      <c r="AG590" s="11" t="str">
        <f>IFERROR(VLOOKUP(표1[[#This Row],[담당자]],'담당자 정보'!$B:$D,2,0),"")</f>
        <v>바로고</v>
      </c>
      <c r="AH590" s="11" t="str">
        <f>IFERROR(VLOOKUP(표1[[#This Row],[담당자]],'담당자 정보'!$B:$E,4,0),"")</f>
        <v>1팀</v>
      </c>
      <c r="AI590" s="12" t="s">
        <v>131</v>
      </c>
      <c r="AJ590" s="12" t="str">
        <f>IFERROR(VLOOKUP(표1[[#This Row],[담당자]],배민비즈계정!$B:$E,3,0),"")</f>
        <v>kwpark</v>
      </c>
      <c r="AK590" s="12" t="str">
        <f>IFERROR(VLOOKUP(표1[[#This Row],[담당자]],배민비즈계정!$B:$E,4,0),"")</f>
        <v>010-9098-6748</v>
      </c>
      <c r="AL590" s="12" t="str">
        <f>VLOOKUP(표1[[#This Row],[담당자]],배민비즈계정!$B:$E,2,0)</f>
        <v>1팀</v>
      </c>
      <c r="AM590" s="11" t="str">
        <f>VLOOKUP(표1[[#This Row],[담당자]],'담당자 정보'!B:G,6,FALSE)</f>
        <v>평정현</v>
      </c>
      <c r="AN590" s="11" t="str">
        <f>VLOOKUP(표1[[#This Row],[팀장]],배민비즈계정!$B:$E,3,FALSE)</f>
        <v>jhpyeong</v>
      </c>
      <c r="AO590" s="16" t="str">
        <f>VLOOKUP(표1[[#This Row],[팀장]],배민비즈계정!$B:$E,4,FALSE)</f>
        <v>010-4660-7292</v>
      </c>
      <c r="AP590" s="2" t="s">
        <v>109</v>
      </c>
      <c r="AQ590" s="2" t="s">
        <v>186</v>
      </c>
      <c r="AR590" s="2" t="str">
        <f>_xlfn.XLOOKUP(표1[[#This Row],[시도2]]&amp;" "&amp;표1[[#This Row],[시군구2]],요금제0402!C:C,요금제0402!G:G)</f>
        <v>경인B</v>
      </c>
      <c r="AS590" s="2"/>
      <c r="AT590" s="2"/>
      <c r="AU590" s="2"/>
    </row>
    <row r="591" spans="1:47" ht="16.5" customHeight="1">
      <c r="A591" s="10">
        <v>589</v>
      </c>
      <c r="B591" s="11"/>
      <c r="C591" s="11" t="s">
        <v>4476</v>
      </c>
      <c r="D591" s="11" t="s">
        <v>4477</v>
      </c>
      <c r="E591" s="11" t="s">
        <v>108</v>
      </c>
      <c r="F591" s="11" t="s">
        <v>57</v>
      </c>
      <c r="G591" s="11" t="s">
        <v>58</v>
      </c>
      <c r="H591" s="11">
        <v>0</v>
      </c>
      <c r="I591" s="47"/>
      <c r="J591" s="11" t="s">
        <v>4478</v>
      </c>
      <c r="K591" s="11" t="s">
        <v>4479</v>
      </c>
      <c r="L591" s="11" t="s">
        <v>2676</v>
      </c>
      <c r="M591" s="12">
        <v>45478</v>
      </c>
      <c r="N591" s="12">
        <v>45483</v>
      </c>
      <c r="O591" s="12" t="str">
        <f>IFERROR(_xlfn.XLOOKUP(표1[[#This Row],[시도]]&amp;" "&amp;표1[[#This Row],[시군구]],요금제0402!C:C,요금제0402!G:G),"-")</f>
        <v>서울B&amp;경인A</v>
      </c>
      <c r="P591" s="14"/>
      <c r="Q591" s="57">
        <v>0</v>
      </c>
      <c r="R591" s="13">
        <v>100</v>
      </c>
      <c r="S591" s="18">
        <v>0</v>
      </c>
      <c r="T591" s="12" t="s">
        <v>63</v>
      </c>
      <c r="U591" s="11" t="s">
        <v>150</v>
      </c>
      <c r="V591" s="11">
        <v>2152430946</v>
      </c>
      <c r="W591" s="11" t="s">
        <v>3708</v>
      </c>
      <c r="X591" s="11" t="s">
        <v>3709</v>
      </c>
      <c r="Y591" s="11" t="s">
        <v>3710</v>
      </c>
      <c r="Z591" s="11">
        <v>3333026636730</v>
      </c>
      <c r="AA591" s="11" t="s">
        <v>68</v>
      </c>
      <c r="AB591" s="11" t="s">
        <v>3711</v>
      </c>
      <c r="AC591" s="12"/>
      <c r="AD591" s="12"/>
      <c r="AE591" s="12"/>
      <c r="AF591" s="15"/>
      <c r="AG591" s="11" t="str">
        <f>IFERROR(VLOOKUP(표1[[#This Row],[담당자]],'담당자 정보'!$B:$D,2,0),"")</f>
        <v/>
      </c>
      <c r="AH591" s="11" t="str">
        <f>IFERROR(VLOOKUP(표1[[#This Row],[담당자]],'담당자 정보'!$B:$E,4,0),"")</f>
        <v/>
      </c>
      <c r="AI591" s="12" t="s">
        <v>3716</v>
      </c>
      <c r="AJ591" s="12" t="str">
        <f>IFERROR(VLOOKUP(표1[[#This Row],[담당자]],배민비즈계정!$B:$E,3,0),"")</f>
        <v/>
      </c>
      <c r="AK591" s="12" t="str">
        <f>IFERROR(VLOOKUP(표1[[#This Row],[담당자]],배민비즈계정!$B:$E,4,0),"")</f>
        <v/>
      </c>
      <c r="AL591" s="12" t="e">
        <f>VLOOKUP(표1[[#This Row],[담당자]],배민비즈계정!$B:$E,2,0)</f>
        <v>#N/A</v>
      </c>
      <c r="AM591" s="11" t="e">
        <f>VLOOKUP(표1[[#This Row],[담당자]],'담당자 정보'!B:G,6,FALSE)</f>
        <v>#N/A</v>
      </c>
      <c r="AN591" s="11" t="e">
        <f>VLOOKUP(표1[[#This Row],[팀장]],배민비즈계정!$B:$E,3,FALSE)</f>
        <v>#N/A</v>
      </c>
      <c r="AO591" s="16" t="e">
        <f>VLOOKUP(표1[[#This Row],[팀장]],배민비즈계정!$B:$E,4,FALSE)</f>
        <v>#N/A</v>
      </c>
      <c r="AP591" s="2" t="s">
        <v>57</v>
      </c>
      <c r="AQ591" s="2" t="s">
        <v>58</v>
      </c>
      <c r="AR591" s="2" t="str">
        <f>_xlfn.XLOOKUP(표1[[#This Row],[시도2]]&amp;" "&amp;표1[[#This Row],[시군구2]],요금제0402!C:C,요금제0402!G:G)</f>
        <v>서울B&amp;경인A</v>
      </c>
      <c r="AS591" s="2"/>
      <c r="AT591" s="2"/>
      <c r="AU591" s="2"/>
    </row>
    <row r="592" spans="1:47" ht="16.5" customHeight="1">
      <c r="A592" s="10">
        <v>590</v>
      </c>
      <c r="B592" s="11"/>
      <c r="C592" s="11" t="s">
        <v>4480</v>
      </c>
      <c r="D592" s="11" t="s">
        <v>4481</v>
      </c>
      <c r="E592" s="11" t="s">
        <v>56</v>
      </c>
      <c r="F592" s="11" t="s">
        <v>57</v>
      </c>
      <c r="G592" s="11" t="s">
        <v>58</v>
      </c>
      <c r="H592" s="11">
        <v>0</v>
      </c>
      <c r="I592" s="47"/>
      <c r="J592" s="11" t="s">
        <v>4482</v>
      </c>
      <c r="K592" s="11" t="s">
        <v>4483</v>
      </c>
      <c r="L592" s="11" t="s">
        <v>2676</v>
      </c>
      <c r="M592" s="12">
        <v>45478</v>
      </c>
      <c r="N592" s="12">
        <v>45483</v>
      </c>
      <c r="O592" s="12" t="str">
        <f>IFERROR(_xlfn.XLOOKUP(표1[[#This Row],[시도]]&amp;" "&amp;표1[[#This Row],[시군구]],요금제0402!C:C,요금제0402!G:G),"-")</f>
        <v>서울B&amp;경인A</v>
      </c>
      <c r="P592" s="14"/>
      <c r="Q592" s="57">
        <v>0</v>
      </c>
      <c r="R592" s="13">
        <v>100</v>
      </c>
      <c r="S592" s="18">
        <v>0</v>
      </c>
      <c r="T592" s="12" t="s">
        <v>63</v>
      </c>
      <c r="U592" s="11" t="s">
        <v>64</v>
      </c>
      <c r="V592" s="11">
        <v>2152430946</v>
      </c>
      <c r="W592" s="11" t="s">
        <v>3708</v>
      </c>
      <c r="X592" s="11" t="s">
        <v>3709</v>
      </c>
      <c r="Y592" s="11" t="s">
        <v>3710</v>
      </c>
      <c r="Z592" s="11">
        <v>3333026636730</v>
      </c>
      <c r="AA592" s="11" t="s">
        <v>68</v>
      </c>
      <c r="AB592" s="11" t="s">
        <v>3711</v>
      </c>
      <c r="AC592" s="12"/>
      <c r="AD592" s="55" t="s">
        <v>4484</v>
      </c>
      <c r="AE592" s="12"/>
      <c r="AF592" s="15"/>
      <c r="AG592" s="11" t="str">
        <f>IFERROR(VLOOKUP(표1[[#This Row],[담당자]],'담당자 정보'!$B:$D,2,0),"")</f>
        <v>바로고</v>
      </c>
      <c r="AH592" s="11" t="str">
        <f>IFERROR(VLOOKUP(표1[[#This Row],[담당자]],'담당자 정보'!$B:$E,4,0),"")</f>
        <v>1팀</v>
      </c>
      <c r="AI592" s="12" t="s">
        <v>356</v>
      </c>
      <c r="AJ592" s="12" t="str">
        <f>IFERROR(VLOOKUP(표1[[#This Row],[담당자]],배민비즈계정!$B:$E,3,0),"")</f>
        <v>jhpyeong</v>
      </c>
      <c r="AK592" s="12" t="str">
        <f>IFERROR(VLOOKUP(표1[[#This Row],[담당자]],배민비즈계정!$B:$E,4,0),"")</f>
        <v>010-4660-7292</v>
      </c>
      <c r="AL592" s="12" t="str">
        <f>VLOOKUP(표1[[#This Row],[담당자]],배민비즈계정!$B:$E,2,0)</f>
        <v>1팀 팀장</v>
      </c>
      <c r="AM592" s="11" t="str">
        <f>VLOOKUP(표1[[#This Row],[담당자]],'담당자 정보'!B:G,6,FALSE)</f>
        <v>평정현</v>
      </c>
      <c r="AN592" s="11" t="str">
        <f>VLOOKUP(표1[[#This Row],[팀장]],배민비즈계정!$B:$E,3,FALSE)</f>
        <v>jhpyeong</v>
      </c>
      <c r="AO592" s="16" t="str">
        <f>VLOOKUP(표1[[#This Row],[팀장]],배민비즈계정!$B:$E,4,FALSE)</f>
        <v>010-4660-7292</v>
      </c>
      <c r="AP592" s="2" t="s">
        <v>57</v>
      </c>
      <c r="AQ592" s="2" t="s">
        <v>58</v>
      </c>
      <c r="AR592" s="2" t="str">
        <f>_xlfn.XLOOKUP(표1[[#This Row],[시도2]]&amp;" "&amp;표1[[#This Row],[시군구2]],요금제0402!C:C,요금제0402!G:G)</f>
        <v>서울B&amp;경인A</v>
      </c>
      <c r="AS592" s="2"/>
      <c r="AT592" s="2"/>
      <c r="AU592" s="2"/>
    </row>
    <row r="593" spans="1:47" ht="16.5" customHeight="1">
      <c r="A593" s="10">
        <v>591</v>
      </c>
      <c r="B593" s="11"/>
      <c r="C593" s="11" t="s">
        <v>4485</v>
      </c>
      <c r="D593" s="11" t="s">
        <v>4486</v>
      </c>
      <c r="E593" s="11" t="s">
        <v>75</v>
      </c>
      <c r="F593" s="11" t="s">
        <v>57</v>
      </c>
      <c r="G593" s="11" t="s">
        <v>634</v>
      </c>
      <c r="H593" s="11">
        <v>0</v>
      </c>
      <c r="I593" s="47"/>
      <c r="J593" s="11" t="s">
        <v>4487</v>
      </c>
      <c r="K593" s="11" t="s">
        <v>3728</v>
      </c>
      <c r="L593" s="11" t="s">
        <v>2676</v>
      </c>
      <c r="M593" s="12">
        <v>45478</v>
      </c>
      <c r="N593" s="12">
        <v>45483</v>
      </c>
      <c r="O593" s="12" t="str">
        <f>IFERROR(_xlfn.XLOOKUP(표1[[#This Row],[시도]]&amp;" "&amp;표1[[#This Row],[시군구]],요금제0402!C:C,요금제0402!G:G),"-")</f>
        <v>서울B&amp;경인A</v>
      </c>
      <c r="P593" s="14"/>
      <c r="Q593" s="57">
        <v>0</v>
      </c>
      <c r="R593" s="13">
        <v>100</v>
      </c>
      <c r="S593" s="18">
        <v>50</v>
      </c>
      <c r="T593" s="12" t="s">
        <v>86</v>
      </c>
      <c r="U593" s="11" t="s">
        <v>64</v>
      </c>
      <c r="V593" s="11">
        <v>4592100513</v>
      </c>
      <c r="W593" s="11" t="s">
        <v>4488</v>
      </c>
      <c r="X593" s="11" t="s">
        <v>4489</v>
      </c>
      <c r="Y593" s="11" t="s">
        <v>4490</v>
      </c>
      <c r="Z593" s="11">
        <v>1005803702595</v>
      </c>
      <c r="AA593" s="11" t="s">
        <v>259</v>
      </c>
      <c r="AB593" s="11" t="s">
        <v>4491</v>
      </c>
      <c r="AC593" s="12"/>
      <c r="AD593" s="12"/>
      <c r="AE593" s="12"/>
      <c r="AF593" s="15"/>
      <c r="AG593" s="11" t="str">
        <f>IFERROR(VLOOKUP(표1[[#This Row],[담당자]],'담당자 정보'!$B:$D,2,0),"")</f>
        <v>바로고</v>
      </c>
      <c r="AH593" s="11" t="str">
        <f>IFERROR(VLOOKUP(표1[[#This Row],[담당자]],'담당자 정보'!$B:$E,4,0),"")</f>
        <v>1팀</v>
      </c>
      <c r="AI593" s="12" t="s">
        <v>71</v>
      </c>
      <c r="AJ593" s="12" t="str">
        <f>IFERROR(VLOOKUP(표1[[#This Row],[담당자]],배민비즈계정!$B:$E,3,0),"")</f>
        <v>tkdan159</v>
      </c>
      <c r="AK593" s="12" t="str">
        <f>IFERROR(VLOOKUP(표1[[#This Row],[담당자]],배민비즈계정!$B:$E,4,0),"")</f>
        <v>010-9052-0911</v>
      </c>
      <c r="AL593" s="12" t="str">
        <f>VLOOKUP(표1[[#This Row],[담당자]],배민비즈계정!$B:$E,2,0)</f>
        <v>1팀</v>
      </c>
      <c r="AM593" s="11" t="str">
        <f>VLOOKUP(표1[[#This Row],[담당자]],'담당자 정보'!B:G,6,FALSE)</f>
        <v>평정현</v>
      </c>
      <c r="AN593" s="11" t="str">
        <f>VLOOKUP(표1[[#This Row],[팀장]],배민비즈계정!$B:$E,3,FALSE)</f>
        <v>jhpyeong</v>
      </c>
      <c r="AO593" s="16" t="str">
        <f>VLOOKUP(표1[[#This Row],[팀장]],배민비즈계정!$B:$E,4,FALSE)</f>
        <v>010-4660-7292</v>
      </c>
      <c r="AP593" s="2" t="s">
        <v>57</v>
      </c>
      <c r="AQ593" s="2" t="s">
        <v>634</v>
      </c>
      <c r="AR593" s="2" t="str">
        <f>_xlfn.XLOOKUP(표1[[#This Row],[시도2]]&amp;" "&amp;표1[[#This Row],[시군구2]],요금제0402!C:C,요금제0402!G:G)</f>
        <v>서울B&amp;경인A</v>
      </c>
      <c r="AS593" s="2"/>
      <c r="AT593" s="2"/>
      <c r="AU593" s="2"/>
    </row>
    <row r="594" spans="1:47" ht="16.5" customHeight="1">
      <c r="A594" s="10">
        <v>592</v>
      </c>
      <c r="B594" s="11"/>
      <c r="C594" s="11" t="s">
        <v>4492</v>
      </c>
      <c r="D594" s="11" t="s">
        <v>4493</v>
      </c>
      <c r="E594" s="11" t="s">
        <v>56</v>
      </c>
      <c r="F594" s="11" t="s">
        <v>57</v>
      </c>
      <c r="G594" s="11" t="s">
        <v>2952</v>
      </c>
      <c r="H594" s="11">
        <v>0</v>
      </c>
      <c r="I594" s="47"/>
      <c r="J594" s="11" t="s">
        <v>4494</v>
      </c>
      <c r="K594" s="11" t="s">
        <v>3458</v>
      </c>
      <c r="L594" s="11" t="s">
        <v>2676</v>
      </c>
      <c r="M594" s="12">
        <v>45478</v>
      </c>
      <c r="N594" s="12">
        <v>45483</v>
      </c>
      <c r="O594" s="12" t="str">
        <f>IFERROR(_xlfn.XLOOKUP(표1[[#This Row],[시도]]&amp;" "&amp;표1[[#This Row],[시군구]],요금제0402!C:C,요금제0402!G:G),"-")</f>
        <v>서울B&amp;경인A</v>
      </c>
      <c r="P594" s="14"/>
      <c r="Q594" s="57">
        <v>0</v>
      </c>
      <c r="R594" s="13">
        <v>100</v>
      </c>
      <c r="S594" s="18">
        <v>50</v>
      </c>
      <c r="T594" s="12" t="s">
        <v>86</v>
      </c>
      <c r="U594" s="11" t="s">
        <v>150</v>
      </c>
      <c r="V594" s="11">
        <v>1802501574</v>
      </c>
      <c r="W594" s="11" t="s">
        <v>4495</v>
      </c>
      <c r="X594" s="11" t="s">
        <v>4496</v>
      </c>
      <c r="Y594" s="11" t="s">
        <v>4497</v>
      </c>
      <c r="Z594" s="11" t="s">
        <v>4498</v>
      </c>
      <c r="AA594" s="11" t="s">
        <v>4499</v>
      </c>
      <c r="AB594" s="11" t="s">
        <v>4500</v>
      </c>
      <c r="AC594" s="12"/>
      <c r="AD594" s="12"/>
      <c r="AE594" s="12"/>
      <c r="AF594" s="15"/>
      <c r="AG594" s="11" t="str">
        <f>IFERROR(VLOOKUP(표1[[#This Row],[담당자]],'담당자 정보'!$B:$D,2,0),"")</f>
        <v>바로고</v>
      </c>
      <c r="AH594" s="11" t="str">
        <f>IFERROR(VLOOKUP(표1[[#This Row],[담당자]],'담당자 정보'!$B:$E,4,0),"")</f>
        <v>1팀</v>
      </c>
      <c r="AI594" s="12" t="s">
        <v>71</v>
      </c>
      <c r="AJ594" s="12" t="str">
        <f>IFERROR(VLOOKUP(표1[[#This Row],[담당자]],배민비즈계정!$B:$E,3,0),"")</f>
        <v>tkdan159</v>
      </c>
      <c r="AK594" s="12" t="str">
        <f>IFERROR(VLOOKUP(표1[[#This Row],[담당자]],배민비즈계정!$B:$E,4,0),"")</f>
        <v>010-9052-0911</v>
      </c>
      <c r="AL594" s="12" t="str">
        <f>VLOOKUP(표1[[#This Row],[담당자]],배민비즈계정!$B:$E,2,0)</f>
        <v>1팀</v>
      </c>
      <c r="AM594" s="11" t="str">
        <f>VLOOKUP(표1[[#This Row],[담당자]],'담당자 정보'!B:G,6,FALSE)</f>
        <v>평정현</v>
      </c>
      <c r="AN594" s="11" t="str">
        <f>VLOOKUP(표1[[#This Row],[팀장]],배민비즈계정!$B:$E,3,FALSE)</f>
        <v>jhpyeong</v>
      </c>
      <c r="AO594" s="16" t="str">
        <f>VLOOKUP(표1[[#This Row],[팀장]],배민비즈계정!$B:$E,4,FALSE)</f>
        <v>010-4660-7292</v>
      </c>
      <c r="AP594" s="2" t="s">
        <v>57</v>
      </c>
      <c r="AQ594" s="2" t="s">
        <v>2952</v>
      </c>
      <c r="AR594" s="2" t="str">
        <f>_xlfn.XLOOKUP(표1[[#This Row],[시도2]]&amp;" "&amp;표1[[#This Row],[시군구2]],요금제0402!C:C,요금제0402!G:G)</f>
        <v>서울B&amp;경인A</v>
      </c>
      <c r="AS594" s="2"/>
      <c r="AT594" s="2"/>
      <c r="AU594" s="2"/>
    </row>
    <row r="595" spans="1:47" ht="16.5" customHeight="1">
      <c r="A595" s="10">
        <v>593</v>
      </c>
      <c r="B595" s="11"/>
      <c r="C595" s="11" t="s">
        <v>4501</v>
      </c>
      <c r="D595" s="11" t="s">
        <v>4502</v>
      </c>
      <c r="E595" s="11" t="s">
        <v>56</v>
      </c>
      <c r="F595" s="11" t="s">
        <v>57</v>
      </c>
      <c r="G595" s="11" t="s">
        <v>95</v>
      </c>
      <c r="H595" s="11">
        <v>0</v>
      </c>
      <c r="I595" s="47"/>
      <c r="J595" s="11" t="s">
        <v>4503</v>
      </c>
      <c r="K595" s="11" t="s">
        <v>3804</v>
      </c>
      <c r="L595" s="11" t="s">
        <v>2676</v>
      </c>
      <c r="M595" s="12">
        <v>45478</v>
      </c>
      <c r="N595" s="12">
        <v>45483</v>
      </c>
      <c r="O595" s="12" t="str">
        <f>IFERROR(_xlfn.XLOOKUP(표1[[#This Row],[시도]]&amp;" "&amp;표1[[#This Row],[시군구]],요금제0402!C:C,요금제0402!G:G),"-")</f>
        <v>서울A</v>
      </c>
      <c r="P595" s="14"/>
      <c r="Q595" s="57">
        <v>0</v>
      </c>
      <c r="R595" s="13">
        <v>100</v>
      </c>
      <c r="S595" s="18">
        <v>50</v>
      </c>
      <c r="T595" s="12" t="s">
        <v>86</v>
      </c>
      <c r="U595" s="11" t="s">
        <v>150</v>
      </c>
      <c r="V595" s="11">
        <v>0</v>
      </c>
      <c r="W595" s="11">
        <v>0</v>
      </c>
      <c r="X595" s="11">
        <v>0</v>
      </c>
      <c r="Y595" s="11">
        <v>0</v>
      </c>
      <c r="Z595" s="11">
        <v>0</v>
      </c>
      <c r="AA595" s="11">
        <v>0</v>
      </c>
      <c r="AB595" s="11">
        <v>0</v>
      </c>
      <c r="AC595" s="12"/>
      <c r="AD595" s="12"/>
      <c r="AE595" s="12"/>
      <c r="AF595" s="15"/>
      <c r="AG595" s="11" t="str">
        <f>IFERROR(VLOOKUP(표1[[#This Row],[담당자]],'담당자 정보'!$B:$D,2,0),"")</f>
        <v>바로고</v>
      </c>
      <c r="AH595" s="11" t="str">
        <f>IFERROR(VLOOKUP(표1[[#This Row],[담당자]],'담당자 정보'!$B:$E,4,0),"")</f>
        <v>전략사업부</v>
      </c>
      <c r="AI595" s="12" t="s">
        <v>4504</v>
      </c>
      <c r="AJ595" s="12" t="str">
        <f>IFERROR(VLOOKUP(표1[[#This Row],[담당자]],배민비즈계정!$B:$E,3,0),"")</f>
        <v>kckim</v>
      </c>
      <c r="AK595" s="12" t="str">
        <f>IFERROR(VLOOKUP(표1[[#This Row],[담당자]],배민비즈계정!$B:$E,4,0),"")</f>
        <v>01023652356</v>
      </c>
      <c r="AL595" s="12" t="str">
        <f>VLOOKUP(표1[[#This Row],[담당자]],배민비즈계정!$B:$E,2,0)</f>
        <v>커넥트팀 팀장</v>
      </c>
      <c r="AM595" s="11" t="str">
        <f>VLOOKUP(표1[[#This Row],[담당자]],'담당자 정보'!B:G,6,FALSE)</f>
        <v>김기찬</v>
      </c>
      <c r="AN595" s="11" t="str">
        <f>VLOOKUP(표1[[#This Row],[팀장]],배민비즈계정!$B:$E,3,FALSE)</f>
        <v>kckim</v>
      </c>
      <c r="AO595" s="16" t="str">
        <f>VLOOKUP(표1[[#This Row],[팀장]],배민비즈계정!$B:$E,4,FALSE)</f>
        <v>01023652356</v>
      </c>
      <c r="AP595" s="2" t="s">
        <v>57</v>
      </c>
      <c r="AQ595" s="2" t="s">
        <v>95</v>
      </c>
      <c r="AR595" s="2" t="str">
        <f>_xlfn.XLOOKUP(표1[[#This Row],[시도2]]&amp;" "&amp;표1[[#This Row],[시군구2]],요금제0402!C:C,요금제0402!G:G)</f>
        <v>서울A</v>
      </c>
      <c r="AS595" s="2"/>
      <c r="AT595" s="2"/>
      <c r="AU595" s="2"/>
    </row>
    <row r="596" spans="1:47" ht="16.2" customHeight="1">
      <c r="A596" s="10">
        <v>594</v>
      </c>
      <c r="B596" s="11"/>
      <c r="C596" s="11" t="s">
        <v>4505</v>
      </c>
      <c r="D596" s="11" t="s">
        <v>4506</v>
      </c>
      <c r="E596" s="11" t="s">
        <v>56</v>
      </c>
      <c r="F596" s="11" t="s">
        <v>57</v>
      </c>
      <c r="G596" s="11" t="s">
        <v>95</v>
      </c>
      <c r="H596" s="11">
        <v>0</v>
      </c>
      <c r="I596" s="47"/>
      <c r="J596" s="11" t="s">
        <v>4507</v>
      </c>
      <c r="K596" s="11" t="s">
        <v>4051</v>
      </c>
      <c r="L596" s="11" t="s">
        <v>2676</v>
      </c>
      <c r="M596" s="12">
        <v>45478</v>
      </c>
      <c r="N596" s="12">
        <v>45483</v>
      </c>
      <c r="O596" s="12" t="str">
        <f>IFERROR(_xlfn.XLOOKUP(표1[[#This Row],[시도]]&amp;" "&amp;표1[[#This Row],[시군구]],요금제0402!C:C,요금제0402!G:G),"-")</f>
        <v>서울A</v>
      </c>
      <c r="P596" s="14"/>
      <c r="Q596" s="57">
        <v>0</v>
      </c>
      <c r="R596" s="13">
        <v>100</v>
      </c>
      <c r="S596" s="18">
        <v>50</v>
      </c>
      <c r="T596" s="12" t="s">
        <v>86</v>
      </c>
      <c r="U596" s="11" t="s">
        <v>150</v>
      </c>
      <c r="V596" s="11">
        <v>0</v>
      </c>
      <c r="W596" s="11">
        <v>0</v>
      </c>
      <c r="X596" s="11">
        <v>0</v>
      </c>
      <c r="Y596" s="11">
        <v>0</v>
      </c>
      <c r="Z596" s="11">
        <v>0</v>
      </c>
      <c r="AA596" s="11">
        <v>0</v>
      </c>
      <c r="AB596" s="11">
        <v>0</v>
      </c>
      <c r="AC596" s="12"/>
      <c r="AD596" s="12"/>
      <c r="AE596" s="12"/>
      <c r="AF596" s="15"/>
      <c r="AG596" s="11" t="str">
        <f>IFERROR(VLOOKUP(표1[[#This Row],[담당자]],'담당자 정보'!$B:$D,2,0),"")</f>
        <v>바로고</v>
      </c>
      <c r="AH596" s="11" t="str">
        <f>IFERROR(VLOOKUP(표1[[#This Row],[담당자]],'담당자 정보'!$B:$E,4,0),"")</f>
        <v>전략사업부</v>
      </c>
      <c r="AI596" s="12" t="s">
        <v>4504</v>
      </c>
      <c r="AJ596" s="12" t="str">
        <f>IFERROR(VLOOKUP(표1[[#This Row],[담당자]],배민비즈계정!$B:$E,3,0),"")</f>
        <v>kckim</v>
      </c>
      <c r="AK596" s="12" t="str">
        <f>IFERROR(VLOOKUP(표1[[#This Row],[담당자]],배민비즈계정!$B:$E,4,0),"")</f>
        <v>01023652356</v>
      </c>
      <c r="AL596" s="12" t="str">
        <f>VLOOKUP(표1[[#This Row],[담당자]],배민비즈계정!$B:$E,2,0)</f>
        <v>커넥트팀 팀장</v>
      </c>
      <c r="AM596" s="11" t="str">
        <f>VLOOKUP(표1[[#This Row],[담당자]],'담당자 정보'!B:G,6,FALSE)</f>
        <v>김기찬</v>
      </c>
      <c r="AN596" s="11" t="str">
        <f>VLOOKUP(표1[[#This Row],[팀장]],배민비즈계정!$B:$E,3,FALSE)</f>
        <v>kckim</v>
      </c>
      <c r="AO596" s="16" t="str">
        <f>VLOOKUP(표1[[#This Row],[팀장]],배민비즈계정!$B:$E,4,FALSE)</f>
        <v>01023652356</v>
      </c>
      <c r="AP596" s="2" t="s">
        <v>57</v>
      </c>
      <c r="AQ596" s="2" t="s">
        <v>95</v>
      </c>
      <c r="AR596" s="2" t="str">
        <f>_xlfn.XLOOKUP(표1[[#This Row],[시도2]]&amp;" "&amp;표1[[#This Row],[시군구2]],요금제0402!C:C,요금제0402!G:G)</f>
        <v>서울A</v>
      </c>
      <c r="AS596" s="2"/>
      <c r="AT596" s="2"/>
      <c r="AU596" s="2"/>
    </row>
    <row r="597" spans="1:47" ht="16.5" customHeight="1">
      <c r="A597" s="10">
        <v>595</v>
      </c>
      <c r="B597" s="11"/>
      <c r="C597" s="11" t="s">
        <v>4508</v>
      </c>
      <c r="D597" s="11" t="s">
        <v>4509</v>
      </c>
      <c r="E597" s="11" t="s">
        <v>108</v>
      </c>
      <c r="F597" s="11" t="s">
        <v>1706</v>
      </c>
      <c r="G597" s="11" t="s">
        <v>1719</v>
      </c>
      <c r="H597" s="11">
        <v>1</v>
      </c>
      <c r="I597" s="47"/>
      <c r="J597" s="11" t="s">
        <v>4510</v>
      </c>
      <c r="K597" s="11" t="s">
        <v>1721</v>
      </c>
      <c r="L597" s="11" t="s">
        <v>2676</v>
      </c>
      <c r="M597" s="12">
        <v>45478</v>
      </c>
      <c r="N597" s="12">
        <v>45483</v>
      </c>
      <c r="O597" s="12" t="str">
        <f>IFERROR(_xlfn.XLOOKUP(표1[[#This Row],[시도]]&amp;" "&amp;표1[[#This Row],[시군구]],요금제0402!C:C,요금제0402!G:G),"-")</f>
        <v>지방</v>
      </c>
      <c r="P597" s="14"/>
      <c r="Q597" s="57">
        <v>0</v>
      </c>
      <c r="R597" s="13">
        <v>100</v>
      </c>
      <c r="S597" s="18">
        <v>50</v>
      </c>
      <c r="T597" s="12" t="s">
        <v>86</v>
      </c>
      <c r="U597" s="11" t="s">
        <v>64</v>
      </c>
      <c r="V597" s="11">
        <v>5478701998</v>
      </c>
      <c r="W597" s="11" t="s">
        <v>1711</v>
      </c>
      <c r="X597" s="11" t="s">
        <v>1712</v>
      </c>
      <c r="Y597" s="11" t="s">
        <v>1713</v>
      </c>
      <c r="Z597" s="11">
        <v>1013013706883</v>
      </c>
      <c r="AA597" s="11" t="s">
        <v>1714</v>
      </c>
      <c r="AB597" s="11" t="s">
        <v>1715</v>
      </c>
      <c r="AC597" s="12"/>
      <c r="AD597" s="12"/>
      <c r="AE597" s="12"/>
      <c r="AF597" s="15"/>
      <c r="AG597" s="11" t="str">
        <f>IFERROR(VLOOKUP(표1[[#This Row],[담당자]],'담당자 정보'!$B:$D,2,0),"")</f>
        <v>바로고</v>
      </c>
      <c r="AH597" s="11" t="str">
        <f>IFERROR(VLOOKUP(표1[[#This Row],[담당자]],'담당자 정보'!$B:$E,4,0),"")</f>
        <v>2팀</v>
      </c>
      <c r="AI597" s="12" t="s">
        <v>317</v>
      </c>
      <c r="AJ597" s="12" t="str">
        <f>IFERROR(VLOOKUP(표1[[#This Row],[담당자]],배민비즈계정!$B:$E,3,0),"")</f>
        <v>mskim1</v>
      </c>
      <c r="AK597" s="12" t="str">
        <f>IFERROR(VLOOKUP(표1[[#This Row],[담당자]],배민비즈계정!$B:$E,4,0),"")</f>
        <v>010-4659-7909</v>
      </c>
      <c r="AL597" s="12" t="str">
        <f>VLOOKUP(표1[[#This Row],[담당자]],배민비즈계정!$B:$E,2,0)</f>
        <v>2팀</v>
      </c>
      <c r="AM597" s="11" t="str">
        <f>VLOOKUP(표1[[#This Row],[담당자]],'담당자 정보'!B:G,6,FALSE)</f>
        <v>최융희</v>
      </c>
      <c r="AN597" s="11" t="str">
        <f>VLOOKUP(표1[[#This Row],[팀장]],배민비즈계정!$B:$E,3,FALSE)</f>
        <v>yhchoi62</v>
      </c>
      <c r="AO597" s="16" t="str">
        <f>VLOOKUP(표1[[#This Row],[팀장]],배민비즈계정!$B:$E,4,FALSE)</f>
        <v xml:space="preserve"> 010-2336-6262</v>
      </c>
      <c r="AP597" s="2" t="s">
        <v>1706</v>
      </c>
      <c r="AQ597" s="2" t="s">
        <v>1719</v>
      </c>
      <c r="AR597" s="2" t="str">
        <f>_xlfn.XLOOKUP(표1[[#This Row],[시도2]]&amp;" "&amp;표1[[#This Row],[시군구2]],요금제0402!C:C,요금제0402!G:G)</f>
        <v>지방</v>
      </c>
      <c r="AS597" s="2"/>
      <c r="AT597" s="2"/>
      <c r="AU597" s="2"/>
    </row>
    <row r="598" spans="1:47" ht="16.5" customHeight="1">
      <c r="A598" s="10">
        <v>596</v>
      </c>
      <c r="B598" s="11"/>
      <c r="C598" s="11" t="s">
        <v>4511</v>
      </c>
      <c r="D598" s="11" t="s">
        <v>4512</v>
      </c>
      <c r="E598" s="11" t="s">
        <v>108</v>
      </c>
      <c r="F598" s="11" t="s">
        <v>1706</v>
      </c>
      <c r="G598" s="11" t="s">
        <v>1707</v>
      </c>
      <c r="H598" s="11">
        <v>2</v>
      </c>
      <c r="I598" s="47" t="s">
        <v>4513</v>
      </c>
      <c r="J598" s="11" t="s">
        <v>4514</v>
      </c>
      <c r="K598" s="11" t="s">
        <v>4515</v>
      </c>
      <c r="L598" s="11" t="s">
        <v>2676</v>
      </c>
      <c r="M598" s="12">
        <v>45478</v>
      </c>
      <c r="N598" s="12">
        <v>45483</v>
      </c>
      <c r="O598" s="12" t="str">
        <f>IFERROR(_xlfn.XLOOKUP(표1[[#This Row],[시도]]&amp;" "&amp;표1[[#This Row],[시군구]],요금제0402!C:C,요금제0402!G:G),"-")</f>
        <v>지방</v>
      </c>
      <c r="P598" s="14"/>
      <c r="Q598" s="57">
        <v>0</v>
      </c>
      <c r="R598" s="13">
        <v>100</v>
      </c>
      <c r="S598" s="18">
        <v>50</v>
      </c>
      <c r="T598" s="12" t="s">
        <v>86</v>
      </c>
      <c r="U598" s="11" t="s">
        <v>64</v>
      </c>
      <c r="V598" s="11">
        <v>6981601073</v>
      </c>
      <c r="W598" s="11" t="s">
        <v>4516</v>
      </c>
      <c r="X598" s="11" t="s">
        <v>4517</v>
      </c>
      <c r="Y598" s="11" t="s">
        <v>4518</v>
      </c>
      <c r="Z598" s="11">
        <v>3020256474041</v>
      </c>
      <c r="AA598" s="11" t="s">
        <v>142</v>
      </c>
      <c r="AB598" s="11" t="s">
        <v>4519</v>
      </c>
      <c r="AC598" s="12"/>
      <c r="AD598" s="12"/>
      <c r="AE598" s="12"/>
      <c r="AF598" s="15"/>
      <c r="AG598" s="11" t="str">
        <f>IFERROR(VLOOKUP(표1[[#This Row],[담당자]],'담당자 정보'!$B:$D,2,0),"")</f>
        <v>바로고</v>
      </c>
      <c r="AH598" s="11" t="str">
        <f>IFERROR(VLOOKUP(표1[[#This Row],[담당자]],'담당자 정보'!$B:$E,4,0),"")</f>
        <v>2팀</v>
      </c>
      <c r="AI598" s="12" t="s">
        <v>317</v>
      </c>
      <c r="AJ598" s="12" t="str">
        <f>IFERROR(VLOOKUP(표1[[#This Row],[담당자]],배민비즈계정!$B:$E,3,0),"")</f>
        <v>mskim1</v>
      </c>
      <c r="AK598" s="12" t="str">
        <f>IFERROR(VLOOKUP(표1[[#This Row],[담당자]],배민비즈계정!$B:$E,4,0),"")</f>
        <v>010-4659-7909</v>
      </c>
      <c r="AL598" s="12" t="str">
        <f>VLOOKUP(표1[[#This Row],[담당자]],배민비즈계정!$B:$E,2,0)</f>
        <v>2팀</v>
      </c>
      <c r="AM598" s="11" t="str">
        <f>VLOOKUP(표1[[#This Row],[담당자]],'담당자 정보'!B:G,6,FALSE)</f>
        <v>최융희</v>
      </c>
      <c r="AN598" s="11" t="str">
        <f>VLOOKUP(표1[[#This Row],[팀장]],배민비즈계정!$B:$E,3,FALSE)</f>
        <v>yhchoi62</v>
      </c>
      <c r="AO598" s="16" t="str">
        <f>VLOOKUP(표1[[#This Row],[팀장]],배민비즈계정!$B:$E,4,FALSE)</f>
        <v xml:space="preserve"> 010-2336-6262</v>
      </c>
      <c r="AP598" s="2" t="s">
        <v>1706</v>
      </c>
      <c r="AQ598" s="2" t="s">
        <v>1707</v>
      </c>
      <c r="AR598" s="2" t="str">
        <f>_xlfn.XLOOKUP(표1[[#This Row],[시도2]]&amp;" "&amp;표1[[#This Row],[시군구2]],요금제0402!C:C,요금제0402!G:G)</f>
        <v>지방</v>
      </c>
      <c r="AS598" s="2"/>
      <c r="AT598" s="2"/>
      <c r="AU598" s="2"/>
    </row>
    <row r="599" spans="1:47" ht="16.5" customHeight="1">
      <c r="A599" s="10">
        <v>597</v>
      </c>
      <c r="B599" s="11"/>
      <c r="C599" s="11" t="s">
        <v>4520</v>
      </c>
      <c r="D599" s="11" t="s">
        <v>4521</v>
      </c>
      <c r="E599" s="11" t="s">
        <v>56</v>
      </c>
      <c r="F599" s="11" t="s">
        <v>1706</v>
      </c>
      <c r="G599" s="11" t="s">
        <v>1707</v>
      </c>
      <c r="H599" s="11">
        <v>0</v>
      </c>
      <c r="I599" s="47"/>
      <c r="J599" s="11" t="s">
        <v>4522</v>
      </c>
      <c r="K599" s="11" t="s">
        <v>4515</v>
      </c>
      <c r="L599" s="11" t="s">
        <v>2676</v>
      </c>
      <c r="M599" s="12">
        <v>45478</v>
      </c>
      <c r="N599" s="12">
        <v>45483</v>
      </c>
      <c r="O599" s="12" t="str">
        <f>IFERROR(_xlfn.XLOOKUP(표1[[#This Row],[시도]]&amp;" "&amp;표1[[#This Row],[시군구]],요금제0402!C:C,요금제0402!G:G),"-")</f>
        <v>지방</v>
      </c>
      <c r="P599" s="14"/>
      <c r="Q599" s="57">
        <v>0</v>
      </c>
      <c r="R599" s="13">
        <v>100</v>
      </c>
      <c r="S599" s="18">
        <v>50</v>
      </c>
      <c r="T599" s="12" t="s">
        <v>86</v>
      </c>
      <c r="U599" s="11" t="s">
        <v>64</v>
      </c>
      <c r="V599" s="11">
        <v>2092794489</v>
      </c>
      <c r="W599" s="11" t="s">
        <v>1699</v>
      </c>
      <c r="X599" s="11" t="s">
        <v>4523</v>
      </c>
      <c r="Y599" s="11" t="s">
        <v>4524</v>
      </c>
      <c r="Z599" s="11">
        <v>70291034364407</v>
      </c>
      <c r="AA599" s="11" t="s">
        <v>296</v>
      </c>
      <c r="AB599" s="11" t="s">
        <v>4525</v>
      </c>
      <c r="AC599" s="12"/>
      <c r="AD599" s="12"/>
      <c r="AE599" s="12"/>
      <c r="AF599" s="15"/>
      <c r="AG599" s="11" t="str">
        <f>IFERROR(VLOOKUP(표1[[#This Row],[담당자]],'담당자 정보'!$B:$D,2,0),"")</f>
        <v>바로고</v>
      </c>
      <c r="AH599" s="11" t="str">
        <f>IFERROR(VLOOKUP(표1[[#This Row],[담당자]],'담당자 정보'!$B:$E,4,0),"")</f>
        <v>2팀</v>
      </c>
      <c r="AI599" s="12" t="s">
        <v>317</v>
      </c>
      <c r="AJ599" s="12" t="str">
        <f>IFERROR(VLOOKUP(표1[[#This Row],[담당자]],배민비즈계정!$B:$E,3,0),"")</f>
        <v>mskim1</v>
      </c>
      <c r="AK599" s="12" t="str">
        <f>IFERROR(VLOOKUP(표1[[#This Row],[담당자]],배민비즈계정!$B:$E,4,0),"")</f>
        <v>010-4659-7909</v>
      </c>
      <c r="AL599" s="12" t="str">
        <f>VLOOKUP(표1[[#This Row],[담당자]],배민비즈계정!$B:$E,2,0)</f>
        <v>2팀</v>
      </c>
      <c r="AM599" s="11" t="str">
        <f>VLOOKUP(표1[[#This Row],[담당자]],'담당자 정보'!B:G,6,FALSE)</f>
        <v>최융희</v>
      </c>
      <c r="AN599" s="11" t="str">
        <f>VLOOKUP(표1[[#This Row],[팀장]],배민비즈계정!$B:$E,3,FALSE)</f>
        <v>yhchoi62</v>
      </c>
      <c r="AO599" s="16" t="str">
        <f>VLOOKUP(표1[[#This Row],[팀장]],배민비즈계정!$B:$E,4,FALSE)</f>
        <v xml:space="preserve"> 010-2336-6262</v>
      </c>
      <c r="AP599" s="2" t="s">
        <v>1706</v>
      </c>
      <c r="AQ599" s="2" t="s">
        <v>1707</v>
      </c>
      <c r="AR599" s="2" t="str">
        <f>_xlfn.XLOOKUP(표1[[#This Row],[시도2]]&amp;" "&amp;표1[[#This Row],[시군구2]],요금제0402!C:C,요금제0402!G:G)</f>
        <v>지방</v>
      </c>
      <c r="AS599" s="2"/>
      <c r="AT599" s="2"/>
      <c r="AU599" s="2"/>
    </row>
    <row r="600" spans="1:47" ht="16.5" customHeight="1">
      <c r="A600" s="10">
        <v>598</v>
      </c>
      <c r="B600" s="11"/>
      <c r="C600" s="11" t="s">
        <v>4526</v>
      </c>
      <c r="D600" s="11" t="s">
        <v>4527</v>
      </c>
      <c r="E600" s="11" t="s">
        <v>108</v>
      </c>
      <c r="F600" s="11" t="s">
        <v>1706</v>
      </c>
      <c r="G600" s="11" t="s">
        <v>1725</v>
      </c>
      <c r="H600" s="11">
        <v>1</v>
      </c>
      <c r="I600" s="47"/>
      <c r="J600" s="11" t="s">
        <v>4528</v>
      </c>
      <c r="K600" s="11" t="s">
        <v>4529</v>
      </c>
      <c r="L600" s="11" t="s">
        <v>2676</v>
      </c>
      <c r="M600" s="12">
        <v>45478</v>
      </c>
      <c r="N600" s="12">
        <v>45483</v>
      </c>
      <c r="O600" s="12" t="str">
        <f>IFERROR(_xlfn.XLOOKUP(표1[[#This Row],[시도]]&amp;" "&amp;표1[[#This Row],[시군구]],요금제0402!C:C,요금제0402!G:G),"-")</f>
        <v>지방</v>
      </c>
      <c r="P600" s="14"/>
      <c r="Q600" s="57">
        <v>100</v>
      </c>
      <c r="R600" s="13">
        <v>100</v>
      </c>
      <c r="S600" s="18">
        <v>50</v>
      </c>
      <c r="T600" s="12" t="s">
        <v>86</v>
      </c>
      <c r="U600" s="11" t="s">
        <v>64</v>
      </c>
      <c r="V600" s="11">
        <v>5410101598</v>
      </c>
      <c r="W600" s="11" t="s">
        <v>4530</v>
      </c>
      <c r="X600" s="11" t="s">
        <v>4531</v>
      </c>
      <c r="Y600" s="11" t="s">
        <v>4532</v>
      </c>
      <c r="Z600" s="11">
        <v>3333076441122</v>
      </c>
      <c r="AA600" s="11" t="s">
        <v>68</v>
      </c>
      <c r="AB600" s="11" t="s">
        <v>4533</v>
      </c>
      <c r="AC600" s="12"/>
      <c r="AD600" s="12"/>
      <c r="AE600" s="12"/>
      <c r="AF600" s="15"/>
      <c r="AG600" s="11" t="str">
        <f>IFERROR(VLOOKUP(표1[[#This Row],[담당자]],'담당자 정보'!$B:$D,2,0),"")</f>
        <v>바로고</v>
      </c>
      <c r="AH600" s="11" t="str">
        <f>IFERROR(VLOOKUP(표1[[#This Row],[담당자]],'담당자 정보'!$B:$E,4,0),"")</f>
        <v>2팀</v>
      </c>
      <c r="AI600" s="12" t="s">
        <v>317</v>
      </c>
      <c r="AJ600" s="12" t="str">
        <f>IFERROR(VLOOKUP(표1[[#This Row],[담당자]],배민비즈계정!$B:$E,3,0),"")</f>
        <v>mskim1</v>
      </c>
      <c r="AK600" s="12" t="str">
        <f>IFERROR(VLOOKUP(표1[[#This Row],[담당자]],배민비즈계정!$B:$E,4,0),"")</f>
        <v>010-4659-7909</v>
      </c>
      <c r="AL600" s="12" t="str">
        <f>VLOOKUP(표1[[#This Row],[담당자]],배민비즈계정!$B:$E,2,0)</f>
        <v>2팀</v>
      </c>
      <c r="AM600" s="11" t="str">
        <f>VLOOKUP(표1[[#This Row],[담당자]],'담당자 정보'!B:G,6,FALSE)</f>
        <v>최융희</v>
      </c>
      <c r="AN600" s="11" t="str">
        <f>VLOOKUP(표1[[#This Row],[팀장]],배민비즈계정!$B:$E,3,FALSE)</f>
        <v>yhchoi62</v>
      </c>
      <c r="AO600" s="16" t="str">
        <f>VLOOKUP(표1[[#This Row],[팀장]],배민비즈계정!$B:$E,4,FALSE)</f>
        <v xml:space="preserve"> 010-2336-6262</v>
      </c>
      <c r="AP600" s="2" t="s">
        <v>1706</v>
      </c>
      <c r="AQ600" s="2" t="s">
        <v>1725</v>
      </c>
      <c r="AR600" s="2" t="str">
        <f>_xlfn.XLOOKUP(표1[[#This Row],[시도2]]&amp;" "&amp;표1[[#This Row],[시군구2]],요금제0402!C:C,요금제0402!G:G)</f>
        <v>지방</v>
      </c>
      <c r="AS600" s="2"/>
      <c r="AT600" s="2"/>
      <c r="AU600" s="2"/>
    </row>
    <row r="601" spans="1:47" ht="16.5" customHeight="1">
      <c r="A601" s="10">
        <v>599</v>
      </c>
      <c r="B601" s="11"/>
      <c r="C601" s="11" t="s">
        <v>4534</v>
      </c>
      <c r="D601" s="11" t="s">
        <v>4535</v>
      </c>
      <c r="E601" s="11" t="s">
        <v>108</v>
      </c>
      <c r="F601" s="11" t="s">
        <v>1706</v>
      </c>
      <c r="G601" s="11" t="s">
        <v>1725</v>
      </c>
      <c r="H601" s="11">
        <v>2</v>
      </c>
      <c r="I601" s="47"/>
      <c r="J601" s="11" t="s">
        <v>4536</v>
      </c>
      <c r="K601" s="11" t="s">
        <v>4537</v>
      </c>
      <c r="L601" s="11" t="s">
        <v>2676</v>
      </c>
      <c r="M601" s="12">
        <v>45478</v>
      </c>
      <c r="N601" s="12">
        <v>45483</v>
      </c>
      <c r="O601" s="12" t="str">
        <f>IFERROR(_xlfn.XLOOKUP(표1[[#This Row],[시도]]&amp;" "&amp;표1[[#This Row],[시군구]],요금제0402!C:C,요금제0402!G:G),"-")</f>
        <v>지방</v>
      </c>
      <c r="P601" s="14"/>
      <c r="Q601" s="57">
        <v>0</v>
      </c>
      <c r="R601" s="13">
        <v>100</v>
      </c>
      <c r="S601" s="18">
        <v>50</v>
      </c>
      <c r="T601" s="12" t="s">
        <v>86</v>
      </c>
      <c r="U601" s="11" t="s">
        <v>64</v>
      </c>
      <c r="V601" s="11">
        <v>6901701585</v>
      </c>
      <c r="W601" s="11" t="s">
        <v>4538</v>
      </c>
      <c r="X601" s="11" t="s">
        <v>4539</v>
      </c>
      <c r="Y601" s="11" t="s">
        <v>4540</v>
      </c>
      <c r="Z601" s="11">
        <v>3511242387503</v>
      </c>
      <c r="AA601" s="11" t="s">
        <v>142</v>
      </c>
      <c r="AB601" s="11" t="s">
        <v>4541</v>
      </c>
      <c r="AC601" s="12"/>
      <c r="AD601" s="12"/>
      <c r="AE601" s="12"/>
      <c r="AF601" s="15"/>
      <c r="AG601" s="11" t="str">
        <f>IFERROR(VLOOKUP(표1[[#This Row],[담당자]],'담당자 정보'!$B:$D,2,0),"")</f>
        <v>바로고</v>
      </c>
      <c r="AH601" s="11" t="str">
        <f>IFERROR(VLOOKUP(표1[[#This Row],[담당자]],'담당자 정보'!$B:$E,4,0),"")</f>
        <v>2팀</v>
      </c>
      <c r="AI601" s="12" t="s">
        <v>317</v>
      </c>
      <c r="AJ601" s="12" t="str">
        <f>IFERROR(VLOOKUP(표1[[#This Row],[담당자]],배민비즈계정!$B:$E,3,0),"")</f>
        <v>mskim1</v>
      </c>
      <c r="AK601" s="12" t="str">
        <f>IFERROR(VLOOKUP(표1[[#This Row],[담당자]],배민비즈계정!$B:$E,4,0),"")</f>
        <v>010-4659-7909</v>
      </c>
      <c r="AL601" s="12" t="str">
        <f>VLOOKUP(표1[[#This Row],[담당자]],배민비즈계정!$B:$E,2,0)</f>
        <v>2팀</v>
      </c>
      <c r="AM601" s="11" t="str">
        <f>VLOOKUP(표1[[#This Row],[담당자]],'담당자 정보'!B:G,6,FALSE)</f>
        <v>최융희</v>
      </c>
      <c r="AN601" s="11" t="str">
        <f>VLOOKUP(표1[[#This Row],[팀장]],배민비즈계정!$B:$E,3,FALSE)</f>
        <v>yhchoi62</v>
      </c>
      <c r="AO601" s="16" t="str">
        <f>VLOOKUP(표1[[#This Row],[팀장]],배민비즈계정!$B:$E,4,FALSE)</f>
        <v xml:space="preserve"> 010-2336-6262</v>
      </c>
      <c r="AP601" s="2" t="s">
        <v>1706</v>
      </c>
      <c r="AQ601" s="2" t="s">
        <v>1725</v>
      </c>
      <c r="AR601" s="2" t="str">
        <f>_xlfn.XLOOKUP(표1[[#This Row],[시도2]]&amp;" "&amp;표1[[#This Row],[시군구2]],요금제0402!C:C,요금제0402!G:G)</f>
        <v>지방</v>
      </c>
      <c r="AS601" s="2"/>
      <c r="AT601" s="2"/>
      <c r="AU601" s="2"/>
    </row>
    <row r="602" spans="1:47" ht="16.5" customHeight="1">
      <c r="A602" s="10">
        <v>600</v>
      </c>
      <c r="B602" s="11"/>
      <c r="C602" s="11" t="s">
        <v>4542</v>
      </c>
      <c r="D602" s="11" t="s">
        <v>4543</v>
      </c>
      <c r="E602" s="11" t="s">
        <v>75</v>
      </c>
      <c r="F602" s="11" t="s">
        <v>447</v>
      </c>
      <c r="G602" s="11" t="s">
        <v>3256</v>
      </c>
      <c r="H602" s="11">
        <v>0</v>
      </c>
      <c r="I602" s="47"/>
      <c r="J602" s="11" t="s">
        <v>4544</v>
      </c>
      <c r="K602" s="11" t="s">
        <v>4545</v>
      </c>
      <c r="L602" s="11" t="s">
        <v>2676</v>
      </c>
      <c r="M602" s="12">
        <v>45478</v>
      </c>
      <c r="N602" s="12">
        <v>45483</v>
      </c>
      <c r="O602" s="12" t="str">
        <f>IFERROR(_xlfn.XLOOKUP(표1[[#This Row],[시도]]&amp;" "&amp;표1[[#This Row],[시군구]],요금제0402!C:C,요금제0402!G:G),"-")</f>
        <v>지방</v>
      </c>
      <c r="P602" s="14"/>
      <c r="Q602" s="57">
        <v>0</v>
      </c>
      <c r="R602" s="13">
        <v>100</v>
      </c>
      <c r="S602" s="18">
        <v>50</v>
      </c>
      <c r="T602" s="12" t="s">
        <v>86</v>
      </c>
      <c r="U602" s="11" t="s">
        <v>64</v>
      </c>
      <c r="V602" s="11">
        <v>4981602211</v>
      </c>
      <c r="W602" s="11" t="s">
        <v>4546</v>
      </c>
      <c r="X602" s="11" t="s">
        <v>4547</v>
      </c>
      <c r="Y602" s="11" t="s">
        <v>4548</v>
      </c>
      <c r="Z602" s="11">
        <v>3333316952953</v>
      </c>
      <c r="AA602" s="11" t="s">
        <v>68</v>
      </c>
      <c r="AB602" s="11" t="s">
        <v>4549</v>
      </c>
      <c r="AC602" s="12"/>
      <c r="AD602" s="12"/>
      <c r="AE602" s="12"/>
      <c r="AF602" s="15"/>
      <c r="AG602" s="11" t="str">
        <f>IFERROR(VLOOKUP(표1[[#This Row],[담당자]],'담당자 정보'!$B:$D,2,0),"")</f>
        <v>바로고</v>
      </c>
      <c r="AH602" s="11" t="str">
        <f>IFERROR(VLOOKUP(표1[[#This Row],[담당자]],'담당자 정보'!$B:$E,4,0),"")</f>
        <v>2팀</v>
      </c>
      <c r="AI602" s="12" t="s">
        <v>298</v>
      </c>
      <c r="AJ602" s="12" t="str">
        <f>IFERROR(VLOOKUP(표1[[#This Row],[담당자]],배민비즈계정!$B:$E,3,0),"")</f>
        <v>hbshim</v>
      </c>
      <c r="AK602" s="12" t="str">
        <f>IFERROR(VLOOKUP(표1[[#This Row],[담당자]],배민비즈계정!$B:$E,4,0),"")</f>
        <v xml:space="preserve"> 010-8940-9029</v>
      </c>
      <c r="AL602" s="12" t="str">
        <f>VLOOKUP(표1[[#This Row],[담당자]],배민비즈계정!$B:$E,2,0)</f>
        <v>2팀</v>
      </c>
      <c r="AM602" s="11" t="str">
        <f>VLOOKUP(표1[[#This Row],[담당자]],'담당자 정보'!B:G,6,FALSE)</f>
        <v>최융희</v>
      </c>
      <c r="AN602" s="11" t="str">
        <f>VLOOKUP(표1[[#This Row],[팀장]],배민비즈계정!$B:$E,3,FALSE)</f>
        <v>yhchoi62</v>
      </c>
      <c r="AO602" s="16" t="str">
        <f>VLOOKUP(표1[[#This Row],[팀장]],배민비즈계정!$B:$E,4,FALSE)</f>
        <v xml:space="preserve"> 010-2336-6262</v>
      </c>
      <c r="AP602" s="2" t="s">
        <v>447</v>
      </c>
      <c r="AQ602" s="2" t="s">
        <v>3256</v>
      </c>
      <c r="AR602" s="2" t="str">
        <f>_xlfn.XLOOKUP(표1[[#This Row],[시도2]]&amp;" "&amp;표1[[#This Row],[시군구2]],요금제0402!C:C,요금제0402!G:G)</f>
        <v>지방</v>
      </c>
      <c r="AS602" s="2"/>
      <c r="AT602" s="2"/>
      <c r="AU602" s="2"/>
    </row>
    <row r="603" spans="1:47" ht="16.5" customHeight="1">
      <c r="A603" s="10">
        <v>601</v>
      </c>
      <c r="B603" s="11"/>
      <c r="C603" s="11" t="s">
        <v>4550</v>
      </c>
      <c r="D603" s="11" t="s">
        <v>4551</v>
      </c>
      <c r="E603" s="11" t="s">
        <v>56</v>
      </c>
      <c r="F603" s="11" t="s">
        <v>2149</v>
      </c>
      <c r="G603" s="11" t="s">
        <v>2150</v>
      </c>
      <c r="H603" s="11">
        <v>0</v>
      </c>
      <c r="I603" s="47"/>
      <c r="J603" s="11" t="s">
        <v>4552</v>
      </c>
      <c r="K603" s="11" t="s">
        <v>4553</v>
      </c>
      <c r="L603" s="11" t="s">
        <v>2676</v>
      </c>
      <c r="M603" s="12">
        <v>45478</v>
      </c>
      <c r="N603" s="12">
        <v>45483</v>
      </c>
      <c r="O603" s="12" t="str">
        <f>IFERROR(_xlfn.XLOOKUP(표1[[#This Row],[시도]]&amp;" "&amp;표1[[#This Row],[시군구]],요금제0402!C:C,요금제0402!G:G),"-")</f>
        <v>경인B</v>
      </c>
      <c r="P603" s="14"/>
      <c r="Q603" s="57">
        <v>0</v>
      </c>
      <c r="R603" s="13">
        <v>100</v>
      </c>
      <c r="S603" s="18">
        <v>50</v>
      </c>
      <c r="T603" s="12" t="s">
        <v>86</v>
      </c>
      <c r="U603" s="11" t="s">
        <v>150</v>
      </c>
      <c r="V603" s="11">
        <v>6445500979</v>
      </c>
      <c r="W603" s="11" t="s">
        <v>4554</v>
      </c>
      <c r="X603" s="11" t="s">
        <v>4555</v>
      </c>
      <c r="Y603" s="11" t="s">
        <v>4556</v>
      </c>
      <c r="Z603" s="11">
        <v>3333311923076</v>
      </c>
      <c r="AA603" s="11" t="s">
        <v>68</v>
      </c>
      <c r="AB603" s="11" t="s">
        <v>4557</v>
      </c>
      <c r="AC603" s="12"/>
      <c r="AD603" s="12"/>
      <c r="AE603" s="12"/>
      <c r="AF603" s="15"/>
      <c r="AG603" s="11" t="str">
        <f>IFERROR(VLOOKUP(표1[[#This Row],[담당자]],'담당자 정보'!$B:$D,2,0),"")</f>
        <v>바로고</v>
      </c>
      <c r="AH603" s="11" t="str">
        <f>IFERROR(VLOOKUP(표1[[#This Row],[담당자]],'담당자 정보'!$B:$E,4,0),"")</f>
        <v>1팀</v>
      </c>
      <c r="AI603" s="12" t="s">
        <v>356</v>
      </c>
      <c r="AJ603" s="12" t="str">
        <f>IFERROR(VLOOKUP(표1[[#This Row],[담당자]],배민비즈계정!$B:$E,3,0),"")</f>
        <v>jhpyeong</v>
      </c>
      <c r="AK603" s="12" t="str">
        <f>IFERROR(VLOOKUP(표1[[#This Row],[담당자]],배민비즈계정!$B:$E,4,0),"")</f>
        <v>010-4660-7292</v>
      </c>
      <c r="AL603" s="12" t="str">
        <f>VLOOKUP(표1[[#This Row],[담당자]],배민비즈계정!$B:$E,2,0)</f>
        <v>1팀 팀장</v>
      </c>
      <c r="AM603" s="11" t="str">
        <f>VLOOKUP(표1[[#This Row],[담당자]],'담당자 정보'!B:G,6,FALSE)</f>
        <v>평정현</v>
      </c>
      <c r="AN603" s="11" t="str">
        <f>VLOOKUP(표1[[#This Row],[팀장]],배민비즈계정!$B:$E,3,FALSE)</f>
        <v>jhpyeong</v>
      </c>
      <c r="AO603" s="16" t="str">
        <f>VLOOKUP(표1[[#This Row],[팀장]],배민비즈계정!$B:$E,4,FALSE)</f>
        <v>010-4660-7292</v>
      </c>
      <c r="AP603" s="2" t="s">
        <v>2149</v>
      </c>
      <c r="AQ603" s="2" t="s">
        <v>2150</v>
      </c>
      <c r="AR603" s="2" t="str">
        <f>_xlfn.XLOOKUP(표1[[#This Row],[시도2]]&amp;" "&amp;표1[[#This Row],[시군구2]],요금제0402!C:C,요금제0402!G:G)</f>
        <v>경인B</v>
      </c>
      <c r="AS603" s="2"/>
      <c r="AT603" s="2"/>
      <c r="AU603" s="2"/>
    </row>
    <row r="604" spans="1:47" ht="16.5" customHeight="1">
      <c r="A604" s="10">
        <v>602</v>
      </c>
      <c r="B604" s="11"/>
      <c r="C604" s="11" t="s">
        <v>4558</v>
      </c>
      <c r="D604" s="11" t="s">
        <v>4559</v>
      </c>
      <c r="E604" s="11" t="s">
        <v>56</v>
      </c>
      <c r="F604" s="11" t="s">
        <v>309</v>
      </c>
      <c r="G604" s="11" t="s">
        <v>310</v>
      </c>
      <c r="H604" s="11">
        <v>0</v>
      </c>
      <c r="I604" s="47"/>
      <c r="J604" s="11" t="s">
        <v>4560</v>
      </c>
      <c r="K604" s="11" t="s">
        <v>2240</v>
      </c>
      <c r="L604" s="11" t="s">
        <v>2676</v>
      </c>
      <c r="M604" s="12">
        <v>45478</v>
      </c>
      <c r="N604" s="12">
        <v>45483</v>
      </c>
      <c r="O604" s="12" t="str">
        <f>IFERROR(_xlfn.XLOOKUP(표1[[#This Row],[시도]]&amp;" "&amp;표1[[#This Row],[시군구]],요금제0402!C:C,요금제0402!G:G),"-")</f>
        <v>지방</v>
      </c>
      <c r="P604" s="14"/>
      <c r="Q604" s="57">
        <v>0</v>
      </c>
      <c r="R604" s="13">
        <v>100</v>
      </c>
      <c r="S604" s="18">
        <v>50</v>
      </c>
      <c r="T604" s="12" t="s">
        <v>86</v>
      </c>
      <c r="U604" s="11" t="s">
        <v>64</v>
      </c>
      <c r="V604" s="11">
        <v>3101164950</v>
      </c>
      <c r="W604" s="11" t="s">
        <v>4561</v>
      </c>
      <c r="X604" s="11" t="s">
        <v>4562</v>
      </c>
      <c r="Y604" s="11" t="s">
        <v>4563</v>
      </c>
      <c r="Z604" s="11">
        <v>3333287004060</v>
      </c>
      <c r="AA604" s="11" t="s">
        <v>68</v>
      </c>
      <c r="AB604" s="11" t="s">
        <v>4564</v>
      </c>
      <c r="AC604" s="12"/>
      <c r="AD604" s="166" t="s">
        <v>4565</v>
      </c>
      <c r="AE604" s="12"/>
      <c r="AF604" s="15"/>
      <c r="AG604" s="11" t="str">
        <f>IFERROR(VLOOKUP(표1[[#This Row],[담당자]],'담당자 정보'!$B:$D,2,0),"")</f>
        <v>바로고</v>
      </c>
      <c r="AH604" s="11" t="str">
        <f>IFERROR(VLOOKUP(표1[[#This Row],[담당자]],'담당자 정보'!$B:$E,4,0),"")</f>
        <v>2팀</v>
      </c>
      <c r="AI604" s="12" t="s">
        <v>317</v>
      </c>
      <c r="AJ604" s="12" t="str">
        <f>IFERROR(VLOOKUP(표1[[#This Row],[담당자]],배민비즈계정!$B:$E,3,0),"")</f>
        <v>mskim1</v>
      </c>
      <c r="AK604" s="12" t="str">
        <f>IFERROR(VLOOKUP(표1[[#This Row],[담당자]],배민비즈계정!$B:$E,4,0),"")</f>
        <v>010-4659-7909</v>
      </c>
      <c r="AL604" s="12" t="str">
        <f>VLOOKUP(표1[[#This Row],[담당자]],배민비즈계정!$B:$E,2,0)</f>
        <v>2팀</v>
      </c>
      <c r="AM604" s="11" t="str">
        <f>VLOOKUP(표1[[#This Row],[담당자]],'담당자 정보'!B:G,6,FALSE)</f>
        <v>최융희</v>
      </c>
      <c r="AN604" s="11" t="str">
        <f>VLOOKUP(표1[[#This Row],[팀장]],배민비즈계정!$B:$E,3,FALSE)</f>
        <v>yhchoi62</v>
      </c>
      <c r="AO604" s="16" t="str">
        <f>VLOOKUP(표1[[#This Row],[팀장]],배민비즈계정!$B:$E,4,FALSE)</f>
        <v xml:space="preserve"> 010-2336-6262</v>
      </c>
      <c r="AP604" s="2" t="s">
        <v>309</v>
      </c>
      <c r="AQ604" s="2" t="s">
        <v>310</v>
      </c>
      <c r="AR604" s="2" t="str">
        <f>_xlfn.XLOOKUP(표1[[#This Row],[시도2]]&amp;" "&amp;표1[[#This Row],[시군구2]],요금제0402!C:C,요금제0402!G:G)</f>
        <v>지방</v>
      </c>
      <c r="AS604" s="2"/>
      <c r="AT604" s="2"/>
      <c r="AU604" s="2"/>
    </row>
    <row r="605" spans="1:47" ht="16.5" customHeight="1">
      <c r="A605" s="10">
        <v>603</v>
      </c>
      <c r="B605" s="11"/>
      <c r="C605" s="11" t="s">
        <v>4566</v>
      </c>
      <c r="D605" s="11" t="s">
        <v>4567</v>
      </c>
      <c r="E605" s="11" t="s">
        <v>56</v>
      </c>
      <c r="F605" s="11" t="s">
        <v>493</v>
      </c>
      <c r="G605" s="11" t="s">
        <v>506</v>
      </c>
      <c r="H605" s="11">
        <v>0</v>
      </c>
      <c r="I605" s="47"/>
      <c r="J605" s="11" t="s">
        <v>4568</v>
      </c>
      <c r="K605" s="11" t="s">
        <v>4569</v>
      </c>
      <c r="L605" s="11" t="s">
        <v>2676</v>
      </c>
      <c r="M605" s="12">
        <v>45478</v>
      </c>
      <c r="N605" s="12">
        <v>45483</v>
      </c>
      <c r="O605" s="12" t="str">
        <f>IFERROR(_xlfn.XLOOKUP(표1[[#This Row],[시도]]&amp;" "&amp;표1[[#This Row],[시군구]],요금제0402!C:C,요금제0402!G:G),"-")</f>
        <v>지방</v>
      </c>
      <c r="P605" s="14"/>
      <c r="Q605" s="57">
        <v>0</v>
      </c>
      <c r="R605" s="13">
        <v>100</v>
      </c>
      <c r="S605" s="18">
        <v>50</v>
      </c>
      <c r="T605" s="12" t="s">
        <v>86</v>
      </c>
      <c r="U605" s="11" t="s">
        <v>64</v>
      </c>
      <c r="V605" s="11">
        <v>4053501074</v>
      </c>
      <c r="W605" s="11" t="s">
        <v>509</v>
      </c>
      <c r="X605" s="11" t="s">
        <v>510</v>
      </c>
      <c r="Y605" s="11" t="s">
        <v>511</v>
      </c>
      <c r="Z605" s="11">
        <v>620250681876</v>
      </c>
      <c r="AA605" s="11" t="s">
        <v>296</v>
      </c>
      <c r="AB605" s="11" t="s">
        <v>512</v>
      </c>
      <c r="AC605" s="12"/>
      <c r="AD605" s="12"/>
      <c r="AE605" s="12"/>
      <c r="AF605" s="15"/>
      <c r="AG605" s="11" t="str">
        <f>IFERROR(VLOOKUP(표1[[#This Row],[담당자]],'담당자 정보'!$B:$D,2,0),"")</f>
        <v>딜버</v>
      </c>
      <c r="AH605" s="11" t="str">
        <f>IFERROR(VLOOKUP(표1[[#This Row],[담당자]],'담당자 정보'!$B:$E,4,0),"")</f>
        <v>-</v>
      </c>
      <c r="AI605" s="12" t="s">
        <v>4570</v>
      </c>
      <c r="AJ605" s="12" t="str">
        <f>IFERROR(VLOOKUP(표1[[#This Row],[담당자]],배민비즈계정!$B:$E,3,0),"")</f>
        <v>bjpark01</v>
      </c>
      <c r="AK605" s="12" t="str">
        <f>IFERROR(VLOOKUP(표1[[#This Row],[담당자]],배민비즈계정!$B:$E,4,0),"")</f>
        <v>010-4200-8805</v>
      </c>
      <c r="AL605" s="12" t="str">
        <f>VLOOKUP(표1[[#This Row],[담당자]],배민비즈계정!$B:$E,2,0)</f>
        <v>딜버</v>
      </c>
      <c r="AM605" s="11">
        <f>VLOOKUP(표1[[#This Row],[담당자]],'담당자 정보'!B:G,6,FALSE)</f>
        <v>0</v>
      </c>
      <c r="AN605" s="11" t="e">
        <f>VLOOKUP(표1[[#This Row],[팀장]],배민비즈계정!$B:$E,3,FALSE)</f>
        <v>#N/A</v>
      </c>
      <c r="AO605" s="16" t="e">
        <f>VLOOKUP(표1[[#This Row],[팀장]],배민비즈계정!$B:$E,4,FALSE)</f>
        <v>#N/A</v>
      </c>
      <c r="AP605" s="2" t="s">
        <v>493</v>
      </c>
      <c r="AQ605" s="2" t="s">
        <v>506</v>
      </c>
      <c r="AR605" s="2" t="str">
        <f>_xlfn.XLOOKUP(표1[[#This Row],[시도2]]&amp;" "&amp;표1[[#This Row],[시군구2]],요금제0402!C:C,요금제0402!G:G)</f>
        <v>지방</v>
      </c>
      <c r="AS605" s="2"/>
      <c r="AT605" s="2"/>
      <c r="AU605" s="2"/>
    </row>
    <row r="606" spans="1:47" ht="16.5" customHeight="1">
      <c r="A606" s="10">
        <v>604</v>
      </c>
      <c r="B606" s="11"/>
      <c r="C606" s="11" t="s">
        <v>4571</v>
      </c>
      <c r="D606" s="11" t="s">
        <v>4572</v>
      </c>
      <c r="E606" s="11" t="s">
        <v>56</v>
      </c>
      <c r="F606" s="11" t="s">
        <v>57</v>
      </c>
      <c r="G606" s="11" t="s">
        <v>765</v>
      </c>
      <c r="H606" s="11">
        <v>0</v>
      </c>
      <c r="I606" s="47"/>
      <c r="J606" s="11" t="s">
        <v>4573</v>
      </c>
      <c r="K606" s="11" t="s">
        <v>767</v>
      </c>
      <c r="L606" s="11" t="s">
        <v>2676</v>
      </c>
      <c r="M606" s="12">
        <v>45478</v>
      </c>
      <c r="N606" s="12">
        <v>45483</v>
      </c>
      <c r="O606" s="12" t="str">
        <f>IFERROR(_xlfn.XLOOKUP(표1[[#This Row],[시도]]&amp;" "&amp;표1[[#This Row],[시군구]],요금제0402!C:C,요금제0402!G:G),"-")</f>
        <v>서울B&amp;경인A</v>
      </c>
      <c r="P606" s="14"/>
      <c r="Q606" s="57">
        <v>0</v>
      </c>
      <c r="R606" s="13">
        <v>100</v>
      </c>
      <c r="S606" s="18">
        <v>50</v>
      </c>
      <c r="T606" s="12" t="s">
        <v>86</v>
      </c>
      <c r="U606" s="11" t="s">
        <v>150</v>
      </c>
      <c r="V606" s="11">
        <v>0</v>
      </c>
      <c r="W606" s="11">
        <v>0</v>
      </c>
      <c r="X606" s="11">
        <v>0</v>
      </c>
      <c r="Y606" s="11">
        <v>0</v>
      </c>
      <c r="Z606" s="11">
        <v>0</v>
      </c>
      <c r="AA606" s="11">
        <v>0</v>
      </c>
      <c r="AB606" s="11">
        <v>0</v>
      </c>
      <c r="AC606" s="12"/>
      <c r="AD606" s="12"/>
      <c r="AE606" s="12"/>
      <c r="AF606" s="15"/>
      <c r="AG606" s="11" t="str">
        <f>IFERROR(VLOOKUP(표1[[#This Row],[담당자]],'담당자 정보'!$B:$D,2,0),"")</f>
        <v>딜버</v>
      </c>
      <c r="AH606" s="11" t="str">
        <f>IFERROR(VLOOKUP(표1[[#This Row],[담당자]],'담당자 정보'!$B:$E,4,0),"")</f>
        <v>-</v>
      </c>
      <c r="AI606" s="12" t="s">
        <v>4570</v>
      </c>
      <c r="AJ606" s="12" t="str">
        <f>IFERROR(VLOOKUP(표1[[#This Row],[담당자]],배민비즈계정!$B:$E,3,0),"")</f>
        <v>bjpark01</v>
      </c>
      <c r="AK606" s="12" t="str">
        <f>IFERROR(VLOOKUP(표1[[#This Row],[담당자]],배민비즈계정!$B:$E,4,0),"")</f>
        <v>010-4200-8805</v>
      </c>
      <c r="AL606" s="12" t="str">
        <f>VLOOKUP(표1[[#This Row],[담당자]],배민비즈계정!$B:$E,2,0)</f>
        <v>딜버</v>
      </c>
      <c r="AM606" s="11">
        <f>VLOOKUP(표1[[#This Row],[담당자]],'담당자 정보'!B:G,6,FALSE)</f>
        <v>0</v>
      </c>
      <c r="AN606" s="11" t="e">
        <f>VLOOKUP(표1[[#This Row],[팀장]],배민비즈계정!$B:$E,3,FALSE)</f>
        <v>#N/A</v>
      </c>
      <c r="AO606" s="16" t="e">
        <f>VLOOKUP(표1[[#This Row],[팀장]],배민비즈계정!$B:$E,4,FALSE)</f>
        <v>#N/A</v>
      </c>
      <c r="AP606" s="2" t="s">
        <v>57</v>
      </c>
      <c r="AQ606" s="2" t="s">
        <v>765</v>
      </c>
      <c r="AR606" s="2" t="str">
        <f>_xlfn.XLOOKUP(표1[[#This Row],[시도2]]&amp;" "&amp;표1[[#This Row],[시군구2]],요금제0402!C:C,요금제0402!G:G)</f>
        <v>서울B&amp;경인A</v>
      </c>
      <c r="AS606" s="2"/>
      <c r="AT606" s="2"/>
      <c r="AU606" s="2"/>
    </row>
    <row r="607" spans="1:47" ht="16.5" customHeight="1">
      <c r="A607" s="10">
        <v>605</v>
      </c>
      <c r="B607" s="11"/>
      <c r="C607" s="11" t="s">
        <v>4574</v>
      </c>
      <c r="D607" s="11" t="s">
        <v>4575</v>
      </c>
      <c r="E607" s="11" t="s">
        <v>56</v>
      </c>
      <c r="F607" s="11" t="s">
        <v>57</v>
      </c>
      <c r="G607" s="11" t="s">
        <v>271</v>
      </c>
      <c r="H607" s="11">
        <v>0</v>
      </c>
      <c r="I607" s="47"/>
      <c r="J607" s="11" t="s">
        <v>4576</v>
      </c>
      <c r="K607" s="11" t="s">
        <v>4577</v>
      </c>
      <c r="L607" s="11" t="s">
        <v>2676</v>
      </c>
      <c r="M607" s="12">
        <v>45478</v>
      </c>
      <c r="N607" s="12">
        <v>45483</v>
      </c>
      <c r="O607" s="12" t="str">
        <f>IFERROR(_xlfn.XLOOKUP(표1[[#This Row],[시도]]&amp;" "&amp;표1[[#This Row],[시군구]],요금제0402!C:C,요금제0402!G:G),"-")</f>
        <v>서울B&amp;경인A</v>
      </c>
      <c r="P607" s="14"/>
      <c r="Q607" s="57">
        <v>0</v>
      </c>
      <c r="R607" s="13">
        <v>100</v>
      </c>
      <c r="S607" s="18">
        <v>50</v>
      </c>
      <c r="T607" s="12" t="s">
        <v>86</v>
      </c>
      <c r="U607" s="11" t="s">
        <v>64</v>
      </c>
      <c r="V607" s="11">
        <v>6052981022</v>
      </c>
      <c r="W607" s="11" t="s">
        <v>1413</v>
      </c>
      <c r="X607" s="11" t="s">
        <v>1414</v>
      </c>
      <c r="Y607" s="11" t="s">
        <v>1415</v>
      </c>
      <c r="Z607" s="11">
        <v>1002459401093</v>
      </c>
      <c r="AA607" s="11" t="s">
        <v>259</v>
      </c>
      <c r="AB607" s="11" t="s">
        <v>1416</v>
      </c>
      <c r="AC607" s="12"/>
      <c r="AD607" s="12"/>
      <c r="AE607" s="12"/>
      <c r="AF607" s="15"/>
      <c r="AG607" s="11" t="str">
        <f>IFERROR(VLOOKUP(표1[[#This Row],[담당자]],'담당자 정보'!$B:$D,2,0),"")</f>
        <v>바로고</v>
      </c>
      <c r="AH607" s="11" t="str">
        <f>IFERROR(VLOOKUP(표1[[#This Row],[담당자]],'담당자 정보'!$B:$E,4,0),"")</f>
        <v>1팀</v>
      </c>
      <c r="AI607" s="12" t="s">
        <v>71</v>
      </c>
      <c r="AJ607" s="12" t="str">
        <f>IFERROR(VLOOKUP(표1[[#This Row],[담당자]],배민비즈계정!$B:$E,3,0),"")</f>
        <v>tkdan159</v>
      </c>
      <c r="AK607" s="12" t="str">
        <f>IFERROR(VLOOKUP(표1[[#This Row],[담당자]],배민비즈계정!$B:$E,4,0),"")</f>
        <v>010-9052-0911</v>
      </c>
      <c r="AL607" s="12" t="str">
        <f>VLOOKUP(표1[[#This Row],[담당자]],배민비즈계정!$B:$E,2,0)</f>
        <v>1팀</v>
      </c>
      <c r="AM607" s="11" t="str">
        <f>VLOOKUP(표1[[#This Row],[담당자]],'담당자 정보'!B:G,6,FALSE)</f>
        <v>평정현</v>
      </c>
      <c r="AN607" s="11" t="str">
        <f>VLOOKUP(표1[[#This Row],[팀장]],배민비즈계정!$B:$E,3,FALSE)</f>
        <v>jhpyeong</v>
      </c>
      <c r="AO607" s="16" t="str">
        <f>VLOOKUP(표1[[#This Row],[팀장]],배민비즈계정!$B:$E,4,FALSE)</f>
        <v>010-4660-7292</v>
      </c>
      <c r="AP607" s="2" t="s">
        <v>57</v>
      </c>
      <c r="AQ607" s="2" t="s">
        <v>271</v>
      </c>
      <c r="AR607" s="2" t="str">
        <f>_xlfn.XLOOKUP(표1[[#This Row],[시도2]]&amp;" "&amp;표1[[#This Row],[시군구2]],요금제0402!C:C,요금제0402!G:G)</f>
        <v>서울B&amp;경인A</v>
      </c>
      <c r="AS607" s="2"/>
      <c r="AT607" s="2"/>
      <c r="AU607" s="2"/>
    </row>
    <row r="608" spans="1:47" ht="16.5" customHeight="1">
      <c r="A608" s="10">
        <v>606</v>
      </c>
      <c r="B608" s="11"/>
      <c r="C608" s="11" t="s">
        <v>4578</v>
      </c>
      <c r="D608" s="11" t="s">
        <v>4579</v>
      </c>
      <c r="E608" s="11" t="s">
        <v>56</v>
      </c>
      <c r="F608" s="11" t="s">
        <v>57</v>
      </c>
      <c r="G608" s="11" t="s">
        <v>281</v>
      </c>
      <c r="H608" s="11">
        <v>0</v>
      </c>
      <c r="I608" s="47" t="s">
        <v>3861</v>
      </c>
      <c r="J608" s="11" t="s">
        <v>4580</v>
      </c>
      <c r="K608" s="11" t="s">
        <v>4581</v>
      </c>
      <c r="L608" s="11" t="s">
        <v>2676</v>
      </c>
      <c r="M608" s="12">
        <v>45478</v>
      </c>
      <c r="N608" s="12">
        <v>45483</v>
      </c>
      <c r="O608" s="12" t="str">
        <f>IFERROR(_xlfn.XLOOKUP(표1[[#This Row],[시도]]&amp;" "&amp;표1[[#This Row],[시군구]],요금제0402!C:C,요금제0402!G:G),"-")</f>
        <v>서울B&amp;경인A</v>
      </c>
      <c r="P608" s="14"/>
      <c r="Q608" s="57">
        <v>0</v>
      </c>
      <c r="R608" s="13">
        <v>100</v>
      </c>
      <c r="S608" s="18">
        <v>50</v>
      </c>
      <c r="T608" s="12" t="s">
        <v>86</v>
      </c>
      <c r="U608" s="11" t="s">
        <v>64</v>
      </c>
      <c r="V608" s="11">
        <v>6052981022</v>
      </c>
      <c r="W608" s="11" t="s">
        <v>1413</v>
      </c>
      <c r="X608" s="11" t="s">
        <v>1414</v>
      </c>
      <c r="Y608" s="11" t="s">
        <v>1415</v>
      </c>
      <c r="Z608" s="11">
        <v>1002459401093</v>
      </c>
      <c r="AA608" s="11" t="s">
        <v>259</v>
      </c>
      <c r="AB608" s="11" t="s">
        <v>1416</v>
      </c>
      <c r="AC608" s="12"/>
      <c r="AD608" s="12"/>
      <c r="AE608" s="12"/>
      <c r="AF608" s="15"/>
      <c r="AG608" s="11" t="str">
        <f>IFERROR(VLOOKUP(표1[[#This Row],[담당자]],'담당자 정보'!$B:$D,2,0),"")</f>
        <v>바로고</v>
      </c>
      <c r="AH608" s="11" t="str">
        <f>IFERROR(VLOOKUP(표1[[#This Row],[담당자]],'담당자 정보'!$B:$E,4,0),"")</f>
        <v>1팀</v>
      </c>
      <c r="AI608" s="12" t="s">
        <v>71</v>
      </c>
      <c r="AJ608" s="12" t="str">
        <f>IFERROR(VLOOKUP(표1[[#This Row],[담당자]],배민비즈계정!$B:$E,3,0),"")</f>
        <v>tkdan159</v>
      </c>
      <c r="AK608" s="12" t="str">
        <f>IFERROR(VLOOKUP(표1[[#This Row],[담당자]],배민비즈계정!$B:$E,4,0),"")</f>
        <v>010-9052-0911</v>
      </c>
      <c r="AL608" s="12" t="str">
        <f>VLOOKUP(표1[[#This Row],[담당자]],배민비즈계정!$B:$E,2,0)</f>
        <v>1팀</v>
      </c>
      <c r="AM608" s="11" t="str">
        <f>VLOOKUP(표1[[#This Row],[담당자]],'담당자 정보'!B:G,6,FALSE)</f>
        <v>평정현</v>
      </c>
      <c r="AN608" s="11" t="str">
        <f>VLOOKUP(표1[[#This Row],[팀장]],배민비즈계정!$B:$E,3,FALSE)</f>
        <v>jhpyeong</v>
      </c>
      <c r="AO608" s="16" t="str">
        <f>VLOOKUP(표1[[#This Row],[팀장]],배민비즈계정!$B:$E,4,FALSE)</f>
        <v>010-4660-7292</v>
      </c>
      <c r="AP608" s="2" t="s">
        <v>57</v>
      </c>
      <c r="AQ608" s="2" t="s">
        <v>281</v>
      </c>
      <c r="AR608" s="2" t="str">
        <f>_xlfn.XLOOKUP(표1[[#This Row],[시도2]]&amp;" "&amp;표1[[#This Row],[시군구2]],요금제0402!C:C,요금제0402!G:G)</f>
        <v>서울B&amp;경인A</v>
      </c>
      <c r="AS608" s="2"/>
      <c r="AT608" s="2"/>
      <c r="AU608" s="2"/>
    </row>
    <row r="609" spans="1:47" ht="16.5" customHeight="1">
      <c r="A609" s="10">
        <v>607</v>
      </c>
      <c r="B609" s="11"/>
      <c r="C609" s="11" t="s">
        <v>4582</v>
      </c>
      <c r="D609" s="11" t="s">
        <v>4583</v>
      </c>
      <c r="E609" s="11" t="s">
        <v>75</v>
      </c>
      <c r="F609" s="11" t="s">
        <v>57</v>
      </c>
      <c r="G609" s="11" t="s">
        <v>576</v>
      </c>
      <c r="H609" s="11">
        <v>0</v>
      </c>
      <c r="I609" s="47" t="s">
        <v>4584</v>
      </c>
      <c r="J609" s="11" t="s">
        <v>4585</v>
      </c>
      <c r="K609" s="11" t="s">
        <v>2362</v>
      </c>
      <c r="L609" s="11" t="s">
        <v>2676</v>
      </c>
      <c r="M609" s="12">
        <v>45478</v>
      </c>
      <c r="N609" s="12">
        <v>45483</v>
      </c>
      <c r="O609" s="12" t="str">
        <f>IFERROR(_xlfn.XLOOKUP(표1[[#This Row],[시도]]&amp;" "&amp;표1[[#This Row],[시군구]],요금제0402!C:C,요금제0402!G:G),"-")</f>
        <v>서울B&amp;경인A</v>
      </c>
      <c r="P609" s="14"/>
      <c r="Q609" s="57">
        <v>0</v>
      </c>
      <c r="R609" s="13">
        <v>100</v>
      </c>
      <c r="S609" s="18">
        <v>50</v>
      </c>
      <c r="T609" s="12" t="s">
        <v>86</v>
      </c>
      <c r="U609" s="11" t="s">
        <v>64</v>
      </c>
      <c r="V609" s="11">
        <v>7132801486</v>
      </c>
      <c r="W609" s="11" t="s">
        <v>4586</v>
      </c>
      <c r="X609" s="11" t="s">
        <v>4587</v>
      </c>
      <c r="Y609" s="11" t="s">
        <v>4588</v>
      </c>
      <c r="Z609" s="11">
        <v>3333306088192</v>
      </c>
      <c r="AA609" s="11" t="s">
        <v>68</v>
      </c>
      <c r="AB609" s="11" t="s">
        <v>4589</v>
      </c>
      <c r="AC609" s="12"/>
      <c r="AD609" s="12"/>
      <c r="AE609" s="12"/>
      <c r="AF609" s="15" t="s">
        <v>3854</v>
      </c>
      <c r="AG609" s="11" t="str">
        <f>IFERROR(VLOOKUP(표1[[#This Row],[담당자]],'담당자 정보'!$B:$D,2,0),"")</f>
        <v>바로고</v>
      </c>
      <c r="AH609" s="11" t="str">
        <f>IFERROR(VLOOKUP(표1[[#This Row],[담당자]],'담당자 정보'!$B:$E,4,0),"")</f>
        <v>1팀</v>
      </c>
      <c r="AI609" s="12" t="s">
        <v>71</v>
      </c>
      <c r="AJ609" s="12" t="str">
        <f>IFERROR(VLOOKUP(표1[[#This Row],[담당자]],배민비즈계정!$B:$E,3,0),"")</f>
        <v>tkdan159</v>
      </c>
      <c r="AK609" s="12" t="str">
        <f>IFERROR(VLOOKUP(표1[[#This Row],[담당자]],배민비즈계정!$B:$E,4,0),"")</f>
        <v>010-9052-0911</v>
      </c>
      <c r="AL609" s="12" t="str">
        <f>VLOOKUP(표1[[#This Row],[담당자]],배민비즈계정!$B:$E,2,0)</f>
        <v>1팀</v>
      </c>
      <c r="AM609" s="11" t="str">
        <f>VLOOKUP(표1[[#This Row],[담당자]],'담당자 정보'!B:G,6,FALSE)</f>
        <v>평정현</v>
      </c>
      <c r="AN609" s="11" t="str">
        <f>VLOOKUP(표1[[#This Row],[팀장]],배민비즈계정!$B:$E,3,FALSE)</f>
        <v>jhpyeong</v>
      </c>
      <c r="AO609" s="16" t="str">
        <f>VLOOKUP(표1[[#This Row],[팀장]],배민비즈계정!$B:$E,4,FALSE)</f>
        <v>010-4660-7292</v>
      </c>
      <c r="AP609" s="2" t="s">
        <v>57</v>
      </c>
      <c r="AQ609" s="2" t="s">
        <v>576</v>
      </c>
      <c r="AR609" s="2" t="str">
        <f>_xlfn.XLOOKUP(표1[[#This Row],[시도2]]&amp;" "&amp;표1[[#This Row],[시군구2]],요금제0402!C:C,요금제0402!G:G)</f>
        <v>서울B&amp;경인A</v>
      </c>
      <c r="AS609" s="2"/>
      <c r="AT609" s="2"/>
      <c r="AU609" s="2"/>
    </row>
    <row r="610" spans="1:47" ht="16.5" customHeight="1">
      <c r="A610" s="10">
        <v>608</v>
      </c>
      <c r="B610" s="11"/>
      <c r="C610" s="11" t="s">
        <v>4590</v>
      </c>
      <c r="D610" s="11" t="s">
        <v>4591</v>
      </c>
      <c r="E610" s="11" t="s">
        <v>56</v>
      </c>
      <c r="F610" s="11" t="s">
        <v>109</v>
      </c>
      <c r="G610" s="11" t="s">
        <v>848</v>
      </c>
      <c r="H610" s="11">
        <v>0</v>
      </c>
      <c r="I610" s="47"/>
      <c r="J610" s="11" t="s">
        <v>4592</v>
      </c>
      <c r="K610" s="11" t="s">
        <v>4593</v>
      </c>
      <c r="L610" s="11" t="s">
        <v>2676</v>
      </c>
      <c r="M610" s="12">
        <v>45478</v>
      </c>
      <c r="N610" s="12">
        <v>45483</v>
      </c>
      <c r="O610" s="12" t="str">
        <f>IFERROR(_xlfn.XLOOKUP(표1[[#This Row],[시도]]&amp;" "&amp;표1[[#This Row],[시군구]],요금제0402!C:C,요금제0402!G:G),"-")</f>
        <v>경인B</v>
      </c>
      <c r="P610" s="14"/>
      <c r="Q610" s="57">
        <v>0</v>
      </c>
      <c r="R610" s="13">
        <v>100</v>
      </c>
      <c r="S610" s="18">
        <v>50</v>
      </c>
      <c r="T610" s="12" t="s">
        <v>86</v>
      </c>
      <c r="U610" s="11" t="s">
        <v>64</v>
      </c>
      <c r="V610" s="11">
        <v>1517100517</v>
      </c>
      <c r="W610" s="11" t="s">
        <v>392</v>
      </c>
      <c r="X610" s="11" t="s">
        <v>4594</v>
      </c>
      <c r="Y610" s="11" t="s">
        <v>4595</v>
      </c>
      <c r="Z610" s="11">
        <v>22750204204511</v>
      </c>
      <c r="AA610" s="11" t="s">
        <v>90</v>
      </c>
      <c r="AB610" s="11" t="s">
        <v>4596</v>
      </c>
      <c r="AC610" s="12"/>
      <c r="AD610" s="12"/>
      <c r="AE610" s="12"/>
      <c r="AF610" s="15"/>
      <c r="AG610" s="11" t="str">
        <f>IFERROR(VLOOKUP(표1[[#This Row],[담당자]],'담당자 정보'!$B:$D,2,0),"")</f>
        <v>바로고</v>
      </c>
      <c r="AH610" s="11" t="str">
        <f>IFERROR(VLOOKUP(표1[[#This Row],[담당자]],'담당자 정보'!$B:$E,4,0),"")</f>
        <v>1팀</v>
      </c>
      <c r="AI610" s="12" t="s">
        <v>71</v>
      </c>
      <c r="AJ610" s="12" t="str">
        <f>IFERROR(VLOOKUP(표1[[#This Row],[담당자]],배민비즈계정!$B:$E,3,0),"")</f>
        <v>tkdan159</v>
      </c>
      <c r="AK610" s="12" t="str">
        <f>IFERROR(VLOOKUP(표1[[#This Row],[담당자]],배민비즈계정!$B:$E,4,0),"")</f>
        <v>010-9052-0911</v>
      </c>
      <c r="AL610" s="12" t="str">
        <f>VLOOKUP(표1[[#This Row],[담당자]],배민비즈계정!$B:$E,2,0)</f>
        <v>1팀</v>
      </c>
      <c r="AM610" s="11" t="str">
        <f>VLOOKUP(표1[[#This Row],[담당자]],'담당자 정보'!B:G,6,FALSE)</f>
        <v>평정현</v>
      </c>
      <c r="AN610" s="11" t="str">
        <f>VLOOKUP(표1[[#This Row],[팀장]],배민비즈계정!$B:$E,3,FALSE)</f>
        <v>jhpyeong</v>
      </c>
      <c r="AO610" s="16" t="str">
        <f>VLOOKUP(표1[[#This Row],[팀장]],배민비즈계정!$B:$E,4,FALSE)</f>
        <v>010-4660-7292</v>
      </c>
      <c r="AP610" s="2" t="s">
        <v>109</v>
      </c>
      <c r="AQ610" s="2" t="s">
        <v>848</v>
      </c>
      <c r="AR610" s="2" t="str">
        <f>_xlfn.XLOOKUP(표1[[#This Row],[시도2]]&amp;" "&amp;표1[[#This Row],[시군구2]],요금제0402!C:C,요금제0402!G:G)</f>
        <v>경인B</v>
      </c>
      <c r="AS610" s="2"/>
      <c r="AT610" s="2"/>
      <c r="AU610" s="2"/>
    </row>
    <row r="611" spans="1:47" ht="16.5" customHeight="1">
      <c r="A611" s="10">
        <v>609</v>
      </c>
      <c r="B611" s="11"/>
      <c r="C611" s="11" t="s">
        <v>4597</v>
      </c>
      <c r="D611" s="11" t="s">
        <v>4598</v>
      </c>
      <c r="E611" s="11" t="s">
        <v>75</v>
      </c>
      <c r="F611" s="11" t="s">
        <v>109</v>
      </c>
      <c r="G611" s="11" t="s">
        <v>1148</v>
      </c>
      <c r="H611" s="11">
        <v>0</v>
      </c>
      <c r="I611" s="47" t="s">
        <v>4599</v>
      </c>
      <c r="J611" s="11" t="s">
        <v>4600</v>
      </c>
      <c r="K611" s="11" t="s">
        <v>4601</v>
      </c>
      <c r="L611" s="11" t="s">
        <v>2676</v>
      </c>
      <c r="M611" s="12">
        <v>45478</v>
      </c>
      <c r="N611" s="12">
        <v>45483</v>
      </c>
      <c r="O611" s="12" t="str">
        <f>IFERROR(_xlfn.XLOOKUP(표1[[#This Row],[시도]]&amp;" "&amp;표1[[#This Row],[시군구]],요금제0402!C:C,요금제0402!G:G),"-")</f>
        <v>경인B</v>
      </c>
      <c r="P611" s="14"/>
      <c r="Q611" s="57">
        <v>0</v>
      </c>
      <c r="R611" s="13">
        <v>100</v>
      </c>
      <c r="S611" s="18">
        <v>50</v>
      </c>
      <c r="T611" s="12" t="s">
        <v>86</v>
      </c>
      <c r="U611" s="11" t="s">
        <v>64</v>
      </c>
      <c r="V611" s="11">
        <v>2071916143</v>
      </c>
      <c r="W611" s="11" t="s">
        <v>4602</v>
      </c>
      <c r="X611" s="11" t="s">
        <v>4603</v>
      </c>
      <c r="Y611" s="11" t="s">
        <v>4604</v>
      </c>
      <c r="Z611" s="11">
        <v>33302122701021</v>
      </c>
      <c r="AA611" s="11" t="s">
        <v>103</v>
      </c>
      <c r="AB611" s="11" t="s">
        <v>4605</v>
      </c>
      <c r="AC611" s="12"/>
      <c r="AD611" s="12"/>
      <c r="AE611" s="12"/>
      <c r="AF611" s="15"/>
      <c r="AG611" s="11" t="str">
        <f>IFERROR(VLOOKUP(표1[[#This Row],[담당자]],'담당자 정보'!$B:$D,2,0),"")</f>
        <v>모아라인</v>
      </c>
      <c r="AH611" s="11" t="str">
        <f>IFERROR(VLOOKUP(표1[[#This Row],[담당자]],'담당자 정보'!$B:$E,4,0),"")</f>
        <v>인프라확장_2팀</v>
      </c>
      <c r="AI611" s="12" t="s">
        <v>455</v>
      </c>
      <c r="AJ611" s="12" t="str">
        <f>IFERROR(VLOOKUP(표1[[#This Row],[담당자]],배민비즈계정!$B:$E,3,0),"")</f>
        <v>Dkssudgody</v>
      </c>
      <c r="AK611" s="12" t="str">
        <f>IFERROR(VLOOKUP(표1[[#This Row],[담당자]],배민비즈계정!$B:$E,4,0),"")</f>
        <v>010-9737-2777</v>
      </c>
      <c r="AL611" s="12" t="str">
        <f>VLOOKUP(표1[[#This Row],[담당자]],배민비즈계정!$B:$E,2,0)</f>
        <v>모아라인</v>
      </c>
      <c r="AM611" s="11" t="str">
        <f>VLOOKUP(표1[[#This Row],[담당자]],'담당자 정보'!B:G,6,FALSE)</f>
        <v>김정교</v>
      </c>
      <c r="AN611" s="11" t="str">
        <f>VLOOKUP(표1[[#This Row],[팀장]],배민비즈계정!$B:$E,3,FALSE)</f>
        <v>Dkssudgody</v>
      </c>
      <c r="AO611" s="16" t="str">
        <f>VLOOKUP(표1[[#This Row],[팀장]],배민비즈계정!$B:$E,4,FALSE)</f>
        <v>010-9737-2777</v>
      </c>
      <c r="AP611" s="2" t="s">
        <v>109</v>
      </c>
      <c r="AQ611" s="2" t="s">
        <v>1148</v>
      </c>
      <c r="AR611" s="2" t="str">
        <f>_xlfn.XLOOKUP(표1[[#This Row],[시도2]]&amp;" "&amp;표1[[#This Row],[시군구2]],요금제0402!C:C,요금제0402!G:G)</f>
        <v>경인B</v>
      </c>
      <c r="AS611" s="2"/>
      <c r="AT611" s="2"/>
      <c r="AU611" s="2"/>
    </row>
    <row r="612" spans="1:47" ht="16.5" customHeight="1">
      <c r="A612" s="10">
        <v>610</v>
      </c>
      <c r="B612" s="11"/>
      <c r="C612" s="11" t="s">
        <v>4606</v>
      </c>
      <c r="D612" s="11" t="s">
        <v>4607</v>
      </c>
      <c r="E612" s="11" t="s">
        <v>108</v>
      </c>
      <c r="F612" s="11" t="s">
        <v>109</v>
      </c>
      <c r="G612" s="11" t="s">
        <v>970</v>
      </c>
      <c r="H612" s="11">
        <v>2</v>
      </c>
      <c r="I612" s="47"/>
      <c r="J612" s="11" t="s">
        <v>4608</v>
      </c>
      <c r="K612" s="11" t="s">
        <v>4609</v>
      </c>
      <c r="L612" s="11" t="s">
        <v>2676</v>
      </c>
      <c r="M612" s="12">
        <v>45478</v>
      </c>
      <c r="N612" s="12">
        <v>45483</v>
      </c>
      <c r="O612" s="12" t="str">
        <f>IFERROR(_xlfn.XLOOKUP(표1[[#This Row],[시도]]&amp;" "&amp;표1[[#This Row],[시군구]],요금제0402!C:C,요금제0402!G:G),"-")</f>
        <v>서울B&amp;경인A</v>
      </c>
      <c r="P612" s="14"/>
      <c r="Q612" s="57">
        <v>200</v>
      </c>
      <c r="R612" s="13">
        <v>100</v>
      </c>
      <c r="S612" s="18">
        <v>50</v>
      </c>
      <c r="T612" s="12" t="s">
        <v>86</v>
      </c>
      <c r="U612" s="11" t="s">
        <v>64</v>
      </c>
      <c r="V612" s="11">
        <v>5190402363</v>
      </c>
      <c r="W612" s="11" t="s">
        <v>4610</v>
      </c>
      <c r="X612" s="11" t="s">
        <v>4611</v>
      </c>
      <c r="Y612" s="11" t="s">
        <v>4612</v>
      </c>
      <c r="Z612" s="11">
        <v>110480103187</v>
      </c>
      <c r="AA612" s="11" t="s">
        <v>165</v>
      </c>
      <c r="AB612" s="11" t="s">
        <v>4613</v>
      </c>
      <c r="AC612" s="12"/>
      <c r="AD612" s="12"/>
      <c r="AE612" s="12"/>
      <c r="AF612" s="15"/>
      <c r="AG612" s="11" t="str">
        <f>IFERROR(VLOOKUP(표1[[#This Row],[담당자]],'담당자 정보'!$B:$D,2,0),"")</f>
        <v>모아라인</v>
      </c>
      <c r="AH612" s="11" t="str">
        <f>IFERROR(VLOOKUP(표1[[#This Row],[담당자]],'담당자 정보'!$B:$E,4,0),"")</f>
        <v>인프라확장_3팀</v>
      </c>
      <c r="AI612" s="12" t="s">
        <v>333</v>
      </c>
      <c r="AJ612" s="12" t="str">
        <f>IFERROR(VLOOKUP(표1[[#This Row],[담당자]],배민비즈계정!$B:$E,3,0),"")</f>
        <v>samsami7777777</v>
      </c>
      <c r="AK612" s="12" t="str">
        <f>IFERROR(VLOOKUP(표1[[#This Row],[담당자]],배민비즈계정!$B:$E,4,0),"")</f>
        <v>010-5212-8218</v>
      </c>
      <c r="AL612" s="12" t="str">
        <f>VLOOKUP(표1[[#This Row],[담당자]],배민비즈계정!$B:$E,2,0)</f>
        <v>모아라인</v>
      </c>
      <c r="AM612" s="11" t="str">
        <f>VLOOKUP(표1[[#This Row],[담당자]],'담당자 정보'!B:G,6,FALSE)</f>
        <v>김영선</v>
      </c>
      <c r="AN612" s="11" t="str">
        <f>VLOOKUP(표1[[#This Row],[팀장]],배민비즈계정!$B:$E,3,FALSE)</f>
        <v>samsami7777777</v>
      </c>
      <c r="AO612" s="16" t="str">
        <f>VLOOKUP(표1[[#This Row],[팀장]],배민비즈계정!$B:$E,4,FALSE)</f>
        <v>010-5212-8218</v>
      </c>
      <c r="AP612" s="2" t="s">
        <v>109</v>
      </c>
      <c r="AQ612" s="2" t="s">
        <v>970</v>
      </c>
      <c r="AR612" s="2" t="str">
        <f>_xlfn.XLOOKUP(표1[[#This Row],[시도2]]&amp;" "&amp;표1[[#This Row],[시군구2]],요금제0402!C:C,요금제0402!G:G)</f>
        <v>서울B&amp;경인A</v>
      </c>
      <c r="AS612" s="2"/>
      <c r="AT612" s="2"/>
      <c r="AU612" s="2"/>
    </row>
    <row r="613" spans="1:47" ht="16.5" customHeight="1">
      <c r="A613" s="10">
        <v>611</v>
      </c>
      <c r="B613" s="11"/>
      <c r="C613" s="11" t="s">
        <v>4614</v>
      </c>
      <c r="D613" s="11" t="s">
        <v>4615</v>
      </c>
      <c r="E613" s="11" t="s">
        <v>108</v>
      </c>
      <c r="F613" s="11" t="s">
        <v>109</v>
      </c>
      <c r="G613" s="11" t="s">
        <v>970</v>
      </c>
      <c r="H613" s="11">
        <v>1</v>
      </c>
      <c r="I613" s="47" t="s">
        <v>3285</v>
      </c>
      <c r="J613" s="11" t="s">
        <v>4616</v>
      </c>
      <c r="K613" s="11" t="s">
        <v>4617</v>
      </c>
      <c r="L613" s="11" t="s">
        <v>2676</v>
      </c>
      <c r="M613" s="12">
        <v>45478</v>
      </c>
      <c r="N613" s="12">
        <v>45483</v>
      </c>
      <c r="O613" s="12" t="str">
        <f>IFERROR(_xlfn.XLOOKUP(표1[[#This Row],[시도]]&amp;" "&amp;표1[[#This Row],[시군구]],요금제0402!C:C,요금제0402!G:G),"-")</f>
        <v>서울B&amp;경인A</v>
      </c>
      <c r="P613" s="14"/>
      <c r="Q613" s="57">
        <v>0</v>
      </c>
      <c r="R613" s="13">
        <v>100</v>
      </c>
      <c r="S613" s="18">
        <v>0</v>
      </c>
      <c r="T613" s="12" t="s">
        <v>63</v>
      </c>
      <c r="U613" s="11" t="s">
        <v>64</v>
      </c>
      <c r="V613" s="11">
        <v>6167100348</v>
      </c>
      <c r="W613" s="11" t="s">
        <v>392</v>
      </c>
      <c r="X613" s="11" t="s">
        <v>2736</v>
      </c>
      <c r="Y613" s="11" t="s">
        <v>4618</v>
      </c>
      <c r="Z613" s="11">
        <v>110483116115</v>
      </c>
      <c r="AA613" s="11" t="s">
        <v>165</v>
      </c>
      <c r="AB613" s="11" t="s">
        <v>4619</v>
      </c>
      <c r="AC613" s="12"/>
      <c r="AD613" s="12"/>
      <c r="AE613" s="12"/>
      <c r="AF613" s="15"/>
      <c r="AG613" s="11" t="str">
        <f>IFERROR(VLOOKUP(표1[[#This Row],[담당자]],'담당자 정보'!$B:$D,2,0),"")</f>
        <v>모아라인</v>
      </c>
      <c r="AH613" s="11" t="str">
        <f>IFERROR(VLOOKUP(표1[[#This Row],[담당자]],'담당자 정보'!$B:$E,4,0),"")</f>
        <v>인프라확장_3팀</v>
      </c>
      <c r="AI613" s="12" t="s">
        <v>333</v>
      </c>
      <c r="AJ613" s="12" t="str">
        <f>IFERROR(VLOOKUP(표1[[#This Row],[담당자]],배민비즈계정!$B:$E,3,0),"")</f>
        <v>samsami7777777</v>
      </c>
      <c r="AK613" s="12" t="str">
        <f>IFERROR(VLOOKUP(표1[[#This Row],[담당자]],배민비즈계정!$B:$E,4,0),"")</f>
        <v>010-5212-8218</v>
      </c>
      <c r="AL613" s="12" t="str">
        <f>VLOOKUP(표1[[#This Row],[담당자]],배민비즈계정!$B:$E,2,0)</f>
        <v>모아라인</v>
      </c>
      <c r="AM613" s="11" t="str">
        <f>VLOOKUP(표1[[#This Row],[담당자]],'담당자 정보'!B:G,6,FALSE)</f>
        <v>김영선</v>
      </c>
      <c r="AN613" s="11" t="str">
        <f>VLOOKUP(표1[[#This Row],[팀장]],배민비즈계정!$B:$E,3,FALSE)</f>
        <v>samsami7777777</v>
      </c>
      <c r="AO613" s="16" t="str">
        <f>VLOOKUP(표1[[#This Row],[팀장]],배민비즈계정!$B:$E,4,FALSE)</f>
        <v>010-5212-8218</v>
      </c>
      <c r="AP613" s="2" t="s">
        <v>109</v>
      </c>
      <c r="AQ613" s="2" t="s">
        <v>970</v>
      </c>
      <c r="AR613" s="2" t="str">
        <f>_xlfn.XLOOKUP(표1[[#This Row],[시도2]]&amp;" "&amp;표1[[#This Row],[시군구2]],요금제0402!C:C,요금제0402!G:G)</f>
        <v>서울B&amp;경인A</v>
      </c>
      <c r="AS613" s="2"/>
      <c r="AT613" s="2"/>
      <c r="AU613" s="2"/>
    </row>
    <row r="614" spans="1:47" ht="16.5" customHeight="1">
      <c r="A614" s="10">
        <v>612</v>
      </c>
      <c r="B614" s="11"/>
      <c r="C614" s="11" t="s">
        <v>4620</v>
      </c>
      <c r="D614" s="11" t="s">
        <v>4621</v>
      </c>
      <c r="E614" s="11" t="s">
        <v>56</v>
      </c>
      <c r="F614" s="11" t="s">
        <v>109</v>
      </c>
      <c r="G614" s="11" t="s">
        <v>878</v>
      </c>
      <c r="H614" s="11">
        <v>0</v>
      </c>
      <c r="I614" s="47"/>
      <c r="J614" s="11" t="s">
        <v>4622</v>
      </c>
      <c r="K614" s="11" t="s">
        <v>4623</v>
      </c>
      <c r="L614" s="11" t="s">
        <v>2676</v>
      </c>
      <c r="M614" s="12">
        <v>45478</v>
      </c>
      <c r="N614" s="12">
        <v>45483</v>
      </c>
      <c r="O614" s="12" t="str">
        <f>IFERROR(_xlfn.XLOOKUP(표1[[#This Row],[시도]]&amp;" "&amp;표1[[#This Row],[시군구]],요금제0402!C:C,요금제0402!G:G),"-")</f>
        <v>경인B</v>
      </c>
      <c r="P614" s="14"/>
      <c r="Q614" s="57">
        <v>0</v>
      </c>
      <c r="R614" s="13">
        <v>100</v>
      </c>
      <c r="S614" s="18">
        <v>50</v>
      </c>
      <c r="T614" s="12" t="s">
        <v>86</v>
      </c>
      <c r="U614" s="11" t="s">
        <v>64</v>
      </c>
      <c r="V614" s="11">
        <v>7265500723</v>
      </c>
      <c r="W614" s="11" t="s">
        <v>3540</v>
      </c>
      <c r="X614" s="11" t="s">
        <v>3541</v>
      </c>
      <c r="Y614" s="11" t="s">
        <v>3542</v>
      </c>
      <c r="Z614" s="11">
        <v>23300104417412</v>
      </c>
      <c r="AA614" s="11" t="s">
        <v>90</v>
      </c>
      <c r="AB614" s="11" t="s">
        <v>3543</v>
      </c>
      <c r="AC614" s="12"/>
      <c r="AD614" s="12"/>
      <c r="AE614" s="12"/>
      <c r="AF614" s="15"/>
      <c r="AG614" s="11" t="str">
        <f>IFERROR(VLOOKUP(표1[[#This Row],[담당자]],'담당자 정보'!$B:$D,2,0),"")</f>
        <v>모아라인</v>
      </c>
      <c r="AH614" s="11" t="str">
        <f>IFERROR(VLOOKUP(표1[[#This Row],[담당자]],'담당자 정보'!$B:$E,4,0),"")</f>
        <v>인프라확장_3팀</v>
      </c>
      <c r="AI614" s="12" t="s">
        <v>333</v>
      </c>
      <c r="AJ614" s="12" t="str">
        <f>IFERROR(VLOOKUP(표1[[#This Row],[담당자]],배민비즈계정!$B:$E,3,0),"")</f>
        <v>samsami7777777</v>
      </c>
      <c r="AK614" s="12" t="str">
        <f>IFERROR(VLOOKUP(표1[[#This Row],[담당자]],배민비즈계정!$B:$E,4,0),"")</f>
        <v>010-5212-8218</v>
      </c>
      <c r="AL614" s="12" t="str">
        <f>VLOOKUP(표1[[#This Row],[담당자]],배민비즈계정!$B:$E,2,0)</f>
        <v>모아라인</v>
      </c>
      <c r="AM614" s="11" t="str">
        <f>VLOOKUP(표1[[#This Row],[담당자]],'담당자 정보'!B:G,6,FALSE)</f>
        <v>김영선</v>
      </c>
      <c r="AN614" s="11" t="str">
        <f>VLOOKUP(표1[[#This Row],[팀장]],배민비즈계정!$B:$E,3,FALSE)</f>
        <v>samsami7777777</v>
      </c>
      <c r="AO614" s="16" t="str">
        <f>VLOOKUP(표1[[#This Row],[팀장]],배민비즈계정!$B:$E,4,FALSE)</f>
        <v>010-5212-8218</v>
      </c>
      <c r="AP614" s="2" t="s">
        <v>109</v>
      </c>
      <c r="AQ614" s="2" t="s">
        <v>878</v>
      </c>
      <c r="AR614" s="2" t="str">
        <f>_xlfn.XLOOKUP(표1[[#This Row],[시도2]]&amp;" "&amp;표1[[#This Row],[시군구2]],요금제0402!C:C,요금제0402!G:G)</f>
        <v>경인B</v>
      </c>
      <c r="AS614" s="2"/>
      <c r="AT614" s="2"/>
      <c r="AU614" s="2"/>
    </row>
    <row r="615" spans="1:47" ht="16.5" customHeight="1">
      <c r="A615" s="10">
        <v>613</v>
      </c>
      <c r="B615" s="11"/>
      <c r="C615" s="11" t="s">
        <v>4624</v>
      </c>
      <c r="D615" s="11" t="s">
        <v>4625</v>
      </c>
      <c r="E615" s="11" t="s">
        <v>56</v>
      </c>
      <c r="F615" s="11" t="s">
        <v>109</v>
      </c>
      <c r="G615" s="11" t="s">
        <v>186</v>
      </c>
      <c r="H615" s="11">
        <v>0</v>
      </c>
      <c r="I615" s="47"/>
      <c r="J615" s="11" t="s">
        <v>4626</v>
      </c>
      <c r="K615" s="11" t="s">
        <v>4627</v>
      </c>
      <c r="L615" s="11" t="s">
        <v>2676</v>
      </c>
      <c r="M615" s="12">
        <v>45478</v>
      </c>
      <c r="N615" s="12">
        <v>45483</v>
      </c>
      <c r="O615" s="12" t="str">
        <f>IFERROR(_xlfn.XLOOKUP(표1[[#This Row],[시도]]&amp;" "&amp;표1[[#This Row],[시군구]],요금제0402!C:C,요금제0402!G:G),"-")</f>
        <v>경인B</v>
      </c>
      <c r="P615" s="14"/>
      <c r="Q615" s="57">
        <v>0</v>
      </c>
      <c r="R615" s="13">
        <v>100</v>
      </c>
      <c r="S615" s="18">
        <v>50</v>
      </c>
      <c r="T615" s="12" t="s">
        <v>86</v>
      </c>
      <c r="U615" s="11" t="s">
        <v>150</v>
      </c>
      <c r="V615" s="11">
        <v>5233401360</v>
      </c>
      <c r="W615" s="11" t="s">
        <v>3547</v>
      </c>
      <c r="X615" s="11" t="s">
        <v>3548</v>
      </c>
      <c r="Y615" s="11" t="s">
        <v>3549</v>
      </c>
      <c r="Z615" s="11">
        <v>100066824107</v>
      </c>
      <c r="AA615" s="11" t="s">
        <v>1097</v>
      </c>
      <c r="AB615" s="11" t="s">
        <v>3550</v>
      </c>
      <c r="AC615" s="12"/>
      <c r="AD615" s="12"/>
      <c r="AE615" s="12"/>
      <c r="AF615" s="15"/>
      <c r="AG615" s="11" t="str">
        <f>IFERROR(VLOOKUP(표1[[#This Row],[담당자]],'담당자 정보'!$B:$D,2,0),"")</f>
        <v>모아라인</v>
      </c>
      <c r="AH615" s="11" t="str">
        <f>IFERROR(VLOOKUP(표1[[#This Row],[담당자]],'담당자 정보'!$B:$E,4,0),"")</f>
        <v>인프라확장_3팀</v>
      </c>
      <c r="AI615" s="12" t="s">
        <v>333</v>
      </c>
      <c r="AJ615" s="12" t="str">
        <f>IFERROR(VLOOKUP(표1[[#This Row],[담당자]],배민비즈계정!$B:$E,3,0),"")</f>
        <v>samsami7777777</v>
      </c>
      <c r="AK615" s="12" t="str">
        <f>IFERROR(VLOOKUP(표1[[#This Row],[담당자]],배민비즈계정!$B:$E,4,0),"")</f>
        <v>010-5212-8218</v>
      </c>
      <c r="AL615" s="12" t="str">
        <f>VLOOKUP(표1[[#This Row],[담당자]],배민비즈계정!$B:$E,2,0)</f>
        <v>모아라인</v>
      </c>
      <c r="AM615" s="11" t="str">
        <f>VLOOKUP(표1[[#This Row],[담당자]],'담당자 정보'!B:G,6,FALSE)</f>
        <v>김영선</v>
      </c>
      <c r="AN615" s="11" t="str">
        <f>VLOOKUP(표1[[#This Row],[팀장]],배민비즈계정!$B:$E,3,FALSE)</f>
        <v>samsami7777777</v>
      </c>
      <c r="AO615" s="16" t="str">
        <f>VLOOKUP(표1[[#This Row],[팀장]],배민비즈계정!$B:$E,4,FALSE)</f>
        <v>010-5212-8218</v>
      </c>
      <c r="AP615" s="2" t="s">
        <v>109</v>
      </c>
      <c r="AQ615" s="2" t="s">
        <v>186</v>
      </c>
      <c r="AR615" s="2" t="str">
        <f>_xlfn.XLOOKUP(표1[[#This Row],[시도2]]&amp;" "&amp;표1[[#This Row],[시군구2]],요금제0402!C:C,요금제0402!G:G)</f>
        <v>경인B</v>
      </c>
      <c r="AS615" s="2"/>
      <c r="AT615" s="2"/>
      <c r="AU615" s="2"/>
    </row>
    <row r="616" spans="1:47" ht="16.5" customHeight="1">
      <c r="A616" s="10">
        <v>614</v>
      </c>
      <c r="B616" s="11"/>
      <c r="C616" s="11" t="s">
        <v>4628</v>
      </c>
      <c r="D616" s="11" t="s">
        <v>4629</v>
      </c>
      <c r="E616" s="11" t="s">
        <v>56</v>
      </c>
      <c r="F616" s="11" t="s">
        <v>2192</v>
      </c>
      <c r="G616" s="11" t="s">
        <v>2193</v>
      </c>
      <c r="H616" s="11">
        <v>0</v>
      </c>
      <c r="I616" s="47"/>
      <c r="J616" s="11" t="s">
        <v>4630</v>
      </c>
      <c r="K616" s="11" t="s">
        <v>4631</v>
      </c>
      <c r="L616" s="11" t="s">
        <v>2676</v>
      </c>
      <c r="M616" s="12">
        <v>45478</v>
      </c>
      <c r="N616" s="12">
        <v>45483</v>
      </c>
      <c r="O616" s="12" t="str">
        <f>IFERROR(_xlfn.XLOOKUP(표1[[#This Row],[시도]]&amp;" "&amp;표1[[#This Row],[시군구]],요금제0402!C:C,요금제0402!G:G),"-")</f>
        <v>지방</v>
      </c>
      <c r="P616" s="14"/>
      <c r="Q616" s="57">
        <v>0</v>
      </c>
      <c r="R616" s="13">
        <v>100</v>
      </c>
      <c r="S616" s="18">
        <v>50</v>
      </c>
      <c r="T616" s="12" t="s">
        <v>86</v>
      </c>
      <c r="U616" s="11" t="s">
        <v>150</v>
      </c>
      <c r="V616" s="11">
        <v>0</v>
      </c>
      <c r="W616" s="11">
        <v>0</v>
      </c>
      <c r="X616" s="11">
        <v>0</v>
      </c>
      <c r="Y616" s="11">
        <v>0</v>
      </c>
      <c r="Z616" s="11">
        <v>0</v>
      </c>
      <c r="AA616" s="11">
        <v>0</v>
      </c>
      <c r="AB616" s="11">
        <v>0</v>
      </c>
      <c r="AC616" s="12"/>
      <c r="AD616" s="12"/>
      <c r="AE616" s="12"/>
      <c r="AF616" s="15"/>
      <c r="AG616" s="11" t="str">
        <f>IFERROR(VLOOKUP(표1[[#This Row],[담당자]],'담당자 정보'!$B:$D,2,0),"")</f>
        <v>모아라인</v>
      </c>
      <c r="AH616" s="11" t="str">
        <f>IFERROR(VLOOKUP(표1[[#This Row],[담당자]],'담당자 정보'!$B:$E,4,0),"")</f>
        <v>인프라확장_2팀</v>
      </c>
      <c r="AI616" s="12" t="s">
        <v>455</v>
      </c>
      <c r="AJ616" s="12" t="str">
        <f>IFERROR(VLOOKUP(표1[[#This Row],[담당자]],배민비즈계정!$B:$E,3,0),"")</f>
        <v>Dkssudgody</v>
      </c>
      <c r="AK616" s="12" t="str">
        <f>IFERROR(VLOOKUP(표1[[#This Row],[담당자]],배민비즈계정!$B:$E,4,0),"")</f>
        <v>010-9737-2777</v>
      </c>
      <c r="AL616" s="12" t="str">
        <f>VLOOKUP(표1[[#This Row],[담당자]],배민비즈계정!$B:$E,2,0)</f>
        <v>모아라인</v>
      </c>
      <c r="AM616" s="11" t="str">
        <f>VLOOKUP(표1[[#This Row],[담당자]],'담당자 정보'!B:G,6,FALSE)</f>
        <v>김정교</v>
      </c>
      <c r="AN616" s="11" t="str">
        <f>VLOOKUP(표1[[#This Row],[팀장]],배민비즈계정!$B:$E,3,FALSE)</f>
        <v>Dkssudgody</v>
      </c>
      <c r="AO616" s="16" t="str">
        <f>VLOOKUP(표1[[#This Row],[팀장]],배민비즈계정!$B:$E,4,FALSE)</f>
        <v>010-9737-2777</v>
      </c>
      <c r="AP616" s="2" t="s">
        <v>2192</v>
      </c>
      <c r="AQ616" s="2" t="s">
        <v>2193</v>
      </c>
      <c r="AR616" s="2" t="str">
        <f>_xlfn.XLOOKUP(표1[[#This Row],[시도2]]&amp;" "&amp;표1[[#This Row],[시군구2]],요금제0402!C:C,요금제0402!G:G)</f>
        <v>지방</v>
      </c>
      <c r="AS616" s="2"/>
      <c r="AT616" s="2"/>
      <c r="AU616" s="2"/>
    </row>
    <row r="617" spans="1:47" ht="16.5" customHeight="1">
      <c r="A617" s="10">
        <v>615</v>
      </c>
      <c r="B617" s="11"/>
      <c r="C617" s="11" t="s">
        <v>4632</v>
      </c>
      <c r="D617" s="11" t="s">
        <v>4633</v>
      </c>
      <c r="E617" s="11" t="s">
        <v>56</v>
      </c>
      <c r="F617" s="11" t="s">
        <v>1678</v>
      </c>
      <c r="G617" s="11" t="s">
        <v>1679</v>
      </c>
      <c r="H617" s="11">
        <v>0</v>
      </c>
      <c r="I617" s="47"/>
      <c r="J617" s="11" t="s">
        <v>4634</v>
      </c>
      <c r="K617" s="11" t="s">
        <v>4635</v>
      </c>
      <c r="L617" s="11" t="s">
        <v>2676</v>
      </c>
      <c r="M617" s="12">
        <v>45478</v>
      </c>
      <c r="N617" s="12">
        <v>45483</v>
      </c>
      <c r="O617" s="12" t="str">
        <f>IFERROR(_xlfn.XLOOKUP(표1[[#This Row],[시도]]&amp;" "&amp;표1[[#This Row],[시군구]],요금제0402!C:C,요금제0402!G:G),"-")</f>
        <v>지방</v>
      </c>
      <c r="P617" s="14"/>
      <c r="Q617" s="57">
        <v>0</v>
      </c>
      <c r="R617" s="13">
        <v>100</v>
      </c>
      <c r="S617" s="18">
        <v>50</v>
      </c>
      <c r="T617" s="12" t="s">
        <v>86</v>
      </c>
      <c r="U617" s="11" t="s">
        <v>64</v>
      </c>
      <c r="V617" s="11">
        <v>2180771162</v>
      </c>
      <c r="W617" s="11" t="s">
        <v>4636</v>
      </c>
      <c r="X617" s="11" t="s">
        <v>4637</v>
      </c>
      <c r="Y617" s="11" t="s">
        <v>4638</v>
      </c>
      <c r="Z617" s="11">
        <v>132115547528</v>
      </c>
      <c r="AA617" s="11" t="s">
        <v>430</v>
      </c>
      <c r="AB617" s="11" t="s">
        <v>4639</v>
      </c>
      <c r="AC617" s="12"/>
      <c r="AD617" s="12"/>
      <c r="AE617" s="12"/>
      <c r="AF617" s="15"/>
      <c r="AG617" s="11" t="str">
        <f>IFERROR(VLOOKUP(표1[[#This Row],[담당자]],'담당자 정보'!$B:$D,2,0),"")</f>
        <v>모아라인</v>
      </c>
      <c r="AH617" s="11" t="str">
        <f>IFERROR(VLOOKUP(표1[[#This Row],[담당자]],'담당자 정보'!$B:$E,4,0),"")</f>
        <v>인프라확장_3팀</v>
      </c>
      <c r="AI617" s="12" t="s">
        <v>333</v>
      </c>
      <c r="AJ617" s="12" t="str">
        <f>IFERROR(VLOOKUP(표1[[#This Row],[담당자]],배민비즈계정!$B:$E,3,0),"")</f>
        <v>samsami7777777</v>
      </c>
      <c r="AK617" s="12" t="str">
        <f>IFERROR(VLOOKUP(표1[[#This Row],[담당자]],배민비즈계정!$B:$E,4,0),"")</f>
        <v>010-5212-8218</v>
      </c>
      <c r="AL617" s="12" t="str">
        <f>VLOOKUP(표1[[#This Row],[담당자]],배민비즈계정!$B:$E,2,0)</f>
        <v>모아라인</v>
      </c>
      <c r="AM617" s="11" t="str">
        <f>VLOOKUP(표1[[#This Row],[담당자]],'담당자 정보'!B:G,6,FALSE)</f>
        <v>김영선</v>
      </c>
      <c r="AN617" s="11" t="str">
        <f>VLOOKUP(표1[[#This Row],[팀장]],배민비즈계정!$B:$E,3,FALSE)</f>
        <v>samsami7777777</v>
      </c>
      <c r="AO617" s="16" t="str">
        <f>VLOOKUP(표1[[#This Row],[팀장]],배민비즈계정!$B:$E,4,FALSE)</f>
        <v>010-5212-8218</v>
      </c>
      <c r="AP617" s="2" t="s">
        <v>1678</v>
      </c>
      <c r="AQ617" s="2" t="s">
        <v>1679</v>
      </c>
      <c r="AR617" s="2" t="str">
        <f>_xlfn.XLOOKUP(표1[[#This Row],[시도2]]&amp;" "&amp;표1[[#This Row],[시군구2]],요금제0402!C:C,요금제0402!G:G)</f>
        <v>지방</v>
      </c>
      <c r="AS617" s="2"/>
      <c r="AT617" s="2"/>
      <c r="AU617" s="2"/>
    </row>
    <row r="618" spans="1:47" ht="16.5" customHeight="1">
      <c r="A618" s="10">
        <v>616</v>
      </c>
      <c r="B618" s="11"/>
      <c r="C618" s="11" t="s">
        <v>4640</v>
      </c>
      <c r="D618" s="11" t="s">
        <v>4641</v>
      </c>
      <c r="E618" s="11" t="s">
        <v>56</v>
      </c>
      <c r="F618" s="11" t="s">
        <v>1678</v>
      </c>
      <c r="G618" s="11" t="s">
        <v>1679</v>
      </c>
      <c r="H618" s="11">
        <v>0</v>
      </c>
      <c r="I618" s="47"/>
      <c r="J618" s="11" t="s">
        <v>4642</v>
      </c>
      <c r="K618" s="11" t="s">
        <v>4643</v>
      </c>
      <c r="L618" s="11" t="s">
        <v>2676</v>
      </c>
      <c r="M618" s="12">
        <v>45478</v>
      </c>
      <c r="N618" s="12">
        <v>45483</v>
      </c>
      <c r="O618" s="12" t="str">
        <f>IFERROR(_xlfn.XLOOKUP(표1[[#This Row],[시도]]&amp;" "&amp;표1[[#This Row],[시군구]],요금제0402!C:C,요금제0402!G:G),"-")</f>
        <v>지방</v>
      </c>
      <c r="P618" s="14"/>
      <c r="Q618" s="57">
        <v>0</v>
      </c>
      <c r="R618" s="13">
        <v>100</v>
      </c>
      <c r="S618" s="18">
        <v>50</v>
      </c>
      <c r="T618" s="12" t="s">
        <v>86</v>
      </c>
      <c r="U618" s="11" t="s">
        <v>150</v>
      </c>
      <c r="V618" s="11">
        <v>7944700944</v>
      </c>
      <c r="W618" s="11" t="s">
        <v>4644</v>
      </c>
      <c r="X618" s="11" t="s">
        <v>4645</v>
      </c>
      <c r="Y618" s="11" t="s">
        <v>4646</v>
      </c>
      <c r="Z618" s="11">
        <v>3520874455563</v>
      </c>
      <c r="AA618" s="11" t="s">
        <v>142</v>
      </c>
      <c r="AB618" s="11" t="s">
        <v>4647</v>
      </c>
      <c r="AC618" s="12"/>
      <c r="AD618" s="12"/>
      <c r="AE618" s="12"/>
      <c r="AF618" s="15"/>
      <c r="AG618" s="11" t="str">
        <f>IFERROR(VLOOKUP(표1[[#This Row],[담당자]],'담당자 정보'!$B:$D,2,0),"")</f>
        <v>모아라인</v>
      </c>
      <c r="AH618" s="11" t="str">
        <f>IFERROR(VLOOKUP(표1[[#This Row],[담당자]],'담당자 정보'!$B:$E,4,0),"")</f>
        <v>인프라확장_3팀</v>
      </c>
      <c r="AI618" s="12" t="s">
        <v>333</v>
      </c>
      <c r="AJ618" s="12" t="str">
        <f>IFERROR(VLOOKUP(표1[[#This Row],[담당자]],배민비즈계정!$B:$E,3,0),"")</f>
        <v>samsami7777777</v>
      </c>
      <c r="AK618" s="12" t="str">
        <f>IFERROR(VLOOKUP(표1[[#This Row],[담당자]],배민비즈계정!$B:$E,4,0),"")</f>
        <v>010-5212-8218</v>
      </c>
      <c r="AL618" s="12" t="str">
        <f>VLOOKUP(표1[[#This Row],[담당자]],배민비즈계정!$B:$E,2,0)</f>
        <v>모아라인</v>
      </c>
      <c r="AM618" s="11" t="str">
        <f>VLOOKUP(표1[[#This Row],[담당자]],'담당자 정보'!B:G,6,FALSE)</f>
        <v>김영선</v>
      </c>
      <c r="AN618" s="11" t="str">
        <f>VLOOKUP(표1[[#This Row],[팀장]],배민비즈계정!$B:$E,3,FALSE)</f>
        <v>samsami7777777</v>
      </c>
      <c r="AO618" s="16" t="str">
        <f>VLOOKUP(표1[[#This Row],[팀장]],배민비즈계정!$B:$E,4,FALSE)</f>
        <v>010-5212-8218</v>
      </c>
      <c r="AP618" s="2" t="s">
        <v>1678</v>
      </c>
      <c r="AQ618" s="2" t="s">
        <v>1679</v>
      </c>
      <c r="AR618" s="2" t="str">
        <f>_xlfn.XLOOKUP(표1[[#This Row],[시도2]]&amp;" "&amp;표1[[#This Row],[시군구2]],요금제0402!C:C,요금제0402!G:G)</f>
        <v>지방</v>
      </c>
      <c r="AS618" s="2"/>
      <c r="AT618" s="2"/>
      <c r="AU618" s="2"/>
    </row>
    <row r="619" spans="1:47" ht="16.5" customHeight="1">
      <c r="A619" s="10">
        <v>617</v>
      </c>
      <c r="B619" s="11"/>
      <c r="C619" s="11" t="s">
        <v>4648</v>
      </c>
      <c r="D619" s="11" t="s">
        <v>4649</v>
      </c>
      <c r="E619" s="11" t="s">
        <v>56</v>
      </c>
      <c r="F619" s="11" t="s">
        <v>1678</v>
      </c>
      <c r="G619" s="11" t="s">
        <v>1679</v>
      </c>
      <c r="H619" s="11">
        <v>0</v>
      </c>
      <c r="I619" s="47"/>
      <c r="J619" s="11" t="s">
        <v>4650</v>
      </c>
      <c r="K619" s="11" t="s">
        <v>4651</v>
      </c>
      <c r="L619" s="11" t="s">
        <v>2676</v>
      </c>
      <c r="M619" s="12">
        <v>45478</v>
      </c>
      <c r="N619" s="12">
        <v>45483</v>
      </c>
      <c r="O619" s="12" t="str">
        <f>IFERROR(_xlfn.XLOOKUP(표1[[#This Row],[시도]]&amp;" "&amp;표1[[#This Row],[시군구]],요금제0402!C:C,요금제0402!G:G),"-")</f>
        <v>지방</v>
      </c>
      <c r="P619" s="14"/>
      <c r="Q619" s="57">
        <v>0</v>
      </c>
      <c r="R619" s="13">
        <v>100</v>
      </c>
      <c r="S619" s="18">
        <v>50</v>
      </c>
      <c r="T619" s="12" t="s">
        <v>86</v>
      </c>
      <c r="U619" s="11" t="s">
        <v>150</v>
      </c>
      <c r="V619" s="11">
        <v>7944700944</v>
      </c>
      <c r="W619" s="11" t="s">
        <v>4644</v>
      </c>
      <c r="X619" s="11" t="s">
        <v>4645</v>
      </c>
      <c r="Y619" s="11" t="s">
        <v>4646</v>
      </c>
      <c r="Z619" s="11">
        <v>3520874455563</v>
      </c>
      <c r="AA619" s="11" t="s">
        <v>142</v>
      </c>
      <c r="AB619" s="11" t="s">
        <v>4647</v>
      </c>
      <c r="AC619" s="12"/>
      <c r="AD619" s="12"/>
      <c r="AE619" s="12"/>
      <c r="AF619" s="15"/>
      <c r="AG619" s="11" t="str">
        <f>IFERROR(VLOOKUP(표1[[#This Row],[담당자]],'담당자 정보'!$B:$D,2,0),"")</f>
        <v>모아라인</v>
      </c>
      <c r="AH619" s="11" t="str">
        <f>IFERROR(VLOOKUP(표1[[#This Row],[담당자]],'담당자 정보'!$B:$E,4,0),"")</f>
        <v>인프라확장_3팀</v>
      </c>
      <c r="AI619" s="12" t="s">
        <v>333</v>
      </c>
      <c r="AJ619" s="12" t="str">
        <f>IFERROR(VLOOKUP(표1[[#This Row],[담당자]],배민비즈계정!$B:$E,3,0),"")</f>
        <v>samsami7777777</v>
      </c>
      <c r="AK619" s="12" t="str">
        <f>IFERROR(VLOOKUP(표1[[#This Row],[담당자]],배민비즈계정!$B:$E,4,0),"")</f>
        <v>010-5212-8218</v>
      </c>
      <c r="AL619" s="12" t="str">
        <f>VLOOKUP(표1[[#This Row],[담당자]],배민비즈계정!$B:$E,2,0)</f>
        <v>모아라인</v>
      </c>
      <c r="AM619" s="11" t="str">
        <f>VLOOKUP(표1[[#This Row],[담당자]],'담당자 정보'!B:G,6,FALSE)</f>
        <v>김영선</v>
      </c>
      <c r="AN619" s="11" t="str">
        <f>VLOOKUP(표1[[#This Row],[팀장]],배민비즈계정!$B:$E,3,FALSE)</f>
        <v>samsami7777777</v>
      </c>
      <c r="AO619" s="16" t="str">
        <f>VLOOKUP(표1[[#This Row],[팀장]],배민비즈계정!$B:$E,4,FALSE)</f>
        <v>010-5212-8218</v>
      </c>
      <c r="AP619" s="2" t="s">
        <v>1678</v>
      </c>
      <c r="AQ619" s="2" t="s">
        <v>1679</v>
      </c>
      <c r="AR619" s="2" t="str">
        <f>_xlfn.XLOOKUP(표1[[#This Row],[시도2]]&amp;" "&amp;표1[[#This Row],[시군구2]],요금제0402!C:C,요금제0402!G:G)</f>
        <v>지방</v>
      </c>
      <c r="AS619" s="2"/>
      <c r="AT619" s="2"/>
      <c r="AU619" s="2"/>
    </row>
    <row r="620" spans="1:47" ht="16.5" customHeight="1">
      <c r="A620" s="10">
        <v>618</v>
      </c>
      <c r="B620" s="11"/>
      <c r="C620" s="11" t="s">
        <v>4652</v>
      </c>
      <c r="D620" s="11" t="s">
        <v>4653</v>
      </c>
      <c r="E620" s="11" t="s">
        <v>56</v>
      </c>
      <c r="F620" s="11" t="s">
        <v>1678</v>
      </c>
      <c r="G620" s="11" t="s">
        <v>1679</v>
      </c>
      <c r="H620" s="11">
        <v>0</v>
      </c>
      <c r="I620" s="47"/>
      <c r="J620" s="11" t="s">
        <v>4654</v>
      </c>
      <c r="K620" s="11" t="s">
        <v>4655</v>
      </c>
      <c r="L620" s="11" t="s">
        <v>2676</v>
      </c>
      <c r="M620" s="12">
        <v>45478</v>
      </c>
      <c r="N620" s="12">
        <v>45483</v>
      </c>
      <c r="O620" s="12" t="str">
        <f>IFERROR(_xlfn.XLOOKUP(표1[[#This Row],[시도]]&amp;" "&amp;표1[[#This Row],[시군구]],요금제0402!C:C,요금제0402!G:G),"-")</f>
        <v>지방</v>
      </c>
      <c r="P620" s="14"/>
      <c r="Q620" s="57">
        <v>0</v>
      </c>
      <c r="R620" s="13">
        <v>100</v>
      </c>
      <c r="S620" s="18">
        <v>50</v>
      </c>
      <c r="T620" s="12" t="s">
        <v>86</v>
      </c>
      <c r="U620" s="11" t="s">
        <v>150</v>
      </c>
      <c r="V620" s="11">
        <v>0</v>
      </c>
      <c r="W620" s="11">
        <v>0</v>
      </c>
      <c r="X620" s="11">
        <v>0</v>
      </c>
      <c r="Y620" s="11">
        <v>0</v>
      </c>
      <c r="Z620" s="11">
        <v>0</v>
      </c>
      <c r="AA620" s="11">
        <v>0</v>
      </c>
      <c r="AB620" s="11">
        <v>0</v>
      </c>
      <c r="AC620" s="12"/>
      <c r="AD620" s="12"/>
      <c r="AE620" s="12"/>
      <c r="AF620" s="15"/>
      <c r="AG620" s="11" t="str">
        <f>IFERROR(VLOOKUP(표1[[#This Row],[담당자]],'담당자 정보'!$B:$D,2,0),"")</f>
        <v>모아라인</v>
      </c>
      <c r="AH620" s="11" t="str">
        <f>IFERROR(VLOOKUP(표1[[#This Row],[담당자]],'담당자 정보'!$B:$E,4,0),"")</f>
        <v>인프라확장_3팀</v>
      </c>
      <c r="AI620" s="12" t="s">
        <v>333</v>
      </c>
      <c r="AJ620" s="12" t="str">
        <f>IFERROR(VLOOKUP(표1[[#This Row],[담당자]],배민비즈계정!$B:$E,3,0),"")</f>
        <v>samsami7777777</v>
      </c>
      <c r="AK620" s="12" t="str">
        <f>IFERROR(VLOOKUP(표1[[#This Row],[담당자]],배민비즈계정!$B:$E,4,0),"")</f>
        <v>010-5212-8218</v>
      </c>
      <c r="AL620" s="12" t="str">
        <f>VLOOKUP(표1[[#This Row],[담당자]],배민비즈계정!$B:$E,2,0)</f>
        <v>모아라인</v>
      </c>
      <c r="AM620" s="11" t="str">
        <f>VLOOKUP(표1[[#This Row],[담당자]],'담당자 정보'!B:G,6,FALSE)</f>
        <v>김영선</v>
      </c>
      <c r="AN620" s="11" t="str">
        <f>VLOOKUP(표1[[#This Row],[팀장]],배민비즈계정!$B:$E,3,FALSE)</f>
        <v>samsami7777777</v>
      </c>
      <c r="AO620" s="16" t="str">
        <f>VLOOKUP(표1[[#This Row],[팀장]],배민비즈계정!$B:$E,4,FALSE)</f>
        <v>010-5212-8218</v>
      </c>
      <c r="AP620" s="2" t="s">
        <v>1678</v>
      </c>
      <c r="AQ620" s="2" t="s">
        <v>1679</v>
      </c>
      <c r="AR620" s="2" t="str">
        <f>_xlfn.XLOOKUP(표1[[#This Row],[시도2]]&amp;" "&amp;표1[[#This Row],[시군구2]],요금제0402!C:C,요금제0402!G:G)</f>
        <v>지방</v>
      </c>
      <c r="AS620" s="2"/>
      <c r="AT620" s="2"/>
      <c r="AU620" s="2"/>
    </row>
    <row r="621" spans="1:47" ht="16.5" customHeight="1">
      <c r="A621" s="10">
        <v>619</v>
      </c>
      <c r="B621" s="11"/>
      <c r="C621" s="11" t="s">
        <v>4656</v>
      </c>
      <c r="D621" s="11" t="s">
        <v>235</v>
      </c>
      <c r="E621" s="11" t="e">
        <v>#N/A</v>
      </c>
      <c r="F621" s="11" t="s">
        <v>1678</v>
      </c>
      <c r="G621" s="11" t="s">
        <v>1679</v>
      </c>
      <c r="H621" s="11" t="e">
        <v>#N/A</v>
      </c>
      <c r="I621" s="47"/>
      <c r="J621" s="11" t="s">
        <v>4657</v>
      </c>
      <c r="K621" s="11" t="s">
        <v>4658</v>
      </c>
      <c r="L621" s="11" t="s">
        <v>2676</v>
      </c>
      <c r="M621" s="12">
        <v>45478</v>
      </c>
      <c r="N621" s="12">
        <v>45483</v>
      </c>
      <c r="O621" s="12" t="str">
        <f>IFERROR(_xlfn.XLOOKUP(표1[[#This Row],[시도]]&amp;" "&amp;표1[[#This Row],[시군구]],요금제0402!C:C,요금제0402!G:G),"-")</f>
        <v>지방</v>
      </c>
      <c r="P621" s="14"/>
      <c r="Q621" s="57">
        <v>0</v>
      </c>
      <c r="R621" s="13">
        <v>100</v>
      </c>
      <c r="S621" s="18">
        <v>50</v>
      </c>
      <c r="T621" s="12" t="s">
        <v>86</v>
      </c>
      <c r="U621" s="11" t="s">
        <v>150</v>
      </c>
      <c r="V621" s="11" t="e">
        <v>#N/A</v>
      </c>
      <c r="W621" s="11" t="e">
        <v>#N/A</v>
      </c>
      <c r="X621" s="11" t="e">
        <v>#N/A</v>
      </c>
      <c r="Y621" s="11" t="e">
        <v>#N/A</v>
      </c>
      <c r="Z621" s="11" t="e">
        <v>#N/A</v>
      </c>
      <c r="AA621" s="11" t="e">
        <v>#N/A</v>
      </c>
      <c r="AB621" s="11" t="e">
        <v>#N/A</v>
      </c>
      <c r="AC621" s="12"/>
      <c r="AD621" s="12"/>
      <c r="AE621" s="12"/>
      <c r="AF621" s="15"/>
      <c r="AG621" s="11" t="str">
        <f>IFERROR(VLOOKUP(표1[[#This Row],[담당자]],'담당자 정보'!$B:$D,2,0),"")</f>
        <v/>
      </c>
      <c r="AH621" s="11" t="str">
        <f>IFERROR(VLOOKUP(표1[[#This Row],[담당자]],'담당자 정보'!$B:$E,4,0),"")</f>
        <v/>
      </c>
      <c r="AI621" s="12" t="e">
        <v>#N/A</v>
      </c>
      <c r="AJ621" s="12" t="str">
        <f>IFERROR(VLOOKUP(표1[[#This Row],[담당자]],배민비즈계정!$B:$E,3,0),"")</f>
        <v/>
      </c>
      <c r="AK621" s="12" t="str">
        <f>IFERROR(VLOOKUP(표1[[#This Row],[담당자]],배민비즈계정!$B:$E,4,0),"")</f>
        <v/>
      </c>
      <c r="AL621" s="12" t="e">
        <f>VLOOKUP(표1[[#This Row],[담당자]],배민비즈계정!$B:$E,2,0)</f>
        <v>#N/A</v>
      </c>
      <c r="AM621" s="11" t="e">
        <f>VLOOKUP(표1[[#This Row],[담당자]],'담당자 정보'!B:G,6,FALSE)</f>
        <v>#N/A</v>
      </c>
      <c r="AN621" s="11" t="e">
        <f>VLOOKUP(표1[[#This Row],[팀장]],배민비즈계정!$B:$E,3,FALSE)</f>
        <v>#N/A</v>
      </c>
      <c r="AO621" s="16" t="e">
        <f>VLOOKUP(표1[[#This Row],[팀장]],배민비즈계정!$B:$E,4,FALSE)</f>
        <v>#N/A</v>
      </c>
      <c r="AP621" s="2" t="s">
        <v>1678</v>
      </c>
      <c r="AQ621" s="2" t="s">
        <v>1679</v>
      </c>
      <c r="AR621" s="2" t="str">
        <f>_xlfn.XLOOKUP(표1[[#This Row],[시도2]]&amp;" "&amp;표1[[#This Row],[시군구2]],요금제0402!C:C,요금제0402!G:G)</f>
        <v>지방</v>
      </c>
      <c r="AS621" s="2"/>
      <c r="AT621" s="2"/>
      <c r="AU621" s="2"/>
    </row>
    <row r="622" spans="1:47" ht="16.5" customHeight="1">
      <c r="A622" s="10">
        <v>620</v>
      </c>
      <c r="B622" s="11"/>
      <c r="C622" s="11" t="s">
        <v>4659</v>
      </c>
      <c r="D622" s="11" t="s">
        <v>4660</v>
      </c>
      <c r="E622" s="11" t="s">
        <v>56</v>
      </c>
      <c r="F622" s="11" t="s">
        <v>2149</v>
      </c>
      <c r="G622" s="11" t="s">
        <v>435</v>
      </c>
      <c r="H622" s="11">
        <v>0</v>
      </c>
      <c r="I622" s="47" t="s">
        <v>4661</v>
      </c>
      <c r="J622" s="11" t="s">
        <v>4662</v>
      </c>
      <c r="K622" s="11" t="s">
        <v>4281</v>
      </c>
      <c r="L622" s="11" t="s">
        <v>2676</v>
      </c>
      <c r="M622" s="12">
        <v>45478</v>
      </c>
      <c r="N622" s="12">
        <v>45483</v>
      </c>
      <c r="O622" s="12" t="str">
        <f>IFERROR(_xlfn.XLOOKUP(표1[[#This Row],[시도]]&amp;" "&amp;표1[[#This Row],[시군구]],요금제0402!C:C,요금제0402!G:G),"-")</f>
        <v>경인B</v>
      </c>
      <c r="P622" s="14"/>
      <c r="Q622" s="57">
        <v>0</v>
      </c>
      <c r="R622" s="13">
        <v>100</v>
      </c>
      <c r="S622" s="18">
        <v>50</v>
      </c>
      <c r="T622" s="12" t="s">
        <v>86</v>
      </c>
      <c r="U622" s="11" t="s">
        <v>64</v>
      </c>
      <c r="V622" s="11">
        <v>5223001374</v>
      </c>
      <c r="W622" s="11" t="s">
        <v>4663</v>
      </c>
      <c r="X622" s="11" t="s">
        <v>4664</v>
      </c>
      <c r="Y622" s="11" t="s">
        <v>4665</v>
      </c>
      <c r="Z622" s="11">
        <v>3333162546866</v>
      </c>
      <c r="AA622" s="11" t="s">
        <v>68</v>
      </c>
      <c r="AB622" s="11" t="s">
        <v>4666</v>
      </c>
      <c r="AC622" s="12"/>
      <c r="AD622" s="12"/>
      <c r="AE622" s="12"/>
      <c r="AF622" s="15"/>
      <c r="AG622" s="11" t="str">
        <f>IFERROR(VLOOKUP(표1[[#This Row],[담당자]],'담당자 정보'!$B:$D,2,0),"")</f>
        <v>바로고</v>
      </c>
      <c r="AH622" s="11" t="str">
        <f>IFERROR(VLOOKUP(표1[[#This Row],[담당자]],'담당자 정보'!$B:$E,4,0),"")</f>
        <v>1팀</v>
      </c>
      <c r="AI622" s="12" t="s">
        <v>356</v>
      </c>
      <c r="AJ622" s="12" t="str">
        <f>IFERROR(VLOOKUP(표1[[#This Row],[담당자]],배민비즈계정!$B:$E,3,0),"")</f>
        <v>jhpyeong</v>
      </c>
      <c r="AK622" s="12" t="str">
        <f>IFERROR(VLOOKUP(표1[[#This Row],[담당자]],배민비즈계정!$B:$E,4,0),"")</f>
        <v>010-4660-7292</v>
      </c>
      <c r="AL622" s="12" t="str">
        <f>VLOOKUP(표1[[#This Row],[담당자]],배민비즈계정!$B:$E,2,0)</f>
        <v>1팀 팀장</v>
      </c>
      <c r="AM622" s="11" t="str">
        <f>VLOOKUP(표1[[#This Row],[담당자]],'담당자 정보'!B:G,6,FALSE)</f>
        <v>평정현</v>
      </c>
      <c r="AN622" s="11" t="str">
        <f>VLOOKUP(표1[[#This Row],[팀장]],배민비즈계정!$B:$E,3,FALSE)</f>
        <v>jhpyeong</v>
      </c>
      <c r="AO622" s="16" t="str">
        <f>VLOOKUP(표1[[#This Row],[팀장]],배민비즈계정!$B:$E,4,FALSE)</f>
        <v>010-4660-7292</v>
      </c>
      <c r="AP622" s="2" t="s">
        <v>2149</v>
      </c>
      <c r="AQ622" s="2" t="s">
        <v>435</v>
      </c>
      <c r="AR622" s="2" t="str">
        <f>_xlfn.XLOOKUP(표1[[#This Row],[시도2]]&amp;" "&amp;표1[[#This Row],[시군구2]],요금제0402!C:C,요금제0402!G:G)</f>
        <v>경인B</v>
      </c>
      <c r="AS622" s="2"/>
      <c r="AT622" s="2"/>
      <c r="AU622" s="2"/>
    </row>
    <row r="623" spans="1:47" ht="16.5" customHeight="1">
      <c r="A623" s="10">
        <v>621</v>
      </c>
      <c r="B623" s="11"/>
      <c r="C623" s="11" t="s">
        <v>4667</v>
      </c>
      <c r="D623" s="11" t="s">
        <v>4668</v>
      </c>
      <c r="E623" s="11" t="s">
        <v>56</v>
      </c>
      <c r="F623" s="11" t="s">
        <v>2149</v>
      </c>
      <c r="G623" s="11" t="s">
        <v>435</v>
      </c>
      <c r="H623" s="11">
        <v>0</v>
      </c>
      <c r="I623" s="47"/>
      <c r="J623" s="11" t="s">
        <v>4669</v>
      </c>
      <c r="K623" s="11" t="s">
        <v>4670</v>
      </c>
      <c r="L623" s="11" t="s">
        <v>2676</v>
      </c>
      <c r="M623" s="12">
        <v>45478</v>
      </c>
      <c r="N623" s="12">
        <v>45483</v>
      </c>
      <c r="O623" s="12" t="str">
        <f>IFERROR(_xlfn.XLOOKUP(표1[[#This Row],[시도]]&amp;" "&amp;표1[[#This Row],[시군구]],요금제0402!C:C,요금제0402!G:G),"-")</f>
        <v>경인B</v>
      </c>
      <c r="P623" s="14"/>
      <c r="Q623" s="57">
        <v>0</v>
      </c>
      <c r="R623" s="13">
        <v>100</v>
      </c>
      <c r="S623" s="18">
        <v>50</v>
      </c>
      <c r="T623" s="12" t="s">
        <v>86</v>
      </c>
      <c r="U623" s="11" t="s">
        <v>150</v>
      </c>
      <c r="V623" s="11">
        <v>5223001374</v>
      </c>
      <c r="W623" s="11" t="s">
        <v>4671</v>
      </c>
      <c r="X623" s="11" t="s">
        <v>4664</v>
      </c>
      <c r="Y623" s="11" t="s">
        <v>4665</v>
      </c>
      <c r="Z623" s="11">
        <v>3333162546866</v>
      </c>
      <c r="AA623" s="11" t="s">
        <v>68</v>
      </c>
      <c r="AB623" s="11" t="s">
        <v>4666</v>
      </c>
      <c r="AC623" s="12"/>
      <c r="AD623" s="12"/>
      <c r="AE623" s="12"/>
      <c r="AF623" s="15"/>
      <c r="AG623" s="11" t="str">
        <f>IFERROR(VLOOKUP(표1[[#This Row],[담당자]],'담당자 정보'!$B:$D,2,0),"")</f>
        <v>바로고</v>
      </c>
      <c r="AH623" s="11" t="str">
        <f>IFERROR(VLOOKUP(표1[[#This Row],[담당자]],'담당자 정보'!$B:$E,4,0),"")</f>
        <v>1팀</v>
      </c>
      <c r="AI623" s="12" t="s">
        <v>356</v>
      </c>
      <c r="AJ623" s="12" t="str">
        <f>IFERROR(VLOOKUP(표1[[#This Row],[담당자]],배민비즈계정!$B:$E,3,0),"")</f>
        <v>jhpyeong</v>
      </c>
      <c r="AK623" s="12" t="str">
        <f>IFERROR(VLOOKUP(표1[[#This Row],[담당자]],배민비즈계정!$B:$E,4,0),"")</f>
        <v>010-4660-7292</v>
      </c>
      <c r="AL623" s="12" t="str">
        <f>VLOOKUP(표1[[#This Row],[담당자]],배민비즈계정!$B:$E,2,0)</f>
        <v>1팀 팀장</v>
      </c>
      <c r="AM623" s="11" t="str">
        <f>VLOOKUP(표1[[#This Row],[담당자]],'담당자 정보'!B:G,6,FALSE)</f>
        <v>평정현</v>
      </c>
      <c r="AN623" s="11" t="str">
        <f>VLOOKUP(표1[[#This Row],[팀장]],배민비즈계정!$B:$E,3,FALSE)</f>
        <v>jhpyeong</v>
      </c>
      <c r="AO623" s="16" t="str">
        <f>VLOOKUP(표1[[#This Row],[팀장]],배민비즈계정!$B:$E,4,FALSE)</f>
        <v>010-4660-7292</v>
      </c>
      <c r="AP623" s="2" t="s">
        <v>2149</v>
      </c>
      <c r="AQ623" s="2" t="s">
        <v>435</v>
      </c>
      <c r="AR623" s="2" t="str">
        <f>_xlfn.XLOOKUP(표1[[#This Row],[시도2]]&amp;" "&amp;표1[[#This Row],[시군구2]],요금제0402!C:C,요금제0402!G:G)</f>
        <v>경인B</v>
      </c>
      <c r="AS623" s="2"/>
      <c r="AT623" s="2"/>
      <c r="AU623" s="2"/>
    </row>
    <row r="624" spans="1:47" ht="16.5" customHeight="1">
      <c r="A624" s="10">
        <v>622</v>
      </c>
      <c r="B624" s="11"/>
      <c r="C624" s="11" t="s">
        <v>4672</v>
      </c>
      <c r="D624" s="11" t="s">
        <v>4673</v>
      </c>
      <c r="E624" s="11" t="s">
        <v>56</v>
      </c>
      <c r="F624" s="11" t="s">
        <v>2149</v>
      </c>
      <c r="G624" s="11" t="s">
        <v>435</v>
      </c>
      <c r="H624" s="11">
        <v>0</v>
      </c>
      <c r="I624" s="47"/>
      <c r="J624" s="11" t="s">
        <v>4674</v>
      </c>
      <c r="K624" s="11" t="s">
        <v>4675</v>
      </c>
      <c r="L624" s="11" t="s">
        <v>2676</v>
      </c>
      <c r="M624" s="12">
        <v>45478</v>
      </c>
      <c r="N624" s="12">
        <v>45483</v>
      </c>
      <c r="O624" s="12" t="str">
        <f>IFERROR(_xlfn.XLOOKUP(표1[[#This Row],[시도]]&amp;" "&amp;표1[[#This Row],[시군구]],요금제0402!C:C,요금제0402!G:G),"-")</f>
        <v>경인B</v>
      </c>
      <c r="P624" s="14"/>
      <c r="Q624" s="57">
        <v>0</v>
      </c>
      <c r="R624" s="13">
        <v>100</v>
      </c>
      <c r="S624" s="18">
        <v>50</v>
      </c>
      <c r="T624" s="12" t="s">
        <v>86</v>
      </c>
      <c r="U624" s="11" t="s">
        <v>150</v>
      </c>
      <c r="V624" s="11">
        <v>0</v>
      </c>
      <c r="W624" s="11">
        <v>0</v>
      </c>
      <c r="X624" s="11">
        <v>0</v>
      </c>
      <c r="Y624" s="11">
        <v>0</v>
      </c>
      <c r="Z624" s="11">
        <v>0</v>
      </c>
      <c r="AA624" s="11">
        <v>0</v>
      </c>
      <c r="AB624" s="11">
        <v>0</v>
      </c>
      <c r="AC624" s="12"/>
      <c r="AD624" s="12"/>
      <c r="AE624" s="12"/>
      <c r="AF624" s="15"/>
      <c r="AG624" s="11" t="str">
        <f>IFERROR(VLOOKUP(표1[[#This Row],[담당자]],'담당자 정보'!$B:$D,2,0),"")</f>
        <v>바로고</v>
      </c>
      <c r="AH624" s="11" t="str">
        <f>IFERROR(VLOOKUP(표1[[#This Row],[담당자]],'담당자 정보'!$B:$E,4,0),"")</f>
        <v>1팀</v>
      </c>
      <c r="AI624" s="12" t="s">
        <v>356</v>
      </c>
      <c r="AJ624" s="12" t="str">
        <f>IFERROR(VLOOKUP(표1[[#This Row],[담당자]],배민비즈계정!$B:$E,3,0),"")</f>
        <v>jhpyeong</v>
      </c>
      <c r="AK624" s="12" t="str">
        <f>IFERROR(VLOOKUP(표1[[#This Row],[담당자]],배민비즈계정!$B:$E,4,0),"")</f>
        <v>010-4660-7292</v>
      </c>
      <c r="AL624" s="12" t="str">
        <f>VLOOKUP(표1[[#This Row],[담당자]],배민비즈계정!$B:$E,2,0)</f>
        <v>1팀 팀장</v>
      </c>
      <c r="AM624" s="11" t="str">
        <f>VLOOKUP(표1[[#This Row],[담당자]],'담당자 정보'!B:G,6,FALSE)</f>
        <v>평정현</v>
      </c>
      <c r="AN624" s="11" t="str">
        <f>VLOOKUP(표1[[#This Row],[팀장]],배민비즈계정!$B:$E,3,FALSE)</f>
        <v>jhpyeong</v>
      </c>
      <c r="AO624" s="16" t="str">
        <f>VLOOKUP(표1[[#This Row],[팀장]],배민비즈계정!$B:$E,4,FALSE)</f>
        <v>010-4660-7292</v>
      </c>
      <c r="AP624" s="2" t="s">
        <v>2149</v>
      </c>
      <c r="AQ624" s="2" t="s">
        <v>435</v>
      </c>
      <c r="AR624" s="2" t="str">
        <f>_xlfn.XLOOKUP(표1[[#This Row],[시도2]]&amp;" "&amp;표1[[#This Row],[시군구2]],요금제0402!C:C,요금제0402!G:G)</f>
        <v>경인B</v>
      </c>
      <c r="AS624" s="2"/>
      <c r="AT624" s="2"/>
      <c r="AU624" s="2"/>
    </row>
    <row r="625" spans="1:47" ht="16.5" customHeight="1">
      <c r="A625" s="10">
        <v>623</v>
      </c>
      <c r="B625" s="11"/>
      <c r="C625" s="11" t="s">
        <v>4676</v>
      </c>
      <c r="D625" s="11" t="s">
        <v>4677</v>
      </c>
      <c r="E625" s="11" t="s">
        <v>56</v>
      </c>
      <c r="F625" s="11" t="s">
        <v>2149</v>
      </c>
      <c r="G625" s="11" t="s">
        <v>435</v>
      </c>
      <c r="H625" s="11">
        <v>0</v>
      </c>
      <c r="I625" s="47"/>
      <c r="J625" s="11" t="s">
        <v>4678</v>
      </c>
      <c r="K625" s="11" t="s">
        <v>4679</v>
      </c>
      <c r="L625" s="11" t="s">
        <v>2676</v>
      </c>
      <c r="M625" s="12">
        <v>45478</v>
      </c>
      <c r="N625" s="12">
        <v>45483</v>
      </c>
      <c r="O625" s="12" t="str">
        <f>IFERROR(_xlfn.XLOOKUP(표1[[#This Row],[시도]]&amp;" "&amp;표1[[#This Row],[시군구]],요금제0402!C:C,요금제0402!G:G),"-")</f>
        <v>경인B</v>
      </c>
      <c r="P625" s="14"/>
      <c r="Q625" s="57">
        <v>0</v>
      </c>
      <c r="R625" s="13">
        <v>100</v>
      </c>
      <c r="S625" s="18">
        <v>50</v>
      </c>
      <c r="T625" s="12" t="s">
        <v>86</v>
      </c>
      <c r="U625" s="11" t="s">
        <v>64</v>
      </c>
      <c r="V625" s="11">
        <v>8700403137</v>
      </c>
      <c r="W625" s="11" t="s">
        <v>4680</v>
      </c>
      <c r="X625" s="11" t="s">
        <v>4681</v>
      </c>
      <c r="Y625" s="11" t="s">
        <v>4682</v>
      </c>
      <c r="Z625" s="11">
        <v>55291020829807</v>
      </c>
      <c r="AA625" s="11" t="s">
        <v>296</v>
      </c>
      <c r="AB625" s="11" t="s">
        <v>4683</v>
      </c>
      <c r="AC625" s="12"/>
      <c r="AD625" s="12"/>
      <c r="AE625" s="12"/>
      <c r="AF625" s="15"/>
      <c r="AG625" s="11" t="str">
        <f>IFERROR(VLOOKUP(표1[[#This Row],[담당자]],'담당자 정보'!$B:$D,2,0),"")</f>
        <v>바로고</v>
      </c>
      <c r="AH625" s="11" t="str">
        <f>IFERROR(VLOOKUP(표1[[#This Row],[담당자]],'담당자 정보'!$B:$E,4,0),"")</f>
        <v>1팀</v>
      </c>
      <c r="AI625" s="12" t="s">
        <v>356</v>
      </c>
      <c r="AJ625" s="12" t="str">
        <f>IFERROR(VLOOKUP(표1[[#This Row],[담당자]],배민비즈계정!$B:$E,3,0),"")</f>
        <v>jhpyeong</v>
      </c>
      <c r="AK625" s="12" t="str">
        <f>IFERROR(VLOOKUP(표1[[#This Row],[담당자]],배민비즈계정!$B:$E,4,0),"")</f>
        <v>010-4660-7292</v>
      </c>
      <c r="AL625" s="12" t="str">
        <f>VLOOKUP(표1[[#This Row],[담당자]],배민비즈계정!$B:$E,2,0)</f>
        <v>1팀 팀장</v>
      </c>
      <c r="AM625" s="11" t="str">
        <f>VLOOKUP(표1[[#This Row],[담당자]],'담당자 정보'!B:G,6,FALSE)</f>
        <v>평정현</v>
      </c>
      <c r="AN625" s="11" t="str">
        <f>VLOOKUP(표1[[#This Row],[팀장]],배민비즈계정!$B:$E,3,FALSE)</f>
        <v>jhpyeong</v>
      </c>
      <c r="AO625" s="16" t="str">
        <f>VLOOKUP(표1[[#This Row],[팀장]],배민비즈계정!$B:$E,4,FALSE)</f>
        <v>010-4660-7292</v>
      </c>
      <c r="AP625" s="2" t="s">
        <v>2149</v>
      </c>
      <c r="AQ625" s="2" t="s">
        <v>435</v>
      </c>
      <c r="AR625" s="2" t="str">
        <f>_xlfn.XLOOKUP(표1[[#This Row],[시도2]]&amp;" "&amp;표1[[#This Row],[시군구2]],요금제0402!C:C,요금제0402!G:G)</f>
        <v>경인B</v>
      </c>
      <c r="AS625" s="2"/>
      <c r="AT625" s="2"/>
      <c r="AU625" s="2"/>
    </row>
    <row r="626" spans="1:47" ht="16.5" customHeight="1">
      <c r="A626" s="10">
        <v>624</v>
      </c>
      <c r="B626" s="11"/>
      <c r="C626" s="11" t="s">
        <v>4684</v>
      </c>
      <c r="D626" s="11" t="s">
        <v>4685</v>
      </c>
      <c r="E626" s="11" t="s">
        <v>56</v>
      </c>
      <c r="F626" s="11" t="s">
        <v>57</v>
      </c>
      <c r="G626" s="11" t="s">
        <v>58</v>
      </c>
      <c r="H626" s="11">
        <v>0</v>
      </c>
      <c r="I626" s="47" t="s">
        <v>4686</v>
      </c>
      <c r="J626" s="11" t="s">
        <v>4687</v>
      </c>
      <c r="K626" s="11" t="s">
        <v>4688</v>
      </c>
      <c r="L626" s="11" t="s">
        <v>4689</v>
      </c>
      <c r="M626" s="12">
        <v>45485</v>
      </c>
      <c r="N626" s="12">
        <v>45490</v>
      </c>
      <c r="O626" s="12" t="str">
        <f>IFERROR(_xlfn.XLOOKUP(표1[[#This Row],[시도]]&amp;" "&amp;표1[[#This Row],[시군구]],요금제0402!C:C,요금제0402!G:G),"-")</f>
        <v>서울B&amp;경인A</v>
      </c>
      <c r="P626" s="14"/>
      <c r="Q626" s="57">
        <v>0</v>
      </c>
      <c r="R626" s="13">
        <v>100</v>
      </c>
      <c r="S626" s="18">
        <v>50</v>
      </c>
      <c r="T626" s="12" t="s">
        <v>86</v>
      </c>
      <c r="U626" s="11" t="s">
        <v>64</v>
      </c>
      <c r="V626" s="11">
        <v>8801501957</v>
      </c>
      <c r="W626" s="11" t="s">
        <v>4690</v>
      </c>
      <c r="X626" s="11" t="s">
        <v>4691</v>
      </c>
      <c r="Y626" s="11" t="s">
        <v>4692</v>
      </c>
      <c r="Z626" s="11" t="s">
        <v>4693</v>
      </c>
      <c r="AA626" s="11" t="s">
        <v>90</v>
      </c>
      <c r="AB626" s="11" t="s">
        <v>4694</v>
      </c>
      <c r="AC626" s="12"/>
      <c r="AD626" s="12"/>
      <c r="AE626" s="12"/>
      <c r="AF626" s="15"/>
      <c r="AG626" s="11" t="str">
        <f>IFERROR(VLOOKUP(표1[[#This Row],[담당자]],'담당자 정보'!$B:$D,2,0),"")</f>
        <v>바로고</v>
      </c>
      <c r="AH626" s="11" t="str">
        <f>IFERROR(VLOOKUP(표1[[#This Row],[담당자]],'담당자 정보'!$B:$E,4,0),"")</f>
        <v>1팀</v>
      </c>
      <c r="AI626" s="12" t="s">
        <v>71</v>
      </c>
      <c r="AJ626" s="12" t="str">
        <f>IFERROR(VLOOKUP(표1[[#This Row],[담당자]],배민비즈계정!$B:$E,3,0),"")</f>
        <v>tkdan159</v>
      </c>
      <c r="AK626" s="12" t="str">
        <f>IFERROR(VLOOKUP(표1[[#This Row],[담당자]],배민비즈계정!$B:$E,4,0),"")</f>
        <v>010-9052-0911</v>
      </c>
      <c r="AL626" s="12" t="str">
        <f>VLOOKUP(표1[[#This Row],[담당자]],배민비즈계정!$B:$E,2,0)</f>
        <v>1팀</v>
      </c>
      <c r="AM626" s="11" t="str">
        <f>VLOOKUP(표1[[#This Row],[담당자]],'담당자 정보'!B:G,6,FALSE)</f>
        <v>평정현</v>
      </c>
      <c r="AN626" s="11" t="str">
        <f>VLOOKUP(표1[[#This Row],[팀장]],배민비즈계정!$B:$E,3,FALSE)</f>
        <v>jhpyeong</v>
      </c>
      <c r="AO626" s="16" t="str">
        <f>VLOOKUP(표1[[#This Row],[팀장]],배민비즈계정!$B:$E,4,FALSE)</f>
        <v>010-4660-7292</v>
      </c>
      <c r="AP626" s="2" t="s">
        <v>57</v>
      </c>
      <c r="AQ626" s="2" t="s">
        <v>58</v>
      </c>
      <c r="AR626" s="2" t="str">
        <f>_xlfn.XLOOKUP(표1[[#This Row],[시도2]]&amp;" "&amp;표1[[#This Row],[시군구2]],요금제0402!C:C,요금제0402!G:G)</f>
        <v>서울B&amp;경인A</v>
      </c>
      <c r="AS626" s="2"/>
      <c r="AT626" s="2"/>
      <c r="AU626" s="2"/>
    </row>
    <row r="627" spans="1:47" ht="16.5" customHeight="1">
      <c r="A627" s="10">
        <v>625</v>
      </c>
      <c r="B627" s="11"/>
      <c r="C627" s="11" t="s">
        <v>4695</v>
      </c>
      <c r="D627" s="11" t="s">
        <v>4696</v>
      </c>
      <c r="E627" s="11" t="s">
        <v>56</v>
      </c>
      <c r="F627" s="11" t="s">
        <v>57</v>
      </c>
      <c r="G627" s="11" t="s">
        <v>95</v>
      </c>
      <c r="H627" s="11">
        <v>0</v>
      </c>
      <c r="I627" s="47"/>
      <c r="J627" s="11" t="s">
        <v>4697</v>
      </c>
      <c r="K627" s="11" t="s">
        <v>98</v>
      </c>
      <c r="L627" s="11" t="s">
        <v>4689</v>
      </c>
      <c r="M627" s="12">
        <v>45485</v>
      </c>
      <c r="N627" s="12">
        <v>45490</v>
      </c>
      <c r="O627" s="12" t="str">
        <f>IFERROR(_xlfn.XLOOKUP(표1[[#This Row],[시도]]&amp;" "&amp;표1[[#This Row],[시군구]],요금제0402!C:C,요금제0402!G:G),"-")</f>
        <v>서울A</v>
      </c>
      <c r="P627" s="14"/>
      <c r="Q627" s="57">
        <v>0</v>
      </c>
      <c r="R627" s="13">
        <v>100</v>
      </c>
      <c r="S627" s="18">
        <v>50</v>
      </c>
      <c r="T627" s="12" t="s">
        <v>86</v>
      </c>
      <c r="U627" s="11" t="s">
        <v>150</v>
      </c>
      <c r="V627" s="11">
        <v>0</v>
      </c>
      <c r="W627" s="11">
        <v>0</v>
      </c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2"/>
      <c r="AD627" s="12"/>
      <c r="AE627" s="12"/>
      <c r="AF627" s="15"/>
      <c r="AG627" s="11" t="str">
        <f>IFERROR(VLOOKUP(표1[[#This Row],[담당자]],'담당자 정보'!$B:$D,2,0),"")</f>
        <v>바로고</v>
      </c>
      <c r="AH627" s="11" t="str">
        <f>IFERROR(VLOOKUP(표1[[#This Row],[담당자]],'담당자 정보'!$B:$E,4,0),"")</f>
        <v>전략사업부</v>
      </c>
      <c r="AI627" s="12" t="s">
        <v>4504</v>
      </c>
      <c r="AJ627" s="12" t="str">
        <f>IFERROR(VLOOKUP(표1[[#This Row],[담당자]],배민비즈계정!$B:$E,3,0),"")</f>
        <v>kckim</v>
      </c>
      <c r="AK627" s="12" t="str">
        <f>IFERROR(VLOOKUP(표1[[#This Row],[담당자]],배민비즈계정!$B:$E,4,0),"")</f>
        <v>01023652356</v>
      </c>
      <c r="AL627" s="12" t="str">
        <f>VLOOKUP(표1[[#This Row],[담당자]],배민비즈계정!$B:$E,2,0)</f>
        <v>커넥트팀 팀장</v>
      </c>
      <c r="AM627" s="11" t="str">
        <f>VLOOKUP(표1[[#This Row],[담당자]],'담당자 정보'!B:G,6,FALSE)</f>
        <v>김기찬</v>
      </c>
      <c r="AN627" s="11" t="str">
        <f>VLOOKUP(표1[[#This Row],[팀장]],배민비즈계정!$B:$E,3,FALSE)</f>
        <v>kckim</v>
      </c>
      <c r="AO627" s="16" t="str">
        <f>VLOOKUP(표1[[#This Row],[팀장]],배민비즈계정!$B:$E,4,FALSE)</f>
        <v>01023652356</v>
      </c>
      <c r="AP627" s="2" t="s">
        <v>57</v>
      </c>
      <c r="AQ627" s="2" t="s">
        <v>95</v>
      </c>
      <c r="AR627" s="2" t="str">
        <f>_xlfn.XLOOKUP(표1[[#This Row],[시도2]]&amp;" "&amp;표1[[#This Row],[시군구2]],요금제0402!C:C,요금제0402!G:G)</f>
        <v>서울A</v>
      </c>
      <c r="AS627" s="2"/>
      <c r="AT627" s="2"/>
      <c r="AU627" s="2"/>
    </row>
    <row r="628" spans="1:47" ht="16.5" customHeight="1">
      <c r="A628" s="10">
        <v>626</v>
      </c>
      <c r="B628" s="11"/>
      <c r="C628" s="11" t="s">
        <v>4698</v>
      </c>
      <c r="D628" s="11" t="s">
        <v>4699</v>
      </c>
      <c r="E628" s="11" t="s">
        <v>56</v>
      </c>
      <c r="F628" s="11" t="s">
        <v>109</v>
      </c>
      <c r="G628" s="11" t="s">
        <v>2520</v>
      </c>
      <c r="H628" s="11">
        <v>0</v>
      </c>
      <c r="I628" s="47"/>
      <c r="J628" s="11" t="s">
        <v>4700</v>
      </c>
      <c r="K628" s="11" t="s">
        <v>4701</v>
      </c>
      <c r="L628" s="11" t="s">
        <v>4689</v>
      </c>
      <c r="M628" s="12">
        <v>45485</v>
      </c>
      <c r="N628" s="12">
        <v>45490</v>
      </c>
      <c r="O628" s="12" t="str">
        <f>IFERROR(_xlfn.XLOOKUP(표1[[#This Row],[시도]]&amp;" "&amp;표1[[#This Row],[시군구]],요금제0402!C:C,요금제0402!G:G),"-")</f>
        <v>경인B</v>
      </c>
      <c r="P628" s="14"/>
      <c r="Q628" s="57">
        <v>0</v>
      </c>
      <c r="R628" s="13">
        <v>100</v>
      </c>
      <c r="S628" s="18">
        <v>50</v>
      </c>
      <c r="T628" s="12" t="s">
        <v>86</v>
      </c>
      <c r="U628" s="11" t="s">
        <v>64</v>
      </c>
      <c r="V628" s="11">
        <v>5668703298</v>
      </c>
      <c r="W628" s="11" t="s">
        <v>2523</v>
      </c>
      <c r="X628" s="11" t="s">
        <v>2524</v>
      </c>
      <c r="Y628" s="11" t="s">
        <v>2525</v>
      </c>
      <c r="Z628" s="11">
        <v>65033704010240</v>
      </c>
      <c r="AA628" s="11" t="s">
        <v>90</v>
      </c>
      <c r="AB628" s="11" t="s">
        <v>2526</v>
      </c>
      <c r="AC628" s="12"/>
      <c r="AD628" s="12"/>
      <c r="AE628" s="12"/>
      <c r="AF628" s="15"/>
      <c r="AG628" s="11" t="str">
        <f>IFERROR(VLOOKUP(표1[[#This Row],[담당자]],'담당자 정보'!$B:$D,2,0),"")</f>
        <v>바로고</v>
      </c>
      <c r="AH628" s="11" t="str">
        <f>IFERROR(VLOOKUP(표1[[#This Row],[담당자]],'담당자 정보'!$B:$E,4,0),"")</f>
        <v>1팀</v>
      </c>
      <c r="AI628" s="12" t="s">
        <v>356</v>
      </c>
      <c r="AJ628" s="12" t="str">
        <f>IFERROR(VLOOKUP(표1[[#This Row],[담당자]],배민비즈계정!$B:$E,3,0),"")</f>
        <v>jhpyeong</v>
      </c>
      <c r="AK628" s="12" t="str">
        <f>IFERROR(VLOOKUP(표1[[#This Row],[담당자]],배민비즈계정!$B:$E,4,0),"")</f>
        <v>010-4660-7292</v>
      </c>
      <c r="AL628" s="12" t="str">
        <f>VLOOKUP(표1[[#This Row],[담당자]],배민비즈계정!$B:$E,2,0)</f>
        <v>1팀 팀장</v>
      </c>
      <c r="AM628" s="11" t="str">
        <f>VLOOKUP(표1[[#This Row],[담당자]],'담당자 정보'!B:G,6,FALSE)</f>
        <v>평정현</v>
      </c>
      <c r="AN628" s="11" t="str">
        <f>VLOOKUP(표1[[#This Row],[팀장]],배민비즈계정!$B:$E,3,FALSE)</f>
        <v>jhpyeong</v>
      </c>
      <c r="AO628" s="16" t="str">
        <f>VLOOKUP(표1[[#This Row],[팀장]],배민비즈계정!$B:$E,4,FALSE)</f>
        <v>010-4660-7292</v>
      </c>
      <c r="AP628" s="2" t="s">
        <v>109</v>
      </c>
      <c r="AQ628" s="2" t="s">
        <v>2520</v>
      </c>
      <c r="AR628" s="2" t="str">
        <f>_xlfn.XLOOKUP(표1[[#This Row],[시도2]]&amp;" "&amp;표1[[#This Row],[시군구2]],요금제0402!C:C,요금제0402!G:G)</f>
        <v>경인B</v>
      </c>
      <c r="AS628" s="2"/>
      <c r="AT628" s="2"/>
      <c r="AU628" s="2"/>
    </row>
    <row r="629" spans="1:47" ht="16.5" customHeight="1">
      <c r="A629" s="10">
        <v>627</v>
      </c>
      <c r="B629" s="11"/>
      <c r="C629" s="11" t="s">
        <v>4702</v>
      </c>
      <c r="D629" s="11" t="s">
        <v>4703</v>
      </c>
      <c r="E629" s="11" t="s">
        <v>75</v>
      </c>
      <c r="F629" s="11" t="s">
        <v>109</v>
      </c>
      <c r="G629" s="11" t="s">
        <v>1019</v>
      </c>
      <c r="H629" s="11">
        <v>0</v>
      </c>
      <c r="I629" s="47"/>
      <c r="J629" s="11" t="s">
        <v>4704</v>
      </c>
      <c r="K629" s="11" t="s">
        <v>4705</v>
      </c>
      <c r="L629" s="11" t="s">
        <v>4689</v>
      </c>
      <c r="M629" s="12">
        <v>45485</v>
      </c>
      <c r="N629" s="12">
        <v>45490</v>
      </c>
      <c r="O629" s="12" t="str">
        <f>IFERROR(_xlfn.XLOOKUP(표1[[#This Row],[시도]]&amp;" "&amp;표1[[#This Row],[시군구]],요금제0402!C:C,요금제0402!G:G),"-")</f>
        <v>경인B</v>
      </c>
      <c r="P629" s="14"/>
      <c r="Q629" s="57">
        <v>0</v>
      </c>
      <c r="R629" s="13">
        <v>100</v>
      </c>
      <c r="S629" s="18">
        <v>50</v>
      </c>
      <c r="T629" s="12" t="s">
        <v>86</v>
      </c>
      <c r="U629" s="11" t="s">
        <v>64</v>
      </c>
      <c r="V629" s="11">
        <v>3071962549</v>
      </c>
      <c r="W629" s="11" t="s">
        <v>4706</v>
      </c>
      <c r="X629" s="11" t="s">
        <v>4707</v>
      </c>
      <c r="Y629" s="11" t="s">
        <v>4708</v>
      </c>
      <c r="Z629" s="11">
        <v>50904835404011</v>
      </c>
      <c r="AA629" s="11" t="s">
        <v>103</v>
      </c>
      <c r="AB629" s="11" t="s">
        <v>4709</v>
      </c>
      <c r="AC629" s="12"/>
      <c r="AD629" s="12"/>
      <c r="AE629" s="12"/>
      <c r="AF629" s="15"/>
      <c r="AG629" s="11" t="str">
        <f>IFERROR(VLOOKUP(표1[[#This Row],[담당자]],'담당자 정보'!$B:$D,2,0),"")</f>
        <v>바로고</v>
      </c>
      <c r="AH629" s="11" t="str">
        <f>IFERROR(VLOOKUP(표1[[#This Row],[담당자]],'담당자 정보'!$B:$E,4,0),"")</f>
        <v>1팀</v>
      </c>
      <c r="AI629" s="12" t="s">
        <v>118</v>
      </c>
      <c r="AJ629" s="12" t="str">
        <f>IFERROR(VLOOKUP(표1[[#This Row],[담당자]],배민비즈계정!$B:$E,3,0),"")</f>
        <v>swyoo</v>
      </c>
      <c r="AK629" s="12" t="str">
        <f>IFERROR(VLOOKUP(표1[[#This Row],[담당자]],배민비즈계정!$B:$E,4,0),"")</f>
        <v xml:space="preserve"> 010-5714-1605</v>
      </c>
      <c r="AL629" s="12" t="str">
        <f>VLOOKUP(표1[[#This Row],[담당자]],배민비즈계정!$B:$E,2,0)</f>
        <v>1팀</v>
      </c>
      <c r="AM629" s="11" t="str">
        <f>VLOOKUP(표1[[#This Row],[담당자]],'담당자 정보'!B:G,6,FALSE)</f>
        <v>평정현</v>
      </c>
      <c r="AN629" s="11" t="str">
        <f>VLOOKUP(표1[[#This Row],[팀장]],배민비즈계정!$B:$E,3,FALSE)</f>
        <v>jhpyeong</v>
      </c>
      <c r="AO629" s="16" t="str">
        <f>VLOOKUP(표1[[#This Row],[팀장]],배민비즈계정!$B:$E,4,FALSE)</f>
        <v>010-4660-7292</v>
      </c>
      <c r="AP629" s="2" t="s">
        <v>109</v>
      </c>
      <c r="AQ629" s="2" t="s">
        <v>1019</v>
      </c>
      <c r="AR629" s="2" t="str">
        <f>_xlfn.XLOOKUP(표1[[#This Row],[시도2]]&amp;" "&amp;표1[[#This Row],[시군구2]],요금제0402!C:C,요금제0402!G:G)</f>
        <v>경인B</v>
      </c>
      <c r="AS629" s="2"/>
      <c r="AT629" s="2"/>
      <c r="AU629" s="2"/>
    </row>
    <row r="630" spans="1:47" ht="16.5" customHeight="1">
      <c r="A630" s="10">
        <v>628</v>
      </c>
      <c r="B630" s="11"/>
      <c r="C630" s="11" t="s">
        <v>4710</v>
      </c>
      <c r="D630" s="11" t="s">
        <v>4711</v>
      </c>
      <c r="E630" s="11" t="s">
        <v>108</v>
      </c>
      <c r="F630" s="11" t="s">
        <v>109</v>
      </c>
      <c r="G630" s="11" t="s">
        <v>3609</v>
      </c>
      <c r="H630" s="11">
        <v>1</v>
      </c>
      <c r="I630" s="47" t="s">
        <v>4712</v>
      </c>
      <c r="J630" s="11" t="s">
        <v>4713</v>
      </c>
      <c r="K630" s="11" t="s">
        <v>4714</v>
      </c>
      <c r="L630" s="11" t="s">
        <v>4689</v>
      </c>
      <c r="M630" s="12">
        <v>45485</v>
      </c>
      <c r="N630" s="12">
        <v>45490</v>
      </c>
      <c r="O630" s="12" t="str">
        <f>IFERROR(_xlfn.XLOOKUP(표1[[#This Row],[시도]]&amp;" "&amp;표1[[#This Row],[시군구]],요금제0402!C:C,요금제0402!G:G),"-")</f>
        <v>서울B&amp;경인A</v>
      </c>
      <c r="P630" s="14"/>
      <c r="Q630" s="57">
        <v>0</v>
      </c>
      <c r="R630" s="13">
        <v>100</v>
      </c>
      <c r="S630" s="18">
        <v>50</v>
      </c>
      <c r="T630" s="12" t="s">
        <v>86</v>
      </c>
      <c r="U630" s="11" t="s">
        <v>64</v>
      </c>
      <c r="V630" s="11">
        <v>7064600732</v>
      </c>
      <c r="W630" s="11" t="s">
        <v>4715</v>
      </c>
      <c r="X630" s="11" t="s">
        <v>4716</v>
      </c>
      <c r="Y630" s="11" t="s">
        <v>4717</v>
      </c>
      <c r="Z630" s="11">
        <v>110597970541</v>
      </c>
      <c r="AA630" s="11" t="s">
        <v>165</v>
      </c>
      <c r="AB630" s="11" t="s">
        <v>4718</v>
      </c>
      <c r="AC630" s="12"/>
      <c r="AD630" s="12"/>
      <c r="AE630" s="12"/>
      <c r="AF630" s="15"/>
      <c r="AG630" s="11" t="str">
        <f>IFERROR(VLOOKUP(표1[[#This Row],[담당자]],'담당자 정보'!$B:$D,2,0),"")</f>
        <v>바로고</v>
      </c>
      <c r="AH630" s="11" t="str">
        <f>IFERROR(VLOOKUP(표1[[#This Row],[담당자]],'담당자 정보'!$B:$E,4,0),"")</f>
        <v>1팀</v>
      </c>
      <c r="AI630" s="12" t="s">
        <v>2479</v>
      </c>
      <c r="AJ630" s="12" t="str">
        <f>IFERROR(VLOOKUP(표1[[#This Row],[담당자]],배민비즈계정!$B:$E,3,0),"")</f>
        <v>yong1217</v>
      </c>
      <c r="AK630" s="12" t="str">
        <f>IFERROR(VLOOKUP(표1[[#This Row],[담당자]],배민비즈계정!$B:$E,4,0),"")</f>
        <v xml:space="preserve"> 010-9876-9387</v>
      </c>
      <c r="AL630" s="12" t="str">
        <f>VLOOKUP(표1[[#This Row],[담당자]],배민비즈계정!$B:$E,2,0)</f>
        <v>1팀</v>
      </c>
      <c r="AM630" s="11" t="str">
        <f>VLOOKUP(표1[[#This Row],[담당자]],'담당자 정보'!B:G,6,FALSE)</f>
        <v>평정현</v>
      </c>
      <c r="AN630" s="11" t="str">
        <f>VLOOKUP(표1[[#This Row],[팀장]],배민비즈계정!$B:$E,3,FALSE)</f>
        <v>jhpyeong</v>
      </c>
      <c r="AO630" s="16" t="str">
        <f>VLOOKUP(표1[[#This Row],[팀장]],배민비즈계정!$B:$E,4,FALSE)</f>
        <v>010-4660-7292</v>
      </c>
      <c r="AP630" s="2" t="s">
        <v>109</v>
      </c>
      <c r="AQ630" s="2" t="s">
        <v>3609</v>
      </c>
      <c r="AR630" s="2" t="str">
        <f>_xlfn.XLOOKUP(표1[[#This Row],[시도2]]&amp;" "&amp;표1[[#This Row],[시군구2]],요금제0402!C:C,요금제0402!G:G)</f>
        <v>서울B&amp;경인A</v>
      </c>
      <c r="AS630" s="2"/>
      <c r="AT630" s="2"/>
      <c r="AU630" s="2"/>
    </row>
    <row r="631" spans="1:47" ht="16.5" customHeight="1">
      <c r="A631" s="10">
        <v>629</v>
      </c>
      <c r="B631" s="11"/>
      <c r="C631" s="11" t="s">
        <v>4719</v>
      </c>
      <c r="D631" s="11" t="s">
        <v>235</v>
      </c>
      <c r="E631" s="11" t="e">
        <v>#N/A</v>
      </c>
      <c r="F631" s="11" t="s">
        <v>109</v>
      </c>
      <c r="G631" s="11" t="s">
        <v>2750</v>
      </c>
      <c r="H631" s="11" t="e">
        <v>#N/A</v>
      </c>
      <c r="I631" s="47"/>
      <c r="J631" s="11" t="s">
        <v>4720</v>
      </c>
      <c r="K631" s="11" t="s">
        <v>4714</v>
      </c>
      <c r="L631" s="11" t="s">
        <v>4689</v>
      </c>
      <c r="M631" s="12">
        <v>45485</v>
      </c>
      <c r="N631" s="12">
        <v>45490</v>
      </c>
      <c r="O631" s="12" t="str">
        <f>IFERROR(_xlfn.XLOOKUP(표1[[#This Row],[시도]]&amp;" "&amp;표1[[#This Row],[시군구]],요금제0402!C:C,요금제0402!G:G),"-")</f>
        <v>서울B&amp;경인A</v>
      </c>
      <c r="P631" s="14"/>
      <c r="Q631" s="57">
        <v>0</v>
      </c>
      <c r="R631" s="13">
        <v>100</v>
      </c>
      <c r="S631" s="18">
        <v>50</v>
      </c>
      <c r="T631" s="12" t="s">
        <v>86</v>
      </c>
      <c r="U631" s="11" t="s">
        <v>150</v>
      </c>
      <c r="V631" s="11" t="e">
        <v>#N/A</v>
      </c>
      <c r="W631" s="11" t="e">
        <v>#N/A</v>
      </c>
      <c r="X631" s="11" t="e">
        <v>#N/A</v>
      </c>
      <c r="Y631" s="11" t="e">
        <v>#N/A</v>
      </c>
      <c r="Z631" s="11" t="e">
        <v>#N/A</v>
      </c>
      <c r="AA631" s="11" t="e">
        <v>#N/A</v>
      </c>
      <c r="AB631" s="11" t="e">
        <v>#N/A</v>
      </c>
      <c r="AC631" s="12"/>
      <c r="AD631" s="12"/>
      <c r="AE631" s="12"/>
      <c r="AF631" s="15"/>
      <c r="AG631" s="11" t="str">
        <f>IFERROR(VLOOKUP(표1[[#This Row],[담당자]],'담당자 정보'!$B:$D,2,0),"")</f>
        <v/>
      </c>
      <c r="AH631" s="11" t="str">
        <f>IFERROR(VLOOKUP(표1[[#This Row],[담당자]],'담당자 정보'!$B:$E,4,0),"")</f>
        <v/>
      </c>
      <c r="AI631" s="12" t="e">
        <v>#N/A</v>
      </c>
      <c r="AJ631" s="12" t="str">
        <f>IFERROR(VLOOKUP(표1[[#This Row],[담당자]],배민비즈계정!$B:$E,3,0),"")</f>
        <v/>
      </c>
      <c r="AK631" s="12" t="str">
        <f>IFERROR(VLOOKUP(표1[[#This Row],[담당자]],배민비즈계정!$B:$E,4,0),"")</f>
        <v/>
      </c>
      <c r="AL631" s="12" t="e">
        <f>VLOOKUP(표1[[#This Row],[담당자]],배민비즈계정!$B:$E,2,0)</f>
        <v>#N/A</v>
      </c>
      <c r="AM631" s="11" t="e">
        <f>VLOOKUP(표1[[#This Row],[담당자]],'담당자 정보'!B:G,6,FALSE)</f>
        <v>#N/A</v>
      </c>
      <c r="AN631" s="11" t="e">
        <f>VLOOKUP(표1[[#This Row],[팀장]],배민비즈계정!$B:$E,3,FALSE)</f>
        <v>#N/A</v>
      </c>
      <c r="AO631" s="16" t="e">
        <f>VLOOKUP(표1[[#This Row],[팀장]],배민비즈계정!$B:$E,4,FALSE)</f>
        <v>#N/A</v>
      </c>
      <c r="AP631" s="2" t="s">
        <v>109</v>
      </c>
      <c r="AQ631" s="2" t="s">
        <v>2750</v>
      </c>
      <c r="AR631" s="2" t="str">
        <f>_xlfn.XLOOKUP(표1[[#This Row],[시도2]]&amp;" "&amp;표1[[#This Row],[시군구2]],요금제0402!C:C,요금제0402!G:G)</f>
        <v>서울B&amp;경인A</v>
      </c>
      <c r="AS631" s="2"/>
      <c r="AT631" s="2"/>
      <c r="AU631" s="2"/>
    </row>
    <row r="632" spans="1:47" ht="16.5" customHeight="1">
      <c r="A632" s="10">
        <v>630</v>
      </c>
      <c r="B632" s="11"/>
      <c r="C632" s="11" t="s">
        <v>4721</v>
      </c>
      <c r="D632" s="11" t="s">
        <v>4722</v>
      </c>
      <c r="E632" s="11" t="s">
        <v>108</v>
      </c>
      <c r="F632" s="11" t="s">
        <v>1747</v>
      </c>
      <c r="G632" s="11" t="s">
        <v>3566</v>
      </c>
      <c r="H632" s="11">
        <v>1</v>
      </c>
      <c r="I632" s="47" t="s">
        <v>4723</v>
      </c>
      <c r="J632" s="11" t="s">
        <v>4724</v>
      </c>
      <c r="K632" s="11" t="s">
        <v>4725</v>
      </c>
      <c r="L632" s="11" t="s">
        <v>4689</v>
      </c>
      <c r="M632" s="12">
        <v>45485</v>
      </c>
      <c r="N632" s="12">
        <v>45490</v>
      </c>
      <c r="O632" s="12" t="str">
        <f>IFERROR(_xlfn.XLOOKUP(표1[[#This Row],[시도]]&amp;" "&amp;표1[[#This Row],[시군구]],요금제0402!C:C,요금제0402!G:G),"-")</f>
        <v>지방</v>
      </c>
      <c r="P632" s="14"/>
      <c r="Q632" s="57">
        <v>0</v>
      </c>
      <c r="R632" s="13">
        <v>100</v>
      </c>
      <c r="S632" s="18">
        <v>50</v>
      </c>
      <c r="T632" s="12" t="s">
        <v>86</v>
      </c>
      <c r="U632" s="11" t="s">
        <v>64</v>
      </c>
      <c r="V632" s="11">
        <v>1353301263</v>
      </c>
      <c r="W632" s="11" t="s">
        <v>4726</v>
      </c>
      <c r="X632" s="11" t="s">
        <v>4727</v>
      </c>
      <c r="Y632" s="11" t="s">
        <v>4728</v>
      </c>
      <c r="Z632" s="11">
        <v>15720902701013</v>
      </c>
      <c r="AA632" s="11" t="s">
        <v>103</v>
      </c>
      <c r="AB632" s="11" t="s">
        <v>4729</v>
      </c>
      <c r="AC632" s="12"/>
      <c r="AD632" s="12"/>
      <c r="AE632" s="12"/>
      <c r="AF632" s="15"/>
      <c r="AG632" s="11" t="str">
        <f>IFERROR(VLOOKUP(표1[[#This Row],[담당자]],'담당자 정보'!$B:$D,2,0),"")</f>
        <v>바로고</v>
      </c>
      <c r="AH632" s="11" t="str">
        <f>IFERROR(VLOOKUP(표1[[#This Row],[담당자]],'담당자 정보'!$B:$E,4,0),"")</f>
        <v>2팀</v>
      </c>
      <c r="AI632" s="12" t="s">
        <v>317</v>
      </c>
      <c r="AJ632" s="12" t="str">
        <f>IFERROR(VLOOKUP(표1[[#This Row],[담당자]],배민비즈계정!$B:$E,3,0),"")</f>
        <v>mskim1</v>
      </c>
      <c r="AK632" s="12" t="str">
        <f>IFERROR(VLOOKUP(표1[[#This Row],[담당자]],배민비즈계정!$B:$E,4,0),"")</f>
        <v>010-4659-7909</v>
      </c>
      <c r="AL632" s="12" t="str">
        <f>VLOOKUP(표1[[#This Row],[담당자]],배민비즈계정!$B:$E,2,0)</f>
        <v>2팀</v>
      </c>
      <c r="AM632" s="11" t="str">
        <f>VLOOKUP(표1[[#This Row],[담당자]],'담당자 정보'!B:G,6,FALSE)</f>
        <v>최융희</v>
      </c>
      <c r="AN632" s="11" t="str">
        <f>VLOOKUP(표1[[#This Row],[팀장]],배민비즈계정!$B:$E,3,FALSE)</f>
        <v>yhchoi62</v>
      </c>
      <c r="AO632" s="16" t="str">
        <f>VLOOKUP(표1[[#This Row],[팀장]],배민비즈계정!$B:$E,4,FALSE)</f>
        <v xml:space="preserve"> 010-2336-6262</v>
      </c>
      <c r="AP632" s="2" t="s">
        <v>1747</v>
      </c>
      <c r="AQ632" s="2" t="s">
        <v>3566</v>
      </c>
      <c r="AR632" s="2" t="str">
        <f>_xlfn.XLOOKUP(표1[[#This Row],[시도2]]&amp;" "&amp;표1[[#This Row],[시군구2]],요금제0402!C:C,요금제0402!G:G)</f>
        <v>지방</v>
      </c>
      <c r="AS632" s="2"/>
      <c r="AT632" s="2"/>
      <c r="AU632" s="2"/>
    </row>
    <row r="633" spans="1:47" ht="16.5" customHeight="1">
      <c r="A633" s="10">
        <v>631</v>
      </c>
      <c r="B633" s="11"/>
      <c r="C633" s="11" t="s">
        <v>4730</v>
      </c>
      <c r="D633" s="11" t="s">
        <v>4731</v>
      </c>
      <c r="E633" s="11" t="s">
        <v>56</v>
      </c>
      <c r="F633" s="11" t="s">
        <v>1706</v>
      </c>
      <c r="G633" s="11" t="s">
        <v>2942</v>
      </c>
      <c r="H633" s="11">
        <v>0</v>
      </c>
      <c r="I633" s="47" t="s">
        <v>1454</v>
      </c>
      <c r="J633" s="11" t="s">
        <v>4732</v>
      </c>
      <c r="K633" s="11" t="s">
        <v>4733</v>
      </c>
      <c r="L633" s="11" t="s">
        <v>4689</v>
      </c>
      <c r="M633" s="12">
        <v>45485</v>
      </c>
      <c r="N633" s="12">
        <v>45490</v>
      </c>
      <c r="O633" s="12" t="str">
        <f>IFERROR(_xlfn.XLOOKUP(표1[[#This Row],[시도]]&amp;" "&amp;표1[[#This Row],[시군구]],요금제0402!C:C,요금제0402!G:G),"-")</f>
        <v>지방</v>
      </c>
      <c r="P633" s="14"/>
      <c r="Q633" s="57">
        <v>0</v>
      </c>
      <c r="R633" s="13">
        <v>100</v>
      </c>
      <c r="S633" s="18">
        <v>50</v>
      </c>
      <c r="T633" s="12" t="s">
        <v>86</v>
      </c>
      <c r="U633" s="11" t="s">
        <v>64</v>
      </c>
      <c r="V633" s="11">
        <v>5034481850</v>
      </c>
      <c r="W633" s="11" t="s">
        <v>2945</v>
      </c>
      <c r="X633" s="11" t="s">
        <v>2946</v>
      </c>
      <c r="Y633" s="11" t="s">
        <v>4734</v>
      </c>
      <c r="Z633" s="11">
        <v>100101687802</v>
      </c>
      <c r="AA633" s="11" t="s">
        <v>408</v>
      </c>
      <c r="AB633" s="11" t="s">
        <v>2948</v>
      </c>
      <c r="AC633" s="12"/>
      <c r="AD633" s="12"/>
      <c r="AE633" s="12"/>
      <c r="AF633" s="15"/>
      <c r="AG633" s="11" t="str">
        <f>IFERROR(VLOOKUP(표1[[#This Row],[담당자]],'담당자 정보'!$B:$D,2,0),"")</f>
        <v>바로고</v>
      </c>
      <c r="AH633" s="11" t="str">
        <f>IFERROR(VLOOKUP(표1[[#This Row],[담당자]],'담당자 정보'!$B:$E,4,0),"")</f>
        <v>2팀</v>
      </c>
      <c r="AI633" s="12" t="s">
        <v>317</v>
      </c>
      <c r="AJ633" s="12" t="str">
        <f>IFERROR(VLOOKUP(표1[[#This Row],[담당자]],배민비즈계정!$B:$E,3,0),"")</f>
        <v>mskim1</v>
      </c>
      <c r="AK633" s="12" t="str">
        <f>IFERROR(VLOOKUP(표1[[#This Row],[담당자]],배민비즈계정!$B:$E,4,0),"")</f>
        <v>010-4659-7909</v>
      </c>
      <c r="AL633" s="12" t="str">
        <f>VLOOKUP(표1[[#This Row],[담당자]],배민비즈계정!$B:$E,2,0)</f>
        <v>2팀</v>
      </c>
      <c r="AM633" s="11" t="str">
        <f>VLOOKUP(표1[[#This Row],[담당자]],'담당자 정보'!B:G,6,FALSE)</f>
        <v>최융희</v>
      </c>
      <c r="AN633" s="11" t="str">
        <f>VLOOKUP(표1[[#This Row],[팀장]],배민비즈계정!$B:$E,3,FALSE)</f>
        <v>yhchoi62</v>
      </c>
      <c r="AO633" s="16" t="str">
        <f>VLOOKUP(표1[[#This Row],[팀장]],배민비즈계정!$B:$E,4,FALSE)</f>
        <v xml:space="preserve"> 010-2336-6262</v>
      </c>
      <c r="AP633" s="2" t="s">
        <v>1706</v>
      </c>
      <c r="AQ633" s="2" t="s">
        <v>2942</v>
      </c>
      <c r="AR633" s="2" t="str">
        <f>_xlfn.XLOOKUP(표1[[#This Row],[시도2]]&amp;" "&amp;표1[[#This Row],[시군구2]],요금제0402!C:C,요금제0402!G:G)</f>
        <v>지방</v>
      </c>
      <c r="AS633" s="2"/>
      <c r="AT633" s="2"/>
      <c r="AU633" s="2"/>
    </row>
    <row r="634" spans="1:47" ht="16.5" customHeight="1">
      <c r="A634" s="10">
        <v>632</v>
      </c>
      <c r="B634" s="11"/>
      <c r="C634" s="11" t="s">
        <v>4735</v>
      </c>
      <c r="D634" s="11" t="s">
        <v>4736</v>
      </c>
      <c r="E634" s="11" t="s">
        <v>108</v>
      </c>
      <c r="F634" s="11" t="s">
        <v>1284</v>
      </c>
      <c r="G634" s="11" t="s">
        <v>1305</v>
      </c>
      <c r="H634" s="11">
        <v>1</v>
      </c>
      <c r="I634" s="47" t="s">
        <v>4737</v>
      </c>
      <c r="J634" s="11" t="s">
        <v>4738</v>
      </c>
      <c r="K634" s="11" t="s">
        <v>4739</v>
      </c>
      <c r="L634" s="11" t="s">
        <v>4689</v>
      </c>
      <c r="M634" s="12">
        <v>45485</v>
      </c>
      <c r="N634" s="12">
        <v>45490</v>
      </c>
      <c r="O634" s="12" t="str">
        <f>IFERROR(_xlfn.XLOOKUP(표1[[#This Row],[시도]]&amp;" "&amp;표1[[#This Row],[시군구]],요금제0402!C:C,요금제0402!G:G),"-")</f>
        <v>지방</v>
      </c>
      <c r="P634" s="14"/>
      <c r="Q634" s="57">
        <v>0</v>
      </c>
      <c r="R634" s="13">
        <v>100</v>
      </c>
      <c r="S634" s="18">
        <v>50</v>
      </c>
      <c r="T634" s="12" t="s">
        <v>86</v>
      </c>
      <c r="U634" s="11" t="s">
        <v>64</v>
      </c>
      <c r="V634" s="11">
        <v>2021477927</v>
      </c>
      <c r="W634" s="11" t="s">
        <v>218</v>
      </c>
      <c r="X634" s="11" t="s">
        <v>4740</v>
      </c>
      <c r="Y634" s="11" t="s">
        <v>4741</v>
      </c>
      <c r="Z634" s="11">
        <v>3333110140279</v>
      </c>
      <c r="AA634" s="11" t="s">
        <v>68</v>
      </c>
      <c r="AB634" s="11" t="s">
        <v>4742</v>
      </c>
      <c r="AC634" s="12"/>
      <c r="AD634" s="12"/>
      <c r="AE634" s="12"/>
      <c r="AF634" s="15"/>
      <c r="AG634" s="11" t="str">
        <f>IFERROR(VLOOKUP(표1[[#This Row],[담당자]],'담당자 정보'!$B:$D,2,0),"")</f>
        <v>바로고</v>
      </c>
      <c r="AH634" s="11" t="str">
        <f>IFERROR(VLOOKUP(표1[[#This Row],[담당자]],'담당자 정보'!$B:$E,4,0),"")</f>
        <v>2팀</v>
      </c>
      <c r="AI634" s="12" t="s">
        <v>298</v>
      </c>
      <c r="AJ634" s="12" t="str">
        <f>IFERROR(VLOOKUP(표1[[#This Row],[담당자]],배민비즈계정!$B:$E,3,0),"")</f>
        <v>hbshim</v>
      </c>
      <c r="AK634" s="12" t="str">
        <f>IFERROR(VLOOKUP(표1[[#This Row],[담당자]],배민비즈계정!$B:$E,4,0),"")</f>
        <v xml:space="preserve"> 010-8940-9029</v>
      </c>
      <c r="AL634" s="12" t="str">
        <f>VLOOKUP(표1[[#This Row],[담당자]],배민비즈계정!$B:$E,2,0)</f>
        <v>2팀</v>
      </c>
      <c r="AM634" s="11" t="str">
        <f>VLOOKUP(표1[[#This Row],[담당자]],'담당자 정보'!B:G,6,FALSE)</f>
        <v>최융희</v>
      </c>
      <c r="AN634" s="11" t="str">
        <f>VLOOKUP(표1[[#This Row],[팀장]],배민비즈계정!$B:$E,3,FALSE)</f>
        <v>yhchoi62</v>
      </c>
      <c r="AO634" s="16" t="str">
        <f>VLOOKUP(표1[[#This Row],[팀장]],배민비즈계정!$B:$E,4,FALSE)</f>
        <v xml:space="preserve"> 010-2336-6262</v>
      </c>
      <c r="AP634" s="2" t="s">
        <v>1284</v>
      </c>
      <c r="AQ634" s="2" t="s">
        <v>1305</v>
      </c>
      <c r="AR634" s="2" t="str">
        <f>_xlfn.XLOOKUP(표1[[#This Row],[시도2]]&amp;" "&amp;표1[[#This Row],[시군구2]],요금제0402!C:C,요금제0402!G:G)</f>
        <v>지방</v>
      </c>
      <c r="AS634" s="2"/>
      <c r="AT634" s="2"/>
      <c r="AU634" s="2"/>
    </row>
    <row r="635" spans="1:47" ht="16.5" customHeight="1">
      <c r="A635" s="10">
        <v>633</v>
      </c>
      <c r="B635" s="11"/>
      <c r="C635" s="11" t="s">
        <v>4743</v>
      </c>
      <c r="D635" s="11" t="s">
        <v>235</v>
      </c>
      <c r="E635" s="11" t="e">
        <v>#N/A</v>
      </c>
      <c r="F635" s="11" t="s">
        <v>1678</v>
      </c>
      <c r="G635" s="11" t="s">
        <v>1679</v>
      </c>
      <c r="H635" s="11" t="e">
        <v>#N/A</v>
      </c>
      <c r="I635" s="47"/>
      <c r="J635" s="11" t="s">
        <v>4744</v>
      </c>
      <c r="K635" s="11" t="s">
        <v>4017</v>
      </c>
      <c r="L635" s="11" t="s">
        <v>4689</v>
      </c>
      <c r="M635" s="12">
        <v>45485</v>
      </c>
      <c r="N635" s="12">
        <v>45490</v>
      </c>
      <c r="O635" s="12" t="str">
        <f>IFERROR(_xlfn.XLOOKUP(표1[[#This Row],[시도]]&amp;" "&amp;표1[[#This Row],[시군구]],요금제0402!C:C,요금제0402!G:G),"-")</f>
        <v>지방</v>
      </c>
      <c r="P635" s="14"/>
      <c r="Q635" s="57">
        <v>0</v>
      </c>
      <c r="R635" s="13">
        <v>100</v>
      </c>
      <c r="S635" s="18">
        <v>50</v>
      </c>
      <c r="T635" s="12" t="s">
        <v>86</v>
      </c>
      <c r="U635" s="11" t="s">
        <v>150</v>
      </c>
      <c r="V635" s="11" t="e">
        <v>#N/A</v>
      </c>
      <c r="W635" s="11" t="e">
        <v>#N/A</v>
      </c>
      <c r="X635" s="11" t="e">
        <v>#N/A</v>
      </c>
      <c r="Y635" s="11" t="e">
        <v>#N/A</v>
      </c>
      <c r="Z635" s="11" t="e">
        <v>#N/A</v>
      </c>
      <c r="AA635" s="11" t="e">
        <v>#N/A</v>
      </c>
      <c r="AB635" s="11" t="e">
        <v>#N/A</v>
      </c>
      <c r="AC635" s="12"/>
      <c r="AD635" s="12"/>
      <c r="AE635" s="12"/>
      <c r="AF635" s="15"/>
      <c r="AG635" s="11" t="str">
        <f>IFERROR(VLOOKUP(표1[[#This Row],[담당자]],'담당자 정보'!$B:$D,2,0),"")</f>
        <v/>
      </c>
      <c r="AH635" s="11" t="str">
        <f>IFERROR(VLOOKUP(표1[[#This Row],[담당자]],'담당자 정보'!$B:$E,4,0),"")</f>
        <v/>
      </c>
      <c r="AI635" s="12" t="e">
        <v>#N/A</v>
      </c>
      <c r="AJ635" s="12" t="str">
        <f>IFERROR(VLOOKUP(표1[[#This Row],[담당자]],배민비즈계정!$B:$E,3,0),"")</f>
        <v/>
      </c>
      <c r="AK635" s="12" t="str">
        <f>IFERROR(VLOOKUP(표1[[#This Row],[담당자]],배민비즈계정!$B:$E,4,0),"")</f>
        <v/>
      </c>
      <c r="AL635" s="12" t="e">
        <f>VLOOKUP(표1[[#This Row],[담당자]],배민비즈계정!$B:$E,2,0)</f>
        <v>#N/A</v>
      </c>
      <c r="AM635" s="11" t="e">
        <f>VLOOKUP(표1[[#This Row],[담당자]],'담당자 정보'!B:G,6,FALSE)</f>
        <v>#N/A</v>
      </c>
      <c r="AN635" s="11" t="e">
        <f>VLOOKUP(표1[[#This Row],[팀장]],배민비즈계정!$B:$E,3,FALSE)</f>
        <v>#N/A</v>
      </c>
      <c r="AO635" s="16" t="e">
        <f>VLOOKUP(표1[[#This Row],[팀장]],배민비즈계정!$B:$E,4,FALSE)</f>
        <v>#N/A</v>
      </c>
      <c r="AP635" s="2" t="s">
        <v>1678</v>
      </c>
      <c r="AQ635" s="2" t="s">
        <v>1679</v>
      </c>
      <c r="AR635" s="2" t="str">
        <f>_xlfn.XLOOKUP(표1[[#This Row],[시도2]]&amp;" "&amp;표1[[#This Row],[시군구2]],요금제0402!C:C,요금제0402!G:G)</f>
        <v>지방</v>
      </c>
      <c r="AS635" s="2"/>
      <c r="AT635" s="2"/>
      <c r="AU635" s="2"/>
    </row>
    <row r="636" spans="1:47" ht="16.5" customHeight="1">
      <c r="A636" s="10">
        <v>634</v>
      </c>
      <c r="B636" s="11"/>
      <c r="C636" s="11" t="s">
        <v>4745</v>
      </c>
      <c r="D636" s="11" t="s">
        <v>4746</v>
      </c>
      <c r="E636" s="11" t="s">
        <v>56</v>
      </c>
      <c r="F636" s="11" t="s">
        <v>57</v>
      </c>
      <c r="G636" s="11" t="s">
        <v>2571</v>
      </c>
      <c r="H636" s="11">
        <v>0</v>
      </c>
      <c r="I636" s="47"/>
      <c r="J636" s="11" t="s">
        <v>4747</v>
      </c>
      <c r="K636" s="11" t="s">
        <v>4748</v>
      </c>
      <c r="L636" s="11" t="s">
        <v>4689</v>
      </c>
      <c r="M636" s="12">
        <v>45485</v>
      </c>
      <c r="N636" s="12">
        <v>45490</v>
      </c>
      <c r="O636" s="12" t="str">
        <f>IFERROR(_xlfn.XLOOKUP(표1[[#This Row],[시도]]&amp;" "&amp;표1[[#This Row],[시군구]],요금제0402!C:C,요금제0402!G:G),"-")</f>
        <v>서울B&amp;경인A</v>
      </c>
      <c r="P636" s="14"/>
      <c r="Q636" s="57">
        <v>0</v>
      </c>
      <c r="R636" s="13">
        <v>100</v>
      </c>
      <c r="S636" s="18">
        <v>50</v>
      </c>
      <c r="T636" s="12" t="s">
        <v>86</v>
      </c>
      <c r="U636" s="11" t="s">
        <v>150</v>
      </c>
      <c r="V636" s="11">
        <v>0</v>
      </c>
      <c r="W636" s="11">
        <v>0</v>
      </c>
      <c r="X636" s="11">
        <v>0</v>
      </c>
      <c r="Y636" s="11">
        <v>0</v>
      </c>
      <c r="Z636" s="11">
        <v>0</v>
      </c>
      <c r="AA636" s="11">
        <v>0</v>
      </c>
      <c r="AB636" s="11">
        <v>0</v>
      </c>
      <c r="AC636" s="12"/>
      <c r="AD636" s="12"/>
      <c r="AE636" s="12"/>
      <c r="AF636" s="15"/>
      <c r="AG636" s="11" t="str">
        <f>IFERROR(VLOOKUP(표1[[#This Row],[담당자]],'담당자 정보'!$B:$D,2,0),"")</f>
        <v>바로고</v>
      </c>
      <c r="AH636" s="11" t="str">
        <f>IFERROR(VLOOKUP(표1[[#This Row],[담당자]],'담당자 정보'!$B:$E,4,0),"")</f>
        <v>1팀</v>
      </c>
      <c r="AI636" s="12" t="s">
        <v>131</v>
      </c>
      <c r="AJ636" s="12" t="str">
        <f>IFERROR(VLOOKUP(표1[[#This Row],[담당자]],배민비즈계정!$B:$E,3,0),"")</f>
        <v>kwpark</v>
      </c>
      <c r="AK636" s="12" t="str">
        <f>IFERROR(VLOOKUP(표1[[#This Row],[담당자]],배민비즈계정!$B:$E,4,0),"")</f>
        <v>010-9098-6748</v>
      </c>
      <c r="AL636" s="12" t="str">
        <f>VLOOKUP(표1[[#This Row],[담당자]],배민비즈계정!$B:$E,2,0)</f>
        <v>1팀</v>
      </c>
      <c r="AM636" s="11" t="str">
        <f>VLOOKUP(표1[[#This Row],[담당자]],'담당자 정보'!B:G,6,FALSE)</f>
        <v>평정현</v>
      </c>
      <c r="AN636" s="11" t="str">
        <f>VLOOKUP(표1[[#This Row],[팀장]],배민비즈계정!$B:$E,3,FALSE)</f>
        <v>jhpyeong</v>
      </c>
      <c r="AO636" s="16" t="str">
        <f>VLOOKUP(표1[[#This Row],[팀장]],배민비즈계정!$B:$E,4,FALSE)</f>
        <v>010-4660-7292</v>
      </c>
      <c r="AP636" s="2" t="s">
        <v>57</v>
      </c>
      <c r="AQ636" s="2" t="s">
        <v>2571</v>
      </c>
      <c r="AR636" s="2" t="str">
        <f>_xlfn.XLOOKUP(표1[[#This Row],[시도2]]&amp;" "&amp;표1[[#This Row],[시군구2]],요금제0402!C:C,요금제0402!G:G)</f>
        <v>서울B&amp;경인A</v>
      </c>
      <c r="AS636" s="2"/>
      <c r="AT636" s="2"/>
      <c r="AU636" s="2"/>
    </row>
    <row r="637" spans="1:47" ht="16.5" customHeight="1">
      <c r="A637" s="10">
        <v>635</v>
      </c>
      <c r="B637" s="11"/>
      <c r="C637" s="11" t="s">
        <v>4749</v>
      </c>
      <c r="D637" s="11" t="s">
        <v>4750</v>
      </c>
      <c r="E637" s="11" t="s">
        <v>75</v>
      </c>
      <c r="F637" s="11" t="s">
        <v>109</v>
      </c>
      <c r="G637" s="11" t="s">
        <v>170</v>
      </c>
      <c r="H637" s="11">
        <v>0</v>
      </c>
      <c r="I637" s="47" t="s">
        <v>4751</v>
      </c>
      <c r="J637" s="11" t="s">
        <v>4752</v>
      </c>
      <c r="K637" s="11" t="s">
        <v>4753</v>
      </c>
      <c r="L637" s="11" t="s">
        <v>4689</v>
      </c>
      <c r="M637" s="12">
        <v>45485</v>
      </c>
      <c r="N637" s="12">
        <v>45490</v>
      </c>
      <c r="O637" s="12" t="str">
        <f>IFERROR(_xlfn.XLOOKUP(표1[[#This Row],[시도]]&amp;" "&amp;표1[[#This Row],[시군구]],요금제0402!C:C,요금제0402!G:G),"-")</f>
        <v>경인B</v>
      </c>
      <c r="P637" s="14"/>
      <c r="Q637" s="57">
        <v>0</v>
      </c>
      <c r="R637" s="13">
        <v>100</v>
      </c>
      <c r="S637" s="18">
        <v>50</v>
      </c>
      <c r="T637" s="12" t="s">
        <v>86</v>
      </c>
      <c r="U637" s="11" t="s">
        <v>64</v>
      </c>
      <c r="V637" s="11">
        <v>1810203085</v>
      </c>
      <c r="W637" s="11" t="s">
        <v>4754</v>
      </c>
      <c r="X637" s="11" t="s">
        <v>4755</v>
      </c>
      <c r="Y637" s="11" t="s">
        <v>4756</v>
      </c>
      <c r="Z637" s="11">
        <v>1002743344632</v>
      </c>
      <c r="AA637" s="11" t="s">
        <v>259</v>
      </c>
      <c r="AB637" s="11" t="s">
        <v>4757</v>
      </c>
      <c r="AC637" s="12"/>
      <c r="AD637" s="12"/>
      <c r="AE637" s="12"/>
      <c r="AF637" s="15"/>
      <c r="AG637" s="11" t="str">
        <f>IFERROR(VLOOKUP(표1[[#This Row],[담당자]],'담당자 정보'!$B:$D,2,0),"")</f>
        <v>바로고</v>
      </c>
      <c r="AH637" s="11" t="str">
        <f>IFERROR(VLOOKUP(표1[[#This Row],[담당자]],'담당자 정보'!$B:$E,4,0),"")</f>
        <v>1팀</v>
      </c>
      <c r="AI637" s="12" t="s">
        <v>131</v>
      </c>
      <c r="AJ637" s="12" t="str">
        <f>IFERROR(VLOOKUP(표1[[#This Row],[담당자]],배민비즈계정!$B:$E,3,0),"")</f>
        <v>kwpark</v>
      </c>
      <c r="AK637" s="12" t="str">
        <f>IFERROR(VLOOKUP(표1[[#This Row],[담당자]],배민비즈계정!$B:$E,4,0),"")</f>
        <v>010-9098-6748</v>
      </c>
      <c r="AL637" s="12" t="str">
        <f>VLOOKUP(표1[[#This Row],[담당자]],배민비즈계정!$B:$E,2,0)</f>
        <v>1팀</v>
      </c>
      <c r="AM637" s="11" t="str">
        <f>VLOOKUP(표1[[#This Row],[담당자]],'담당자 정보'!B:G,6,FALSE)</f>
        <v>평정현</v>
      </c>
      <c r="AN637" s="11" t="str">
        <f>VLOOKUP(표1[[#This Row],[팀장]],배민비즈계정!$B:$E,3,FALSE)</f>
        <v>jhpyeong</v>
      </c>
      <c r="AO637" s="16" t="str">
        <f>VLOOKUP(표1[[#This Row],[팀장]],배민비즈계정!$B:$E,4,FALSE)</f>
        <v>010-4660-7292</v>
      </c>
      <c r="AP637" s="2" t="s">
        <v>109</v>
      </c>
      <c r="AQ637" s="2" t="s">
        <v>170</v>
      </c>
      <c r="AR637" s="2" t="str">
        <f>_xlfn.XLOOKUP(표1[[#This Row],[시도2]]&amp;" "&amp;표1[[#This Row],[시군구2]],요금제0402!C:C,요금제0402!G:G)</f>
        <v>경인B</v>
      </c>
      <c r="AS637" s="2"/>
      <c r="AT637" s="2"/>
      <c r="AU637" s="2"/>
    </row>
    <row r="638" spans="1:47" ht="16.5" customHeight="1">
      <c r="A638" s="10">
        <v>636</v>
      </c>
      <c r="B638" s="11"/>
      <c r="C638" s="11" t="s">
        <v>4758</v>
      </c>
      <c r="D638" s="11" t="s">
        <v>4759</v>
      </c>
      <c r="E638" s="11" t="s">
        <v>56</v>
      </c>
      <c r="F638" s="11" t="s">
        <v>109</v>
      </c>
      <c r="G638" s="11" t="s">
        <v>122</v>
      </c>
      <c r="H638" s="11">
        <v>0</v>
      </c>
      <c r="I638" s="47"/>
      <c r="J638" s="11" t="s">
        <v>4760</v>
      </c>
      <c r="K638" s="11" t="s">
        <v>4761</v>
      </c>
      <c r="L638" s="11" t="s">
        <v>4689</v>
      </c>
      <c r="M638" s="12">
        <v>45485</v>
      </c>
      <c r="N638" s="12">
        <v>45490</v>
      </c>
      <c r="O638" s="12" t="str">
        <f>IFERROR(_xlfn.XLOOKUP(표1[[#This Row],[시도]]&amp;" "&amp;표1[[#This Row],[시군구]],요금제0402!C:C,요금제0402!G:G),"-")</f>
        <v>서울B&amp;경인A</v>
      </c>
      <c r="P638" s="14"/>
      <c r="Q638" s="57">
        <v>0</v>
      </c>
      <c r="R638" s="13">
        <v>100</v>
      </c>
      <c r="S638" s="18">
        <v>50</v>
      </c>
      <c r="T638" s="12" t="s">
        <v>86</v>
      </c>
      <c r="U638" s="11" t="s">
        <v>150</v>
      </c>
      <c r="V638" s="11">
        <v>8770702538</v>
      </c>
      <c r="W638" s="11" t="s">
        <v>935</v>
      </c>
      <c r="X638" s="11" t="s">
        <v>936</v>
      </c>
      <c r="Y638" s="11" t="s">
        <v>4762</v>
      </c>
      <c r="Z638" s="11">
        <v>110552112080</v>
      </c>
      <c r="AA638" s="11" t="s">
        <v>165</v>
      </c>
      <c r="AB638" s="11" t="s">
        <v>939</v>
      </c>
      <c r="AC638" s="12"/>
      <c r="AD638" s="12"/>
      <c r="AE638" s="12"/>
      <c r="AF638" s="15"/>
      <c r="AG638" s="11" t="str">
        <f>IFERROR(VLOOKUP(표1[[#This Row],[담당자]],'담당자 정보'!$B:$D,2,0),"")</f>
        <v>바로고</v>
      </c>
      <c r="AH638" s="11" t="str">
        <f>IFERROR(VLOOKUP(표1[[#This Row],[담당자]],'담당자 정보'!$B:$E,4,0),"")</f>
        <v>1팀</v>
      </c>
      <c r="AI638" s="12" t="s">
        <v>131</v>
      </c>
      <c r="AJ638" s="12" t="str">
        <f>IFERROR(VLOOKUP(표1[[#This Row],[담당자]],배민비즈계정!$B:$E,3,0),"")</f>
        <v>kwpark</v>
      </c>
      <c r="AK638" s="12" t="str">
        <f>IFERROR(VLOOKUP(표1[[#This Row],[담당자]],배민비즈계정!$B:$E,4,0),"")</f>
        <v>010-9098-6748</v>
      </c>
      <c r="AL638" s="12" t="str">
        <f>VLOOKUP(표1[[#This Row],[담당자]],배민비즈계정!$B:$E,2,0)</f>
        <v>1팀</v>
      </c>
      <c r="AM638" s="11" t="str">
        <f>VLOOKUP(표1[[#This Row],[담당자]],'담당자 정보'!B:G,6,FALSE)</f>
        <v>평정현</v>
      </c>
      <c r="AN638" s="11" t="str">
        <f>VLOOKUP(표1[[#This Row],[팀장]],배민비즈계정!$B:$E,3,FALSE)</f>
        <v>jhpyeong</v>
      </c>
      <c r="AO638" s="16" t="str">
        <f>VLOOKUP(표1[[#This Row],[팀장]],배민비즈계정!$B:$E,4,FALSE)</f>
        <v>010-4660-7292</v>
      </c>
      <c r="AP638" s="2" t="s">
        <v>109</v>
      </c>
      <c r="AQ638" s="2" t="s">
        <v>122</v>
      </c>
      <c r="AR638" s="2" t="str">
        <f>_xlfn.XLOOKUP(표1[[#This Row],[시도2]]&amp;" "&amp;표1[[#This Row],[시군구2]],요금제0402!C:C,요금제0402!G:G)</f>
        <v>서울B&amp;경인A</v>
      </c>
      <c r="AS638" s="2"/>
      <c r="AT638" s="2"/>
      <c r="AU638" s="2"/>
    </row>
    <row r="639" spans="1:47" ht="16.5" customHeight="1">
      <c r="A639" s="10">
        <v>637</v>
      </c>
      <c r="B639" s="11"/>
      <c r="C639" s="11" t="s">
        <v>4763</v>
      </c>
      <c r="D639" s="11" t="s">
        <v>4764</v>
      </c>
      <c r="E639" s="11" t="s">
        <v>56</v>
      </c>
      <c r="F639" s="11" t="s">
        <v>109</v>
      </c>
      <c r="G639" s="11" t="s">
        <v>122</v>
      </c>
      <c r="H639" s="11">
        <v>0</v>
      </c>
      <c r="I639" s="47" t="s">
        <v>3393</v>
      </c>
      <c r="J639" s="11" t="s">
        <v>4765</v>
      </c>
      <c r="K639" s="11" t="s">
        <v>4766</v>
      </c>
      <c r="L639" s="11" t="s">
        <v>4689</v>
      </c>
      <c r="M639" s="12">
        <v>45485</v>
      </c>
      <c r="N639" s="12">
        <v>45490</v>
      </c>
      <c r="O639" s="12" t="str">
        <f>IFERROR(_xlfn.XLOOKUP(표1[[#This Row],[시도]]&amp;" "&amp;표1[[#This Row],[시군구]],요금제0402!C:C,요금제0402!G:G),"-")</f>
        <v>서울B&amp;경인A</v>
      </c>
      <c r="P639" s="14"/>
      <c r="Q639" s="57">
        <v>0</v>
      </c>
      <c r="R639" s="13">
        <v>100</v>
      </c>
      <c r="S639" s="18">
        <v>50</v>
      </c>
      <c r="T639" s="12" t="s">
        <v>86</v>
      </c>
      <c r="U639" s="11" t="s">
        <v>64</v>
      </c>
      <c r="V639" s="11">
        <v>1171587949</v>
      </c>
      <c r="W639" s="11" t="s">
        <v>4767</v>
      </c>
      <c r="X639" s="11" t="s">
        <v>4768</v>
      </c>
      <c r="Y639" s="11" t="s">
        <v>4769</v>
      </c>
      <c r="Z639" s="11">
        <v>46770201216984</v>
      </c>
      <c r="AA639" s="11" t="s">
        <v>90</v>
      </c>
      <c r="AB639" s="11" t="s">
        <v>4770</v>
      </c>
      <c r="AC639" s="12"/>
      <c r="AD639" s="12"/>
      <c r="AE639" s="12"/>
      <c r="AF639" s="15"/>
      <c r="AG639" s="11" t="str">
        <f>IFERROR(VLOOKUP(표1[[#This Row],[담당자]],'담당자 정보'!$B:$D,2,0),"")</f>
        <v>바로고</v>
      </c>
      <c r="AH639" s="11" t="str">
        <f>IFERROR(VLOOKUP(표1[[#This Row],[담당자]],'담당자 정보'!$B:$E,4,0),"")</f>
        <v>1팀</v>
      </c>
      <c r="AI639" s="12" t="s">
        <v>131</v>
      </c>
      <c r="AJ639" s="12" t="str">
        <f>IFERROR(VLOOKUP(표1[[#This Row],[담당자]],배민비즈계정!$B:$E,3,0),"")</f>
        <v>kwpark</v>
      </c>
      <c r="AK639" s="12" t="str">
        <f>IFERROR(VLOOKUP(표1[[#This Row],[담당자]],배민비즈계정!$B:$E,4,0),"")</f>
        <v>010-9098-6748</v>
      </c>
      <c r="AL639" s="12" t="str">
        <f>VLOOKUP(표1[[#This Row],[담당자]],배민비즈계정!$B:$E,2,0)</f>
        <v>1팀</v>
      </c>
      <c r="AM639" s="11" t="str">
        <f>VLOOKUP(표1[[#This Row],[담당자]],'담당자 정보'!B:G,6,FALSE)</f>
        <v>평정현</v>
      </c>
      <c r="AN639" s="11" t="str">
        <f>VLOOKUP(표1[[#This Row],[팀장]],배민비즈계정!$B:$E,3,FALSE)</f>
        <v>jhpyeong</v>
      </c>
      <c r="AO639" s="16" t="str">
        <f>VLOOKUP(표1[[#This Row],[팀장]],배민비즈계정!$B:$E,4,FALSE)</f>
        <v>010-4660-7292</v>
      </c>
      <c r="AP639" s="2" t="s">
        <v>109</v>
      </c>
      <c r="AQ639" s="2" t="s">
        <v>122</v>
      </c>
      <c r="AR639" s="2" t="str">
        <f>_xlfn.XLOOKUP(표1[[#This Row],[시도2]]&amp;" "&amp;표1[[#This Row],[시군구2]],요금제0402!C:C,요금제0402!G:G)</f>
        <v>서울B&amp;경인A</v>
      </c>
      <c r="AS639" s="2"/>
      <c r="AT639" s="2"/>
      <c r="AU639" s="2"/>
    </row>
    <row r="640" spans="1:47" ht="16.5" customHeight="1">
      <c r="A640" s="10">
        <v>638</v>
      </c>
      <c r="B640" s="11"/>
      <c r="C640" s="11" t="s">
        <v>4771</v>
      </c>
      <c r="D640" s="11" t="s">
        <v>4772</v>
      </c>
      <c r="E640" s="11" t="s">
        <v>56</v>
      </c>
      <c r="F640" s="11" t="s">
        <v>109</v>
      </c>
      <c r="G640" s="11" t="s">
        <v>122</v>
      </c>
      <c r="H640" s="11">
        <v>0</v>
      </c>
      <c r="I640" s="47"/>
      <c r="J640" s="11" t="s">
        <v>4773</v>
      </c>
      <c r="K640" s="11" t="s">
        <v>4774</v>
      </c>
      <c r="L640" s="11" t="s">
        <v>4689</v>
      </c>
      <c r="M640" s="12">
        <v>45485</v>
      </c>
      <c r="N640" s="12">
        <v>45490</v>
      </c>
      <c r="O640" s="12" t="str">
        <f>IFERROR(_xlfn.XLOOKUP(표1[[#This Row],[시도]]&amp;" "&amp;표1[[#This Row],[시군구]],요금제0402!C:C,요금제0402!G:G),"-")</f>
        <v>서울B&amp;경인A</v>
      </c>
      <c r="P640" s="14"/>
      <c r="Q640" s="57">
        <v>0</v>
      </c>
      <c r="R640" s="13">
        <v>100</v>
      </c>
      <c r="S640" s="18">
        <v>50</v>
      </c>
      <c r="T640" s="12" t="s">
        <v>86</v>
      </c>
      <c r="U640" s="11" t="s">
        <v>150</v>
      </c>
      <c r="V640" s="11">
        <v>0</v>
      </c>
      <c r="W640" s="11">
        <v>0</v>
      </c>
      <c r="X640" s="11">
        <v>0</v>
      </c>
      <c r="Y640" s="11">
        <v>0</v>
      </c>
      <c r="Z640" s="11">
        <v>0</v>
      </c>
      <c r="AA640" s="11">
        <v>0</v>
      </c>
      <c r="AB640" s="11">
        <v>0</v>
      </c>
      <c r="AC640" s="12"/>
      <c r="AD640" s="12"/>
      <c r="AE640" s="12"/>
      <c r="AF640" s="15"/>
      <c r="AG640" s="11" t="str">
        <f>IFERROR(VLOOKUP(표1[[#This Row],[담당자]],'담당자 정보'!$B:$D,2,0),"")</f>
        <v>바로고</v>
      </c>
      <c r="AH640" s="11" t="str">
        <f>IFERROR(VLOOKUP(표1[[#This Row],[담당자]],'담당자 정보'!$B:$E,4,0),"")</f>
        <v>1팀</v>
      </c>
      <c r="AI640" s="12" t="s">
        <v>131</v>
      </c>
      <c r="AJ640" s="12" t="str">
        <f>IFERROR(VLOOKUP(표1[[#This Row],[담당자]],배민비즈계정!$B:$E,3,0),"")</f>
        <v>kwpark</v>
      </c>
      <c r="AK640" s="12" t="str">
        <f>IFERROR(VLOOKUP(표1[[#This Row],[담당자]],배민비즈계정!$B:$E,4,0),"")</f>
        <v>010-9098-6748</v>
      </c>
      <c r="AL640" s="12" t="str">
        <f>VLOOKUP(표1[[#This Row],[담당자]],배민비즈계정!$B:$E,2,0)</f>
        <v>1팀</v>
      </c>
      <c r="AM640" s="11" t="str">
        <f>VLOOKUP(표1[[#This Row],[담당자]],'담당자 정보'!B:G,6,FALSE)</f>
        <v>평정현</v>
      </c>
      <c r="AN640" s="11" t="str">
        <f>VLOOKUP(표1[[#This Row],[팀장]],배민비즈계정!$B:$E,3,FALSE)</f>
        <v>jhpyeong</v>
      </c>
      <c r="AO640" s="16" t="str">
        <f>VLOOKUP(표1[[#This Row],[팀장]],배민비즈계정!$B:$E,4,FALSE)</f>
        <v>010-4660-7292</v>
      </c>
      <c r="AP640" s="2" t="s">
        <v>109</v>
      </c>
      <c r="AQ640" s="2" t="s">
        <v>122</v>
      </c>
      <c r="AR640" s="2" t="str">
        <f>_xlfn.XLOOKUP(표1[[#This Row],[시도2]]&amp;" "&amp;표1[[#This Row],[시군구2]],요금제0402!C:C,요금제0402!G:G)</f>
        <v>서울B&amp;경인A</v>
      </c>
      <c r="AS640" s="2"/>
      <c r="AT640" s="2"/>
      <c r="AU640" s="2"/>
    </row>
    <row r="641" spans="1:47" ht="16.5" customHeight="1">
      <c r="A641" s="10">
        <v>639</v>
      </c>
      <c r="B641" s="11"/>
      <c r="C641" s="11" t="s">
        <v>4775</v>
      </c>
      <c r="D641" s="11" t="s">
        <v>4776</v>
      </c>
      <c r="E641" s="11" t="s">
        <v>56</v>
      </c>
      <c r="F641" s="11" t="s">
        <v>109</v>
      </c>
      <c r="G641" s="11" t="s">
        <v>1148</v>
      </c>
      <c r="H641" s="11">
        <v>0</v>
      </c>
      <c r="I641" s="47" t="s">
        <v>4777</v>
      </c>
      <c r="J641" s="11" t="s">
        <v>4778</v>
      </c>
      <c r="K641" s="11" t="s">
        <v>2675</v>
      </c>
      <c r="L641" s="11" t="s">
        <v>4689</v>
      </c>
      <c r="M641" s="12">
        <v>45485</v>
      </c>
      <c r="N641" s="12">
        <v>45490</v>
      </c>
      <c r="O641" s="12" t="str">
        <f>IFERROR(_xlfn.XLOOKUP(표1[[#This Row],[시도]]&amp;" "&amp;표1[[#This Row],[시군구]],요금제0402!C:C,요금제0402!G:G),"-")</f>
        <v>경인B</v>
      </c>
      <c r="P641" s="14"/>
      <c r="Q641" s="57">
        <v>0</v>
      </c>
      <c r="R641" s="13">
        <v>100</v>
      </c>
      <c r="S641" s="18">
        <v>50</v>
      </c>
      <c r="T641" s="12" t="s">
        <v>86</v>
      </c>
      <c r="U641" s="11" t="s">
        <v>64</v>
      </c>
      <c r="V641" s="11">
        <v>4154500902</v>
      </c>
      <c r="W641" s="11" t="s">
        <v>4779</v>
      </c>
      <c r="X641" s="11" t="s">
        <v>4780</v>
      </c>
      <c r="Y641" s="11" t="s">
        <v>4781</v>
      </c>
      <c r="Z641" s="11">
        <v>3333010431109</v>
      </c>
      <c r="AA641" s="11" t="s">
        <v>68</v>
      </c>
      <c r="AB641" s="11" t="s">
        <v>4782</v>
      </c>
      <c r="AC641" s="12"/>
      <c r="AD641" s="12"/>
      <c r="AE641" s="12"/>
      <c r="AF641" s="15"/>
      <c r="AG641" s="11" t="str">
        <f>IFERROR(VLOOKUP(표1[[#This Row],[담당자]],'담당자 정보'!$B:$D,2,0),"")</f>
        <v>바로고</v>
      </c>
      <c r="AH641" s="11" t="str">
        <f>IFERROR(VLOOKUP(표1[[#This Row],[담당자]],'담당자 정보'!$B:$E,4,0),"")</f>
        <v>1팀</v>
      </c>
      <c r="AI641" s="12" t="s">
        <v>131</v>
      </c>
      <c r="AJ641" s="12" t="str">
        <f>IFERROR(VLOOKUP(표1[[#This Row],[담당자]],배민비즈계정!$B:$E,3,0),"")</f>
        <v>kwpark</v>
      </c>
      <c r="AK641" s="12" t="str">
        <f>IFERROR(VLOOKUP(표1[[#This Row],[담당자]],배민비즈계정!$B:$E,4,0),"")</f>
        <v>010-9098-6748</v>
      </c>
      <c r="AL641" s="12" t="str">
        <f>VLOOKUP(표1[[#This Row],[담당자]],배민비즈계정!$B:$E,2,0)</f>
        <v>1팀</v>
      </c>
      <c r="AM641" s="11" t="str">
        <f>VLOOKUP(표1[[#This Row],[담당자]],'담당자 정보'!B:G,6,FALSE)</f>
        <v>평정현</v>
      </c>
      <c r="AN641" s="11" t="str">
        <f>VLOOKUP(표1[[#This Row],[팀장]],배민비즈계정!$B:$E,3,FALSE)</f>
        <v>jhpyeong</v>
      </c>
      <c r="AO641" s="16" t="str">
        <f>VLOOKUP(표1[[#This Row],[팀장]],배민비즈계정!$B:$E,4,FALSE)</f>
        <v>010-4660-7292</v>
      </c>
      <c r="AP641" s="2" t="s">
        <v>109</v>
      </c>
      <c r="AQ641" s="2" t="s">
        <v>1148</v>
      </c>
      <c r="AR641" s="2" t="str">
        <f>_xlfn.XLOOKUP(표1[[#This Row],[시도2]]&amp;" "&amp;표1[[#This Row],[시군구2]],요금제0402!C:C,요금제0402!G:G)</f>
        <v>경인B</v>
      </c>
      <c r="AS641" s="2"/>
      <c r="AT641" s="2"/>
      <c r="AU641" s="2"/>
    </row>
    <row r="642" spans="1:47" ht="16.5" customHeight="1">
      <c r="A642" s="10">
        <v>640</v>
      </c>
      <c r="B642" s="11"/>
      <c r="C642" s="11" t="s">
        <v>4783</v>
      </c>
      <c r="D642" s="11" t="s">
        <v>4784</v>
      </c>
      <c r="E642" s="11" t="s">
        <v>56</v>
      </c>
      <c r="F642" s="11" t="s">
        <v>57</v>
      </c>
      <c r="G642" s="11" t="s">
        <v>755</v>
      </c>
      <c r="H642" s="11">
        <v>0</v>
      </c>
      <c r="I642" s="47"/>
      <c r="J642" s="11" t="s">
        <v>4785</v>
      </c>
      <c r="K642" s="11" t="s">
        <v>757</v>
      </c>
      <c r="L642" s="11" t="s">
        <v>4689</v>
      </c>
      <c r="M642" s="12">
        <v>45485</v>
      </c>
      <c r="N642" s="12">
        <v>45490</v>
      </c>
      <c r="O642" s="12" t="str">
        <f>IFERROR(_xlfn.XLOOKUP(표1[[#This Row],[시도]]&amp;" "&amp;표1[[#This Row],[시군구]],요금제0402!C:C,요금제0402!G:G),"-")</f>
        <v>서울B&amp;경인A</v>
      </c>
      <c r="P642" s="14"/>
      <c r="Q642" s="57">
        <v>0</v>
      </c>
      <c r="R642" s="13">
        <v>100</v>
      </c>
      <c r="S642" s="18">
        <v>50</v>
      </c>
      <c r="T642" s="12" t="s">
        <v>86</v>
      </c>
      <c r="U642" s="11" t="s">
        <v>150</v>
      </c>
      <c r="V642" s="11">
        <v>0</v>
      </c>
      <c r="W642" s="11">
        <v>0</v>
      </c>
      <c r="X642" s="11">
        <v>0</v>
      </c>
      <c r="Y642" s="11">
        <v>0</v>
      </c>
      <c r="Z642" s="11">
        <v>0</v>
      </c>
      <c r="AA642" s="11">
        <v>0</v>
      </c>
      <c r="AB642" s="11">
        <v>0</v>
      </c>
      <c r="AC642" s="12"/>
      <c r="AD642" s="12"/>
      <c r="AE642" s="12"/>
      <c r="AF642" s="15"/>
      <c r="AG642" s="11" t="str">
        <f>IFERROR(VLOOKUP(표1[[#This Row],[담당자]],'담당자 정보'!$B:$D,2,0),"")</f>
        <v>바로고</v>
      </c>
      <c r="AH642" s="11" t="str">
        <f>IFERROR(VLOOKUP(표1[[#This Row],[담당자]],'담당자 정보'!$B:$E,4,0),"")</f>
        <v>1팀</v>
      </c>
      <c r="AI642" s="12" t="s">
        <v>131</v>
      </c>
      <c r="AJ642" s="12" t="str">
        <f>IFERROR(VLOOKUP(표1[[#This Row],[담당자]],배민비즈계정!$B:$E,3,0),"")</f>
        <v>kwpark</v>
      </c>
      <c r="AK642" s="12" t="str">
        <f>IFERROR(VLOOKUP(표1[[#This Row],[담당자]],배민비즈계정!$B:$E,4,0),"")</f>
        <v>010-9098-6748</v>
      </c>
      <c r="AL642" s="12" t="str">
        <f>VLOOKUP(표1[[#This Row],[담당자]],배민비즈계정!$B:$E,2,0)</f>
        <v>1팀</v>
      </c>
      <c r="AM642" s="11" t="str">
        <f>VLOOKUP(표1[[#This Row],[담당자]],'담당자 정보'!B:G,6,FALSE)</f>
        <v>평정현</v>
      </c>
      <c r="AN642" s="11" t="str">
        <f>VLOOKUP(표1[[#This Row],[팀장]],배민비즈계정!$B:$E,3,FALSE)</f>
        <v>jhpyeong</v>
      </c>
      <c r="AO642" s="16" t="str">
        <f>VLOOKUP(표1[[#This Row],[팀장]],배민비즈계정!$B:$E,4,FALSE)</f>
        <v>010-4660-7292</v>
      </c>
      <c r="AP642" s="2" t="s">
        <v>57</v>
      </c>
      <c r="AQ642" s="2" t="s">
        <v>755</v>
      </c>
      <c r="AR642" s="2" t="str">
        <f>_xlfn.XLOOKUP(표1[[#This Row],[시도2]]&amp;" "&amp;표1[[#This Row],[시군구2]],요금제0402!C:C,요금제0402!G:G)</f>
        <v>서울B&amp;경인A</v>
      </c>
      <c r="AS642" s="2"/>
      <c r="AT642" s="2"/>
      <c r="AU642" s="2"/>
    </row>
    <row r="643" spans="1:47" ht="16.5" customHeight="1">
      <c r="A643" s="10">
        <v>641</v>
      </c>
      <c r="B643" s="11"/>
      <c r="C643" s="11" t="s">
        <v>4786</v>
      </c>
      <c r="D643" s="11" t="s">
        <v>4787</v>
      </c>
      <c r="E643" s="11" t="s">
        <v>75</v>
      </c>
      <c r="F643" s="11" t="s">
        <v>2149</v>
      </c>
      <c r="G643" s="11" t="s">
        <v>2170</v>
      </c>
      <c r="H643" s="11">
        <v>0</v>
      </c>
      <c r="I643" s="47"/>
      <c r="J643" s="11" t="s">
        <v>4788</v>
      </c>
      <c r="K643" s="11" t="s">
        <v>4789</v>
      </c>
      <c r="L643" s="11" t="s">
        <v>4689</v>
      </c>
      <c r="M643" s="12">
        <v>45485</v>
      </c>
      <c r="N643" s="12">
        <v>45490</v>
      </c>
      <c r="O643" s="12" t="str">
        <f>IFERROR(_xlfn.XLOOKUP(표1[[#This Row],[시도]]&amp;" "&amp;표1[[#This Row],[시군구]],요금제0402!C:C,요금제0402!G:G),"-")</f>
        <v>경인B</v>
      </c>
      <c r="P643" s="14"/>
      <c r="Q643" s="57">
        <v>0</v>
      </c>
      <c r="R643" s="13">
        <v>100</v>
      </c>
      <c r="S643" s="18">
        <v>50</v>
      </c>
      <c r="T643" s="12" t="s">
        <v>86</v>
      </c>
      <c r="U643" s="11" t="s">
        <v>64</v>
      </c>
      <c r="V643" s="11">
        <v>3866400570</v>
      </c>
      <c r="W643" s="11" t="s">
        <v>4790</v>
      </c>
      <c r="X643" s="11" t="s">
        <v>4791</v>
      </c>
      <c r="Y643" s="11" t="s">
        <v>4792</v>
      </c>
      <c r="Z643" s="11">
        <v>3333301682555</v>
      </c>
      <c r="AA643" s="11" t="s">
        <v>68</v>
      </c>
      <c r="AB643" s="11" t="s">
        <v>4793</v>
      </c>
      <c r="AC643" s="12"/>
      <c r="AD643" s="12"/>
      <c r="AE643" s="12"/>
      <c r="AF643" s="15"/>
      <c r="AG643" s="11" t="str">
        <f>IFERROR(VLOOKUP(표1[[#This Row],[담당자]],'담당자 정보'!$B:$D,2,0),"")</f>
        <v>바로고</v>
      </c>
      <c r="AH643" s="11" t="str">
        <f>IFERROR(VLOOKUP(표1[[#This Row],[담당자]],'담당자 정보'!$B:$E,4,0),"")</f>
        <v>1팀</v>
      </c>
      <c r="AI643" s="12" t="s">
        <v>131</v>
      </c>
      <c r="AJ643" s="12" t="str">
        <f>IFERROR(VLOOKUP(표1[[#This Row],[담당자]],배민비즈계정!$B:$E,3,0),"")</f>
        <v>kwpark</v>
      </c>
      <c r="AK643" s="12" t="str">
        <f>IFERROR(VLOOKUP(표1[[#This Row],[담당자]],배민비즈계정!$B:$E,4,0),"")</f>
        <v>010-9098-6748</v>
      </c>
      <c r="AL643" s="12" t="str">
        <f>VLOOKUP(표1[[#This Row],[담당자]],배민비즈계정!$B:$E,2,0)</f>
        <v>1팀</v>
      </c>
      <c r="AM643" s="11" t="str">
        <f>VLOOKUP(표1[[#This Row],[담당자]],'담당자 정보'!B:G,6,FALSE)</f>
        <v>평정현</v>
      </c>
      <c r="AN643" s="11" t="str">
        <f>VLOOKUP(표1[[#This Row],[팀장]],배민비즈계정!$B:$E,3,FALSE)</f>
        <v>jhpyeong</v>
      </c>
      <c r="AO643" s="16" t="str">
        <f>VLOOKUP(표1[[#This Row],[팀장]],배민비즈계정!$B:$E,4,FALSE)</f>
        <v>010-4660-7292</v>
      </c>
      <c r="AP643" s="2" t="s">
        <v>2149</v>
      </c>
      <c r="AQ643" s="2" t="s">
        <v>2170</v>
      </c>
      <c r="AR643" s="2" t="str">
        <f>_xlfn.XLOOKUP(표1[[#This Row],[시도2]]&amp;" "&amp;표1[[#This Row],[시군구2]],요금제0402!C:C,요금제0402!G:G)</f>
        <v>경인B</v>
      </c>
      <c r="AS643" s="2"/>
      <c r="AT643" s="2"/>
      <c r="AU643" s="2"/>
    </row>
    <row r="644" spans="1:47" ht="16.5" customHeight="1">
      <c r="A644" s="10">
        <v>642</v>
      </c>
      <c r="B644" s="11"/>
      <c r="C644" s="11" t="s">
        <v>4794</v>
      </c>
      <c r="D644" s="11" t="s">
        <v>4795</v>
      </c>
      <c r="E644" s="11" t="s">
        <v>56</v>
      </c>
      <c r="F644" s="11" t="s">
        <v>109</v>
      </c>
      <c r="G644" s="11" t="s">
        <v>786</v>
      </c>
      <c r="H644" s="11">
        <v>0</v>
      </c>
      <c r="I644" s="47" t="s">
        <v>4796</v>
      </c>
      <c r="J644" s="11" t="s">
        <v>4797</v>
      </c>
      <c r="K644" s="11" t="s">
        <v>4798</v>
      </c>
      <c r="L644" s="11" t="s">
        <v>4689</v>
      </c>
      <c r="M644" s="12">
        <v>45485</v>
      </c>
      <c r="N644" s="12">
        <v>45490</v>
      </c>
      <c r="O644" s="12" t="str">
        <f>IFERROR(_xlfn.XLOOKUP(표1[[#This Row],[시도]]&amp;" "&amp;표1[[#This Row],[시군구]],요금제0402!C:C,요금제0402!G:G),"-")</f>
        <v>경인B</v>
      </c>
      <c r="P644" s="14"/>
      <c r="Q644" s="57">
        <v>0</v>
      </c>
      <c r="R644" s="13">
        <v>100</v>
      </c>
      <c r="S644" s="18">
        <v>50</v>
      </c>
      <c r="T644" s="12" t="s">
        <v>86</v>
      </c>
      <c r="U644" s="11" t="s">
        <v>64</v>
      </c>
      <c r="V644" s="11">
        <v>3293501256</v>
      </c>
      <c r="W644" s="11" t="s">
        <v>4799</v>
      </c>
      <c r="X644" s="11" t="s">
        <v>4800</v>
      </c>
      <c r="Y644" s="11" t="s">
        <v>4801</v>
      </c>
      <c r="Z644" s="11">
        <v>3333311588395</v>
      </c>
      <c r="AA644" s="11" t="s">
        <v>68</v>
      </c>
      <c r="AB644" s="11" t="s">
        <v>4802</v>
      </c>
      <c r="AC644" s="12"/>
      <c r="AD644" s="12"/>
      <c r="AE644" s="12"/>
      <c r="AF644" s="15"/>
      <c r="AG644" s="11" t="str">
        <f>IFERROR(VLOOKUP(표1[[#This Row],[담당자]],'담당자 정보'!$B:$D,2,0),"")</f>
        <v>바로고</v>
      </c>
      <c r="AH644" s="11" t="str">
        <f>IFERROR(VLOOKUP(표1[[#This Row],[담당자]],'담당자 정보'!$B:$E,4,0),"")</f>
        <v>1팀</v>
      </c>
      <c r="AI644" s="12" t="s">
        <v>131</v>
      </c>
      <c r="AJ644" s="12" t="str">
        <f>IFERROR(VLOOKUP(표1[[#This Row],[담당자]],배민비즈계정!$B:$E,3,0),"")</f>
        <v>kwpark</v>
      </c>
      <c r="AK644" s="12" t="str">
        <f>IFERROR(VLOOKUP(표1[[#This Row],[담당자]],배민비즈계정!$B:$E,4,0),"")</f>
        <v>010-9098-6748</v>
      </c>
      <c r="AL644" s="12" t="str">
        <f>VLOOKUP(표1[[#This Row],[담당자]],배민비즈계정!$B:$E,2,0)</f>
        <v>1팀</v>
      </c>
      <c r="AM644" s="11" t="str">
        <f>VLOOKUP(표1[[#This Row],[담당자]],'담당자 정보'!B:G,6,FALSE)</f>
        <v>평정현</v>
      </c>
      <c r="AN644" s="11" t="str">
        <f>VLOOKUP(표1[[#This Row],[팀장]],배민비즈계정!$B:$E,3,FALSE)</f>
        <v>jhpyeong</v>
      </c>
      <c r="AO644" s="16" t="str">
        <f>VLOOKUP(표1[[#This Row],[팀장]],배민비즈계정!$B:$E,4,FALSE)</f>
        <v>010-4660-7292</v>
      </c>
      <c r="AP644" s="2" t="s">
        <v>109</v>
      </c>
      <c r="AQ644" s="2" t="s">
        <v>786</v>
      </c>
      <c r="AR644" s="2" t="str">
        <f>_xlfn.XLOOKUP(표1[[#This Row],[시도2]]&amp;" "&amp;표1[[#This Row],[시군구2]],요금제0402!C:C,요금제0402!G:G)</f>
        <v>경인B</v>
      </c>
      <c r="AS644" s="2"/>
      <c r="AT644" s="2"/>
      <c r="AU644" s="2"/>
    </row>
    <row r="645" spans="1:47" ht="16.5" customHeight="1">
      <c r="A645" s="10">
        <v>643</v>
      </c>
      <c r="B645" s="11"/>
      <c r="C645" s="11" t="s">
        <v>4803</v>
      </c>
      <c r="D645" s="11" t="s">
        <v>4804</v>
      </c>
      <c r="E645" s="11" t="s">
        <v>56</v>
      </c>
      <c r="F645" s="11" t="s">
        <v>109</v>
      </c>
      <c r="G645" s="11" t="s">
        <v>186</v>
      </c>
      <c r="H645" s="11">
        <v>0</v>
      </c>
      <c r="I645" s="47" t="s">
        <v>4805</v>
      </c>
      <c r="J645" s="11" t="s">
        <v>4806</v>
      </c>
      <c r="K645" s="11" t="s">
        <v>4807</v>
      </c>
      <c r="L645" s="11" t="s">
        <v>4689</v>
      </c>
      <c r="M645" s="12">
        <v>45485</v>
      </c>
      <c r="N645" s="12">
        <v>45490</v>
      </c>
      <c r="O645" s="12" t="str">
        <f>IFERROR(_xlfn.XLOOKUP(표1[[#This Row],[시도]]&amp;" "&amp;표1[[#This Row],[시군구]],요금제0402!C:C,요금제0402!G:G),"-")</f>
        <v>경인B</v>
      </c>
      <c r="P645" s="14"/>
      <c r="Q645" s="57">
        <v>0</v>
      </c>
      <c r="R645" s="13">
        <v>100</v>
      </c>
      <c r="S645" s="18">
        <v>50</v>
      </c>
      <c r="T645" s="12" t="s">
        <v>86</v>
      </c>
      <c r="U645" s="11" t="s">
        <v>64</v>
      </c>
      <c r="V645" s="11">
        <v>6741201744</v>
      </c>
      <c r="W645" s="11" t="s">
        <v>4808</v>
      </c>
      <c r="X645" s="11" t="s">
        <v>4809</v>
      </c>
      <c r="Y645" s="11" t="s">
        <v>4810</v>
      </c>
      <c r="Z645" s="11">
        <v>100053029645</v>
      </c>
      <c r="AA645" s="11" t="s">
        <v>1097</v>
      </c>
      <c r="AB645" s="11" t="s">
        <v>4811</v>
      </c>
      <c r="AC645" s="12"/>
      <c r="AD645" s="12"/>
      <c r="AE645" s="12"/>
      <c r="AF645" s="15"/>
      <c r="AG645" s="11" t="str">
        <f>IFERROR(VLOOKUP(표1[[#This Row],[담당자]],'담당자 정보'!$B:$D,2,0),"")</f>
        <v>바로고</v>
      </c>
      <c r="AH645" s="11" t="str">
        <f>IFERROR(VLOOKUP(표1[[#This Row],[담당자]],'담당자 정보'!$B:$E,4,0),"")</f>
        <v>1팀</v>
      </c>
      <c r="AI645" s="12" t="s">
        <v>356</v>
      </c>
      <c r="AJ645" s="12" t="str">
        <f>IFERROR(VLOOKUP(표1[[#This Row],[담당자]],배민비즈계정!$B:$E,3,0),"")</f>
        <v>jhpyeong</v>
      </c>
      <c r="AK645" s="12" t="str">
        <f>IFERROR(VLOOKUP(표1[[#This Row],[담당자]],배민비즈계정!$B:$E,4,0),"")</f>
        <v>010-4660-7292</v>
      </c>
      <c r="AL645" s="12" t="str">
        <f>VLOOKUP(표1[[#This Row],[담당자]],배민비즈계정!$B:$E,2,0)</f>
        <v>1팀 팀장</v>
      </c>
      <c r="AM645" s="11" t="str">
        <f>VLOOKUP(표1[[#This Row],[담당자]],'담당자 정보'!B:G,6,FALSE)</f>
        <v>평정현</v>
      </c>
      <c r="AN645" s="11" t="str">
        <f>VLOOKUP(표1[[#This Row],[팀장]],배민비즈계정!$B:$E,3,FALSE)</f>
        <v>jhpyeong</v>
      </c>
      <c r="AO645" s="16" t="str">
        <f>VLOOKUP(표1[[#This Row],[팀장]],배민비즈계정!$B:$E,4,FALSE)</f>
        <v>010-4660-7292</v>
      </c>
      <c r="AP645" s="2" t="s">
        <v>109</v>
      </c>
      <c r="AQ645" s="2" t="s">
        <v>186</v>
      </c>
      <c r="AR645" s="2" t="str">
        <f>_xlfn.XLOOKUP(표1[[#This Row],[시도2]]&amp;" "&amp;표1[[#This Row],[시군구2]],요금제0402!C:C,요금제0402!G:G)</f>
        <v>경인B</v>
      </c>
      <c r="AS645" s="2"/>
      <c r="AT645" s="2"/>
      <c r="AU645" s="2"/>
    </row>
    <row r="646" spans="1:47" ht="16.5" customHeight="1">
      <c r="A646" s="10">
        <v>644</v>
      </c>
      <c r="B646" s="11"/>
      <c r="C646" s="11" t="s">
        <v>4812</v>
      </c>
      <c r="D646" s="11" t="s">
        <v>4813</v>
      </c>
      <c r="E646" s="11" t="s">
        <v>75</v>
      </c>
      <c r="F646" s="11" t="s">
        <v>1284</v>
      </c>
      <c r="G646" s="11" t="s">
        <v>1305</v>
      </c>
      <c r="H646" s="11">
        <v>0</v>
      </c>
      <c r="I646" s="47"/>
      <c r="J646" s="11" t="s">
        <v>4814</v>
      </c>
      <c r="K646" s="11" t="s">
        <v>4815</v>
      </c>
      <c r="L646" s="11" t="s">
        <v>4689</v>
      </c>
      <c r="M646" s="12">
        <v>45485</v>
      </c>
      <c r="N646" s="12">
        <v>45490</v>
      </c>
      <c r="O646" s="12" t="str">
        <f>IFERROR(_xlfn.XLOOKUP(표1[[#This Row],[시도]]&amp;" "&amp;표1[[#This Row],[시군구]],요금제0402!C:C,요금제0402!G:G),"-")</f>
        <v>지방</v>
      </c>
      <c r="P646" s="14"/>
      <c r="Q646" s="57">
        <v>0</v>
      </c>
      <c r="R646" s="13">
        <v>100</v>
      </c>
      <c r="S646" s="18">
        <v>50</v>
      </c>
      <c r="T646" s="12" t="s">
        <v>86</v>
      </c>
      <c r="U646" s="11" t="s">
        <v>64</v>
      </c>
      <c r="V646" s="11">
        <v>5940702652</v>
      </c>
      <c r="W646" s="11" t="s">
        <v>4816</v>
      </c>
      <c r="X646" s="11" t="s">
        <v>4817</v>
      </c>
      <c r="Y646" s="11" t="s">
        <v>4818</v>
      </c>
      <c r="Z646" s="11">
        <v>31350104073064</v>
      </c>
      <c r="AA646" s="11" t="s">
        <v>90</v>
      </c>
      <c r="AB646" s="11" t="s">
        <v>4819</v>
      </c>
      <c r="AC646" s="12"/>
      <c r="AD646" s="12"/>
      <c r="AE646" s="12"/>
      <c r="AF646" s="15"/>
      <c r="AG646" s="11" t="str">
        <f>IFERROR(VLOOKUP(표1[[#This Row],[담당자]],'담당자 정보'!$B:$D,2,0),"")</f>
        <v>바로고</v>
      </c>
      <c r="AH646" s="11" t="str">
        <f>IFERROR(VLOOKUP(표1[[#This Row],[담당자]],'담당자 정보'!$B:$E,4,0),"")</f>
        <v>2팀</v>
      </c>
      <c r="AI646" s="12" t="s">
        <v>298</v>
      </c>
      <c r="AJ646" s="12" t="str">
        <f>IFERROR(VLOOKUP(표1[[#This Row],[담당자]],배민비즈계정!$B:$E,3,0),"")</f>
        <v>hbshim</v>
      </c>
      <c r="AK646" s="12" t="str">
        <f>IFERROR(VLOOKUP(표1[[#This Row],[담당자]],배민비즈계정!$B:$E,4,0),"")</f>
        <v xml:space="preserve"> 010-8940-9029</v>
      </c>
      <c r="AL646" s="12" t="str">
        <f>VLOOKUP(표1[[#This Row],[담당자]],배민비즈계정!$B:$E,2,0)</f>
        <v>2팀</v>
      </c>
      <c r="AM646" s="11" t="str">
        <f>VLOOKUP(표1[[#This Row],[담당자]],'담당자 정보'!B:G,6,FALSE)</f>
        <v>최융희</v>
      </c>
      <c r="AN646" s="11" t="str">
        <f>VLOOKUP(표1[[#This Row],[팀장]],배민비즈계정!$B:$E,3,FALSE)</f>
        <v>yhchoi62</v>
      </c>
      <c r="AO646" s="16" t="str">
        <f>VLOOKUP(표1[[#This Row],[팀장]],배민비즈계정!$B:$E,4,FALSE)</f>
        <v xml:space="preserve"> 010-2336-6262</v>
      </c>
      <c r="AP646" s="2" t="s">
        <v>1284</v>
      </c>
      <c r="AQ646" s="2" t="s">
        <v>1305</v>
      </c>
      <c r="AR646" s="2" t="str">
        <f>_xlfn.XLOOKUP(표1[[#This Row],[시도2]]&amp;" "&amp;표1[[#This Row],[시군구2]],요금제0402!C:C,요금제0402!G:G)</f>
        <v>지방</v>
      </c>
      <c r="AS646" s="2"/>
      <c r="AT646" s="2"/>
      <c r="AU646" s="2"/>
    </row>
    <row r="647" spans="1:47" ht="16.5" customHeight="1">
      <c r="A647" s="10">
        <v>645</v>
      </c>
      <c r="B647" s="11"/>
      <c r="C647" s="11" t="s">
        <v>4820</v>
      </c>
      <c r="D647" s="11" t="s">
        <v>4821</v>
      </c>
      <c r="E647" s="11" t="s">
        <v>56</v>
      </c>
      <c r="F647" s="11" t="s">
        <v>1284</v>
      </c>
      <c r="G647" s="11" t="s">
        <v>1305</v>
      </c>
      <c r="H647" s="11">
        <v>0</v>
      </c>
      <c r="I647" s="47"/>
      <c r="J647" s="11" t="s">
        <v>4822</v>
      </c>
      <c r="K647" s="11" t="s">
        <v>4823</v>
      </c>
      <c r="L647" s="11" t="s">
        <v>4689</v>
      </c>
      <c r="M647" s="12">
        <v>45485</v>
      </c>
      <c r="N647" s="12">
        <v>45490</v>
      </c>
      <c r="O647" s="12" t="str">
        <f>IFERROR(_xlfn.XLOOKUP(표1[[#This Row],[시도]]&amp;" "&amp;표1[[#This Row],[시군구]],요금제0402!C:C,요금제0402!G:G),"-")</f>
        <v>지방</v>
      </c>
      <c r="P647" s="14"/>
      <c r="Q647" s="57">
        <v>0</v>
      </c>
      <c r="R647" s="13">
        <v>100</v>
      </c>
      <c r="S647" s="18">
        <v>50</v>
      </c>
      <c r="T647" s="12" t="s">
        <v>86</v>
      </c>
      <c r="U647" s="11" t="s">
        <v>150</v>
      </c>
      <c r="V647" s="11">
        <v>0</v>
      </c>
      <c r="W647" s="11">
        <v>0</v>
      </c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2"/>
      <c r="AD647" s="12"/>
      <c r="AE647" s="12"/>
      <c r="AF647" s="15"/>
      <c r="AG647" s="11" t="str">
        <f>IFERROR(VLOOKUP(표1[[#This Row],[담당자]],'담당자 정보'!$B:$D,2,0),"")</f>
        <v>바로고</v>
      </c>
      <c r="AH647" s="11" t="str">
        <f>IFERROR(VLOOKUP(표1[[#This Row],[담당자]],'담당자 정보'!$B:$E,4,0),"")</f>
        <v>2팀</v>
      </c>
      <c r="AI647" s="12" t="s">
        <v>298</v>
      </c>
      <c r="AJ647" s="12" t="str">
        <f>IFERROR(VLOOKUP(표1[[#This Row],[담당자]],배민비즈계정!$B:$E,3,0),"")</f>
        <v>hbshim</v>
      </c>
      <c r="AK647" s="12" t="str">
        <f>IFERROR(VLOOKUP(표1[[#This Row],[담당자]],배민비즈계정!$B:$E,4,0),"")</f>
        <v xml:space="preserve"> 010-8940-9029</v>
      </c>
      <c r="AL647" s="12" t="str">
        <f>VLOOKUP(표1[[#This Row],[담당자]],배민비즈계정!$B:$E,2,0)</f>
        <v>2팀</v>
      </c>
      <c r="AM647" s="11" t="str">
        <f>VLOOKUP(표1[[#This Row],[담당자]],'담당자 정보'!B:G,6,FALSE)</f>
        <v>최융희</v>
      </c>
      <c r="AN647" s="11" t="str">
        <f>VLOOKUP(표1[[#This Row],[팀장]],배민비즈계정!$B:$E,3,FALSE)</f>
        <v>yhchoi62</v>
      </c>
      <c r="AO647" s="16" t="str">
        <f>VLOOKUP(표1[[#This Row],[팀장]],배민비즈계정!$B:$E,4,FALSE)</f>
        <v xml:space="preserve"> 010-2336-6262</v>
      </c>
      <c r="AP647" s="2" t="s">
        <v>1284</v>
      </c>
      <c r="AQ647" s="2" t="s">
        <v>1305</v>
      </c>
      <c r="AR647" s="2" t="str">
        <f>_xlfn.XLOOKUP(표1[[#This Row],[시도2]]&amp;" "&amp;표1[[#This Row],[시군구2]],요금제0402!C:C,요금제0402!G:G)</f>
        <v>지방</v>
      </c>
      <c r="AS647" s="2"/>
      <c r="AT647" s="2"/>
      <c r="AU647" s="2"/>
    </row>
    <row r="648" spans="1:47" ht="16.5" customHeight="1">
      <c r="A648" s="10">
        <v>646</v>
      </c>
      <c r="B648" s="11"/>
      <c r="C648" s="11" t="s">
        <v>4824</v>
      </c>
      <c r="D648" s="11" t="s">
        <v>235</v>
      </c>
      <c r="E648" s="11" t="e">
        <v>#N/A</v>
      </c>
      <c r="F648" s="11" t="s">
        <v>1284</v>
      </c>
      <c r="G648" s="11" t="s">
        <v>1305</v>
      </c>
      <c r="H648" s="11" t="e">
        <v>#N/A</v>
      </c>
      <c r="I648" s="47"/>
      <c r="J648" s="11" t="s">
        <v>4825</v>
      </c>
      <c r="K648" s="11" t="s">
        <v>4826</v>
      </c>
      <c r="L648" s="11" t="s">
        <v>4689</v>
      </c>
      <c r="M648" s="12">
        <v>45485</v>
      </c>
      <c r="N648" s="12">
        <v>45490</v>
      </c>
      <c r="O648" s="12" t="str">
        <f>IFERROR(_xlfn.XLOOKUP(표1[[#This Row],[시도]]&amp;" "&amp;표1[[#This Row],[시군구]],요금제0402!C:C,요금제0402!G:G),"-")</f>
        <v>지방</v>
      </c>
      <c r="P648" s="14"/>
      <c r="Q648" s="57">
        <v>0</v>
      </c>
      <c r="R648" s="13">
        <v>100</v>
      </c>
      <c r="S648" s="18">
        <v>50</v>
      </c>
      <c r="T648" s="12" t="s">
        <v>86</v>
      </c>
      <c r="U648" s="11" t="s">
        <v>150</v>
      </c>
      <c r="V648" s="11" t="e">
        <v>#N/A</v>
      </c>
      <c r="W648" s="11" t="e">
        <v>#N/A</v>
      </c>
      <c r="X648" s="11" t="e">
        <v>#N/A</v>
      </c>
      <c r="Y648" s="11" t="e">
        <v>#N/A</v>
      </c>
      <c r="Z648" s="11" t="e">
        <v>#N/A</v>
      </c>
      <c r="AA648" s="11" t="e">
        <v>#N/A</v>
      </c>
      <c r="AB648" s="11" t="e">
        <v>#N/A</v>
      </c>
      <c r="AC648" s="12"/>
      <c r="AD648" s="12"/>
      <c r="AE648" s="12"/>
      <c r="AF648" s="15"/>
      <c r="AG648" s="11" t="str">
        <f>IFERROR(VLOOKUP(표1[[#This Row],[담당자]],'담당자 정보'!$B:$D,2,0),"")</f>
        <v/>
      </c>
      <c r="AH648" s="11" t="str">
        <f>IFERROR(VLOOKUP(표1[[#This Row],[담당자]],'담당자 정보'!$B:$E,4,0),"")</f>
        <v/>
      </c>
      <c r="AI648" s="12" t="e">
        <v>#N/A</v>
      </c>
      <c r="AJ648" s="12" t="str">
        <f>IFERROR(VLOOKUP(표1[[#This Row],[담당자]],배민비즈계정!$B:$E,3,0),"")</f>
        <v/>
      </c>
      <c r="AK648" s="12" t="str">
        <f>IFERROR(VLOOKUP(표1[[#This Row],[담당자]],배민비즈계정!$B:$E,4,0),"")</f>
        <v/>
      </c>
      <c r="AL648" s="12" t="e">
        <f>VLOOKUP(표1[[#This Row],[담당자]],배민비즈계정!$B:$E,2,0)</f>
        <v>#N/A</v>
      </c>
      <c r="AM648" s="11" t="e">
        <f>VLOOKUP(표1[[#This Row],[담당자]],'담당자 정보'!B:G,6,FALSE)</f>
        <v>#N/A</v>
      </c>
      <c r="AN648" s="11" t="e">
        <f>VLOOKUP(표1[[#This Row],[팀장]],배민비즈계정!$B:$E,3,FALSE)</f>
        <v>#N/A</v>
      </c>
      <c r="AO648" s="16" t="e">
        <f>VLOOKUP(표1[[#This Row],[팀장]],배민비즈계정!$B:$E,4,FALSE)</f>
        <v>#N/A</v>
      </c>
      <c r="AP648" s="2" t="s">
        <v>1284</v>
      </c>
      <c r="AQ648" s="2" t="s">
        <v>1305</v>
      </c>
      <c r="AR648" s="2" t="str">
        <f>_xlfn.XLOOKUP(표1[[#This Row],[시도2]]&amp;" "&amp;표1[[#This Row],[시군구2]],요금제0402!C:C,요금제0402!G:G)</f>
        <v>지방</v>
      </c>
      <c r="AS648" s="2"/>
      <c r="AT648" s="2"/>
      <c r="AU648" s="2"/>
    </row>
    <row r="649" spans="1:47" ht="16.5" customHeight="1">
      <c r="A649" s="10">
        <v>647</v>
      </c>
      <c r="B649" s="11"/>
      <c r="C649" s="11" t="s">
        <v>4827</v>
      </c>
      <c r="D649" s="11" t="s">
        <v>235</v>
      </c>
      <c r="E649" s="11" t="e">
        <v>#N/A</v>
      </c>
      <c r="F649" s="11" t="s">
        <v>109</v>
      </c>
      <c r="G649" s="11" t="s">
        <v>1148</v>
      </c>
      <c r="H649" s="11" t="e">
        <v>#N/A</v>
      </c>
      <c r="I649" s="47"/>
      <c r="J649" s="11" t="s">
        <v>4828</v>
      </c>
      <c r="K649" s="11" t="s">
        <v>4601</v>
      </c>
      <c r="L649" s="11" t="s">
        <v>4689</v>
      </c>
      <c r="M649" s="12">
        <v>45485</v>
      </c>
      <c r="N649" s="12">
        <v>45490</v>
      </c>
      <c r="O649" s="12" t="str">
        <f>IFERROR(_xlfn.XLOOKUP(표1[[#This Row],[시도]]&amp;" "&amp;표1[[#This Row],[시군구]],요금제0402!C:C,요금제0402!G:G),"-")</f>
        <v>경인B</v>
      </c>
      <c r="P649" s="14"/>
      <c r="Q649" s="57">
        <v>0</v>
      </c>
      <c r="R649" s="13">
        <v>100</v>
      </c>
      <c r="S649" s="18">
        <v>50</v>
      </c>
      <c r="T649" s="12" t="s">
        <v>86</v>
      </c>
      <c r="U649" s="11" t="s">
        <v>150</v>
      </c>
      <c r="V649" s="11" t="e">
        <v>#N/A</v>
      </c>
      <c r="W649" s="11" t="e">
        <v>#N/A</v>
      </c>
      <c r="X649" s="11" t="e">
        <v>#N/A</v>
      </c>
      <c r="Y649" s="11" t="e">
        <v>#N/A</v>
      </c>
      <c r="Z649" s="11" t="e">
        <v>#N/A</v>
      </c>
      <c r="AA649" s="11" t="e">
        <v>#N/A</v>
      </c>
      <c r="AB649" s="11" t="e">
        <v>#N/A</v>
      </c>
      <c r="AC649" s="12"/>
      <c r="AD649" s="12"/>
      <c r="AE649" s="12"/>
      <c r="AF649" s="15"/>
      <c r="AG649" s="11" t="str">
        <f>IFERROR(VLOOKUP(표1[[#This Row],[담당자]],'담당자 정보'!$B:$D,2,0),"")</f>
        <v/>
      </c>
      <c r="AH649" s="11" t="str">
        <f>IFERROR(VLOOKUP(표1[[#This Row],[담당자]],'담당자 정보'!$B:$E,4,0),"")</f>
        <v/>
      </c>
      <c r="AI649" s="12" t="e">
        <v>#N/A</v>
      </c>
      <c r="AJ649" s="12" t="str">
        <f>IFERROR(VLOOKUP(표1[[#This Row],[담당자]],배민비즈계정!$B:$E,3,0),"")</f>
        <v/>
      </c>
      <c r="AK649" s="12" t="str">
        <f>IFERROR(VLOOKUP(표1[[#This Row],[담당자]],배민비즈계정!$B:$E,4,0),"")</f>
        <v/>
      </c>
      <c r="AL649" s="12" t="e">
        <f>VLOOKUP(표1[[#This Row],[담당자]],배민비즈계정!$B:$E,2,0)</f>
        <v>#N/A</v>
      </c>
      <c r="AM649" s="11" t="e">
        <f>VLOOKUP(표1[[#This Row],[담당자]],'담당자 정보'!B:G,6,FALSE)</f>
        <v>#N/A</v>
      </c>
      <c r="AN649" s="11" t="e">
        <f>VLOOKUP(표1[[#This Row],[팀장]],배민비즈계정!$B:$E,3,FALSE)</f>
        <v>#N/A</v>
      </c>
      <c r="AO649" s="16" t="e">
        <f>VLOOKUP(표1[[#This Row],[팀장]],배민비즈계정!$B:$E,4,FALSE)</f>
        <v>#N/A</v>
      </c>
      <c r="AP649" s="2" t="s">
        <v>109</v>
      </c>
      <c r="AQ649" s="2" t="s">
        <v>1148</v>
      </c>
      <c r="AR649" s="2" t="str">
        <f>_xlfn.XLOOKUP(표1[[#This Row],[시도2]]&amp;" "&amp;표1[[#This Row],[시군구2]],요금제0402!C:C,요금제0402!G:G)</f>
        <v>경인B</v>
      </c>
      <c r="AS649" s="2"/>
      <c r="AT649" s="2"/>
      <c r="AU649" s="2"/>
    </row>
    <row r="650" spans="1:47" ht="16.5" customHeight="1">
      <c r="A650" s="10">
        <v>648</v>
      </c>
      <c r="B650" s="11"/>
      <c r="C650" s="11" t="s">
        <v>4829</v>
      </c>
      <c r="D650" s="11" t="s">
        <v>4830</v>
      </c>
      <c r="E650" s="11" t="s">
        <v>56</v>
      </c>
      <c r="F650" s="11" t="s">
        <v>57</v>
      </c>
      <c r="G650" s="11" t="s">
        <v>252</v>
      </c>
      <c r="H650" s="11">
        <v>0</v>
      </c>
      <c r="I650" s="47"/>
      <c r="J650" s="11" t="s">
        <v>4831</v>
      </c>
      <c r="K650" s="11" t="s">
        <v>4832</v>
      </c>
      <c r="L650" s="11" t="s">
        <v>4689</v>
      </c>
      <c r="M650" s="12">
        <v>45485</v>
      </c>
      <c r="N650" s="12">
        <v>45490</v>
      </c>
      <c r="O650" s="12" t="str">
        <f>IFERROR(_xlfn.XLOOKUP(표1[[#This Row],[시도]]&amp;" "&amp;표1[[#This Row],[시군구]],요금제0402!C:C,요금제0402!G:G),"-")</f>
        <v>서울B&amp;경인A</v>
      </c>
      <c r="P650" s="14"/>
      <c r="Q650" s="57">
        <v>0</v>
      </c>
      <c r="R650" s="13">
        <v>100</v>
      </c>
      <c r="S650" s="18">
        <v>50</v>
      </c>
      <c r="T650" s="12" t="s">
        <v>86</v>
      </c>
      <c r="U650" s="11" t="s">
        <v>64</v>
      </c>
      <c r="V650" s="11">
        <v>2366600696</v>
      </c>
      <c r="W650" s="11" t="s">
        <v>4833</v>
      </c>
      <c r="X650" s="11" t="s">
        <v>4834</v>
      </c>
      <c r="Y650" s="11" t="s">
        <v>4835</v>
      </c>
      <c r="Z650" s="11">
        <v>3333018242478</v>
      </c>
      <c r="AA650" s="11" t="s">
        <v>68</v>
      </c>
      <c r="AB650" s="11" t="s">
        <v>4836</v>
      </c>
      <c r="AC650" s="12"/>
      <c r="AD650" s="12"/>
      <c r="AE650" s="12"/>
      <c r="AF650" s="15"/>
      <c r="AG650" s="11" t="str">
        <f>IFERROR(VLOOKUP(표1[[#This Row],[담당자]],'담당자 정보'!$B:$D,2,0),"")</f>
        <v>바로고</v>
      </c>
      <c r="AH650" s="11" t="str">
        <f>IFERROR(VLOOKUP(표1[[#This Row],[담당자]],'담당자 정보'!$B:$E,4,0),"")</f>
        <v>1팀</v>
      </c>
      <c r="AI650" s="12" t="s">
        <v>71</v>
      </c>
      <c r="AJ650" s="12" t="str">
        <f>IFERROR(VLOOKUP(표1[[#This Row],[담당자]],배민비즈계정!$B:$E,3,0),"")</f>
        <v>tkdan159</v>
      </c>
      <c r="AK650" s="12" t="str">
        <f>IFERROR(VLOOKUP(표1[[#This Row],[담당자]],배민비즈계정!$B:$E,4,0),"")</f>
        <v>010-9052-0911</v>
      </c>
      <c r="AL650" s="12" t="str">
        <f>VLOOKUP(표1[[#This Row],[담당자]],배민비즈계정!$B:$E,2,0)</f>
        <v>1팀</v>
      </c>
      <c r="AM650" s="11" t="str">
        <f>VLOOKUP(표1[[#This Row],[담당자]],'담당자 정보'!B:G,6,FALSE)</f>
        <v>평정현</v>
      </c>
      <c r="AN650" s="11" t="str">
        <f>VLOOKUP(표1[[#This Row],[팀장]],배민비즈계정!$B:$E,3,FALSE)</f>
        <v>jhpyeong</v>
      </c>
      <c r="AO650" s="16" t="str">
        <f>VLOOKUP(표1[[#This Row],[팀장]],배민비즈계정!$B:$E,4,FALSE)</f>
        <v>010-4660-7292</v>
      </c>
      <c r="AP650" s="2" t="s">
        <v>57</v>
      </c>
      <c r="AQ650" s="2" t="s">
        <v>252</v>
      </c>
      <c r="AR650" s="2" t="str">
        <f>_xlfn.XLOOKUP(표1[[#This Row],[시도2]]&amp;" "&amp;표1[[#This Row],[시군구2]],요금제0402!C:C,요금제0402!G:G)</f>
        <v>서울B&amp;경인A</v>
      </c>
      <c r="AS650" s="2"/>
      <c r="AT650" s="2"/>
      <c r="AU650" s="2"/>
    </row>
    <row r="651" spans="1:47" ht="16.5" customHeight="1">
      <c r="A651" s="10">
        <v>649</v>
      </c>
      <c r="B651" s="11"/>
      <c r="C651" s="11" t="s">
        <v>4837</v>
      </c>
      <c r="D651" s="11" t="s">
        <v>4838</v>
      </c>
      <c r="E651" s="11" t="s">
        <v>56</v>
      </c>
      <c r="F651" s="11" t="s">
        <v>109</v>
      </c>
      <c r="G651" s="11" t="s">
        <v>848</v>
      </c>
      <c r="H651" s="11">
        <v>0</v>
      </c>
      <c r="I651" s="47"/>
      <c r="J651" s="11" t="s">
        <v>4839</v>
      </c>
      <c r="K651" s="11" t="s">
        <v>4840</v>
      </c>
      <c r="L651" s="11" t="s">
        <v>4689</v>
      </c>
      <c r="M651" s="12">
        <v>45485</v>
      </c>
      <c r="N651" s="12">
        <v>45490</v>
      </c>
      <c r="O651" s="12" t="str">
        <f>IFERROR(_xlfn.XLOOKUP(표1[[#This Row],[시도]]&amp;" "&amp;표1[[#This Row],[시군구]],요금제0402!C:C,요금제0402!G:G),"-")</f>
        <v>경인B</v>
      </c>
      <c r="P651" s="14"/>
      <c r="Q651" s="57">
        <v>0</v>
      </c>
      <c r="R651" s="13">
        <v>100</v>
      </c>
      <c r="S651" s="18">
        <v>50</v>
      </c>
      <c r="T651" s="12" t="s">
        <v>86</v>
      </c>
      <c r="U651" s="11" t="s">
        <v>150</v>
      </c>
      <c r="V651" s="11">
        <v>0</v>
      </c>
      <c r="W651" s="11">
        <v>0</v>
      </c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2"/>
      <c r="AD651" s="12"/>
      <c r="AE651" s="12"/>
      <c r="AF651" s="15"/>
      <c r="AG651" s="11" t="str">
        <f>IFERROR(VLOOKUP(표1[[#This Row],[담당자]],'담당자 정보'!$B:$D,2,0),"")</f>
        <v>바로고</v>
      </c>
      <c r="AH651" s="11" t="str">
        <f>IFERROR(VLOOKUP(표1[[#This Row],[담당자]],'담당자 정보'!$B:$E,4,0),"")</f>
        <v>1팀</v>
      </c>
      <c r="AI651" s="12" t="s">
        <v>71</v>
      </c>
      <c r="AJ651" s="12" t="str">
        <f>IFERROR(VLOOKUP(표1[[#This Row],[담당자]],배민비즈계정!$B:$E,3,0),"")</f>
        <v>tkdan159</v>
      </c>
      <c r="AK651" s="12" t="str">
        <f>IFERROR(VLOOKUP(표1[[#This Row],[담당자]],배민비즈계정!$B:$E,4,0),"")</f>
        <v>010-9052-0911</v>
      </c>
      <c r="AL651" s="12" t="str">
        <f>VLOOKUP(표1[[#This Row],[담당자]],배민비즈계정!$B:$E,2,0)</f>
        <v>1팀</v>
      </c>
      <c r="AM651" s="11" t="str">
        <f>VLOOKUP(표1[[#This Row],[담당자]],'담당자 정보'!B:G,6,FALSE)</f>
        <v>평정현</v>
      </c>
      <c r="AN651" s="11" t="str">
        <f>VLOOKUP(표1[[#This Row],[팀장]],배민비즈계정!$B:$E,3,FALSE)</f>
        <v>jhpyeong</v>
      </c>
      <c r="AO651" s="16" t="str">
        <f>VLOOKUP(표1[[#This Row],[팀장]],배민비즈계정!$B:$E,4,FALSE)</f>
        <v>010-4660-7292</v>
      </c>
      <c r="AP651" s="2" t="s">
        <v>109</v>
      </c>
      <c r="AQ651" s="2" t="s">
        <v>848</v>
      </c>
      <c r="AR651" s="2" t="str">
        <f>_xlfn.XLOOKUP(표1[[#This Row],[시도2]]&amp;" "&amp;표1[[#This Row],[시군구2]],요금제0402!C:C,요금제0402!G:G)</f>
        <v>경인B</v>
      </c>
      <c r="AS651" s="2"/>
      <c r="AT651" s="2"/>
      <c r="AU651" s="2"/>
    </row>
    <row r="652" spans="1:47" ht="16.5" customHeight="1">
      <c r="A652" s="10">
        <v>650</v>
      </c>
      <c r="B652" s="11"/>
      <c r="C652" s="11" t="s">
        <v>4841</v>
      </c>
      <c r="D652" s="11" t="s">
        <v>235</v>
      </c>
      <c r="E652" s="11" t="e">
        <v>#N/A</v>
      </c>
      <c r="F652" s="11" t="s">
        <v>109</v>
      </c>
      <c r="G652" s="11" t="s">
        <v>1178</v>
      </c>
      <c r="H652" s="11" t="e">
        <v>#N/A</v>
      </c>
      <c r="I652" s="47"/>
      <c r="J652" s="11" t="e">
        <v>#N/A</v>
      </c>
      <c r="K652" s="11" t="e">
        <v>#N/A</v>
      </c>
      <c r="L652" s="11" t="s">
        <v>4689</v>
      </c>
      <c r="M652" s="12">
        <v>45485</v>
      </c>
      <c r="N652" s="12">
        <v>45490</v>
      </c>
      <c r="O652" s="12" t="str">
        <f>IFERROR(_xlfn.XLOOKUP(표1[[#This Row],[시도]]&amp;" "&amp;표1[[#This Row],[시군구]],요금제0402!C:C,요금제0402!G:G),"-")</f>
        <v>로드러너 요금제</v>
      </c>
      <c r="P652" s="14"/>
      <c r="Q652" s="57">
        <v>0</v>
      </c>
      <c r="R652" s="13">
        <v>100</v>
      </c>
      <c r="S652" s="18">
        <v>50</v>
      </c>
      <c r="T652" s="12" t="s">
        <v>86</v>
      </c>
      <c r="U652" s="11" t="s">
        <v>150</v>
      </c>
      <c r="V652" s="11" t="e">
        <v>#N/A</v>
      </c>
      <c r="W652" s="11" t="e">
        <v>#N/A</v>
      </c>
      <c r="X652" s="11" t="e">
        <v>#N/A</v>
      </c>
      <c r="Y652" s="11" t="e">
        <v>#N/A</v>
      </c>
      <c r="Z652" s="11" t="e">
        <v>#N/A</v>
      </c>
      <c r="AA652" s="11" t="e">
        <v>#N/A</v>
      </c>
      <c r="AB652" s="11" t="e">
        <v>#N/A</v>
      </c>
      <c r="AC652" s="12"/>
      <c r="AD652" s="12"/>
      <c r="AE652" s="12"/>
      <c r="AF652" s="15"/>
      <c r="AG652" s="11" t="str">
        <f>IFERROR(VLOOKUP(표1[[#This Row],[담당자]],'담당자 정보'!$B:$D,2,0),"")</f>
        <v/>
      </c>
      <c r="AH652" s="11" t="str">
        <f>IFERROR(VLOOKUP(표1[[#This Row],[담당자]],'담당자 정보'!$B:$E,4,0),"")</f>
        <v/>
      </c>
      <c r="AI652" s="12" t="e">
        <v>#N/A</v>
      </c>
      <c r="AJ652" s="12" t="str">
        <f>IFERROR(VLOOKUP(표1[[#This Row],[담당자]],배민비즈계정!$B:$E,3,0),"")</f>
        <v/>
      </c>
      <c r="AK652" s="12" t="str">
        <f>IFERROR(VLOOKUP(표1[[#This Row],[담당자]],배민비즈계정!$B:$E,4,0),"")</f>
        <v/>
      </c>
      <c r="AL652" s="12" t="e">
        <f>VLOOKUP(표1[[#This Row],[담당자]],배민비즈계정!$B:$E,2,0)</f>
        <v>#N/A</v>
      </c>
      <c r="AM652" s="11" t="e">
        <f>VLOOKUP(표1[[#This Row],[담당자]],'담당자 정보'!B:G,6,FALSE)</f>
        <v>#N/A</v>
      </c>
      <c r="AN652" s="11" t="e">
        <f>VLOOKUP(표1[[#This Row],[팀장]],배민비즈계정!$B:$E,3,FALSE)</f>
        <v>#N/A</v>
      </c>
      <c r="AO652" s="16" t="e">
        <f>VLOOKUP(표1[[#This Row],[팀장]],배민비즈계정!$B:$E,4,FALSE)</f>
        <v>#N/A</v>
      </c>
      <c r="AP652" s="2" t="s">
        <v>109</v>
      </c>
      <c r="AQ652" s="2" t="s">
        <v>1178</v>
      </c>
      <c r="AR652" s="2" t="str">
        <f>_xlfn.XLOOKUP(표1[[#This Row],[시도2]]&amp;" "&amp;표1[[#This Row],[시군구2]],요금제0402!C:C,요금제0402!G:G)</f>
        <v>로드러너 요금제</v>
      </c>
      <c r="AS652" s="2"/>
      <c r="AT652" s="2"/>
      <c r="AU652" s="2"/>
    </row>
    <row r="653" spans="1:47" ht="16.5" customHeight="1">
      <c r="A653" s="10">
        <v>651</v>
      </c>
      <c r="B653" s="11"/>
      <c r="C653" s="11" t="s">
        <v>4842</v>
      </c>
      <c r="D653" s="11" t="s">
        <v>4843</v>
      </c>
      <c r="E653" s="11" t="s">
        <v>56</v>
      </c>
      <c r="F653" s="11" t="s">
        <v>1236</v>
      </c>
      <c r="G653" s="11" t="s">
        <v>4844</v>
      </c>
      <c r="H653" s="11">
        <v>0</v>
      </c>
      <c r="I653" s="47"/>
      <c r="J653" s="11" t="s">
        <v>4845</v>
      </c>
      <c r="K653" s="11" t="s">
        <v>4846</v>
      </c>
      <c r="L653" s="11" t="s">
        <v>4689</v>
      </c>
      <c r="M653" s="12">
        <v>45485</v>
      </c>
      <c r="N653" s="12">
        <v>45490</v>
      </c>
      <c r="O653" s="12" t="str">
        <f>IFERROR(_xlfn.XLOOKUP(표1[[#This Row],[시도]]&amp;" "&amp;표1[[#This Row],[시군구]],요금제0402!C:C,요금제0402!G:G),"-")</f>
        <v>지방</v>
      </c>
      <c r="P653" s="14"/>
      <c r="Q653" s="57">
        <v>0</v>
      </c>
      <c r="R653" s="13">
        <v>100</v>
      </c>
      <c r="S653" s="18">
        <v>50</v>
      </c>
      <c r="T653" s="12" t="s">
        <v>86</v>
      </c>
      <c r="U653" s="11" t="s">
        <v>64</v>
      </c>
      <c r="V653" s="11">
        <v>6753201352</v>
      </c>
      <c r="W653" s="11" t="s">
        <v>4847</v>
      </c>
      <c r="X653" s="11" t="s">
        <v>4848</v>
      </c>
      <c r="Y653" s="11" t="s">
        <v>4849</v>
      </c>
      <c r="Z653" s="11">
        <v>3333266606326</v>
      </c>
      <c r="AA653" s="11" t="s">
        <v>68</v>
      </c>
      <c r="AB653" s="11" t="s">
        <v>4850</v>
      </c>
      <c r="AC653" s="12"/>
      <c r="AD653" s="12"/>
      <c r="AE653" s="12"/>
      <c r="AF653" s="15"/>
      <c r="AG653" s="11" t="str">
        <f>IFERROR(VLOOKUP(표1[[#This Row],[담당자]],'담당자 정보'!$B:$D,2,0),"")</f>
        <v/>
      </c>
      <c r="AH653" s="11" t="str">
        <f>IFERROR(VLOOKUP(표1[[#This Row],[담당자]],'담당자 정보'!$B:$E,4,0),"")</f>
        <v/>
      </c>
      <c r="AI653" s="12" t="s">
        <v>2297</v>
      </c>
      <c r="AJ653" s="12" t="str">
        <f>IFERROR(VLOOKUP(표1[[#This Row],[담당자]],배민비즈계정!$B:$E,3,0),"")</f>
        <v/>
      </c>
      <c r="AK653" s="12" t="str">
        <f>IFERROR(VLOOKUP(표1[[#This Row],[담당자]],배민비즈계정!$B:$E,4,0),"")</f>
        <v/>
      </c>
      <c r="AL653" s="12" t="e">
        <f>VLOOKUP(표1[[#This Row],[담당자]],배민비즈계정!$B:$E,2,0)</f>
        <v>#N/A</v>
      </c>
      <c r="AM653" s="11" t="e">
        <f>VLOOKUP(표1[[#This Row],[담당자]],'담당자 정보'!B:G,6,FALSE)</f>
        <v>#N/A</v>
      </c>
      <c r="AN653" s="11" t="e">
        <f>VLOOKUP(표1[[#This Row],[팀장]],배민비즈계정!$B:$E,3,FALSE)</f>
        <v>#N/A</v>
      </c>
      <c r="AO653" s="16" t="e">
        <f>VLOOKUP(표1[[#This Row],[팀장]],배민비즈계정!$B:$E,4,FALSE)</f>
        <v>#N/A</v>
      </c>
      <c r="AP653" s="2" t="s">
        <v>1236</v>
      </c>
      <c r="AQ653" s="2" t="s">
        <v>4844</v>
      </c>
      <c r="AR653" s="2" t="str">
        <f>_xlfn.XLOOKUP(표1[[#This Row],[시도2]]&amp;" "&amp;표1[[#This Row],[시군구2]],요금제0402!C:C,요금제0402!G:G)</f>
        <v>지방</v>
      </c>
      <c r="AS653" s="2"/>
      <c r="AT653" s="2"/>
      <c r="AU653" s="2"/>
    </row>
    <row r="654" spans="1:47" ht="16.5" customHeight="1">
      <c r="A654" s="10">
        <v>652</v>
      </c>
      <c r="B654" s="11"/>
      <c r="C654" s="11" t="s">
        <v>4851</v>
      </c>
      <c r="D654" s="11" t="s">
        <v>4852</v>
      </c>
      <c r="E654" s="11" t="s">
        <v>56</v>
      </c>
      <c r="F654" s="11" t="s">
        <v>109</v>
      </c>
      <c r="G654" s="11" t="s">
        <v>110</v>
      </c>
      <c r="H654" s="11">
        <v>0</v>
      </c>
      <c r="I654" s="47"/>
      <c r="J654" s="11" t="s">
        <v>4853</v>
      </c>
      <c r="K654" s="11" t="s">
        <v>1083</v>
      </c>
      <c r="L654" s="11" t="s">
        <v>4689</v>
      </c>
      <c r="M654" s="12">
        <v>45485</v>
      </c>
      <c r="N654" s="12">
        <v>45490</v>
      </c>
      <c r="O654" s="12" t="str">
        <f>IFERROR(_xlfn.XLOOKUP(표1[[#This Row],[시도]]&amp;" "&amp;표1[[#This Row],[시군구]],요금제0402!C:C,요금제0402!G:G),"-")</f>
        <v>서울B&amp;경인A</v>
      </c>
      <c r="P654" s="14"/>
      <c r="Q654" s="57">
        <v>0</v>
      </c>
      <c r="R654" s="13">
        <v>100</v>
      </c>
      <c r="S654" s="18">
        <v>50</v>
      </c>
      <c r="T654" s="12" t="s">
        <v>86</v>
      </c>
      <c r="U654" s="11" t="s">
        <v>150</v>
      </c>
      <c r="V654" s="11">
        <v>7624200767</v>
      </c>
      <c r="W654" s="11" t="s">
        <v>3363</v>
      </c>
      <c r="X654" s="11" t="s">
        <v>3364</v>
      </c>
      <c r="Y654" s="11" t="s">
        <v>3365</v>
      </c>
      <c r="Z654" s="11">
        <v>26440104370157</v>
      </c>
      <c r="AA654" s="11" t="s">
        <v>90</v>
      </c>
      <c r="AB654" s="11" t="s">
        <v>3366</v>
      </c>
      <c r="AC654" s="12"/>
      <c r="AD654" s="12"/>
      <c r="AE654" s="12"/>
      <c r="AF654" s="15"/>
      <c r="AG654" s="11" t="str">
        <f>IFERROR(VLOOKUP(표1[[#This Row],[담당자]],'담당자 정보'!$B:$D,2,0),"")</f>
        <v>모아라인</v>
      </c>
      <c r="AH654" s="11" t="str">
        <f>IFERROR(VLOOKUP(표1[[#This Row],[담당자]],'담당자 정보'!$B:$E,4,0),"")</f>
        <v>인프라확장_3팀</v>
      </c>
      <c r="AI654" s="12" t="s">
        <v>333</v>
      </c>
      <c r="AJ654" s="12" t="str">
        <f>IFERROR(VLOOKUP(표1[[#This Row],[담당자]],배민비즈계정!$B:$E,3,0),"")</f>
        <v>samsami7777777</v>
      </c>
      <c r="AK654" s="12" t="str">
        <f>IFERROR(VLOOKUP(표1[[#This Row],[담당자]],배민비즈계정!$B:$E,4,0),"")</f>
        <v>010-5212-8218</v>
      </c>
      <c r="AL654" s="12" t="str">
        <f>VLOOKUP(표1[[#This Row],[담당자]],배민비즈계정!$B:$E,2,0)</f>
        <v>모아라인</v>
      </c>
      <c r="AM654" s="11" t="str">
        <f>VLOOKUP(표1[[#This Row],[담당자]],'담당자 정보'!B:G,6,FALSE)</f>
        <v>김영선</v>
      </c>
      <c r="AN654" s="11" t="str">
        <f>VLOOKUP(표1[[#This Row],[팀장]],배민비즈계정!$B:$E,3,FALSE)</f>
        <v>samsami7777777</v>
      </c>
      <c r="AO654" s="16" t="str">
        <f>VLOOKUP(표1[[#This Row],[팀장]],배민비즈계정!$B:$E,4,FALSE)</f>
        <v>010-5212-8218</v>
      </c>
      <c r="AP654" s="2" t="s">
        <v>109</v>
      </c>
      <c r="AQ654" s="2" t="s">
        <v>110</v>
      </c>
      <c r="AR654" s="2" t="str">
        <f>_xlfn.XLOOKUP(표1[[#This Row],[시도2]]&amp;" "&amp;표1[[#This Row],[시군구2]],요금제0402!C:C,요금제0402!G:G)</f>
        <v>서울B&amp;경인A</v>
      </c>
      <c r="AS654" s="2"/>
      <c r="AT654" s="2"/>
      <c r="AU654" s="2"/>
    </row>
    <row r="655" spans="1:47" ht="16.5" customHeight="1">
      <c r="A655" s="10">
        <v>653</v>
      </c>
      <c r="B655" s="11"/>
      <c r="C655" s="11" t="s">
        <v>4854</v>
      </c>
      <c r="D655" s="11" t="s">
        <v>4855</v>
      </c>
      <c r="E655" s="11" t="s">
        <v>56</v>
      </c>
      <c r="F655" s="11" t="s">
        <v>109</v>
      </c>
      <c r="G655" s="11" t="s">
        <v>1148</v>
      </c>
      <c r="H655" s="11">
        <v>0</v>
      </c>
      <c r="I655" s="47" t="s">
        <v>4856</v>
      </c>
      <c r="J655" s="11" t="s">
        <v>4857</v>
      </c>
      <c r="K655" s="11" t="s">
        <v>4858</v>
      </c>
      <c r="L655" s="11" t="s">
        <v>4689</v>
      </c>
      <c r="M655" s="12">
        <v>45485</v>
      </c>
      <c r="N655" s="12">
        <v>45490</v>
      </c>
      <c r="O655" s="12" t="str">
        <f>IFERROR(_xlfn.XLOOKUP(표1[[#This Row],[시도]]&amp;" "&amp;표1[[#This Row],[시군구]],요금제0402!C:C,요금제0402!G:G),"-")</f>
        <v>경인B</v>
      </c>
      <c r="P655" s="14"/>
      <c r="Q655" s="57">
        <v>0</v>
      </c>
      <c r="R655" s="13">
        <v>100</v>
      </c>
      <c r="S655" s="18">
        <v>50</v>
      </c>
      <c r="T655" s="12" t="s">
        <v>86</v>
      </c>
      <c r="U655" s="11" t="s">
        <v>64</v>
      </c>
      <c r="V655" s="11">
        <v>7683800851</v>
      </c>
      <c r="W655" s="11" t="s">
        <v>3372</v>
      </c>
      <c r="X655" s="11" t="s">
        <v>4859</v>
      </c>
      <c r="Y655" s="11" t="s">
        <v>4860</v>
      </c>
      <c r="Z655" s="11">
        <v>3333249717397</v>
      </c>
      <c r="AA655" s="11" t="s">
        <v>68</v>
      </c>
      <c r="AB655" s="11" t="s">
        <v>4861</v>
      </c>
      <c r="AC655" s="12"/>
      <c r="AD655" s="12"/>
      <c r="AE655" s="12"/>
      <c r="AF655" s="15"/>
      <c r="AG655" s="11" t="str">
        <f>IFERROR(VLOOKUP(표1[[#This Row],[담당자]],'담당자 정보'!$B:$D,2,0),"")</f>
        <v>모아라인</v>
      </c>
      <c r="AH655" s="11" t="str">
        <f>IFERROR(VLOOKUP(표1[[#This Row],[담당자]],'담당자 정보'!$B:$E,4,0),"")</f>
        <v>인프라확장_2팀</v>
      </c>
      <c r="AI655" s="12" t="s">
        <v>455</v>
      </c>
      <c r="AJ655" s="12" t="str">
        <f>IFERROR(VLOOKUP(표1[[#This Row],[담당자]],배민비즈계정!$B:$E,3,0),"")</f>
        <v>Dkssudgody</v>
      </c>
      <c r="AK655" s="12" t="str">
        <f>IFERROR(VLOOKUP(표1[[#This Row],[담당자]],배민비즈계정!$B:$E,4,0),"")</f>
        <v>010-9737-2777</v>
      </c>
      <c r="AL655" s="12" t="str">
        <f>VLOOKUP(표1[[#This Row],[담당자]],배민비즈계정!$B:$E,2,0)</f>
        <v>모아라인</v>
      </c>
      <c r="AM655" s="11" t="str">
        <f>VLOOKUP(표1[[#This Row],[담당자]],'담당자 정보'!B:G,6,FALSE)</f>
        <v>김정교</v>
      </c>
      <c r="AN655" s="11" t="str">
        <f>VLOOKUP(표1[[#This Row],[팀장]],배민비즈계정!$B:$E,3,FALSE)</f>
        <v>Dkssudgody</v>
      </c>
      <c r="AO655" s="16" t="str">
        <f>VLOOKUP(표1[[#This Row],[팀장]],배민비즈계정!$B:$E,4,FALSE)</f>
        <v>010-9737-2777</v>
      </c>
      <c r="AP655" s="2" t="s">
        <v>109</v>
      </c>
      <c r="AQ655" s="2" t="s">
        <v>1148</v>
      </c>
      <c r="AR655" s="2" t="str">
        <f>_xlfn.XLOOKUP(표1[[#This Row],[시도2]]&amp;" "&amp;표1[[#This Row],[시군구2]],요금제0402!C:C,요금제0402!G:G)</f>
        <v>경인B</v>
      </c>
      <c r="AS655" s="2"/>
      <c r="AT655" s="2"/>
      <c r="AU655" s="2"/>
    </row>
    <row r="656" spans="1:47" ht="16.5" customHeight="1">
      <c r="A656" s="10">
        <v>654</v>
      </c>
      <c r="B656" s="11"/>
      <c r="C656" s="11" t="s">
        <v>4862</v>
      </c>
      <c r="D656" s="11" t="s">
        <v>4863</v>
      </c>
      <c r="E656" s="11" t="s">
        <v>108</v>
      </c>
      <c r="F656" s="11" t="s">
        <v>57</v>
      </c>
      <c r="G656" s="11" t="s">
        <v>82</v>
      </c>
      <c r="H656" s="11">
        <v>1</v>
      </c>
      <c r="I656" s="47" t="s">
        <v>4864</v>
      </c>
      <c r="J656" s="11" t="s">
        <v>4865</v>
      </c>
      <c r="K656" s="11" t="s">
        <v>85</v>
      </c>
      <c r="L656" s="11" t="s">
        <v>4689</v>
      </c>
      <c r="M656" s="12">
        <v>45485</v>
      </c>
      <c r="N656" s="12">
        <v>45490</v>
      </c>
      <c r="O656" s="12" t="str">
        <f>IFERROR(_xlfn.XLOOKUP(표1[[#This Row],[시도]]&amp;" "&amp;표1[[#This Row],[시군구]],요금제0402!C:C,요금제0402!G:G),"-")</f>
        <v>서울B&amp;경인A</v>
      </c>
      <c r="P656" s="14"/>
      <c r="Q656" s="57">
        <v>0</v>
      </c>
      <c r="R656" s="13">
        <v>100</v>
      </c>
      <c r="S656" s="18">
        <v>50</v>
      </c>
      <c r="T656" s="12" t="s">
        <v>86</v>
      </c>
      <c r="U656" s="11" t="s">
        <v>64</v>
      </c>
      <c r="V656" s="11">
        <v>4092862212</v>
      </c>
      <c r="W656" s="11" t="s">
        <v>4866</v>
      </c>
      <c r="X656" s="11" t="s">
        <v>4867</v>
      </c>
      <c r="Y656" s="11" t="s">
        <v>4868</v>
      </c>
      <c r="Z656" s="11">
        <v>3333255306866</v>
      </c>
      <c r="AA656" s="11" t="s">
        <v>4869</v>
      </c>
      <c r="AB656" s="11" t="s">
        <v>4870</v>
      </c>
      <c r="AC656" s="12"/>
      <c r="AD656" s="12"/>
      <c r="AE656" s="12"/>
      <c r="AF656" s="15"/>
      <c r="AG656" s="11" t="str">
        <f>IFERROR(VLOOKUP(표1[[#This Row],[담당자]],'담당자 정보'!$B:$D,2,0),"")</f>
        <v>모아라인</v>
      </c>
      <c r="AH656" s="11" t="str">
        <f>IFERROR(VLOOKUP(표1[[#This Row],[담당자]],'담당자 정보'!$B:$E,4,0),"")</f>
        <v>인프라확장실</v>
      </c>
      <c r="AI656" s="12" t="s">
        <v>396</v>
      </c>
      <c r="AJ656" s="12" t="str">
        <f>IFERROR(VLOOKUP(표1[[#This Row],[담당자]],배민비즈계정!$B:$E,3,0),"")</f>
        <v>jpmook12</v>
      </c>
      <c r="AK656" s="12" t="str">
        <f>IFERROR(VLOOKUP(표1[[#This Row],[담당자]],배민비즈계정!$B:$E,4,0),"")</f>
        <v>010-9904-2857</v>
      </c>
      <c r="AL656" s="12" t="str">
        <f>VLOOKUP(표1[[#This Row],[담당자]],배민비즈계정!$B:$E,2,0)</f>
        <v>모아라인</v>
      </c>
      <c r="AM656" s="11">
        <f>VLOOKUP(표1[[#This Row],[담당자]],'담당자 정보'!B:G,6,FALSE)</f>
        <v>0</v>
      </c>
      <c r="AN656" s="11" t="e">
        <f>VLOOKUP(표1[[#This Row],[팀장]],배민비즈계정!$B:$E,3,FALSE)</f>
        <v>#N/A</v>
      </c>
      <c r="AO656" s="16" t="e">
        <f>VLOOKUP(표1[[#This Row],[팀장]],배민비즈계정!$B:$E,4,FALSE)</f>
        <v>#N/A</v>
      </c>
      <c r="AP656" s="2" t="s">
        <v>57</v>
      </c>
      <c r="AQ656" s="2" t="s">
        <v>82</v>
      </c>
      <c r="AR656" s="2" t="str">
        <f>_xlfn.XLOOKUP(표1[[#This Row],[시도2]]&amp;" "&amp;표1[[#This Row],[시군구2]],요금제0402!C:C,요금제0402!G:G)</f>
        <v>서울B&amp;경인A</v>
      </c>
      <c r="AS656" s="2"/>
      <c r="AT656" s="2"/>
      <c r="AU656" s="2"/>
    </row>
    <row r="657" spans="1:47" ht="16.5" customHeight="1">
      <c r="A657" s="10">
        <v>655</v>
      </c>
      <c r="B657" s="11"/>
      <c r="C657" s="11" t="s">
        <v>4871</v>
      </c>
      <c r="D657" s="11" t="s">
        <v>235</v>
      </c>
      <c r="E657" s="11" t="e">
        <v>#N/A</v>
      </c>
      <c r="F657" s="11" t="s">
        <v>493</v>
      </c>
      <c r="G657" s="11" t="s">
        <v>377</v>
      </c>
      <c r="H657" s="11" t="e">
        <v>#N/A</v>
      </c>
      <c r="I657" s="47"/>
      <c r="J657" s="11" t="e">
        <v>#N/A</v>
      </c>
      <c r="K657" s="11" t="e">
        <v>#N/A</v>
      </c>
      <c r="L657" s="11" t="s">
        <v>4689</v>
      </c>
      <c r="M657" s="12">
        <v>45485</v>
      </c>
      <c r="N657" s="12">
        <v>45490</v>
      </c>
      <c r="O657" s="12" t="str">
        <f>IFERROR(_xlfn.XLOOKUP(표1[[#This Row],[시도]]&amp;" "&amp;표1[[#This Row],[시군구]],요금제0402!C:C,요금제0402!G:G),"-")</f>
        <v>지방</v>
      </c>
      <c r="P657" s="14"/>
      <c r="Q657" s="57">
        <v>0</v>
      </c>
      <c r="R657" s="13">
        <v>100</v>
      </c>
      <c r="S657" s="18">
        <v>50</v>
      </c>
      <c r="T657" s="12" t="s">
        <v>86</v>
      </c>
      <c r="U657" s="11" t="s">
        <v>150</v>
      </c>
      <c r="V657" s="11" t="e">
        <v>#N/A</v>
      </c>
      <c r="W657" s="11" t="e">
        <v>#N/A</v>
      </c>
      <c r="X657" s="11" t="e">
        <v>#N/A</v>
      </c>
      <c r="Y657" s="11" t="e">
        <v>#N/A</v>
      </c>
      <c r="Z657" s="11" t="e">
        <v>#N/A</v>
      </c>
      <c r="AA657" s="11" t="e">
        <v>#N/A</v>
      </c>
      <c r="AB657" s="11" t="e">
        <v>#N/A</v>
      </c>
      <c r="AC657" s="12"/>
      <c r="AD657" s="12"/>
      <c r="AE657" s="12"/>
      <c r="AF657" s="15"/>
      <c r="AG657" s="11" t="str">
        <f>IFERROR(VLOOKUP(표1[[#This Row],[담당자]],'담당자 정보'!$B:$D,2,0),"")</f>
        <v/>
      </c>
      <c r="AH657" s="11" t="str">
        <f>IFERROR(VLOOKUP(표1[[#This Row],[담당자]],'담당자 정보'!$B:$E,4,0),"")</f>
        <v/>
      </c>
      <c r="AI657" s="12" t="e">
        <v>#N/A</v>
      </c>
      <c r="AJ657" s="12" t="str">
        <f>IFERROR(VLOOKUP(표1[[#This Row],[담당자]],배민비즈계정!$B:$E,3,0),"")</f>
        <v/>
      </c>
      <c r="AK657" s="12" t="str">
        <f>IFERROR(VLOOKUP(표1[[#This Row],[담당자]],배민비즈계정!$B:$E,4,0),"")</f>
        <v/>
      </c>
      <c r="AL657" s="12" t="e">
        <f>VLOOKUP(표1[[#This Row],[담당자]],배민비즈계정!$B:$E,2,0)</f>
        <v>#N/A</v>
      </c>
      <c r="AM657" s="11" t="e">
        <f>VLOOKUP(표1[[#This Row],[담당자]],'담당자 정보'!B:G,6,FALSE)</f>
        <v>#N/A</v>
      </c>
      <c r="AN657" s="11" t="e">
        <f>VLOOKUP(표1[[#This Row],[팀장]],배민비즈계정!$B:$E,3,FALSE)</f>
        <v>#N/A</v>
      </c>
      <c r="AO657" s="16" t="e">
        <f>VLOOKUP(표1[[#This Row],[팀장]],배민비즈계정!$B:$E,4,FALSE)</f>
        <v>#N/A</v>
      </c>
      <c r="AP657" s="2" t="s">
        <v>493</v>
      </c>
      <c r="AQ657" s="2" t="s">
        <v>377</v>
      </c>
      <c r="AR657" s="2" t="str">
        <f>_xlfn.XLOOKUP(표1[[#This Row],[시도2]]&amp;" "&amp;표1[[#This Row],[시군구2]],요금제0402!C:C,요금제0402!G:G)</f>
        <v>지방</v>
      </c>
      <c r="AS657" s="2"/>
      <c r="AT657" s="2"/>
      <c r="AU657" s="2"/>
    </row>
    <row r="658" spans="1:47" ht="16.5" customHeight="1">
      <c r="A658" s="10">
        <v>656</v>
      </c>
      <c r="B658" s="11"/>
      <c r="C658" s="11" t="s">
        <v>4872</v>
      </c>
      <c r="D658" s="11" t="s">
        <v>4873</v>
      </c>
      <c r="E658" s="11" t="s">
        <v>56</v>
      </c>
      <c r="F658" s="11" t="s">
        <v>493</v>
      </c>
      <c r="G658" s="11" t="s">
        <v>539</v>
      </c>
      <c r="H658" s="11">
        <v>0</v>
      </c>
      <c r="I658" s="47"/>
      <c r="J658" s="11" t="s">
        <v>4874</v>
      </c>
      <c r="K658" s="11" t="s">
        <v>4875</v>
      </c>
      <c r="L658" s="11" t="s">
        <v>4689</v>
      </c>
      <c r="M658" s="12">
        <v>45485</v>
      </c>
      <c r="N658" s="12">
        <v>45490</v>
      </c>
      <c r="O658" s="12" t="str">
        <f>IFERROR(_xlfn.XLOOKUP(표1[[#This Row],[시도]]&amp;" "&amp;표1[[#This Row],[시군구]],요금제0402!C:C,요금제0402!G:G),"-")</f>
        <v>지방</v>
      </c>
      <c r="P658" s="14"/>
      <c r="Q658" s="57">
        <v>0</v>
      </c>
      <c r="R658" s="13">
        <v>100</v>
      </c>
      <c r="S658" s="18">
        <v>50</v>
      </c>
      <c r="T658" s="12" t="s">
        <v>86</v>
      </c>
      <c r="U658" s="11" t="s">
        <v>150</v>
      </c>
      <c r="V658" s="11">
        <v>0</v>
      </c>
      <c r="W658" s="11">
        <v>0</v>
      </c>
      <c r="X658" s="11">
        <v>0</v>
      </c>
      <c r="Y658" s="11">
        <v>0</v>
      </c>
      <c r="Z658" s="11">
        <v>0</v>
      </c>
      <c r="AA658" s="11">
        <v>0</v>
      </c>
      <c r="AB658" s="11">
        <v>0</v>
      </c>
      <c r="AC658" s="12"/>
      <c r="AD658" s="12"/>
      <c r="AE658" s="12"/>
      <c r="AF658" s="15"/>
      <c r="AG658" s="11" t="str">
        <f>IFERROR(VLOOKUP(표1[[#This Row],[담당자]],'담당자 정보'!$B:$D,2,0),"")</f>
        <v>바로고</v>
      </c>
      <c r="AH658" s="11" t="str">
        <f>IFERROR(VLOOKUP(표1[[#This Row],[담당자]],'담당자 정보'!$B:$E,4,0),"")</f>
        <v>2팀</v>
      </c>
      <c r="AI658" s="12" t="s">
        <v>535</v>
      </c>
      <c r="AJ658" s="12" t="str">
        <f>IFERROR(VLOOKUP(표1[[#This Row],[담당자]],배민비즈계정!$B:$E,3,0),"")</f>
        <v>yckim</v>
      </c>
      <c r="AK658" s="12" t="str">
        <f>IFERROR(VLOOKUP(표1[[#This Row],[담당자]],배민비즈계정!$B:$E,4,0),"")</f>
        <v>010-9995-3121</v>
      </c>
      <c r="AL658" s="12" t="str">
        <f>VLOOKUP(표1[[#This Row],[담당자]],배민비즈계정!$B:$E,2,0)</f>
        <v>2팀</v>
      </c>
      <c r="AM658" s="11" t="str">
        <f>VLOOKUP(표1[[#This Row],[담당자]],'담당자 정보'!B:G,6,FALSE)</f>
        <v>최융희</v>
      </c>
      <c r="AN658" s="11" t="str">
        <f>VLOOKUP(표1[[#This Row],[팀장]],배민비즈계정!$B:$E,3,FALSE)</f>
        <v>yhchoi62</v>
      </c>
      <c r="AO658" s="16" t="str">
        <f>VLOOKUP(표1[[#This Row],[팀장]],배민비즈계정!$B:$E,4,FALSE)</f>
        <v xml:space="preserve"> 010-2336-6262</v>
      </c>
      <c r="AP658" s="2" t="s">
        <v>493</v>
      </c>
      <c r="AQ658" s="2" t="s">
        <v>539</v>
      </c>
      <c r="AR658" s="2" t="str">
        <f>_xlfn.XLOOKUP(표1[[#This Row],[시도2]]&amp;" "&amp;표1[[#This Row],[시군구2]],요금제0402!C:C,요금제0402!G:G)</f>
        <v>지방</v>
      </c>
      <c r="AS658" s="2"/>
      <c r="AT658" s="2"/>
      <c r="AU658" s="2"/>
    </row>
    <row r="659" spans="1:47" ht="16.5" customHeight="1">
      <c r="A659" s="10">
        <v>657</v>
      </c>
      <c r="B659" s="11"/>
      <c r="C659" s="11" t="s">
        <v>4876</v>
      </c>
      <c r="D659" s="11" t="s">
        <v>4877</v>
      </c>
      <c r="E659" s="11" t="s">
        <v>108</v>
      </c>
      <c r="F659" s="11" t="s">
        <v>493</v>
      </c>
      <c r="G659" s="11" t="s">
        <v>539</v>
      </c>
      <c r="H659" s="11">
        <v>1</v>
      </c>
      <c r="I659" s="47" t="s">
        <v>4878</v>
      </c>
      <c r="J659" s="11" t="s">
        <v>4879</v>
      </c>
      <c r="K659" s="11" t="s">
        <v>4880</v>
      </c>
      <c r="L659" s="11" t="s">
        <v>4689</v>
      </c>
      <c r="M659" s="12">
        <v>45485</v>
      </c>
      <c r="N659" s="12">
        <v>45490</v>
      </c>
      <c r="O659" s="12" t="str">
        <f>IFERROR(_xlfn.XLOOKUP(표1[[#This Row],[시도]]&amp;" "&amp;표1[[#This Row],[시군구]],요금제0402!C:C,요금제0402!G:G),"-")</f>
        <v>지방</v>
      </c>
      <c r="P659" s="14"/>
      <c r="Q659" s="57">
        <v>100</v>
      </c>
      <c r="R659" s="13">
        <v>100</v>
      </c>
      <c r="S659" s="18">
        <v>50</v>
      </c>
      <c r="T659" s="12" t="s">
        <v>86</v>
      </c>
      <c r="U659" s="11" t="s">
        <v>64</v>
      </c>
      <c r="V659" s="11">
        <v>2795200696</v>
      </c>
      <c r="W659" s="11" t="s">
        <v>4881</v>
      </c>
      <c r="X659" s="11" t="s">
        <v>4882</v>
      </c>
      <c r="Y659" s="11" t="s">
        <v>4883</v>
      </c>
      <c r="Z659" s="11">
        <v>9003244086553</v>
      </c>
      <c r="AA659" s="11" t="s">
        <v>129</v>
      </c>
      <c r="AB659" s="11" t="s">
        <v>4884</v>
      </c>
      <c r="AC659" s="12"/>
      <c r="AD659" s="12"/>
      <c r="AE659" s="12"/>
      <c r="AF659" s="15"/>
      <c r="AG659" s="11" t="str">
        <f>IFERROR(VLOOKUP(표1[[#This Row],[담당자]],'담당자 정보'!$B:$D,2,0),"")</f>
        <v>바로고</v>
      </c>
      <c r="AH659" s="11" t="str">
        <f>IFERROR(VLOOKUP(표1[[#This Row],[담당자]],'담당자 정보'!$B:$E,4,0),"")</f>
        <v>2팀</v>
      </c>
      <c r="AI659" s="12" t="s">
        <v>535</v>
      </c>
      <c r="AJ659" s="12" t="str">
        <f>IFERROR(VLOOKUP(표1[[#This Row],[담당자]],배민비즈계정!$B:$E,3,0),"")</f>
        <v>yckim</v>
      </c>
      <c r="AK659" s="12" t="str">
        <f>IFERROR(VLOOKUP(표1[[#This Row],[담당자]],배민비즈계정!$B:$E,4,0),"")</f>
        <v>010-9995-3121</v>
      </c>
      <c r="AL659" s="12" t="str">
        <f>VLOOKUP(표1[[#This Row],[담당자]],배민비즈계정!$B:$E,2,0)</f>
        <v>2팀</v>
      </c>
      <c r="AM659" s="11" t="str">
        <f>VLOOKUP(표1[[#This Row],[담당자]],'담당자 정보'!B:G,6,FALSE)</f>
        <v>최융희</v>
      </c>
      <c r="AN659" s="11" t="str">
        <f>VLOOKUP(표1[[#This Row],[팀장]],배민비즈계정!$B:$E,3,FALSE)</f>
        <v>yhchoi62</v>
      </c>
      <c r="AO659" s="16" t="str">
        <f>VLOOKUP(표1[[#This Row],[팀장]],배민비즈계정!$B:$E,4,FALSE)</f>
        <v xml:space="preserve"> 010-2336-6262</v>
      </c>
      <c r="AP659" s="2" t="s">
        <v>493</v>
      </c>
      <c r="AQ659" s="2" t="s">
        <v>539</v>
      </c>
      <c r="AR659" s="2" t="str">
        <f>_xlfn.XLOOKUP(표1[[#This Row],[시도2]]&amp;" "&amp;표1[[#This Row],[시군구2]],요금제0402!C:C,요금제0402!G:G)</f>
        <v>지방</v>
      </c>
      <c r="AS659" s="2"/>
      <c r="AT659" s="2"/>
      <c r="AU659" s="2"/>
    </row>
    <row r="660" spans="1:47" ht="16.5" customHeight="1">
      <c r="A660" s="10">
        <v>658</v>
      </c>
      <c r="B660" s="11"/>
      <c r="C660" s="11" t="s">
        <v>4885</v>
      </c>
      <c r="D660" s="11" t="s">
        <v>4886</v>
      </c>
      <c r="E660" s="11" t="s">
        <v>56</v>
      </c>
      <c r="F660" s="11" t="s">
        <v>481</v>
      </c>
      <c r="G660" s="11" t="s">
        <v>3157</v>
      </c>
      <c r="H660" s="11">
        <v>0</v>
      </c>
      <c r="I660" s="47"/>
      <c r="J660" s="11" t="s">
        <v>4887</v>
      </c>
      <c r="K660" s="11" t="s">
        <v>4888</v>
      </c>
      <c r="L660" s="11" t="s">
        <v>4689</v>
      </c>
      <c r="M660" s="12">
        <v>45485</v>
      </c>
      <c r="N660" s="12">
        <v>45490</v>
      </c>
      <c r="O660" s="12" t="str">
        <f>IFERROR(_xlfn.XLOOKUP(표1[[#This Row],[시도]]&amp;" "&amp;표1[[#This Row],[시군구]],요금제0402!C:C,요금제0402!G:G),"-")</f>
        <v>지방</v>
      </c>
      <c r="P660" s="14"/>
      <c r="Q660" s="57">
        <v>0</v>
      </c>
      <c r="R660" s="13">
        <v>100</v>
      </c>
      <c r="S660" s="18">
        <v>50</v>
      </c>
      <c r="T660" s="12" t="s">
        <v>86</v>
      </c>
      <c r="U660" s="11" t="s">
        <v>64</v>
      </c>
      <c r="V660" s="11">
        <v>6832001821</v>
      </c>
      <c r="W660" s="11" t="s">
        <v>4889</v>
      </c>
      <c r="X660" s="11" t="s">
        <v>4890</v>
      </c>
      <c r="Y660" s="11" t="s">
        <v>4891</v>
      </c>
      <c r="Z660" s="11">
        <v>3333272305157</v>
      </c>
      <c r="AA660" s="11" t="s">
        <v>68</v>
      </c>
      <c r="AB660" s="11" t="s">
        <v>4892</v>
      </c>
      <c r="AC660" s="12"/>
      <c r="AD660" s="12"/>
      <c r="AE660" s="12"/>
      <c r="AF660" s="15"/>
      <c r="AG660" s="11" t="str">
        <f>IFERROR(VLOOKUP(표1[[#This Row],[담당자]],'담당자 정보'!$B:$D,2,0),"")</f>
        <v>바로고</v>
      </c>
      <c r="AH660" s="11" t="str">
        <f>IFERROR(VLOOKUP(표1[[#This Row],[담당자]],'담당자 정보'!$B:$E,4,0),"")</f>
        <v>2팀</v>
      </c>
      <c r="AI660" s="12" t="s">
        <v>535</v>
      </c>
      <c r="AJ660" s="12" t="str">
        <f>IFERROR(VLOOKUP(표1[[#This Row],[담당자]],배민비즈계정!$B:$E,3,0),"")</f>
        <v>yckim</v>
      </c>
      <c r="AK660" s="12" t="str">
        <f>IFERROR(VLOOKUP(표1[[#This Row],[담당자]],배민비즈계정!$B:$E,4,0),"")</f>
        <v>010-9995-3121</v>
      </c>
      <c r="AL660" s="12" t="str">
        <f>VLOOKUP(표1[[#This Row],[담당자]],배민비즈계정!$B:$E,2,0)</f>
        <v>2팀</v>
      </c>
      <c r="AM660" s="11" t="str">
        <f>VLOOKUP(표1[[#This Row],[담당자]],'담당자 정보'!B:G,6,FALSE)</f>
        <v>최융희</v>
      </c>
      <c r="AN660" s="11" t="str">
        <f>VLOOKUP(표1[[#This Row],[팀장]],배민비즈계정!$B:$E,3,FALSE)</f>
        <v>yhchoi62</v>
      </c>
      <c r="AO660" s="16" t="str">
        <f>VLOOKUP(표1[[#This Row],[팀장]],배민비즈계정!$B:$E,4,FALSE)</f>
        <v xml:space="preserve"> 010-2336-6262</v>
      </c>
      <c r="AP660" s="2" t="s">
        <v>481</v>
      </c>
      <c r="AQ660" s="2" t="s">
        <v>3157</v>
      </c>
      <c r="AR660" s="2" t="str">
        <f>_xlfn.XLOOKUP(표1[[#This Row],[시도2]]&amp;" "&amp;표1[[#This Row],[시군구2]],요금제0402!C:C,요금제0402!G:G)</f>
        <v>지방</v>
      </c>
      <c r="AS660" s="2"/>
      <c r="AT660" s="2"/>
      <c r="AU660" s="2"/>
    </row>
    <row r="661" spans="1:47" ht="16.5" customHeight="1">
      <c r="A661" s="10">
        <v>659</v>
      </c>
      <c r="B661" s="11"/>
      <c r="C661" s="11" t="s">
        <v>4893</v>
      </c>
      <c r="D661" s="11" t="s">
        <v>4894</v>
      </c>
      <c r="E661" s="11" t="s">
        <v>56</v>
      </c>
      <c r="F661" s="11" t="s">
        <v>309</v>
      </c>
      <c r="G661" s="11" t="s">
        <v>310</v>
      </c>
      <c r="H661" s="11">
        <v>0</v>
      </c>
      <c r="I661" s="47"/>
      <c r="J661" s="11" t="s">
        <v>4895</v>
      </c>
      <c r="K661" s="11" t="s">
        <v>2247</v>
      </c>
      <c r="L661" s="11" t="s">
        <v>4689</v>
      </c>
      <c r="M661" s="12">
        <v>45485</v>
      </c>
      <c r="N661" s="12">
        <v>45490</v>
      </c>
      <c r="O661" s="12" t="str">
        <f>IFERROR(_xlfn.XLOOKUP(표1[[#This Row],[시도]]&amp;" "&amp;표1[[#This Row],[시군구]],요금제0402!C:C,요금제0402!G:G),"-")</f>
        <v>지방</v>
      </c>
      <c r="P661" s="14"/>
      <c r="Q661" s="57">
        <v>0</v>
      </c>
      <c r="R661" s="13">
        <v>100</v>
      </c>
      <c r="S661" s="18">
        <v>50</v>
      </c>
      <c r="T661" s="12" t="s">
        <v>86</v>
      </c>
      <c r="U661" s="11" t="s">
        <v>150</v>
      </c>
      <c r="V661" s="11">
        <v>0</v>
      </c>
      <c r="W661" s="11">
        <v>0</v>
      </c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2"/>
      <c r="AD661" s="12"/>
      <c r="AE661" s="12"/>
      <c r="AF661" s="15"/>
      <c r="AG661" s="11" t="str">
        <f>IFERROR(VLOOKUP(표1[[#This Row],[담당자]],'담당자 정보'!$B:$D,2,0),"")</f>
        <v>바로고</v>
      </c>
      <c r="AH661" s="11" t="str">
        <f>IFERROR(VLOOKUP(표1[[#This Row],[담당자]],'담당자 정보'!$B:$E,4,0),"")</f>
        <v>2팀</v>
      </c>
      <c r="AI661" s="12" t="s">
        <v>317</v>
      </c>
      <c r="AJ661" s="12" t="str">
        <f>IFERROR(VLOOKUP(표1[[#This Row],[담당자]],배민비즈계정!$B:$E,3,0),"")</f>
        <v>mskim1</v>
      </c>
      <c r="AK661" s="12" t="str">
        <f>IFERROR(VLOOKUP(표1[[#This Row],[담당자]],배민비즈계정!$B:$E,4,0),"")</f>
        <v>010-4659-7909</v>
      </c>
      <c r="AL661" s="12" t="str">
        <f>VLOOKUP(표1[[#This Row],[담당자]],배민비즈계정!$B:$E,2,0)</f>
        <v>2팀</v>
      </c>
      <c r="AM661" s="11" t="str">
        <f>VLOOKUP(표1[[#This Row],[담당자]],'담당자 정보'!B:G,6,FALSE)</f>
        <v>최융희</v>
      </c>
      <c r="AN661" s="11" t="str">
        <f>VLOOKUP(표1[[#This Row],[팀장]],배민비즈계정!$B:$E,3,FALSE)</f>
        <v>yhchoi62</v>
      </c>
      <c r="AO661" s="16" t="str">
        <f>VLOOKUP(표1[[#This Row],[팀장]],배민비즈계정!$B:$E,4,FALSE)</f>
        <v xml:space="preserve"> 010-2336-6262</v>
      </c>
      <c r="AP661" s="2" t="s">
        <v>309</v>
      </c>
      <c r="AQ661" s="2" t="s">
        <v>310</v>
      </c>
      <c r="AR661" s="2" t="str">
        <f>_xlfn.XLOOKUP(표1[[#This Row],[시도2]]&amp;" "&amp;표1[[#This Row],[시군구2]],요금제0402!C:C,요금제0402!G:G)</f>
        <v>지방</v>
      </c>
      <c r="AS661" s="2"/>
      <c r="AT661" s="2"/>
      <c r="AU661" s="2"/>
    </row>
    <row r="662" spans="1:47" ht="16.5" customHeight="1">
      <c r="A662" s="10">
        <v>660</v>
      </c>
      <c r="B662" s="11"/>
      <c r="C662" s="11" t="s">
        <v>4896</v>
      </c>
      <c r="D662" s="11" t="s">
        <v>4897</v>
      </c>
      <c r="E662" s="11" t="s">
        <v>56</v>
      </c>
      <c r="F662" s="11" t="s">
        <v>309</v>
      </c>
      <c r="G662" s="11" t="s">
        <v>400</v>
      </c>
      <c r="H662" s="11">
        <v>0</v>
      </c>
      <c r="I662" s="47"/>
      <c r="J662" s="11" t="s">
        <v>4898</v>
      </c>
      <c r="K662" s="11" t="s">
        <v>4899</v>
      </c>
      <c r="L662" s="11" t="s">
        <v>4689</v>
      </c>
      <c r="M662" s="12">
        <v>45485</v>
      </c>
      <c r="N662" s="12">
        <v>45490</v>
      </c>
      <c r="O662" s="12" t="str">
        <f>IFERROR(_xlfn.XLOOKUP(표1[[#This Row],[시도]]&amp;" "&amp;표1[[#This Row],[시군구]],요금제0402!C:C,요금제0402!G:G),"-")</f>
        <v>지방</v>
      </c>
      <c r="P662" s="14"/>
      <c r="Q662" s="57">
        <v>100</v>
      </c>
      <c r="R662" s="13">
        <v>100</v>
      </c>
      <c r="S662" s="18">
        <v>50</v>
      </c>
      <c r="T662" s="12" t="s">
        <v>86</v>
      </c>
      <c r="U662" s="11" t="s">
        <v>64</v>
      </c>
      <c r="V662" s="11">
        <v>8875700454</v>
      </c>
      <c r="W662" s="11" t="s">
        <v>4900</v>
      </c>
      <c r="X662" s="11" t="s">
        <v>4901</v>
      </c>
      <c r="Y662" s="11" t="s">
        <v>4902</v>
      </c>
      <c r="Z662" s="11">
        <v>3333306568297</v>
      </c>
      <c r="AA662" s="11" t="s">
        <v>68</v>
      </c>
      <c r="AB662" s="11" t="s">
        <v>4903</v>
      </c>
      <c r="AC662" s="12"/>
      <c r="AD662" s="12"/>
      <c r="AE662" s="12"/>
      <c r="AF662" s="15"/>
      <c r="AG662" s="11" t="str">
        <f>IFERROR(VLOOKUP(표1[[#This Row],[담당자]],'담당자 정보'!$B:$D,2,0),"")</f>
        <v>바로고</v>
      </c>
      <c r="AH662" s="11" t="str">
        <f>IFERROR(VLOOKUP(표1[[#This Row],[담당자]],'담당자 정보'!$B:$E,4,0),"")</f>
        <v>2팀</v>
      </c>
      <c r="AI662" s="12" t="s">
        <v>317</v>
      </c>
      <c r="AJ662" s="12" t="str">
        <f>IFERROR(VLOOKUP(표1[[#This Row],[담당자]],배민비즈계정!$B:$E,3,0),"")</f>
        <v>mskim1</v>
      </c>
      <c r="AK662" s="12" t="str">
        <f>IFERROR(VLOOKUP(표1[[#This Row],[담당자]],배민비즈계정!$B:$E,4,0),"")</f>
        <v>010-4659-7909</v>
      </c>
      <c r="AL662" s="12" t="str">
        <f>VLOOKUP(표1[[#This Row],[담당자]],배민비즈계정!$B:$E,2,0)</f>
        <v>2팀</v>
      </c>
      <c r="AM662" s="11" t="str">
        <f>VLOOKUP(표1[[#This Row],[담당자]],'담당자 정보'!B:G,6,FALSE)</f>
        <v>최융희</v>
      </c>
      <c r="AN662" s="11" t="str">
        <f>VLOOKUP(표1[[#This Row],[팀장]],배민비즈계정!$B:$E,3,FALSE)</f>
        <v>yhchoi62</v>
      </c>
      <c r="AO662" s="16" t="str">
        <f>VLOOKUP(표1[[#This Row],[팀장]],배민비즈계정!$B:$E,4,FALSE)</f>
        <v xml:space="preserve"> 010-2336-6262</v>
      </c>
      <c r="AP662" s="2" t="s">
        <v>309</v>
      </c>
      <c r="AQ662" s="2" t="s">
        <v>400</v>
      </c>
      <c r="AR662" s="2" t="str">
        <f>_xlfn.XLOOKUP(표1[[#This Row],[시도2]]&amp;" "&amp;표1[[#This Row],[시군구2]],요금제0402!C:C,요금제0402!G:G)</f>
        <v>지방</v>
      </c>
      <c r="AS662" s="2"/>
      <c r="AT662" s="2"/>
      <c r="AU662" s="2"/>
    </row>
    <row r="663" spans="1:47" ht="16.5" customHeight="1">
      <c r="A663" s="10">
        <v>661</v>
      </c>
      <c r="B663" s="11"/>
      <c r="C663" s="11" t="s">
        <v>4904</v>
      </c>
      <c r="D663" s="11" t="s">
        <v>235</v>
      </c>
      <c r="E663" s="11" t="e">
        <v>#N/A</v>
      </c>
      <c r="F663" s="11" t="s">
        <v>309</v>
      </c>
      <c r="G663" s="11" t="s">
        <v>377</v>
      </c>
      <c r="H663" s="11" t="e">
        <v>#N/A</v>
      </c>
      <c r="I663" s="47"/>
      <c r="J663" s="11" t="s">
        <v>4905</v>
      </c>
      <c r="K663" s="11" t="s">
        <v>4906</v>
      </c>
      <c r="L663" s="11" t="s">
        <v>4689</v>
      </c>
      <c r="M663" s="12">
        <v>45485</v>
      </c>
      <c r="N663" s="12">
        <v>45490</v>
      </c>
      <c r="O663" s="12" t="str">
        <f>IFERROR(_xlfn.XLOOKUP(표1[[#This Row],[시도]]&amp;" "&amp;표1[[#This Row],[시군구]],요금제0402!C:C,요금제0402!G:G),"-")</f>
        <v>지방</v>
      </c>
      <c r="P663" s="14"/>
      <c r="Q663" s="57">
        <v>0</v>
      </c>
      <c r="R663" s="13">
        <v>100</v>
      </c>
      <c r="S663" s="18">
        <v>50</v>
      </c>
      <c r="T663" s="12" t="s">
        <v>86</v>
      </c>
      <c r="U663" s="11" t="s">
        <v>150</v>
      </c>
      <c r="V663" s="11" t="e">
        <v>#N/A</v>
      </c>
      <c r="W663" s="11" t="e">
        <v>#N/A</v>
      </c>
      <c r="X663" s="11" t="e">
        <v>#N/A</v>
      </c>
      <c r="Y663" s="11" t="e">
        <v>#N/A</v>
      </c>
      <c r="Z663" s="11" t="e">
        <v>#N/A</v>
      </c>
      <c r="AA663" s="11" t="e">
        <v>#N/A</v>
      </c>
      <c r="AB663" s="11" t="e">
        <v>#N/A</v>
      </c>
      <c r="AC663" s="12"/>
      <c r="AD663" s="12"/>
      <c r="AE663" s="12"/>
      <c r="AF663" s="15"/>
      <c r="AG663" s="11" t="str">
        <f>IFERROR(VLOOKUP(표1[[#This Row],[담당자]],'담당자 정보'!$B:$D,2,0),"")</f>
        <v/>
      </c>
      <c r="AH663" s="11" t="str">
        <f>IFERROR(VLOOKUP(표1[[#This Row],[담당자]],'담당자 정보'!$B:$E,4,0),"")</f>
        <v/>
      </c>
      <c r="AI663" s="12" t="e">
        <v>#N/A</v>
      </c>
      <c r="AJ663" s="12" t="str">
        <f>IFERROR(VLOOKUP(표1[[#This Row],[담당자]],배민비즈계정!$B:$E,3,0),"")</f>
        <v/>
      </c>
      <c r="AK663" s="12" t="str">
        <f>IFERROR(VLOOKUP(표1[[#This Row],[담당자]],배민비즈계정!$B:$E,4,0),"")</f>
        <v/>
      </c>
      <c r="AL663" s="12" t="e">
        <f>VLOOKUP(표1[[#This Row],[담당자]],배민비즈계정!$B:$E,2,0)</f>
        <v>#N/A</v>
      </c>
      <c r="AM663" s="11" t="e">
        <f>VLOOKUP(표1[[#This Row],[담당자]],'담당자 정보'!B:G,6,FALSE)</f>
        <v>#N/A</v>
      </c>
      <c r="AN663" s="11" t="e">
        <f>VLOOKUP(표1[[#This Row],[팀장]],배민비즈계정!$B:$E,3,FALSE)</f>
        <v>#N/A</v>
      </c>
      <c r="AO663" s="16" t="e">
        <f>VLOOKUP(표1[[#This Row],[팀장]],배민비즈계정!$B:$E,4,FALSE)</f>
        <v>#N/A</v>
      </c>
      <c r="AP663" s="2" t="s">
        <v>309</v>
      </c>
      <c r="AQ663" s="2" t="s">
        <v>377</v>
      </c>
      <c r="AR663" s="2" t="str">
        <f>_xlfn.XLOOKUP(표1[[#This Row],[시도2]]&amp;" "&amp;표1[[#This Row],[시군구2]],요금제0402!C:C,요금제0402!G:G)</f>
        <v>지방</v>
      </c>
      <c r="AS663" s="2"/>
      <c r="AT663" s="2"/>
      <c r="AU663" s="2"/>
    </row>
    <row r="664" spans="1:47" ht="16.5" customHeight="1">
      <c r="A664" s="10">
        <v>662</v>
      </c>
      <c r="B664" s="11"/>
      <c r="C664" s="11" t="s">
        <v>4907</v>
      </c>
      <c r="D664" s="11" t="s">
        <v>4908</v>
      </c>
      <c r="E664" s="11" t="s">
        <v>56</v>
      </c>
      <c r="F664" s="11" t="s">
        <v>309</v>
      </c>
      <c r="G664" s="11" t="s">
        <v>400</v>
      </c>
      <c r="H664" s="11">
        <v>0</v>
      </c>
      <c r="I664" s="155" t="s">
        <v>4042</v>
      </c>
      <c r="J664" s="11" t="s">
        <v>4909</v>
      </c>
      <c r="K664" s="11" t="s">
        <v>4910</v>
      </c>
      <c r="L664" s="11" t="s">
        <v>4689</v>
      </c>
      <c r="M664" s="12">
        <v>45485</v>
      </c>
      <c r="N664" s="12">
        <v>45490</v>
      </c>
      <c r="O664" s="12" t="str">
        <f>IFERROR(_xlfn.XLOOKUP(표1[[#This Row],[시도]]&amp;" "&amp;표1[[#This Row],[시군구]],요금제0402!C:C,요금제0402!G:G),"-")</f>
        <v>지방</v>
      </c>
      <c r="P664" s="14"/>
      <c r="Q664" s="57">
        <v>100</v>
      </c>
      <c r="R664" s="13">
        <v>100</v>
      </c>
      <c r="S664" s="18">
        <v>50</v>
      </c>
      <c r="T664" s="12" t="s">
        <v>86</v>
      </c>
      <c r="U664" s="11" t="s">
        <v>64</v>
      </c>
      <c r="V664" s="11">
        <v>2271492704</v>
      </c>
      <c r="W664" s="11" t="s">
        <v>4911</v>
      </c>
      <c r="X664" s="11" t="s">
        <v>4912</v>
      </c>
      <c r="Y664" s="11" t="s">
        <v>4913</v>
      </c>
      <c r="Z664" s="11">
        <v>3333249115010</v>
      </c>
      <c r="AA664" s="11" t="s">
        <v>68</v>
      </c>
      <c r="AB664" s="11" t="s">
        <v>4914</v>
      </c>
      <c r="AC664" s="12"/>
      <c r="AD664" s="12"/>
      <c r="AE664" s="12"/>
      <c r="AF664" s="15"/>
      <c r="AG664" s="11" t="str">
        <f>IFERROR(VLOOKUP(표1[[#This Row],[담당자]],'담당자 정보'!$B:$D,2,0),"")</f>
        <v>바로고</v>
      </c>
      <c r="AH664" s="11" t="str">
        <f>IFERROR(VLOOKUP(표1[[#This Row],[담당자]],'담당자 정보'!$B:$E,4,0),"")</f>
        <v>2팀</v>
      </c>
      <c r="AI664" s="12" t="s">
        <v>317</v>
      </c>
      <c r="AJ664" s="12" t="str">
        <f>IFERROR(VLOOKUP(표1[[#This Row],[담당자]],배민비즈계정!$B:$E,3,0),"")</f>
        <v>mskim1</v>
      </c>
      <c r="AK664" s="12" t="str">
        <f>IFERROR(VLOOKUP(표1[[#This Row],[담당자]],배민비즈계정!$B:$E,4,0),"")</f>
        <v>010-4659-7909</v>
      </c>
      <c r="AL664" s="12" t="str">
        <f>VLOOKUP(표1[[#This Row],[담당자]],배민비즈계정!$B:$E,2,0)</f>
        <v>2팀</v>
      </c>
      <c r="AM664" s="11" t="str">
        <f>VLOOKUP(표1[[#This Row],[담당자]],'담당자 정보'!B:G,6,FALSE)</f>
        <v>최융희</v>
      </c>
      <c r="AN664" s="11" t="str">
        <f>VLOOKUP(표1[[#This Row],[팀장]],배민비즈계정!$B:$E,3,FALSE)</f>
        <v>yhchoi62</v>
      </c>
      <c r="AO664" s="16" t="str">
        <f>VLOOKUP(표1[[#This Row],[팀장]],배민비즈계정!$B:$E,4,FALSE)</f>
        <v xml:space="preserve"> 010-2336-6262</v>
      </c>
      <c r="AP664" s="2" t="s">
        <v>309</v>
      </c>
      <c r="AQ664" s="2" t="s">
        <v>400</v>
      </c>
      <c r="AR664" s="2" t="str">
        <f>_xlfn.XLOOKUP(표1[[#This Row],[시도2]]&amp;" "&amp;표1[[#This Row],[시군구2]],요금제0402!C:C,요금제0402!G:G)</f>
        <v>지방</v>
      </c>
      <c r="AS664" s="2"/>
      <c r="AT664" s="2"/>
      <c r="AU664" s="2"/>
    </row>
    <row r="665" spans="1:47" ht="16.5" customHeight="1">
      <c r="A665" s="10">
        <v>663</v>
      </c>
      <c r="B665" s="11"/>
      <c r="C665" s="11" t="s">
        <v>4915</v>
      </c>
      <c r="D665" s="11" t="s">
        <v>4916</v>
      </c>
      <c r="E665" s="11" t="s">
        <v>56</v>
      </c>
      <c r="F665" s="11" t="s">
        <v>309</v>
      </c>
      <c r="G665" s="11" t="s">
        <v>310</v>
      </c>
      <c r="H665" s="11">
        <v>0</v>
      </c>
      <c r="I665" s="47"/>
      <c r="J665" s="11" t="s">
        <v>4917</v>
      </c>
      <c r="K665" s="11" t="s">
        <v>4918</v>
      </c>
      <c r="L665" s="11" t="s">
        <v>4689</v>
      </c>
      <c r="M665" s="12">
        <v>45485</v>
      </c>
      <c r="N665" s="12">
        <v>45490</v>
      </c>
      <c r="O665" s="12" t="str">
        <f>IFERROR(_xlfn.XLOOKUP(표1[[#This Row],[시도]]&amp;" "&amp;표1[[#This Row],[시군구]],요금제0402!C:C,요금제0402!G:G),"-")</f>
        <v>지방</v>
      </c>
      <c r="P665" s="14"/>
      <c r="Q665" s="57">
        <v>0</v>
      </c>
      <c r="R665" s="13">
        <v>100</v>
      </c>
      <c r="S665" s="18">
        <v>50</v>
      </c>
      <c r="T665" s="12" t="s">
        <v>86</v>
      </c>
      <c r="U665" s="11" t="s">
        <v>64</v>
      </c>
      <c r="V665" s="11">
        <v>2102491685</v>
      </c>
      <c r="W665" s="11" t="s">
        <v>4919</v>
      </c>
      <c r="X665" s="11" t="s">
        <v>4920</v>
      </c>
      <c r="Y665" s="11" t="s">
        <v>4921</v>
      </c>
      <c r="Z665" s="11">
        <v>9003263503485</v>
      </c>
      <c r="AA665" s="11" t="s">
        <v>129</v>
      </c>
      <c r="AB665" s="11" t="s">
        <v>4922</v>
      </c>
      <c r="AC665" s="12"/>
      <c r="AD665" s="12"/>
      <c r="AE665" s="12"/>
      <c r="AF665" s="15"/>
      <c r="AG665" s="11" t="str">
        <f>IFERROR(VLOOKUP(표1[[#This Row],[담당자]],'담당자 정보'!$B:$D,2,0),"")</f>
        <v>바로고</v>
      </c>
      <c r="AH665" s="11" t="str">
        <f>IFERROR(VLOOKUP(표1[[#This Row],[담당자]],'담당자 정보'!$B:$E,4,0),"")</f>
        <v>2팀</v>
      </c>
      <c r="AI665" s="12" t="s">
        <v>317</v>
      </c>
      <c r="AJ665" s="12" t="str">
        <f>IFERROR(VLOOKUP(표1[[#This Row],[담당자]],배민비즈계정!$B:$E,3,0),"")</f>
        <v>mskim1</v>
      </c>
      <c r="AK665" s="12" t="str">
        <f>IFERROR(VLOOKUP(표1[[#This Row],[담당자]],배민비즈계정!$B:$E,4,0),"")</f>
        <v>010-4659-7909</v>
      </c>
      <c r="AL665" s="12" t="str">
        <f>VLOOKUP(표1[[#This Row],[담당자]],배민비즈계정!$B:$E,2,0)</f>
        <v>2팀</v>
      </c>
      <c r="AM665" s="11" t="str">
        <f>VLOOKUP(표1[[#This Row],[담당자]],'담당자 정보'!B:G,6,FALSE)</f>
        <v>최융희</v>
      </c>
      <c r="AN665" s="11" t="str">
        <f>VLOOKUP(표1[[#This Row],[팀장]],배민비즈계정!$B:$E,3,FALSE)</f>
        <v>yhchoi62</v>
      </c>
      <c r="AO665" s="16" t="str">
        <f>VLOOKUP(표1[[#This Row],[팀장]],배민비즈계정!$B:$E,4,FALSE)</f>
        <v xml:space="preserve"> 010-2336-6262</v>
      </c>
      <c r="AP665" s="2" t="s">
        <v>309</v>
      </c>
      <c r="AQ665" s="2" t="s">
        <v>310</v>
      </c>
      <c r="AR665" s="2" t="str">
        <f>_xlfn.XLOOKUP(표1[[#This Row],[시도2]]&amp;" "&amp;표1[[#This Row],[시군구2]],요금제0402!C:C,요금제0402!G:G)</f>
        <v>지방</v>
      </c>
      <c r="AS665" s="2"/>
      <c r="AT665" s="2"/>
      <c r="AU665" s="2"/>
    </row>
    <row r="666" spans="1:47" ht="16.5" customHeight="1">
      <c r="A666" s="10">
        <v>664</v>
      </c>
      <c r="B666" s="11"/>
      <c r="C666" s="11" t="s">
        <v>4923</v>
      </c>
      <c r="D666" s="11" t="s">
        <v>4924</v>
      </c>
      <c r="E666" s="11" t="s">
        <v>56</v>
      </c>
      <c r="F666" s="11" t="s">
        <v>309</v>
      </c>
      <c r="G666" s="11" t="s">
        <v>310</v>
      </c>
      <c r="H666" s="11">
        <v>0</v>
      </c>
      <c r="I666" s="47" t="s">
        <v>4925</v>
      </c>
      <c r="J666" s="11" t="s">
        <v>4926</v>
      </c>
      <c r="K666" s="11" t="s">
        <v>4927</v>
      </c>
      <c r="L666" s="11" t="s">
        <v>4689</v>
      </c>
      <c r="M666" s="12">
        <v>45485</v>
      </c>
      <c r="N666" s="12">
        <v>45490</v>
      </c>
      <c r="O666" s="12" t="str">
        <f>IFERROR(_xlfn.XLOOKUP(표1[[#This Row],[시도]]&amp;" "&amp;표1[[#This Row],[시군구]],요금제0402!C:C,요금제0402!G:G),"-")</f>
        <v>지방</v>
      </c>
      <c r="P666" s="14"/>
      <c r="Q666" s="57">
        <v>0</v>
      </c>
      <c r="R666" s="13">
        <v>100</v>
      </c>
      <c r="S666" s="18">
        <v>50</v>
      </c>
      <c r="T666" s="12" t="s">
        <v>86</v>
      </c>
      <c r="U666" s="11" t="s">
        <v>64</v>
      </c>
      <c r="V666" s="11">
        <v>5495500728</v>
      </c>
      <c r="W666" s="11" t="s">
        <v>4928</v>
      </c>
      <c r="X666" s="11" t="s">
        <v>4929</v>
      </c>
      <c r="Y666" s="11" t="s">
        <v>4930</v>
      </c>
      <c r="Z666" s="11">
        <v>1002862832217</v>
      </c>
      <c r="AA666" s="11" t="s">
        <v>259</v>
      </c>
      <c r="AB666" s="11" t="s">
        <v>4931</v>
      </c>
      <c r="AC666" s="12"/>
      <c r="AD666" s="12"/>
      <c r="AE666" s="12"/>
      <c r="AF666" s="15"/>
      <c r="AG666" s="11" t="str">
        <f>IFERROR(VLOOKUP(표1[[#This Row],[담당자]],'담당자 정보'!$B:$D,2,0),"")</f>
        <v>바로고</v>
      </c>
      <c r="AH666" s="11" t="str">
        <f>IFERROR(VLOOKUP(표1[[#This Row],[담당자]],'담당자 정보'!$B:$E,4,0),"")</f>
        <v>2팀</v>
      </c>
      <c r="AI666" s="12" t="s">
        <v>317</v>
      </c>
      <c r="AJ666" s="12" t="str">
        <f>IFERROR(VLOOKUP(표1[[#This Row],[담당자]],배민비즈계정!$B:$E,3,0),"")</f>
        <v>mskim1</v>
      </c>
      <c r="AK666" s="12" t="str">
        <f>IFERROR(VLOOKUP(표1[[#This Row],[담당자]],배민비즈계정!$B:$E,4,0),"")</f>
        <v>010-4659-7909</v>
      </c>
      <c r="AL666" s="12" t="str">
        <f>VLOOKUP(표1[[#This Row],[담당자]],배민비즈계정!$B:$E,2,0)</f>
        <v>2팀</v>
      </c>
      <c r="AM666" s="11" t="str">
        <f>VLOOKUP(표1[[#This Row],[담당자]],'담당자 정보'!B:G,6,FALSE)</f>
        <v>최융희</v>
      </c>
      <c r="AN666" s="11" t="str">
        <f>VLOOKUP(표1[[#This Row],[팀장]],배민비즈계정!$B:$E,3,FALSE)</f>
        <v>yhchoi62</v>
      </c>
      <c r="AO666" s="16" t="str">
        <f>VLOOKUP(표1[[#This Row],[팀장]],배민비즈계정!$B:$E,4,FALSE)</f>
        <v xml:space="preserve"> 010-2336-6262</v>
      </c>
      <c r="AP666" s="2" t="s">
        <v>309</v>
      </c>
      <c r="AQ666" s="2" t="s">
        <v>310</v>
      </c>
      <c r="AR666" s="2" t="str">
        <f>_xlfn.XLOOKUP(표1[[#This Row],[시도2]]&amp;" "&amp;표1[[#This Row],[시군구2]],요금제0402!C:C,요금제0402!G:G)</f>
        <v>지방</v>
      </c>
      <c r="AS666" s="2"/>
      <c r="AT666" s="2"/>
      <c r="AU666" s="2"/>
    </row>
    <row r="667" spans="1:47" ht="16.5" customHeight="1">
      <c r="A667" s="10">
        <v>665</v>
      </c>
      <c r="B667" s="11"/>
      <c r="C667" s="11" t="s">
        <v>4932</v>
      </c>
      <c r="D667" s="11" t="s">
        <v>4933</v>
      </c>
      <c r="E667" s="11" t="s">
        <v>56</v>
      </c>
      <c r="F667" s="11" t="s">
        <v>57</v>
      </c>
      <c r="G667" s="11" t="s">
        <v>634</v>
      </c>
      <c r="H667" s="11">
        <v>0</v>
      </c>
      <c r="I667" s="47"/>
      <c r="J667" s="11" t="s">
        <v>4934</v>
      </c>
      <c r="K667" s="11" t="s">
        <v>4935</v>
      </c>
      <c r="L667" s="11" t="s">
        <v>4689</v>
      </c>
      <c r="M667" s="12">
        <v>45492</v>
      </c>
      <c r="N667" s="12">
        <v>45497</v>
      </c>
      <c r="O667" s="12" t="str">
        <f>IFERROR(_xlfn.XLOOKUP(표1[[#This Row],[시도]]&amp;" "&amp;표1[[#This Row],[시군구]],요금제0402!C:C,요금제0402!G:G),"-")</f>
        <v>서울B&amp;경인A</v>
      </c>
      <c r="P667" s="14"/>
      <c r="Q667" s="57">
        <v>0</v>
      </c>
      <c r="R667" s="13">
        <v>100</v>
      </c>
      <c r="S667" s="18">
        <v>50</v>
      </c>
      <c r="T667" s="12" t="s">
        <v>86</v>
      </c>
      <c r="U667" s="11" t="s">
        <v>64</v>
      </c>
      <c r="V667" s="11">
        <v>7890802825</v>
      </c>
      <c r="W667" s="11" t="s">
        <v>1170</v>
      </c>
      <c r="X667" s="11" t="s">
        <v>1171</v>
      </c>
      <c r="Y667" s="11" t="s">
        <v>1172</v>
      </c>
      <c r="Z667" s="11">
        <v>110152817233</v>
      </c>
      <c r="AA667" s="11" t="s">
        <v>165</v>
      </c>
      <c r="AB667" s="11" t="s">
        <v>1173</v>
      </c>
      <c r="AC667" s="12"/>
      <c r="AD667" s="12"/>
      <c r="AE667" s="12"/>
      <c r="AF667" s="15"/>
      <c r="AG667" s="11" t="str">
        <f>IFERROR(VLOOKUP(표1[[#This Row],[담당자]],'담당자 정보'!$B:$D,2,0),"")</f>
        <v>바로고</v>
      </c>
      <c r="AH667" s="11" t="str">
        <f>IFERROR(VLOOKUP(표1[[#This Row],[담당자]],'담당자 정보'!$B:$E,4,0),"")</f>
        <v>1팀</v>
      </c>
      <c r="AI667" s="12" t="s">
        <v>356</v>
      </c>
      <c r="AJ667" s="12" t="str">
        <f>IFERROR(VLOOKUP(표1[[#This Row],[담당자]],배민비즈계정!$B:$E,3,0),"")</f>
        <v>jhpyeong</v>
      </c>
      <c r="AK667" s="12" t="str">
        <f>IFERROR(VLOOKUP(표1[[#This Row],[담당자]],배민비즈계정!$B:$E,4,0),"")</f>
        <v>010-4660-7292</v>
      </c>
      <c r="AL667" s="12" t="str">
        <f>VLOOKUP(표1[[#This Row],[담당자]],배민비즈계정!$B:$E,2,0)</f>
        <v>1팀 팀장</v>
      </c>
      <c r="AM667" s="11" t="str">
        <f>VLOOKUP(표1[[#This Row],[담당자]],'담당자 정보'!B:G,6,FALSE)</f>
        <v>평정현</v>
      </c>
      <c r="AN667" s="11" t="str">
        <f>VLOOKUP(표1[[#This Row],[팀장]],배민비즈계정!$B:$E,3,FALSE)</f>
        <v>jhpyeong</v>
      </c>
      <c r="AO667" s="16" t="str">
        <f>VLOOKUP(표1[[#This Row],[팀장]],배민비즈계정!$B:$E,4,FALSE)</f>
        <v>010-4660-7292</v>
      </c>
      <c r="AP667" s="2" t="s">
        <v>57</v>
      </c>
      <c r="AQ667" s="2" t="s">
        <v>634</v>
      </c>
      <c r="AR667" s="2" t="str">
        <f>_xlfn.XLOOKUP(표1[[#This Row],[시도2]]&amp;" "&amp;표1[[#This Row],[시군구2]],요금제0402!C:C,요금제0402!G:G)</f>
        <v>서울B&amp;경인A</v>
      </c>
      <c r="AS667" s="2"/>
      <c r="AT667" s="2"/>
      <c r="AU667" s="2"/>
    </row>
    <row r="668" spans="1:47" ht="16.5" customHeight="1">
      <c r="A668" s="10">
        <v>666</v>
      </c>
      <c r="B668" s="11"/>
      <c r="C668" s="11" t="s">
        <v>4936</v>
      </c>
      <c r="D668" s="11" t="s">
        <v>4937</v>
      </c>
      <c r="E668" s="11" t="s">
        <v>56</v>
      </c>
      <c r="F668" s="11" t="s">
        <v>2149</v>
      </c>
      <c r="G668" s="11" t="s">
        <v>435</v>
      </c>
      <c r="H668" s="11">
        <v>0</v>
      </c>
      <c r="I668" s="47"/>
      <c r="J668" s="11" t="s">
        <v>4938</v>
      </c>
      <c r="K668" s="11" t="s">
        <v>4939</v>
      </c>
      <c r="L668" s="11" t="s">
        <v>4689</v>
      </c>
      <c r="M668" s="12">
        <v>45492</v>
      </c>
      <c r="N668" s="12">
        <v>45497</v>
      </c>
      <c r="O668" s="12" t="str">
        <f>IFERROR(_xlfn.XLOOKUP(표1[[#This Row],[시도]]&amp;" "&amp;표1[[#This Row],[시군구]],요금제0402!C:C,요금제0402!G:G),"-")</f>
        <v>경인B</v>
      </c>
      <c r="P668" s="14"/>
      <c r="Q668" s="57">
        <v>0</v>
      </c>
      <c r="R668" s="13">
        <v>100</v>
      </c>
      <c r="S668" s="18">
        <v>50</v>
      </c>
      <c r="T668" s="12" t="s">
        <v>86</v>
      </c>
      <c r="U668" s="11" t="s">
        <v>64</v>
      </c>
      <c r="V668" s="11">
        <v>1324300599</v>
      </c>
      <c r="W668" s="11" t="s">
        <v>4940</v>
      </c>
      <c r="X668" s="11" t="s">
        <v>4941</v>
      </c>
      <c r="Y668" s="11" t="s">
        <v>4942</v>
      </c>
      <c r="Z668" s="11">
        <v>110214139433</v>
      </c>
      <c r="AA668" s="11" t="s">
        <v>165</v>
      </c>
      <c r="AB668" s="11" t="s">
        <v>4943</v>
      </c>
      <c r="AC668" s="12"/>
      <c r="AD668" s="12"/>
      <c r="AE668" s="12"/>
      <c r="AF668" s="15"/>
      <c r="AG668" s="11" t="str">
        <f>IFERROR(VLOOKUP(표1[[#This Row],[담당자]],'담당자 정보'!$B:$D,2,0),"")</f>
        <v>바로고</v>
      </c>
      <c r="AH668" s="11" t="str">
        <f>IFERROR(VLOOKUP(표1[[#This Row],[담당자]],'담당자 정보'!$B:$E,4,0),"")</f>
        <v>1팀</v>
      </c>
      <c r="AI668" s="12" t="s">
        <v>356</v>
      </c>
      <c r="AJ668" s="12" t="str">
        <f>IFERROR(VLOOKUP(표1[[#This Row],[담당자]],배민비즈계정!$B:$E,3,0),"")</f>
        <v>jhpyeong</v>
      </c>
      <c r="AK668" s="12" t="str">
        <f>IFERROR(VLOOKUP(표1[[#This Row],[담당자]],배민비즈계정!$B:$E,4,0),"")</f>
        <v>010-4660-7292</v>
      </c>
      <c r="AL668" s="12" t="str">
        <f>VLOOKUP(표1[[#This Row],[담당자]],배민비즈계정!$B:$E,2,0)</f>
        <v>1팀 팀장</v>
      </c>
      <c r="AM668" s="11" t="str">
        <f>VLOOKUP(표1[[#This Row],[담당자]],'담당자 정보'!B:G,6,FALSE)</f>
        <v>평정현</v>
      </c>
      <c r="AN668" s="11" t="str">
        <f>VLOOKUP(표1[[#This Row],[팀장]],배민비즈계정!$B:$E,3,FALSE)</f>
        <v>jhpyeong</v>
      </c>
      <c r="AO668" s="16" t="str">
        <f>VLOOKUP(표1[[#This Row],[팀장]],배민비즈계정!$B:$E,4,FALSE)</f>
        <v>010-4660-7292</v>
      </c>
      <c r="AP668" s="2" t="s">
        <v>2149</v>
      </c>
      <c r="AQ668" s="2" t="s">
        <v>435</v>
      </c>
      <c r="AR668" s="2" t="str">
        <f>_xlfn.XLOOKUP(표1[[#This Row],[시도2]]&amp;" "&amp;표1[[#This Row],[시군구2]],요금제0402!C:C,요금제0402!G:G)</f>
        <v>경인B</v>
      </c>
      <c r="AS668" s="2"/>
      <c r="AT668" s="2"/>
      <c r="AU668" s="2"/>
    </row>
    <row r="669" spans="1:47" ht="16.5" customHeight="1">
      <c r="A669" s="10">
        <v>667</v>
      </c>
      <c r="B669" s="11"/>
      <c r="C669" s="11" t="s">
        <v>4944</v>
      </c>
      <c r="D669" s="11" t="s">
        <v>4945</v>
      </c>
      <c r="E669" s="11" t="s">
        <v>108</v>
      </c>
      <c r="F669" s="11" t="s">
        <v>109</v>
      </c>
      <c r="G669" s="11" t="s">
        <v>1019</v>
      </c>
      <c r="H669" s="11">
        <v>1</v>
      </c>
      <c r="I669" s="47" t="s">
        <v>3604</v>
      </c>
      <c r="J669" s="11" t="s">
        <v>4946</v>
      </c>
      <c r="K669" s="11" t="s">
        <v>4947</v>
      </c>
      <c r="L669" s="11" t="s">
        <v>4689</v>
      </c>
      <c r="M669" s="12">
        <v>45492</v>
      </c>
      <c r="N669" s="12">
        <v>45497</v>
      </c>
      <c r="O669" s="12" t="str">
        <f>IFERROR(_xlfn.XLOOKUP(표1[[#This Row],[시도]]&amp;" "&amp;표1[[#This Row],[시군구]],요금제0402!C:C,요금제0402!G:G),"-")</f>
        <v>경인B</v>
      </c>
      <c r="P669" s="14"/>
      <c r="Q669" s="57">
        <v>0</v>
      </c>
      <c r="R669" s="13">
        <v>100</v>
      </c>
      <c r="S669" s="18">
        <v>50</v>
      </c>
      <c r="T669" s="12" t="s">
        <v>86</v>
      </c>
      <c r="U669" s="11" t="s">
        <v>64</v>
      </c>
      <c r="V669" s="11">
        <v>7153800935</v>
      </c>
      <c r="W669" s="11" t="s">
        <v>4948</v>
      </c>
      <c r="X669" s="11" t="s">
        <v>4949</v>
      </c>
      <c r="Y669" s="11" t="s">
        <v>4950</v>
      </c>
      <c r="Z669" s="11">
        <v>43902857701012</v>
      </c>
      <c r="AA669" s="11" t="s">
        <v>103</v>
      </c>
      <c r="AB669" s="11" t="s">
        <v>4951</v>
      </c>
      <c r="AC669" s="12"/>
      <c r="AD669" s="12"/>
      <c r="AE669" s="12"/>
      <c r="AF669" s="15"/>
      <c r="AG669" s="11" t="str">
        <f>IFERROR(VLOOKUP(표1[[#This Row],[담당자]],'담당자 정보'!$B:$D,2,0),"")</f>
        <v>바로고</v>
      </c>
      <c r="AH669" s="11" t="str">
        <f>IFERROR(VLOOKUP(표1[[#This Row],[담당자]],'담당자 정보'!$B:$E,4,0),"")</f>
        <v>1팀</v>
      </c>
      <c r="AI669" s="12" t="s">
        <v>118</v>
      </c>
      <c r="AJ669" s="12" t="str">
        <f>IFERROR(VLOOKUP(표1[[#This Row],[담당자]],배민비즈계정!$B:$E,3,0),"")</f>
        <v>swyoo</v>
      </c>
      <c r="AK669" s="12" t="str">
        <f>IFERROR(VLOOKUP(표1[[#This Row],[담당자]],배민비즈계정!$B:$E,4,0),"")</f>
        <v xml:space="preserve"> 010-5714-1605</v>
      </c>
      <c r="AL669" s="12" t="str">
        <f>VLOOKUP(표1[[#This Row],[담당자]],배민비즈계정!$B:$E,2,0)</f>
        <v>1팀</v>
      </c>
      <c r="AM669" s="11" t="str">
        <f>VLOOKUP(표1[[#This Row],[담당자]],'담당자 정보'!B:G,6,FALSE)</f>
        <v>평정현</v>
      </c>
      <c r="AN669" s="11" t="str">
        <f>VLOOKUP(표1[[#This Row],[팀장]],배민비즈계정!$B:$E,3,FALSE)</f>
        <v>jhpyeong</v>
      </c>
      <c r="AO669" s="16" t="str">
        <f>VLOOKUP(표1[[#This Row],[팀장]],배민비즈계정!$B:$E,4,FALSE)</f>
        <v>010-4660-7292</v>
      </c>
      <c r="AP669" s="2" t="s">
        <v>109</v>
      </c>
      <c r="AQ669" s="2" t="s">
        <v>1019</v>
      </c>
      <c r="AR669" s="2" t="str">
        <f>_xlfn.XLOOKUP(표1[[#This Row],[시도2]]&amp;" "&amp;표1[[#This Row],[시군구2]],요금제0402!C:C,요금제0402!G:G)</f>
        <v>경인B</v>
      </c>
      <c r="AS669" s="2"/>
      <c r="AT669" s="2"/>
      <c r="AU669" s="2"/>
    </row>
    <row r="670" spans="1:47" ht="16.5" customHeight="1">
      <c r="A670" s="10">
        <v>668</v>
      </c>
      <c r="B670" s="11"/>
      <c r="C670" s="11" t="s">
        <v>4952</v>
      </c>
      <c r="D670" s="11" t="s">
        <v>4953</v>
      </c>
      <c r="E670" s="11" t="s">
        <v>56</v>
      </c>
      <c r="F670" s="11" t="s">
        <v>109</v>
      </c>
      <c r="G670" s="11" t="s">
        <v>3609</v>
      </c>
      <c r="H670" s="11">
        <v>0</v>
      </c>
      <c r="I670" s="47"/>
      <c r="J670" s="11" t="s">
        <v>4954</v>
      </c>
      <c r="K670" s="11" t="s">
        <v>4955</v>
      </c>
      <c r="L670" s="11" t="s">
        <v>4689</v>
      </c>
      <c r="M670" s="12">
        <v>45492</v>
      </c>
      <c r="N670" s="12">
        <v>45497</v>
      </c>
      <c r="O670" s="12" t="str">
        <f>IFERROR(_xlfn.XLOOKUP(표1[[#This Row],[시도]]&amp;" "&amp;표1[[#This Row],[시군구]],요금제0402!C:C,요금제0402!G:G),"-")</f>
        <v>서울B&amp;경인A</v>
      </c>
      <c r="P670" s="14"/>
      <c r="Q670" s="57">
        <v>0</v>
      </c>
      <c r="R670" s="13">
        <v>100</v>
      </c>
      <c r="S670" s="18">
        <v>50</v>
      </c>
      <c r="T670" s="12" t="s">
        <v>86</v>
      </c>
      <c r="U670" s="11" t="s">
        <v>150</v>
      </c>
      <c r="V670" s="11">
        <v>8510703006</v>
      </c>
      <c r="W670" s="11" t="s">
        <v>4956</v>
      </c>
      <c r="X670" s="11" t="s">
        <v>4957</v>
      </c>
      <c r="Y670" s="11" t="s">
        <v>4958</v>
      </c>
      <c r="Z670" s="11">
        <v>3560951522583</v>
      </c>
      <c r="AA670" s="11" t="s">
        <v>142</v>
      </c>
      <c r="AB670" s="11" t="s">
        <v>4959</v>
      </c>
      <c r="AC670" s="12"/>
      <c r="AD670" s="12"/>
      <c r="AE670" s="12"/>
      <c r="AF670" s="15"/>
      <c r="AG670" s="11" t="str">
        <f>IFERROR(VLOOKUP(표1[[#This Row],[담당자]],'담당자 정보'!$B:$D,2,0),"")</f>
        <v>바로고</v>
      </c>
      <c r="AH670" s="11" t="str">
        <f>IFERROR(VLOOKUP(표1[[#This Row],[담당자]],'담당자 정보'!$B:$E,4,0),"")</f>
        <v>4팀</v>
      </c>
      <c r="AI670" s="12" t="s">
        <v>222</v>
      </c>
      <c r="AJ670" s="12" t="str">
        <f>IFERROR(VLOOKUP(표1[[#This Row],[담당자]],배민비즈계정!$B:$E,3,0),"")</f>
        <v>tmdrl1539</v>
      </c>
      <c r="AK670" s="12" t="str">
        <f>IFERROR(VLOOKUP(표1[[#This Row],[담당자]],배민비즈계정!$B:$E,4,0),"")</f>
        <v>010-4629-1734</v>
      </c>
      <c r="AL670" s="12" t="str">
        <f>VLOOKUP(표1[[#This Row],[담당자]],배민비즈계정!$B:$E,2,0)</f>
        <v>4팀</v>
      </c>
      <c r="AM670" s="11" t="str">
        <f>VLOOKUP(표1[[#This Row],[담당자]],'담당자 정보'!B:G,6,FALSE)</f>
        <v>평정현</v>
      </c>
      <c r="AN670" s="11" t="str">
        <f>VLOOKUP(표1[[#This Row],[팀장]],배민비즈계정!$B:$E,3,FALSE)</f>
        <v>jhpyeong</v>
      </c>
      <c r="AO670" s="16" t="str">
        <f>VLOOKUP(표1[[#This Row],[팀장]],배민비즈계정!$B:$E,4,FALSE)</f>
        <v>010-4660-7292</v>
      </c>
      <c r="AP670" s="2" t="s">
        <v>109</v>
      </c>
      <c r="AQ670" s="2" t="s">
        <v>3609</v>
      </c>
      <c r="AR670" s="2" t="str">
        <f>_xlfn.XLOOKUP(표1[[#This Row],[시도2]]&amp;" "&amp;표1[[#This Row],[시군구2]],요금제0402!C:C,요금제0402!G:G)</f>
        <v>서울B&amp;경인A</v>
      </c>
      <c r="AS670" s="2"/>
      <c r="AT670" s="2"/>
      <c r="AU670" s="2"/>
    </row>
    <row r="671" spans="1:47" ht="16.5" customHeight="1">
      <c r="A671" s="10">
        <v>669</v>
      </c>
      <c r="B671" s="11"/>
      <c r="C671" s="11" t="s">
        <v>4960</v>
      </c>
      <c r="D671" s="11" t="s">
        <v>4961</v>
      </c>
      <c r="E671" s="11" t="s">
        <v>56</v>
      </c>
      <c r="F671" s="11" t="s">
        <v>109</v>
      </c>
      <c r="G671" s="11" t="s">
        <v>3609</v>
      </c>
      <c r="H671" s="11">
        <v>0</v>
      </c>
      <c r="I671" s="47"/>
      <c r="J671" s="11" t="s">
        <v>4962</v>
      </c>
      <c r="K671" s="11" t="s">
        <v>4963</v>
      </c>
      <c r="L671" s="11" t="s">
        <v>4689</v>
      </c>
      <c r="M671" s="12">
        <v>45492</v>
      </c>
      <c r="N671" s="12">
        <v>45497</v>
      </c>
      <c r="O671" s="12" t="str">
        <f>IFERROR(_xlfn.XLOOKUP(표1[[#This Row],[시도]]&amp;" "&amp;표1[[#This Row],[시군구]],요금제0402!C:C,요금제0402!G:G),"-")</f>
        <v>서울B&amp;경인A</v>
      </c>
      <c r="P671" s="14"/>
      <c r="Q671" s="57">
        <v>0</v>
      </c>
      <c r="R671" s="13">
        <v>100</v>
      </c>
      <c r="S671" s="18">
        <v>50</v>
      </c>
      <c r="T671" s="12" t="s">
        <v>86</v>
      </c>
      <c r="U671" s="11" t="s">
        <v>64</v>
      </c>
      <c r="V671" s="11">
        <v>1652201889</v>
      </c>
      <c r="W671" s="11" t="s">
        <v>4964</v>
      </c>
      <c r="X671" s="11" t="s">
        <v>4965</v>
      </c>
      <c r="Y671" s="11" t="s">
        <v>4966</v>
      </c>
      <c r="Z671" s="11">
        <v>3333311748199</v>
      </c>
      <c r="AA671" s="11" t="s">
        <v>68</v>
      </c>
      <c r="AB671" s="11" t="s">
        <v>4967</v>
      </c>
      <c r="AC671" s="12"/>
      <c r="AD671" s="12"/>
      <c r="AE671" s="12"/>
      <c r="AF671" s="15"/>
      <c r="AG671" s="11" t="str">
        <f>IFERROR(VLOOKUP(표1[[#This Row],[담당자]],'담당자 정보'!$B:$D,2,0),"")</f>
        <v>바로고</v>
      </c>
      <c r="AH671" s="11" t="str">
        <f>IFERROR(VLOOKUP(표1[[#This Row],[담당자]],'담당자 정보'!$B:$E,4,0),"")</f>
        <v>4팀</v>
      </c>
      <c r="AI671" s="12" t="s">
        <v>222</v>
      </c>
      <c r="AJ671" s="12" t="str">
        <f>IFERROR(VLOOKUP(표1[[#This Row],[담당자]],배민비즈계정!$B:$E,3,0),"")</f>
        <v>tmdrl1539</v>
      </c>
      <c r="AK671" s="12" t="str">
        <f>IFERROR(VLOOKUP(표1[[#This Row],[담당자]],배민비즈계정!$B:$E,4,0),"")</f>
        <v>010-4629-1734</v>
      </c>
      <c r="AL671" s="12" t="str">
        <f>VLOOKUP(표1[[#This Row],[담당자]],배민비즈계정!$B:$E,2,0)</f>
        <v>4팀</v>
      </c>
      <c r="AM671" s="11" t="str">
        <f>VLOOKUP(표1[[#This Row],[담당자]],'담당자 정보'!B:G,6,FALSE)</f>
        <v>평정현</v>
      </c>
      <c r="AN671" s="11" t="str">
        <f>VLOOKUP(표1[[#This Row],[팀장]],배민비즈계정!$B:$E,3,FALSE)</f>
        <v>jhpyeong</v>
      </c>
      <c r="AO671" s="16" t="str">
        <f>VLOOKUP(표1[[#This Row],[팀장]],배민비즈계정!$B:$E,4,FALSE)</f>
        <v>010-4660-7292</v>
      </c>
      <c r="AP671" s="2" t="s">
        <v>109</v>
      </c>
      <c r="AQ671" s="2" t="s">
        <v>3609</v>
      </c>
      <c r="AR671" s="2" t="str">
        <f>_xlfn.XLOOKUP(표1[[#This Row],[시도2]]&amp;" "&amp;표1[[#This Row],[시군구2]],요금제0402!C:C,요금제0402!G:G)</f>
        <v>서울B&amp;경인A</v>
      </c>
      <c r="AS671" s="2"/>
      <c r="AT671" s="2"/>
      <c r="AU671" s="2"/>
    </row>
    <row r="672" spans="1:47" ht="16.5" customHeight="1">
      <c r="A672" s="10">
        <v>670</v>
      </c>
      <c r="B672" s="11"/>
      <c r="C672" s="11" t="s">
        <v>4968</v>
      </c>
      <c r="D672" s="11" t="s">
        <v>4969</v>
      </c>
      <c r="E672" s="11" t="s">
        <v>56</v>
      </c>
      <c r="F672" s="11" t="s">
        <v>57</v>
      </c>
      <c r="G672" s="11" t="s">
        <v>743</v>
      </c>
      <c r="H672" s="11">
        <v>0</v>
      </c>
      <c r="I672" s="47"/>
      <c r="J672" s="11" t="s">
        <v>4970</v>
      </c>
      <c r="K672" s="11" t="s">
        <v>4971</v>
      </c>
      <c r="L672" s="11" t="s">
        <v>4689</v>
      </c>
      <c r="M672" s="12">
        <v>45492</v>
      </c>
      <c r="N672" s="12">
        <v>45497</v>
      </c>
      <c r="O672" s="12" t="str">
        <f>IFERROR(_xlfn.XLOOKUP(표1[[#This Row],[시도]]&amp;" "&amp;표1[[#This Row],[시군구]],요금제0402!C:C,요금제0402!G:G),"-")</f>
        <v>서울B&amp;경인A</v>
      </c>
      <c r="P672" s="14"/>
      <c r="Q672" s="57">
        <v>0</v>
      </c>
      <c r="R672" s="13">
        <v>100</v>
      </c>
      <c r="S672" s="18">
        <v>50</v>
      </c>
      <c r="T672" s="12" t="s">
        <v>86</v>
      </c>
      <c r="U672" s="11" t="s">
        <v>64</v>
      </c>
      <c r="V672" s="11">
        <v>1136800247</v>
      </c>
      <c r="W672" s="11" t="s">
        <v>4972</v>
      </c>
      <c r="X672" s="11" t="s">
        <v>748</v>
      </c>
      <c r="Y672" s="11" t="s">
        <v>749</v>
      </c>
      <c r="Z672" s="11">
        <v>40361210171855</v>
      </c>
      <c r="AA672" s="11" t="s">
        <v>750</v>
      </c>
      <c r="AB672" s="11" t="s">
        <v>751</v>
      </c>
      <c r="AC672" s="12"/>
      <c r="AD672" s="12"/>
      <c r="AE672" s="12"/>
      <c r="AF672" s="15"/>
      <c r="AG672" s="11" t="str">
        <f>IFERROR(VLOOKUP(표1[[#This Row],[담당자]],'담당자 정보'!$B:$D,2,0),"")</f>
        <v>바로고</v>
      </c>
      <c r="AH672" s="11" t="str">
        <f>IFERROR(VLOOKUP(표1[[#This Row],[담당자]],'담당자 정보'!$B:$E,4,0),"")</f>
        <v>1팀</v>
      </c>
      <c r="AI672" s="12" t="s">
        <v>71</v>
      </c>
      <c r="AJ672" s="12" t="str">
        <f>IFERROR(VLOOKUP(표1[[#This Row],[담당자]],배민비즈계정!$B:$E,3,0),"")</f>
        <v>tkdan159</v>
      </c>
      <c r="AK672" s="12" t="str">
        <f>IFERROR(VLOOKUP(표1[[#This Row],[담당자]],배민비즈계정!$B:$E,4,0),"")</f>
        <v>010-9052-0911</v>
      </c>
      <c r="AL672" s="12" t="str">
        <f>VLOOKUP(표1[[#This Row],[담당자]],배민비즈계정!$B:$E,2,0)</f>
        <v>1팀</v>
      </c>
      <c r="AM672" s="11" t="str">
        <f>VLOOKUP(표1[[#This Row],[담당자]],'담당자 정보'!B:G,6,FALSE)</f>
        <v>평정현</v>
      </c>
      <c r="AN672" s="11" t="str">
        <f>VLOOKUP(표1[[#This Row],[팀장]],배민비즈계정!$B:$E,3,FALSE)</f>
        <v>jhpyeong</v>
      </c>
      <c r="AO672" s="16" t="str">
        <f>VLOOKUP(표1[[#This Row],[팀장]],배민비즈계정!$B:$E,4,FALSE)</f>
        <v>010-4660-7292</v>
      </c>
      <c r="AP672" s="2" t="s">
        <v>57</v>
      </c>
      <c r="AQ672" s="2" t="s">
        <v>743</v>
      </c>
      <c r="AR672" s="2" t="str">
        <f>_xlfn.XLOOKUP(표1[[#This Row],[시도2]]&amp;" "&amp;표1[[#This Row],[시군구2]],요금제0402!C:C,요금제0402!G:G)</f>
        <v>서울B&amp;경인A</v>
      </c>
      <c r="AS672" s="2"/>
      <c r="AT672" s="2"/>
      <c r="AU672" s="2"/>
    </row>
    <row r="673" spans="1:47" ht="16.5" customHeight="1">
      <c r="A673" s="10">
        <v>671</v>
      </c>
      <c r="B673" s="11"/>
      <c r="C673" s="11" t="s">
        <v>4973</v>
      </c>
      <c r="D673" s="11" t="s">
        <v>4974</v>
      </c>
      <c r="E673" s="11" t="s">
        <v>56</v>
      </c>
      <c r="F673" s="11" t="s">
        <v>57</v>
      </c>
      <c r="G673" s="11" t="s">
        <v>702</v>
      </c>
      <c r="H673" s="11">
        <v>1</v>
      </c>
      <c r="I673" s="47"/>
      <c r="J673" s="11" t="s">
        <v>4975</v>
      </c>
      <c r="K673" s="11" t="s">
        <v>3476</v>
      </c>
      <c r="L673" s="11" t="s">
        <v>4689</v>
      </c>
      <c r="M673" s="12">
        <v>45492</v>
      </c>
      <c r="N673" s="12">
        <v>45497</v>
      </c>
      <c r="O673" s="12" t="str">
        <f>IFERROR(_xlfn.XLOOKUP(표1[[#This Row],[시도]]&amp;" "&amp;표1[[#This Row],[시군구]],요금제0402!C:C,요금제0402!G:G),"-")</f>
        <v>서울B&amp;경인A</v>
      </c>
      <c r="P673" s="14"/>
      <c r="Q673" s="57">
        <v>0</v>
      </c>
      <c r="R673" s="13">
        <v>100</v>
      </c>
      <c r="S673" s="18">
        <v>50</v>
      </c>
      <c r="T673" s="12" t="s">
        <v>86</v>
      </c>
      <c r="U673" s="11" t="s">
        <v>64</v>
      </c>
      <c r="V673" s="11">
        <v>8421502027</v>
      </c>
      <c r="W673" s="11" t="s">
        <v>4976</v>
      </c>
      <c r="X673" s="11" t="s">
        <v>2593</v>
      </c>
      <c r="Y673" s="11" t="s">
        <v>2594</v>
      </c>
      <c r="Z673" s="11">
        <v>110410141241</v>
      </c>
      <c r="AA673" s="11" t="s">
        <v>165</v>
      </c>
      <c r="AB673" s="11" t="s">
        <v>2595</v>
      </c>
      <c r="AC673" s="12"/>
      <c r="AD673" s="12"/>
      <c r="AE673" s="12"/>
      <c r="AF673" s="15"/>
      <c r="AG673" s="11" t="str">
        <f>IFERROR(VLOOKUP(표1[[#This Row],[담당자]],'담당자 정보'!$B:$D,2,0),"")</f>
        <v>바로고</v>
      </c>
      <c r="AH673" s="11" t="str">
        <f>IFERROR(VLOOKUP(표1[[#This Row],[담당자]],'담당자 정보'!$B:$E,4,0),"")</f>
        <v>1팀</v>
      </c>
      <c r="AI673" s="12" t="s">
        <v>71</v>
      </c>
      <c r="AJ673" s="12" t="str">
        <f>IFERROR(VLOOKUP(표1[[#This Row],[담당자]],배민비즈계정!$B:$E,3,0),"")</f>
        <v>tkdan159</v>
      </c>
      <c r="AK673" s="12" t="str">
        <f>IFERROR(VLOOKUP(표1[[#This Row],[담당자]],배민비즈계정!$B:$E,4,0),"")</f>
        <v>010-9052-0911</v>
      </c>
      <c r="AL673" s="12" t="str">
        <f>VLOOKUP(표1[[#This Row],[담당자]],배민비즈계정!$B:$E,2,0)</f>
        <v>1팀</v>
      </c>
      <c r="AM673" s="11" t="str">
        <f>VLOOKUP(표1[[#This Row],[담당자]],'담당자 정보'!B:G,6,FALSE)</f>
        <v>평정현</v>
      </c>
      <c r="AN673" s="11" t="str">
        <f>VLOOKUP(표1[[#This Row],[팀장]],배민비즈계정!$B:$E,3,FALSE)</f>
        <v>jhpyeong</v>
      </c>
      <c r="AO673" s="16" t="str">
        <f>VLOOKUP(표1[[#This Row],[팀장]],배민비즈계정!$B:$E,4,FALSE)</f>
        <v>010-4660-7292</v>
      </c>
      <c r="AP673" s="2" t="s">
        <v>57</v>
      </c>
      <c r="AQ673" s="2" t="s">
        <v>702</v>
      </c>
      <c r="AR673" s="2" t="str">
        <f>_xlfn.XLOOKUP(표1[[#This Row],[시도2]]&amp;" "&amp;표1[[#This Row],[시군구2]],요금제0402!C:C,요금제0402!G:G)</f>
        <v>서울B&amp;경인A</v>
      </c>
      <c r="AS673" s="170" t="s">
        <v>4977</v>
      </c>
      <c r="AT673" s="2"/>
      <c r="AU673" s="2"/>
    </row>
    <row r="674" spans="1:47" ht="16.5" customHeight="1">
      <c r="A674" s="10">
        <v>672</v>
      </c>
      <c r="B674" s="11"/>
      <c r="C674" s="11" t="s">
        <v>4978</v>
      </c>
      <c r="D674" s="11" t="s">
        <v>4979</v>
      </c>
      <c r="E674" s="11" t="s">
        <v>56</v>
      </c>
      <c r="F674" s="11" t="s">
        <v>1236</v>
      </c>
      <c r="G674" s="11" t="s">
        <v>4980</v>
      </c>
      <c r="H674" s="11">
        <v>0</v>
      </c>
      <c r="I674" s="47"/>
      <c r="J674" s="11" t="s">
        <v>4981</v>
      </c>
      <c r="K674" s="11" t="s">
        <v>4982</v>
      </c>
      <c r="L674" s="11" t="s">
        <v>4689</v>
      </c>
      <c r="M674" s="12">
        <v>45492</v>
      </c>
      <c r="N674" s="12">
        <v>45497</v>
      </c>
      <c r="O674" s="12" t="str">
        <f>IFERROR(_xlfn.XLOOKUP(표1[[#This Row],[시도]]&amp;" "&amp;표1[[#This Row],[시군구]],요금제0402!C:C,요금제0402!G:G),"-")</f>
        <v>지방</v>
      </c>
      <c r="P674" s="14"/>
      <c r="Q674" s="57">
        <v>0</v>
      </c>
      <c r="R674" s="13">
        <v>100</v>
      </c>
      <c r="S674" s="18">
        <v>50</v>
      </c>
      <c r="T674" s="12" t="s">
        <v>86</v>
      </c>
      <c r="U674" s="11" t="s">
        <v>64</v>
      </c>
      <c r="V674" s="11">
        <v>7693000391</v>
      </c>
      <c r="W674" s="11" t="s">
        <v>4983</v>
      </c>
      <c r="X674" s="11" t="s">
        <v>4984</v>
      </c>
      <c r="Y674" s="11" t="s">
        <v>4985</v>
      </c>
      <c r="Z674" s="11">
        <v>132052177879</v>
      </c>
      <c r="AA674" s="11" t="s">
        <v>430</v>
      </c>
      <c r="AB674" s="11" t="s">
        <v>4986</v>
      </c>
      <c r="AC674" s="12"/>
      <c r="AD674" s="12"/>
      <c r="AE674" s="12"/>
      <c r="AF674" s="15"/>
      <c r="AG674" s="11" t="str">
        <f>IFERROR(VLOOKUP(표1[[#This Row],[담당자]],'담당자 정보'!$B:$D,2,0),"")</f>
        <v>딜버</v>
      </c>
      <c r="AH674" s="11" t="str">
        <f>IFERROR(VLOOKUP(표1[[#This Row],[담당자]],'담당자 정보'!$B:$E,4,0),"")</f>
        <v>-</v>
      </c>
      <c r="AI674" s="12" t="s">
        <v>4570</v>
      </c>
      <c r="AJ674" s="12" t="str">
        <f>IFERROR(VLOOKUP(표1[[#This Row],[담당자]],배민비즈계정!$B:$E,3,0),"")</f>
        <v>bjpark01</v>
      </c>
      <c r="AK674" s="12" t="str">
        <f>IFERROR(VLOOKUP(표1[[#This Row],[담당자]],배민비즈계정!$B:$E,4,0),"")</f>
        <v>010-4200-8805</v>
      </c>
      <c r="AL674" s="12" t="str">
        <f>VLOOKUP(표1[[#This Row],[담당자]],배민비즈계정!$B:$E,2,0)</f>
        <v>딜버</v>
      </c>
      <c r="AM674" s="11">
        <f>VLOOKUP(표1[[#This Row],[담당자]],'담당자 정보'!B:G,6,FALSE)</f>
        <v>0</v>
      </c>
      <c r="AN674" s="11" t="e">
        <f>VLOOKUP(표1[[#This Row],[팀장]],배민비즈계정!$B:$E,3,FALSE)</f>
        <v>#N/A</v>
      </c>
      <c r="AO674" s="16" t="e">
        <f>VLOOKUP(표1[[#This Row],[팀장]],배민비즈계정!$B:$E,4,FALSE)</f>
        <v>#N/A</v>
      </c>
      <c r="AP674" s="2" t="s">
        <v>1236</v>
      </c>
      <c r="AQ674" s="2" t="s">
        <v>4980</v>
      </c>
      <c r="AR674" s="2" t="str">
        <f>_xlfn.XLOOKUP(표1[[#This Row],[시도2]]&amp;" "&amp;표1[[#This Row],[시군구2]],요금제0402!C:C,요금제0402!G:G)</f>
        <v>지방</v>
      </c>
      <c r="AS674" s="2"/>
      <c r="AT674" s="2"/>
      <c r="AU674" s="2"/>
    </row>
    <row r="675" spans="1:47" ht="16.5" customHeight="1">
      <c r="A675" s="10">
        <v>673</v>
      </c>
      <c r="B675" s="11"/>
      <c r="C675" s="11" t="s">
        <v>4987</v>
      </c>
      <c r="D675" s="11" t="s">
        <v>4988</v>
      </c>
      <c r="E675" s="11" t="s">
        <v>56</v>
      </c>
      <c r="F675" s="11" t="s">
        <v>57</v>
      </c>
      <c r="G675" s="11" t="s">
        <v>371</v>
      </c>
      <c r="H675" s="11">
        <v>0</v>
      </c>
      <c r="I675" s="47" t="s">
        <v>4989</v>
      </c>
      <c r="J675" s="11" t="s">
        <v>4990</v>
      </c>
      <c r="K675" s="11" t="s">
        <v>4991</v>
      </c>
      <c r="L675" s="11" t="s">
        <v>4689</v>
      </c>
      <c r="M675" s="12">
        <v>45492</v>
      </c>
      <c r="N675" s="12">
        <v>45497</v>
      </c>
      <c r="O675" s="12" t="str">
        <f>IFERROR(_xlfn.XLOOKUP(표1[[#This Row],[시도]]&amp;" "&amp;표1[[#This Row],[시군구]],요금제0402!C:C,요금제0402!G:G),"-")</f>
        <v>서울B&amp;경인A</v>
      </c>
      <c r="P675" s="14"/>
      <c r="Q675" s="57">
        <v>0</v>
      </c>
      <c r="R675" s="13">
        <v>100</v>
      </c>
      <c r="S675" s="18">
        <v>50</v>
      </c>
      <c r="T675" s="12" t="s">
        <v>86</v>
      </c>
      <c r="U675" s="11" t="s">
        <v>64</v>
      </c>
      <c r="V675" s="11">
        <v>5404101193</v>
      </c>
      <c r="W675" s="11" t="s">
        <v>4992</v>
      </c>
      <c r="X675" s="11" t="s">
        <v>4993</v>
      </c>
      <c r="Y675" s="11" t="s">
        <v>4994</v>
      </c>
      <c r="Z675" s="11">
        <v>100147909835</v>
      </c>
      <c r="AA675" s="11" t="s">
        <v>1097</v>
      </c>
      <c r="AB675" s="11" t="s">
        <v>4995</v>
      </c>
      <c r="AC675" s="12"/>
      <c r="AD675" s="12"/>
      <c r="AE675" s="12"/>
      <c r="AF675" s="15"/>
      <c r="AG675" s="11" t="str">
        <f>IFERROR(VLOOKUP(표1[[#This Row],[담당자]],'담당자 정보'!$B:$D,2,0),"")</f>
        <v>바로고</v>
      </c>
      <c r="AH675" s="11" t="str">
        <f>IFERROR(VLOOKUP(표1[[#This Row],[담당자]],'담당자 정보'!$B:$E,4,0),"")</f>
        <v>1팀</v>
      </c>
      <c r="AI675" s="12" t="s">
        <v>71</v>
      </c>
      <c r="AJ675" s="12" t="str">
        <f>IFERROR(VLOOKUP(표1[[#This Row],[담당자]],배민비즈계정!$B:$E,3,0),"")</f>
        <v>tkdan159</v>
      </c>
      <c r="AK675" s="12" t="str">
        <f>IFERROR(VLOOKUP(표1[[#This Row],[담당자]],배민비즈계정!$B:$E,4,0),"")</f>
        <v>010-9052-0911</v>
      </c>
      <c r="AL675" s="12" t="str">
        <f>VLOOKUP(표1[[#This Row],[담당자]],배민비즈계정!$B:$E,2,0)</f>
        <v>1팀</v>
      </c>
      <c r="AM675" s="11" t="str">
        <f>VLOOKUP(표1[[#This Row],[담당자]],'담당자 정보'!B:G,6,FALSE)</f>
        <v>평정현</v>
      </c>
      <c r="AN675" s="11" t="str">
        <f>VLOOKUP(표1[[#This Row],[팀장]],배민비즈계정!$B:$E,3,FALSE)</f>
        <v>jhpyeong</v>
      </c>
      <c r="AO675" s="16" t="str">
        <f>VLOOKUP(표1[[#This Row],[팀장]],배민비즈계정!$B:$E,4,FALSE)</f>
        <v>010-4660-7292</v>
      </c>
      <c r="AP675" s="2" t="s">
        <v>57</v>
      </c>
      <c r="AQ675" s="2" t="s">
        <v>371</v>
      </c>
      <c r="AR675" s="2" t="str">
        <f>_xlfn.XLOOKUP(표1[[#This Row],[시도2]]&amp;" "&amp;표1[[#This Row],[시군구2]],요금제0402!C:C,요금제0402!G:G)</f>
        <v>서울B&amp;경인A</v>
      </c>
      <c r="AS675" s="2"/>
      <c r="AT675" s="2"/>
      <c r="AU675" s="2"/>
    </row>
    <row r="676" spans="1:47" ht="16.5" customHeight="1">
      <c r="A676" s="10">
        <v>674</v>
      </c>
      <c r="B676" s="11"/>
      <c r="C676" s="11" t="s">
        <v>4996</v>
      </c>
      <c r="D676" s="11" t="s">
        <v>4997</v>
      </c>
      <c r="E676" s="11" t="s">
        <v>56</v>
      </c>
      <c r="F676" s="11" t="s">
        <v>2149</v>
      </c>
      <c r="G676" s="11" t="s">
        <v>2150</v>
      </c>
      <c r="H676" s="11">
        <v>0</v>
      </c>
      <c r="I676" s="47"/>
      <c r="J676" s="11" t="s">
        <v>4998</v>
      </c>
      <c r="K676" s="11" t="s">
        <v>4999</v>
      </c>
      <c r="L676" s="11" t="s">
        <v>4689</v>
      </c>
      <c r="M676" s="12">
        <v>45492</v>
      </c>
      <c r="N676" s="12">
        <v>45497</v>
      </c>
      <c r="O676" s="12" t="str">
        <f>IFERROR(_xlfn.XLOOKUP(표1[[#This Row],[시도]]&amp;" "&amp;표1[[#This Row],[시군구]],요금제0402!C:C,요금제0402!G:G),"-")</f>
        <v>경인B</v>
      </c>
      <c r="P676" s="14"/>
      <c r="Q676" s="57">
        <v>0</v>
      </c>
      <c r="R676" s="13">
        <v>100</v>
      </c>
      <c r="S676" s="18">
        <v>50</v>
      </c>
      <c r="T676" s="12" t="s">
        <v>86</v>
      </c>
      <c r="U676" s="11" t="s">
        <v>64</v>
      </c>
      <c r="V676" s="11">
        <v>1053761628</v>
      </c>
      <c r="W676" s="11" t="s">
        <v>5000</v>
      </c>
      <c r="X676" s="11" t="s">
        <v>5001</v>
      </c>
      <c r="Y676" s="11" t="s">
        <v>5002</v>
      </c>
      <c r="Z676" s="11">
        <v>110433696450</v>
      </c>
      <c r="AA676" s="11" t="s">
        <v>165</v>
      </c>
      <c r="AB676" s="11" t="s">
        <v>5003</v>
      </c>
      <c r="AC676" s="12"/>
      <c r="AD676" s="12"/>
      <c r="AE676" s="12"/>
      <c r="AF676" s="15"/>
      <c r="AG676" s="11" t="str">
        <f>IFERROR(VLOOKUP(표1[[#This Row],[담당자]],'담당자 정보'!$B:$D,2,0),"")</f>
        <v>바로고</v>
      </c>
      <c r="AH676" s="11" t="str">
        <f>IFERROR(VLOOKUP(표1[[#This Row],[담당자]],'담당자 정보'!$B:$E,4,0),"")</f>
        <v>1팀</v>
      </c>
      <c r="AI676" s="12" t="s">
        <v>356</v>
      </c>
      <c r="AJ676" s="12" t="str">
        <f>IFERROR(VLOOKUP(표1[[#This Row],[담당자]],배민비즈계정!$B:$E,3,0),"")</f>
        <v>jhpyeong</v>
      </c>
      <c r="AK676" s="12" t="str">
        <f>IFERROR(VLOOKUP(표1[[#This Row],[담당자]],배민비즈계정!$B:$E,4,0),"")</f>
        <v>010-4660-7292</v>
      </c>
      <c r="AL676" s="12" t="str">
        <f>VLOOKUP(표1[[#This Row],[담당자]],배민비즈계정!$B:$E,2,0)</f>
        <v>1팀 팀장</v>
      </c>
      <c r="AM676" s="11" t="str">
        <f>VLOOKUP(표1[[#This Row],[담당자]],'담당자 정보'!B:G,6,FALSE)</f>
        <v>평정현</v>
      </c>
      <c r="AN676" s="11" t="str">
        <f>VLOOKUP(표1[[#This Row],[팀장]],배민비즈계정!$B:$E,3,FALSE)</f>
        <v>jhpyeong</v>
      </c>
      <c r="AO676" s="16" t="str">
        <f>VLOOKUP(표1[[#This Row],[팀장]],배민비즈계정!$B:$E,4,FALSE)</f>
        <v>010-4660-7292</v>
      </c>
      <c r="AP676" s="2" t="s">
        <v>2149</v>
      </c>
      <c r="AQ676" s="2" t="s">
        <v>2150</v>
      </c>
      <c r="AR676" s="2" t="str">
        <f>_xlfn.XLOOKUP(표1[[#This Row],[시도2]]&amp;" "&amp;표1[[#This Row],[시군구2]],요금제0402!C:C,요금제0402!G:G)</f>
        <v>경인B</v>
      </c>
      <c r="AS676" s="2"/>
      <c r="AT676" s="2"/>
      <c r="AU676" s="2"/>
    </row>
    <row r="677" spans="1:47" ht="16.5" customHeight="1">
      <c r="A677" s="10">
        <v>675</v>
      </c>
      <c r="B677" s="11"/>
      <c r="C677" s="11" t="s">
        <v>5004</v>
      </c>
      <c r="D677" s="11" t="s">
        <v>5005</v>
      </c>
      <c r="E677" s="11" t="s">
        <v>75</v>
      </c>
      <c r="F677" s="11" t="s">
        <v>109</v>
      </c>
      <c r="G677" s="11" t="s">
        <v>889</v>
      </c>
      <c r="H677" s="11">
        <v>0</v>
      </c>
      <c r="I677" s="47" t="s">
        <v>5006</v>
      </c>
      <c r="J677" s="11" t="s">
        <v>5007</v>
      </c>
      <c r="K677" s="11" t="s">
        <v>5008</v>
      </c>
      <c r="L677" s="11" t="s">
        <v>4689</v>
      </c>
      <c r="M677" s="12">
        <v>45492</v>
      </c>
      <c r="N677" s="12">
        <v>45497</v>
      </c>
      <c r="O677" s="12" t="str">
        <f>IFERROR(_xlfn.XLOOKUP(표1[[#This Row],[시도]]&amp;" "&amp;표1[[#This Row],[시군구]],요금제0402!C:C,요금제0402!G:G),"-")</f>
        <v>서울B&amp;경인A</v>
      </c>
      <c r="P677" s="14"/>
      <c r="Q677" s="57">
        <v>0</v>
      </c>
      <c r="R677" s="13">
        <v>100</v>
      </c>
      <c r="S677" s="18">
        <v>50</v>
      </c>
      <c r="T677" s="12" t="s">
        <v>86</v>
      </c>
      <c r="U677" s="11" t="s">
        <v>64</v>
      </c>
      <c r="V677" s="11">
        <v>1440242304</v>
      </c>
      <c r="W677" s="11" t="s">
        <v>5009</v>
      </c>
      <c r="X677" s="11" t="s">
        <v>5010</v>
      </c>
      <c r="Y677" s="11" t="s">
        <v>5011</v>
      </c>
      <c r="Z677" s="11">
        <v>3521675758153</v>
      </c>
      <c r="AA677" s="11" t="s">
        <v>142</v>
      </c>
      <c r="AB677" s="11" t="s">
        <v>5012</v>
      </c>
      <c r="AC677" s="12"/>
      <c r="AD677" s="12"/>
      <c r="AE677" s="12"/>
      <c r="AF677" s="15"/>
      <c r="AG677" s="11" t="str">
        <f>IFERROR(VLOOKUP(표1[[#This Row],[담당자]],'담당자 정보'!$B:$D,2,0),"")</f>
        <v>바로고</v>
      </c>
      <c r="AH677" s="11" t="str">
        <f>IFERROR(VLOOKUP(표1[[#This Row],[담당자]],'담당자 정보'!$B:$E,4,0),"")</f>
        <v>1팀</v>
      </c>
      <c r="AI677" s="12" t="s">
        <v>131</v>
      </c>
      <c r="AJ677" s="12" t="str">
        <f>IFERROR(VLOOKUP(표1[[#This Row],[담당자]],배민비즈계정!$B:$E,3,0),"")</f>
        <v>kwpark</v>
      </c>
      <c r="AK677" s="12" t="str">
        <f>IFERROR(VLOOKUP(표1[[#This Row],[담당자]],배민비즈계정!$B:$E,4,0),"")</f>
        <v>010-9098-6748</v>
      </c>
      <c r="AL677" s="12" t="str">
        <f>VLOOKUP(표1[[#This Row],[담당자]],배민비즈계정!$B:$E,2,0)</f>
        <v>1팀</v>
      </c>
      <c r="AM677" s="11" t="str">
        <f>VLOOKUP(표1[[#This Row],[담당자]],'담당자 정보'!B:G,6,FALSE)</f>
        <v>평정현</v>
      </c>
      <c r="AN677" s="11" t="str">
        <f>VLOOKUP(표1[[#This Row],[팀장]],배민비즈계정!$B:$E,3,FALSE)</f>
        <v>jhpyeong</v>
      </c>
      <c r="AO677" s="16" t="str">
        <f>VLOOKUP(표1[[#This Row],[팀장]],배민비즈계정!$B:$E,4,FALSE)</f>
        <v>010-4660-7292</v>
      </c>
      <c r="AP677" s="2" t="s">
        <v>109</v>
      </c>
      <c r="AQ677" s="2" t="s">
        <v>889</v>
      </c>
      <c r="AR677" s="2" t="str">
        <f>_xlfn.XLOOKUP(표1[[#This Row],[시도2]]&amp;" "&amp;표1[[#This Row],[시군구2]],요금제0402!C:C,요금제0402!G:G)</f>
        <v>서울B&amp;경인A</v>
      </c>
      <c r="AS677" s="2"/>
      <c r="AT677" s="2"/>
      <c r="AU677" s="2"/>
    </row>
    <row r="678" spans="1:47" ht="16.5" customHeight="1">
      <c r="A678" s="10">
        <v>676</v>
      </c>
      <c r="B678" s="11"/>
      <c r="C678" s="11" t="s">
        <v>5013</v>
      </c>
      <c r="D678" s="11" t="s">
        <v>5014</v>
      </c>
      <c r="E678" s="11" t="s">
        <v>56</v>
      </c>
      <c r="F678" s="11" t="s">
        <v>109</v>
      </c>
      <c r="G678" s="11" t="s">
        <v>889</v>
      </c>
      <c r="H678" s="11">
        <v>0</v>
      </c>
      <c r="I678" s="47"/>
      <c r="J678" s="11" t="s">
        <v>5015</v>
      </c>
      <c r="K678" s="11" t="s">
        <v>5016</v>
      </c>
      <c r="L678" s="11" t="s">
        <v>4689</v>
      </c>
      <c r="M678" s="12">
        <v>45492</v>
      </c>
      <c r="N678" s="12">
        <v>45497</v>
      </c>
      <c r="O678" s="12" t="str">
        <f>IFERROR(_xlfn.XLOOKUP(표1[[#This Row],[시도]]&amp;" "&amp;표1[[#This Row],[시군구]],요금제0402!C:C,요금제0402!G:G),"-")</f>
        <v>서울B&amp;경인A</v>
      </c>
      <c r="P678" s="14"/>
      <c r="Q678" s="57">
        <v>0</v>
      </c>
      <c r="R678" s="13">
        <v>100</v>
      </c>
      <c r="S678" s="18">
        <v>50</v>
      </c>
      <c r="T678" s="12" t="s">
        <v>86</v>
      </c>
      <c r="U678" s="11" t="s">
        <v>64</v>
      </c>
      <c r="V678" s="11">
        <v>1440242304</v>
      </c>
      <c r="W678" s="11" t="s">
        <v>5009</v>
      </c>
      <c r="X678" s="11" t="s">
        <v>5010</v>
      </c>
      <c r="Y678" s="11" t="s">
        <v>5011</v>
      </c>
      <c r="Z678" s="11">
        <v>3521675758153</v>
      </c>
      <c r="AA678" s="11" t="s">
        <v>142</v>
      </c>
      <c r="AB678" s="11" t="s">
        <v>5012</v>
      </c>
      <c r="AC678" s="12"/>
      <c r="AD678" s="12"/>
      <c r="AE678" s="12"/>
      <c r="AF678" s="15"/>
      <c r="AG678" s="11" t="str">
        <f>IFERROR(VLOOKUP(표1[[#This Row],[담당자]],'담당자 정보'!$B:$D,2,0),"")</f>
        <v>바로고</v>
      </c>
      <c r="AH678" s="11" t="str">
        <f>IFERROR(VLOOKUP(표1[[#This Row],[담당자]],'담당자 정보'!$B:$E,4,0),"")</f>
        <v>1팀</v>
      </c>
      <c r="AI678" s="12" t="s">
        <v>131</v>
      </c>
      <c r="AJ678" s="12" t="str">
        <f>IFERROR(VLOOKUP(표1[[#This Row],[담당자]],배민비즈계정!$B:$E,3,0),"")</f>
        <v>kwpark</v>
      </c>
      <c r="AK678" s="12" t="str">
        <f>IFERROR(VLOOKUP(표1[[#This Row],[담당자]],배민비즈계정!$B:$E,4,0),"")</f>
        <v>010-9098-6748</v>
      </c>
      <c r="AL678" s="12" t="str">
        <f>VLOOKUP(표1[[#This Row],[담당자]],배민비즈계정!$B:$E,2,0)</f>
        <v>1팀</v>
      </c>
      <c r="AM678" s="11" t="str">
        <f>VLOOKUP(표1[[#This Row],[담당자]],'담당자 정보'!B:G,6,FALSE)</f>
        <v>평정현</v>
      </c>
      <c r="AN678" s="11" t="str">
        <f>VLOOKUP(표1[[#This Row],[팀장]],배민비즈계정!$B:$E,3,FALSE)</f>
        <v>jhpyeong</v>
      </c>
      <c r="AO678" s="16" t="str">
        <f>VLOOKUP(표1[[#This Row],[팀장]],배민비즈계정!$B:$E,4,FALSE)</f>
        <v>010-4660-7292</v>
      </c>
      <c r="AP678" s="2" t="s">
        <v>109</v>
      </c>
      <c r="AQ678" s="2" t="s">
        <v>889</v>
      </c>
      <c r="AR678" s="2" t="str">
        <f>_xlfn.XLOOKUP(표1[[#This Row],[시도2]]&amp;" "&amp;표1[[#This Row],[시군구2]],요금제0402!C:C,요금제0402!G:G)</f>
        <v>서울B&amp;경인A</v>
      </c>
      <c r="AS678" s="2"/>
      <c r="AT678" s="2"/>
      <c r="AU678" s="2"/>
    </row>
    <row r="679" spans="1:47" ht="16.5" customHeight="1">
      <c r="A679" s="10">
        <v>677</v>
      </c>
      <c r="B679" s="11"/>
      <c r="C679" s="11" t="s">
        <v>5017</v>
      </c>
      <c r="D679" s="11" t="s">
        <v>5018</v>
      </c>
      <c r="E679" s="11" t="s">
        <v>56</v>
      </c>
      <c r="F679" s="11" t="s">
        <v>2149</v>
      </c>
      <c r="G679" s="11" t="s">
        <v>2176</v>
      </c>
      <c r="H679" s="11">
        <v>0</v>
      </c>
      <c r="I679" s="47"/>
      <c r="J679" s="11" t="s">
        <v>5019</v>
      </c>
      <c r="K679" s="11" t="s">
        <v>2178</v>
      </c>
      <c r="L679" s="11" t="s">
        <v>4689</v>
      </c>
      <c r="M679" s="12">
        <v>45492</v>
      </c>
      <c r="N679" s="12">
        <v>45497</v>
      </c>
      <c r="O679" s="12" t="str">
        <f>IFERROR(_xlfn.XLOOKUP(표1[[#This Row],[시도]]&amp;" "&amp;표1[[#This Row],[시군구]],요금제0402!C:C,요금제0402!G:G),"-")</f>
        <v>경인B</v>
      </c>
      <c r="P679" s="14"/>
      <c r="Q679" s="57">
        <v>0</v>
      </c>
      <c r="R679" s="13">
        <v>100</v>
      </c>
      <c r="S679" s="18">
        <v>50</v>
      </c>
      <c r="T679" s="12" t="s">
        <v>86</v>
      </c>
      <c r="U679" s="11" t="s">
        <v>64</v>
      </c>
      <c r="V679" s="11">
        <v>6202062040</v>
      </c>
      <c r="W679" s="11" t="s">
        <v>5020</v>
      </c>
      <c r="X679" s="11" t="s">
        <v>5021</v>
      </c>
      <c r="Y679" s="11" t="s">
        <v>5022</v>
      </c>
      <c r="Z679" s="11">
        <v>100021355198</v>
      </c>
      <c r="AA679" s="11" t="s">
        <v>1097</v>
      </c>
      <c r="AB679" s="11" t="s">
        <v>5023</v>
      </c>
      <c r="AC679" s="12"/>
      <c r="AD679" s="12"/>
      <c r="AE679" s="12"/>
      <c r="AF679" s="15"/>
      <c r="AG679" s="11" t="str">
        <f>IFERROR(VLOOKUP(표1[[#This Row],[담당자]],'담당자 정보'!$B:$D,2,0),"")</f>
        <v>바로고</v>
      </c>
      <c r="AH679" s="11" t="str">
        <f>IFERROR(VLOOKUP(표1[[#This Row],[담당자]],'담당자 정보'!$B:$E,4,0),"")</f>
        <v>1팀</v>
      </c>
      <c r="AI679" s="12" t="s">
        <v>131</v>
      </c>
      <c r="AJ679" s="12" t="str">
        <f>IFERROR(VLOOKUP(표1[[#This Row],[담당자]],배민비즈계정!$B:$E,3,0),"")</f>
        <v>kwpark</v>
      </c>
      <c r="AK679" s="12" t="str">
        <f>IFERROR(VLOOKUP(표1[[#This Row],[담당자]],배민비즈계정!$B:$E,4,0),"")</f>
        <v>010-9098-6748</v>
      </c>
      <c r="AL679" s="12" t="str">
        <f>VLOOKUP(표1[[#This Row],[담당자]],배민비즈계정!$B:$E,2,0)</f>
        <v>1팀</v>
      </c>
      <c r="AM679" s="11" t="str">
        <f>VLOOKUP(표1[[#This Row],[담당자]],'담당자 정보'!B:G,6,FALSE)</f>
        <v>평정현</v>
      </c>
      <c r="AN679" s="11" t="str">
        <f>VLOOKUP(표1[[#This Row],[팀장]],배민비즈계정!$B:$E,3,FALSE)</f>
        <v>jhpyeong</v>
      </c>
      <c r="AO679" s="16" t="str">
        <f>VLOOKUP(표1[[#This Row],[팀장]],배민비즈계정!$B:$E,4,FALSE)</f>
        <v>010-4660-7292</v>
      </c>
      <c r="AP679" s="2" t="s">
        <v>2149</v>
      </c>
      <c r="AQ679" s="2" t="s">
        <v>2176</v>
      </c>
      <c r="AR679" s="2" t="str">
        <f>_xlfn.XLOOKUP(표1[[#This Row],[시도2]]&amp;" "&amp;표1[[#This Row],[시군구2]],요금제0402!C:C,요금제0402!G:G)</f>
        <v>경인B</v>
      </c>
      <c r="AS679" s="2"/>
      <c r="AT679" s="2"/>
      <c r="AU679" s="2"/>
    </row>
    <row r="680" spans="1:47" ht="16.5" customHeight="1">
      <c r="A680" s="10">
        <v>678</v>
      </c>
      <c r="B680" s="11"/>
      <c r="C680" s="11" t="s">
        <v>5024</v>
      </c>
      <c r="D680" s="11" t="s">
        <v>5025</v>
      </c>
      <c r="E680" s="11" t="s">
        <v>56</v>
      </c>
      <c r="F680" s="11" t="s">
        <v>109</v>
      </c>
      <c r="G680" s="11" t="s">
        <v>2273</v>
      </c>
      <c r="H680" s="11">
        <v>0</v>
      </c>
      <c r="I680" s="47"/>
      <c r="J680" s="11" t="s">
        <v>5026</v>
      </c>
      <c r="K680" s="11" t="s">
        <v>5027</v>
      </c>
      <c r="L680" s="11" t="s">
        <v>4689</v>
      </c>
      <c r="M680" s="12">
        <v>45492</v>
      </c>
      <c r="N680" s="12">
        <v>45497</v>
      </c>
      <c r="O680" s="12" t="str">
        <f>IFERROR(_xlfn.XLOOKUP(표1[[#This Row],[시도]]&amp;" "&amp;표1[[#This Row],[시군구]],요금제0402!C:C,요금제0402!G:G),"-")</f>
        <v>경인B</v>
      </c>
      <c r="P680" s="14"/>
      <c r="Q680" s="57">
        <v>0</v>
      </c>
      <c r="R680" s="13">
        <v>100</v>
      </c>
      <c r="S680" s="18">
        <v>50</v>
      </c>
      <c r="T680" s="12" t="s">
        <v>86</v>
      </c>
      <c r="U680" s="11" t="s">
        <v>64</v>
      </c>
      <c r="V680" s="11">
        <v>1863101404</v>
      </c>
      <c r="W680" s="11" t="s">
        <v>5028</v>
      </c>
      <c r="X680" s="11" t="s">
        <v>5029</v>
      </c>
      <c r="Y680" s="11" t="s">
        <v>5030</v>
      </c>
      <c r="Z680" s="11">
        <v>110374125679</v>
      </c>
      <c r="AA680" s="11" t="s">
        <v>165</v>
      </c>
      <c r="AB680" s="11" t="s">
        <v>5031</v>
      </c>
      <c r="AC680" s="12"/>
      <c r="AD680" s="12"/>
      <c r="AE680" s="12"/>
      <c r="AF680" s="15"/>
      <c r="AG680" s="11" t="str">
        <f>IFERROR(VLOOKUP(표1[[#This Row],[담당자]],'담당자 정보'!$B:$D,2,0),"")</f>
        <v>바로고</v>
      </c>
      <c r="AH680" s="11" t="str">
        <f>IFERROR(VLOOKUP(표1[[#This Row],[담당자]],'담당자 정보'!$B:$E,4,0),"")</f>
        <v>1팀</v>
      </c>
      <c r="AI680" s="12" t="s">
        <v>131</v>
      </c>
      <c r="AJ680" s="12" t="str">
        <f>IFERROR(VLOOKUP(표1[[#This Row],[담당자]],배민비즈계정!$B:$E,3,0),"")</f>
        <v>kwpark</v>
      </c>
      <c r="AK680" s="12" t="str">
        <f>IFERROR(VLOOKUP(표1[[#This Row],[담당자]],배민비즈계정!$B:$E,4,0),"")</f>
        <v>010-9098-6748</v>
      </c>
      <c r="AL680" s="12" t="str">
        <f>VLOOKUP(표1[[#This Row],[담당자]],배민비즈계정!$B:$E,2,0)</f>
        <v>1팀</v>
      </c>
      <c r="AM680" s="11" t="str">
        <f>VLOOKUP(표1[[#This Row],[담당자]],'담당자 정보'!B:G,6,FALSE)</f>
        <v>평정현</v>
      </c>
      <c r="AN680" s="11" t="str">
        <f>VLOOKUP(표1[[#This Row],[팀장]],배민비즈계정!$B:$E,3,FALSE)</f>
        <v>jhpyeong</v>
      </c>
      <c r="AO680" s="16" t="str">
        <f>VLOOKUP(표1[[#This Row],[팀장]],배민비즈계정!$B:$E,4,FALSE)</f>
        <v>010-4660-7292</v>
      </c>
      <c r="AP680" s="2" t="s">
        <v>109</v>
      </c>
      <c r="AQ680" s="2" t="s">
        <v>2273</v>
      </c>
      <c r="AR680" s="2" t="str">
        <f>_xlfn.XLOOKUP(표1[[#This Row],[시도2]]&amp;" "&amp;표1[[#This Row],[시군구2]],요금제0402!C:C,요금제0402!G:G)</f>
        <v>경인B</v>
      </c>
      <c r="AS680" s="2"/>
      <c r="AT680" s="2"/>
      <c r="AU680" s="2"/>
    </row>
    <row r="681" spans="1:47" ht="16.5" customHeight="1">
      <c r="A681" s="10">
        <v>679</v>
      </c>
      <c r="B681" s="11"/>
      <c r="C681" s="11" t="s">
        <v>5032</v>
      </c>
      <c r="D681" s="11" t="s">
        <v>5033</v>
      </c>
      <c r="E681" s="11" t="s">
        <v>56</v>
      </c>
      <c r="F681" s="11" t="s">
        <v>2149</v>
      </c>
      <c r="G681" s="11" t="s">
        <v>435</v>
      </c>
      <c r="H681" s="11">
        <v>0</v>
      </c>
      <c r="I681" s="47"/>
      <c r="J681" s="11" t="s">
        <v>5034</v>
      </c>
      <c r="K681" s="11" t="s">
        <v>5035</v>
      </c>
      <c r="L681" s="11" t="s">
        <v>4689</v>
      </c>
      <c r="M681" s="12">
        <v>45492</v>
      </c>
      <c r="N681" s="12">
        <v>45497</v>
      </c>
      <c r="O681" s="12" t="str">
        <f>IFERROR(_xlfn.XLOOKUP(표1[[#This Row],[시도]]&amp;" "&amp;표1[[#This Row],[시군구]],요금제0402!C:C,요금제0402!G:G),"-")</f>
        <v>경인B</v>
      </c>
      <c r="P681" s="14"/>
      <c r="Q681" s="57">
        <v>0</v>
      </c>
      <c r="R681" s="13">
        <v>100</v>
      </c>
      <c r="S681" s="18">
        <v>50</v>
      </c>
      <c r="T681" s="12" t="s">
        <v>86</v>
      </c>
      <c r="U681" s="11" t="s">
        <v>64</v>
      </c>
      <c r="V681" s="11">
        <v>7101002569</v>
      </c>
      <c r="W681" s="11" t="s">
        <v>5036</v>
      </c>
      <c r="X681" s="11" t="s">
        <v>5037</v>
      </c>
      <c r="Y681" s="11" t="s">
        <v>5038</v>
      </c>
      <c r="Z681" s="11">
        <v>47940104023109</v>
      </c>
      <c r="AA681" s="11" t="s">
        <v>90</v>
      </c>
      <c r="AB681" s="11" t="s">
        <v>5039</v>
      </c>
      <c r="AC681" s="12"/>
      <c r="AD681" s="12"/>
      <c r="AE681" s="12"/>
      <c r="AF681" s="15"/>
      <c r="AG681" s="11" t="str">
        <f>IFERROR(VLOOKUP(표1[[#This Row],[담당자]],'담당자 정보'!$B:$D,2,0),"")</f>
        <v>바로고</v>
      </c>
      <c r="AH681" s="11" t="str">
        <f>IFERROR(VLOOKUP(표1[[#This Row],[담당자]],'담당자 정보'!$B:$E,4,0),"")</f>
        <v>1팀</v>
      </c>
      <c r="AI681" s="12" t="s">
        <v>131</v>
      </c>
      <c r="AJ681" s="12" t="str">
        <f>IFERROR(VLOOKUP(표1[[#This Row],[담당자]],배민비즈계정!$B:$E,3,0),"")</f>
        <v>kwpark</v>
      </c>
      <c r="AK681" s="12" t="str">
        <f>IFERROR(VLOOKUP(표1[[#This Row],[담당자]],배민비즈계정!$B:$E,4,0),"")</f>
        <v>010-9098-6748</v>
      </c>
      <c r="AL681" s="12" t="str">
        <f>VLOOKUP(표1[[#This Row],[담당자]],배민비즈계정!$B:$E,2,0)</f>
        <v>1팀</v>
      </c>
      <c r="AM681" s="11" t="str">
        <f>VLOOKUP(표1[[#This Row],[담당자]],'담당자 정보'!B:G,6,FALSE)</f>
        <v>평정현</v>
      </c>
      <c r="AN681" s="11" t="str">
        <f>VLOOKUP(표1[[#This Row],[팀장]],배민비즈계정!$B:$E,3,FALSE)</f>
        <v>jhpyeong</v>
      </c>
      <c r="AO681" s="16" t="str">
        <f>VLOOKUP(표1[[#This Row],[팀장]],배민비즈계정!$B:$E,4,FALSE)</f>
        <v>010-4660-7292</v>
      </c>
      <c r="AP681" s="2" t="s">
        <v>2149</v>
      </c>
      <c r="AQ681" s="2" t="s">
        <v>435</v>
      </c>
      <c r="AR681" s="2" t="str">
        <f>_xlfn.XLOOKUP(표1[[#This Row],[시도2]]&amp;" "&amp;표1[[#This Row],[시군구2]],요금제0402!C:C,요금제0402!G:G)</f>
        <v>경인B</v>
      </c>
      <c r="AS681" s="2"/>
      <c r="AT681" s="2"/>
      <c r="AU681" s="2"/>
    </row>
    <row r="682" spans="1:47" ht="16.5" customHeight="1">
      <c r="A682" s="10">
        <v>680</v>
      </c>
      <c r="B682" s="11"/>
      <c r="C682" s="11" t="s">
        <v>5040</v>
      </c>
      <c r="D682" s="11" t="s">
        <v>5041</v>
      </c>
      <c r="E682" s="11" t="s">
        <v>56</v>
      </c>
      <c r="F682" s="11" t="s">
        <v>1197</v>
      </c>
      <c r="G682" s="11" t="s">
        <v>1389</v>
      </c>
      <c r="H682" s="11">
        <v>0</v>
      </c>
      <c r="I682" s="47"/>
      <c r="J682" s="11" t="s">
        <v>5042</v>
      </c>
      <c r="K682" s="11" t="s">
        <v>5043</v>
      </c>
      <c r="L682" s="11" t="s">
        <v>4689</v>
      </c>
      <c r="M682" s="12">
        <v>45492</v>
      </c>
      <c r="N682" s="12">
        <v>45497</v>
      </c>
      <c r="O682" s="12" t="str">
        <f>IFERROR(_xlfn.XLOOKUP(표1[[#This Row],[시도]]&amp;" "&amp;표1[[#This Row],[시군구]],요금제0402!C:C,요금제0402!G:G),"-")</f>
        <v>지방</v>
      </c>
      <c r="P682" s="14"/>
      <c r="Q682" s="57">
        <v>200</v>
      </c>
      <c r="R682" s="13">
        <v>100</v>
      </c>
      <c r="S682" s="18">
        <v>50</v>
      </c>
      <c r="T682" s="12" t="s">
        <v>86</v>
      </c>
      <c r="U682" s="11" t="s">
        <v>64</v>
      </c>
      <c r="V682" s="11">
        <v>1976800167</v>
      </c>
      <c r="W682" s="11" t="s">
        <v>5044</v>
      </c>
      <c r="X682" s="11" t="s">
        <v>5045</v>
      </c>
      <c r="Y682" s="11" t="s">
        <v>5046</v>
      </c>
      <c r="Z682" s="11">
        <v>110125593728</v>
      </c>
      <c r="AA682" s="11" t="s">
        <v>165</v>
      </c>
      <c r="AB682" s="11" t="s">
        <v>5047</v>
      </c>
      <c r="AC682" s="12"/>
      <c r="AD682" s="12"/>
      <c r="AE682" s="12"/>
      <c r="AF682" s="15"/>
      <c r="AG682" s="11" t="str">
        <f>IFERROR(VLOOKUP(표1[[#This Row],[담당자]],'담당자 정보'!$B:$D,2,0),"")</f>
        <v>바로고</v>
      </c>
      <c r="AH682" s="11" t="str">
        <f>IFERROR(VLOOKUP(표1[[#This Row],[담당자]],'담당자 정보'!$B:$E,4,0),"")</f>
        <v>1팀</v>
      </c>
      <c r="AI682" s="12" t="s">
        <v>857</v>
      </c>
      <c r="AJ682" s="12" t="str">
        <f>IFERROR(VLOOKUP(표1[[#This Row],[담당자]],배민비즈계정!$B:$E,3,0),"")</f>
        <v>kobukikaka</v>
      </c>
      <c r="AK682" s="12" t="str">
        <f>IFERROR(VLOOKUP(표1[[#This Row],[담당자]],배민비즈계정!$B:$E,4,0),"")</f>
        <v>010-4135-2094</v>
      </c>
      <c r="AL682" s="12" t="str">
        <f>VLOOKUP(표1[[#This Row],[담당자]],배민비즈계정!$B:$E,2,0)</f>
        <v>1팀</v>
      </c>
      <c r="AM682" s="11" t="str">
        <f>VLOOKUP(표1[[#This Row],[담당자]],'담당자 정보'!B:G,6,FALSE)</f>
        <v>평정현</v>
      </c>
      <c r="AN682" s="11" t="str">
        <f>VLOOKUP(표1[[#This Row],[팀장]],배민비즈계정!$B:$E,3,FALSE)</f>
        <v>jhpyeong</v>
      </c>
      <c r="AO682" s="16" t="str">
        <f>VLOOKUP(표1[[#This Row],[팀장]],배민비즈계정!$B:$E,4,FALSE)</f>
        <v>010-4660-7292</v>
      </c>
      <c r="AP682" s="2" t="s">
        <v>1197</v>
      </c>
      <c r="AQ682" s="2" t="s">
        <v>1389</v>
      </c>
      <c r="AR682" s="2" t="str">
        <f>_xlfn.XLOOKUP(표1[[#This Row],[시도2]]&amp;" "&amp;표1[[#This Row],[시군구2]],요금제0402!C:C,요금제0402!G:G)</f>
        <v>지방</v>
      </c>
      <c r="AS682" s="2"/>
      <c r="AT682" s="2"/>
      <c r="AU682" s="2"/>
    </row>
    <row r="683" spans="1:47" ht="16.5" customHeight="1">
      <c r="A683" s="10">
        <v>681</v>
      </c>
      <c r="B683" s="11"/>
      <c r="C683" s="11" t="s">
        <v>5048</v>
      </c>
      <c r="D683" s="11" t="s">
        <v>5049</v>
      </c>
      <c r="E683" s="11" t="s">
        <v>56</v>
      </c>
      <c r="F683" s="11" t="s">
        <v>1197</v>
      </c>
      <c r="G683" s="11" t="s">
        <v>5050</v>
      </c>
      <c r="H683" s="11">
        <v>0</v>
      </c>
      <c r="I683" s="47"/>
      <c r="J683" s="11" t="s">
        <v>5051</v>
      </c>
      <c r="K683" s="11" t="s">
        <v>5052</v>
      </c>
      <c r="L683" s="11" t="s">
        <v>4689</v>
      </c>
      <c r="M683" s="12">
        <v>45492</v>
      </c>
      <c r="N683" s="12">
        <v>45497</v>
      </c>
      <c r="O683" s="12" t="str">
        <f>IFERROR(_xlfn.XLOOKUP(표1[[#This Row],[시도]]&amp;" "&amp;표1[[#This Row],[시군구]],요금제0402!C:C,요금제0402!G:G),"-")</f>
        <v>지방</v>
      </c>
      <c r="P683" s="14"/>
      <c r="Q683" s="57">
        <v>0</v>
      </c>
      <c r="R683" s="13">
        <v>100</v>
      </c>
      <c r="S683" s="18">
        <v>50</v>
      </c>
      <c r="T683" s="12" t="s">
        <v>86</v>
      </c>
      <c r="U683" s="11" t="s">
        <v>64</v>
      </c>
      <c r="V683" s="11">
        <v>1413100815</v>
      </c>
      <c r="W683" s="11" t="s">
        <v>5053</v>
      </c>
      <c r="X683" s="11" t="s">
        <v>5054</v>
      </c>
      <c r="Y683" s="11" t="s">
        <v>5055</v>
      </c>
      <c r="Z683" s="11">
        <v>3521010310313</v>
      </c>
      <c r="AA683" s="11" t="s">
        <v>142</v>
      </c>
      <c r="AB683" s="11" t="s">
        <v>5056</v>
      </c>
      <c r="AC683" s="12"/>
      <c r="AD683" s="12"/>
      <c r="AE683" s="12"/>
      <c r="AF683" s="15"/>
      <c r="AG683" s="11" t="str">
        <f>IFERROR(VLOOKUP(표1[[#This Row],[담당자]],'담당자 정보'!$B:$D,2,0),"")</f>
        <v>바로고</v>
      </c>
      <c r="AH683" s="11" t="str">
        <f>IFERROR(VLOOKUP(표1[[#This Row],[담당자]],'담당자 정보'!$B:$E,4,0),"")</f>
        <v>1팀</v>
      </c>
      <c r="AI683" s="12" t="s">
        <v>857</v>
      </c>
      <c r="AJ683" s="12" t="str">
        <f>IFERROR(VLOOKUP(표1[[#This Row],[담당자]],배민비즈계정!$B:$E,3,0),"")</f>
        <v>kobukikaka</v>
      </c>
      <c r="AK683" s="12" t="str">
        <f>IFERROR(VLOOKUP(표1[[#This Row],[담당자]],배민비즈계정!$B:$E,4,0),"")</f>
        <v>010-4135-2094</v>
      </c>
      <c r="AL683" s="12" t="str">
        <f>VLOOKUP(표1[[#This Row],[담당자]],배민비즈계정!$B:$E,2,0)</f>
        <v>1팀</v>
      </c>
      <c r="AM683" s="11" t="str">
        <f>VLOOKUP(표1[[#This Row],[담당자]],'담당자 정보'!B:G,6,FALSE)</f>
        <v>평정현</v>
      </c>
      <c r="AN683" s="11" t="str">
        <f>VLOOKUP(표1[[#This Row],[팀장]],배민비즈계정!$B:$E,3,FALSE)</f>
        <v>jhpyeong</v>
      </c>
      <c r="AO683" s="16" t="str">
        <f>VLOOKUP(표1[[#This Row],[팀장]],배민비즈계정!$B:$E,4,FALSE)</f>
        <v>010-4660-7292</v>
      </c>
      <c r="AP683" s="2" t="s">
        <v>1197</v>
      </c>
      <c r="AQ683" s="2" t="s">
        <v>5050</v>
      </c>
      <c r="AR683" s="2" t="str">
        <f>_xlfn.XLOOKUP(표1[[#This Row],[시도2]]&amp;" "&amp;표1[[#This Row],[시군구2]],요금제0402!C:C,요금제0402!G:G)</f>
        <v>지방</v>
      </c>
      <c r="AS683" s="2"/>
      <c r="AT683" s="2"/>
      <c r="AU683" s="2"/>
    </row>
    <row r="684" spans="1:47" ht="16.5" customHeight="1">
      <c r="A684" s="10">
        <v>682</v>
      </c>
      <c r="B684" s="11"/>
      <c r="C684" s="11" t="s">
        <v>5057</v>
      </c>
      <c r="D684" s="11" t="s">
        <v>5058</v>
      </c>
      <c r="E684" s="11" t="s">
        <v>1177</v>
      </c>
      <c r="F684" s="11" t="s">
        <v>109</v>
      </c>
      <c r="G684" s="11" t="s">
        <v>1178</v>
      </c>
      <c r="H684" s="11">
        <v>3</v>
      </c>
      <c r="I684" s="47" t="s">
        <v>5059</v>
      </c>
      <c r="J684" s="11" t="s">
        <v>5060</v>
      </c>
      <c r="K684" s="11" t="s">
        <v>5061</v>
      </c>
      <c r="L684" s="11" t="s">
        <v>4689</v>
      </c>
      <c r="M684" s="12">
        <v>45492</v>
      </c>
      <c r="N684" s="12">
        <v>45497</v>
      </c>
      <c r="O684" s="12" t="str">
        <f>IFERROR(_xlfn.XLOOKUP(표1[[#This Row],[시도]]&amp;" "&amp;표1[[#This Row],[시군구]],요금제0402!C:C,요금제0402!G:G),"-")</f>
        <v>로드러너 요금제</v>
      </c>
      <c r="P684" s="14"/>
      <c r="Q684" s="57">
        <v>80</v>
      </c>
      <c r="R684" s="13">
        <v>100</v>
      </c>
      <c r="S684" s="18">
        <v>50</v>
      </c>
      <c r="T684" s="12" t="s">
        <v>86</v>
      </c>
      <c r="U684" s="11" t="s">
        <v>64</v>
      </c>
      <c r="V684" s="11">
        <v>5821201523</v>
      </c>
      <c r="W684" s="11" t="s">
        <v>5062</v>
      </c>
      <c r="X684" s="11" t="s">
        <v>5063</v>
      </c>
      <c r="Y684" s="11" t="s">
        <v>5064</v>
      </c>
      <c r="Z684" s="11">
        <v>3521964446453</v>
      </c>
      <c r="AA684" s="11" t="s">
        <v>142</v>
      </c>
      <c r="AB684" s="11" t="s">
        <v>5065</v>
      </c>
      <c r="AC684" s="12"/>
      <c r="AD684" s="12"/>
      <c r="AE684" s="12"/>
      <c r="AF684" s="15"/>
      <c r="AG684" s="11" t="str">
        <f>IFERROR(VLOOKUP(표1[[#This Row],[담당자]],'담당자 정보'!$B:$D,2,0),"")</f>
        <v>모아라인</v>
      </c>
      <c r="AH684" s="11" t="str">
        <f>IFERROR(VLOOKUP(표1[[#This Row],[담당자]],'담당자 정보'!$B:$E,4,0),"")</f>
        <v>인프라확장실</v>
      </c>
      <c r="AI684" s="12" t="s">
        <v>396</v>
      </c>
      <c r="AJ684" s="12" t="str">
        <f>IFERROR(VLOOKUP(표1[[#This Row],[담당자]],배민비즈계정!$B:$E,3,0),"")</f>
        <v>jpmook12</v>
      </c>
      <c r="AK684" s="12" t="str">
        <f>IFERROR(VLOOKUP(표1[[#This Row],[담당자]],배민비즈계정!$B:$E,4,0),"")</f>
        <v>010-9904-2857</v>
      </c>
      <c r="AL684" s="12" t="str">
        <f>VLOOKUP(표1[[#This Row],[담당자]],배민비즈계정!$B:$E,2,0)</f>
        <v>모아라인</v>
      </c>
      <c r="AM684" s="11">
        <f>VLOOKUP(표1[[#This Row],[담당자]],'담당자 정보'!B:G,6,FALSE)</f>
        <v>0</v>
      </c>
      <c r="AN684" s="11" t="e">
        <f>VLOOKUP(표1[[#This Row],[팀장]],배민비즈계정!$B:$E,3,FALSE)</f>
        <v>#N/A</v>
      </c>
      <c r="AO684" s="16" t="e">
        <f>VLOOKUP(표1[[#This Row],[팀장]],배민비즈계정!$B:$E,4,FALSE)</f>
        <v>#N/A</v>
      </c>
      <c r="AP684" s="2" t="s">
        <v>109</v>
      </c>
      <c r="AQ684" s="2" t="s">
        <v>1178</v>
      </c>
      <c r="AR684" s="2" t="str">
        <f>_xlfn.XLOOKUP(표1[[#This Row],[시도2]]&amp;" "&amp;표1[[#This Row],[시군구2]],요금제0402!C:C,요금제0402!G:G)</f>
        <v>로드러너 요금제</v>
      </c>
      <c r="AS684" s="2"/>
      <c r="AT684" s="2">
        <v>35</v>
      </c>
      <c r="AU684" s="2"/>
    </row>
    <row r="685" spans="1:47" ht="16.5" customHeight="1">
      <c r="A685" s="10">
        <v>683</v>
      </c>
      <c r="B685" s="11"/>
      <c r="C685" s="11" t="s">
        <v>5066</v>
      </c>
      <c r="D685" s="11" t="s">
        <v>5067</v>
      </c>
      <c r="E685" s="11" t="s">
        <v>56</v>
      </c>
      <c r="F685" s="11" t="s">
        <v>57</v>
      </c>
      <c r="G685" s="11" t="s">
        <v>264</v>
      </c>
      <c r="H685" s="11">
        <v>0</v>
      </c>
      <c r="I685" s="47"/>
      <c r="J685" s="11" t="s">
        <v>5068</v>
      </c>
      <c r="K685" s="11" t="s">
        <v>5069</v>
      </c>
      <c r="L685" s="11" t="s">
        <v>4689</v>
      </c>
      <c r="M685" s="12">
        <v>45492</v>
      </c>
      <c r="N685" s="12">
        <v>45497</v>
      </c>
      <c r="O685" s="12" t="str">
        <f>IFERROR(_xlfn.XLOOKUP(표1[[#This Row],[시도]]&amp;" "&amp;표1[[#This Row],[시군구]],요금제0402!C:C,요금제0402!G:G),"-")</f>
        <v>서울B&amp;경인A</v>
      </c>
      <c r="P685" s="14"/>
      <c r="Q685" s="57">
        <v>0</v>
      </c>
      <c r="R685" s="13">
        <v>100</v>
      </c>
      <c r="S685" s="18">
        <v>50</v>
      </c>
      <c r="T685" s="12" t="s">
        <v>86</v>
      </c>
      <c r="U685" s="11" t="s">
        <v>64</v>
      </c>
      <c r="V685" s="11">
        <v>2112911753</v>
      </c>
      <c r="W685" s="11" t="s">
        <v>4068</v>
      </c>
      <c r="X685" s="11" t="s">
        <v>4069</v>
      </c>
      <c r="Y685" s="11" t="s">
        <v>5070</v>
      </c>
      <c r="Z685" s="11">
        <v>3333257542440</v>
      </c>
      <c r="AA685" s="11" t="s">
        <v>68</v>
      </c>
      <c r="AB685" s="11" t="s">
        <v>4071</v>
      </c>
      <c r="AC685" s="12"/>
      <c r="AD685" s="12"/>
      <c r="AE685" s="12"/>
      <c r="AF685" s="15"/>
      <c r="AG685" s="11" t="str">
        <f>IFERROR(VLOOKUP(표1[[#This Row],[담당자]],'담당자 정보'!$B:$D,2,0),"")</f>
        <v>모아라인</v>
      </c>
      <c r="AH685" s="11" t="str">
        <f>IFERROR(VLOOKUP(표1[[#This Row],[담당자]],'담당자 정보'!$B:$E,4,0),"")</f>
        <v>인프라확장실</v>
      </c>
      <c r="AI685" s="12" t="s">
        <v>396</v>
      </c>
      <c r="AJ685" s="12" t="str">
        <f>IFERROR(VLOOKUP(표1[[#This Row],[담당자]],배민비즈계정!$B:$E,3,0),"")</f>
        <v>jpmook12</v>
      </c>
      <c r="AK685" s="12" t="str">
        <f>IFERROR(VLOOKUP(표1[[#This Row],[담당자]],배민비즈계정!$B:$E,4,0),"")</f>
        <v>010-9904-2857</v>
      </c>
      <c r="AL685" s="12" t="str">
        <f>VLOOKUP(표1[[#This Row],[담당자]],배민비즈계정!$B:$E,2,0)</f>
        <v>모아라인</v>
      </c>
      <c r="AM685" s="11">
        <f>VLOOKUP(표1[[#This Row],[담당자]],'담당자 정보'!B:G,6,FALSE)</f>
        <v>0</v>
      </c>
      <c r="AN685" s="11" t="e">
        <f>VLOOKUP(표1[[#This Row],[팀장]],배민비즈계정!$B:$E,3,FALSE)</f>
        <v>#N/A</v>
      </c>
      <c r="AO685" s="16" t="e">
        <f>VLOOKUP(표1[[#This Row],[팀장]],배민비즈계정!$B:$E,4,FALSE)</f>
        <v>#N/A</v>
      </c>
      <c r="AP685" s="2" t="s">
        <v>57</v>
      </c>
      <c r="AQ685" s="2" t="s">
        <v>264</v>
      </c>
      <c r="AR685" s="2" t="str">
        <f>_xlfn.XLOOKUP(표1[[#This Row],[시도2]]&amp;" "&amp;표1[[#This Row],[시군구2]],요금제0402!C:C,요금제0402!G:G)</f>
        <v>서울B&amp;경인A</v>
      </c>
      <c r="AS685" s="2"/>
      <c r="AT685" s="2"/>
      <c r="AU685" s="2"/>
    </row>
    <row r="686" spans="1:47" ht="16.5" customHeight="1">
      <c r="A686" s="10">
        <v>684</v>
      </c>
      <c r="B686" s="11"/>
      <c r="C686" s="11" t="s">
        <v>5071</v>
      </c>
      <c r="D686" s="11" t="s">
        <v>5072</v>
      </c>
      <c r="E686" s="11" t="s">
        <v>56</v>
      </c>
      <c r="F686" s="11" t="s">
        <v>57</v>
      </c>
      <c r="G686" s="11" t="s">
        <v>337</v>
      </c>
      <c r="H686" s="11">
        <v>0</v>
      </c>
      <c r="I686" s="47"/>
      <c r="J686" s="11" t="s">
        <v>5073</v>
      </c>
      <c r="K686" s="11" t="s">
        <v>5074</v>
      </c>
      <c r="L686" s="11" t="s">
        <v>4689</v>
      </c>
      <c r="M686" s="12">
        <v>45492</v>
      </c>
      <c r="N686" s="12">
        <v>45497</v>
      </c>
      <c r="O686" s="12" t="str">
        <f>IFERROR(_xlfn.XLOOKUP(표1[[#This Row],[시도]]&amp;" "&amp;표1[[#This Row],[시군구]],요금제0402!C:C,요금제0402!G:G),"-")</f>
        <v>서울B&amp;경인A</v>
      </c>
      <c r="P686" s="14"/>
      <c r="Q686" s="57">
        <v>0</v>
      </c>
      <c r="R686" s="13">
        <v>100</v>
      </c>
      <c r="S686" s="18">
        <v>50</v>
      </c>
      <c r="T686" s="12" t="s">
        <v>86</v>
      </c>
      <c r="U686" s="11" t="s">
        <v>150</v>
      </c>
      <c r="V686" s="11">
        <v>2112911753</v>
      </c>
      <c r="W686" s="11" t="s">
        <v>4068</v>
      </c>
      <c r="X686" s="11" t="s">
        <v>4069</v>
      </c>
      <c r="Y686" s="11" t="s">
        <v>5070</v>
      </c>
      <c r="Z686" s="11">
        <v>3333257542440</v>
      </c>
      <c r="AA686" s="11" t="s">
        <v>68</v>
      </c>
      <c r="AB686" s="11" t="s">
        <v>4071</v>
      </c>
      <c r="AC686" s="12"/>
      <c r="AD686" s="12"/>
      <c r="AE686" s="12"/>
      <c r="AF686" s="15"/>
      <c r="AG686" s="11" t="str">
        <f>IFERROR(VLOOKUP(표1[[#This Row],[담당자]],'담당자 정보'!$B:$D,2,0),"")</f>
        <v>모아라인</v>
      </c>
      <c r="AH686" s="11" t="str">
        <f>IFERROR(VLOOKUP(표1[[#This Row],[담당자]],'담당자 정보'!$B:$E,4,0),"")</f>
        <v>인프라확장실</v>
      </c>
      <c r="AI686" s="12" t="s">
        <v>396</v>
      </c>
      <c r="AJ686" s="12" t="str">
        <f>IFERROR(VLOOKUP(표1[[#This Row],[담당자]],배민비즈계정!$B:$E,3,0),"")</f>
        <v>jpmook12</v>
      </c>
      <c r="AK686" s="12" t="str">
        <f>IFERROR(VLOOKUP(표1[[#This Row],[담당자]],배민비즈계정!$B:$E,4,0),"")</f>
        <v>010-9904-2857</v>
      </c>
      <c r="AL686" s="12" t="str">
        <f>VLOOKUP(표1[[#This Row],[담당자]],배민비즈계정!$B:$E,2,0)</f>
        <v>모아라인</v>
      </c>
      <c r="AM686" s="11">
        <f>VLOOKUP(표1[[#This Row],[담당자]],'담당자 정보'!B:G,6,FALSE)</f>
        <v>0</v>
      </c>
      <c r="AN686" s="11" t="e">
        <f>VLOOKUP(표1[[#This Row],[팀장]],배민비즈계정!$B:$E,3,FALSE)</f>
        <v>#N/A</v>
      </c>
      <c r="AO686" s="16" t="e">
        <f>VLOOKUP(표1[[#This Row],[팀장]],배민비즈계정!$B:$E,4,FALSE)</f>
        <v>#N/A</v>
      </c>
      <c r="AP686" s="2" t="s">
        <v>57</v>
      </c>
      <c r="AQ686" s="2" t="s">
        <v>337</v>
      </c>
      <c r="AR686" s="2" t="str">
        <f>_xlfn.XLOOKUP(표1[[#This Row],[시도2]]&amp;" "&amp;표1[[#This Row],[시군구2]],요금제0402!C:C,요금제0402!G:G)</f>
        <v>서울B&amp;경인A</v>
      </c>
      <c r="AS686" s="2"/>
      <c r="AT686" s="2"/>
      <c r="AU686" s="2"/>
    </row>
    <row r="687" spans="1:47" ht="16.5" customHeight="1">
      <c r="A687" s="10">
        <v>685</v>
      </c>
      <c r="B687" s="11"/>
      <c r="C687" s="11" t="s">
        <v>5075</v>
      </c>
      <c r="D687" s="11" t="s">
        <v>5076</v>
      </c>
      <c r="E687" s="11" t="s">
        <v>56</v>
      </c>
      <c r="F687" s="11" t="s">
        <v>109</v>
      </c>
      <c r="G687" s="11" t="s">
        <v>135</v>
      </c>
      <c r="H687" s="11">
        <v>0</v>
      </c>
      <c r="I687" s="47"/>
      <c r="J687" s="11" t="s">
        <v>5077</v>
      </c>
      <c r="K687" s="11" t="s">
        <v>5078</v>
      </c>
      <c r="L687" s="11" t="s">
        <v>4689</v>
      </c>
      <c r="M687" s="12">
        <v>45492</v>
      </c>
      <c r="N687" s="12">
        <v>45497</v>
      </c>
      <c r="O687" s="12" t="str">
        <f>IFERROR(_xlfn.XLOOKUP(표1[[#This Row],[시도]]&amp;" "&amp;표1[[#This Row],[시군구]],요금제0402!C:C,요금제0402!G:G),"-")</f>
        <v>경인B</v>
      </c>
      <c r="P687" s="14"/>
      <c r="Q687" s="57">
        <v>0</v>
      </c>
      <c r="R687" s="13">
        <v>100</v>
      </c>
      <c r="S687" s="18">
        <v>50</v>
      </c>
      <c r="T687" s="12" t="s">
        <v>86</v>
      </c>
      <c r="U687" s="11" t="s">
        <v>150</v>
      </c>
      <c r="V687" s="11">
        <v>2112911753</v>
      </c>
      <c r="W687" s="11" t="s">
        <v>4068</v>
      </c>
      <c r="X687" s="11" t="s">
        <v>4069</v>
      </c>
      <c r="Y687" s="11" t="s">
        <v>5070</v>
      </c>
      <c r="Z687" s="11">
        <v>3333257542440</v>
      </c>
      <c r="AA687" s="11" t="s">
        <v>68</v>
      </c>
      <c r="AB687" s="11" t="s">
        <v>4071</v>
      </c>
      <c r="AC687" s="12"/>
      <c r="AD687" s="12"/>
      <c r="AE687" s="12"/>
      <c r="AF687" s="15"/>
      <c r="AG687" s="11" t="str">
        <f>IFERROR(VLOOKUP(표1[[#This Row],[담당자]],'담당자 정보'!$B:$D,2,0),"")</f>
        <v>모아라인</v>
      </c>
      <c r="AH687" s="11" t="str">
        <f>IFERROR(VLOOKUP(표1[[#This Row],[담당자]],'담당자 정보'!$B:$E,4,0),"")</f>
        <v>인프라확장실</v>
      </c>
      <c r="AI687" s="12" t="s">
        <v>396</v>
      </c>
      <c r="AJ687" s="12" t="str">
        <f>IFERROR(VLOOKUP(표1[[#This Row],[담당자]],배민비즈계정!$B:$E,3,0),"")</f>
        <v>jpmook12</v>
      </c>
      <c r="AK687" s="12" t="str">
        <f>IFERROR(VLOOKUP(표1[[#This Row],[담당자]],배민비즈계정!$B:$E,4,0),"")</f>
        <v>010-9904-2857</v>
      </c>
      <c r="AL687" s="12" t="str">
        <f>VLOOKUP(표1[[#This Row],[담당자]],배민비즈계정!$B:$E,2,0)</f>
        <v>모아라인</v>
      </c>
      <c r="AM687" s="11">
        <f>VLOOKUP(표1[[#This Row],[담당자]],'담당자 정보'!B:G,6,FALSE)</f>
        <v>0</v>
      </c>
      <c r="AN687" s="11" t="e">
        <f>VLOOKUP(표1[[#This Row],[팀장]],배민비즈계정!$B:$E,3,FALSE)</f>
        <v>#N/A</v>
      </c>
      <c r="AO687" s="16" t="e">
        <f>VLOOKUP(표1[[#This Row],[팀장]],배민비즈계정!$B:$E,4,FALSE)</f>
        <v>#N/A</v>
      </c>
      <c r="AP687" s="2" t="s">
        <v>109</v>
      </c>
      <c r="AQ687" s="2" t="s">
        <v>135</v>
      </c>
      <c r="AR687" s="2" t="str">
        <f>_xlfn.XLOOKUP(표1[[#This Row],[시도2]]&amp;" "&amp;표1[[#This Row],[시군구2]],요금제0402!C:C,요금제0402!G:G)</f>
        <v>경인B</v>
      </c>
      <c r="AS687" s="2"/>
      <c r="AT687" s="2"/>
      <c r="AU687" s="2"/>
    </row>
    <row r="688" spans="1:47" ht="16.5" customHeight="1">
      <c r="A688" s="10">
        <v>686</v>
      </c>
      <c r="B688" s="11"/>
      <c r="C688" s="11" t="s">
        <v>5079</v>
      </c>
      <c r="D688" s="11" t="s">
        <v>5080</v>
      </c>
      <c r="E688" s="11" t="s">
        <v>75</v>
      </c>
      <c r="F688" s="11" t="s">
        <v>109</v>
      </c>
      <c r="G688" s="11" t="s">
        <v>1178</v>
      </c>
      <c r="H688" s="11">
        <v>0</v>
      </c>
      <c r="I688" s="47"/>
      <c r="J688" s="11" t="s">
        <v>5081</v>
      </c>
      <c r="K688" s="11" t="s">
        <v>5082</v>
      </c>
      <c r="L688" s="11" t="s">
        <v>4689</v>
      </c>
      <c r="M688" s="12">
        <v>45492</v>
      </c>
      <c r="N688" s="12">
        <v>45497</v>
      </c>
      <c r="O688" s="12" t="str">
        <f>IFERROR(_xlfn.XLOOKUP(표1[[#This Row],[시도]]&amp;" "&amp;표1[[#This Row],[시군구]],요금제0402!C:C,요금제0402!G:G),"-")</f>
        <v>로드러너 요금제</v>
      </c>
      <c r="P688" s="14"/>
      <c r="Q688" s="57">
        <v>0</v>
      </c>
      <c r="R688" s="13">
        <v>100</v>
      </c>
      <c r="S688" s="18">
        <v>50</v>
      </c>
      <c r="T688" s="12" t="s">
        <v>86</v>
      </c>
      <c r="U688" s="11" t="s">
        <v>150</v>
      </c>
      <c r="V688" s="11">
        <v>0</v>
      </c>
      <c r="W688" s="11">
        <v>0</v>
      </c>
      <c r="X688" s="11">
        <v>0</v>
      </c>
      <c r="Y688" s="11">
        <v>0</v>
      </c>
      <c r="Z688" s="11">
        <v>0</v>
      </c>
      <c r="AA688" s="11">
        <v>0</v>
      </c>
      <c r="AB688" s="11">
        <v>0</v>
      </c>
      <c r="AC688" s="12"/>
      <c r="AD688" s="12"/>
      <c r="AE688" s="12"/>
      <c r="AF688" s="15"/>
      <c r="AG688" s="11" t="str">
        <f>IFERROR(VLOOKUP(표1[[#This Row],[담당자]],'담당자 정보'!$B:$D,2,0),"")</f>
        <v>모아라인</v>
      </c>
      <c r="AH688" s="11" t="str">
        <f>IFERROR(VLOOKUP(표1[[#This Row],[담당자]],'담당자 정보'!$B:$E,4,0),"")</f>
        <v>인프라확장_2팀</v>
      </c>
      <c r="AI688" s="12" t="s">
        <v>455</v>
      </c>
      <c r="AJ688" s="12" t="str">
        <f>IFERROR(VLOOKUP(표1[[#This Row],[담당자]],배민비즈계정!$B:$E,3,0),"")</f>
        <v>Dkssudgody</v>
      </c>
      <c r="AK688" s="12" t="str">
        <f>IFERROR(VLOOKUP(표1[[#This Row],[담당자]],배민비즈계정!$B:$E,4,0),"")</f>
        <v>010-9737-2777</v>
      </c>
      <c r="AL688" s="12" t="str">
        <f>VLOOKUP(표1[[#This Row],[담당자]],배민비즈계정!$B:$E,2,0)</f>
        <v>모아라인</v>
      </c>
      <c r="AM688" s="11" t="str">
        <f>VLOOKUP(표1[[#This Row],[담당자]],'담당자 정보'!B:G,6,FALSE)</f>
        <v>김정교</v>
      </c>
      <c r="AN688" s="11" t="str">
        <f>VLOOKUP(표1[[#This Row],[팀장]],배민비즈계정!$B:$E,3,FALSE)</f>
        <v>Dkssudgody</v>
      </c>
      <c r="AO688" s="16" t="str">
        <f>VLOOKUP(표1[[#This Row],[팀장]],배민비즈계정!$B:$E,4,FALSE)</f>
        <v>010-9737-2777</v>
      </c>
      <c r="AP688" s="2" t="s">
        <v>109</v>
      </c>
      <c r="AQ688" s="2" t="s">
        <v>1178</v>
      </c>
      <c r="AR688" s="2" t="str">
        <f>_xlfn.XLOOKUP(표1[[#This Row],[시도2]]&amp;" "&amp;표1[[#This Row],[시군구2]],요금제0402!C:C,요금제0402!G:G)</f>
        <v>로드러너 요금제</v>
      </c>
      <c r="AS688" s="2"/>
      <c r="AT688" s="2"/>
      <c r="AU688" s="2"/>
    </row>
    <row r="689" spans="1:47" ht="16.5" customHeight="1">
      <c r="A689" s="10">
        <v>687</v>
      </c>
      <c r="B689" s="11"/>
      <c r="C689" s="11" t="s">
        <v>5083</v>
      </c>
      <c r="D689" s="11" t="s">
        <v>5084</v>
      </c>
      <c r="E689" s="11" t="s">
        <v>56</v>
      </c>
      <c r="F689" s="11" t="s">
        <v>57</v>
      </c>
      <c r="G689" s="11" t="s">
        <v>337</v>
      </c>
      <c r="H689" s="11">
        <v>0</v>
      </c>
      <c r="I689" s="47" t="s">
        <v>5085</v>
      </c>
      <c r="J689" s="11" t="s">
        <v>5086</v>
      </c>
      <c r="K689" s="11" t="s">
        <v>5087</v>
      </c>
      <c r="L689" s="11" t="s">
        <v>4689</v>
      </c>
      <c r="M689" s="12">
        <v>45492</v>
      </c>
      <c r="N689" s="12">
        <v>45497</v>
      </c>
      <c r="O689" s="12" t="str">
        <f>IFERROR(_xlfn.XLOOKUP(표1[[#This Row],[시도]]&amp;" "&amp;표1[[#This Row],[시군구]],요금제0402!C:C,요금제0402!G:G),"-")</f>
        <v>서울B&amp;경인A</v>
      </c>
      <c r="P689" s="14"/>
      <c r="Q689" s="57">
        <v>0</v>
      </c>
      <c r="R689" s="13">
        <v>100</v>
      </c>
      <c r="S689" s="18">
        <v>50</v>
      </c>
      <c r="T689" s="12" t="s">
        <v>86</v>
      </c>
      <c r="U689" s="11" t="s">
        <v>64</v>
      </c>
      <c r="V689" s="11">
        <v>2112911753</v>
      </c>
      <c r="W689" s="11" t="s">
        <v>4068</v>
      </c>
      <c r="X689" s="11" t="s">
        <v>4069</v>
      </c>
      <c r="Y689" s="11" t="s">
        <v>5070</v>
      </c>
      <c r="Z689" s="11">
        <v>3333257542440</v>
      </c>
      <c r="AA689" s="11" t="s">
        <v>68</v>
      </c>
      <c r="AB689" s="11" t="s">
        <v>4071</v>
      </c>
      <c r="AC689" s="12"/>
      <c r="AD689" s="12"/>
      <c r="AE689" s="12"/>
      <c r="AF689" s="15"/>
      <c r="AG689" s="11" t="str">
        <f>IFERROR(VLOOKUP(표1[[#This Row],[담당자]],'담당자 정보'!$B:$D,2,0),"")</f>
        <v>모아라인</v>
      </c>
      <c r="AH689" s="11" t="str">
        <f>IFERROR(VLOOKUP(표1[[#This Row],[담당자]],'담당자 정보'!$B:$E,4,0),"")</f>
        <v>인프라확장실</v>
      </c>
      <c r="AI689" s="12" t="s">
        <v>396</v>
      </c>
      <c r="AJ689" s="12" t="str">
        <f>IFERROR(VLOOKUP(표1[[#This Row],[담당자]],배민비즈계정!$B:$E,3,0),"")</f>
        <v>jpmook12</v>
      </c>
      <c r="AK689" s="12" t="str">
        <f>IFERROR(VLOOKUP(표1[[#This Row],[담당자]],배민비즈계정!$B:$E,4,0),"")</f>
        <v>010-9904-2857</v>
      </c>
      <c r="AL689" s="12" t="str">
        <f>VLOOKUP(표1[[#This Row],[담당자]],배민비즈계정!$B:$E,2,0)</f>
        <v>모아라인</v>
      </c>
      <c r="AM689" s="11">
        <f>VLOOKUP(표1[[#This Row],[담당자]],'담당자 정보'!B:G,6,FALSE)</f>
        <v>0</v>
      </c>
      <c r="AN689" s="11" t="e">
        <f>VLOOKUP(표1[[#This Row],[팀장]],배민비즈계정!$B:$E,3,FALSE)</f>
        <v>#N/A</v>
      </c>
      <c r="AO689" s="16" t="e">
        <f>VLOOKUP(표1[[#This Row],[팀장]],배민비즈계정!$B:$E,4,FALSE)</f>
        <v>#N/A</v>
      </c>
      <c r="AP689" s="2" t="s">
        <v>57</v>
      </c>
      <c r="AQ689" s="2" t="s">
        <v>337</v>
      </c>
      <c r="AR689" s="2" t="str">
        <f>_xlfn.XLOOKUP(표1[[#This Row],[시도2]]&amp;" "&amp;표1[[#This Row],[시군구2]],요금제0402!C:C,요금제0402!G:G)</f>
        <v>서울B&amp;경인A</v>
      </c>
      <c r="AS689" s="2"/>
      <c r="AT689" s="2"/>
      <c r="AU689" s="2"/>
    </row>
    <row r="690" spans="1:47" ht="16.5" customHeight="1">
      <c r="A690" s="10">
        <v>688</v>
      </c>
      <c r="B690" s="11"/>
      <c r="C690" s="11" t="s">
        <v>5088</v>
      </c>
      <c r="D690" s="11" t="s">
        <v>5089</v>
      </c>
      <c r="E690" s="11" t="s">
        <v>56</v>
      </c>
      <c r="F690" s="11" t="s">
        <v>388</v>
      </c>
      <c r="G690" s="11" t="s">
        <v>435</v>
      </c>
      <c r="H690" s="11">
        <v>0</v>
      </c>
      <c r="I690" s="47"/>
      <c r="J690" s="11" t="s">
        <v>5090</v>
      </c>
      <c r="K690" s="11" t="s">
        <v>5091</v>
      </c>
      <c r="L690" s="11" t="s">
        <v>4689</v>
      </c>
      <c r="M690" s="12">
        <v>45492</v>
      </c>
      <c r="N690" s="12">
        <v>45497</v>
      </c>
      <c r="O690" s="12" t="str">
        <f>IFERROR(_xlfn.XLOOKUP(표1[[#This Row],[시도]]&amp;" "&amp;표1[[#This Row],[시군구]],요금제0402!C:C,요금제0402!G:G),"-")</f>
        <v>지방</v>
      </c>
      <c r="P690" s="14"/>
      <c r="Q690" s="57">
        <v>0</v>
      </c>
      <c r="R690" s="13">
        <v>100</v>
      </c>
      <c r="S690" s="18">
        <v>50</v>
      </c>
      <c r="T690" s="12" t="s">
        <v>86</v>
      </c>
      <c r="U690" s="11" t="s">
        <v>64</v>
      </c>
      <c r="V690" s="11">
        <v>4380403535</v>
      </c>
      <c r="W690" s="11" t="s">
        <v>5092</v>
      </c>
      <c r="X690" s="11" t="s">
        <v>5093</v>
      </c>
      <c r="Y690" s="11" t="s">
        <v>5094</v>
      </c>
      <c r="Z690" s="11">
        <v>3021596325461</v>
      </c>
      <c r="AA690" s="11" t="s">
        <v>142</v>
      </c>
      <c r="AB690" s="11" t="s">
        <v>5095</v>
      </c>
      <c r="AC690" s="12"/>
      <c r="AD690" s="12"/>
      <c r="AE690" s="12"/>
      <c r="AF690" s="15"/>
      <c r="AG690" s="11" t="str">
        <f>IFERROR(VLOOKUP(표1[[#This Row],[담당자]],'담당자 정보'!$B:$D,2,0),"")</f>
        <v>바로고</v>
      </c>
      <c r="AH690" s="11" t="str">
        <f>IFERROR(VLOOKUP(표1[[#This Row],[담당자]],'담당자 정보'!$B:$E,4,0),"")</f>
        <v>1팀</v>
      </c>
      <c r="AI690" s="12" t="s">
        <v>131</v>
      </c>
      <c r="AJ690" s="12" t="str">
        <f>IFERROR(VLOOKUP(표1[[#This Row],[담당자]],배민비즈계정!$B:$E,3,0),"")</f>
        <v>kwpark</v>
      </c>
      <c r="AK690" s="12" t="str">
        <f>IFERROR(VLOOKUP(표1[[#This Row],[담당자]],배민비즈계정!$B:$E,4,0),"")</f>
        <v>010-9098-6748</v>
      </c>
      <c r="AL690" s="12" t="str">
        <f>VLOOKUP(표1[[#This Row],[담당자]],배민비즈계정!$B:$E,2,0)</f>
        <v>1팀</v>
      </c>
      <c r="AM690" s="11" t="str">
        <f>VLOOKUP(표1[[#This Row],[담당자]],'담당자 정보'!B:G,6,FALSE)</f>
        <v>평정현</v>
      </c>
      <c r="AN690" s="11" t="str">
        <f>VLOOKUP(표1[[#This Row],[팀장]],배민비즈계정!$B:$E,3,FALSE)</f>
        <v>jhpyeong</v>
      </c>
      <c r="AO690" s="16" t="str">
        <f>VLOOKUP(표1[[#This Row],[팀장]],배민비즈계정!$B:$E,4,FALSE)</f>
        <v>010-4660-7292</v>
      </c>
      <c r="AP690" s="2" t="s">
        <v>388</v>
      </c>
      <c r="AQ690" s="2" t="s">
        <v>435</v>
      </c>
      <c r="AR690" s="2" t="str">
        <f>_xlfn.XLOOKUP(표1[[#This Row],[시도2]]&amp;" "&amp;표1[[#This Row],[시군구2]],요금제0402!C:C,요금제0402!G:G)</f>
        <v>지방</v>
      </c>
      <c r="AS690" s="2"/>
      <c r="AT690" s="2"/>
      <c r="AU690" s="2"/>
    </row>
    <row r="691" spans="1:47" ht="16.5" customHeight="1">
      <c r="A691" s="10">
        <v>689</v>
      </c>
      <c r="B691" s="11"/>
      <c r="C691" s="11" t="s">
        <v>5096</v>
      </c>
      <c r="D691" s="11" t="s">
        <v>5097</v>
      </c>
      <c r="E691" s="11" t="s">
        <v>56</v>
      </c>
      <c r="F691" s="11" t="s">
        <v>2149</v>
      </c>
      <c r="G691" s="11" t="s">
        <v>2164</v>
      </c>
      <c r="H691" s="11">
        <v>0</v>
      </c>
      <c r="I691" s="47"/>
      <c r="J691" s="11" t="s">
        <v>5098</v>
      </c>
      <c r="K691" s="11" t="s">
        <v>5099</v>
      </c>
      <c r="L691" s="11" t="s">
        <v>4689</v>
      </c>
      <c r="M691" s="12">
        <v>45492</v>
      </c>
      <c r="N691" s="12">
        <v>45497</v>
      </c>
      <c r="O691" s="12" t="str">
        <f>IFERROR(_xlfn.XLOOKUP(표1[[#This Row],[시도]]&amp;" "&amp;표1[[#This Row],[시군구]],요금제0402!C:C,요금제0402!G:G),"-")</f>
        <v>경인B</v>
      </c>
      <c r="P691" s="14"/>
      <c r="Q691" s="57">
        <v>0</v>
      </c>
      <c r="R691" s="13">
        <v>100</v>
      </c>
      <c r="S691" s="18">
        <v>50</v>
      </c>
      <c r="T691" s="12" t="s">
        <v>86</v>
      </c>
      <c r="U691" s="11" t="s">
        <v>150</v>
      </c>
      <c r="V691" s="11">
        <v>0</v>
      </c>
      <c r="W691" s="11">
        <v>0</v>
      </c>
      <c r="X691" s="11">
        <v>0</v>
      </c>
      <c r="Y691" s="11">
        <v>0</v>
      </c>
      <c r="Z691" s="11">
        <v>0</v>
      </c>
      <c r="AA691" s="11">
        <v>0</v>
      </c>
      <c r="AB691" s="11">
        <v>0</v>
      </c>
      <c r="AC691" s="12"/>
      <c r="AD691" s="12"/>
      <c r="AE691" s="12"/>
      <c r="AF691" s="15"/>
      <c r="AG691" s="11" t="str">
        <f>IFERROR(VLOOKUP(표1[[#This Row],[담당자]],'담당자 정보'!$B:$D,2,0),"")</f>
        <v>바로고</v>
      </c>
      <c r="AH691" s="11" t="str">
        <f>IFERROR(VLOOKUP(표1[[#This Row],[담당자]],'담당자 정보'!$B:$E,4,0),"")</f>
        <v>1팀</v>
      </c>
      <c r="AI691" s="12" t="s">
        <v>131</v>
      </c>
      <c r="AJ691" s="12" t="str">
        <f>IFERROR(VLOOKUP(표1[[#This Row],[담당자]],배민비즈계정!$B:$E,3,0),"")</f>
        <v>kwpark</v>
      </c>
      <c r="AK691" s="12" t="str">
        <f>IFERROR(VLOOKUP(표1[[#This Row],[담당자]],배민비즈계정!$B:$E,4,0),"")</f>
        <v>010-9098-6748</v>
      </c>
      <c r="AL691" s="12" t="str">
        <f>VLOOKUP(표1[[#This Row],[담당자]],배민비즈계정!$B:$E,2,0)</f>
        <v>1팀</v>
      </c>
      <c r="AM691" s="11" t="str">
        <f>VLOOKUP(표1[[#This Row],[담당자]],'담당자 정보'!B:G,6,FALSE)</f>
        <v>평정현</v>
      </c>
      <c r="AN691" s="11" t="str">
        <f>VLOOKUP(표1[[#This Row],[팀장]],배민비즈계정!$B:$E,3,FALSE)</f>
        <v>jhpyeong</v>
      </c>
      <c r="AO691" s="16" t="str">
        <f>VLOOKUP(표1[[#This Row],[팀장]],배민비즈계정!$B:$E,4,FALSE)</f>
        <v>010-4660-7292</v>
      </c>
      <c r="AP691" s="2" t="s">
        <v>2149</v>
      </c>
      <c r="AQ691" s="2" t="s">
        <v>2164</v>
      </c>
      <c r="AR691" s="2" t="str">
        <f>_xlfn.XLOOKUP(표1[[#This Row],[시도2]]&amp;" "&amp;표1[[#This Row],[시군구2]],요금제0402!C:C,요금제0402!G:G)</f>
        <v>경인B</v>
      </c>
      <c r="AS691" s="2"/>
      <c r="AT691" s="2"/>
      <c r="AU691" s="2"/>
    </row>
    <row r="692" spans="1:47" ht="16.5" customHeight="1">
      <c r="A692" s="10">
        <v>690</v>
      </c>
      <c r="B692" s="11"/>
      <c r="C692" s="11" t="s">
        <v>5100</v>
      </c>
      <c r="D692" s="11" t="s">
        <v>5101</v>
      </c>
      <c r="E692" s="11" t="s">
        <v>75</v>
      </c>
      <c r="F692" s="11" t="s">
        <v>493</v>
      </c>
      <c r="G692" s="11" t="s">
        <v>539</v>
      </c>
      <c r="H692" s="11">
        <v>0</v>
      </c>
      <c r="I692" s="47"/>
      <c r="J692" s="11" t="s">
        <v>5102</v>
      </c>
      <c r="K692" s="11" t="s">
        <v>5103</v>
      </c>
      <c r="L692" s="11" t="s">
        <v>4689</v>
      </c>
      <c r="M692" s="12">
        <v>45492</v>
      </c>
      <c r="N692" s="12">
        <v>45497</v>
      </c>
      <c r="O692" s="12" t="str">
        <f>IFERROR(_xlfn.XLOOKUP(표1[[#This Row],[시도]]&amp;" "&amp;표1[[#This Row],[시군구]],요금제0402!C:C,요금제0402!G:G),"-")</f>
        <v>지방</v>
      </c>
      <c r="P692" s="14"/>
      <c r="Q692" s="57">
        <v>200</v>
      </c>
      <c r="R692" s="13">
        <v>100</v>
      </c>
      <c r="S692" s="18">
        <v>50</v>
      </c>
      <c r="T692" s="12" t="s">
        <v>86</v>
      </c>
      <c r="U692" s="11" t="s">
        <v>64</v>
      </c>
      <c r="V692" s="11">
        <v>6452000489</v>
      </c>
      <c r="W692" s="11" t="s">
        <v>5104</v>
      </c>
      <c r="X692" s="11" t="s">
        <v>5105</v>
      </c>
      <c r="Y692" s="11" t="s">
        <v>5106</v>
      </c>
      <c r="Z692" s="11">
        <v>10406333201021</v>
      </c>
      <c r="AA692" s="11" t="s">
        <v>103</v>
      </c>
      <c r="AB692" s="11" t="s">
        <v>5107</v>
      </c>
      <c r="AC692" s="12"/>
      <c r="AD692" s="12"/>
      <c r="AE692" s="12"/>
      <c r="AF692" s="15"/>
      <c r="AG692" s="11" t="str">
        <f>IFERROR(VLOOKUP(표1[[#This Row],[담당자]],'담당자 정보'!$B:$D,2,0),"")</f>
        <v>바로고</v>
      </c>
      <c r="AH692" s="11" t="str">
        <f>IFERROR(VLOOKUP(표1[[#This Row],[담당자]],'담당자 정보'!$B:$E,4,0),"")</f>
        <v>2팀</v>
      </c>
      <c r="AI692" s="12" t="s">
        <v>535</v>
      </c>
      <c r="AJ692" s="12" t="str">
        <f>IFERROR(VLOOKUP(표1[[#This Row],[담당자]],배민비즈계정!$B:$E,3,0),"")</f>
        <v>yckim</v>
      </c>
      <c r="AK692" s="12" t="str">
        <f>IFERROR(VLOOKUP(표1[[#This Row],[담당자]],배민비즈계정!$B:$E,4,0),"")</f>
        <v>010-9995-3121</v>
      </c>
      <c r="AL692" s="12" t="str">
        <f>VLOOKUP(표1[[#This Row],[담당자]],배민비즈계정!$B:$E,2,0)</f>
        <v>2팀</v>
      </c>
      <c r="AM692" s="11" t="str">
        <f>VLOOKUP(표1[[#This Row],[담당자]],'담당자 정보'!B:G,6,FALSE)</f>
        <v>최융희</v>
      </c>
      <c r="AN692" s="11" t="str">
        <f>VLOOKUP(표1[[#This Row],[팀장]],배민비즈계정!$B:$E,3,FALSE)</f>
        <v>yhchoi62</v>
      </c>
      <c r="AO692" s="16" t="str">
        <f>VLOOKUP(표1[[#This Row],[팀장]],배민비즈계정!$B:$E,4,FALSE)</f>
        <v xml:space="preserve"> 010-2336-6262</v>
      </c>
      <c r="AP692" s="2" t="s">
        <v>493</v>
      </c>
      <c r="AQ692" s="2" t="s">
        <v>539</v>
      </c>
      <c r="AR692" s="2" t="str">
        <f>_xlfn.XLOOKUP(표1[[#This Row],[시도2]]&amp;" "&amp;표1[[#This Row],[시군구2]],요금제0402!C:C,요금제0402!G:G)</f>
        <v>지방</v>
      </c>
      <c r="AS692" s="2"/>
      <c r="AT692" s="2"/>
      <c r="AU692" s="2"/>
    </row>
    <row r="693" spans="1:47" ht="16.5" customHeight="1">
      <c r="A693" s="10">
        <v>691</v>
      </c>
      <c r="B693" s="11"/>
      <c r="C693" s="11" t="s">
        <v>5108</v>
      </c>
      <c r="D693" s="11" t="s">
        <v>5109</v>
      </c>
      <c r="E693" s="11" t="s">
        <v>56</v>
      </c>
      <c r="F693" s="11" t="s">
        <v>493</v>
      </c>
      <c r="G693" s="11" t="s">
        <v>377</v>
      </c>
      <c r="H693" s="11">
        <v>2</v>
      </c>
      <c r="I693" s="47" t="s">
        <v>1708</v>
      </c>
      <c r="J693" s="11" t="s">
        <v>5110</v>
      </c>
      <c r="K693" s="11" t="s">
        <v>1945</v>
      </c>
      <c r="L693" s="11" t="s">
        <v>4689</v>
      </c>
      <c r="M693" s="12">
        <v>45492</v>
      </c>
      <c r="N693" s="12">
        <v>45497</v>
      </c>
      <c r="O693" s="12" t="str">
        <f>IFERROR(_xlfn.XLOOKUP(표1[[#This Row],[시도]]&amp;" "&amp;표1[[#This Row],[시군구]],요금제0402!C:C,요금제0402!G:G),"-")</f>
        <v>지방</v>
      </c>
      <c r="P693" s="14"/>
      <c r="Q693" s="57">
        <v>100</v>
      </c>
      <c r="R693" s="13">
        <v>100</v>
      </c>
      <c r="S693" s="18">
        <v>50</v>
      </c>
      <c r="T693" s="12" t="s">
        <v>86</v>
      </c>
      <c r="U693" s="11" t="s">
        <v>64</v>
      </c>
      <c r="V693" s="11">
        <v>4062001317</v>
      </c>
      <c r="W693" s="11" t="s">
        <v>5111</v>
      </c>
      <c r="X693" s="11" t="s">
        <v>5112</v>
      </c>
      <c r="Y693" s="11" t="s">
        <v>5113</v>
      </c>
      <c r="Z693" s="11">
        <v>100024359696</v>
      </c>
      <c r="AA693" s="11" t="s">
        <v>1097</v>
      </c>
      <c r="AB693" s="11" t="s">
        <v>5114</v>
      </c>
      <c r="AC693" s="12"/>
      <c r="AD693" s="12"/>
      <c r="AE693" s="12"/>
      <c r="AF693" s="15"/>
      <c r="AG693" s="11" t="str">
        <f>IFERROR(VLOOKUP(표1[[#This Row],[담당자]],'담당자 정보'!$B:$D,2,0),"")</f>
        <v>바로고</v>
      </c>
      <c r="AH693" s="11" t="str">
        <f>IFERROR(VLOOKUP(표1[[#This Row],[담당자]],'담당자 정보'!$B:$E,4,0),"")</f>
        <v>2팀</v>
      </c>
      <c r="AI693" s="12" t="s">
        <v>535</v>
      </c>
      <c r="AJ693" s="12" t="str">
        <f>IFERROR(VLOOKUP(표1[[#This Row],[담당자]],배민비즈계정!$B:$E,3,0),"")</f>
        <v>yckim</v>
      </c>
      <c r="AK693" s="12" t="str">
        <f>IFERROR(VLOOKUP(표1[[#This Row],[담당자]],배민비즈계정!$B:$E,4,0),"")</f>
        <v>010-9995-3121</v>
      </c>
      <c r="AL693" s="12" t="str">
        <f>VLOOKUP(표1[[#This Row],[담당자]],배민비즈계정!$B:$E,2,0)</f>
        <v>2팀</v>
      </c>
      <c r="AM693" s="11" t="str">
        <f>VLOOKUP(표1[[#This Row],[담당자]],'담당자 정보'!B:G,6,FALSE)</f>
        <v>최융희</v>
      </c>
      <c r="AN693" s="11" t="str">
        <f>VLOOKUP(표1[[#This Row],[팀장]],배민비즈계정!$B:$E,3,FALSE)</f>
        <v>yhchoi62</v>
      </c>
      <c r="AO693" s="16" t="str">
        <f>VLOOKUP(표1[[#This Row],[팀장]],배민비즈계정!$B:$E,4,FALSE)</f>
        <v xml:space="preserve"> 010-2336-6262</v>
      </c>
      <c r="AP693" s="2" t="s">
        <v>493</v>
      </c>
      <c r="AQ693" s="2" t="s">
        <v>377</v>
      </c>
      <c r="AR693" s="2" t="str">
        <f>_xlfn.XLOOKUP(표1[[#This Row],[시도2]]&amp;" "&amp;표1[[#This Row],[시군구2]],요금제0402!C:C,요금제0402!G:G)</f>
        <v>지방</v>
      </c>
      <c r="AS693" s="2"/>
      <c r="AT693" s="2"/>
      <c r="AU693" s="2"/>
    </row>
    <row r="694" spans="1:47" ht="16.5" customHeight="1">
      <c r="A694" s="10">
        <v>692</v>
      </c>
      <c r="B694" s="11"/>
      <c r="C694" s="11" t="s">
        <v>5115</v>
      </c>
      <c r="D694" s="11" t="s">
        <v>5116</v>
      </c>
      <c r="E694" s="11" t="s">
        <v>56</v>
      </c>
      <c r="F694" s="11" t="s">
        <v>493</v>
      </c>
      <c r="G694" s="11" t="s">
        <v>2027</v>
      </c>
      <c r="H694" s="11">
        <v>0</v>
      </c>
      <c r="I694" s="47" t="s">
        <v>5117</v>
      </c>
      <c r="J694" s="11" t="s">
        <v>5118</v>
      </c>
      <c r="K694" s="11" t="s">
        <v>4107</v>
      </c>
      <c r="L694" s="11" t="s">
        <v>4689</v>
      </c>
      <c r="M694" s="12">
        <v>45492</v>
      </c>
      <c r="N694" s="12">
        <v>45497</v>
      </c>
      <c r="O694" s="12" t="str">
        <f>IFERROR(_xlfn.XLOOKUP(표1[[#This Row],[시도]]&amp;" "&amp;표1[[#This Row],[시군구]],요금제0402!C:C,요금제0402!G:G),"-")</f>
        <v>지방</v>
      </c>
      <c r="P694" s="14"/>
      <c r="Q694" s="57">
        <v>0</v>
      </c>
      <c r="R694" s="13">
        <v>100</v>
      </c>
      <c r="S694" s="18">
        <v>50</v>
      </c>
      <c r="T694" s="12" t="s">
        <v>86</v>
      </c>
      <c r="U694" s="11" t="s">
        <v>64</v>
      </c>
      <c r="V694" s="11">
        <v>8695800642</v>
      </c>
      <c r="W694" s="11" t="s">
        <v>1360</v>
      </c>
      <c r="X694" s="11" t="s">
        <v>5119</v>
      </c>
      <c r="Y694" s="11" t="s">
        <v>5120</v>
      </c>
      <c r="Z694" s="11">
        <v>96010201438069</v>
      </c>
      <c r="AA694" s="11" t="s">
        <v>90</v>
      </c>
      <c r="AB694" s="11" t="s">
        <v>5121</v>
      </c>
      <c r="AC694" s="12"/>
      <c r="AD694" s="12"/>
      <c r="AE694" s="12"/>
      <c r="AF694" s="15"/>
      <c r="AG694" s="11" t="str">
        <f>IFERROR(VLOOKUP(표1[[#This Row],[담당자]],'담당자 정보'!$B:$D,2,0),"")</f>
        <v>바로고</v>
      </c>
      <c r="AH694" s="11" t="str">
        <f>IFERROR(VLOOKUP(표1[[#This Row],[담당자]],'담당자 정보'!$B:$E,4,0),"")</f>
        <v>2팀</v>
      </c>
      <c r="AI694" s="12" t="s">
        <v>535</v>
      </c>
      <c r="AJ694" s="12" t="str">
        <f>IFERROR(VLOOKUP(표1[[#This Row],[담당자]],배민비즈계정!$B:$E,3,0),"")</f>
        <v>yckim</v>
      </c>
      <c r="AK694" s="12" t="str">
        <f>IFERROR(VLOOKUP(표1[[#This Row],[담당자]],배민비즈계정!$B:$E,4,0),"")</f>
        <v>010-9995-3121</v>
      </c>
      <c r="AL694" s="12" t="str">
        <f>VLOOKUP(표1[[#This Row],[담당자]],배민비즈계정!$B:$E,2,0)</f>
        <v>2팀</v>
      </c>
      <c r="AM694" s="11" t="str">
        <f>VLOOKUP(표1[[#This Row],[담당자]],'담당자 정보'!B:G,6,FALSE)</f>
        <v>최융희</v>
      </c>
      <c r="AN694" s="11" t="str">
        <f>VLOOKUP(표1[[#This Row],[팀장]],배민비즈계정!$B:$E,3,FALSE)</f>
        <v>yhchoi62</v>
      </c>
      <c r="AO694" s="16" t="str">
        <f>VLOOKUP(표1[[#This Row],[팀장]],배민비즈계정!$B:$E,4,FALSE)</f>
        <v xml:space="preserve"> 010-2336-6262</v>
      </c>
      <c r="AP694" s="2" t="s">
        <v>493</v>
      </c>
      <c r="AQ694" s="2" t="s">
        <v>2027</v>
      </c>
      <c r="AR694" s="2" t="str">
        <f>_xlfn.XLOOKUP(표1[[#This Row],[시도2]]&amp;" "&amp;표1[[#This Row],[시군구2]],요금제0402!C:C,요금제0402!G:G)</f>
        <v>지방</v>
      </c>
      <c r="AS694" s="2"/>
      <c r="AT694" s="2"/>
      <c r="AU694" s="2"/>
    </row>
    <row r="695" spans="1:47" ht="16.5" customHeight="1">
      <c r="A695" s="10">
        <v>693</v>
      </c>
      <c r="B695" s="11"/>
      <c r="C695" s="11" t="s">
        <v>5122</v>
      </c>
      <c r="D695" s="11" t="s">
        <v>5123</v>
      </c>
      <c r="E695" s="11" t="s">
        <v>56</v>
      </c>
      <c r="F695" s="11" t="s">
        <v>57</v>
      </c>
      <c r="G695" s="11" t="s">
        <v>271</v>
      </c>
      <c r="H695" s="11">
        <v>0</v>
      </c>
      <c r="I695" s="47"/>
      <c r="J695" s="11" t="s">
        <v>5124</v>
      </c>
      <c r="K695" s="11" t="s">
        <v>5125</v>
      </c>
      <c r="L695" s="11" t="s">
        <v>4689</v>
      </c>
      <c r="M695" s="12">
        <v>45492</v>
      </c>
      <c r="N695" s="12">
        <v>45497</v>
      </c>
      <c r="O695" s="12" t="str">
        <f>IFERROR(_xlfn.XLOOKUP(표1[[#This Row],[시도]]&amp;" "&amp;표1[[#This Row],[시군구]],요금제0402!C:C,요금제0402!G:G),"-")</f>
        <v>서울B&amp;경인A</v>
      </c>
      <c r="P695" s="14"/>
      <c r="Q695" s="57">
        <v>0</v>
      </c>
      <c r="R695" s="13">
        <v>100</v>
      </c>
      <c r="S695" s="18">
        <v>50</v>
      </c>
      <c r="T695" s="12" t="s">
        <v>86</v>
      </c>
      <c r="U695" s="11" t="s">
        <v>150</v>
      </c>
      <c r="V695" s="11">
        <v>6052981022</v>
      </c>
      <c r="W695" s="11" t="s">
        <v>1413</v>
      </c>
      <c r="X695" s="11" t="s">
        <v>1414</v>
      </c>
      <c r="Y695" s="11" t="s">
        <v>1415</v>
      </c>
      <c r="Z695" s="11">
        <v>1002459401093</v>
      </c>
      <c r="AA695" s="11" t="s">
        <v>259</v>
      </c>
      <c r="AB695" s="11" t="s">
        <v>1416</v>
      </c>
      <c r="AC695" s="12"/>
      <c r="AD695" s="12"/>
      <c r="AE695" s="12"/>
      <c r="AF695" s="15"/>
      <c r="AG695" s="11" t="str">
        <f>IFERROR(VLOOKUP(표1[[#This Row],[담당자]],'담당자 정보'!$B:$D,2,0),"")</f>
        <v>바로고</v>
      </c>
      <c r="AH695" s="11" t="str">
        <f>IFERROR(VLOOKUP(표1[[#This Row],[담당자]],'담당자 정보'!$B:$E,4,0),"")</f>
        <v>1팀</v>
      </c>
      <c r="AI695" s="12" t="s">
        <v>71</v>
      </c>
      <c r="AJ695" s="12" t="str">
        <f>IFERROR(VLOOKUP(표1[[#This Row],[담당자]],배민비즈계정!$B:$E,3,0),"")</f>
        <v>tkdan159</v>
      </c>
      <c r="AK695" s="12" t="str">
        <f>IFERROR(VLOOKUP(표1[[#This Row],[담당자]],배민비즈계정!$B:$E,4,0),"")</f>
        <v>010-9052-0911</v>
      </c>
      <c r="AL695" s="12" t="str">
        <f>VLOOKUP(표1[[#This Row],[담당자]],배민비즈계정!$B:$E,2,0)</f>
        <v>1팀</v>
      </c>
      <c r="AM695" s="11" t="str">
        <f>VLOOKUP(표1[[#This Row],[담당자]],'담당자 정보'!B:G,6,FALSE)</f>
        <v>평정현</v>
      </c>
      <c r="AN695" s="11" t="str">
        <f>VLOOKUP(표1[[#This Row],[팀장]],배민비즈계정!$B:$E,3,FALSE)</f>
        <v>jhpyeong</v>
      </c>
      <c r="AO695" s="16" t="str">
        <f>VLOOKUP(표1[[#This Row],[팀장]],배민비즈계정!$B:$E,4,FALSE)</f>
        <v>010-4660-7292</v>
      </c>
      <c r="AP695" s="2" t="s">
        <v>57</v>
      </c>
      <c r="AQ695" s="2" t="s">
        <v>271</v>
      </c>
      <c r="AR695" s="2" t="str">
        <f>_xlfn.XLOOKUP(표1[[#This Row],[시도2]]&amp;" "&amp;표1[[#This Row],[시군구2]],요금제0402!C:C,요금제0402!G:G)</f>
        <v>서울B&amp;경인A</v>
      </c>
      <c r="AS695" s="2"/>
      <c r="AT695" s="2"/>
      <c r="AU695" s="2"/>
    </row>
    <row r="696" spans="1:47" ht="16.5" customHeight="1">
      <c r="A696" s="10">
        <v>694</v>
      </c>
      <c r="B696" s="11"/>
      <c r="C696" s="11" t="s">
        <v>5126</v>
      </c>
      <c r="D696" s="11" t="s">
        <v>5127</v>
      </c>
      <c r="E696" s="11" t="s">
        <v>75</v>
      </c>
      <c r="F696" s="11" t="s">
        <v>57</v>
      </c>
      <c r="G696" s="11" t="s">
        <v>1409</v>
      </c>
      <c r="H696" s="11">
        <v>0</v>
      </c>
      <c r="I696" s="47" t="s">
        <v>5128</v>
      </c>
      <c r="J696" s="11" t="s">
        <v>5129</v>
      </c>
      <c r="K696" s="11" t="s">
        <v>5130</v>
      </c>
      <c r="L696" s="11" t="s">
        <v>4689</v>
      </c>
      <c r="M696" s="12">
        <v>45492</v>
      </c>
      <c r="N696" s="12">
        <v>45497</v>
      </c>
      <c r="O696" s="12" t="str">
        <f>IFERROR(_xlfn.XLOOKUP(표1[[#This Row],[시도]]&amp;" "&amp;표1[[#This Row],[시군구]],요금제0402!C:C,요금제0402!G:G),"-")</f>
        <v>서울B&amp;경인A</v>
      </c>
      <c r="P696" s="14"/>
      <c r="Q696" s="57">
        <v>0</v>
      </c>
      <c r="R696" s="13">
        <v>100</v>
      </c>
      <c r="S696" s="18">
        <v>50</v>
      </c>
      <c r="T696" s="12" t="s">
        <v>86</v>
      </c>
      <c r="U696" s="11" t="s">
        <v>64</v>
      </c>
      <c r="V696" s="11">
        <v>6052981022</v>
      </c>
      <c r="W696" s="11" t="s">
        <v>1413</v>
      </c>
      <c r="X696" s="11" t="s">
        <v>1414</v>
      </c>
      <c r="Y696" s="11" t="s">
        <v>1415</v>
      </c>
      <c r="Z696" s="11">
        <v>1002459401093</v>
      </c>
      <c r="AA696" s="11" t="s">
        <v>259</v>
      </c>
      <c r="AB696" s="11" t="s">
        <v>1416</v>
      </c>
      <c r="AC696" s="12"/>
      <c r="AD696" s="12"/>
      <c r="AE696" s="12"/>
      <c r="AF696" s="15"/>
      <c r="AG696" s="11" t="str">
        <f>IFERROR(VLOOKUP(표1[[#This Row],[담당자]],'담당자 정보'!$B:$D,2,0),"")</f>
        <v>바로고</v>
      </c>
      <c r="AH696" s="11" t="str">
        <f>IFERROR(VLOOKUP(표1[[#This Row],[담당자]],'담당자 정보'!$B:$E,4,0),"")</f>
        <v>1팀</v>
      </c>
      <c r="AI696" s="12" t="s">
        <v>71</v>
      </c>
      <c r="AJ696" s="12" t="str">
        <f>IFERROR(VLOOKUP(표1[[#This Row],[담당자]],배민비즈계정!$B:$E,3,0),"")</f>
        <v>tkdan159</v>
      </c>
      <c r="AK696" s="12" t="str">
        <f>IFERROR(VLOOKUP(표1[[#This Row],[담당자]],배민비즈계정!$B:$E,4,0),"")</f>
        <v>010-9052-0911</v>
      </c>
      <c r="AL696" s="12" t="str">
        <f>VLOOKUP(표1[[#This Row],[담당자]],배민비즈계정!$B:$E,2,0)</f>
        <v>1팀</v>
      </c>
      <c r="AM696" s="11" t="str">
        <f>VLOOKUP(표1[[#This Row],[담당자]],'담당자 정보'!B:G,6,FALSE)</f>
        <v>평정현</v>
      </c>
      <c r="AN696" s="11" t="str">
        <f>VLOOKUP(표1[[#This Row],[팀장]],배민비즈계정!$B:$E,3,FALSE)</f>
        <v>jhpyeong</v>
      </c>
      <c r="AO696" s="16" t="str">
        <f>VLOOKUP(표1[[#This Row],[팀장]],배민비즈계정!$B:$E,4,FALSE)</f>
        <v>010-4660-7292</v>
      </c>
      <c r="AP696" s="2" t="s">
        <v>57</v>
      </c>
      <c r="AQ696" s="2" t="s">
        <v>1409</v>
      </c>
      <c r="AR696" s="2" t="str">
        <f>_xlfn.XLOOKUP(표1[[#This Row],[시도2]]&amp;" "&amp;표1[[#This Row],[시군구2]],요금제0402!C:C,요금제0402!G:G)</f>
        <v>서울B&amp;경인A</v>
      </c>
      <c r="AS696" s="2"/>
      <c r="AT696" s="2"/>
      <c r="AU696" s="2"/>
    </row>
    <row r="697" spans="1:47" ht="16.5" customHeight="1">
      <c r="A697" s="10">
        <v>695</v>
      </c>
      <c r="B697" s="11"/>
      <c r="C697" s="11" t="s">
        <v>5131</v>
      </c>
      <c r="D697" s="11" t="s">
        <v>5132</v>
      </c>
      <c r="E697" s="11" t="s">
        <v>56</v>
      </c>
      <c r="F697" s="11" t="s">
        <v>57</v>
      </c>
      <c r="G697" s="11" t="s">
        <v>271</v>
      </c>
      <c r="H697" s="11">
        <v>0</v>
      </c>
      <c r="I697" s="47"/>
      <c r="J697" s="11" t="s">
        <v>5133</v>
      </c>
      <c r="K697" s="11" t="s">
        <v>273</v>
      </c>
      <c r="L697" s="11" t="s">
        <v>4689</v>
      </c>
      <c r="M697" s="12">
        <v>45492</v>
      </c>
      <c r="N697" s="12">
        <v>45497</v>
      </c>
      <c r="O697" s="12" t="str">
        <f>IFERROR(_xlfn.XLOOKUP(표1[[#This Row],[시도]]&amp;" "&amp;표1[[#This Row],[시군구]],요금제0402!C:C,요금제0402!G:G),"-")</f>
        <v>서울B&amp;경인A</v>
      </c>
      <c r="P697" s="14"/>
      <c r="Q697" s="57">
        <v>0</v>
      </c>
      <c r="R697" s="13">
        <v>100</v>
      </c>
      <c r="S697" s="18">
        <v>50</v>
      </c>
      <c r="T697" s="12" t="s">
        <v>86</v>
      </c>
      <c r="U697" s="11" t="s">
        <v>150</v>
      </c>
      <c r="V697" s="11">
        <v>2070685499</v>
      </c>
      <c r="W697" s="11" t="s">
        <v>5134</v>
      </c>
      <c r="X697" s="11" t="s">
        <v>5135</v>
      </c>
      <c r="Y697" s="11" t="s">
        <v>5136</v>
      </c>
      <c r="Z697" s="11">
        <v>3021553248201</v>
      </c>
      <c r="AA697" s="11" t="s">
        <v>142</v>
      </c>
      <c r="AB697" s="11" t="s">
        <v>5137</v>
      </c>
      <c r="AC697" s="12"/>
      <c r="AD697" s="12"/>
      <c r="AE697" s="12"/>
      <c r="AF697" s="15"/>
      <c r="AG697" s="11" t="str">
        <f>IFERROR(VLOOKUP(표1[[#This Row],[담당자]],'담당자 정보'!$B:$D,2,0),"")</f>
        <v>바로고</v>
      </c>
      <c r="AH697" s="11" t="str">
        <f>IFERROR(VLOOKUP(표1[[#This Row],[담당자]],'담당자 정보'!$B:$E,4,0),"")</f>
        <v>2팀</v>
      </c>
      <c r="AI697" s="12" t="s">
        <v>410</v>
      </c>
      <c r="AJ697" s="12" t="str">
        <f>IFERROR(VLOOKUP(표1[[#This Row],[담당자]],배민비즈계정!$B:$E,3,0),"")</f>
        <v>yhchoi62</v>
      </c>
      <c r="AK697" s="12" t="str">
        <f>IFERROR(VLOOKUP(표1[[#This Row],[담당자]],배민비즈계정!$B:$E,4,0),"")</f>
        <v xml:space="preserve"> 010-2336-6262</v>
      </c>
      <c r="AL697" s="12" t="str">
        <f>VLOOKUP(표1[[#This Row],[담당자]],배민비즈계정!$B:$E,2,0)</f>
        <v>2팀 팀장</v>
      </c>
      <c r="AM697" s="11" t="str">
        <f>VLOOKUP(표1[[#This Row],[담당자]],'담당자 정보'!B:G,6,FALSE)</f>
        <v>최융희</v>
      </c>
      <c r="AN697" s="11" t="str">
        <f>VLOOKUP(표1[[#This Row],[팀장]],배민비즈계정!$B:$E,3,FALSE)</f>
        <v>yhchoi62</v>
      </c>
      <c r="AO697" s="16" t="str">
        <f>VLOOKUP(표1[[#This Row],[팀장]],배민비즈계정!$B:$E,4,FALSE)</f>
        <v xml:space="preserve"> 010-2336-6262</v>
      </c>
      <c r="AP697" s="2" t="s">
        <v>57</v>
      </c>
      <c r="AQ697" s="2" t="s">
        <v>271</v>
      </c>
      <c r="AR697" s="2" t="str">
        <f>_xlfn.XLOOKUP(표1[[#This Row],[시도2]]&amp;" "&amp;표1[[#This Row],[시군구2]],요금제0402!C:C,요금제0402!G:G)</f>
        <v>서울B&amp;경인A</v>
      </c>
      <c r="AS697" s="2"/>
      <c r="AT697" s="2"/>
      <c r="AU697" s="2"/>
    </row>
    <row r="698" spans="1:47" ht="16.5" customHeight="1">
      <c r="A698" s="10">
        <v>696</v>
      </c>
      <c r="B698" s="11"/>
      <c r="C698" s="11" t="s">
        <v>5138</v>
      </c>
      <c r="D698" s="11" t="s">
        <v>5139</v>
      </c>
      <c r="E698" s="11" t="s">
        <v>56</v>
      </c>
      <c r="F698" s="11" t="s">
        <v>493</v>
      </c>
      <c r="G698" s="11" t="s">
        <v>2005</v>
      </c>
      <c r="H698" s="11">
        <v>0</v>
      </c>
      <c r="I698" s="47" t="s">
        <v>5140</v>
      </c>
      <c r="J698" s="11" t="s">
        <v>5141</v>
      </c>
      <c r="K698" s="11" t="s">
        <v>5142</v>
      </c>
      <c r="L698" s="11" t="s">
        <v>4689</v>
      </c>
      <c r="M698" s="12">
        <v>45492</v>
      </c>
      <c r="N698" s="12">
        <v>45497</v>
      </c>
      <c r="O698" s="12" t="str">
        <f>IFERROR(_xlfn.XLOOKUP(표1[[#This Row],[시도]]&amp;" "&amp;표1[[#This Row],[시군구]],요금제0402!C:C,요금제0402!G:G),"-")</f>
        <v>지방</v>
      </c>
      <c r="P698" s="14"/>
      <c r="Q698" s="57">
        <v>0</v>
      </c>
      <c r="R698" s="13">
        <v>100</v>
      </c>
      <c r="S698" s="18">
        <v>50</v>
      </c>
      <c r="T698" s="12" t="s">
        <v>86</v>
      </c>
      <c r="U698" s="11" t="s">
        <v>64</v>
      </c>
      <c r="V698" s="11">
        <v>3182301952</v>
      </c>
      <c r="W698" s="11" t="s">
        <v>5143</v>
      </c>
      <c r="X698" s="11" t="s">
        <v>5144</v>
      </c>
      <c r="Y698" s="11" t="s">
        <v>5145</v>
      </c>
      <c r="Z698" s="11">
        <v>3333232727313</v>
      </c>
      <c r="AA698" s="11" t="s">
        <v>68</v>
      </c>
      <c r="AB698" s="11" t="s">
        <v>5146</v>
      </c>
      <c r="AC698" s="12"/>
      <c r="AD698" s="12"/>
      <c r="AE698" s="12"/>
      <c r="AF698" s="15"/>
      <c r="AG698" s="11" t="str">
        <f>IFERROR(VLOOKUP(표1[[#This Row],[담당자]],'담당자 정보'!$B:$D,2,0),"")</f>
        <v>바로고</v>
      </c>
      <c r="AH698" s="11" t="str">
        <f>IFERROR(VLOOKUP(표1[[#This Row],[담당자]],'담당자 정보'!$B:$E,4,0),"")</f>
        <v>2팀</v>
      </c>
      <c r="AI698" s="12" t="s">
        <v>535</v>
      </c>
      <c r="AJ698" s="12" t="str">
        <f>IFERROR(VLOOKUP(표1[[#This Row],[담당자]],배민비즈계정!$B:$E,3,0),"")</f>
        <v>yckim</v>
      </c>
      <c r="AK698" s="12" t="str">
        <f>IFERROR(VLOOKUP(표1[[#This Row],[담당자]],배민비즈계정!$B:$E,4,0),"")</f>
        <v>010-9995-3121</v>
      </c>
      <c r="AL698" s="12" t="str">
        <f>VLOOKUP(표1[[#This Row],[담당자]],배민비즈계정!$B:$E,2,0)</f>
        <v>2팀</v>
      </c>
      <c r="AM698" s="11" t="str">
        <f>VLOOKUP(표1[[#This Row],[담당자]],'담당자 정보'!B:G,6,FALSE)</f>
        <v>최융희</v>
      </c>
      <c r="AN698" s="11" t="str">
        <f>VLOOKUP(표1[[#This Row],[팀장]],배민비즈계정!$B:$E,3,FALSE)</f>
        <v>yhchoi62</v>
      </c>
      <c r="AO698" s="16" t="str">
        <f>VLOOKUP(표1[[#This Row],[팀장]],배민비즈계정!$B:$E,4,FALSE)</f>
        <v xml:space="preserve"> 010-2336-6262</v>
      </c>
      <c r="AP698" s="2" t="s">
        <v>493</v>
      </c>
      <c r="AQ698" s="2" t="s">
        <v>2005</v>
      </c>
      <c r="AR698" s="2" t="str">
        <f>_xlfn.XLOOKUP(표1[[#This Row],[시도2]]&amp;" "&amp;표1[[#This Row],[시군구2]],요금제0402!C:C,요금제0402!G:G)</f>
        <v>지방</v>
      </c>
      <c r="AS698" s="2"/>
      <c r="AT698" s="2"/>
      <c r="AU698" s="2"/>
    </row>
    <row r="699" spans="1:47" ht="16.5" customHeight="1">
      <c r="A699" s="10">
        <v>697</v>
      </c>
      <c r="B699" s="11"/>
      <c r="C699" s="11" t="s">
        <v>5147</v>
      </c>
      <c r="D699" s="11" t="s">
        <v>5148</v>
      </c>
      <c r="E699" s="11" t="s">
        <v>56</v>
      </c>
      <c r="F699" s="11" t="s">
        <v>493</v>
      </c>
      <c r="G699" s="11" t="s">
        <v>2027</v>
      </c>
      <c r="H699" s="11">
        <v>0</v>
      </c>
      <c r="I699" s="47" t="s">
        <v>1454</v>
      </c>
      <c r="J699" s="11" t="s">
        <v>5149</v>
      </c>
      <c r="K699" s="11" t="s">
        <v>5150</v>
      </c>
      <c r="L699" s="11" t="s">
        <v>4689</v>
      </c>
      <c r="M699" s="12">
        <v>45499</v>
      </c>
      <c r="N699" s="12">
        <v>45497</v>
      </c>
      <c r="O699" s="12" t="str">
        <f>IFERROR(_xlfn.XLOOKUP(표1[[#This Row],[시도]]&amp;" "&amp;표1[[#This Row],[시군구]],요금제0402!C:C,요금제0402!G:G),"-")</f>
        <v>지방</v>
      </c>
      <c r="P699" s="14"/>
      <c r="Q699" s="57">
        <v>0</v>
      </c>
      <c r="R699" s="13">
        <v>100</v>
      </c>
      <c r="S699" s="18">
        <v>50</v>
      </c>
      <c r="T699" s="12" t="s">
        <v>86</v>
      </c>
      <c r="U699" s="11" t="s">
        <v>64</v>
      </c>
      <c r="V699" s="11">
        <v>6884000897</v>
      </c>
      <c r="W699" s="11" t="s">
        <v>4108</v>
      </c>
      <c r="X699" s="11" t="s">
        <v>4109</v>
      </c>
      <c r="Y699" s="11" t="s">
        <v>4110</v>
      </c>
      <c r="Z699" s="11">
        <v>508138039382</v>
      </c>
      <c r="AA699" s="11" t="s">
        <v>1845</v>
      </c>
      <c r="AB699" s="11" t="s">
        <v>4111</v>
      </c>
      <c r="AC699" s="12"/>
      <c r="AD699" s="12"/>
      <c r="AE699" s="12"/>
      <c r="AF699" s="15"/>
      <c r="AG699" s="11" t="str">
        <f>IFERROR(VLOOKUP(표1[[#This Row],[담당자]],'담당자 정보'!$B:$D,2,0),"")</f>
        <v>바로고</v>
      </c>
      <c r="AH699" s="11" t="str">
        <f>IFERROR(VLOOKUP(표1[[#This Row],[담당자]],'담당자 정보'!$B:$E,4,0),"")</f>
        <v>1팀</v>
      </c>
      <c r="AI699" s="12" t="s">
        <v>2479</v>
      </c>
      <c r="AJ699" s="12" t="str">
        <f>IFERROR(VLOOKUP(표1[[#This Row],[담당자]],배민비즈계정!$B:$E,3,0),"")</f>
        <v>yong1217</v>
      </c>
      <c r="AK699" s="12" t="str">
        <f>IFERROR(VLOOKUP(표1[[#This Row],[담당자]],배민비즈계정!$B:$E,4,0),"")</f>
        <v xml:space="preserve"> 010-9876-9387</v>
      </c>
      <c r="AL699" s="12" t="str">
        <f>VLOOKUP(표1[[#This Row],[담당자]],배민비즈계정!$B:$E,2,0)</f>
        <v>1팀</v>
      </c>
      <c r="AM699" s="11" t="str">
        <f>VLOOKUP(표1[[#This Row],[담당자]],'담당자 정보'!B:G,6,FALSE)</f>
        <v>평정현</v>
      </c>
      <c r="AN699" s="11" t="str">
        <f>VLOOKUP(표1[[#This Row],[팀장]],배민비즈계정!$B:$E,3,FALSE)</f>
        <v>jhpyeong</v>
      </c>
      <c r="AO699" s="16" t="str">
        <f>VLOOKUP(표1[[#This Row],[팀장]],배민비즈계정!$B:$E,4,FALSE)</f>
        <v>010-4660-7292</v>
      </c>
      <c r="AP699" s="2" t="s">
        <v>493</v>
      </c>
      <c r="AQ699" s="2" t="s">
        <v>2027</v>
      </c>
      <c r="AR699" s="2" t="str">
        <f>_xlfn.XLOOKUP(표1[[#This Row],[시도2]]&amp;" "&amp;표1[[#This Row],[시군구2]],요금제0402!C:C,요금제0402!G:G)</f>
        <v>지방</v>
      </c>
      <c r="AS699" s="2"/>
      <c r="AT699" s="2"/>
      <c r="AU699" s="2"/>
    </row>
    <row r="700" spans="1:47" ht="16.5" customHeight="1">
      <c r="A700" s="10">
        <v>698</v>
      </c>
      <c r="B700" s="11"/>
      <c r="C700" s="11" t="s">
        <v>5151</v>
      </c>
      <c r="D700" s="11" t="s">
        <v>5152</v>
      </c>
      <c r="E700" s="11" t="s">
        <v>56</v>
      </c>
      <c r="F700" s="11" t="s">
        <v>388</v>
      </c>
      <c r="G700" s="11" t="s">
        <v>435</v>
      </c>
      <c r="H700" s="11">
        <v>1</v>
      </c>
      <c r="I700" s="47"/>
      <c r="J700" s="11" t="s">
        <v>5153</v>
      </c>
      <c r="K700" s="11" t="s">
        <v>2798</v>
      </c>
      <c r="L700" s="11" t="s">
        <v>4689</v>
      </c>
      <c r="M700" s="12">
        <v>45499</v>
      </c>
      <c r="N700" s="12">
        <v>45497</v>
      </c>
      <c r="O700" s="12" t="str">
        <f>IFERROR(_xlfn.XLOOKUP(표1[[#This Row],[시도]]&amp;" "&amp;표1[[#This Row],[시군구]],요금제0402!C:C,요금제0402!G:G),"-")</f>
        <v>지방</v>
      </c>
      <c r="P700" s="14"/>
      <c r="Q700" s="57">
        <v>0</v>
      </c>
      <c r="R700" s="13">
        <v>100</v>
      </c>
      <c r="S700" s="18">
        <v>50</v>
      </c>
      <c r="T700" s="12" t="s">
        <v>86</v>
      </c>
      <c r="U700" s="11" t="s">
        <v>64</v>
      </c>
      <c r="V700" s="11">
        <v>8361801489</v>
      </c>
      <c r="W700" s="11" t="s">
        <v>4282</v>
      </c>
      <c r="X700" s="11" t="s">
        <v>4283</v>
      </c>
      <c r="Y700" s="11" t="s">
        <v>4284</v>
      </c>
      <c r="Z700" s="11">
        <v>242240181182</v>
      </c>
      <c r="AA700" s="11" t="s">
        <v>90</v>
      </c>
      <c r="AB700" s="11" t="s">
        <v>4285</v>
      </c>
      <c r="AC700" s="12"/>
      <c r="AD700" s="12"/>
      <c r="AE700" s="12"/>
      <c r="AF700" s="15"/>
      <c r="AG700" s="11" t="str">
        <f>IFERROR(VLOOKUP(표1[[#This Row],[담당자]],'담당자 정보'!$B:$D,2,0),"")</f>
        <v>바로고</v>
      </c>
      <c r="AH700" s="11" t="str">
        <f>IFERROR(VLOOKUP(표1[[#This Row],[담당자]],'담당자 정보'!$B:$E,4,0),"")</f>
        <v>2팀</v>
      </c>
      <c r="AI700" s="12" t="s">
        <v>535</v>
      </c>
      <c r="AJ700" s="12" t="str">
        <f>IFERROR(VLOOKUP(표1[[#This Row],[담당자]],배민비즈계정!$B:$E,3,0),"")</f>
        <v>yckim</v>
      </c>
      <c r="AK700" s="12" t="str">
        <f>IFERROR(VLOOKUP(표1[[#This Row],[담당자]],배민비즈계정!$B:$E,4,0),"")</f>
        <v>010-9995-3121</v>
      </c>
      <c r="AL700" s="12" t="str">
        <f>VLOOKUP(표1[[#This Row],[담당자]],배민비즈계정!$B:$E,2,0)</f>
        <v>2팀</v>
      </c>
      <c r="AM700" s="11" t="str">
        <f>VLOOKUP(표1[[#This Row],[담당자]],'담당자 정보'!B:G,6,FALSE)</f>
        <v>최융희</v>
      </c>
      <c r="AN700" s="11" t="str">
        <f>VLOOKUP(표1[[#This Row],[팀장]],배민비즈계정!$B:$E,3,FALSE)</f>
        <v>yhchoi62</v>
      </c>
      <c r="AO700" s="16" t="str">
        <f>VLOOKUP(표1[[#This Row],[팀장]],배민비즈계정!$B:$E,4,FALSE)</f>
        <v xml:space="preserve"> 010-2336-6262</v>
      </c>
      <c r="AP700" s="2" t="s">
        <v>388</v>
      </c>
      <c r="AQ700" s="2" t="s">
        <v>435</v>
      </c>
      <c r="AR700" s="2" t="str">
        <f>_xlfn.XLOOKUP(표1[[#This Row],[시도2]]&amp;" "&amp;표1[[#This Row],[시군구2]],요금제0402!C:C,요금제0402!G:G)</f>
        <v>지방</v>
      </c>
      <c r="AS700" s="2"/>
      <c r="AT700" s="2"/>
      <c r="AU700" s="2"/>
    </row>
    <row r="701" spans="1:47" ht="16.5" customHeight="1">
      <c r="A701" s="10">
        <v>699</v>
      </c>
      <c r="B701" s="11"/>
      <c r="C701" s="11" t="s">
        <v>5154</v>
      </c>
      <c r="D701" s="11" t="s">
        <v>5155</v>
      </c>
      <c r="E701" s="11" t="s">
        <v>3758</v>
      </c>
      <c r="F701" s="11" t="s">
        <v>2149</v>
      </c>
      <c r="G701" s="11" t="s">
        <v>2150</v>
      </c>
      <c r="H701" s="11">
        <v>0</v>
      </c>
      <c r="I701" s="47"/>
      <c r="J701" s="11" t="s">
        <v>5156</v>
      </c>
      <c r="K701" s="11" t="s">
        <v>5157</v>
      </c>
      <c r="L701" s="11" t="s">
        <v>4165</v>
      </c>
      <c r="M701" s="12">
        <v>45499</v>
      </c>
      <c r="N701" s="12">
        <v>45497</v>
      </c>
      <c r="O701" s="12" t="str">
        <f>IFERROR(_xlfn.XLOOKUP(표1[[#This Row],[시도]]&amp;" "&amp;표1[[#This Row],[시군구]],요금제0402!C:C,요금제0402!G:G),"-")</f>
        <v>경인B</v>
      </c>
      <c r="P701" s="14"/>
      <c r="Q701" s="57">
        <v>0</v>
      </c>
      <c r="R701" s="13">
        <v>100</v>
      </c>
      <c r="S701" s="18">
        <v>50</v>
      </c>
      <c r="T701" s="12" t="s">
        <v>86</v>
      </c>
      <c r="U701" s="11" t="s">
        <v>150</v>
      </c>
      <c r="V701" s="11">
        <v>0</v>
      </c>
      <c r="W701" s="11">
        <v>0</v>
      </c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2"/>
      <c r="AD701" s="12"/>
      <c r="AE701" s="12"/>
      <c r="AF701" s="15"/>
      <c r="AG701" s="11" t="str">
        <f>IFERROR(VLOOKUP(표1[[#This Row],[담당자]],'담당자 정보'!$B:$D,2,0),"")</f>
        <v>바로고</v>
      </c>
      <c r="AH701" s="11" t="str">
        <f>IFERROR(VLOOKUP(표1[[#This Row],[담당자]],'담당자 정보'!$B:$E,4,0),"")</f>
        <v>1팀</v>
      </c>
      <c r="AI701" s="12" t="s">
        <v>356</v>
      </c>
      <c r="AJ701" s="12" t="str">
        <f>IFERROR(VLOOKUP(표1[[#This Row],[담당자]],배민비즈계정!$B:$E,3,0),"")</f>
        <v>jhpyeong</v>
      </c>
      <c r="AK701" s="12" t="str">
        <f>IFERROR(VLOOKUP(표1[[#This Row],[담당자]],배민비즈계정!$B:$E,4,0),"")</f>
        <v>010-4660-7292</v>
      </c>
      <c r="AL701" s="12" t="str">
        <f>VLOOKUP(표1[[#This Row],[담당자]],배민비즈계정!$B:$E,2,0)</f>
        <v>1팀 팀장</v>
      </c>
      <c r="AM701" s="11" t="str">
        <f>VLOOKUP(표1[[#This Row],[담당자]],'담당자 정보'!B:G,6,FALSE)</f>
        <v>평정현</v>
      </c>
      <c r="AN701" s="11" t="str">
        <f>VLOOKUP(표1[[#This Row],[팀장]],배민비즈계정!$B:$E,3,FALSE)</f>
        <v>jhpyeong</v>
      </c>
      <c r="AO701" s="16" t="str">
        <f>VLOOKUP(표1[[#This Row],[팀장]],배민비즈계정!$B:$E,4,FALSE)</f>
        <v>010-4660-7292</v>
      </c>
      <c r="AP701" s="2" t="s">
        <v>2149</v>
      </c>
      <c r="AQ701" s="2" t="s">
        <v>2150</v>
      </c>
      <c r="AR701" s="2" t="str">
        <f>_xlfn.XLOOKUP(표1[[#This Row],[시도2]]&amp;" "&amp;표1[[#This Row],[시군구2]],요금제0402!C:C,요금제0402!G:G)</f>
        <v>경인B</v>
      </c>
      <c r="AS701" s="2"/>
      <c r="AT701" s="2"/>
      <c r="AU701" s="2"/>
    </row>
    <row r="702" spans="1:47" ht="16.5" customHeight="1">
      <c r="A702" s="10">
        <v>700</v>
      </c>
      <c r="B702" s="11"/>
      <c r="C702" s="11" t="s">
        <v>5158</v>
      </c>
      <c r="D702" s="11" t="s">
        <v>5159</v>
      </c>
      <c r="E702" s="11" t="s">
        <v>808</v>
      </c>
      <c r="F702" s="11" t="s">
        <v>57</v>
      </c>
      <c r="G702" s="11" t="s">
        <v>743</v>
      </c>
      <c r="H702" s="11">
        <v>0</v>
      </c>
      <c r="I702" s="47"/>
      <c r="J702" s="11" t="s">
        <v>5160</v>
      </c>
      <c r="K702" s="11" t="s">
        <v>5161</v>
      </c>
      <c r="L702" s="11" t="s">
        <v>4689</v>
      </c>
      <c r="M702" s="12">
        <v>45499</v>
      </c>
      <c r="N702" s="12">
        <v>45504</v>
      </c>
      <c r="O702" s="12" t="str">
        <f>IFERROR(_xlfn.XLOOKUP(표1[[#This Row],[시도]]&amp;" "&amp;표1[[#This Row],[시군구]],요금제0402!C:C,요금제0402!G:G),"-")</f>
        <v>서울B&amp;경인A</v>
      </c>
      <c r="P702" s="14"/>
      <c r="Q702" s="57">
        <v>0</v>
      </c>
      <c r="R702" s="13">
        <v>100</v>
      </c>
      <c r="S702" s="18">
        <v>50</v>
      </c>
      <c r="T702" s="12" t="s">
        <v>86</v>
      </c>
      <c r="U702" s="11" t="s">
        <v>64</v>
      </c>
      <c r="V702" s="11">
        <v>1136800247</v>
      </c>
      <c r="W702" s="11" t="s">
        <v>4972</v>
      </c>
      <c r="X702" s="11" t="s">
        <v>748</v>
      </c>
      <c r="Y702" s="11" t="s">
        <v>749</v>
      </c>
      <c r="Z702" s="11">
        <v>40361210171855</v>
      </c>
      <c r="AA702" s="11" t="s">
        <v>259</v>
      </c>
      <c r="AB702" s="11" t="s">
        <v>751</v>
      </c>
      <c r="AC702" s="12"/>
      <c r="AD702" s="12"/>
      <c r="AE702" s="12"/>
      <c r="AF702" s="15"/>
      <c r="AG702" s="11" t="str">
        <f>IFERROR(VLOOKUP(표1[[#This Row],[담당자]],'담당자 정보'!$B:$D,2,0),"")</f>
        <v>바로고</v>
      </c>
      <c r="AH702" s="11" t="str">
        <f>IFERROR(VLOOKUP(표1[[#This Row],[담당자]],'담당자 정보'!$B:$E,4,0),"")</f>
        <v>1팀</v>
      </c>
      <c r="AI702" s="12" t="s">
        <v>71</v>
      </c>
      <c r="AJ702" s="12" t="str">
        <f>IFERROR(VLOOKUP(표1[[#This Row],[담당자]],배민비즈계정!$B:$E,3,0),"")</f>
        <v>tkdan159</v>
      </c>
      <c r="AK702" s="12" t="str">
        <f>IFERROR(VLOOKUP(표1[[#This Row],[담당자]],배민비즈계정!$B:$E,4,0),"")</f>
        <v>010-9052-0911</v>
      </c>
      <c r="AL702" s="12" t="str">
        <f>VLOOKUP(표1[[#This Row],[담당자]],배민비즈계정!$B:$E,2,0)</f>
        <v>1팀</v>
      </c>
      <c r="AM702" s="11" t="str">
        <f>VLOOKUP(표1[[#This Row],[담당자]],'담당자 정보'!B:G,6,FALSE)</f>
        <v>평정현</v>
      </c>
      <c r="AN702" s="11" t="str">
        <f>VLOOKUP(표1[[#This Row],[팀장]],배민비즈계정!$B:$E,3,FALSE)</f>
        <v>jhpyeong</v>
      </c>
      <c r="AO702" s="16" t="str">
        <f>VLOOKUP(표1[[#This Row],[팀장]],배민비즈계정!$B:$E,4,FALSE)</f>
        <v>010-4660-7292</v>
      </c>
      <c r="AP702" s="2" t="s">
        <v>57</v>
      </c>
      <c r="AQ702" s="2" t="s">
        <v>743</v>
      </c>
      <c r="AR702" s="2" t="str">
        <f>_xlfn.XLOOKUP(표1[[#This Row],[시도2]]&amp;" "&amp;표1[[#This Row],[시군구2]],요금제0402!C:C,요금제0402!G:G)</f>
        <v>서울B&amp;경인A</v>
      </c>
      <c r="AS702" s="2"/>
      <c r="AT702" s="2"/>
      <c r="AU702" s="2"/>
    </row>
    <row r="703" spans="1:47" ht="16.5" customHeight="1">
      <c r="A703" s="10">
        <v>701</v>
      </c>
      <c r="B703" s="11"/>
      <c r="C703" s="11" t="s">
        <v>5162</v>
      </c>
      <c r="D703" s="11" t="s">
        <v>5163</v>
      </c>
      <c r="E703" s="11" t="s">
        <v>56</v>
      </c>
      <c r="F703" s="11" t="s">
        <v>57</v>
      </c>
      <c r="G703" s="11" t="s">
        <v>743</v>
      </c>
      <c r="H703" s="11">
        <v>0</v>
      </c>
      <c r="I703" s="47"/>
      <c r="J703" s="11" t="s">
        <v>5164</v>
      </c>
      <c r="K703" s="11" t="s">
        <v>5165</v>
      </c>
      <c r="L703" s="11" t="s">
        <v>4689</v>
      </c>
      <c r="M703" s="12">
        <v>45499</v>
      </c>
      <c r="N703" s="12">
        <v>45504</v>
      </c>
      <c r="O703" s="12" t="str">
        <f>IFERROR(_xlfn.XLOOKUP(표1[[#This Row],[시도]]&amp;" "&amp;표1[[#This Row],[시군구]],요금제0402!C:C,요금제0402!G:G),"-")</f>
        <v>서울B&amp;경인A</v>
      </c>
      <c r="P703" s="14"/>
      <c r="Q703" s="57">
        <v>0</v>
      </c>
      <c r="R703" s="13">
        <v>100</v>
      </c>
      <c r="S703" s="18">
        <v>50</v>
      </c>
      <c r="T703" s="12" t="s">
        <v>86</v>
      </c>
      <c r="U703" s="11" t="s">
        <v>150</v>
      </c>
      <c r="V703" s="11">
        <v>1136800247</v>
      </c>
      <c r="W703" s="11" t="s">
        <v>4972</v>
      </c>
      <c r="X703" s="11" t="s">
        <v>748</v>
      </c>
      <c r="Y703" s="11" t="s">
        <v>749</v>
      </c>
      <c r="Z703" s="11">
        <v>40361210171855</v>
      </c>
      <c r="AA703" s="11" t="s">
        <v>750</v>
      </c>
      <c r="AB703" s="11" t="s">
        <v>751</v>
      </c>
      <c r="AC703" s="12"/>
      <c r="AD703" s="12"/>
      <c r="AE703" s="12"/>
      <c r="AF703" s="15"/>
      <c r="AG703" s="11" t="str">
        <f>IFERROR(VLOOKUP(표1[[#This Row],[담당자]],'담당자 정보'!$B:$D,2,0),"")</f>
        <v>바로고</v>
      </c>
      <c r="AH703" s="11" t="str">
        <f>IFERROR(VLOOKUP(표1[[#This Row],[담당자]],'담당자 정보'!$B:$E,4,0),"")</f>
        <v>1팀</v>
      </c>
      <c r="AI703" s="12" t="s">
        <v>71</v>
      </c>
      <c r="AJ703" s="12" t="str">
        <f>IFERROR(VLOOKUP(표1[[#This Row],[담당자]],배민비즈계정!$B:$E,3,0),"")</f>
        <v>tkdan159</v>
      </c>
      <c r="AK703" s="12" t="str">
        <f>IFERROR(VLOOKUP(표1[[#This Row],[담당자]],배민비즈계정!$B:$E,4,0),"")</f>
        <v>010-9052-0911</v>
      </c>
      <c r="AL703" s="12" t="str">
        <f>VLOOKUP(표1[[#This Row],[담당자]],배민비즈계정!$B:$E,2,0)</f>
        <v>1팀</v>
      </c>
      <c r="AM703" s="11" t="str">
        <f>VLOOKUP(표1[[#This Row],[담당자]],'담당자 정보'!B:G,6,FALSE)</f>
        <v>평정현</v>
      </c>
      <c r="AN703" s="11" t="str">
        <f>VLOOKUP(표1[[#This Row],[팀장]],배민비즈계정!$B:$E,3,FALSE)</f>
        <v>jhpyeong</v>
      </c>
      <c r="AO703" s="16" t="str">
        <f>VLOOKUP(표1[[#This Row],[팀장]],배민비즈계정!$B:$E,4,FALSE)</f>
        <v>010-4660-7292</v>
      </c>
      <c r="AP703" s="2" t="s">
        <v>57</v>
      </c>
      <c r="AQ703" s="2" t="s">
        <v>743</v>
      </c>
      <c r="AR703" s="2" t="str">
        <f>_xlfn.XLOOKUP(표1[[#This Row],[시도2]]&amp;" "&amp;표1[[#This Row],[시군구2]],요금제0402!C:C,요금제0402!G:G)</f>
        <v>서울B&amp;경인A</v>
      </c>
      <c r="AS703" s="2"/>
      <c r="AT703" s="2"/>
      <c r="AU703" s="2"/>
    </row>
    <row r="704" spans="1:47" ht="16.5" customHeight="1">
      <c r="A704" s="10">
        <v>702</v>
      </c>
      <c r="B704" s="11"/>
      <c r="C704" s="11" t="s">
        <v>5166</v>
      </c>
      <c r="D704" s="11" t="s">
        <v>5167</v>
      </c>
      <c r="E704" s="11" t="s">
        <v>56</v>
      </c>
      <c r="F704" s="11" t="s">
        <v>57</v>
      </c>
      <c r="G704" s="11" t="s">
        <v>58</v>
      </c>
      <c r="H704" s="11">
        <v>0</v>
      </c>
      <c r="I704" s="47" t="s">
        <v>550</v>
      </c>
      <c r="J704" s="11" t="s">
        <v>5168</v>
      </c>
      <c r="K704" s="11" t="s">
        <v>5169</v>
      </c>
      <c r="L704" s="11" t="s">
        <v>4689</v>
      </c>
      <c r="M704" s="12">
        <v>45499</v>
      </c>
      <c r="N704" s="12">
        <v>45504</v>
      </c>
      <c r="O704" s="12" t="str">
        <f>IFERROR(_xlfn.XLOOKUP(표1[[#This Row],[시도]]&amp;" "&amp;표1[[#This Row],[시군구]],요금제0402!C:C,요금제0402!G:G),"-")</f>
        <v>서울B&amp;경인A</v>
      </c>
      <c r="P704" s="14"/>
      <c r="Q704" s="57">
        <v>0</v>
      </c>
      <c r="R704" s="13">
        <v>100</v>
      </c>
      <c r="S704" s="18">
        <v>0</v>
      </c>
      <c r="T704" s="12" t="s">
        <v>63</v>
      </c>
      <c r="U704" s="11" t="s">
        <v>64</v>
      </c>
      <c r="V704" s="11">
        <v>8801501957</v>
      </c>
      <c r="W704" s="11" t="s">
        <v>4690</v>
      </c>
      <c r="X704" s="11" t="s">
        <v>4691</v>
      </c>
      <c r="Y704" s="11" t="s">
        <v>4692</v>
      </c>
      <c r="Z704" s="11" t="s">
        <v>4693</v>
      </c>
      <c r="AA704" s="11" t="s">
        <v>90</v>
      </c>
      <c r="AB704" s="11" t="s">
        <v>4694</v>
      </c>
      <c r="AC704" s="12"/>
      <c r="AD704" s="12"/>
      <c r="AE704" s="12"/>
      <c r="AF704" s="15"/>
      <c r="AG704" s="11" t="str">
        <f>IFERROR(VLOOKUP(표1[[#This Row],[담당자]],'담당자 정보'!$B:$D,2,0),"")</f>
        <v>바로고</v>
      </c>
      <c r="AH704" s="11" t="str">
        <f>IFERROR(VLOOKUP(표1[[#This Row],[담당자]],'담당자 정보'!$B:$E,4,0),"")</f>
        <v>1팀</v>
      </c>
      <c r="AI704" s="12" t="s">
        <v>71</v>
      </c>
      <c r="AJ704" s="12" t="str">
        <f>IFERROR(VLOOKUP(표1[[#This Row],[담당자]],배민비즈계정!$B:$E,3,0),"")</f>
        <v>tkdan159</v>
      </c>
      <c r="AK704" s="12" t="str">
        <f>IFERROR(VLOOKUP(표1[[#This Row],[담당자]],배민비즈계정!$B:$E,4,0),"")</f>
        <v>010-9052-0911</v>
      </c>
      <c r="AL704" s="12" t="str">
        <f>VLOOKUP(표1[[#This Row],[담당자]],배민비즈계정!$B:$E,2,0)</f>
        <v>1팀</v>
      </c>
      <c r="AM704" s="11" t="str">
        <f>VLOOKUP(표1[[#This Row],[담당자]],'담당자 정보'!B:G,6,FALSE)</f>
        <v>평정현</v>
      </c>
      <c r="AN704" s="11" t="str">
        <f>VLOOKUP(표1[[#This Row],[팀장]],배민비즈계정!$B:$E,3,FALSE)</f>
        <v>jhpyeong</v>
      </c>
      <c r="AO704" s="16" t="str">
        <f>VLOOKUP(표1[[#This Row],[팀장]],배민비즈계정!$B:$E,4,FALSE)</f>
        <v>010-4660-7292</v>
      </c>
      <c r="AP704" s="2" t="s">
        <v>57</v>
      </c>
      <c r="AQ704" s="2" t="s">
        <v>58</v>
      </c>
      <c r="AR704" s="2" t="str">
        <f>_xlfn.XLOOKUP(표1[[#This Row],[시도2]]&amp;" "&amp;표1[[#This Row],[시군구2]],요금제0402!C:C,요금제0402!G:G)</f>
        <v>서울B&amp;경인A</v>
      </c>
      <c r="AS704" s="2"/>
      <c r="AT704" s="2"/>
      <c r="AU704" s="2"/>
    </row>
    <row r="705" spans="1:47" ht="16.5" customHeight="1">
      <c r="A705" s="10">
        <v>703</v>
      </c>
      <c r="B705" s="11"/>
      <c r="C705" s="11" t="s">
        <v>5170</v>
      </c>
      <c r="D705" s="11" t="s">
        <v>5171</v>
      </c>
      <c r="E705" s="11" t="s">
        <v>56</v>
      </c>
      <c r="F705" s="11" t="s">
        <v>57</v>
      </c>
      <c r="G705" s="11" t="s">
        <v>348</v>
      </c>
      <c r="H705" s="11">
        <v>0</v>
      </c>
      <c r="I705" s="47"/>
      <c r="J705" s="11" t="s">
        <v>5172</v>
      </c>
      <c r="K705" s="11" t="s">
        <v>5173</v>
      </c>
      <c r="L705" s="11" t="s">
        <v>4689</v>
      </c>
      <c r="M705" s="12">
        <v>45499</v>
      </c>
      <c r="N705" s="12">
        <v>45504</v>
      </c>
      <c r="O705" s="12" t="str">
        <f>IFERROR(_xlfn.XLOOKUP(표1[[#This Row],[시도]]&amp;" "&amp;표1[[#This Row],[시군구]],요금제0402!C:C,요금제0402!G:G),"-")</f>
        <v>서울B&amp;경인A</v>
      </c>
      <c r="P705" s="14"/>
      <c r="Q705" s="57">
        <v>0</v>
      </c>
      <c r="R705" s="13">
        <v>100</v>
      </c>
      <c r="S705" s="18">
        <v>50</v>
      </c>
      <c r="T705" s="12" t="s">
        <v>86</v>
      </c>
      <c r="U705" s="11" t="s">
        <v>64</v>
      </c>
      <c r="V705" s="11">
        <v>7276800556</v>
      </c>
      <c r="W705" s="11" t="s">
        <v>5174</v>
      </c>
      <c r="X705" s="11" t="s">
        <v>661</v>
      </c>
      <c r="Y705" s="11" t="s">
        <v>662</v>
      </c>
      <c r="Z705" s="11">
        <v>3333312566787</v>
      </c>
      <c r="AA705" s="11" t="s">
        <v>68</v>
      </c>
      <c r="AB705" s="11" t="s">
        <v>663</v>
      </c>
      <c r="AC705" s="12"/>
      <c r="AD705" s="12"/>
      <c r="AE705" s="12"/>
      <c r="AF705" s="15"/>
      <c r="AG705" s="11" t="str">
        <f>IFERROR(VLOOKUP(표1[[#This Row],[담당자]],'담당자 정보'!$B:$D,2,0),"")</f>
        <v>바로고</v>
      </c>
      <c r="AH705" s="11" t="str">
        <f>IFERROR(VLOOKUP(표1[[#This Row],[담당자]],'담당자 정보'!$B:$E,4,0),"")</f>
        <v>1팀</v>
      </c>
      <c r="AI705" s="12" t="s">
        <v>71</v>
      </c>
      <c r="AJ705" s="12" t="str">
        <f>IFERROR(VLOOKUP(표1[[#This Row],[담당자]],배민비즈계정!$B:$E,3,0),"")</f>
        <v>tkdan159</v>
      </c>
      <c r="AK705" s="12" t="str">
        <f>IFERROR(VLOOKUP(표1[[#This Row],[담당자]],배민비즈계정!$B:$E,4,0),"")</f>
        <v>010-9052-0911</v>
      </c>
      <c r="AL705" s="12" t="str">
        <f>VLOOKUP(표1[[#This Row],[담당자]],배민비즈계정!$B:$E,2,0)</f>
        <v>1팀</v>
      </c>
      <c r="AM705" s="11" t="str">
        <f>VLOOKUP(표1[[#This Row],[담당자]],'담당자 정보'!B:G,6,FALSE)</f>
        <v>평정현</v>
      </c>
      <c r="AN705" s="11" t="str">
        <f>VLOOKUP(표1[[#This Row],[팀장]],배민비즈계정!$B:$E,3,FALSE)</f>
        <v>jhpyeong</v>
      </c>
      <c r="AO705" s="16" t="str">
        <f>VLOOKUP(표1[[#This Row],[팀장]],배민비즈계정!$B:$E,4,FALSE)</f>
        <v>010-4660-7292</v>
      </c>
      <c r="AP705" s="2" t="s">
        <v>57</v>
      </c>
      <c r="AQ705" s="2" t="s">
        <v>348</v>
      </c>
      <c r="AR705" s="2" t="str">
        <f>_xlfn.XLOOKUP(표1[[#This Row],[시도2]]&amp;" "&amp;표1[[#This Row],[시군구2]],요금제0402!C:C,요금제0402!G:G)</f>
        <v>서울B&amp;경인A</v>
      </c>
      <c r="AS705" s="2"/>
      <c r="AT705" s="2"/>
      <c r="AU705" s="2"/>
    </row>
    <row r="706" spans="1:47" ht="16.5" customHeight="1">
      <c r="A706" s="10">
        <v>704</v>
      </c>
      <c r="B706" s="11"/>
      <c r="C706" s="11" t="s">
        <v>5175</v>
      </c>
      <c r="D706" s="11" t="s">
        <v>5176</v>
      </c>
      <c r="E706" s="11" t="s">
        <v>56</v>
      </c>
      <c r="F706" s="11" t="s">
        <v>1706</v>
      </c>
      <c r="G706" s="11" t="s">
        <v>1725</v>
      </c>
      <c r="H706" s="11">
        <v>0</v>
      </c>
      <c r="I706" s="47"/>
      <c r="J706" s="11" t="s">
        <v>5177</v>
      </c>
      <c r="K706" s="11" t="s">
        <v>5178</v>
      </c>
      <c r="L706" s="11" t="s">
        <v>4689</v>
      </c>
      <c r="M706" s="12">
        <v>45499</v>
      </c>
      <c r="N706" s="12">
        <v>45504</v>
      </c>
      <c r="O706" s="12" t="str">
        <f>IFERROR(_xlfn.XLOOKUP(표1[[#This Row],[시도]]&amp;" "&amp;표1[[#This Row],[시군구]],요금제0402!C:C,요금제0402!G:G),"-")</f>
        <v>지방</v>
      </c>
      <c r="P706" s="14"/>
      <c r="Q706" s="57">
        <v>0</v>
      </c>
      <c r="R706" s="13">
        <v>100</v>
      </c>
      <c r="S706" s="18">
        <v>50</v>
      </c>
      <c r="T706" s="12" t="s">
        <v>86</v>
      </c>
      <c r="U706" s="11" t="s">
        <v>64</v>
      </c>
      <c r="V706" s="11">
        <v>3500402070</v>
      </c>
      <c r="W706" s="11" t="s">
        <v>5179</v>
      </c>
      <c r="X706" s="11" t="s">
        <v>5180</v>
      </c>
      <c r="Y706" s="11" t="s">
        <v>5181</v>
      </c>
      <c r="Z706" s="11">
        <v>3010353397951</v>
      </c>
      <c r="AA706" s="11" t="s">
        <v>142</v>
      </c>
      <c r="AB706" s="11" t="s">
        <v>5182</v>
      </c>
      <c r="AC706" s="12"/>
      <c r="AD706" s="12"/>
      <c r="AE706" s="12"/>
      <c r="AF706" s="15"/>
      <c r="AG706" s="11" t="str">
        <f>IFERROR(VLOOKUP(표1[[#This Row],[담당자]],'담당자 정보'!$B:$D,2,0),"")</f>
        <v>바로고</v>
      </c>
      <c r="AH706" s="11" t="str">
        <f>IFERROR(VLOOKUP(표1[[#This Row],[담당자]],'담당자 정보'!$B:$E,4,0),"")</f>
        <v>2팀</v>
      </c>
      <c r="AI706" s="12" t="s">
        <v>317</v>
      </c>
      <c r="AJ706" s="12" t="str">
        <f>IFERROR(VLOOKUP(표1[[#This Row],[담당자]],배민비즈계정!$B:$E,3,0),"")</f>
        <v>mskim1</v>
      </c>
      <c r="AK706" s="12" t="str">
        <f>IFERROR(VLOOKUP(표1[[#This Row],[담당자]],배민비즈계정!$B:$E,4,0),"")</f>
        <v>010-4659-7909</v>
      </c>
      <c r="AL706" s="12" t="str">
        <f>VLOOKUP(표1[[#This Row],[담당자]],배민비즈계정!$B:$E,2,0)</f>
        <v>2팀</v>
      </c>
      <c r="AM706" s="11" t="str">
        <f>VLOOKUP(표1[[#This Row],[담당자]],'담당자 정보'!B:G,6,FALSE)</f>
        <v>최융희</v>
      </c>
      <c r="AN706" s="11" t="str">
        <f>VLOOKUP(표1[[#This Row],[팀장]],배민비즈계정!$B:$E,3,FALSE)</f>
        <v>yhchoi62</v>
      </c>
      <c r="AO706" s="16" t="str">
        <f>VLOOKUP(표1[[#This Row],[팀장]],배민비즈계정!$B:$E,4,FALSE)</f>
        <v xml:space="preserve"> 010-2336-6262</v>
      </c>
      <c r="AP706" s="2" t="s">
        <v>1706</v>
      </c>
      <c r="AQ706" s="2" t="s">
        <v>1725</v>
      </c>
      <c r="AR706" s="2" t="str">
        <f>_xlfn.XLOOKUP(표1[[#This Row],[시도2]]&amp;" "&amp;표1[[#This Row],[시군구2]],요금제0402!C:C,요금제0402!G:G)</f>
        <v>지방</v>
      </c>
      <c r="AS706" s="2"/>
      <c r="AT706" s="2"/>
      <c r="AU706" s="2"/>
    </row>
    <row r="707" spans="1:47" ht="16.5" customHeight="1">
      <c r="A707" s="10">
        <v>705</v>
      </c>
      <c r="B707" s="11"/>
      <c r="C707" s="11" t="s">
        <v>5183</v>
      </c>
      <c r="D707" s="11" t="s">
        <v>5184</v>
      </c>
      <c r="E707" s="11" t="s">
        <v>108</v>
      </c>
      <c r="F707" s="11" t="s">
        <v>309</v>
      </c>
      <c r="G707" s="11" t="s">
        <v>377</v>
      </c>
      <c r="H707" s="11">
        <v>2</v>
      </c>
      <c r="I707" s="47" t="s">
        <v>1454</v>
      </c>
      <c r="J707" s="11" t="s">
        <v>5185</v>
      </c>
      <c r="K707" s="11" t="s">
        <v>379</v>
      </c>
      <c r="L707" s="11" t="s">
        <v>4689</v>
      </c>
      <c r="M707" s="12">
        <v>45499</v>
      </c>
      <c r="N707" s="12">
        <v>45504</v>
      </c>
      <c r="O707" s="12" t="str">
        <f>IFERROR(_xlfn.XLOOKUP(표1[[#This Row],[시도]]&amp;" "&amp;표1[[#This Row],[시군구]],요금제0402!C:C,요금제0402!G:G),"-")</f>
        <v>지방</v>
      </c>
      <c r="P707" s="14"/>
      <c r="Q707" s="57">
        <v>0</v>
      </c>
      <c r="R707" s="13">
        <v>100</v>
      </c>
      <c r="S707" s="18">
        <v>50</v>
      </c>
      <c r="T707" s="12" t="s">
        <v>86</v>
      </c>
      <c r="U707" s="11" t="s">
        <v>64</v>
      </c>
      <c r="V707" s="11">
        <v>5022371709</v>
      </c>
      <c r="W707" s="11" t="s">
        <v>380</v>
      </c>
      <c r="X707" s="11" t="s">
        <v>381</v>
      </c>
      <c r="Y707" s="11" t="s">
        <v>5186</v>
      </c>
      <c r="Z707" s="11">
        <v>63230104111278</v>
      </c>
      <c r="AA707" s="11" t="s">
        <v>90</v>
      </c>
      <c r="AB707" s="11" t="s">
        <v>383</v>
      </c>
      <c r="AC707" s="12"/>
      <c r="AD707" s="12"/>
      <c r="AE707" s="12"/>
      <c r="AF707" s="15"/>
      <c r="AG707" s="11" t="str">
        <f>IFERROR(VLOOKUP(표1[[#This Row],[담당자]],'담당자 정보'!$B:$D,2,0),"")</f>
        <v>바로고</v>
      </c>
      <c r="AH707" s="11" t="str">
        <f>IFERROR(VLOOKUP(표1[[#This Row],[담당자]],'담당자 정보'!$B:$E,4,0),"")</f>
        <v>2팀</v>
      </c>
      <c r="AI707" s="12" t="s">
        <v>317</v>
      </c>
      <c r="AJ707" s="12" t="str">
        <f>IFERROR(VLOOKUP(표1[[#This Row],[담당자]],배민비즈계정!$B:$E,3,0),"")</f>
        <v>mskim1</v>
      </c>
      <c r="AK707" s="12" t="str">
        <f>IFERROR(VLOOKUP(표1[[#This Row],[담당자]],배민비즈계정!$B:$E,4,0),"")</f>
        <v>010-4659-7909</v>
      </c>
      <c r="AL707" s="12" t="str">
        <f>VLOOKUP(표1[[#This Row],[담당자]],배민비즈계정!$B:$E,2,0)</f>
        <v>2팀</v>
      </c>
      <c r="AM707" s="11" t="str">
        <f>VLOOKUP(표1[[#This Row],[담당자]],'담당자 정보'!B:G,6,FALSE)</f>
        <v>최융희</v>
      </c>
      <c r="AN707" s="11" t="str">
        <f>VLOOKUP(표1[[#This Row],[팀장]],배민비즈계정!$B:$E,3,FALSE)</f>
        <v>yhchoi62</v>
      </c>
      <c r="AO707" s="16" t="str">
        <f>VLOOKUP(표1[[#This Row],[팀장]],배민비즈계정!$B:$E,4,FALSE)</f>
        <v xml:space="preserve"> 010-2336-6262</v>
      </c>
      <c r="AP707" s="2" t="s">
        <v>309</v>
      </c>
      <c r="AQ707" s="2" t="s">
        <v>377</v>
      </c>
      <c r="AR707" s="2" t="str">
        <f>_xlfn.XLOOKUP(표1[[#This Row],[시도2]]&amp;" "&amp;표1[[#This Row],[시군구2]],요금제0402!C:C,요금제0402!G:G)</f>
        <v>지방</v>
      </c>
      <c r="AS707" s="2"/>
      <c r="AT707" s="2"/>
      <c r="AU707" s="2"/>
    </row>
    <row r="708" spans="1:47" ht="16.5" customHeight="1">
      <c r="A708" s="10">
        <v>706</v>
      </c>
      <c r="B708" s="11"/>
      <c r="C708" s="11" t="s">
        <v>5187</v>
      </c>
      <c r="D708" s="11" t="s">
        <v>5188</v>
      </c>
      <c r="E708" s="11" t="s">
        <v>75</v>
      </c>
      <c r="F708" s="11" t="s">
        <v>1747</v>
      </c>
      <c r="G708" s="11" t="s">
        <v>1820</v>
      </c>
      <c r="H708" s="11">
        <v>0</v>
      </c>
      <c r="I708" s="47"/>
      <c r="J708" s="11" t="s">
        <v>5189</v>
      </c>
      <c r="K708" s="11" t="s">
        <v>1883</v>
      </c>
      <c r="L708" s="11" t="s">
        <v>4689</v>
      </c>
      <c r="M708" s="12">
        <v>45499</v>
      </c>
      <c r="N708" s="12">
        <v>45504</v>
      </c>
      <c r="O708" s="12" t="str">
        <f>IFERROR(_xlfn.XLOOKUP(표1[[#This Row],[시도]]&amp;" "&amp;표1[[#This Row],[시군구]],요금제0402!C:C,요금제0402!G:G),"-")</f>
        <v>지방</v>
      </c>
      <c r="P708" s="14"/>
      <c r="Q708" s="57">
        <v>0</v>
      </c>
      <c r="R708" s="13">
        <v>100</v>
      </c>
      <c r="S708" s="18">
        <v>50</v>
      </c>
      <c r="T708" s="12" t="s">
        <v>86</v>
      </c>
      <c r="U708" s="11" t="s">
        <v>64</v>
      </c>
      <c r="V708" s="11">
        <v>5062084388</v>
      </c>
      <c r="W708" s="11" t="s">
        <v>1823</v>
      </c>
      <c r="X708" s="11" t="s">
        <v>1824</v>
      </c>
      <c r="Y708" s="11" t="s">
        <v>1825</v>
      </c>
      <c r="Z708" s="11">
        <v>110296006045</v>
      </c>
      <c r="AA708" s="11" t="s">
        <v>165</v>
      </c>
      <c r="AB708" s="11" t="s">
        <v>5190</v>
      </c>
      <c r="AC708" s="12"/>
      <c r="AD708" s="12"/>
      <c r="AE708" s="12"/>
      <c r="AF708" s="15"/>
      <c r="AG708" s="11" t="str">
        <f>IFERROR(VLOOKUP(표1[[#This Row],[담당자]],'담당자 정보'!$B:$D,2,0),"")</f>
        <v>바로고</v>
      </c>
      <c r="AH708" s="11" t="str">
        <f>IFERROR(VLOOKUP(표1[[#This Row],[담당자]],'담당자 정보'!$B:$E,4,0),"")</f>
        <v>2팀</v>
      </c>
      <c r="AI708" s="12" t="s">
        <v>317</v>
      </c>
      <c r="AJ708" s="12" t="str">
        <f>IFERROR(VLOOKUP(표1[[#This Row],[담당자]],배민비즈계정!$B:$E,3,0),"")</f>
        <v>mskim1</v>
      </c>
      <c r="AK708" s="12" t="str">
        <f>IFERROR(VLOOKUP(표1[[#This Row],[담당자]],배민비즈계정!$B:$E,4,0),"")</f>
        <v>010-4659-7909</v>
      </c>
      <c r="AL708" s="12" t="str">
        <f>VLOOKUP(표1[[#This Row],[담당자]],배민비즈계정!$B:$E,2,0)</f>
        <v>2팀</v>
      </c>
      <c r="AM708" s="11" t="str">
        <f>VLOOKUP(표1[[#This Row],[담당자]],'담당자 정보'!B:G,6,FALSE)</f>
        <v>최융희</v>
      </c>
      <c r="AN708" s="11" t="str">
        <f>VLOOKUP(표1[[#This Row],[팀장]],배민비즈계정!$B:$E,3,FALSE)</f>
        <v>yhchoi62</v>
      </c>
      <c r="AO708" s="16" t="str">
        <f>VLOOKUP(표1[[#This Row],[팀장]],배민비즈계정!$B:$E,4,FALSE)</f>
        <v xml:space="preserve"> 010-2336-6262</v>
      </c>
      <c r="AP708" s="2" t="s">
        <v>1747</v>
      </c>
      <c r="AQ708" s="2" t="s">
        <v>1820</v>
      </c>
      <c r="AR708" s="2" t="str">
        <f>_xlfn.XLOOKUP(표1[[#This Row],[시도2]]&amp;" "&amp;표1[[#This Row],[시군구2]],요금제0402!C:C,요금제0402!G:G)</f>
        <v>지방</v>
      </c>
      <c r="AS708" s="2"/>
      <c r="AT708" s="2"/>
      <c r="AU708" s="2"/>
    </row>
    <row r="709" spans="1:47" ht="16.5" customHeight="1">
      <c r="A709" s="10">
        <v>707</v>
      </c>
      <c r="B709" s="11"/>
      <c r="C709" s="11" t="s">
        <v>5191</v>
      </c>
      <c r="D709" s="11" t="s">
        <v>5192</v>
      </c>
      <c r="E709" s="11" t="s">
        <v>75</v>
      </c>
      <c r="F709" s="11" t="s">
        <v>309</v>
      </c>
      <c r="G709" s="11" t="s">
        <v>289</v>
      </c>
      <c r="H709" s="11">
        <v>0</v>
      </c>
      <c r="I709" s="47" t="s">
        <v>3285</v>
      </c>
      <c r="J709" s="11" t="s">
        <v>5193</v>
      </c>
      <c r="K709" s="11" t="s">
        <v>5194</v>
      </c>
      <c r="L709" s="11" t="s">
        <v>4689</v>
      </c>
      <c r="M709" s="12">
        <v>45499</v>
      </c>
      <c r="N709" s="12">
        <v>45504</v>
      </c>
      <c r="O709" s="12" t="str">
        <f>IFERROR(_xlfn.XLOOKUP(표1[[#This Row],[시도]]&amp;" "&amp;표1[[#This Row],[시군구]],요금제0402!C:C,요금제0402!G:G),"-")</f>
        <v>지방</v>
      </c>
      <c r="P709" s="14"/>
      <c r="Q709" s="57">
        <v>0</v>
      </c>
      <c r="R709" s="13">
        <v>100</v>
      </c>
      <c r="S709" s="18">
        <v>50</v>
      </c>
      <c r="T709" s="12" t="s">
        <v>86</v>
      </c>
      <c r="U709" s="11" t="s">
        <v>64</v>
      </c>
      <c r="V709" s="11">
        <v>5022371709</v>
      </c>
      <c r="W709" s="11" t="s">
        <v>380</v>
      </c>
      <c r="X709" s="11" t="s">
        <v>381</v>
      </c>
      <c r="Y709" s="11" t="s">
        <v>5186</v>
      </c>
      <c r="Z709" s="11">
        <v>63230104111278</v>
      </c>
      <c r="AA709" s="11" t="s">
        <v>90</v>
      </c>
      <c r="AB709" s="11" t="s">
        <v>383</v>
      </c>
      <c r="AC709" s="12"/>
      <c r="AD709" s="12"/>
      <c r="AE709" s="12"/>
      <c r="AF709" s="15"/>
      <c r="AG709" s="11" t="str">
        <f>IFERROR(VLOOKUP(표1[[#This Row],[담당자]],'담당자 정보'!$B:$D,2,0),"")</f>
        <v>바로고</v>
      </c>
      <c r="AH709" s="11" t="str">
        <f>IFERROR(VLOOKUP(표1[[#This Row],[담당자]],'담당자 정보'!$B:$E,4,0),"")</f>
        <v>2팀</v>
      </c>
      <c r="AI709" s="12" t="s">
        <v>317</v>
      </c>
      <c r="AJ709" s="12" t="str">
        <f>IFERROR(VLOOKUP(표1[[#This Row],[담당자]],배민비즈계정!$B:$E,3,0),"")</f>
        <v>mskim1</v>
      </c>
      <c r="AK709" s="12" t="str">
        <f>IFERROR(VLOOKUP(표1[[#This Row],[담당자]],배민비즈계정!$B:$E,4,0),"")</f>
        <v>010-4659-7909</v>
      </c>
      <c r="AL709" s="12" t="str">
        <f>VLOOKUP(표1[[#This Row],[담당자]],배민비즈계정!$B:$E,2,0)</f>
        <v>2팀</v>
      </c>
      <c r="AM709" s="11" t="str">
        <f>VLOOKUP(표1[[#This Row],[담당자]],'담당자 정보'!B:G,6,FALSE)</f>
        <v>최융희</v>
      </c>
      <c r="AN709" s="11" t="str">
        <f>VLOOKUP(표1[[#This Row],[팀장]],배민비즈계정!$B:$E,3,FALSE)</f>
        <v>yhchoi62</v>
      </c>
      <c r="AO709" s="16" t="str">
        <f>VLOOKUP(표1[[#This Row],[팀장]],배민비즈계정!$B:$E,4,FALSE)</f>
        <v xml:space="preserve"> 010-2336-6262</v>
      </c>
      <c r="AP709" s="2" t="s">
        <v>309</v>
      </c>
      <c r="AQ709" s="2" t="s">
        <v>289</v>
      </c>
      <c r="AR709" s="2" t="str">
        <f>_xlfn.XLOOKUP(표1[[#This Row],[시도2]]&amp;" "&amp;표1[[#This Row],[시군구2]],요금제0402!C:C,요금제0402!G:G)</f>
        <v>지방</v>
      </c>
      <c r="AS709" s="2"/>
      <c r="AT709" s="2"/>
      <c r="AU709" s="2"/>
    </row>
    <row r="710" spans="1:47" ht="16.5" customHeight="1">
      <c r="A710" s="10">
        <v>708</v>
      </c>
      <c r="B710" s="11"/>
      <c r="C710" s="11" t="s">
        <v>5195</v>
      </c>
      <c r="D710" s="11" t="s">
        <v>5196</v>
      </c>
      <c r="E710" s="11" t="s">
        <v>56</v>
      </c>
      <c r="F710" s="11" t="s">
        <v>2149</v>
      </c>
      <c r="G710" s="11" t="s">
        <v>2164</v>
      </c>
      <c r="H710" s="11">
        <v>0</v>
      </c>
      <c r="I710" s="47"/>
      <c r="J710" s="11" t="s">
        <v>5197</v>
      </c>
      <c r="K710" s="11" t="s">
        <v>5198</v>
      </c>
      <c r="L710" s="11" t="s">
        <v>4689</v>
      </c>
      <c r="M710" s="12">
        <v>45499</v>
      </c>
      <c r="N710" s="12">
        <v>45504</v>
      </c>
      <c r="O710" s="12" t="str">
        <f>IFERROR(_xlfn.XLOOKUP(표1[[#This Row],[시도]]&amp;" "&amp;표1[[#This Row],[시군구]],요금제0402!C:C,요금제0402!G:G),"-")</f>
        <v>경인B</v>
      </c>
      <c r="P710" s="14"/>
      <c r="Q710" s="57">
        <v>0</v>
      </c>
      <c r="R710" s="13">
        <v>100</v>
      </c>
      <c r="S710" s="18">
        <v>50</v>
      </c>
      <c r="T710" s="12" t="s">
        <v>86</v>
      </c>
      <c r="U710" s="11" t="s">
        <v>64</v>
      </c>
      <c r="V710" s="11">
        <v>7483601148</v>
      </c>
      <c r="W710" s="11" t="s">
        <v>5199</v>
      </c>
      <c r="X710" s="11" t="s">
        <v>5200</v>
      </c>
      <c r="Y710" s="11" t="s">
        <v>5201</v>
      </c>
      <c r="Z710" s="11">
        <v>3021858923411</v>
      </c>
      <c r="AA710" s="11" t="s">
        <v>142</v>
      </c>
      <c r="AB710" s="11" t="s">
        <v>5202</v>
      </c>
      <c r="AC710" s="12"/>
      <c r="AD710" s="12"/>
      <c r="AE710" s="12"/>
      <c r="AF710" s="15"/>
      <c r="AG710" s="11" t="str">
        <f>IFERROR(VLOOKUP(표1[[#This Row],[담당자]],'담당자 정보'!$B:$D,2,0),"")</f>
        <v>바로고</v>
      </c>
      <c r="AH710" s="11" t="str">
        <f>IFERROR(VLOOKUP(표1[[#This Row],[담당자]],'담당자 정보'!$B:$E,4,0),"")</f>
        <v>1팀</v>
      </c>
      <c r="AI710" s="12" t="s">
        <v>118</v>
      </c>
      <c r="AJ710" s="12" t="str">
        <f>IFERROR(VLOOKUP(표1[[#This Row],[담당자]],배민비즈계정!$B:$E,3,0),"")</f>
        <v>swyoo</v>
      </c>
      <c r="AK710" s="12" t="str">
        <f>IFERROR(VLOOKUP(표1[[#This Row],[담당자]],배민비즈계정!$B:$E,4,0),"")</f>
        <v xml:space="preserve"> 010-5714-1605</v>
      </c>
      <c r="AL710" s="12" t="str">
        <f>VLOOKUP(표1[[#This Row],[담당자]],배민비즈계정!$B:$E,2,0)</f>
        <v>1팀</v>
      </c>
      <c r="AM710" s="11" t="str">
        <f>VLOOKUP(표1[[#This Row],[담당자]],'담당자 정보'!B:G,6,FALSE)</f>
        <v>평정현</v>
      </c>
      <c r="AN710" s="11" t="str">
        <f>VLOOKUP(표1[[#This Row],[팀장]],배민비즈계정!$B:$E,3,FALSE)</f>
        <v>jhpyeong</v>
      </c>
      <c r="AO710" s="16" t="str">
        <f>VLOOKUP(표1[[#This Row],[팀장]],배민비즈계정!$B:$E,4,FALSE)</f>
        <v>010-4660-7292</v>
      </c>
      <c r="AP710" s="2" t="s">
        <v>2149</v>
      </c>
      <c r="AQ710" s="2" t="s">
        <v>2164</v>
      </c>
      <c r="AR710" s="2" t="str">
        <f>_xlfn.XLOOKUP(표1[[#This Row],[시도2]]&amp;" "&amp;표1[[#This Row],[시군구2]],요금제0402!C:C,요금제0402!G:G)</f>
        <v>경인B</v>
      </c>
      <c r="AS710" s="2"/>
      <c r="AT710" s="2"/>
      <c r="AU710" s="2"/>
    </row>
    <row r="711" spans="1:47" ht="16.5" customHeight="1">
      <c r="A711" s="10">
        <v>709</v>
      </c>
      <c r="B711" s="11"/>
      <c r="C711" s="11" t="s">
        <v>5203</v>
      </c>
      <c r="D711" s="11" t="s">
        <v>5204</v>
      </c>
      <c r="E711" s="11" t="s">
        <v>56</v>
      </c>
      <c r="F711" s="11" t="s">
        <v>57</v>
      </c>
      <c r="G711" s="11" t="s">
        <v>5205</v>
      </c>
      <c r="H711" s="11">
        <v>0</v>
      </c>
      <c r="I711" s="47"/>
      <c r="J711" s="11" t="s">
        <v>5206</v>
      </c>
      <c r="K711" s="11" t="s">
        <v>5207</v>
      </c>
      <c r="L711" s="11" t="s">
        <v>4689</v>
      </c>
      <c r="M711" s="12">
        <v>45499</v>
      </c>
      <c r="N711" s="12">
        <v>45504</v>
      </c>
      <c r="O711" s="12" t="str">
        <f>IFERROR(_xlfn.XLOOKUP(표1[[#This Row],[시도]]&amp;" "&amp;표1[[#This Row],[시군구]],요금제0402!C:C,요금제0402!G:G),"-")</f>
        <v>서울B&amp;경인A</v>
      </c>
      <c r="P711" s="14"/>
      <c r="Q711" s="57">
        <v>0</v>
      </c>
      <c r="R711" s="13">
        <v>100</v>
      </c>
      <c r="S711" s="18">
        <v>50</v>
      </c>
      <c r="T711" s="12" t="s">
        <v>86</v>
      </c>
      <c r="U711" s="11" t="s">
        <v>64</v>
      </c>
      <c r="V711" s="11">
        <v>2936200691</v>
      </c>
      <c r="W711" s="11" t="s">
        <v>5208</v>
      </c>
      <c r="X711" s="11" t="s">
        <v>5209</v>
      </c>
      <c r="Y711" s="11" t="s">
        <v>5210</v>
      </c>
      <c r="Z711" s="11" t="s">
        <v>5211</v>
      </c>
      <c r="AA711" s="11" t="s">
        <v>103</v>
      </c>
      <c r="AB711" s="11" t="s">
        <v>5212</v>
      </c>
      <c r="AC711" s="12"/>
      <c r="AD711" s="12"/>
      <c r="AE711" s="12"/>
      <c r="AF711" s="15"/>
      <c r="AG711" s="11" t="str">
        <f>IFERROR(VLOOKUP(표1[[#This Row],[담당자]],'담당자 정보'!$B:$D,2,0),"")</f>
        <v>바로고</v>
      </c>
      <c r="AH711" s="11" t="str">
        <f>IFERROR(VLOOKUP(표1[[#This Row],[담당자]],'담당자 정보'!$B:$E,4,0),"")</f>
        <v>2팀</v>
      </c>
      <c r="AI711" s="12" t="s">
        <v>410</v>
      </c>
      <c r="AJ711" s="12" t="str">
        <f>IFERROR(VLOOKUP(표1[[#This Row],[담당자]],배민비즈계정!$B:$E,3,0),"")</f>
        <v>yhchoi62</v>
      </c>
      <c r="AK711" s="12" t="str">
        <f>IFERROR(VLOOKUP(표1[[#This Row],[담당자]],배민비즈계정!$B:$E,4,0),"")</f>
        <v xml:space="preserve"> 010-2336-6262</v>
      </c>
      <c r="AL711" s="12" t="str">
        <f>VLOOKUP(표1[[#This Row],[담당자]],배민비즈계정!$B:$E,2,0)</f>
        <v>2팀 팀장</v>
      </c>
      <c r="AM711" s="11" t="str">
        <f>VLOOKUP(표1[[#This Row],[담당자]],'담당자 정보'!B:G,6,FALSE)</f>
        <v>최융희</v>
      </c>
      <c r="AN711" s="11" t="str">
        <f>VLOOKUP(표1[[#This Row],[팀장]],배민비즈계정!$B:$E,3,FALSE)</f>
        <v>yhchoi62</v>
      </c>
      <c r="AO711" s="16" t="str">
        <f>VLOOKUP(표1[[#This Row],[팀장]],배민비즈계정!$B:$E,4,FALSE)</f>
        <v xml:space="preserve"> 010-2336-6262</v>
      </c>
      <c r="AP711" s="2" t="s">
        <v>57</v>
      </c>
      <c r="AQ711" s="2" t="s">
        <v>5205</v>
      </c>
      <c r="AR711" s="2" t="str">
        <f>_xlfn.XLOOKUP(표1[[#This Row],[시도2]]&amp;" "&amp;표1[[#This Row],[시군구2]],요금제0402!C:C,요금제0402!G:G)</f>
        <v>서울B&amp;경인A</v>
      </c>
      <c r="AS711" s="2"/>
      <c r="AT711" s="2"/>
      <c r="AU711" s="2"/>
    </row>
    <row r="712" spans="1:47" ht="16.5" customHeight="1">
      <c r="A712" s="10">
        <v>710</v>
      </c>
      <c r="B712" s="11"/>
      <c r="C712" s="11" t="s">
        <v>5213</v>
      </c>
      <c r="D712" s="11" t="s">
        <v>5214</v>
      </c>
      <c r="E712" s="11" t="s">
        <v>56</v>
      </c>
      <c r="F712" s="11" t="s">
        <v>57</v>
      </c>
      <c r="G712" s="11" t="s">
        <v>95</v>
      </c>
      <c r="H712" s="11">
        <v>0</v>
      </c>
      <c r="I712" s="47"/>
      <c r="J712" s="11" t="s">
        <v>5215</v>
      </c>
      <c r="K712" s="11" t="s">
        <v>2516</v>
      </c>
      <c r="L712" s="11" t="s">
        <v>4689</v>
      </c>
      <c r="M712" s="12">
        <v>45499</v>
      </c>
      <c r="N712" s="12">
        <v>45504</v>
      </c>
      <c r="O712" s="12" t="str">
        <f>IFERROR(_xlfn.XLOOKUP(표1[[#This Row],[시도]]&amp;" "&amp;표1[[#This Row],[시군구]],요금제0402!C:C,요금제0402!G:G),"-")</f>
        <v>서울A</v>
      </c>
      <c r="P712" s="14"/>
      <c r="Q712" s="57">
        <v>0</v>
      </c>
      <c r="R712" s="13">
        <v>100</v>
      </c>
      <c r="S712" s="18">
        <v>50</v>
      </c>
      <c r="T712" s="12" t="s">
        <v>86</v>
      </c>
      <c r="U712" s="11" t="s">
        <v>64</v>
      </c>
      <c r="V712" s="11">
        <v>2936200691</v>
      </c>
      <c r="W712" s="11" t="s">
        <v>5208</v>
      </c>
      <c r="X712" s="11" t="s">
        <v>5209</v>
      </c>
      <c r="Y712" s="11" t="s">
        <v>5210</v>
      </c>
      <c r="Z712" s="11" t="s">
        <v>5211</v>
      </c>
      <c r="AA712" s="11" t="s">
        <v>103</v>
      </c>
      <c r="AB712" s="11" t="s">
        <v>5212</v>
      </c>
      <c r="AC712" s="12"/>
      <c r="AD712" s="12"/>
      <c r="AE712" s="12"/>
      <c r="AF712" s="15"/>
      <c r="AG712" s="11" t="str">
        <f>IFERROR(VLOOKUP(표1[[#This Row],[담당자]],'담당자 정보'!$B:$D,2,0),"")</f>
        <v>바로고</v>
      </c>
      <c r="AH712" s="11" t="str">
        <f>IFERROR(VLOOKUP(표1[[#This Row],[담당자]],'담당자 정보'!$B:$E,4,0),"")</f>
        <v>2팀</v>
      </c>
      <c r="AI712" s="12" t="s">
        <v>410</v>
      </c>
      <c r="AJ712" s="12" t="str">
        <f>IFERROR(VLOOKUP(표1[[#This Row],[담당자]],배민비즈계정!$B:$E,3,0),"")</f>
        <v>yhchoi62</v>
      </c>
      <c r="AK712" s="12" t="str">
        <f>IFERROR(VLOOKUP(표1[[#This Row],[담당자]],배민비즈계정!$B:$E,4,0),"")</f>
        <v xml:space="preserve"> 010-2336-6262</v>
      </c>
      <c r="AL712" s="12" t="str">
        <f>VLOOKUP(표1[[#This Row],[담당자]],배민비즈계정!$B:$E,2,0)</f>
        <v>2팀 팀장</v>
      </c>
      <c r="AM712" s="11" t="str">
        <f>VLOOKUP(표1[[#This Row],[담당자]],'담당자 정보'!B:G,6,FALSE)</f>
        <v>최융희</v>
      </c>
      <c r="AN712" s="11" t="str">
        <f>VLOOKUP(표1[[#This Row],[팀장]],배민비즈계정!$B:$E,3,FALSE)</f>
        <v>yhchoi62</v>
      </c>
      <c r="AO712" s="16" t="str">
        <f>VLOOKUP(표1[[#This Row],[팀장]],배민비즈계정!$B:$E,4,FALSE)</f>
        <v xml:space="preserve"> 010-2336-6262</v>
      </c>
      <c r="AP712" s="2" t="s">
        <v>57</v>
      </c>
      <c r="AQ712" s="2" t="s">
        <v>95</v>
      </c>
      <c r="AR712" s="2" t="str">
        <f>_xlfn.XLOOKUP(표1[[#This Row],[시도2]]&amp;" "&amp;표1[[#This Row],[시군구2]],요금제0402!C:C,요금제0402!G:G)</f>
        <v>서울A</v>
      </c>
      <c r="AS712" s="2"/>
      <c r="AT712" s="2"/>
      <c r="AU712" s="2"/>
    </row>
    <row r="713" spans="1:47" ht="16.5" customHeight="1">
      <c r="A713" s="10">
        <v>711</v>
      </c>
      <c r="B713" s="11"/>
      <c r="C713" s="11" t="s">
        <v>5216</v>
      </c>
      <c r="D713" s="11" t="s">
        <v>5217</v>
      </c>
      <c r="E713" s="11" t="s">
        <v>56</v>
      </c>
      <c r="F713" s="11" t="s">
        <v>109</v>
      </c>
      <c r="G713" s="11" t="s">
        <v>110</v>
      </c>
      <c r="H713" s="11">
        <v>0</v>
      </c>
      <c r="I713" s="47"/>
      <c r="J713" s="11" t="s">
        <v>5218</v>
      </c>
      <c r="K713" s="11" t="s">
        <v>5219</v>
      </c>
      <c r="L713" s="11" t="s">
        <v>4689</v>
      </c>
      <c r="M713" s="12">
        <v>45499</v>
      </c>
      <c r="N713" s="12">
        <v>45504</v>
      </c>
      <c r="O713" s="12" t="str">
        <f>IFERROR(_xlfn.XLOOKUP(표1[[#This Row],[시도]]&amp;" "&amp;표1[[#This Row],[시군구]],요금제0402!C:C,요금제0402!G:G),"-")</f>
        <v>서울B&amp;경인A</v>
      </c>
      <c r="P713" s="14"/>
      <c r="Q713" s="57">
        <v>0</v>
      </c>
      <c r="R713" s="13">
        <v>100</v>
      </c>
      <c r="S713" s="18">
        <v>50</v>
      </c>
      <c r="T713" s="12" t="s">
        <v>86</v>
      </c>
      <c r="U713" s="11" t="s">
        <v>64</v>
      </c>
      <c r="V713" s="11">
        <v>2936200691</v>
      </c>
      <c r="W713" s="11" t="s">
        <v>5208</v>
      </c>
      <c r="X713" s="11" t="s">
        <v>5209</v>
      </c>
      <c r="Y713" s="11" t="s">
        <v>5210</v>
      </c>
      <c r="Z713" s="11" t="s">
        <v>5211</v>
      </c>
      <c r="AA713" s="11" t="s">
        <v>103</v>
      </c>
      <c r="AB713" s="11" t="s">
        <v>5212</v>
      </c>
      <c r="AC713" s="12"/>
      <c r="AD713" s="12"/>
      <c r="AE713" s="12"/>
      <c r="AF713" s="15"/>
      <c r="AG713" s="11" t="str">
        <f>IFERROR(VLOOKUP(표1[[#This Row],[담당자]],'담당자 정보'!$B:$D,2,0),"")</f>
        <v>바로고</v>
      </c>
      <c r="AH713" s="11" t="str">
        <f>IFERROR(VLOOKUP(표1[[#This Row],[담당자]],'담당자 정보'!$B:$E,4,0),"")</f>
        <v>2팀</v>
      </c>
      <c r="AI713" s="12" t="s">
        <v>410</v>
      </c>
      <c r="AJ713" s="12" t="str">
        <f>IFERROR(VLOOKUP(표1[[#This Row],[담당자]],배민비즈계정!$B:$E,3,0),"")</f>
        <v>yhchoi62</v>
      </c>
      <c r="AK713" s="12" t="str">
        <f>IFERROR(VLOOKUP(표1[[#This Row],[담당자]],배민비즈계정!$B:$E,4,0),"")</f>
        <v xml:space="preserve"> 010-2336-6262</v>
      </c>
      <c r="AL713" s="12" t="str">
        <f>VLOOKUP(표1[[#This Row],[담당자]],배민비즈계정!$B:$E,2,0)</f>
        <v>2팀 팀장</v>
      </c>
      <c r="AM713" s="11" t="str">
        <f>VLOOKUP(표1[[#This Row],[담당자]],'담당자 정보'!B:G,6,FALSE)</f>
        <v>최융희</v>
      </c>
      <c r="AN713" s="11" t="str">
        <f>VLOOKUP(표1[[#This Row],[팀장]],배민비즈계정!$B:$E,3,FALSE)</f>
        <v>yhchoi62</v>
      </c>
      <c r="AO713" s="16" t="str">
        <f>VLOOKUP(표1[[#This Row],[팀장]],배민비즈계정!$B:$E,4,FALSE)</f>
        <v xml:space="preserve"> 010-2336-6262</v>
      </c>
      <c r="AP713" s="2" t="s">
        <v>109</v>
      </c>
      <c r="AQ713" s="2" t="s">
        <v>110</v>
      </c>
      <c r="AR713" s="2" t="str">
        <f>_xlfn.XLOOKUP(표1[[#This Row],[시도2]]&amp;" "&amp;표1[[#This Row],[시군구2]],요금제0402!C:C,요금제0402!G:G)</f>
        <v>서울B&amp;경인A</v>
      </c>
      <c r="AS713" s="2"/>
      <c r="AT713" s="2"/>
      <c r="AU713" s="2"/>
    </row>
    <row r="714" spans="1:47" ht="16.5" customHeight="1">
      <c r="A714" s="10">
        <v>712</v>
      </c>
      <c r="B714" s="11"/>
      <c r="C714" s="11" t="s">
        <v>5220</v>
      </c>
      <c r="D714" s="11" t="s">
        <v>5221</v>
      </c>
      <c r="E714" s="11" t="s">
        <v>56</v>
      </c>
      <c r="F714" s="11" t="s">
        <v>109</v>
      </c>
      <c r="G714" s="11" t="s">
        <v>1070</v>
      </c>
      <c r="H714" s="11">
        <v>0</v>
      </c>
      <c r="I714" s="47"/>
      <c r="J714" s="11" t="s">
        <v>5222</v>
      </c>
      <c r="K714" s="11" t="s">
        <v>5223</v>
      </c>
      <c r="L714" s="11" t="s">
        <v>4689</v>
      </c>
      <c r="M714" s="12">
        <v>45499</v>
      </c>
      <c r="N714" s="12">
        <v>45504</v>
      </c>
      <c r="O714" s="12" t="str">
        <f>IFERROR(_xlfn.XLOOKUP(표1[[#This Row],[시도]]&amp;" "&amp;표1[[#This Row],[시군구]],요금제0402!C:C,요금제0402!G:G),"-")</f>
        <v>서울B&amp;경인A</v>
      </c>
      <c r="P714" s="14"/>
      <c r="Q714" s="57">
        <v>0</v>
      </c>
      <c r="R714" s="13">
        <v>100</v>
      </c>
      <c r="S714" s="18">
        <v>50</v>
      </c>
      <c r="T714" s="12" t="s">
        <v>86</v>
      </c>
      <c r="U714" s="11" t="s">
        <v>64</v>
      </c>
      <c r="V714" s="11">
        <v>2936200691</v>
      </c>
      <c r="W714" s="11" t="s">
        <v>5208</v>
      </c>
      <c r="X714" s="11" t="s">
        <v>5209</v>
      </c>
      <c r="Y714" s="11" t="s">
        <v>5210</v>
      </c>
      <c r="Z714" s="11" t="s">
        <v>5211</v>
      </c>
      <c r="AA714" s="11" t="s">
        <v>103</v>
      </c>
      <c r="AB714" s="11" t="s">
        <v>5212</v>
      </c>
      <c r="AC714" s="12"/>
      <c r="AD714" s="165" t="s">
        <v>5224</v>
      </c>
      <c r="AE714" s="12"/>
      <c r="AF714" s="15"/>
      <c r="AG714" s="11" t="str">
        <f>IFERROR(VLOOKUP(표1[[#This Row],[담당자]],'담당자 정보'!$B:$D,2,0),"")</f>
        <v>바로고</v>
      </c>
      <c r="AH714" s="11" t="str">
        <f>IFERROR(VLOOKUP(표1[[#This Row],[담당자]],'담당자 정보'!$B:$E,4,0),"")</f>
        <v>2팀</v>
      </c>
      <c r="AI714" s="12" t="s">
        <v>410</v>
      </c>
      <c r="AJ714" s="12" t="str">
        <f>IFERROR(VLOOKUP(표1[[#This Row],[담당자]],배민비즈계정!$B:$E,3,0),"")</f>
        <v>yhchoi62</v>
      </c>
      <c r="AK714" s="12" t="str">
        <f>IFERROR(VLOOKUP(표1[[#This Row],[담당자]],배민비즈계정!$B:$E,4,0),"")</f>
        <v xml:space="preserve"> 010-2336-6262</v>
      </c>
      <c r="AL714" s="12" t="str">
        <f>VLOOKUP(표1[[#This Row],[담당자]],배민비즈계정!$B:$E,2,0)</f>
        <v>2팀 팀장</v>
      </c>
      <c r="AM714" s="11" t="str">
        <f>VLOOKUP(표1[[#This Row],[담당자]],'담당자 정보'!B:G,6,FALSE)</f>
        <v>최융희</v>
      </c>
      <c r="AN714" s="11" t="str">
        <f>VLOOKUP(표1[[#This Row],[팀장]],배민비즈계정!$B:$E,3,FALSE)</f>
        <v>yhchoi62</v>
      </c>
      <c r="AO714" s="16" t="str">
        <f>VLOOKUP(표1[[#This Row],[팀장]],배민비즈계정!$B:$E,4,FALSE)</f>
        <v xml:space="preserve"> 010-2336-6262</v>
      </c>
      <c r="AP714" s="2" t="s">
        <v>109</v>
      </c>
      <c r="AQ714" s="2" t="s">
        <v>1070</v>
      </c>
      <c r="AR714" s="2" t="str">
        <f>_xlfn.XLOOKUP(표1[[#This Row],[시도2]]&amp;" "&amp;표1[[#This Row],[시군구2]],요금제0402!C:C,요금제0402!G:G)</f>
        <v>서울B&amp;경인A</v>
      </c>
      <c r="AS714" s="2"/>
      <c r="AT714" s="2"/>
      <c r="AU714" s="2"/>
    </row>
    <row r="715" spans="1:47" ht="16.5" customHeight="1">
      <c r="A715" s="10">
        <v>713</v>
      </c>
      <c r="B715" s="11"/>
      <c r="C715" s="11" t="s">
        <v>5225</v>
      </c>
      <c r="D715" s="11" t="s">
        <v>5226</v>
      </c>
      <c r="E715" s="11" t="s">
        <v>56</v>
      </c>
      <c r="F715" s="11" t="s">
        <v>109</v>
      </c>
      <c r="G715" s="11" t="s">
        <v>837</v>
      </c>
      <c r="H715" s="11">
        <v>0</v>
      </c>
      <c r="I715" s="47"/>
      <c r="J715" s="11" t="s">
        <v>5227</v>
      </c>
      <c r="K715" s="11" t="s">
        <v>5228</v>
      </c>
      <c r="L715" s="11" t="s">
        <v>4689</v>
      </c>
      <c r="M715" s="12">
        <v>45499</v>
      </c>
      <c r="N715" s="12">
        <v>45504</v>
      </c>
      <c r="O715" s="12" t="str">
        <f>IFERROR(_xlfn.XLOOKUP(표1[[#This Row],[시도]]&amp;" "&amp;표1[[#This Row],[시군구]],요금제0402!C:C,요금제0402!G:G),"-")</f>
        <v>서울B&amp;경인A</v>
      </c>
      <c r="P715" s="14"/>
      <c r="Q715" s="57">
        <v>0</v>
      </c>
      <c r="R715" s="13">
        <v>100</v>
      </c>
      <c r="S715" s="18">
        <v>50</v>
      </c>
      <c r="T715" s="12" t="s">
        <v>86</v>
      </c>
      <c r="U715" s="11" t="s">
        <v>64</v>
      </c>
      <c r="V715" s="11">
        <v>2936200691</v>
      </c>
      <c r="W715" s="11" t="s">
        <v>5208</v>
      </c>
      <c r="X715" s="11" t="s">
        <v>5209</v>
      </c>
      <c r="Y715" s="11" t="s">
        <v>5210</v>
      </c>
      <c r="Z715" s="11" t="s">
        <v>5211</v>
      </c>
      <c r="AA715" s="11" t="s">
        <v>103</v>
      </c>
      <c r="AB715" s="11" t="s">
        <v>5212</v>
      </c>
      <c r="AC715" s="12"/>
      <c r="AD715" s="12"/>
      <c r="AE715" s="12"/>
      <c r="AF715" s="15"/>
      <c r="AG715" s="11" t="str">
        <f>IFERROR(VLOOKUP(표1[[#This Row],[담당자]],'담당자 정보'!$B:$D,2,0),"")</f>
        <v>바로고</v>
      </c>
      <c r="AH715" s="11" t="str">
        <f>IFERROR(VLOOKUP(표1[[#This Row],[담당자]],'담당자 정보'!$B:$E,4,0),"")</f>
        <v>2팀</v>
      </c>
      <c r="AI715" s="12" t="s">
        <v>410</v>
      </c>
      <c r="AJ715" s="12" t="str">
        <f>IFERROR(VLOOKUP(표1[[#This Row],[담당자]],배민비즈계정!$B:$E,3,0),"")</f>
        <v>yhchoi62</v>
      </c>
      <c r="AK715" s="12" t="str">
        <f>IFERROR(VLOOKUP(표1[[#This Row],[담당자]],배민비즈계정!$B:$E,4,0),"")</f>
        <v xml:space="preserve"> 010-2336-6262</v>
      </c>
      <c r="AL715" s="12" t="str">
        <f>VLOOKUP(표1[[#This Row],[담당자]],배민비즈계정!$B:$E,2,0)</f>
        <v>2팀 팀장</v>
      </c>
      <c r="AM715" s="11" t="str">
        <f>VLOOKUP(표1[[#This Row],[담당자]],'담당자 정보'!B:G,6,FALSE)</f>
        <v>최융희</v>
      </c>
      <c r="AN715" s="11" t="str">
        <f>VLOOKUP(표1[[#This Row],[팀장]],배민비즈계정!$B:$E,3,FALSE)</f>
        <v>yhchoi62</v>
      </c>
      <c r="AO715" s="16" t="str">
        <f>VLOOKUP(표1[[#This Row],[팀장]],배민비즈계정!$B:$E,4,FALSE)</f>
        <v xml:space="preserve"> 010-2336-6262</v>
      </c>
      <c r="AP715" s="2" t="s">
        <v>109</v>
      </c>
      <c r="AQ715" s="2" t="s">
        <v>837</v>
      </c>
      <c r="AR715" s="2" t="str">
        <f>_xlfn.XLOOKUP(표1[[#This Row],[시도2]]&amp;" "&amp;표1[[#This Row],[시군구2]],요금제0402!C:C,요금제0402!G:G)</f>
        <v>서울B&amp;경인A</v>
      </c>
      <c r="AS715" s="2"/>
      <c r="AT715" s="2"/>
      <c r="AU715" s="2"/>
    </row>
    <row r="716" spans="1:47" ht="16.5" customHeight="1">
      <c r="A716" s="10">
        <v>714</v>
      </c>
      <c r="B716" s="11"/>
      <c r="C716" s="11" t="s">
        <v>5229</v>
      </c>
      <c r="D716" s="11" t="s">
        <v>5230</v>
      </c>
      <c r="E716" s="11" t="s">
        <v>56</v>
      </c>
      <c r="F716" s="11" t="s">
        <v>57</v>
      </c>
      <c r="G716" s="11" t="s">
        <v>371</v>
      </c>
      <c r="H716" s="11">
        <v>0</v>
      </c>
      <c r="I716" s="47" t="s">
        <v>5231</v>
      </c>
      <c r="J716" s="11" t="s">
        <v>5232</v>
      </c>
      <c r="K716" s="11" t="s">
        <v>5233</v>
      </c>
      <c r="L716" s="11" t="s">
        <v>4689</v>
      </c>
      <c r="M716" s="12">
        <v>45499</v>
      </c>
      <c r="N716" s="12">
        <v>45504</v>
      </c>
      <c r="O716" s="12" t="str">
        <f>IFERROR(_xlfn.XLOOKUP(표1[[#This Row],[시도]]&amp;" "&amp;표1[[#This Row],[시군구]],요금제0402!C:C,요금제0402!G:G),"-")</f>
        <v>서울B&amp;경인A</v>
      </c>
      <c r="P716" s="14"/>
      <c r="Q716" s="57">
        <v>0</v>
      </c>
      <c r="R716" s="13">
        <v>100</v>
      </c>
      <c r="S716" s="18">
        <v>50</v>
      </c>
      <c r="T716" s="12" t="s">
        <v>86</v>
      </c>
      <c r="U716" s="11" t="s">
        <v>64</v>
      </c>
      <c r="V716" s="11">
        <v>7310802603</v>
      </c>
      <c r="W716" s="11" t="s">
        <v>5234</v>
      </c>
      <c r="X716" s="11" t="s">
        <v>5235</v>
      </c>
      <c r="Y716" s="11" t="s">
        <v>5236</v>
      </c>
      <c r="Z716" s="11">
        <v>9003293519946</v>
      </c>
      <c r="AA716" s="11" t="s">
        <v>129</v>
      </c>
      <c r="AB716" s="11" t="s">
        <v>5237</v>
      </c>
      <c r="AC716" s="12"/>
      <c r="AD716" s="12"/>
      <c r="AE716" s="12"/>
      <c r="AF716" s="15"/>
      <c r="AG716" s="11" t="str">
        <f>IFERROR(VLOOKUP(표1[[#This Row],[담당자]],'담당자 정보'!$B:$D,2,0),"")</f>
        <v>바로고</v>
      </c>
      <c r="AH716" s="11" t="str">
        <f>IFERROR(VLOOKUP(표1[[#This Row],[담당자]],'담당자 정보'!$B:$E,4,0),"")</f>
        <v>1팀</v>
      </c>
      <c r="AI716" s="12" t="s">
        <v>71</v>
      </c>
      <c r="AJ716" s="12" t="str">
        <f>IFERROR(VLOOKUP(표1[[#This Row],[담당자]],배민비즈계정!$B:$E,3,0),"")</f>
        <v>tkdan159</v>
      </c>
      <c r="AK716" s="12" t="str">
        <f>IFERROR(VLOOKUP(표1[[#This Row],[담당자]],배민비즈계정!$B:$E,4,0),"")</f>
        <v>010-9052-0911</v>
      </c>
      <c r="AL716" s="12" t="str">
        <f>VLOOKUP(표1[[#This Row],[담당자]],배민비즈계정!$B:$E,2,0)</f>
        <v>1팀</v>
      </c>
      <c r="AM716" s="11" t="str">
        <f>VLOOKUP(표1[[#This Row],[담당자]],'담당자 정보'!B:G,6,FALSE)</f>
        <v>평정현</v>
      </c>
      <c r="AN716" s="11" t="str">
        <f>VLOOKUP(표1[[#This Row],[팀장]],배민비즈계정!$B:$E,3,FALSE)</f>
        <v>jhpyeong</v>
      </c>
      <c r="AO716" s="16" t="str">
        <f>VLOOKUP(표1[[#This Row],[팀장]],배민비즈계정!$B:$E,4,FALSE)</f>
        <v>010-4660-7292</v>
      </c>
      <c r="AP716" s="2" t="s">
        <v>57</v>
      </c>
      <c r="AQ716" s="2" t="s">
        <v>371</v>
      </c>
      <c r="AR716" s="2" t="str">
        <f>_xlfn.XLOOKUP(표1[[#This Row],[시도2]]&amp;" "&amp;표1[[#This Row],[시군구2]],요금제0402!C:C,요금제0402!G:G)</f>
        <v>서울B&amp;경인A</v>
      </c>
      <c r="AS716" s="2"/>
      <c r="AT716" s="2"/>
      <c r="AU716" s="2"/>
    </row>
    <row r="717" spans="1:47" ht="16.5" customHeight="1">
      <c r="A717" s="10">
        <v>715</v>
      </c>
      <c r="B717" s="11"/>
      <c r="C717" s="11" t="s">
        <v>5238</v>
      </c>
      <c r="D717" s="11" t="s">
        <v>5239</v>
      </c>
      <c r="E717" s="11" t="s">
        <v>56</v>
      </c>
      <c r="F717" s="11" t="s">
        <v>57</v>
      </c>
      <c r="G717" s="11" t="s">
        <v>371</v>
      </c>
      <c r="H717" s="11">
        <v>0</v>
      </c>
      <c r="I717" s="47" t="s">
        <v>5240</v>
      </c>
      <c r="J717" s="11" t="s">
        <v>5241</v>
      </c>
      <c r="K717" s="11" t="s">
        <v>5242</v>
      </c>
      <c r="L717" s="11" t="s">
        <v>4689</v>
      </c>
      <c r="M717" s="12">
        <v>45499</v>
      </c>
      <c r="N717" s="12">
        <v>45504</v>
      </c>
      <c r="O717" s="12" t="str">
        <f>IFERROR(_xlfn.XLOOKUP(표1[[#This Row],[시도]]&amp;" "&amp;표1[[#This Row],[시군구]],요금제0402!C:C,요금제0402!G:G),"-")</f>
        <v>서울B&amp;경인A</v>
      </c>
      <c r="P717" s="14"/>
      <c r="Q717" s="57">
        <v>0</v>
      </c>
      <c r="R717" s="13">
        <v>100</v>
      </c>
      <c r="S717" s="18">
        <v>50</v>
      </c>
      <c r="T717" s="12" t="s">
        <v>86</v>
      </c>
      <c r="U717" s="11" t="s">
        <v>64</v>
      </c>
      <c r="V717" s="11">
        <v>8338803161</v>
      </c>
      <c r="W717" s="11" t="s">
        <v>1422</v>
      </c>
      <c r="X717" s="11" t="s">
        <v>257</v>
      </c>
      <c r="Y717" s="11" t="s">
        <v>1423</v>
      </c>
      <c r="Z717" s="11">
        <v>1005004688544</v>
      </c>
      <c r="AA717" s="11" t="s">
        <v>259</v>
      </c>
      <c r="AB717" s="11" t="s">
        <v>260</v>
      </c>
      <c r="AC717" s="12"/>
      <c r="AD717" s="12"/>
      <c r="AE717" s="12"/>
      <c r="AF717" s="15"/>
      <c r="AG717" s="11" t="str">
        <f>IFERROR(VLOOKUP(표1[[#This Row],[담당자]],'담당자 정보'!$B:$D,2,0),"")</f>
        <v>바로고</v>
      </c>
      <c r="AH717" s="11" t="str">
        <f>IFERROR(VLOOKUP(표1[[#This Row],[담당자]],'담당자 정보'!$B:$E,4,0),"")</f>
        <v>1팀</v>
      </c>
      <c r="AI717" s="12" t="s">
        <v>71</v>
      </c>
      <c r="AJ717" s="12" t="str">
        <f>IFERROR(VLOOKUP(표1[[#This Row],[담당자]],배민비즈계정!$B:$E,3,0),"")</f>
        <v>tkdan159</v>
      </c>
      <c r="AK717" s="12" t="str">
        <f>IFERROR(VLOOKUP(표1[[#This Row],[담당자]],배민비즈계정!$B:$E,4,0),"")</f>
        <v>010-9052-0911</v>
      </c>
      <c r="AL717" s="12" t="str">
        <f>VLOOKUP(표1[[#This Row],[담당자]],배민비즈계정!$B:$E,2,0)</f>
        <v>1팀</v>
      </c>
      <c r="AM717" s="11" t="str">
        <f>VLOOKUP(표1[[#This Row],[담당자]],'담당자 정보'!B:G,6,FALSE)</f>
        <v>평정현</v>
      </c>
      <c r="AN717" s="11" t="str">
        <f>VLOOKUP(표1[[#This Row],[팀장]],배민비즈계정!$B:$E,3,FALSE)</f>
        <v>jhpyeong</v>
      </c>
      <c r="AO717" s="16" t="str">
        <f>VLOOKUP(표1[[#This Row],[팀장]],배민비즈계정!$B:$E,4,FALSE)</f>
        <v>010-4660-7292</v>
      </c>
      <c r="AP717" s="2" t="s">
        <v>57</v>
      </c>
      <c r="AQ717" s="2" t="s">
        <v>371</v>
      </c>
      <c r="AR717" s="2" t="str">
        <f>_xlfn.XLOOKUP(표1[[#This Row],[시도2]]&amp;" "&amp;표1[[#This Row],[시군구2]],요금제0402!C:C,요금제0402!G:G)</f>
        <v>서울B&amp;경인A</v>
      </c>
      <c r="AS717" s="2"/>
      <c r="AT717" s="2"/>
      <c r="AU717" s="2"/>
    </row>
    <row r="718" spans="1:47" ht="16.5" customHeight="1">
      <c r="A718" s="10">
        <v>716</v>
      </c>
      <c r="B718" s="11"/>
      <c r="C718" s="11" t="s">
        <v>5243</v>
      </c>
      <c r="D718" s="11" t="s">
        <v>5244</v>
      </c>
      <c r="E718" s="11" t="s">
        <v>56</v>
      </c>
      <c r="F718" s="11" t="s">
        <v>57</v>
      </c>
      <c r="G718" s="11" t="s">
        <v>281</v>
      </c>
      <c r="H718" s="11">
        <v>0</v>
      </c>
      <c r="I718" s="47"/>
      <c r="J718" s="11" t="s">
        <v>5245</v>
      </c>
      <c r="K718" s="11" t="s">
        <v>283</v>
      </c>
      <c r="L718" s="11" t="s">
        <v>4689</v>
      </c>
      <c r="M718" s="12">
        <v>45499</v>
      </c>
      <c r="N718" s="12">
        <v>45504</v>
      </c>
      <c r="O718" s="12" t="str">
        <f>IFERROR(_xlfn.XLOOKUP(표1[[#This Row],[시도]]&amp;" "&amp;표1[[#This Row],[시군구]],요금제0402!C:C,요금제0402!G:G),"-")</f>
        <v>서울B&amp;경인A</v>
      </c>
      <c r="P718" s="14"/>
      <c r="Q718" s="57">
        <v>0</v>
      </c>
      <c r="R718" s="13">
        <v>100</v>
      </c>
      <c r="S718" s="18">
        <v>50</v>
      </c>
      <c r="T718" s="12" t="s">
        <v>86</v>
      </c>
      <c r="U718" s="11" t="s">
        <v>150</v>
      </c>
      <c r="V718" s="11">
        <v>0</v>
      </c>
      <c r="W718" s="11">
        <v>0</v>
      </c>
      <c r="X718" s="11">
        <v>0</v>
      </c>
      <c r="Y718" s="11">
        <v>0</v>
      </c>
      <c r="Z718" s="11">
        <v>0</v>
      </c>
      <c r="AA718" s="11">
        <v>0</v>
      </c>
      <c r="AB718" s="11">
        <v>0</v>
      </c>
      <c r="AC718" s="12"/>
      <c r="AD718" s="12"/>
      <c r="AE718" s="12"/>
      <c r="AF718" s="15"/>
      <c r="AG718" s="11" t="str">
        <f>IFERROR(VLOOKUP(표1[[#This Row],[담당자]],'담당자 정보'!$B:$D,2,0),"")</f>
        <v>바로고</v>
      </c>
      <c r="AH718" s="11" t="str">
        <f>IFERROR(VLOOKUP(표1[[#This Row],[담당자]],'담당자 정보'!$B:$E,4,0),"")</f>
        <v>1팀</v>
      </c>
      <c r="AI718" s="12" t="s">
        <v>71</v>
      </c>
      <c r="AJ718" s="12" t="str">
        <f>IFERROR(VLOOKUP(표1[[#This Row],[담당자]],배민비즈계정!$B:$E,3,0),"")</f>
        <v>tkdan159</v>
      </c>
      <c r="AK718" s="12" t="str">
        <f>IFERROR(VLOOKUP(표1[[#This Row],[담당자]],배민비즈계정!$B:$E,4,0),"")</f>
        <v>010-9052-0911</v>
      </c>
      <c r="AL718" s="12" t="str">
        <f>VLOOKUP(표1[[#This Row],[담당자]],배민비즈계정!$B:$E,2,0)</f>
        <v>1팀</v>
      </c>
      <c r="AM718" s="11" t="str">
        <f>VLOOKUP(표1[[#This Row],[담당자]],'담당자 정보'!B:G,6,FALSE)</f>
        <v>평정현</v>
      </c>
      <c r="AN718" s="11" t="str">
        <f>VLOOKUP(표1[[#This Row],[팀장]],배민비즈계정!$B:$E,3,FALSE)</f>
        <v>jhpyeong</v>
      </c>
      <c r="AO718" s="16" t="str">
        <f>VLOOKUP(표1[[#This Row],[팀장]],배민비즈계정!$B:$E,4,FALSE)</f>
        <v>010-4660-7292</v>
      </c>
      <c r="AP718" s="2" t="s">
        <v>57</v>
      </c>
      <c r="AQ718" s="2" t="s">
        <v>281</v>
      </c>
      <c r="AR718" s="2" t="str">
        <f>_xlfn.XLOOKUP(표1[[#This Row],[시도2]]&amp;" "&amp;표1[[#This Row],[시군구2]],요금제0402!C:C,요금제0402!G:G)</f>
        <v>서울B&amp;경인A</v>
      </c>
      <c r="AS718" s="2"/>
      <c r="AT718" s="2"/>
      <c r="AU718" s="2"/>
    </row>
    <row r="719" spans="1:47" ht="16.5" customHeight="1">
      <c r="A719" s="10">
        <v>717</v>
      </c>
      <c r="B719" s="11"/>
      <c r="C719" s="11" t="s">
        <v>5246</v>
      </c>
      <c r="D719" s="11" t="s">
        <v>5247</v>
      </c>
      <c r="E719" s="11" t="s">
        <v>75</v>
      </c>
      <c r="F719" s="11" t="s">
        <v>57</v>
      </c>
      <c r="G719" s="11" t="s">
        <v>281</v>
      </c>
      <c r="H719" s="11">
        <v>0</v>
      </c>
      <c r="I719" s="47" t="s">
        <v>5248</v>
      </c>
      <c r="J719" s="11" t="s">
        <v>5249</v>
      </c>
      <c r="K719" s="11" t="s">
        <v>5250</v>
      </c>
      <c r="L719" s="11" t="s">
        <v>4689</v>
      </c>
      <c r="M719" s="12">
        <v>45499</v>
      </c>
      <c r="N719" s="12">
        <v>45504</v>
      </c>
      <c r="O719" s="12" t="str">
        <f>IFERROR(_xlfn.XLOOKUP(표1[[#This Row],[시도]]&amp;" "&amp;표1[[#This Row],[시군구]],요금제0402!C:C,요금제0402!G:G),"-")</f>
        <v>서울B&amp;경인A</v>
      </c>
      <c r="P719" s="14"/>
      <c r="Q719" s="57">
        <v>0</v>
      </c>
      <c r="R719" s="13">
        <v>100</v>
      </c>
      <c r="S719" s="18">
        <v>50</v>
      </c>
      <c r="T719" s="12" t="s">
        <v>86</v>
      </c>
      <c r="U719" s="11" t="s">
        <v>64</v>
      </c>
      <c r="V719" s="11">
        <v>6010892196</v>
      </c>
      <c r="W719" s="11" t="s">
        <v>5251</v>
      </c>
      <c r="X719" s="11" t="s">
        <v>5252</v>
      </c>
      <c r="Y719" s="11" t="s">
        <v>5253</v>
      </c>
      <c r="Z719" s="11">
        <v>110361131377</v>
      </c>
      <c r="AA719" s="11" t="s">
        <v>165</v>
      </c>
      <c r="AB719" s="11" t="s">
        <v>5254</v>
      </c>
      <c r="AC719" s="12"/>
      <c r="AD719" s="12"/>
      <c r="AE719" s="12"/>
      <c r="AF719" s="15"/>
      <c r="AG719" s="11" t="str">
        <f>IFERROR(VLOOKUP(표1[[#This Row],[담당자]],'담당자 정보'!$B:$D,2,0),"")</f>
        <v>바로고</v>
      </c>
      <c r="AH719" s="11" t="str">
        <f>IFERROR(VLOOKUP(표1[[#This Row],[담당자]],'담당자 정보'!$B:$E,4,0),"")</f>
        <v>1팀</v>
      </c>
      <c r="AI719" s="12" t="s">
        <v>71</v>
      </c>
      <c r="AJ719" s="12" t="str">
        <f>IFERROR(VLOOKUP(표1[[#This Row],[담당자]],배민비즈계정!$B:$E,3,0),"")</f>
        <v>tkdan159</v>
      </c>
      <c r="AK719" s="12" t="str">
        <f>IFERROR(VLOOKUP(표1[[#This Row],[담당자]],배민비즈계정!$B:$E,4,0),"")</f>
        <v>010-9052-0911</v>
      </c>
      <c r="AL719" s="12" t="str">
        <f>VLOOKUP(표1[[#This Row],[담당자]],배민비즈계정!$B:$E,2,0)</f>
        <v>1팀</v>
      </c>
      <c r="AM719" s="11" t="str">
        <f>VLOOKUP(표1[[#This Row],[담당자]],'담당자 정보'!B:G,6,FALSE)</f>
        <v>평정현</v>
      </c>
      <c r="AN719" s="11" t="str">
        <f>VLOOKUP(표1[[#This Row],[팀장]],배민비즈계정!$B:$E,3,FALSE)</f>
        <v>jhpyeong</v>
      </c>
      <c r="AO719" s="16" t="str">
        <f>VLOOKUP(표1[[#This Row],[팀장]],배민비즈계정!$B:$E,4,FALSE)</f>
        <v>010-4660-7292</v>
      </c>
      <c r="AP719" s="2" t="s">
        <v>57</v>
      </c>
      <c r="AQ719" s="2" t="s">
        <v>281</v>
      </c>
      <c r="AR719" s="2" t="str">
        <f>_xlfn.XLOOKUP(표1[[#This Row],[시도2]]&amp;" "&amp;표1[[#This Row],[시군구2]],요금제0402!C:C,요금제0402!G:G)</f>
        <v>서울B&amp;경인A</v>
      </c>
      <c r="AS719" s="2"/>
      <c r="AT719" s="2"/>
      <c r="AU719" s="2"/>
    </row>
    <row r="720" spans="1:47" ht="16.5" customHeight="1">
      <c r="A720" s="10">
        <v>718</v>
      </c>
      <c r="B720" s="11"/>
      <c r="C720" s="11" t="s">
        <v>5255</v>
      </c>
      <c r="D720" s="11" t="s">
        <v>5256</v>
      </c>
      <c r="E720" s="11" t="s">
        <v>56</v>
      </c>
      <c r="F720" s="11" t="s">
        <v>109</v>
      </c>
      <c r="G720" s="11" t="s">
        <v>786</v>
      </c>
      <c r="H720" s="11">
        <v>0</v>
      </c>
      <c r="I720" s="47"/>
      <c r="J720" s="11" t="s">
        <v>5257</v>
      </c>
      <c r="K720" s="11" t="s">
        <v>5258</v>
      </c>
      <c r="L720" s="11" t="s">
        <v>4689</v>
      </c>
      <c r="M720" s="12">
        <v>45499</v>
      </c>
      <c r="N720" s="12">
        <v>45504</v>
      </c>
      <c r="O720" s="12" t="str">
        <f>IFERROR(_xlfn.XLOOKUP(표1[[#This Row],[시도]]&amp;" "&amp;표1[[#This Row],[시군구]],요금제0402!C:C,요금제0402!G:G),"-")</f>
        <v>경인B</v>
      </c>
      <c r="P720" s="14"/>
      <c r="Q720" s="57">
        <v>0</v>
      </c>
      <c r="R720" s="13">
        <v>100</v>
      </c>
      <c r="S720" s="18">
        <v>50</v>
      </c>
      <c r="T720" s="12" t="s">
        <v>86</v>
      </c>
      <c r="U720" s="11" t="s">
        <v>150</v>
      </c>
      <c r="V720" s="11">
        <v>3733501501</v>
      </c>
      <c r="W720" s="11" t="s">
        <v>5259</v>
      </c>
      <c r="X720" s="11" t="s">
        <v>5260</v>
      </c>
      <c r="Y720" s="11" t="s">
        <v>5261</v>
      </c>
      <c r="Z720" s="11">
        <v>3511296613193</v>
      </c>
      <c r="AA720" s="11" t="s">
        <v>142</v>
      </c>
      <c r="AB720" s="11" t="s">
        <v>5262</v>
      </c>
      <c r="AC720" s="12"/>
      <c r="AD720" s="12"/>
      <c r="AE720" s="12"/>
      <c r="AF720" s="15"/>
      <c r="AG720" s="11" t="str">
        <f>IFERROR(VLOOKUP(표1[[#This Row],[담당자]],'담당자 정보'!$B:$D,2,0),"")</f>
        <v>바로고</v>
      </c>
      <c r="AH720" s="11" t="str">
        <f>IFERROR(VLOOKUP(표1[[#This Row],[담당자]],'담당자 정보'!$B:$E,4,0),"")</f>
        <v>1팀</v>
      </c>
      <c r="AI720" s="12" t="s">
        <v>71</v>
      </c>
      <c r="AJ720" s="12" t="str">
        <f>IFERROR(VLOOKUP(표1[[#This Row],[담당자]],배민비즈계정!$B:$E,3,0),"")</f>
        <v>tkdan159</v>
      </c>
      <c r="AK720" s="12" t="str">
        <f>IFERROR(VLOOKUP(표1[[#This Row],[담당자]],배민비즈계정!$B:$E,4,0),"")</f>
        <v>010-9052-0911</v>
      </c>
      <c r="AL720" s="12" t="str">
        <f>VLOOKUP(표1[[#This Row],[담당자]],배민비즈계정!$B:$E,2,0)</f>
        <v>1팀</v>
      </c>
      <c r="AM720" s="11" t="str">
        <f>VLOOKUP(표1[[#This Row],[담당자]],'담당자 정보'!B:G,6,FALSE)</f>
        <v>평정현</v>
      </c>
      <c r="AN720" s="11" t="str">
        <f>VLOOKUP(표1[[#This Row],[팀장]],배민비즈계정!$B:$E,3,FALSE)</f>
        <v>jhpyeong</v>
      </c>
      <c r="AO720" s="16" t="str">
        <f>VLOOKUP(표1[[#This Row],[팀장]],배민비즈계정!$B:$E,4,FALSE)</f>
        <v>010-4660-7292</v>
      </c>
      <c r="AP720" s="2" t="s">
        <v>109</v>
      </c>
      <c r="AQ720" s="2" t="s">
        <v>786</v>
      </c>
      <c r="AR720" s="2" t="str">
        <f>_xlfn.XLOOKUP(표1[[#This Row],[시도2]]&amp;" "&amp;표1[[#This Row],[시군구2]],요금제0402!C:C,요금제0402!G:G)</f>
        <v>경인B</v>
      </c>
      <c r="AS720" s="2"/>
      <c r="AT720" s="2"/>
      <c r="AU720" s="2"/>
    </row>
    <row r="721" spans="1:47" ht="16.5" customHeight="1">
      <c r="A721" s="10">
        <v>719</v>
      </c>
      <c r="B721" s="11"/>
      <c r="C721" s="11" t="s">
        <v>5263</v>
      </c>
      <c r="D721" s="11" t="s">
        <v>5264</v>
      </c>
      <c r="E721" s="11" t="s">
        <v>56</v>
      </c>
      <c r="F721" s="11" t="s">
        <v>109</v>
      </c>
      <c r="G721" s="11" t="s">
        <v>2520</v>
      </c>
      <c r="H721" s="11">
        <v>0</v>
      </c>
      <c r="I721" s="47"/>
      <c r="J721" s="11" t="s">
        <v>5265</v>
      </c>
      <c r="K721" s="11" t="s">
        <v>4701</v>
      </c>
      <c r="L721" s="11" t="s">
        <v>4689</v>
      </c>
      <c r="M721" s="12">
        <v>45499</v>
      </c>
      <c r="N721" s="12">
        <v>45504</v>
      </c>
      <c r="O721" s="12" t="str">
        <f>IFERROR(_xlfn.XLOOKUP(표1[[#This Row],[시도]]&amp;" "&amp;표1[[#This Row],[시군구]],요금제0402!C:C,요금제0402!G:G),"-")</f>
        <v>경인B</v>
      </c>
      <c r="P721" s="14"/>
      <c r="Q721" s="57">
        <v>0</v>
      </c>
      <c r="R721" s="13">
        <v>100</v>
      </c>
      <c r="S721" s="18">
        <v>50</v>
      </c>
      <c r="T721" s="12" t="s">
        <v>86</v>
      </c>
      <c r="U721" s="11" t="s">
        <v>64</v>
      </c>
      <c r="V721" s="11">
        <v>7532801451</v>
      </c>
      <c r="W721" s="11" t="s">
        <v>5266</v>
      </c>
      <c r="X721" s="11" t="s">
        <v>5267</v>
      </c>
      <c r="Y721" s="11" t="s">
        <v>5268</v>
      </c>
      <c r="Z721" s="11">
        <v>86991032951307</v>
      </c>
      <c r="AA721" s="11" t="s">
        <v>296</v>
      </c>
      <c r="AB721" s="11" t="s">
        <v>5269</v>
      </c>
      <c r="AC721" s="12"/>
      <c r="AD721" s="12"/>
      <c r="AE721" s="12"/>
      <c r="AF721" s="15"/>
      <c r="AG721" s="11" t="str">
        <f>IFERROR(VLOOKUP(표1[[#This Row],[담당자]],'담당자 정보'!$B:$D,2,0),"")</f>
        <v>모아라인</v>
      </c>
      <c r="AH721" s="11" t="str">
        <f>IFERROR(VLOOKUP(표1[[#This Row],[담당자]],'담당자 정보'!$B:$E,4,0),"")</f>
        <v>인프라확장_2팀</v>
      </c>
      <c r="AI721" s="12" t="s">
        <v>455</v>
      </c>
      <c r="AJ721" s="12" t="str">
        <f>IFERROR(VLOOKUP(표1[[#This Row],[담당자]],배민비즈계정!$B:$E,3,0),"")</f>
        <v>Dkssudgody</v>
      </c>
      <c r="AK721" s="12" t="str">
        <f>IFERROR(VLOOKUP(표1[[#This Row],[담당자]],배민비즈계정!$B:$E,4,0),"")</f>
        <v>010-9737-2777</v>
      </c>
      <c r="AL721" s="12" t="str">
        <f>VLOOKUP(표1[[#This Row],[담당자]],배민비즈계정!$B:$E,2,0)</f>
        <v>모아라인</v>
      </c>
      <c r="AM721" s="11" t="str">
        <f>VLOOKUP(표1[[#This Row],[담당자]],'담당자 정보'!B:G,6,FALSE)</f>
        <v>김정교</v>
      </c>
      <c r="AN721" s="11" t="str">
        <f>VLOOKUP(표1[[#This Row],[팀장]],배민비즈계정!$B:$E,3,FALSE)</f>
        <v>Dkssudgody</v>
      </c>
      <c r="AO721" s="16" t="str">
        <f>VLOOKUP(표1[[#This Row],[팀장]],배민비즈계정!$B:$E,4,FALSE)</f>
        <v>010-9737-2777</v>
      </c>
      <c r="AP721" s="2" t="s">
        <v>109</v>
      </c>
      <c r="AQ721" s="2" t="s">
        <v>2520</v>
      </c>
      <c r="AR721" s="2" t="str">
        <f>_xlfn.XLOOKUP(표1[[#This Row],[시도2]]&amp;" "&amp;표1[[#This Row],[시군구2]],요금제0402!C:C,요금제0402!G:G)</f>
        <v>경인B</v>
      </c>
      <c r="AS721" s="2"/>
      <c r="AT721" s="2"/>
      <c r="AU721" s="2"/>
    </row>
    <row r="722" spans="1:47" ht="16.5" customHeight="1">
      <c r="A722" s="10">
        <v>720</v>
      </c>
      <c r="B722" s="11"/>
      <c r="C722" s="11" t="s">
        <v>5270</v>
      </c>
      <c r="D722" s="11" t="s">
        <v>5271</v>
      </c>
      <c r="E722" s="11" t="s">
        <v>56</v>
      </c>
      <c r="F722" s="11" t="s">
        <v>109</v>
      </c>
      <c r="G722" s="11" t="s">
        <v>848</v>
      </c>
      <c r="H722" s="11">
        <v>0</v>
      </c>
      <c r="I722" s="47" t="s">
        <v>1454</v>
      </c>
      <c r="J722" s="11" t="s">
        <v>5272</v>
      </c>
      <c r="K722" s="11" t="s">
        <v>5273</v>
      </c>
      <c r="L722" s="11" t="s">
        <v>4689</v>
      </c>
      <c r="M722" s="12">
        <v>45499</v>
      </c>
      <c r="N722" s="12">
        <v>45504</v>
      </c>
      <c r="O722" s="12" t="str">
        <f>IFERROR(_xlfn.XLOOKUP(표1[[#This Row],[시도]]&amp;" "&amp;표1[[#This Row],[시군구]],요금제0402!C:C,요금제0402!G:G),"-")</f>
        <v>경인B</v>
      </c>
      <c r="P722" s="14"/>
      <c r="Q722" s="57">
        <v>0</v>
      </c>
      <c r="R722" s="13">
        <v>100</v>
      </c>
      <c r="S722" s="18">
        <v>50</v>
      </c>
      <c r="T722" s="12" t="s">
        <v>86</v>
      </c>
      <c r="U722" s="11" t="s">
        <v>64</v>
      </c>
      <c r="V722" s="11">
        <v>3474001068</v>
      </c>
      <c r="W722" s="11" t="s">
        <v>5274</v>
      </c>
      <c r="X722" s="11" t="s">
        <v>5275</v>
      </c>
      <c r="Y722" s="11" t="s">
        <v>5276</v>
      </c>
      <c r="Z722" s="11">
        <v>43720104350342</v>
      </c>
      <c r="AA722" s="11" t="s">
        <v>90</v>
      </c>
      <c r="AB722" s="11" t="s">
        <v>5277</v>
      </c>
      <c r="AC722" s="12"/>
      <c r="AD722" s="12"/>
      <c r="AE722" s="12"/>
      <c r="AF722" s="15"/>
      <c r="AG722" s="11" t="str">
        <f>IFERROR(VLOOKUP(표1[[#This Row],[담당자]],'담당자 정보'!$B:$D,2,0),"")</f>
        <v>모아라인</v>
      </c>
      <c r="AH722" s="11" t="str">
        <f>IFERROR(VLOOKUP(표1[[#This Row],[담당자]],'담당자 정보'!$B:$E,4,0),"")</f>
        <v>인프라확장실</v>
      </c>
      <c r="AI722" s="12" t="s">
        <v>396</v>
      </c>
      <c r="AJ722" s="12" t="str">
        <f>IFERROR(VLOOKUP(표1[[#This Row],[담당자]],배민비즈계정!$B:$E,3,0),"")</f>
        <v>jpmook12</v>
      </c>
      <c r="AK722" s="12" t="str">
        <f>IFERROR(VLOOKUP(표1[[#This Row],[담당자]],배민비즈계정!$B:$E,4,0),"")</f>
        <v>010-9904-2857</v>
      </c>
      <c r="AL722" s="12" t="str">
        <f>VLOOKUP(표1[[#This Row],[담당자]],배민비즈계정!$B:$E,2,0)</f>
        <v>모아라인</v>
      </c>
      <c r="AM722" s="11">
        <f>VLOOKUP(표1[[#This Row],[담당자]],'담당자 정보'!B:G,6,FALSE)</f>
        <v>0</v>
      </c>
      <c r="AN722" s="11" t="e">
        <f>VLOOKUP(표1[[#This Row],[팀장]],배민비즈계정!$B:$E,3,FALSE)</f>
        <v>#N/A</v>
      </c>
      <c r="AO722" s="16" t="e">
        <f>VLOOKUP(표1[[#This Row],[팀장]],배민비즈계정!$B:$E,4,FALSE)</f>
        <v>#N/A</v>
      </c>
      <c r="AP722" s="2" t="s">
        <v>109</v>
      </c>
      <c r="AQ722" s="2" t="s">
        <v>848</v>
      </c>
      <c r="AR722" s="2" t="str">
        <f>_xlfn.XLOOKUP(표1[[#This Row],[시도2]]&amp;" "&amp;표1[[#This Row],[시군구2]],요금제0402!C:C,요금제0402!G:G)</f>
        <v>경인B</v>
      </c>
      <c r="AS722" s="2"/>
      <c r="AT722" s="2"/>
      <c r="AU722" s="2"/>
    </row>
    <row r="723" spans="1:47" ht="16.5" customHeight="1">
      <c r="A723" s="10">
        <v>721</v>
      </c>
      <c r="B723" s="11"/>
      <c r="C723" s="11" t="s">
        <v>5278</v>
      </c>
      <c r="D723" s="11" t="s">
        <v>5279</v>
      </c>
      <c r="E723" s="11" t="s">
        <v>56</v>
      </c>
      <c r="F723" s="11" t="s">
        <v>288</v>
      </c>
      <c r="G723" s="11" t="s">
        <v>302</v>
      </c>
      <c r="H723" s="11">
        <v>0</v>
      </c>
      <c r="I723" s="47"/>
      <c r="J723" s="11" t="s">
        <v>5280</v>
      </c>
      <c r="K723" s="11" t="s">
        <v>4340</v>
      </c>
      <c r="L723" s="11" t="s">
        <v>4689</v>
      </c>
      <c r="M723" s="12">
        <v>45499</v>
      </c>
      <c r="N723" s="12">
        <v>45504</v>
      </c>
      <c r="O723" s="12" t="str">
        <f>IFERROR(_xlfn.XLOOKUP(표1[[#This Row],[시도]]&amp;" "&amp;표1[[#This Row],[시군구]],요금제0402!C:C,요금제0402!G:G),"-")</f>
        <v>지방</v>
      </c>
      <c r="P723" s="14"/>
      <c r="Q723" s="57">
        <v>0</v>
      </c>
      <c r="R723" s="13">
        <v>100</v>
      </c>
      <c r="S723" s="18">
        <v>50</v>
      </c>
      <c r="T723" s="12" t="s">
        <v>86</v>
      </c>
      <c r="U723" s="11" t="s">
        <v>64</v>
      </c>
      <c r="V723" s="11">
        <v>7582201416</v>
      </c>
      <c r="W723" s="11" t="s">
        <v>1248</v>
      </c>
      <c r="X723" s="11" t="s">
        <v>5281</v>
      </c>
      <c r="Y723" s="11" t="s">
        <v>5282</v>
      </c>
      <c r="Z723" s="11">
        <v>65491037794007</v>
      </c>
      <c r="AA723" s="11" t="s">
        <v>296</v>
      </c>
      <c r="AB723" s="11" t="s">
        <v>5283</v>
      </c>
      <c r="AC723" s="12"/>
      <c r="AD723" s="12"/>
      <c r="AE723" s="12"/>
      <c r="AF723" s="15"/>
      <c r="AG723" s="11" t="str">
        <f>IFERROR(VLOOKUP(표1[[#This Row],[담당자]],'담당자 정보'!$B:$D,2,0),"")</f>
        <v>모아라인</v>
      </c>
      <c r="AH723" s="11" t="str">
        <f>IFERROR(VLOOKUP(표1[[#This Row],[담당자]],'담당자 정보'!$B:$E,4,0),"")</f>
        <v>인프라확장실</v>
      </c>
      <c r="AI723" s="12" t="s">
        <v>396</v>
      </c>
      <c r="AJ723" s="12" t="str">
        <f>IFERROR(VLOOKUP(표1[[#This Row],[담당자]],배민비즈계정!$B:$E,3,0),"")</f>
        <v>jpmook12</v>
      </c>
      <c r="AK723" s="12" t="str">
        <f>IFERROR(VLOOKUP(표1[[#This Row],[담당자]],배민비즈계정!$B:$E,4,0),"")</f>
        <v>010-9904-2857</v>
      </c>
      <c r="AL723" s="12" t="str">
        <f>VLOOKUP(표1[[#This Row],[담당자]],배민비즈계정!$B:$E,2,0)</f>
        <v>모아라인</v>
      </c>
      <c r="AM723" s="11">
        <f>VLOOKUP(표1[[#This Row],[담당자]],'담당자 정보'!B:G,6,FALSE)</f>
        <v>0</v>
      </c>
      <c r="AN723" s="11" t="e">
        <f>VLOOKUP(표1[[#This Row],[팀장]],배민비즈계정!$B:$E,3,FALSE)</f>
        <v>#N/A</v>
      </c>
      <c r="AO723" s="16" t="e">
        <f>VLOOKUP(표1[[#This Row],[팀장]],배민비즈계정!$B:$E,4,FALSE)</f>
        <v>#N/A</v>
      </c>
      <c r="AP723" s="2" t="s">
        <v>288</v>
      </c>
      <c r="AQ723" s="2" t="s">
        <v>302</v>
      </c>
      <c r="AR723" s="2" t="str">
        <f>_xlfn.XLOOKUP(표1[[#This Row],[시도2]]&amp;" "&amp;표1[[#This Row],[시군구2]],요금제0402!C:C,요금제0402!G:G)</f>
        <v>지방</v>
      </c>
      <c r="AS723" s="2"/>
      <c r="AT723" s="2"/>
      <c r="AU723" s="2"/>
    </row>
    <row r="724" spans="1:47" ht="16.5" customHeight="1">
      <c r="A724" s="10">
        <v>722</v>
      </c>
      <c r="B724" s="11"/>
      <c r="C724" s="11" t="s">
        <v>5284</v>
      </c>
      <c r="D724" s="11" t="s">
        <v>5285</v>
      </c>
      <c r="E724" s="11" t="s">
        <v>56</v>
      </c>
      <c r="F724" s="11" t="s">
        <v>481</v>
      </c>
      <c r="G724" s="11" t="s">
        <v>5286</v>
      </c>
      <c r="H724" s="11">
        <v>0</v>
      </c>
      <c r="I724" s="47"/>
      <c r="J724" s="11" t="s">
        <v>5287</v>
      </c>
      <c r="K724" s="11" t="s">
        <v>5288</v>
      </c>
      <c r="L724" s="11" t="s">
        <v>4689</v>
      </c>
      <c r="M724" s="12">
        <v>45499</v>
      </c>
      <c r="N724" s="12">
        <v>45504</v>
      </c>
      <c r="O724" s="12" t="str">
        <f>IFERROR(_xlfn.XLOOKUP(표1[[#This Row],[시도]]&amp;" "&amp;표1[[#This Row],[시군구]],요금제0402!C:C,요금제0402!G:G),"-")</f>
        <v>지방</v>
      </c>
      <c r="P724" s="14"/>
      <c r="Q724" s="57">
        <v>0</v>
      </c>
      <c r="R724" s="13">
        <v>100</v>
      </c>
      <c r="S724" s="18">
        <v>50</v>
      </c>
      <c r="T724" s="12" t="s">
        <v>86</v>
      </c>
      <c r="U724" s="11" t="s">
        <v>150</v>
      </c>
      <c r="V724" s="11">
        <v>5033383342</v>
      </c>
      <c r="W724" s="11" t="s">
        <v>5289</v>
      </c>
      <c r="X724" s="11" t="s">
        <v>5290</v>
      </c>
      <c r="Y724" s="11" t="s">
        <v>5291</v>
      </c>
      <c r="Z724" s="11">
        <v>110560983056</v>
      </c>
      <c r="AA724" s="11" t="s">
        <v>165</v>
      </c>
      <c r="AB724" s="11" t="s">
        <v>5292</v>
      </c>
      <c r="AC724" s="12"/>
      <c r="AD724" s="12"/>
      <c r="AE724" s="12"/>
      <c r="AF724" s="15"/>
      <c r="AG724" s="11" t="str">
        <f>IFERROR(VLOOKUP(표1[[#This Row],[담당자]],'담당자 정보'!$B:$D,2,0),"")</f>
        <v>바로고</v>
      </c>
      <c r="AH724" s="11" t="str">
        <f>IFERROR(VLOOKUP(표1[[#This Row],[담당자]],'담당자 정보'!$B:$E,4,0),"")</f>
        <v>2팀</v>
      </c>
      <c r="AI724" s="12" t="s">
        <v>535</v>
      </c>
      <c r="AJ724" s="12" t="str">
        <f>IFERROR(VLOOKUP(표1[[#This Row],[담당자]],배민비즈계정!$B:$E,3,0),"")</f>
        <v>yckim</v>
      </c>
      <c r="AK724" s="12" t="str">
        <f>IFERROR(VLOOKUP(표1[[#This Row],[담당자]],배민비즈계정!$B:$E,4,0),"")</f>
        <v>010-9995-3121</v>
      </c>
      <c r="AL724" s="12" t="str">
        <f>VLOOKUP(표1[[#This Row],[담당자]],배민비즈계정!$B:$E,2,0)</f>
        <v>2팀</v>
      </c>
      <c r="AM724" s="11" t="str">
        <f>VLOOKUP(표1[[#This Row],[담당자]],'담당자 정보'!B:G,6,FALSE)</f>
        <v>최융희</v>
      </c>
      <c r="AN724" s="11" t="str">
        <f>VLOOKUP(표1[[#This Row],[팀장]],배민비즈계정!$B:$E,3,FALSE)</f>
        <v>yhchoi62</v>
      </c>
      <c r="AO724" s="16" t="str">
        <f>VLOOKUP(표1[[#This Row],[팀장]],배민비즈계정!$B:$E,4,FALSE)</f>
        <v xml:space="preserve"> 010-2336-6262</v>
      </c>
      <c r="AP724" s="2" t="s">
        <v>481</v>
      </c>
      <c r="AQ724" s="2" t="s">
        <v>5286</v>
      </c>
      <c r="AR724" s="2" t="str">
        <f>_xlfn.XLOOKUP(표1[[#This Row],[시도2]]&amp;" "&amp;표1[[#This Row],[시군구2]],요금제0402!C:C,요금제0402!G:G)</f>
        <v>지방</v>
      </c>
      <c r="AS724" s="2"/>
      <c r="AT724" s="2"/>
      <c r="AU724" s="2"/>
    </row>
    <row r="725" spans="1:47" ht="16.5" customHeight="1">
      <c r="A725" s="10">
        <v>723</v>
      </c>
      <c r="B725" s="11"/>
      <c r="C725" s="11" t="s">
        <v>5293</v>
      </c>
      <c r="D725" s="11" t="s">
        <v>5294</v>
      </c>
      <c r="E725" s="11" t="s">
        <v>56</v>
      </c>
      <c r="F725" s="11" t="s">
        <v>309</v>
      </c>
      <c r="G725" s="11" t="s">
        <v>377</v>
      </c>
      <c r="H725" s="11">
        <v>0</v>
      </c>
      <c r="I725" s="47"/>
      <c r="J725" s="11" t="s">
        <v>5295</v>
      </c>
      <c r="K725" s="11" t="s">
        <v>5296</v>
      </c>
      <c r="L725" s="11" t="s">
        <v>4689</v>
      </c>
      <c r="M725" s="12">
        <v>45499</v>
      </c>
      <c r="N725" s="12">
        <v>45504</v>
      </c>
      <c r="O725" s="12" t="str">
        <f>IFERROR(_xlfn.XLOOKUP(표1[[#This Row],[시도]]&amp;" "&amp;표1[[#This Row],[시군구]],요금제0402!C:C,요금제0402!G:G),"-")</f>
        <v>지방</v>
      </c>
      <c r="P725" s="14"/>
      <c r="Q725" s="57">
        <v>0</v>
      </c>
      <c r="R725" s="13">
        <v>100</v>
      </c>
      <c r="S725" s="18">
        <v>50</v>
      </c>
      <c r="T725" s="12" t="s">
        <v>86</v>
      </c>
      <c r="U725" s="11" t="s">
        <v>150</v>
      </c>
      <c r="V725" s="11">
        <v>0</v>
      </c>
      <c r="W725" s="11">
        <v>0</v>
      </c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2"/>
      <c r="AD725" s="12"/>
      <c r="AE725" s="12"/>
      <c r="AF725" s="15"/>
      <c r="AG725" s="11" t="str">
        <f>IFERROR(VLOOKUP(표1[[#This Row],[담당자]],'담당자 정보'!$B:$D,2,0),"")</f>
        <v>바로고</v>
      </c>
      <c r="AH725" s="11" t="str">
        <f>IFERROR(VLOOKUP(표1[[#This Row],[담당자]],'담당자 정보'!$B:$E,4,0),"")</f>
        <v>2팀</v>
      </c>
      <c r="AI725" s="12" t="s">
        <v>317</v>
      </c>
      <c r="AJ725" s="12" t="str">
        <f>IFERROR(VLOOKUP(표1[[#This Row],[담당자]],배민비즈계정!$B:$E,3,0),"")</f>
        <v>mskim1</v>
      </c>
      <c r="AK725" s="12" t="str">
        <f>IFERROR(VLOOKUP(표1[[#This Row],[담당자]],배민비즈계정!$B:$E,4,0),"")</f>
        <v>010-4659-7909</v>
      </c>
      <c r="AL725" s="12" t="str">
        <f>VLOOKUP(표1[[#This Row],[담당자]],배민비즈계정!$B:$E,2,0)</f>
        <v>2팀</v>
      </c>
      <c r="AM725" s="11" t="str">
        <f>VLOOKUP(표1[[#This Row],[담당자]],'담당자 정보'!B:G,6,FALSE)</f>
        <v>최융희</v>
      </c>
      <c r="AN725" s="11" t="str">
        <f>VLOOKUP(표1[[#This Row],[팀장]],배민비즈계정!$B:$E,3,FALSE)</f>
        <v>yhchoi62</v>
      </c>
      <c r="AO725" s="16" t="str">
        <f>VLOOKUP(표1[[#This Row],[팀장]],배민비즈계정!$B:$E,4,FALSE)</f>
        <v xml:space="preserve"> 010-2336-6262</v>
      </c>
      <c r="AP725" s="2" t="s">
        <v>309</v>
      </c>
      <c r="AQ725" s="2" t="s">
        <v>377</v>
      </c>
      <c r="AR725" s="2" t="str">
        <f>_xlfn.XLOOKUP(표1[[#This Row],[시도2]]&amp;" "&amp;표1[[#This Row],[시군구2]],요금제0402!C:C,요금제0402!G:G)</f>
        <v>지방</v>
      </c>
      <c r="AS725" s="2"/>
      <c r="AT725" s="2"/>
      <c r="AU725" s="2"/>
    </row>
    <row r="726" spans="1:47" ht="16.5" customHeight="1">
      <c r="A726" s="10">
        <v>724</v>
      </c>
      <c r="B726" s="11"/>
      <c r="C726" s="11" t="s">
        <v>5297</v>
      </c>
      <c r="D726" s="11" t="s">
        <v>5298</v>
      </c>
      <c r="E726" s="11" t="s">
        <v>56</v>
      </c>
      <c r="F726" s="11" t="s">
        <v>2149</v>
      </c>
      <c r="G726" s="11" t="s">
        <v>2170</v>
      </c>
      <c r="H726" s="11">
        <v>0</v>
      </c>
      <c r="I726" s="47"/>
      <c r="J726" s="11" t="s">
        <v>5299</v>
      </c>
      <c r="K726" s="11" t="s">
        <v>5300</v>
      </c>
      <c r="L726" s="11" t="s">
        <v>4689</v>
      </c>
      <c r="M726" s="12">
        <v>45499</v>
      </c>
      <c r="N726" s="12">
        <v>45504</v>
      </c>
      <c r="O726" s="12" t="str">
        <f>IFERROR(_xlfn.XLOOKUP(표1[[#This Row],[시도]]&amp;" "&amp;표1[[#This Row],[시군구]],요금제0402!C:C,요금제0402!G:G),"-")</f>
        <v>경인B</v>
      </c>
      <c r="P726" s="14"/>
      <c r="Q726" s="57">
        <v>0</v>
      </c>
      <c r="R726" s="13">
        <v>100</v>
      </c>
      <c r="S726" s="18">
        <v>50</v>
      </c>
      <c r="T726" s="12" t="s">
        <v>86</v>
      </c>
      <c r="U726" s="11" t="s">
        <v>150</v>
      </c>
      <c r="V726" s="11">
        <v>2141906610</v>
      </c>
      <c r="W726" s="11" t="s">
        <v>3053</v>
      </c>
      <c r="X726" s="11" t="s">
        <v>3054</v>
      </c>
      <c r="Y726" s="11" t="s">
        <v>3055</v>
      </c>
      <c r="Z726" s="11">
        <v>100154254268</v>
      </c>
      <c r="AA726" s="11" t="s">
        <v>408</v>
      </c>
      <c r="AB726" s="11" t="s">
        <v>3056</v>
      </c>
      <c r="AC726" s="12"/>
      <c r="AD726" s="12"/>
      <c r="AE726" s="12"/>
      <c r="AF726" s="15"/>
      <c r="AG726" s="11" t="str">
        <f>IFERROR(VLOOKUP(표1[[#This Row],[담당자]],'담당자 정보'!$B:$D,2,0),"")</f>
        <v>바로고</v>
      </c>
      <c r="AH726" s="11" t="str">
        <f>IFERROR(VLOOKUP(표1[[#This Row],[담당자]],'담당자 정보'!$B:$E,4,0),"")</f>
        <v>1팀</v>
      </c>
      <c r="AI726" s="12" t="s">
        <v>2479</v>
      </c>
      <c r="AJ726" s="12" t="str">
        <f>IFERROR(VLOOKUP(표1[[#This Row],[담당자]],배민비즈계정!$B:$E,3,0),"")</f>
        <v>yong1217</v>
      </c>
      <c r="AK726" s="12" t="str">
        <f>IFERROR(VLOOKUP(표1[[#This Row],[담당자]],배민비즈계정!$B:$E,4,0),"")</f>
        <v xml:space="preserve"> 010-9876-9387</v>
      </c>
      <c r="AL726" s="12" t="str">
        <f>VLOOKUP(표1[[#This Row],[담당자]],배민비즈계정!$B:$E,2,0)</f>
        <v>1팀</v>
      </c>
      <c r="AM726" s="11" t="str">
        <f>VLOOKUP(표1[[#This Row],[담당자]],'담당자 정보'!B:G,6,FALSE)</f>
        <v>평정현</v>
      </c>
      <c r="AN726" s="11" t="str">
        <f>VLOOKUP(표1[[#This Row],[팀장]],배민비즈계정!$B:$E,3,FALSE)</f>
        <v>jhpyeong</v>
      </c>
      <c r="AO726" s="16" t="str">
        <f>VLOOKUP(표1[[#This Row],[팀장]],배민비즈계정!$B:$E,4,FALSE)</f>
        <v>010-4660-7292</v>
      </c>
      <c r="AP726" s="2" t="s">
        <v>2149</v>
      </c>
      <c r="AQ726" s="2" t="s">
        <v>2170</v>
      </c>
      <c r="AR726" s="2" t="str">
        <f>_xlfn.XLOOKUP(표1[[#This Row],[시도2]]&amp;" "&amp;표1[[#This Row],[시군구2]],요금제0402!C:C,요금제0402!G:G)</f>
        <v>경인B</v>
      </c>
      <c r="AS726" s="2"/>
      <c r="AT726" s="2"/>
      <c r="AU726" s="2"/>
    </row>
    <row r="727" spans="1:47" ht="16.5" customHeight="1">
      <c r="A727" s="10">
        <v>725</v>
      </c>
      <c r="B727" s="11"/>
      <c r="C727" s="11" t="s">
        <v>5301</v>
      </c>
      <c r="D727" s="11" t="s">
        <v>5302</v>
      </c>
      <c r="E727" s="11" t="s">
        <v>56</v>
      </c>
      <c r="F727" s="11" t="s">
        <v>309</v>
      </c>
      <c r="G727" s="11" t="s">
        <v>377</v>
      </c>
      <c r="H727" s="11">
        <v>0</v>
      </c>
      <c r="I727" s="47"/>
      <c r="J727" s="11" t="s">
        <v>5303</v>
      </c>
      <c r="K727" s="11" t="s">
        <v>5304</v>
      </c>
      <c r="L727" s="11" t="s">
        <v>4689</v>
      </c>
      <c r="M727" s="12">
        <v>45499</v>
      </c>
      <c r="N727" s="12">
        <v>45504</v>
      </c>
      <c r="O727" s="12" t="str">
        <f>IFERROR(_xlfn.XLOOKUP(표1[[#This Row],[시도]]&amp;" "&amp;표1[[#This Row],[시군구]],요금제0402!C:C,요금제0402!G:G),"-")</f>
        <v>지방</v>
      </c>
      <c r="P727" s="14"/>
      <c r="Q727" s="57">
        <v>0</v>
      </c>
      <c r="R727" s="13">
        <v>100</v>
      </c>
      <c r="S727" s="18">
        <v>50</v>
      </c>
      <c r="T727" s="12" t="s">
        <v>86</v>
      </c>
      <c r="U727" s="11" t="s">
        <v>150</v>
      </c>
      <c r="V727" s="11">
        <v>0</v>
      </c>
      <c r="W727" s="11">
        <v>0</v>
      </c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2"/>
      <c r="AD727" s="12"/>
      <c r="AE727" s="12"/>
      <c r="AF727" s="15"/>
      <c r="AG727" s="11" t="str">
        <f>IFERROR(VLOOKUP(표1[[#This Row],[담당자]],'담당자 정보'!$B:$D,2,0),"")</f>
        <v>바로고</v>
      </c>
      <c r="AH727" s="11" t="str">
        <f>IFERROR(VLOOKUP(표1[[#This Row],[담당자]],'담당자 정보'!$B:$E,4,0),"")</f>
        <v>2팀</v>
      </c>
      <c r="AI727" s="12" t="s">
        <v>317</v>
      </c>
      <c r="AJ727" s="12" t="str">
        <f>IFERROR(VLOOKUP(표1[[#This Row],[담당자]],배민비즈계정!$B:$E,3,0),"")</f>
        <v>mskim1</v>
      </c>
      <c r="AK727" s="12" t="str">
        <f>IFERROR(VLOOKUP(표1[[#This Row],[담당자]],배민비즈계정!$B:$E,4,0),"")</f>
        <v>010-4659-7909</v>
      </c>
      <c r="AL727" s="12" t="str">
        <f>VLOOKUP(표1[[#This Row],[담당자]],배민비즈계정!$B:$E,2,0)</f>
        <v>2팀</v>
      </c>
      <c r="AM727" s="11" t="str">
        <f>VLOOKUP(표1[[#This Row],[담당자]],'담당자 정보'!B:G,6,FALSE)</f>
        <v>최융희</v>
      </c>
      <c r="AN727" s="11" t="str">
        <f>VLOOKUP(표1[[#This Row],[팀장]],배민비즈계정!$B:$E,3,FALSE)</f>
        <v>yhchoi62</v>
      </c>
      <c r="AO727" s="16" t="str">
        <f>VLOOKUP(표1[[#This Row],[팀장]],배민비즈계정!$B:$E,4,FALSE)</f>
        <v xml:space="preserve"> 010-2336-6262</v>
      </c>
      <c r="AP727" s="2" t="s">
        <v>309</v>
      </c>
      <c r="AQ727" s="2" t="s">
        <v>377</v>
      </c>
      <c r="AR727" s="2" t="str">
        <f>_xlfn.XLOOKUP(표1[[#This Row],[시도2]]&amp;" "&amp;표1[[#This Row],[시군구2]],요금제0402!C:C,요금제0402!G:G)</f>
        <v>지방</v>
      </c>
      <c r="AS727" s="2"/>
      <c r="AT727" s="2"/>
      <c r="AU727" s="2"/>
    </row>
    <row r="728" spans="1:47" ht="16.5" customHeight="1">
      <c r="A728" s="10">
        <v>726</v>
      </c>
      <c r="B728" s="11"/>
      <c r="C728" s="11" t="s">
        <v>5305</v>
      </c>
      <c r="D728" s="11" t="s">
        <v>5306</v>
      </c>
      <c r="E728" s="11" t="s">
        <v>56</v>
      </c>
      <c r="F728" s="11" t="s">
        <v>1284</v>
      </c>
      <c r="G728" s="11" t="s">
        <v>1285</v>
      </c>
      <c r="H728" s="11">
        <v>0</v>
      </c>
      <c r="I728" s="47"/>
      <c r="J728" s="11" t="s">
        <v>5307</v>
      </c>
      <c r="K728" s="11" t="s">
        <v>5308</v>
      </c>
      <c r="L728" s="11" t="s">
        <v>4689</v>
      </c>
      <c r="M728" s="12">
        <v>45499</v>
      </c>
      <c r="N728" s="12">
        <v>45504</v>
      </c>
      <c r="O728" s="12" t="str">
        <f>IFERROR(_xlfn.XLOOKUP(표1[[#This Row],[시도]]&amp;" "&amp;표1[[#This Row],[시군구]],요금제0402!C:C,요금제0402!G:G),"-")</f>
        <v>지방</v>
      </c>
      <c r="P728" s="14"/>
      <c r="Q728" s="57">
        <v>0</v>
      </c>
      <c r="R728" s="13">
        <v>100</v>
      </c>
      <c r="S728" s="18">
        <v>50</v>
      </c>
      <c r="T728" s="12" t="s">
        <v>86</v>
      </c>
      <c r="U728" s="11" t="s">
        <v>64</v>
      </c>
      <c r="V728" s="11">
        <v>2390602781</v>
      </c>
      <c r="W728" s="11" t="s">
        <v>5309</v>
      </c>
      <c r="X728" s="11" t="s">
        <v>5310</v>
      </c>
      <c r="Y728" s="11" t="s">
        <v>5311</v>
      </c>
      <c r="Z728" s="11">
        <v>3522072143403</v>
      </c>
      <c r="AA728" s="11" t="s">
        <v>142</v>
      </c>
      <c r="AB728" s="11" t="s">
        <v>5312</v>
      </c>
      <c r="AC728" s="12"/>
      <c r="AD728" s="12"/>
      <c r="AE728" s="12"/>
      <c r="AF728" s="15"/>
      <c r="AG728" s="11" t="str">
        <f>IFERROR(VLOOKUP(표1[[#This Row],[담당자]],'담당자 정보'!$B:$D,2,0),"")</f>
        <v>바로고</v>
      </c>
      <c r="AH728" s="11" t="str">
        <f>IFERROR(VLOOKUP(표1[[#This Row],[담당자]],'담당자 정보'!$B:$E,4,0),"")</f>
        <v>2팀</v>
      </c>
      <c r="AI728" s="12" t="s">
        <v>317</v>
      </c>
      <c r="AJ728" s="12" t="str">
        <f>IFERROR(VLOOKUP(표1[[#This Row],[담당자]],배민비즈계정!$B:$E,3,0),"")</f>
        <v>mskim1</v>
      </c>
      <c r="AK728" s="12" t="str">
        <f>IFERROR(VLOOKUP(표1[[#This Row],[담당자]],배민비즈계정!$B:$E,4,0),"")</f>
        <v>010-4659-7909</v>
      </c>
      <c r="AL728" s="12" t="str">
        <f>VLOOKUP(표1[[#This Row],[담당자]],배민비즈계정!$B:$E,2,0)</f>
        <v>2팀</v>
      </c>
      <c r="AM728" s="11" t="str">
        <f>VLOOKUP(표1[[#This Row],[담당자]],'담당자 정보'!B:G,6,FALSE)</f>
        <v>최융희</v>
      </c>
      <c r="AN728" s="11" t="str">
        <f>VLOOKUP(표1[[#This Row],[팀장]],배민비즈계정!$B:$E,3,FALSE)</f>
        <v>yhchoi62</v>
      </c>
      <c r="AO728" s="16" t="str">
        <f>VLOOKUP(표1[[#This Row],[팀장]],배민비즈계정!$B:$E,4,FALSE)</f>
        <v xml:space="preserve"> 010-2336-6262</v>
      </c>
      <c r="AP728" s="2" t="s">
        <v>1284</v>
      </c>
      <c r="AQ728" s="2" t="s">
        <v>1285</v>
      </c>
      <c r="AR728" s="2" t="str">
        <f>_xlfn.XLOOKUP(표1[[#This Row],[시도2]]&amp;" "&amp;표1[[#This Row],[시군구2]],요금제0402!C:C,요금제0402!G:G)</f>
        <v>지방</v>
      </c>
      <c r="AS728" s="2"/>
      <c r="AT728" s="2"/>
      <c r="AU728" s="2"/>
    </row>
    <row r="729" spans="1:47" ht="16.5" customHeight="1">
      <c r="A729" s="10">
        <v>727</v>
      </c>
      <c r="B729" s="11"/>
      <c r="C729" s="11" t="s">
        <v>5313</v>
      </c>
      <c r="D729" s="11" t="s">
        <v>5314</v>
      </c>
      <c r="E729" s="11" t="s">
        <v>56</v>
      </c>
      <c r="F729" s="11" t="s">
        <v>1831</v>
      </c>
      <c r="G729" s="11" t="s">
        <v>400</v>
      </c>
      <c r="H729" s="11">
        <v>0</v>
      </c>
      <c r="I729" s="47"/>
      <c r="J729" s="11" t="s">
        <v>5315</v>
      </c>
      <c r="K729" s="11" t="s">
        <v>5316</v>
      </c>
      <c r="L729" s="11" t="s">
        <v>4689</v>
      </c>
      <c r="M729" s="12">
        <v>45499</v>
      </c>
      <c r="N729" s="12">
        <v>45504</v>
      </c>
      <c r="O729" s="12" t="str">
        <f>IFERROR(_xlfn.XLOOKUP(표1[[#This Row],[시도]]&amp;" "&amp;표1[[#This Row],[시군구]],요금제0402!C:C,요금제0402!G:G),"-")</f>
        <v>지방</v>
      </c>
      <c r="P729" s="14"/>
      <c r="Q729" s="57">
        <v>0</v>
      </c>
      <c r="R729" s="13">
        <v>100</v>
      </c>
      <c r="S729" s="18">
        <v>0</v>
      </c>
      <c r="T729" s="12" t="s">
        <v>63</v>
      </c>
      <c r="U729" s="11" t="s">
        <v>64</v>
      </c>
      <c r="V729" s="11">
        <v>1228648161</v>
      </c>
      <c r="W729" s="11" t="s">
        <v>5317</v>
      </c>
      <c r="X729" s="11" t="s">
        <v>5318</v>
      </c>
      <c r="Y729" s="11" t="s">
        <v>5319</v>
      </c>
      <c r="Z729" s="11">
        <v>3511165765853</v>
      </c>
      <c r="AA729" s="11" t="s">
        <v>142</v>
      </c>
      <c r="AB729" s="11" t="s">
        <v>5320</v>
      </c>
      <c r="AC729" s="12"/>
      <c r="AD729" s="12"/>
      <c r="AE729" s="12"/>
      <c r="AF729" s="15"/>
      <c r="AG729" s="11" t="str">
        <f>IFERROR(VLOOKUP(표1[[#This Row],[담당자]],'담당자 정보'!$B:$D,2,0),"")</f>
        <v>바로고</v>
      </c>
      <c r="AH729" s="11" t="str">
        <f>IFERROR(VLOOKUP(표1[[#This Row],[담당자]],'담당자 정보'!$B:$E,4,0),"")</f>
        <v>2팀</v>
      </c>
      <c r="AI729" s="12" t="s">
        <v>317</v>
      </c>
      <c r="AJ729" s="12" t="str">
        <f>IFERROR(VLOOKUP(표1[[#This Row],[담당자]],배민비즈계정!$B:$E,3,0),"")</f>
        <v>mskim1</v>
      </c>
      <c r="AK729" s="12" t="str">
        <f>IFERROR(VLOOKUP(표1[[#This Row],[담당자]],배민비즈계정!$B:$E,4,0),"")</f>
        <v>010-4659-7909</v>
      </c>
      <c r="AL729" s="12" t="str">
        <f>VLOOKUP(표1[[#This Row],[담당자]],배민비즈계정!$B:$E,2,0)</f>
        <v>2팀</v>
      </c>
      <c r="AM729" s="11" t="str">
        <f>VLOOKUP(표1[[#This Row],[담당자]],'담당자 정보'!B:G,6,FALSE)</f>
        <v>최융희</v>
      </c>
      <c r="AN729" s="11" t="str">
        <f>VLOOKUP(표1[[#This Row],[팀장]],배민비즈계정!$B:$E,3,FALSE)</f>
        <v>yhchoi62</v>
      </c>
      <c r="AO729" s="16" t="str">
        <f>VLOOKUP(표1[[#This Row],[팀장]],배민비즈계정!$B:$E,4,FALSE)</f>
        <v xml:space="preserve"> 010-2336-6262</v>
      </c>
      <c r="AP729" s="2" t="s">
        <v>1831</v>
      </c>
      <c r="AQ729" s="2" t="s">
        <v>400</v>
      </c>
      <c r="AR729" s="2" t="str">
        <f>_xlfn.XLOOKUP(표1[[#This Row],[시도2]]&amp;" "&amp;표1[[#This Row],[시군구2]],요금제0402!C:C,요금제0402!G:G)</f>
        <v>지방</v>
      </c>
      <c r="AS729" s="2"/>
      <c r="AT729" s="2"/>
      <c r="AU729" s="2"/>
    </row>
    <row r="730" spans="1:47" ht="16.5" customHeight="1">
      <c r="A730" s="10">
        <v>728</v>
      </c>
      <c r="B730" s="11"/>
      <c r="C730" s="11" t="s">
        <v>5321</v>
      </c>
      <c r="D730" s="11" t="s">
        <v>5322</v>
      </c>
      <c r="E730" s="11" t="s">
        <v>56</v>
      </c>
      <c r="F730" s="11" t="s">
        <v>2149</v>
      </c>
      <c r="G730" s="11" t="s">
        <v>2497</v>
      </c>
      <c r="H730" s="11">
        <v>0</v>
      </c>
      <c r="I730" s="47" t="s">
        <v>5323</v>
      </c>
      <c r="J730" s="11" t="s">
        <v>5324</v>
      </c>
      <c r="K730" s="11" t="s">
        <v>5325</v>
      </c>
      <c r="L730" s="11" t="s">
        <v>4689</v>
      </c>
      <c r="M730" s="12">
        <v>45499</v>
      </c>
      <c r="N730" s="12">
        <v>45504</v>
      </c>
      <c r="O730" s="12" t="str">
        <f>IFERROR(_xlfn.XLOOKUP(표1[[#This Row],[시도]]&amp;" "&amp;표1[[#This Row],[시군구]],요금제0402!C:C,요금제0402!G:G),"-")</f>
        <v>경인B</v>
      </c>
      <c r="P730" s="14"/>
      <c r="Q730" s="57">
        <v>0</v>
      </c>
      <c r="R730" s="13">
        <v>100</v>
      </c>
      <c r="S730" s="18">
        <v>0</v>
      </c>
      <c r="T730" s="12" t="s">
        <v>63</v>
      </c>
      <c r="U730" s="11" t="s">
        <v>64</v>
      </c>
      <c r="V730" s="11">
        <v>4628602398</v>
      </c>
      <c r="W730" s="11" t="s">
        <v>5326</v>
      </c>
      <c r="X730" s="11" t="s">
        <v>5327</v>
      </c>
      <c r="Y730" s="11" t="s">
        <v>5328</v>
      </c>
      <c r="Z730" s="11" t="s">
        <v>5329</v>
      </c>
      <c r="AA730" s="11" t="s">
        <v>90</v>
      </c>
      <c r="AB730" s="11" t="s">
        <v>5330</v>
      </c>
      <c r="AC730" s="12"/>
      <c r="AD730" s="12"/>
      <c r="AE730" s="12"/>
      <c r="AF730" s="15"/>
      <c r="AG730" s="11" t="str">
        <f>IFERROR(VLOOKUP(표1[[#This Row],[담당자]],'담당자 정보'!$B:$D,2,0),"")</f>
        <v>바로고</v>
      </c>
      <c r="AH730" s="11" t="str">
        <f>IFERROR(VLOOKUP(표1[[#This Row],[담당자]],'담당자 정보'!$B:$E,4,0),"")</f>
        <v>1팀</v>
      </c>
      <c r="AI730" s="12" t="s">
        <v>118</v>
      </c>
      <c r="AJ730" s="12" t="str">
        <f>IFERROR(VLOOKUP(표1[[#This Row],[담당자]],배민비즈계정!$B:$E,3,0),"")</f>
        <v>swyoo</v>
      </c>
      <c r="AK730" s="12" t="str">
        <f>IFERROR(VLOOKUP(표1[[#This Row],[담당자]],배민비즈계정!$B:$E,4,0),"")</f>
        <v xml:space="preserve"> 010-5714-1605</v>
      </c>
      <c r="AL730" s="12" t="str">
        <f>VLOOKUP(표1[[#This Row],[담당자]],배민비즈계정!$B:$E,2,0)</f>
        <v>1팀</v>
      </c>
      <c r="AM730" s="11" t="str">
        <f>VLOOKUP(표1[[#This Row],[담당자]],'담당자 정보'!B:G,6,FALSE)</f>
        <v>평정현</v>
      </c>
      <c r="AN730" s="11" t="str">
        <f>VLOOKUP(표1[[#This Row],[팀장]],배민비즈계정!$B:$E,3,FALSE)</f>
        <v>jhpyeong</v>
      </c>
      <c r="AO730" s="16" t="str">
        <f>VLOOKUP(표1[[#This Row],[팀장]],배민비즈계정!$B:$E,4,FALSE)</f>
        <v>010-4660-7292</v>
      </c>
      <c r="AP730" s="2" t="s">
        <v>2149</v>
      </c>
      <c r="AQ730" s="2" t="s">
        <v>2497</v>
      </c>
      <c r="AR730" s="2" t="str">
        <f>_xlfn.XLOOKUP(표1[[#This Row],[시도2]]&amp;" "&amp;표1[[#This Row],[시군구2]],요금제0402!C:C,요금제0402!G:G)</f>
        <v>경인B</v>
      </c>
      <c r="AS730" s="2"/>
      <c r="AT730" s="2"/>
      <c r="AU730" s="2"/>
    </row>
    <row r="731" spans="1:47" ht="16.5" customHeight="1">
      <c r="A731" s="10">
        <v>729</v>
      </c>
      <c r="B731" s="11"/>
      <c r="C731" s="11" t="s">
        <v>5331</v>
      </c>
      <c r="D731" s="11" t="s">
        <v>5332</v>
      </c>
      <c r="E731" s="11" t="s">
        <v>56</v>
      </c>
      <c r="F731" s="11" t="s">
        <v>109</v>
      </c>
      <c r="G731" s="11" t="s">
        <v>2520</v>
      </c>
      <c r="H731" s="11">
        <v>0</v>
      </c>
      <c r="I731" s="47"/>
      <c r="J731" s="11" t="s">
        <v>5333</v>
      </c>
      <c r="K731" s="11" t="s">
        <v>5334</v>
      </c>
      <c r="L731" s="11" t="s">
        <v>4689</v>
      </c>
      <c r="M731" s="12">
        <v>45499</v>
      </c>
      <c r="N731" s="12">
        <v>45504</v>
      </c>
      <c r="O731" s="12" t="str">
        <f>IFERROR(_xlfn.XLOOKUP(표1[[#This Row],[시도]]&amp;" "&amp;표1[[#This Row],[시군구]],요금제0402!C:C,요금제0402!G:G),"-")</f>
        <v>경인B</v>
      </c>
      <c r="P731" s="14"/>
      <c r="Q731" s="57">
        <v>0</v>
      </c>
      <c r="R731" s="13">
        <v>100</v>
      </c>
      <c r="S731" s="18">
        <v>50</v>
      </c>
      <c r="T731" s="12" t="s">
        <v>86</v>
      </c>
      <c r="U731" s="11" t="s">
        <v>64</v>
      </c>
      <c r="V731" s="11">
        <v>5668703298</v>
      </c>
      <c r="W731" s="11" t="s">
        <v>2523</v>
      </c>
      <c r="X731" s="11" t="s">
        <v>2524</v>
      </c>
      <c r="Y731" s="11" t="s">
        <v>2525</v>
      </c>
      <c r="Z731" s="11">
        <v>65033704010240</v>
      </c>
      <c r="AA731" s="11" t="s">
        <v>90</v>
      </c>
      <c r="AB731" s="11" t="s">
        <v>2526</v>
      </c>
      <c r="AC731" s="12"/>
      <c r="AD731" s="12"/>
      <c r="AE731" s="12"/>
      <c r="AF731" s="15"/>
      <c r="AG731" s="11" t="str">
        <f>IFERROR(VLOOKUP(표1[[#This Row],[담당자]],'담당자 정보'!$B:$D,2,0),"")</f>
        <v>바로고</v>
      </c>
      <c r="AH731" s="11" t="str">
        <f>IFERROR(VLOOKUP(표1[[#This Row],[담당자]],'담당자 정보'!$B:$E,4,0),"")</f>
        <v>1팀</v>
      </c>
      <c r="AI731" s="12" t="s">
        <v>356</v>
      </c>
      <c r="AJ731" s="12" t="str">
        <f>IFERROR(VLOOKUP(표1[[#This Row],[담당자]],배민비즈계정!$B:$E,3,0),"")</f>
        <v>jhpyeong</v>
      </c>
      <c r="AK731" s="12" t="str">
        <f>IFERROR(VLOOKUP(표1[[#This Row],[담당자]],배민비즈계정!$B:$E,4,0),"")</f>
        <v>010-4660-7292</v>
      </c>
      <c r="AL731" s="12" t="str">
        <f>VLOOKUP(표1[[#This Row],[담당자]],배민비즈계정!$B:$E,2,0)</f>
        <v>1팀 팀장</v>
      </c>
      <c r="AM731" s="11" t="str">
        <f>VLOOKUP(표1[[#This Row],[담당자]],'담당자 정보'!B:G,6,FALSE)</f>
        <v>평정현</v>
      </c>
      <c r="AN731" s="11" t="str">
        <f>VLOOKUP(표1[[#This Row],[팀장]],배민비즈계정!$B:$E,3,FALSE)</f>
        <v>jhpyeong</v>
      </c>
      <c r="AO731" s="16" t="str">
        <f>VLOOKUP(표1[[#This Row],[팀장]],배민비즈계정!$B:$E,4,FALSE)</f>
        <v>010-4660-7292</v>
      </c>
      <c r="AP731" s="2" t="s">
        <v>109</v>
      </c>
      <c r="AQ731" s="2" t="s">
        <v>2520</v>
      </c>
      <c r="AR731" s="2" t="str">
        <f>_xlfn.XLOOKUP(표1[[#This Row],[시도2]]&amp;" "&amp;표1[[#This Row],[시군구2]],요금제0402!C:C,요금제0402!G:G)</f>
        <v>경인B</v>
      </c>
      <c r="AS731" s="2"/>
      <c r="AT731" s="2"/>
      <c r="AU731" s="2"/>
    </row>
    <row r="732" spans="1:47" ht="16.5" customHeight="1">
      <c r="A732" s="10">
        <v>730</v>
      </c>
      <c r="B732" s="11"/>
      <c r="C732" s="11" t="s">
        <v>5335</v>
      </c>
      <c r="D732" s="11" t="s">
        <v>5336</v>
      </c>
      <c r="E732" s="11" t="s">
        <v>75</v>
      </c>
      <c r="F732" s="11" t="s">
        <v>309</v>
      </c>
      <c r="G732" s="11" t="s">
        <v>435</v>
      </c>
      <c r="H732" s="11">
        <v>0</v>
      </c>
      <c r="I732" s="47"/>
      <c r="J732" s="11" t="s">
        <v>5337</v>
      </c>
      <c r="K732" s="11" t="s">
        <v>5338</v>
      </c>
      <c r="L732" s="11" t="s">
        <v>4689</v>
      </c>
      <c r="M732" s="12">
        <v>45499</v>
      </c>
      <c r="N732" s="12">
        <v>45504</v>
      </c>
      <c r="O732" s="12" t="str">
        <f>IFERROR(_xlfn.XLOOKUP(표1[[#This Row],[시도]]&amp;" "&amp;표1[[#This Row],[시군구]],요금제0402!C:C,요금제0402!G:G),"-")</f>
        <v>지방</v>
      </c>
      <c r="P732" s="14"/>
      <c r="Q732" s="57">
        <v>0</v>
      </c>
      <c r="R732" s="13">
        <v>100</v>
      </c>
      <c r="S732" s="18">
        <v>50</v>
      </c>
      <c r="T732" s="12" t="s">
        <v>86</v>
      </c>
      <c r="U732" s="11" t="s">
        <v>64</v>
      </c>
      <c r="V732" s="11">
        <v>1980701552</v>
      </c>
      <c r="W732" s="11" t="s">
        <v>218</v>
      </c>
      <c r="X732" s="11" t="s">
        <v>5339</v>
      </c>
      <c r="Y732" s="11" t="s">
        <v>5340</v>
      </c>
      <c r="Z732" s="11">
        <v>1002556040584</v>
      </c>
      <c r="AA732" s="11" t="s">
        <v>259</v>
      </c>
      <c r="AB732" s="11" t="s">
        <v>5341</v>
      </c>
      <c r="AC732" s="12"/>
      <c r="AD732" s="12"/>
      <c r="AE732" s="12"/>
      <c r="AF732" s="15"/>
      <c r="AG732" s="11" t="str">
        <f>IFERROR(VLOOKUP(표1[[#This Row],[담당자]],'담당자 정보'!$B:$D,2,0),"")</f>
        <v>바로고</v>
      </c>
      <c r="AH732" s="11" t="str">
        <f>IFERROR(VLOOKUP(표1[[#This Row],[담당자]],'담당자 정보'!$B:$E,4,0),"")</f>
        <v>2팀</v>
      </c>
      <c r="AI732" s="12" t="s">
        <v>317</v>
      </c>
      <c r="AJ732" s="12" t="str">
        <f>IFERROR(VLOOKUP(표1[[#This Row],[담당자]],배민비즈계정!$B:$E,3,0),"")</f>
        <v>mskim1</v>
      </c>
      <c r="AK732" s="12" t="str">
        <f>IFERROR(VLOOKUP(표1[[#This Row],[담당자]],배민비즈계정!$B:$E,4,0),"")</f>
        <v>010-4659-7909</v>
      </c>
      <c r="AL732" s="12" t="str">
        <f>VLOOKUP(표1[[#This Row],[담당자]],배민비즈계정!$B:$E,2,0)</f>
        <v>2팀</v>
      </c>
      <c r="AM732" s="11" t="str">
        <f>VLOOKUP(표1[[#This Row],[담당자]],'담당자 정보'!B:G,6,FALSE)</f>
        <v>최융희</v>
      </c>
      <c r="AN732" s="11" t="str">
        <f>VLOOKUP(표1[[#This Row],[팀장]],배민비즈계정!$B:$E,3,FALSE)</f>
        <v>yhchoi62</v>
      </c>
      <c r="AO732" s="16" t="str">
        <f>VLOOKUP(표1[[#This Row],[팀장]],배민비즈계정!$B:$E,4,FALSE)</f>
        <v xml:space="preserve"> 010-2336-6262</v>
      </c>
      <c r="AP732" s="2" t="s">
        <v>309</v>
      </c>
      <c r="AQ732" s="2" t="s">
        <v>435</v>
      </c>
      <c r="AR732" s="2" t="str">
        <f>_xlfn.XLOOKUP(표1[[#This Row],[시도2]]&amp;" "&amp;표1[[#This Row],[시군구2]],요금제0402!C:C,요금제0402!G:G)</f>
        <v>지방</v>
      </c>
      <c r="AS732" s="2"/>
      <c r="AT732" s="2"/>
      <c r="AU732" s="2"/>
    </row>
    <row r="733" spans="1:47" ht="16.5" customHeight="1">
      <c r="A733" s="10">
        <v>731</v>
      </c>
      <c r="B733" s="11"/>
      <c r="C733" s="11" t="s">
        <v>5342</v>
      </c>
      <c r="D733" s="11" t="s">
        <v>5343</v>
      </c>
      <c r="E733" s="11" t="s">
        <v>56</v>
      </c>
      <c r="F733" s="11" t="s">
        <v>109</v>
      </c>
      <c r="G733" s="11" t="s">
        <v>170</v>
      </c>
      <c r="H733" s="11">
        <v>0</v>
      </c>
      <c r="I733" s="47" t="s">
        <v>879</v>
      </c>
      <c r="J733" s="11" t="s">
        <v>5344</v>
      </c>
      <c r="K733" s="11" t="s">
        <v>5345</v>
      </c>
      <c r="L733" s="11" t="s">
        <v>4689</v>
      </c>
      <c r="M733" s="12">
        <v>45499</v>
      </c>
      <c r="N733" s="12">
        <v>45504</v>
      </c>
      <c r="O733" s="12" t="str">
        <f>IFERROR(_xlfn.XLOOKUP(표1[[#This Row],[시도]]&amp;" "&amp;표1[[#This Row],[시군구]],요금제0402!C:C,요금제0402!G:G),"-")</f>
        <v>경인B</v>
      </c>
      <c r="P733" s="14"/>
      <c r="Q733" s="57">
        <v>0</v>
      </c>
      <c r="R733" s="13">
        <v>100</v>
      </c>
      <c r="S733" s="18">
        <v>50</v>
      </c>
      <c r="T733" s="12" t="s">
        <v>86</v>
      </c>
      <c r="U733" s="11" t="s">
        <v>64</v>
      </c>
      <c r="V733" s="11">
        <v>8761302045</v>
      </c>
      <c r="W733" s="11" t="s">
        <v>5346</v>
      </c>
      <c r="X733" s="11" t="s">
        <v>5347</v>
      </c>
      <c r="Y733" s="11" t="s">
        <v>5348</v>
      </c>
      <c r="Z733" s="11">
        <v>66880101790426</v>
      </c>
      <c r="AA733" s="11" t="s">
        <v>90</v>
      </c>
      <c r="AB733" s="11" t="s">
        <v>5349</v>
      </c>
      <c r="AC733" s="12"/>
      <c r="AD733" s="12"/>
      <c r="AE733" s="12"/>
      <c r="AF733" s="15"/>
      <c r="AG733" s="11" t="str">
        <f>IFERROR(VLOOKUP(표1[[#This Row],[담당자]],'담당자 정보'!$B:$D,2,0),"")</f>
        <v>바로고</v>
      </c>
      <c r="AH733" s="11" t="str">
        <f>IFERROR(VLOOKUP(표1[[#This Row],[담당자]],'담당자 정보'!$B:$E,4,0),"")</f>
        <v>1팀</v>
      </c>
      <c r="AI733" s="12" t="s">
        <v>131</v>
      </c>
      <c r="AJ733" s="12" t="str">
        <f>IFERROR(VLOOKUP(표1[[#This Row],[담당자]],배민비즈계정!$B:$E,3,0),"")</f>
        <v>kwpark</v>
      </c>
      <c r="AK733" s="12" t="str">
        <f>IFERROR(VLOOKUP(표1[[#This Row],[담당자]],배민비즈계정!$B:$E,4,0),"")</f>
        <v>010-9098-6748</v>
      </c>
      <c r="AL733" s="12" t="str">
        <f>VLOOKUP(표1[[#This Row],[담당자]],배민비즈계정!$B:$E,2,0)</f>
        <v>1팀</v>
      </c>
      <c r="AM733" s="11" t="str">
        <f>VLOOKUP(표1[[#This Row],[담당자]],'담당자 정보'!B:G,6,FALSE)</f>
        <v>평정현</v>
      </c>
      <c r="AN733" s="11" t="str">
        <f>VLOOKUP(표1[[#This Row],[팀장]],배민비즈계정!$B:$E,3,FALSE)</f>
        <v>jhpyeong</v>
      </c>
      <c r="AO733" s="16" t="str">
        <f>VLOOKUP(표1[[#This Row],[팀장]],배민비즈계정!$B:$E,4,FALSE)</f>
        <v>010-4660-7292</v>
      </c>
      <c r="AP733" s="2" t="s">
        <v>109</v>
      </c>
      <c r="AQ733" s="2" t="s">
        <v>170</v>
      </c>
      <c r="AR733" s="2" t="str">
        <f>_xlfn.XLOOKUP(표1[[#This Row],[시도2]]&amp;" "&amp;표1[[#This Row],[시군구2]],요금제0402!C:C,요금제0402!G:G)</f>
        <v>경인B</v>
      </c>
      <c r="AS733" s="2"/>
      <c r="AT733" s="2"/>
      <c r="AU733" s="2"/>
    </row>
    <row r="734" spans="1:47" ht="16.5" customHeight="1">
      <c r="A734" s="10">
        <v>732</v>
      </c>
      <c r="B734" s="11"/>
      <c r="C734" s="11" t="s">
        <v>5350</v>
      </c>
      <c r="D734" s="11" t="s">
        <v>5351</v>
      </c>
      <c r="E734" s="11" t="s">
        <v>75</v>
      </c>
      <c r="F734" s="11" t="s">
        <v>493</v>
      </c>
      <c r="G734" s="11" t="s">
        <v>539</v>
      </c>
      <c r="H734" s="11">
        <v>0</v>
      </c>
      <c r="I734" s="47"/>
      <c r="J734" s="11" t="s">
        <v>5352</v>
      </c>
      <c r="K734" s="11" t="s">
        <v>5353</v>
      </c>
      <c r="L734" s="11" t="s">
        <v>4689</v>
      </c>
      <c r="M734" s="12">
        <v>45499</v>
      </c>
      <c r="N734" s="12">
        <v>45504</v>
      </c>
      <c r="O734" s="12" t="str">
        <f>IFERROR(_xlfn.XLOOKUP(표1[[#This Row],[시도]]&amp;" "&amp;표1[[#This Row],[시군구]],요금제0402!C:C,요금제0402!G:G),"-")</f>
        <v>지방</v>
      </c>
      <c r="P734" s="14"/>
      <c r="Q734" s="57">
        <v>0</v>
      </c>
      <c r="R734" s="13">
        <v>100</v>
      </c>
      <c r="S734" s="18">
        <v>50</v>
      </c>
      <c r="T734" s="12" t="s">
        <v>86</v>
      </c>
      <c r="U734" s="11" t="s">
        <v>64</v>
      </c>
      <c r="V734" s="11">
        <v>8514400979</v>
      </c>
      <c r="W734" s="11" t="s">
        <v>5354</v>
      </c>
      <c r="X734" s="11" t="s">
        <v>5355</v>
      </c>
      <c r="Y734" s="11" t="s">
        <v>5356</v>
      </c>
      <c r="Z734" s="11">
        <v>3333072232820</v>
      </c>
      <c r="AA734" s="11" t="s">
        <v>68</v>
      </c>
      <c r="AB734" s="11" t="s">
        <v>5357</v>
      </c>
      <c r="AC734" s="12"/>
      <c r="AD734" s="12"/>
      <c r="AE734" s="12"/>
      <c r="AF734" s="15"/>
      <c r="AG734" s="11" t="str">
        <f>IFERROR(VLOOKUP(표1[[#This Row],[담당자]],'담당자 정보'!$B:$D,2,0),"")</f>
        <v>바로고</v>
      </c>
      <c r="AH734" s="11" t="str">
        <f>IFERROR(VLOOKUP(표1[[#This Row],[담당자]],'담당자 정보'!$B:$E,4,0),"")</f>
        <v>2팀</v>
      </c>
      <c r="AI734" s="12" t="s">
        <v>535</v>
      </c>
      <c r="AJ734" s="12" t="str">
        <f>IFERROR(VLOOKUP(표1[[#This Row],[담당자]],배민비즈계정!$B:$E,3,0),"")</f>
        <v>yckim</v>
      </c>
      <c r="AK734" s="12" t="str">
        <f>IFERROR(VLOOKUP(표1[[#This Row],[담당자]],배민비즈계정!$B:$E,4,0),"")</f>
        <v>010-9995-3121</v>
      </c>
      <c r="AL734" s="12" t="str">
        <f>VLOOKUP(표1[[#This Row],[담당자]],배민비즈계정!$B:$E,2,0)</f>
        <v>2팀</v>
      </c>
      <c r="AM734" s="11" t="str">
        <f>VLOOKUP(표1[[#This Row],[담당자]],'담당자 정보'!B:G,6,FALSE)</f>
        <v>최융희</v>
      </c>
      <c r="AN734" s="11" t="str">
        <f>VLOOKUP(표1[[#This Row],[팀장]],배민비즈계정!$B:$E,3,FALSE)</f>
        <v>yhchoi62</v>
      </c>
      <c r="AO734" s="16" t="str">
        <f>VLOOKUP(표1[[#This Row],[팀장]],배민비즈계정!$B:$E,4,FALSE)</f>
        <v xml:space="preserve"> 010-2336-6262</v>
      </c>
      <c r="AP734" s="2" t="s">
        <v>493</v>
      </c>
      <c r="AQ734" s="2" t="s">
        <v>539</v>
      </c>
      <c r="AR734" s="2" t="str">
        <f>_xlfn.XLOOKUP(표1[[#This Row],[시도2]]&amp;" "&amp;표1[[#This Row],[시군구2]],요금제0402!C:C,요금제0402!G:G)</f>
        <v>지방</v>
      </c>
      <c r="AS734" s="2"/>
      <c r="AT734" s="2"/>
      <c r="AU734" s="2"/>
    </row>
    <row r="735" spans="1:47" ht="16.5" customHeight="1">
      <c r="A735" s="10">
        <v>733</v>
      </c>
      <c r="B735" s="11"/>
      <c r="C735" s="11" t="s">
        <v>5358</v>
      </c>
      <c r="D735" s="11" t="s">
        <v>5359</v>
      </c>
      <c r="E735" s="11" t="s">
        <v>56</v>
      </c>
      <c r="F735" s="11" t="s">
        <v>57</v>
      </c>
      <c r="G735" s="11" t="s">
        <v>576</v>
      </c>
      <c r="H735" s="11">
        <v>0</v>
      </c>
      <c r="I735" s="47" t="s">
        <v>5360</v>
      </c>
      <c r="J735" s="11" t="s">
        <v>5361</v>
      </c>
      <c r="K735" s="11" t="s">
        <v>5362</v>
      </c>
      <c r="L735" s="11" t="s">
        <v>4689</v>
      </c>
      <c r="M735" s="12">
        <v>45499</v>
      </c>
      <c r="N735" s="12">
        <v>45504</v>
      </c>
      <c r="O735" s="12" t="str">
        <f>IFERROR(_xlfn.XLOOKUP(표1[[#This Row],[시도]]&amp;" "&amp;표1[[#This Row],[시군구]],요금제0402!C:C,요금제0402!G:G),"-")</f>
        <v>서울B&amp;경인A</v>
      </c>
      <c r="P735" s="14"/>
      <c r="Q735" s="57">
        <v>0</v>
      </c>
      <c r="R735" s="13">
        <v>100</v>
      </c>
      <c r="S735" s="18">
        <v>50</v>
      </c>
      <c r="T735" s="12" t="s">
        <v>86</v>
      </c>
      <c r="U735" s="11" t="s">
        <v>64</v>
      </c>
      <c r="V735" s="11">
        <v>8102801773</v>
      </c>
      <c r="W735" s="11" t="s">
        <v>5363</v>
      </c>
      <c r="X735" s="11" t="s">
        <v>5364</v>
      </c>
      <c r="Y735" s="11" t="s">
        <v>5365</v>
      </c>
      <c r="Z735" s="11">
        <v>100026328780</v>
      </c>
      <c r="AA735" s="11" t="s">
        <v>165</v>
      </c>
      <c r="AB735" s="11" t="s">
        <v>5366</v>
      </c>
      <c r="AC735" s="12"/>
      <c r="AD735" s="12"/>
      <c r="AE735" s="12"/>
      <c r="AF735" s="15"/>
      <c r="AG735" s="11" t="str">
        <f>IFERROR(VLOOKUP(표1[[#This Row],[담당자]],'담당자 정보'!$B:$D,2,0),"")</f>
        <v>바로고</v>
      </c>
      <c r="AH735" s="11" t="str">
        <f>IFERROR(VLOOKUP(표1[[#This Row],[담당자]],'담당자 정보'!$B:$E,4,0),"")</f>
        <v>1팀</v>
      </c>
      <c r="AI735" s="12" t="s">
        <v>131</v>
      </c>
      <c r="AJ735" s="12" t="str">
        <f>IFERROR(VLOOKUP(표1[[#This Row],[담당자]],배민비즈계정!$B:$E,3,0),"")</f>
        <v>kwpark</v>
      </c>
      <c r="AK735" s="12" t="str">
        <f>IFERROR(VLOOKUP(표1[[#This Row],[담당자]],배민비즈계정!$B:$E,4,0),"")</f>
        <v>010-9098-6748</v>
      </c>
      <c r="AL735" s="12" t="str">
        <f>VLOOKUP(표1[[#This Row],[담당자]],배민비즈계정!$B:$E,2,0)</f>
        <v>1팀</v>
      </c>
      <c r="AM735" s="11" t="str">
        <f>VLOOKUP(표1[[#This Row],[담당자]],'담당자 정보'!B:G,6,FALSE)</f>
        <v>평정현</v>
      </c>
      <c r="AN735" s="11" t="str">
        <f>VLOOKUP(표1[[#This Row],[팀장]],배민비즈계정!$B:$E,3,FALSE)</f>
        <v>jhpyeong</v>
      </c>
      <c r="AO735" s="16" t="str">
        <f>VLOOKUP(표1[[#This Row],[팀장]],배민비즈계정!$B:$E,4,FALSE)</f>
        <v>010-4660-7292</v>
      </c>
      <c r="AP735" s="2" t="s">
        <v>57</v>
      </c>
      <c r="AQ735" s="2" t="s">
        <v>576</v>
      </c>
      <c r="AR735" s="2" t="str">
        <f>_xlfn.XLOOKUP(표1[[#This Row],[시도2]]&amp;" "&amp;표1[[#This Row],[시군구2]],요금제0402!C:C,요금제0402!G:G)</f>
        <v>서울B&amp;경인A</v>
      </c>
      <c r="AS735" s="2"/>
      <c r="AT735" s="2"/>
      <c r="AU735" s="2"/>
    </row>
    <row r="736" spans="1:47" ht="16.5" customHeight="1">
      <c r="A736" s="10">
        <v>734</v>
      </c>
      <c r="B736" s="11"/>
      <c r="C736" s="11" t="s">
        <v>5367</v>
      </c>
      <c r="D736" s="11" t="s">
        <v>5368</v>
      </c>
      <c r="E736" s="11" t="s">
        <v>108</v>
      </c>
      <c r="F736" s="11" t="s">
        <v>288</v>
      </c>
      <c r="G736" s="11" t="s">
        <v>1637</v>
      </c>
      <c r="H736" s="11">
        <v>1</v>
      </c>
      <c r="I736" s="47"/>
      <c r="J736" s="11" t="s">
        <v>5369</v>
      </c>
      <c r="K736" s="11" t="s">
        <v>5370</v>
      </c>
      <c r="L736" s="11" t="s">
        <v>2676</v>
      </c>
      <c r="M736" s="12">
        <v>45506</v>
      </c>
      <c r="N736" s="12">
        <v>45511</v>
      </c>
      <c r="O736" s="12" t="str">
        <f>IFERROR(_xlfn.XLOOKUP(표1[[#This Row],[시도]]&amp;" "&amp;표1[[#This Row],[시군구]],요금제0402!C:C,요금제0402!G:G),"-")</f>
        <v>지방</v>
      </c>
      <c r="P736" s="14"/>
      <c r="Q736" s="57">
        <v>0</v>
      </c>
      <c r="R736" s="13">
        <v>50</v>
      </c>
      <c r="S736" s="18">
        <v>0</v>
      </c>
      <c r="T736" s="12" t="s">
        <v>63</v>
      </c>
      <c r="U736" s="11" t="s">
        <v>64</v>
      </c>
      <c r="V736" s="11">
        <v>3400801918</v>
      </c>
      <c r="W736" s="11" t="s">
        <v>293</v>
      </c>
      <c r="X736" s="11" t="s">
        <v>294</v>
      </c>
      <c r="Y736" s="11" t="s">
        <v>295</v>
      </c>
      <c r="Z736" s="11">
        <v>11791067065807</v>
      </c>
      <c r="AA736" s="11" t="s">
        <v>296</v>
      </c>
      <c r="AB736" s="11" t="s">
        <v>297</v>
      </c>
      <c r="AC736" s="12"/>
      <c r="AD736" s="12"/>
      <c r="AE736" s="12"/>
      <c r="AF736" s="15"/>
      <c r="AG736" s="11" t="str">
        <f>IFERROR(VLOOKUP(표1[[#This Row],[담당자]],'담당자 정보'!$B:$D,2,0),"")</f>
        <v>바로고</v>
      </c>
      <c r="AH736" s="11" t="str">
        <f>IFERROR(VLOOKUP(표1[[#This Row],[담당자]],'담당자 정보'!$B:$E,4,0),"")</f>
        <v>2팀</v>
      </c>
      <c r="AI736" s="12" t="s">
        <v>298</v>
      </c>
      <c r="AJ736" s="12" t="str">
        <f>IFERROR(VLOOKUP(표1[[#This Row],[담당자]],배민비즈계정!$B:$E,3,0),"")</f>
        <v>hbshim</v>
      </c>
      <c r="AK736" s="12" t="str">
        <f>IFERROR(VLOOKUP(표1[[#This Row],[담당자]],배민비즈계정!$B:$E,4,0),"")</f>
        <v xml:space="preserve"> 010-8940-9029</v>
      </c>
      <c r="AL736" s="12" t="str">
        <f>VLOOKUP(표1[[#This Row],[담당자]],배민비즈계정!$B:$E,2,0)</f>
        <v>2팀</v>
      </c>
      <c r="AM736" s="11" t="str">
        <f>VLOOKUP(표1[[#This Row],[담당자]],'담당자 정보'!B:G,6,FALSE)</f>
        <v>최융희</v>
      </c>
      <c r="AN736" s="11" t="str">
        <f>VLOOKUP(표1[[#This Row],[팀장]],배민비즈계정!$B:$E,3,FALSE)</f>
        <v>yhchoi62</v>
      </c>
      <c r="AO736" s="16" t="str">
        <f>VLOOKUP(표1[[#This Row],[팀장]],배민비즈계정!$B:$E,4,FALSE)</f>
        <v xml:space="preserve"> 010-2336-6262</v>
      </c>
      <c r="AP736" s="2" t="s">
        <v>288</v>
      </c>
      <c r="AQ736" s="2" t="s">
        <v>1637</v>
      </c>
      <c r="AR736" s="2" t="str">
        <f>_xlfn.XLOOKUP(표1[[#This Row],[시도2]]&amp;" "&amp;표1[[#This Row],[시군구2]],요금제0402!C:C,요금제0402!G:G)</f>
        <v>지방</v>
      </c>
      <c r="AS736" s="2"/>
      <c r="AT736" s="2"/>
      <c r="AU736" s="2"/>
    </row>
    <row r="737" spans="1:47" ht="16.5" customHeight="1">
      <c r="A737" s="10">
        <v>735</v>
      </c>
      <c r="B737" s="11"/>
      <c r="C737" s="11" t="s">
        <v>5371</v>
      </c>
      <c r="D737" s="11" t="s">
        <v>5372</v>
      </c>
      <c r="E737" s="11" t="s">
        <v>75</v>
      </c>
      <c r="F737" s="11" t="s">
        <v>288</v>
      </c>
      <c r="G737" s="11" t="s">
        <v>435</v>
      </c>
      <c r="H737" s="11">
        <v>0</v>
      </c>
      <c r="I737" s="47"/>
      <c r="J737" s="11" t="s">
        <v>5373</v>
      </c>
      <c r="K737" s="11" t="s">
        <v>5374</v>
      </c>
      <c r="L737" s="11" t="s">
        <v>2676</v>
      </c>
      <c r="M737" s="12">
        <v>45506</v>
      </c>
      <c r="N737" s="12">
        <v>45511</v>
      </c>
      <c r="O737" s="12" t="str">
        <f>IFERROR(_xlfn.XLOOKUP(표1[[#This Row],[시도]]&amp;" "&amp;표1[[#This Row],[시군구]],요금제0402!C:C,요금제0402!G:G),"-")</f>
        <v>지방</v>
      </c>
      <c r="P737" s="14"/>
      <c r="Q737" s="57">
        <v>0</v>
      </c>
      <c r="R737" s="13">
        <v>50</v>
      </c>
      <c r="S737" s="18">
        <v>0</v>
      </c>
      <c r="T737" s="12" t="s">
        <v>63</v>
      </c>
      <c r="U737" s="11" t="s">
        <v>64</v>
      </c>
      <c r="V737" s="11">
        <v>3400801918</v>
      </c>
      <c r="W737" s="11" t="s">
        <v>293</v>
      </c>
      <c r="X737" s="11" t="s">
        <v>294</v>
      </c>
      <c r="Y737" s="11" t="s">
        <v>295</v>
      </c>
      <c r="Z737" s="11">
        <v>11791067065807</v>
      </c>
      <c r="AA737" s="11" t="s">
        <v>296</v>
      </c>
      <c r="AB737" s="11" t="s">
        <v>297</v>
      </c>
      <c r="AC737" s="12"/>
      <c r="AD737" s="12"/>
      <c r="AE737" s="12"/>
      <c r="AF737" s="15"/>
      <c r="AG737" s="11" t="str">
        <f>IFERROR(VLOOKUP(표1[[#This Row],[담당자]],'담당자 정보'!$B:$D,2,0),"")</f>
        <v>바로고</v>
      </c>
      <c r="AH737" s="11" t="str">
        <f>IFERROR(VLOOKUP(표1[[#This Row],[담당자]],'담당자 정보'!$B:$E,4,0),"")</f>
        <v>2팀</v>
      </c>
      <c r="AI737" s="12" t="s">
        <v>298</v>
      </c>
      <c r="AJ737" s="12" t="str">
        <f>IFERROR(VLOOKUP(표1[[#This Row],[담당자]],배민비즈계정!$B:$E,3,0),"")</f>
        <v>hbshim</v>
      </c>
      <c r="AK737" s="12" t="str">
        <f>IFERROR(VLOOKUP(표1[[#This Row],[담당자]],배민비즈계정!$B:$E,4,0),"")</f>
        <v xml:space="preserve"> 010-8940-9029</v>
      </c>
      <c r="AL737" s="12" t="str">
        <f>VLOOKUP(표1[[#This Row],[담당자]],배민비즈계정!$B:$E,2,0)</f>
        <v>2팀</v>
      </c>
      <c r="AM737" s="11" t="str">
        <f>VLOOKUP(표1[[#This Row],[담당자]],'담당자 정보'!B:G,6,FALSE)</f>
        <v>최융희</v>
      </c>
      <c r="AN737" s="11" t="str">
        <f>VLOOKUP(표1[[#This Row],[팀장]],배민비즈계정!$B:$E,3,FALSE)</f>
        <v>yhchoi62</v>
      </c>
      <c r="AO737" s="16" t="str">
        <f>VLOOKUP(표1[[#This Row],[팀장]],배민비즈계정!$B:$E,4,FALSE)</f>
        <v xml:space="preserve"> 010-2336-6262</v>
      </c>
      <c r="AP737" s="2" t="s">
        <v>288</v>
      </c>
      <c r="AQ737" s="2" t="s">
        <v>435</v>
      </c>
      <c r="AR737" s="2" t="str">
        <f>_xlfn.XLOOKUP(표1[[#This Row],[시도2]]&amp;" "&amp;표1[[#This Row],[시군구2]],요금제0402!C:C,요금제0402!G:G)</f>
        <v>지방</v>
      </c>
      <c r="AS737" s="2"/>
      <c r="AT737" s="2"/>
      <c r="AU737" s="2"/>
    </row>
    <row r="738" spans="1:47" ht="16.5" customHeight="1">
      <c r="A738" s="10">
        <v>736</v>
      </c>
      <c r="B738" s="11"/>
      <c r="C738" s="11" t="s">
        <v>5375</v>
      </c>
      <c r="D738" s="11" t="s">
        <v>5376</v>
      </c>
      <c r="E738" s="11" t="s">
        <v>108</v>
      </c>
      <c r="F738" s="11" t="s">
        <v>288</v>
      </c>
      <c r="G738" s="11" t="s">
        <v>1637</v>
      </c>
      <c r="H738" s="11">
        <v>1</v>
      </c>
      <c r="I738" s="47"/>
      <c r="J738" s="11" t="s">
        <v>5377</v>
      </c>
      <c r="K738" s="11" t="s">
        <v>5378</v>
      </c>
      <c r="L738" s="11" t="s">
        <v>2676</v>
      </c>
      <c r="M738" s="12">
        <v>45506</v>
      </c>
      <c r="N738" s="12">
        <v>45511</v>
      </c>
      <c r="O738" s="12" t="str">
        <f>IFERROR(_xlfn.XLOOKUP(표1[[#This Row],[시도]]&amp;" "&amp;표1[[#This Row],[시군구]],요금제0402!C:C,요금제0402!G:G),"-")</f>
        <v>지방</v>
      </c>
      <c r="P738" s="14"/>
      <c r="Q738" s="57">
        <v>0</v>
      </c>
      <c r="R738" s="13">
        <v>50</v>
      </c>
      <c r="S738" s="18">
        <v>0</v>
      </c>
      <c r="T738" s="12" t="s">
        <v>63</v>
      </c>
      <c r="U738" s="11" t="s">
        <v>64</v>
      </c>
      <c r="V738" s="11">
        <v>3400801918</v>
      </c>
      <c r="W738" s="11" t="s">
        <v>293</v>
      </c>
      <c r="X738" s="11" t="s">
        <v>294</v>
      </c>
      <c r="Y738" s="11" t="s">
        <v>295</v>
      </c>
      <c r="Z738" s="11">
        <v>11791067065807</v>
      </c>
      <c r="AA738" s="11" t="s">
        <v>296</v>
      </c>
      <c r="AB738" s="11" t="s">
        <v>297</v>
      </c>
      <c r="AC738" s="12"/>
      <c r="AD738" s="12"/>
      <c r="AE738" s="12"/>
      <c r="AF738" s="15"/>
      <c r="AG738" s="11" t="str">
        <f>IFERROR(VLOOKUP(표1[[#This Row],[담당자]],'담당자 정보'!$B:$D,2,0),"")</f>
        <v>바로고</v>
      </c>
      <c r="AH738" s="11" t="str">
        <f>IFERROR(VLOOKUP(표1[[#This Row],[담당자]],'담당자 정보'!$B:$E,4,0),"")</f>
        <v>2팀</v>
      </c>
      <c r="AI738" s="12" t="s">
        <v>298</v>
      </c>
      <c r="AJ738" s="12" t="str">
        <f>IFERROR(VLOOKUP(표1[[#This Row],[담당자]],배민비즈계정!$B:$E,3,0),"")</f>
        <v>hbshim</v>
      </c>
      <c r="AK738" s="12" t="str">
        <f>IFERROR(VLOOKUP(표1[[#This Row],[담당자]],배민비즈계정!$B:$E,4,0),"")</f>
        <v xml:space="preserve"> 010-8940-9029</v>
      </c>
      <c r="AL738" s="12" t="str">
        <f>VLOOKUP(표1[[#This Row],[담당자]],배민비즈계정!$B:$E,2,0)</f>
        <v>2팀</v>
      </c>
      <c r="AM738" s="11" t="str">
        <f>VLOOKUP(표1[[#This Row],[담당자]],'담당자 정보'!B:G,6,FALSE)</f>
        <v>최융희</v>
      </c>
      <c r="AN738" s="11" t="str">
        <f>VLOOKUP(표1[[#This Row],[팀장]],배민비즈계정!$B:$E,3,FALSE)</f>
        <v>yhchoi62</v>
      </c>
      <c r="AO738" s="16" t="str">
        <f>VLOOKUP(표1[[#This Row],[팀장]],배민비즈계정!$B:$E,4,FALSE)</f>
        <v xml:space="preserve"> 010-2336-6262</v>
      </c>
      <c r="AP738" s="2" t="s">
        <v>288</v>
      </c>
      <c r="AQ738" s="2" t="s">
        <v>1637</v>
      </c>
      <c r="AR738" s="2" t="str">
        <f>_xlfn.XLOOKUP(표1[[#This Row],[시도2]]&amp;" "&amp;표1[[#This Row],[시군구2]],요금제0402!C:C,요금제0402!G:G)</f>
        <v>지방</v>
      </c>
      <c r="AS738" s="2"/>
      <c r="AT738" s="2"/>
      <c r="AU738" s="2"/>
    </row>
    <row r="739" spans="1:47" ht="16.5" customHeight="1">
      <c r="A739" s="10">
        <v>737</v>
      </c>
      <c r="B739" s="11"/>
      <c r="C739" s="11" t="s">
        <v>5379</v>
      </c>
      <c r="D739" s="11" t="s">
        <v>5380</v>
      </c>
      <c r="E739" s="11" t="s">
        <v>108</v>
      </c>
      <c r="F739" s="11" t="s">
        <v>288</v>
      </c>
      <c r="G739" s="11" t="s">
        <v>289</v>
      </c>
      <c r="H739" s="11">
        <v>1</v>
      </c>
      <c r="I739" s="47"/>
      <c r="J739" s="11" t="s">
        <v>5381</v>
      </c>
      <c r="K739" s="11" t="s">
        <v>5382</v>
      </c>
      <c r="L739" s="11" t="s">
        <v>2676</v>
      </c>
      <c r="M739" s="12">
        <v>45506</v>
      </c>
      <c r="N739" s="12">
        <v>45511</v>
      </c>
      <c r="O739" s="12" t="str">
        <f>IFERROR(_xlfn.XLOOKUP(표1[[#This Row],[시도]]&amp;" "&amp;표1[[#This Row],[시군구]],요금제0402!C:C,요금제0402!G:G),"-")</f>
        <v>지방</v>
      </c>
      <c r="P739" s="14"/>
      <c r="Q739" s="57">
        <v>0</v>
      </c>
      <c r="R739" s="13">
        <v>50</v>
      </c>
      <c r="S739" s="18">
        <v>0</v>
      </c>
      <c r="T739" s="12" t="s">
        <v>63</v>
      </c>
      <c r="U739" s="11" t="s">
        <v>64</v>
      </c>
      <c r="V739" s="11">
        <v>3400801918</v>
      </c>
      <c r="W739" s="11" t="s">
        <v>293</v>
      </c>
      <c r="X739" s="11" t="s">
        <v>294</v>
      </c>
      <c r="Y739" s="11" t="s">
        <v>295</v>
      </c>
      <c r="Z739" s="11">
        <v>11791067065807</v>
      </c>
      <c r="AA739" s="11" t="s">
        <v>296</v>
      </c>
      <c r="AB739" s="11" t="s">
        <v>297</v>
      </c>
      <c r="AC739" s="12"/>
      <c r="AD739" s="12"/>
      <c r="AE739" s="12"/>
      <c r="AF739" s="15"/>
      <c r="AG739" s="11" t="str">
        <f>IFERROR(VLOOKUP(표1[[#This Row],[담당자]],'담당자 정보'!$B:$D,2,0),"")</f>
        <v>바로고</v>
      </c>
      <c r="AH739" s="11" t="str">
        <f>IFERROR(VLOOKUP(표1[[#This Row],[담당자]],'담당자 정보'!$B:$E,4,0),"")</f>
        <v>2팀</v>
      </c>
      <c r="AI739" s="12" t="s">
        <v>298</v>
      </c>
      <c r="AJ739" s="12" t="str">
        <f>IFERROR(VLOOKUP(표1[[#This Row],[담당자]],배민비즈계정!$B:$E,3,0),"")</f>
        <v>hbshim</v>
      </c>
      <c r="AK739" s="12" t="str">
        <f>IFERROR(VLOOKUP(표1[[#This Row],[담당자]],배민비즈계정!$B:$E,4,0),"")</f>
        <v xml:space="preserve"> 010-8940-9029</v>
      </c>
      <c r="AL739" s="12" t="str">
        <f>VLOOKUP(표1[[#This Row],[담당자]],배민비즈계정!$B:$E,2,0)</f>
        <v>2팀</v>
      </c>
      <c r="AM739" s="11" t="str">
        <f>VLOOKUP(표1[[#This Row],[담당자]],'담당자 정보'!B:G,6,FALSE)</f>
        <v>최융희</v>
      </c>
      <c r="AN739" s="11" t="str">
        <f>VLOOKUP(표1[[#This Row],[팀장]],배민비즈계정!$B:$E,3,FALSE)</f>
        <v>yhchoi62</v>
      </c>
      <c r="AO739" s="16" t="str">
        <f>VLOOKUP(표1[[#This Row],[팀장]],배민비즈계정!$B:$E,4,FALSE)</f>
        <v xml:space="preserve"> 010-2336-6262</v>
      </c>
      <c r="AP739" s="2" t="s">
        <v>288</v>
      </c>
      <c r="AQ739" s="2" t="s">
        <v>289</v>
      </c>
      <c r="AR739" s="2" t="str">
        <f>_xlfn.XLOOKUP(표1[[#This Row],[시도2]]&amp;" "&amp;표1[[#This Row],[시군구2]],요금제0402!C:C,요금제0402!G:G)</f>
        <v>지방</v>
      </c>
      <c r="AS739" s="2"/>
      <c r="AT739" s="2"/>
      <c r="AU739" s="2"/>
    </row>
    <row r="740" spans="1:47" ht="16.5" customHeight="1">
      <c r="A740" s="10">
        <v>738</v>
      </c>
      <c r="B740" s="11"/>
      <c r="C740" s="11" t="s">
        <v>5383</v>
      </c>
      <c r="D740" s="11" t="s">
        <v>5384</v>
      </c>
      <c r="E740" s="11" t="s">
        <v>75</v>
      </c>
      <c r="F740" s="11" t="s">
        <v>2149</v>
      </c>
      <c r="G740" s="11" t="s">
        <v>302</v>
      </c>
      <c r="H740" s="11">
        <v>0</v>
      </c>
      <c r="I740" s="47"/>
      <c r="J740" s="11" t="s">
        <v>5385</v>
      </c>
      <c r="K740" s="11" t="s">
        <v>5386</v>
      </c>
      <c r="L740" s="11" t="s">
        <v>2676</v>
      </c>
      <c r="M740" s="12">
        <v>45506</v>
      </c>
      <c r="N740" s="12">
        <v>45511</v>
      </c>
      <c r="O740" s="12" t="str">
        <f>IFERROR(_xlfn.XLOOKUP(표1[[#This Row],[시도]]&amp;" "&amp;표1[[#This Row],[시군구]],요금제0402!C:C,요금제0402!G:G),"-")</f>
        <v>경인B</v>
      </c>
      <c r="P740" s="14"/>
      <c r="Q740" s="57">
        <v>0</v>
      </c>
      <c r="R740" s="13">
        <v>100</v>
      </c>
      <c r="S740" s="18">
        <v>50</v>
      </c>
      <c r="T740" s="12" t="s">
        <v>86</v>
      </c>
      <c r="U740" s="11" t="s">
        <v>64</v>
      </c>
      <c r="V740" s="11">
        <v>2774101126</v>
      </c>
      <c r="W740" s="11" t="s">
        <v>5387</v>
      </c>
      <c r="X740" s="11" t="s">
        <v>5388</v>
      </c>
      <c r="Y740" s="11" t="s">
        <v>5389</v>
      </c>
      <c r="Z740" s="11">
        <v>3333208157295</v>
      </c>
      <c r="AA740" s="11" t="s">
        <v>68</v>
      </c>
      <c r="AB740" s="11" t="s">
        <v>5390</v>
      </c>
      <c r="AC740" s="12"/>
      <c r="AD740" s="12"/>
      <c r="AE740" s="12"/>
      <c r="AF740" s="15"/>
      <c r="AG740" s="11" t="str">
        <f>IFERROR(VLOOKUP(표1[[#This Row],[담당자]],'담당자 정보'!$B:$D,2,0),"")</f>
        <v>바로고</v>
      </c>
      <c r="AH740" s="11" t="str">
        <f>IFERROR(VLOOKUP(표1[[#This Row],[담당자]],'담당자 정보'!$B:$E,4,0),"")</f>
        <v>1팀</v>
      </c>
      <c r="AI740" s="12" t="s">
        <v>356</v>
      </c>
      <c r="AJ740" s="12" t="str">
        <f>IFERROR(VLOOKUP(표1[[#This Row],[담당자]],배민비즈계정!$B:$E,3,0),"")</f>
        <v>jhpyeong</v>
      </c>
      <c r="AK740" s="12" t="str">
        <f>IFERROR(VLOOKUP(표1[[#This Row],[담당자]],배민비즈계정!$B:$E,4,0),"")</f>
        <v>010-4660-7292</v>
      </c>
      <c r="AL740" s="12" t="str">
        <f>VLOOKUP(표1[[#This Row],[담당자]],배민비즈계정!$B:$E,2,0)</f>
        <v>1팀 팀장</v>
      </c>
      <c r="AM740" s="11" t="str">
        <f>VLOOKUP(표1[[#This Row],[담당자]],'담당자 정보'!B:G,6,FALSE)</f>
        <v>평정현</v>
      </c>
      <c r="AN740" s="11" t="str">
        <f>VLOOKUP(표1[[#This Row],[팀장]],배민비즈계정!$B:$E,3,FALSE)</f>
        <v>jhpyeong</v>
      </c>
      <c r="AO740" s="16" t="str">
        <f>VLOOKUP(표1[[#This Row],[팀장]],배민비즈계정!$B:$E,4,FALSE)</f>
        <v>010-4660-7292</v>
      </c>
      <c r="AP740" s="2" t="s">
        <v>2149</v>
      </c>
      <c r="AQ740" s="2" t="s">
        <v>302</v>
      </c>
      <c r="AR740" s="2" t="str">
        <f>_xlfn.XLOOKUP(표1[[#This Row],[시도2]]&amp;" "&amp;표1[[#This Row],[시군구2]],요금제0402!C:C,요금제0402!G:G)</f>
        <v>경인B</v>
      </c>
      <c r="AS740" s="2"/>
      <c r="AT740" s="2"/>
      <c r="AU740" s="2"/>
    </row>
    <row r="741" spans="1:47" ht="16.5" customHeight="1">
      <c r="A741" s="10">
        <v>739</v>
      </c>
      <c r="B741" s="11"/>
      <c r="C741" s="11" t="s">
        <v>5391</v>
      </c>
      <c r="D741" s="11" t="s">
        <v>5392</v>
      </c>
      <c r="E741" s="11" t="s">
        <v>56</v>
      </c>
      <c r="F741" s="11" t="s">
        <v>109</v>
      </c>
      <c r="G741" s="11" t="s">
        <v>990</v>
      </c>
      <c r="H741" s="11">
        <v>0</v>
      </c>
      <c r="I741" s="47"/>
      <c r="J741" s="11" t="s">
        <v>5393</v>
      </c>
      <c r="K741" s="11" t="s">
        <v>5394</v>
      </c>
      <c r="L741" s="11" t="s">
        <v>2676</v>
      </c>
      <c r="M741" s="12">
        <v>45506</v>
      </c>
      <c r="N741" s="12">
        <v>45511</v>
      </c>
      <c r="O741" s="12" t="str">
        <f>IFERROR(_xlfn.XLOOKUP(표1[[#This Row],[시도]]&amp;" "&amp;표1[[#This Row],[시군구]],요금제0402!C:C,요금제0402!G:G),"-")</f>
        <v>서울B&amp;경인A</v>
      </c>
      <c r="P741" s="14"/>
      <c r="Q741" s="57">
        <v>0</v>
      </c>
      <c r="R741" s="13">
        <v>100</v>
      </c>
      <c r="S741" s="18">
        <v>50</v>
      </c>
      <c r="T741" s="12" t="s">
        <v>86</v>
      </c>
      <c r="U741" s="11" t="s">
        <v>64</v>
      </c>
      <c r="V741" s="11">
        <v>5033869229</v>
      </c>
      <c r="W741" s="11" t="s">
        <v>218</v>
      </c>
      <c r="X741" s="11" t="s">
        <v>5395</v>
      </c>
      <c r="Y741" s="11" t="s">
        <v>5396</v>
      </c>
      <c r="Z741" s="11">
        <v>60150101482441</v>
      </c>
      <c r="AA741" s="11" t="s">
        <v>90</v>
      </c>
      <c r="AB741" s="11" t="s">
        <v>5397</v>
      </c>
      <c r="AC741" s="12"/>
      <c r="AD741" s="12"/>
      <c r="AE741" s="12"/>
      <c r="AF741" s="15"/>
      <c r="AG741" s="11" t="str">
        <f>IFERROR(VLOOKUP(표1[[#This Row],[담당자]],'담당자 정보'!$B:$D,2,0),"")</f>
        <v>바로고</v>
      </c>
      <c r="AH741" s="11" t="str">
        <f>IFERROR(VLOOKUP(표1[[#This Row],[담당자]],'담당자 정보'!$B:$E,4,0),"")</f>
        <v>4팀</v>
      </c>
      <c r="AI741" s="12" t="s">
        <v>222</v>
      </c>
      <c r="AJ741" s="12" t="str">
        <f>IFERROR(VLOOKUP(표1[[#This Row],[담당자]],배민비즈계정!$B:$E,3,0),"")</f>
        <v>tmdrl1539</v>
      </c>
      <c r="AK741" s="12" t="str">
        <f>IFERROR(VLOOKUP(표1[[#This Row],[담당자]],배민비즈계정!$B:$E,4,0),"")</f>
        <v>010-4629-1734</v>
      </c>
      <c r="AL741" s="12" t="str">
        <f>VLOOKUP(표1[[#This Row],[담당자]],배민비즈계정!$B:$E,2,0)</f>
        <v>4팀</v>
      </c>
      <c r="AM741" s="11" t="str">
        <f>VLOOKUP(표1[[#This Row],[담당자]],'담당자 정보'!B:G,6,FALSE)</f>
        <v>평정현</v>
      </c>
      <c r="AN741" s="11" t="str">
        <f>VLOOKUP(표1[[#This Row],[팀장]],배민비즈계정!$B:$E,3,FALSE)</f>
        <v>jhpyeong</v>
      </c>
      <c r="AO741" s="16" t="str">
        <f>VLOOKUP(표1[[#This Row],[팀장]],배민비즈계정!$B:$E,4,FALSE)</f>
        <v>010-4660-7292</v>
      </c>
      <c r="AP741" s="2" t="s">
        <v>109</v>
      </c>
      <c r="AQ741" s="2" t="s">
        <v>990</v>
      </c>
      <c r="AR741" s="2" t="str">
        <f>_xlfn.XLOOKUP(표1[[#This Row],[시도2]]&amp;" "&amp;표1[[#This Row],[시군구2]],요금제0402!C:C,요금제0402!G:G)</f>
        <v>서울B&amp;경인A</v>
      </c>
      <c r="AS741" s="2"/>
      <c r="AT741" s="2"/>
      <c r="AU741" s="2"/>
    </row>
    <row r="742" spans="1:47" ht="16.5" customHeight="1">
      <c r="A742" s="10">
        <v>740</v>
      </c>
      <c r="B742" s="11"/>
      <c r="C742" s="11" t="s">
        <v>5398</v>
      </c>
      <c r="D742" s="11" t="s">
        <v>5399</v>
      </c>
      <c r="E742" s="11" t="s">
        <v>108</v>
      </c>
      <c r="F742" s="11" t="s">
        <v>388</v>
      </c>
      <c r="G742" s="11" t="s">
        <v>377</v>
      </c>
      <c r="H742" s="11">
        <v>2</v>
      </c>
      <c r="I742" s="47" t="s">
        <v>5400</v>
      </c>
      <c r="J742" s="11" t="s">
        <v>5401</v>
      </c>
      <c r="K742" s="11" t="s">
        <v>5402</v>
      </c>
      <c r="L742" s="11" t="s">
        <v>2676</v>
      </c>
      <c r="M742" s="12">
        <v>45506</v>
      </c>
      <c r="N742" s="12">
        <v>45511</v>
      </c>
      <c r="O742" s="12" t="str">
        <f>IFERROR(_xlfn.XLOOKUP(표1[[#This Row],[시도]]&amp;" "&amp;표1[[#This Row],[시군구]],요금제0402!C:C,요금제0402!G:G),"-")</f>
        <v>지방</v>
      </c>
      <c r="P742" s="14"/>
      <c r="Q742" s="57">
        <v>0</v>
      </c>
      <c r="R742" s="13">
        <v>100</v>
      </c>
      <c r="S742" s="18">
        <v>50</v>
      </c>
      <c r="T742" s="12" t="s">
        <v>86</v>
      </c>
      <c r="U742" s="11" t="s">
        <v>64</v>
      </c>
      <c r="V742" s="11">
        <v>6256200485</v>
      </c>
      <c r="W742" s="11" t="s">
        <v>1074</v>
      </c>
      <c r="X742" s="11" t="s">
        <v>5403</v>
      </c>
      <c r="Y742" s="11" t="s">
        <v>5404</v>
      </c>
      <c r="Z742" s="11">
        <v>77390101566138</v>
      </c>
      <c r="AA742" s="11" t="s">
        <v>90</v>
      </c>
      <c r="AB742" s="11" t="s">
        <v>5405</v>
      </c>
      <c r="AC742" s="12"/>
      <c r="AD742" s="12"/>
      <c r="AE742" s="12"/>
      <c r="AF742" s="15"/>
      <c r="AG742" s="11" t="str">
        <f>IFERROR(VLOOKUP(표1[[#This Row],[담당자]],'담당자 정보'!$B:$D,2,0),"")</f>
        <v>바로고</v>
      </c>
      <c r="AH742" s="11" t="str">
        <f>IFERROR(VLOOKUP(표1[[#This Row],[담당자]],'담당자 정보'!$B:$E,4,0),"")</f>
        <v>2팀</v>
      </c>
      <c r="AI742" s="12" t="s">
        <v>410</v>
      </c>
      <c r="AJ742" s="12" t="str">
        <f>IFERROR(VLOOKUP(표1[[#This Row],[담당자]],배민비즈계정!$B:$E,3,0),"")</f>
        <v>yhchoi62</v>
      </c>
      <c r="AK742" s="12" t="str">
        <f>IFERROR(VLOOKUP(표1[[#This Row],[담당자]],배민비즈계정!$B:$E,4,0),"")</f>
        <v xml:space="preserve"> 010-2336-6262</v>
      </c>
      <c r="AL742" s="12" t="str">
        <f>VLOOKUP(표1[[#This Row],[담당자]],배민비즈계정!$B:$E,2,0)</f>
        <v>2팀 팀장</v>
      </c>
      <c r="AM742" s="11" t="str">
        <f>VLOOKUP(표1[[#This Row],[담당자]],'담당자 정보'!B:G,6,FALSE)</f>
        <v>최융희</v>
      </c>
      <c r="AN742" s="11" t="str">
        <f>VLOOKUP(표1[[#This Row],[팀장]],배민비즈계정!$B:$E,3,FALSE)</f>
        <v>yhchoi62</v>
      </c>
      <c r="AO742" s="16" t="str">
        <f>VLOOKUP(표1[[#This Row],[팀장]],배민비즈계정!$B:$E,4,FALSE)</f>
        <v xml:space="preserve"> 010-2336-6262</v>
      </c>
      <c r="AP742" s="2" t="s">
        <v>388</v>
      </c>
      <c r="AQ742" s="2" t="s">
        <v>377</v>
      </c>
      <c r="AR742" s="2" t="str">
        <f>_xlfn.XLOOKUP(표1[[#This Row],[시도2]]&amp;" "&amp;표1[[#This Row],[시군구2]],요금제0402!C:C,요금제0402!G:G)</f>
        <v>지방</v>
      </c>
      <c r="AS742" s="2"/>
      <c r="AT742" s="2"/>
      <c r="AU742" s="2"/>
    </row>
    <row r="743" spans="1:47" ht="16.5" customHeight="1">
      <c r="A743" s="10">
        <v>741</v>
      </c>
      <c r="B743" s="11"/>
      <c r="C743" s="11" t="s">
        <v>5406</v>
      </c>
      <c r="D743" s="11" t="s">
        <v>5407</v>
      </c>
      <c r="E743" s="11" t="s">
        <v>56</v>
      </c>
      <c r="F743" s="11" t="s">
        <v>109</v>
      </c>
      <c r="G743" s="11" t="s">
        <v>1019</v>
      </c>
      <c r="H743" s="11">
        <v>0</v>
      </c>
      <c r="I743" s="47"/>
      <c r="J743" s="11" t="s">
        <v>5408</v>
      </c>
      <c r="K743" s="11" t="s">
        <v>5409</v>
      </c>
      <c r="L743" s="11" t="s">
        <v>2676</v>
      </c>
      <c r="M743" s="12">
        <v>45506</v>
      </c>
      <c r="N743" s="12">
        <v>45511</v>
      </c>
      <c r="O743" s="12" t="str">
        <f>IFERROR(_xlfn.XLOOKUP(표1[[#This Row],[시도]]&amp;" "&amp;표1[[#This Row],[시군구]],요금제0402!C:C,요금제0402!G:G),"-")</f>
        <v>경인B</v>
      </c>
      <c r="P743" s="14"/>
      <c r="Q743" s="57">
        <v>0</v>
      </c>
      <c r="R743" s="13">
        <v>100</v>
      </c>
      <c r="S743" s="18">
        <v>50</v>
      </c>
      <c r="T743" s="12" t="s">
        <v>86</v>
      </c>
      <c r="U743" s="11" t="s">
        <v>64</v>
      </c>
      <c r="V743" s="11">
        <v>8160702324</v>
      </c>
      <c r="W743" s="11" t="s">
        <v>5410</v>
      </c>
      <c r="X743" s="11" t="s">
        <v>5411</v>
      </c>
      <c r="Y743" s="11" t="s">
        <v>5412</v>
      </c>
      <c r="Z743" s="11">
        <v>3021531828201</v>
      </c>
      <c r="AA743" s="11" t="s">
        <v>142</v>
      </c>
      <c r="AB743" s="11" t="s">
        <v>5413</v>
      </c>
      <c r="AC743" s="12"/>
      <c r="AD743" s="12"/>
      <c r="AE743" s="12"/>
      <c r="AF743" s="15"/>
      <c r="AG743" s="11" t="str">
        <f>IFERROR(VLOOKUP(표1[[#This Row],[담당자]],'담당자 정보'!$B:$D,2,0),"")</f>
        <v>바로고</v>
      </c>
      <c r="AH743" s="11" t="str">
        <f>IFERROR(VLOOKUP(표1[[#This Row],[담당자]],'담당자 정보'!$B:$E,4,0),"")</f>
        <v>1팀</v>
      </c>
      <c r="AI743" s="12" t="s">
        <v>118</v>
      </c>
      <c r="AJ743" s="12" t="str">
        <f>IFERROR(VLOOKUP(표1[[#This Row],[담당자]],배민비즈계정!$B:$E,3,0),"")</f>
        <v>swyoo</v>
      </c>
      <c r="AK743" s="12" t="str">
        <f>IFERROR(VLOOKUP(표1[[#This Row],[담당자]],배민비즈계정!$B:$E,4,0),"")</f>
        <v xml:space="preserve"> 010-5714-1605</v>
      </c>
      <c r="AL743" s="12" t="str">
        <f>VLOOKUP(표1[[#This Row],[담당자]],배민비즈계정!$B:$E,2,0)</f>
        <v>1팀</v>
      </c>
      <c r="AM743" s="11" t="str">
        <f>VLOOKUP(표1[[#This Row],[담당자]],'담당자 정보'!B:G,6,FALSE)</f>
        <v>평정현</v>
      </c>
      <c r="AN743" s="11" t="str">
        <f>VLOOKUP(표1[[#This Row],[팀장]],배민비즈계정!$B:$E,3,FALSE)</f>
        <v>jhpyeong</v>
      </c>
      <c r="AO743" s="16" t="str">
        <f>VLOOKUP(표1[[#This Row],[팀장]],배민비즈계정!$B:$E,4,FALSE)</f>
        <v>010-4660-7292</v>
      </c>
      <c r="AP743" s="2" t="s">
        <v>109</v>
      </c>
      <c r="AQ743" s="2" t="s">
        <v>1019</v>
      </c>
      <c r="AR743" s="2" t="str">
        <f>_xlfn.XLOOKUP(표1[[#This Row],[시도2]]&amp;" "&amp;표1[[#This Row],[시군구2]],요금제0402!C:C,요금제0402!G:G)</f>
        <v>경인B</v>
      </c>
      <c r="AS743" s="2"/>
      <c r="AT743" s="2"/>
      <c r="AU743" s="2"/>
    </row>
    <row r="744" spans="1:47" ht="16.5" customHeight="1">
      <c r="A744" s="10">
        <v>742</v>
      </c>
      <c r="B744" s="11"/>
      <c r="C744" s="11" t="s">
        <v>5414</v>
      </c>
      <c r="D744" s="11" t="s">
        <v>5415</v>
      </c>
      <c r="E744" s="11" t="s">
        <v>108</v>
      </c>
      <c r="F744" s="11" t="s">
        <v>109</v>
      </c>
      <c r="G744" s="11" t="s">
        <v>110</v>
      </c>
      <c r="H744" s="11">
        <v>3</v>
      </c>
      <c r="I744" s="47" t="s">
        <v>5416</v>
      </c>
      <c r="J744" s="11" t="s">
        <v>5417</v>
      </c>
      <c r="K744" s="11" t="s">
        <v>5219</v>
      </c>
      <c r="L744" s="11" t="s">
        <v>2676</v>
      </c>
      <c r="M744" s="12">
        <v>45506</v>
      </c>
      <c r="N744" s="12">
        <v>45511</v>
      </c>
      <c r="O744" s="12" t="str">
        <f>IFERROR(_xlfn.XLOOKUP(표1[[#This Row],[시도]]&amp;" "&amp;표1[[#This Row],[시군구]],요금제0402!C:C,요금제0402!G:G),"-")</f>
        <v>서울B&amp;경인A</v>
      </c>
      <c r="P744" s="14"/>
      <c r="Q744" s="57">
        <v>0</v>
      </c>
      <c r="R744" s="13">
        <v>100</v>
      </c>
      <c r="S744" s="18">
        <v>0</v>
      </c>
      <c r="T744" s="12" t="s">
        <v>150</v>
      </c>
      <c r="U744" s="11" t="s">
        <v>64</v>
      </c>
      <c r="V744" s="11">
        <v>2230991562</v>
      </c>
      <c r="W744" s="11" t="s">
        <v>5418</v>
      </c>
      <c r="X744" s="11" t="s">
        <v>5419</v>
      </c>
      <c r="Y744" s="11" t="s">
        <v>5420</v>
      </c>
      <c r="Z744" s="11">
        <v>30608517975</v>
      </c>
      <c r="AA744" s="11" t="s">
        <v>259</v>
      </c>
      <c r="AB744" s="11" t="s">
        <v>5421</v>
      </c>
      <c r="AC744" s="12"/>
      <c r="AD744" s="12"/>
      <c r="AE744" s="12"/>
      <c r="AF744" s="15"/>
      <c r="AG744" s="11" t="str">
        <f>IFERROR(VLOOKUP(표1[[#This Row],[담당자]],'담당자 정보'!$B:$D,2,0),"")</f>
        <v>바로고</v>
      </c>
      <c r="AH744" s="11" t="str">
        <f>IFERROR(VLOOKUP(표1[[#This Row],[담당자]],'담당자 정보'!$B:$E,4,0),"")</f>
        <v>1팀</v>
      </c>
      <c r="AI744" s="12" t="s">
        <v>118</v>
      </c>
      <c r="AJ744" s="12" t="str">
        <f>IFERROR(VLOOKUP(표1[[#This Row],[담당자]],배민비즈계정!$B:$E,3,0),"")</f>
        <v>swyoo</v>
      </c>
      <c r="AK744" s="12" t="str">
        <f>IFERROR(VLOOKUP(표1[[#This Row],[담당자]],배민비즈계정!$B:$E,4,0),"")</f>
        <v xml:space="preserve"> 010-5714-1605</v>
      </c>
      <c r="AL744" s="12" t="str">
        <f>VLOOKUP(표1[[#This Row],[담당자]],배민비즈계정!$B:$E,2,0)</f>
        <v>1팀</v>
      </c>
      <c r="AM744" s="11" t="str">
        <f>VLOOKUP(표1[[#This Row],[담당자]],'담당자 정보'!B:G,6,FALSE)</f>
        <v>평정현</v>
      </c>
      <c r="AN744" s="11" t="str">
        <f>VLOOKUP(표1[[#This Row],[팀장]],배민비즈계정!$B:$E,3,FALSE)</f>
        <v>jhpyeong</v>
      </c>
      <c r="AO744" s="16" t="str">
        <f>VLOOKUP(표1[[#This Row],[팀장]],배민비즈계정!$B:$E,4,FALSE)</f>
        <v>010-4660-7292</v>
      </c>
      <c r="AP744" s="2" t="s">
        <v>109</v>
      </c>
      <c r="AQ744" s="2" t="s">
        <v>110</v>
      </c>
      <c r="AR744" s="2" t="str">
        <f>_xlfn.XLOOKUP(표1[[#This Row],[시도2]]&amp;" "&amp;표1[[#This Row],[시군구2]],요금제0402!C:C,요금제0402!G:G)</f>
        <v>서울B&amp;경인A</v>
      </c>
      <c r="AS744" s="2"/>
      <c r="AT744" s="2"/>
      <c r="AU744" s="2"/>
    </row>
    <row r="745" spans="1:47" ht="16.5" customHeight="1">
      <c r="A745" s="10">
        <v>743</v>
      </c>
      <c r="B745" s="11"/>
      <c r="C745" s="11" t="s">
        <v>5422</v>
      </c>
      <c r="D745" s="11" t="s">
        <v>5423</v>
      </c>
      <c r="E745" s="11" t="s">
        <v>75</v>
      </c>
      <c r="F745" s="11" t="s">
        <v>109</v>
      </c>
      <c r="G745" s="11" t="s">
        <v>186</v>
      </c>
      <c r="H745" s="11">
        <v>0</v>
      </c>
      <c r="I745" s="47" t="s">
        <v>2838</v>
      </c>
      <c r="J745" s="11" t="s">
        <v>5424</v>
      </c>
      <c r="K745" s="11" t="s">
        <v>5425</v>
      </c>
      <c r="L745" s="11" t="s">
        <v>2676</v>
      </c>
      <c r="M745" s="12">
        <v>45506</v>
      </c>
      <c r="N745" s="12">
        <v>45511</v>
      </c>
      <c r="O745" s="12" t="str">
        <f>IFERROR(_xlfn.XLOOKUP(표1[[#This Row],[시도]]&amp;" "&amp;표1[[#This Row],[시군구]],요금제0402!C:C,요금제0402!G:G),"-")</f>
        <v>경인B</v>
      </c>
      <c r="P745" s="14"/>
      <c r="Q745" s="57">
        <v>0</v>
      </c>
      <c r="R745" s="13">
        <v>100</v>
      </c>
      <c r="S745" s="18">
        <v>50</v>
      </c>
      <c r="T745" s="12" t="s">
        <v>86</v>
      </c>
      <c r="U745" s="11" t="s">
        <v>64</v>
      </c>
      <c r="V745" s="11">
        <v>3800102667</v>
      </c>
      <c r="W745" s="11" t="s">
        <v>5426</v>
      </c>
      <c r="X745" s="11" t="s">
        <v>5427</v>
      </c>
      <c r="Y745" s="11" t="s">
        <v>5428</v>
      </c>
      <c r="Z745" s="11">
        <v>23300104413401</v>
      </c>
      <c r="AA745" s="11" t="s">
        <v>90</v>
      </c>
      <c r="AB745" s="11" t="s">
        <v>5429</v>
      </c>
      <c r="AC745" s="12"/>
      <c r="AD745" s="12"/>
      <c r="AE745" s="12"/>
      <c r="AF745" s="15"/>
      <c r="AG745" s="11" t="str">
        <f>IFERROR(VLOOKUP(표1[[#This Row],[담당자]],'담당자 정보'!$B:$D,2,0),"")</f>
        <v>바로고</v>
      </c>
      <c r="AH745" s="11" t="str">
        <f>IFERROR(VLOOKUP(표1[[#This Row],[담당자]],'담당자 정보'!$B:$E,4,0),"")</f>
        <v>1팀</v>
      </c>
      <c r="AI745" s="12" t="s">
        <v>118</v>
      </c>
      <c r="AJ745" s="12" t="str">
        <f>IFERROR(VLOOKUP(표1[[#This Row],[담당자]],배민비즈계정!$B:$E,3,0),"")</f>
        <v>swyoo</v>
      </c>
      <c r="AK745" s="12" t="str">
        <f>IFERROR(VLOOKUP(표1[[#This Row],[담당자]],배민비즈계정!$B:$E,4,0),"")</f>
        <v xml:space="preserve"> 010-5714-1605</v>
      </c>
      <c r="AL745" s="12" t="str">
        <f>VLOOKUP(표1[[#This Row],[담당자]],배민비즈계정!$B:$E,2,0)</f>
        <v>1팀</v>
      </c>
      <c r="AM745" s="11" t="str">
        <f>VLOOKUP(표1[[#This Row],[담당자]],'담당자 정보'!B:G,6,FALSE)</f>
        <v>평정현</v>
      </c>
      <c r="AN745" s="11" t="str">
        <f>VLOOKUP(표1[[#This Row],[팀장]],배민비즈계정!$B:$E,3,FALSE)</f>
        <v>jhpyeong</v>
      </c>
      <c r="AO745" s="16" t="str">
        <f>VLOOKUP(표1[[#This Row],[팀장]],배민비즈계정!$B:$E,4,FALSE)</f>
        <v>010-4660-7292</v>
      </c>
      <c r="AP745" s="2" t="s">
        <v>109</v>
      </c>
      <c r="AQ745" s="2" t="s">
        <v>186</v>
      </c>
      <c r="AR745" s="2" t="str">
        <f>_xlfn.XLOOKUP(표1[[#This Row],[시도2]]&amp;" "&amp;표1[[#This Row],[시군구2]],요금제0402!C:C,요금제0402!G:G)</f>
        <v>경인B</v>
      </c>
      <c r="AS745" s="2"/>
      <c r="AT745" s="2"/>
      <c r="AU745" s="2"/>
    </row>
    <row r="746" spans="1:47" ht="16.5" customHeight="1">
      <c r="A746" s="10">
        <v>744</v>
      </c>
      <c r="B746" s="11"/>
      <c r="C746" s="11" t="s">
        <v>5430</v>
      </c>
      <c r="D746" s="11" t="s">
        <v>5431</v>
      </c>
      <c r="E746" s="11" t="s">
        <v>56</v>
      </c>
      <c r="F746" s="11" t="s">
        <v>493</v>
      </c>
      <c r="G746" s="11" t="s">
        <v>506</v>
      </c>
      <c r="H746" s="11">
        <v>0</v>
      </c>
      <c r="I746" s="47"/>
      <c r="J746" s="11" t="s">
        <v>5432</v>
      </c>
      <c r="K746" s="11" t="s">
        <v>5433</v>
      </c>
      <c r="L746" s="11" t="s">
        <v>2676</v>
      </c>
      <c r="M746" s="12">
        <v>45506</v>
      </c>
      <c r="N746" s="12">
        <v>45511</v>
      </c>
      <c r="O746" s="12" t="str">
        <f>IFERROR(_xlfn.XLOOKUP(표1[[#This Row],[시도]]&amp;" "&amp;표1[[#This Row],[시군구]],요금제0402!C:C,요금제0402!G:G),"-")</f>
        <v>지방</v>
      </c>
      <c r="P746" s="14"/>
      <c r="Q746" s="57">
        <v>0</v>
      </c>
      <c r="R746" s="13">
        <v>100</v>
      </c>
      <c r="S746" s="18">
        <v>50</v>
      </c>
      <c r="T746" s="12" t="s">
        <v>86</v>
      </c>
      <c r="U746" s="11" t="s">
        <v>64</v>
      </c>
      <c r="V746" s="11">
        <v>3741002456</v>
      </c>
      <c r="W746" s="11" t="s">
        <v>5434</v>
      </c>
      <c r="X746" s="11" t="s">
        <v>5435</v>
      </c>
      <c r="Y746" s="11" t="s">
        <v>5436</v>
      </c>
      <c r="Z746" s="11">
        <v>3333202258619</v>
      </c>
      <c r="AA746" s="11" t="s">
        <v>68</v>
      </c>
      <c r="AB746" s="11" t="s">
        <v>5437</v>
      </c>
      <c r="AC746" s="12"/>
      <c r="AD746" s="12"/>
      <c r="AE746" s="12"/>
      <c r="AF746" s="15"/>
      <c r="AG746" s="11" t="str">
        <f>IFERROR(VLOOKUP(표1[[#This Row],[담당자]],'담당자 정보'!$B:$D,2,0),"")</f>
        <v>바로고</v>
      </c>
      <c r="AH746" s="11" t="str">
        <f>IFERROR(VLOOKUP(표1[[#This Row],[담당자]],'담당자 정보'!$B:$E,4,0),"")</f>
        <v>2팀</v>
      </c>
      <c r="AI746" s="12" t="s">
        <v>535</v>
      </c>
      <c r="AJ746" s="12" t="str">
        <f>IFERROR(VLOOKUP(표1[[#This Row],[담당자]],배민비즈계정!$B:$E,3,0),"")</f>
        <v>yckim</v>
      </c>
      <c r="AK746" s="12" t="str">
        <f>IFERROR(VLOOKUP(표1[[#This Row],[담당자]],배민비즈계정!$B:$E,4,0),"")</f>
        <v>010-9995-3121</v>
      </c>
      <c r="AL746" s="12" t="str">
        <f>VLOOKUP(표1[[#This Row],[담당자]],배민비즈계정!$B:$E,2,0)</f>
        <v>2팀</v>
      </c>
      <c r="AM746" s="11" t="str">
        <f>VLOOKUP(표1[[#This Row],[담당자]],'담당자 정보'!B:G,6,FALSE)</f>
        <v>최융희</v>
      </c>
      <c r="AN746" s="11" t="str">
        <f>VLOOKUP(표1[[#This Row],[팀장]],배민비즈계정!$B:$E,3,FALSE)</f>
        <v>yhchoi62</v>
      </c>
      <c r="AO746" s="16" t="str">
        <f>VLOOKUP(표1[[#This Row],[팀장]],배민비즈계정!$B:$E,4,FALSE)</f>
        <v xml:space="preserve"> 010-2336-6262</v>
      </c>
      <c r="AP746" s="2" t="s">
        <v>493</v>
      </c>
      <c r="AQ746" s="2" t="s">
        <v>506</v>
      </c>
      <c r="AR746" s="2" t="str">
        <f>_xlfn.XLOOKUP(표1[[#This Row],[시도2]]&amp;" "&amp;표1[[#This Row],[시군구2]],요금제0402!C:C,요금제0402!G:G)</f>
        <v>지방</v>
      </c>
      <c r="AS746" s="2"/>
      <c r="AT746" s="2"/>
      <c r="AU746" s="2"/>
    </row>
    <row r="747" spans="1:47" ht="16.5" customHeight="1">
      <c r="A747" s="10">
        <v>745</v>
      </c>
      <c r="B747" s="11"/>
      <c r="C747" s="11" t="s">
        <v>5438</v>
      </c>
      <c r="D747" s="11" t="s">
        <v>5439</v>
      </c>
      <c r="E747" s="11" t="s">
        <v>56</v>
      </c>
      <c r="F747" s="11" t="s">
        <v>1706</v>
      </c>
      <c r="G747" s="11" t="s">
        <v>1707</v>
      </c>
      <c r="H747" s="11">
        <v>0</v>
      </c>
      <c r="I747" s="47" t="s">
        <v>5440</v>
      </c>
      <c r="J747" s="11" t="s">
        <v>5441</v>
      </c>
      <c r="K747" s="11" t="s">
        <v>5442</v>
      </c>
      <c r="L747" s="11" t="s">
        <v>2676</v>
      </c>
      <c r="M747" s="12">
        <v>45506</v>
      </c>
      <c r="N747" s="12">
        <v>45511</v>
      </c>
      <c r="O747" s="12" t="str">
        <f>IFERROR(_xlfn.XLOOKUP(표1[[#This Row],[시도]]&amp;" "&amp;표1[[#This Row],[시군구]],요금제0402!C:C,요금제0402!G:G),"-")</f>
        <v>지방</v>
      </c>
      <c r="P747" s="14"/>
      <c r="Q747" s="57">
        <v>0</v>
      </c>
      <c r="R747" s="13">
        <v>100</v>
      </c>
      <c r="S747" s="18">
        <v>50</v>
      </c>
      <c r="T747" s="12" t="s">
        <v>86</v>
      </c>
      <c r="U747" s="11" t="s">
        <v>64</v>
      </c>
      <c r="V747" s="11">
        <v>6981601073</v>
      </c>
      <c r="W747" s="11" t="s">
        <v>4516</v>
      </c>
      <c r="X747" s="11" t="s">
        <v>4517</v>
      </c>
      <c r="Y747" s="11" t="s">
        <v>4518</v>
      </c>
      <c r="Z747" s="11">
        <v>3020256474041</v>
      </c>
      <c r="AA747" s="11" t="s">
        <v>142</v>
      </c>
      <c r="AB747" s="11" t="s">
        <v>4519</v>
      </c>
      <c r="AC747" s="12"/>
      <c r="AD747" s="12"/>
      <c r="AE747" s="12"/>
      <c r="AF747" s="15"/>
      <c r="AG747" s="11" t="str">
        <f>IFERROR(VLOOKUP(표1[[#This Row],[담당자]],'담당자 정보'!$B:$D,2,0),"")</f>
        <v>바로고</v>
      </c>
      <c r="AH747" s="11" t="str">
        <f>IFERROR(VLOOKUP(표1[[#This Row],[담당자]],'담당자 정보'!$B:$E,4,0),"")</f>
        <v>2팀</v>
      </c>
      <c r="AI747" s="12" t="s">
        <v>317</v>
      </c>
      <c r="AJ747" s="12" t="str">
        <f>IFERROR(VLOOKUP(표1[[#This Row],[담당자]],배민비즈계정!$B:$E,3,0),"")</f>
        <v>mskim1</v>
      </c>
      <c r="AK747" s="12" t="str">
        <f>IFERROR(VLOOKUP(표1[[#This Row],[담당자]],배민비즈계정!$B:$E,4,0),"")</f>
        <v>010-4659-7909</v>
      </c>
      <c r="AL747" s="12" t="str">
        <f>VLOOKUP(표1[[#This Row],[담당자]],배민비즈계정!$B:$E,2,0)</f>
        <v>2팀</v>
      </c>
      <c r="AM747" s="11" t="str">
        <f>VLOOKUP(표1[[#This Row],[담당자]],'담당자 정보'!B:G,6,FALSE)</f>
        <v>최융희</v>
      </c>
      <c r="AN747" s="11" t="str">
        <f>VLOOKUP(표1[[#This Row],[팀장]],배민비즈계정!$B:$E,3,FALSE)</f>
        <v>yhchoi62</v>
      </c>
      <c r="AO747" s="16" t="str">
        <f>VLOOKUP(표1[[#This Row],[팀장]],배민비즈계정!$B:$E,4,FALSE)</f>
        <v xml:space="preserve"> 010-2336-6262</v>
      </c>
      <c r="AP747" s="2" t="s">
        <v>1706</v>
      </c>
      <c r="AQ747" s="2" t="s">
        <v>1707</v>
      </c>
      <c r="AR747" s="2" t="str">
        <f>_xlfn.XLOOKUP(표1[[#This Row],[시도2]]&amp;" "&amp;표1[[#This Row],[시군구2]],요금제0402!C:C,요금제0402!G:G)</f>
        <v>지방</v>
      </c>
      <c r="AS747" s="2"/>
      <c r="AT747" s="2"/>
      <c r="AU747" s="2"/>
    </row>
    <row r="748" spans="1:47" ht="16.5" customHeight="1">
      <c r="A748" s="10">
        <v>746</v>
      </c>
      <c r="B748" s="11"/>
      <c r="C748" s="11" t="s">
        <v>5443</v>
      </c>
      <c r="D748" s="11" t="s">
        <v>5444</v>
      </c>
      <c r="E748" s="11" t="s">
        <v>75</v>
      </c>
      <c r="F748" s="11" t="s">
        <v>57</v>
      </c>
      <c r="G748" s="11" t="s">
        <v>2571</v>
      </c>
      <c r="H748" s="11">
        <v>0</v>
      </c>
      <c r="I748" s="47"/>
      <c r="J748" s="11" t="s">
        <v>5445</v>
      </c>
      <c r="K748" s="11" t="s">
        <v>5446</v>
      </c>
      <c r="L748" s="11" t="s">
        <v>2676</v>
      </c>
      <c r="M748" s="12">
        <v>45506</v>
      </c>
      <c r="N748" s="12">
        <v>45511</v>
      </c>
      <c r="O748" s="12" t="str">
        <f>IFERROR(_xlfn.XLOOKUP(표1[[#This Row],[시도]]&amp;" "&amp;표1[[#This Row],[시군구]],요금제0402!C:C,요금제0402!G:G),"-")</f>
        <v>서울B&amp;경인A</v>
      </c>
      <c r="P748" s="14"/>
      <c r="Q748" s="57">
        <v>0</v>
      </c>
      <c r="R748" s="13">
        <v>100</v>
      </c>
      <c r="S748" s="18">
        <v>50</v>
      </c>
      <c r="T748" s="12" t="s">
        <v>86</v>
      </c>
      <c r="U748" s="11" t="s">
        <v>64</v>
      </c>
      <c r="V748" s="11">
        <v>1561202380</v>
      </c>
      <c r="W748" s="11" t="s">
        <v>5447</v>
      </c>
      <c r="X748" s="11" t="s">
        <v>5448</v>
      </c>
      <c r="Y748" s="11" t="s">
        <v>5449</v>
      </c>
      <c r="Z748" s="11">
        <v>9002146258973</v>
      </c>
      <c r="AA748" s="11" t="s">
        <v>129</v>
      </c>
      <c r="AB748" s="11" t="s">
        <v>5450</v>
      </c>
      <c r="AC748" s="12"/>
      <c r="AD748" s="12"/>
      <c r="AE748" s="12"/>
      <c r="AF748" s="15"/>
      <c r="AG748" s="11" t="str">
        <f>IFERROR(VLOOKUP(표1[[#This Row],[담당자]],'담당자 정보'!$B:$D,2,0),"")</f>
        <v>바로고</v>
      </c>
      <c r="AH748" s="11" t="str">
        <f>IFERROR(VLOOKUP(표1[[#This Row],[담당자]],'담당자 정보'!$B:$E,4,0),"")</f>
        <v>1팀</v>
      </c>
      <c r="AI748" s="12" t="s">
        <v>71</v>
      </c>
      <c r="AJ748" s="12" t="str">
        <f>IFERROR(VLOOKUP(표1[[#This Row],[담당자]],배민비즈계정!$B:$E,3,0),"")</f>
        <v>tkdan159</v>
      </c>
      <c r="AK748" s="12" t="str">
        <f>IFERROR(VLOOKUP(표1[[#This Row],[담당자]],배민비즈계정!$B:$E,4,0),"")</f>
        <v>010-9052-0911</v>
      </c>
      <c r="AL748" s="12" t="str">
        <f>VLOOKUP(표1[[#This Row],[담당자]],배민비즈계정!$B:$E,2,0)</f>
        <v>1팀</v>
      </c>
      <c r="AM748" s="11" t="str">
        <f>VLOOKUP(표1[[#This Row],[담당자]],'담당자 정보'!B:G,6,FALSE)</f>
        <v>평정현</v>
      </c>
      <c r="AN748" s="11" t="str">
        <f>VLOOKUP(표1[[#This Row],[팀장]],배민비즈계정!$B:$E,3,FALSE)</f>
        <v>jhpyeong</v>
      </c>
      <c r="AO748" s="16" t="str">
        <f>VLOOKUP(표1[[#This Row],[팀장]],배민비즈계정!$B:$E,4,FALSE)</f>
        <v>010-4660-7292</v>
      </c>
      <c r="AP748" s="2" t="s">
        <v>57</v>
      </c>
      <c r="AQ748" s="2" t="s">
        <v>2571</v>
      </c>
      <c r="AR748" s="2" t="str">
        <f>_xlfn.XLOOKUP(표1[[#This Row],[시도2]]&amp;" "&amp;표1[[#This Row],[시군구2]],요금제0402!C:C,요금제0402!G:G)</f>
        <v>서울B&amp;경인A</v>
      </c>
      <c r="AS748" s="2"/>
      <c r="AT748" s="2"/>
      <c r="AU748" s="2"/>
    </row>
    <row r="749" spans="1:47" ht="16.5" customHeight="1">
      <c r="A749" s="10">
        <v>747</v>
      </c>
      <c r="B749" s="11"/>
      <c r="C749" s="11" t="s">
        <v>5451</v>
      </c>
      <c r="D749" s="11" t="s">
        <v>5452</v>
      </c>
      <c r="E749" s="11" t="s">
        <v>75</v>
      </c>
      <c r="F749" s="11" t="s">
        <v>57</v>
      </c>
      <c r="G749" s="11" t="s">
        <v>95</v>
      </c>
      <c r="H749" s="11">
        <v>0</v>
      </c>
      <c r="I749" s="47"/>
      <c r="J749" s="11" t="s">
        <v>5453</v>
      </c>
      <c r="K749" s="11" t="s">
        <v>5454</v>
      </c>
      <c r="L749" s="11" t="s">
        <v>2676</v>
      </c>
      <c r="M749" s="12">
        <v>45506</v>
      </c>
      <c r="N749" s="12">
        <v>45511</v>
      </c>
      <c r="O749" s="12" t="str">
        <f>IFERROR(_xlfn.XLOOKUP(표1[[#This Row],[시도]]&amp;" "&amp;표1[[#This Row],[시군구]],요금제0402!C:C,요금제0402!G:G),"-")</f>
        <v>서울A</v>
      </c>
      <c r="P749" s="14"/>
      <c r="Q749" s="57">
        <v>0</v>
      </c>
      <c r="R749" s="13">
        <v>100</v>
      </c>
      <c r="S749" s="18">
        <v>50</v>
      </c>
      <c r="T749" s="12" t="s">
        <v>86</v>
      </c>
      <c r="U749" s="11" t="s">
        <v>64</v>
      </c>
      <c r="V749" s="11">
        <v>3290902483</v>
      </c>
      <c r="W749" s="11" t="s">
        <v>5455</v>
      </c>
      <c r="X749" s="11" t="s">
        <v>5456</v>
      </c>
      <c r="Y749" s="11" t="s">
        <v>5457</v>
      </c>
      <c r="Z749" s="11">
        <v>74912648267</v>
      </c>
      <c r="AA749" s="11" t="s">
        <v>142</v>
      </c>
      <c r="AB749" s="11" t="s">
        <v>5458</v>
      </c>
      <c r="AC749" s="12"/>
      <c r="AD749" s="12"/>
      <c r="AE749" s="12"/>
      <c r="AF749" s="15"/>
      <c r="AG749" s="11" t="str">
        <f>IFERROR(VLOOKUP(표1[[#This Row],[담당자]],'담당자 정보'!$B:$D,2,0),"")</f>
        <v>바로고</v>
      </c>
      <c r="AH749" s="11" t="str">
        <f>IFERROR(VLOOKUP(표1[[#This Row],[담당자]],'담당자 정보'!$B:$E,4,0),"")</f>
        <v>1팀</v>
      </c>
      <c r="AI749" s="12" t="s">
        <v>71</v>
      </c>
      <c r="AJ749" s="12" t="str">
        <f>IFERROR(VLOOKUP(표1[[#This Row],[담당자]],배민비즈계정!$B:$E,3,0),"")</f>
        <v>tkdan159</v>
      </c>
      <c r="AK749" s="12" t="str">
        <f>IFERROR(VLOOKUP(표1[[#This Row],[담당자]],배민비즈계정!$B:$E,4,0),"")</f>
        <v>010-9052-0911</v>
      </c>
      <c r="AL749" s="12" t="str">
        <f>VLOOKUP(표1[[#This Row],[담당자]],배민비즈계정!$B:$E,2,0)</f>
        <v>1팀</v>
      </c>
      <c r="AM749" s="11" t="str">
        <f>VLOOKUP(표1[[#This Row],[담당자]],'담당자 정보'!B:G,6,FALSE)</f>
        <v>평정현</v>
      </c>
      <c r="AN749" s="11" t="str">
        <f>VLOOKUP(표1[[#This Row],[팀장]],배민비즈계정!$B:$E,3,FALSE)</f>
        <v>jhpyeong</v>
      </c>
      <c r="AO749" s="16" t="str">
        <f>VLOOKUP(표1[[#This Row],[팀장]],배민비즈계정!$B:$E,4,FALSE)</f>
        <v>010-4660-7292</v>
      </c>
      <c r="AP749" s="2" t="s">
        <v>57</v>
      </c>
      <c r="AQ749" s="2" t="s">
        <v>95</v>
      </c>
      <c r="AR749" s="2" t="str">
        <f>_xlfn.XLOOKUP(표1[[#This Row],[시도2]]&amp;" "&amp;표1[[#This Row],[시군구2]],요금제0402!C:C,요금제0402!G:G)</f>
        <v>서울A</v>
      </c>
      <c r="AS749" s="2"/>
      <c r="AT749" s="2"/>
      <c r="AU749" s="2"/>
    </row>
    <row r="750" spans="1:47" ht="16.5" customHeight="1">
      <c r="A750" s="10">
        <v>748</v>
      </c>
      <c r="B750" s="11"/>
      <c r="C750" s="11" t="s">
        <v>5459</v>
      </c>
      <c r="D750" s="11" t="s">
        <v>5460</v>
      </c>
      <c r="E750" s="11" t="s">
        <v>56</v>
      </c>
      <c r="F750" s="11" t="s">
        <v>57</v>
      </c>
      <c r="G750" s="11" t="s">
        <v>371</v>
      </c>
      <c r="H750" s="11">
        <v>0</v>
      </c>
      <c r="I750" s="47"/>
      <c r="J750" s="11" t="s">
        <v>5461</v>
      </c>
      <c r="K750" s="11" t="s">
        <v>5462</v>
      </c>
      <c r="L750" s="11" t="s">
        <v>2676</v>
      </c>
      <c r="M750" s="12">
        <v>45506</v>
      </c>
      <c r="N750" s="12">
        <v>45511</v>
      </c>
      <c r="O750" s="12" t="str">
        <f>IFERROR(_xlfn.XLOOKUP(표1[[#This Row],[시도]]&amp;" "&amp;표1[[#This Row],[시군구]],요금제0402!C:C,요금제0402!G:G),"-")</f>
        <v>서울B&amp;경인A</v>
      </c>
      <c r="P750" s="14"/>
      <c r="Q750" s="57">
        <v>0</v>
      </c>
      <c r="R750" s="13">
        <v>100</v>
      </c>
      <c r="S750" s="18">
        <v>50</v>
      </c>
      <c r="T750" s="12" t="s">
        <v>86</v>
      </c>
      <c r="U750" s="11" t="s">
        <v>64</v>
      </c>
      <c r="V750" s="11">
        <v>1411801061</v>
      </c>
      <c r="W750" s="11" t="s">
        <v>5463</v>
      </c>
      <c r="X750" s="11" t="s">
        <v>5464</v>
      </c>
      <c r="Y750" s="11" t="s">
        <v>5465</v>
      </c>
      <c r="Z750" s="11">
        <v>84440104171543</v>
      </c>
      <c r="AA750" s="11" t="s">
        <v>90</v>
      </c>
      <c r="AB750" s="11" t="s">
        <v>5466</v>
      </c>
      <c r="AC750" s="12"/>
      <c r="AD750" s="12"/>
      <c r="AE750" s="12"/>
      <c r="AF750" s="15"/>
      <c r="AG750" s="11" t="str">
        <f>IFERROR(VLOOKUP(표1[[#This Row],[담당자]],'담당자 정보'!$B:$D,2,0),"")</f>
        <v>바로고</v>
      </c>
      <c r="AH750" s="11" t="str">
        <f>IFERROR(VLOOKUP(표1[[#This Row],[담당자]],'담당자 정보'!$B:$E,4,0),"")</f>
        <v>1팀</v>
      </c>
      <c r="AI750" s="12" t="s">
        <v>71</v>
      </c>
      <c r="AJ750" s="12" t="str">
        <f>IFERROR(VLOOKUP(표1[[#This Row],[담당자]],배민비즈계정!$B:$E,3,0),"")</f>
        <v>tkdan159</v>
      </c>
      <c r="AK750" s="12" t="str">
        <f>IFERROR(VLOOKUP(표1[[#This Row],[담당자]],배민비즈계정!$B:$E,4,0),"")</f>
        <v>010-9052-0911</v>
      </c>
      <c r="AL750" s="12" t="str">
        <f>VLOOKUP(표1[[#This Row],[담당자]],배민비즈계정!$B:$E,2,0)</f>
        <v>1팀</v>
      </c>
      <c r="AM750" s="11" t="str">
        <f>VLOOKUP(표1[[#This Row],[담당자]],'담당자 정보'!B:G,6,FALSE)</f>
        <v>평정현</v>
      </c>
      <c r="AN750" s="11" t="str">
        <f>VLOOKUP(표1[[#This Row],[팀장]],배민비즈계정!$B:$E,3,FALSE)</f>
        <v>jhpyeong</v>
      </c>
      <c r="AO750" s="16" t="str">
        <f>VLOOKUP(표1[[#This Row],[팀장]],배민비즈계정!$B:$E,4,FALSE)</f>
        <v>010-4660-7292</v>
      </c>
      <c r="AP750" s="2" t="s">
        <v>57</v>
      </c>
      <c r="AQ750" s="2" t="s">
        <v>371</v>
      </c>
      <c r="AR750" s="2" t="str">
        <f>_xlfn.XLOOKUP(표1[[#This Row],[시도2]]&amp;" "&amp;표1[[#This Row],[시군구2]],요금제0402!C:C,요금제0402!G:G)</f>
        <v>서울B&amp;경인A</v>
      </c>
      <c r="AS750" s="2"/>
      <c r="AT750" s="2"/>
      <c r="AU750" s="2"/>
    </row>
    <row r="751" spans="1:47" ht="16.5" customHeight="1">
      <c r="A751" s="10">
        <v>749</v>
      </c>
      <c r="B751" s="11"/>
      <c r="C751" s="11" t="s">
        <v>5467</v>
      </c>
      <c r="D751" s="11" t="s">
        <v>5468</v>
      </c>
      <c r="E751" s="11" t="s">
        <v>56</v>
      </c>
      <c r="F751" s="11" t="s">
        <v>57</v>
      </c>
      <c r="G751" s="11" t="s">
        <v>371</v>
      </c>
      <c r="H751" s="11">
        <v>0</v>
      </c>
      <c r="I751" s="47"/>
      <c r="J751" s="11" t="s">
        <v>5469</v>
      </c>
      <c r="K751" s="11" t="s">
        <v>5470</v>
      </c>
      <c r="L751" s="11" t="s">
        <v>2676</v>
      </c>
      <c r="M751" s="12">
        <v>45506</v>
      </c>
      <c r="N751" s="12">
        <v>45511</v>
      </c>
      <c r="O751" s="12" t="str">
        <f>IFERROR(_xlfn.XLOOKUP(표1[[#This Row],[시도]]&amp;" "&amp;표1[[#This Row],[시군구]],요금제0402!C:C,요금제0402!G:G),"-")</f>
        <v>서울B&amp;경인A</v>
      </c>
      <c r="P751" s="14"/>
      <c r="Q751" s="57">
        <v>0</v>
      </c>
      <c r="R751" s="13">
        <v>100</v>
      </c>
      <c r="S751" s="18">
        <v>50</v>
      </c>
      <c r="T751" s="12" t="s">
        <v>86</v>
      </c>
      <c r="U751" s="11" t="s">
        <v>150</v>
      </c>
      <c r="V751" s="11">
        <v>0</v>
      </c>
      <c r="W751" s="11">
        <v>0</v>
      </c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2"/>
      <c r="AD751" s="12"/>
      <c r="AE751" s="12"/>
      <c r="AF751" s="15"/>
      <c r="AG751" s="11" t="str">
        <f>IFERROR(VLOOKUP(표1[[#This Row],[담당자]],'담당자 정보'!$B:$D,2,0),"")</f>
        <v>바로고</v>
      </c>
      <c r="AH751" s="11" t="str">
        <f>IFERROR(VLOOKUP(표1[[#This Row],[담당자]],'담당자 정보'!$B:$E,4,0),"")</f>
        <v>1팀</v>
      </c>
      <c r="AI751" s="12" t="s">
        <v>71</v>
      </c>
      <c r="AJ751" s="12" t="str">
        <f>IFERROR(VLOOKUP(표1[[#This Row],[담당자]],배민비즈계정!$B:$E,3,0),"")</f>
        <v>tkdan159</v>
      </c>
      <c r="AK751" s="12" t="str">
        <f>IFERROR(VLOOKUP(표1[[#This Row],[담당자]],배민비즈계정!$B:$E,4,0),"")</f>
        <v>010-9052-0911</v>
      </c>
      <c r="AL751" s="12" t="str">
        <f>VLOOKUP(표1[[#This Row],[담당자]],배민비즈계정!$B:$E,2,0)</f>
        <v>1팀</v>
      </c>
      <c r="AM751" s="11" t="str">
        <f>VLOOKUP(표1[[#This Row],[담당자]],'담당자 정보'!B:G,6,FALSE)</f>
        <v>평정현</v>
      </c>
      <c r="AN751" s="11" t="str">
        <f>VLOOKUP(표1[[#This Row],[팀장]],배민비즈계정!$B:$E,3,FALSE)</f>
        <v>jhpyeong</v>
      </c>
      <c r="AO751" s="16" t="str">
        <f>VLOOKUP(표1[[#This Row],[팀장]],배민비즈계정!$B:$E,4,FALSE)</f>
        <v>010-4660-7292</v>
      </c>
      <c r="AP751" s="2" t="s">
        <v>57</v>
      </c>
      <c r="AQ751" s="2" t="s">
        <v>371</v>
      </c>
      <c r="AR751" s="2" t="str">
        <f>_xlfn.XLOOKUP(표1[[#This Row],[시도2]]&amp;" "&amp;표1[[#This Row],[시군구2]],요금제0402!C:C,요금제0402!G:G)</f>
        <v>서울B&amp;경인A</v>
      </c>
      <c r="AS751" s="2"/>
      <c r="AT751" s="2"/>
      <c r="AU751" s="2"/>
    </row>
    <row r="752" spans="1:47" ht="16.5" customHeight="1">
      <c r="A752" s="10">
        <v>750</v>
      </c>
      <c r="B752" s="11"/>
      <c r="C752" s="11" t="s">
        <v>5471</v>
      </c>
      <c r="D752" s="11" t="s">
        <v>5472</v>
      </c>
      <c r="E752" s="11" t="s">
        <v>56</v>
      </c>
      <c r="F752" s="11" t="s">
        <v>57</v>
      </c>
      <c r="G752" s="11" t="s">
        <v>371</v>
      </c>
      <c r="H752" s="11">
        <v>0</v>
      </c>
      <c r="I752" s="47"/>
      <c r="J752" s="11" t="s">
        <v>5473</v>
      </c>
      <c r="K752" s="11" t="s">
        <v>5474</v>
      </c>
      <c r="L752" s="11" t="s">
        <v>2676</v>
      </c>
      <c r="M752" s="12">
        <v>45506</v>
      </c>
      <c r="N752" s="12">
        <v>45511</v>
      </c>
      <c r="O752" s="12" t="str">
        <f>IFERROR(_xlfn.XLOOKUP(표1[[#This Row],[시도]]&amp;" "&amp;표1[[#This Row],[시군구]],요금제0402!C:C,요금제0402!G:G),"-")</f>
        <v>서울B&amp;경인A</v>
      </c>
      <c r="P752" s="14"/>
      <c r="Q752" s="57">
        <v>0</v>
      </c>
      <c r="R752" s="13">
        <v>100</v>
      </c>
      <c r="S752" s="18">
        <v>50</v>
      </c>
      <c r="T752" s="12" t="s">
        <v>86</v>
      </c>
      <c r="U752" s="11" t="s">
        <v>150</v>
      </c>
      <c r="V752" s="11">
        <v>0</v>
      </c>
      <c r="W752" s="11">
        <v>0</v>
      </c>
      <c r="X752" s="11">
        <v>0</v>
      </c>
      <c r="Y752" s="11">
        <v>0</v>
      </c>
      <c r="Z752" s="11">
        <v>0</v>
      </c>
      <c r="AA752" s="11">
        <v>0</v>
      </c>
      <c r="AB752" s="11">
        <v>0</v>
      </c>
      <c r="AC752" s="12"/>
      <c r="AD752" s="12"/>
      <c r="AE752" s="12"/>
      <c r="AF752" s="15"/>
      <c r="AG752" s="11" t="str">
        <f>IFERROR(VLOOKUP(표1[[#This Row],[담당자]],'담당자 정보'!$B:$D,2,0),"")</f>
        <v>바로고</v>
      </c>
      <c r="AH752" s="11" t="str">
        <f>IFERROR(VLOOKUP(표1[[#This Row],[담당자]],'담당자 정보'!$B:$E,4,0),"")</f>
        <v>1팀</v>
      </c>
      <c r="AI752" s="12" t="s">
        <v>71</v>
      </c>
      <c r="AJ752" s="12" t="str">
        <f>IFERROR(VLOOKUP(표1[[#This Row],[담당자]],배민비즈계정!$B:$E,3,0),"")</f>
        <v>tkdan159</v>
      </c>
      <c r="AK752" s="12" t="str">
        <f>IFERROR(VLOOKUP(표1[[#This Row],[담당자]],배민비즈계정!$B:$E,4,0),"")</f>
        <v>010-9052-0911</v>
      </c>
      <c r="AL752" s="12" t="str">
        <f>VLOOKUP(표1[[#This Row],[담당자]],배민비즈계정!$B:$E,2,0)</f>
        <v>1팀</v>
      </c>
      <c r="AM752" s="11" t="str">
        <f>VLOOKUP(표1[[#This Row],[담당자]],'담당자 정보'!B:G,6,FALSE)</f>
        <v>평정현</v>
      </c>
      <c r="AN752" s="11" t="str">
        <f>VLOOKUP(표1[[#This Row],[팀장]],배민비즈계정!$B:$E,3,FALSE)</f>
        <v>jhpyeong</v>
      </c>
      <c r="AO752" s="16" t="str">
        <f>VLOOKUP(표1[[#This Row],[팀장]],배민비즈계정!$B:$E,4,FALSE)</f>
        <v>010-4660-7292</v>
      </c>
      <c r="AP752" s="2" t="s">
        <v>57</v>
      </c>
      <c r="AQ752" s="2" t="s">
        <v>371</v>
      </c>
      <c r="AR752" s="2" t="str">
        <f>_xlfn.XLOOKUP(표1[[#This Row],[시도2]]&amp;" "&amp;표1[[#This Row],[시군구2]],요금제0402!C:C,요금제0402!G:G)</f>
        <v>서울B&amp;경인A</v>
      </c>
      <c r="AS752" s="2"/>
      <c r="AT752" s="2"/>
      <c r="AU752" s="2"/>
    </row>
    <row r="753" spans="1:47" ht="16.5" customHeight="1">
      <c r="A753" s="10">
        <v>751</v>
      </c>
      <c r="B753" s="11"/>
      <c r="C753" s="11" t="s">
        <v>5475</v>
      </c>
      <c r="D753" s="11" t="s">
        <v>5476</v>
      </c>
      <c r="E753" s="11" t="s">
        <v>56</v>
      </c>
      <c r="F753" s="11" t="s">
        <v>57</v>
      </c>
      <c r="G753" s="11" t="s">
        <v>371</v>
      </c>
      <c r="H753" s="11">
        <v>0</v>
      </c>
      <c r="I753" s="47"/>
      <c r="J753" s="11" t="s">
        <v>5477</v>
      </c>
      <c r="K753" s="11" t="s">
        <v>5478</v>
      </c>
      <c r="L753" s="11" t="s">
        <v>2676</v>
      </c>
      <c r="M753" s="12">
        <v>45506</v>
      </c>
      <c r="N753" s="12">
        <v>45511</v>
      </c>
      <c r="O753" s="12" t="str">
        <f>IFERROR(_xlfn.XLOOKUP(표1[[#This Row],[시도]]&amp;" "&amp;표1[[#This Row],[시군구]],요금제0402!C:C,요금제0402!G:G),"-")</f>
        <v>서울B&amp;경인A</v>
      </c>
      <c r="P753" s="14"/>
      <c r="Q753" s="57">
        <v>0</v>
      </c>
      <c r="R753" s="13">
        <v>100</v>
      </c>
      <c r="S753" s="18">
        <v>50</v>
      </c>
      <c r="T753" s="12" t="s">
        <v>86</v>
      </c>
      <c r="U753" s="11" t="s">
        <v>64</v>
      </c>
      <c r="V753" s="11">
        <v>6052981022</v>
      </c>
      <c r="W753" s="11" t="s">
        <v>1413</v>
      </c>
      <c r="X753" s="11" t="s">
        <v>1414</v>
      </c>
      <c r="Y753" s="11" t="s">
        <v>1415</v>
      </c>
      <c r="Z753" s="11">
        <v>1002459401093</v>
      </c>
      <c r="AA753" s="11" t="s">
        <v>259</v>
      </c>
      <c r="AB753" s="11" t="s">
        <v>1416</v>
      </c>
      <c r="AC753" s="12"/>
      <c r="AD753" s="12"/>
      <c r="AE753" s="12"/>
      <c r="AF753" s="15"/>
      <c r="AG753" s="11" t="str">
        <f>IFERROR(VLOOKUP(표1[[#This Row],[담당자]],'담당자 정보'!$B:$D,2,0),"")</f>
        <v>바로고</v>
      </c>
      <c r="AH753" s="11" t="str">
        <f>IFERROR(VLOOKUP(표1[[#This Row],[담당자]],'담당자 정보'!$B:$E,4,0),"")</f>
        <v>1팀</v>
      </c>
      <c r="AI753" s="12" t="s">
        <v>71</v>
      </c>
      <c r="AJ753" s="12" t="str">
        <f>IFERROR(VLOOKUP(표1[[#This Row],[담당자]],배민비즈계정!$B:$E,3,0),"")</f>
        <v>tkdan159</v>
      </c>
      <c r="AK753" s="12" t="str">
        <f>IFERROR(VLOOKUP(표1[[#This Row],[담당자]],배민비즈계정!$B:$E,4,0),"")</f>
        <v>010-9052-0911</v>
      </c>
      <c r="AL753" s="12" t="str">
        <f>VLOOKUP(표1[[#This Row],[담당자]],배민비즈계정!$B:$E,2,0)</f>
        <v>1팀</v>
      </c>
      <c r="AM753" s="11" t="str">
        <f>VLOOKUP(표1[[#This Row],[담당자]],'담당자 정보'!B:G,6,FALSE)</f>
        <v>평정현</v>
      </c>
      <c r="AN753" s="11" t="str">
        <f>VLOOKUP(표1[[#This Row],[팀장]],배민비즈계정!$B:$E,3,FALSE)</f>
        <v>jhpyeong</v>
      </c>
      <c r="AO753" s="16" t="str">
        <f>VLOOKUP(표1[[#This Row],[팀장]],배민비즈계정!$B:$E,4,FALSE)</f>
        <v>010-4660-7292</v>
      </c>
      <c r="AP753" s="2" t="s">
        <v>57</v>
      </c>
      <c r="AQ753" s="2" t="s">
        <v>371</v>
      </c>
      <c r="AR753" s="2" t="str">
        <f>_xlfn.XLOOKUP(표1[[#This Row],[시도2]]&amp;" "&amp;표1[[#This Row],[시군구2]],요금제0402!C:C,요금제0402!G:G)</f>
        <v>서울B&amp;경인A</v>
      </c>
      <c r="AS753" s="2"/>
      <c r="AT753" s="2"/>
      <c r="AU753" s="2"/>
    </row>
    <row r="754" spans="1:47" ht="16.5" customHeight="1">
      <c r="A754" s="10">
        <v>752</v>
      </c>
      <c r="B754" s="11"/>
      <c r="C754" s="11" t="s">
        <v>5479</v>
      </c>
      <c r="D754" s="11" t="s">
        <v>5480</v>
      </c>
      <c r="E754" s="11" t="s">
        <v>56</v>
      </c>
      <c r="F754" s="11" t="s">
        <v>57</v>
      </c>
      <c r="G754" s="11" t="s">
        <v>264</v>
      </c>
      <c r="H754" s="11">
        <v>0</v>
      </c>
      <c r="I754" s="47" t="s">
        <v>1708</v>
      </c>
      <c r="J754" s="11" t="s">
        <v>5481</v>
      </c>
      <c r="K754" s="11" t="s">
        <v>5482</v>
      </c>
      <c r="L754" s="11" t="s">
        <v>2676</v>
      </c>
      <c r="M754" s="12">
        <v>45506</v>
      </c>
      <c r="N754" s="12">
        <v>45511</v>
      </c>
      <c r="O754" s="12" t="str">
        <f>IFERROR(_xlfn.XLOOKUP(표1[[#This Row],[시도]]&amp;" "&amp;표1[[#This Row],[시군구]],요금제0402!C:C,요금제0402!G:G),"-")</f>
        <v>서울B&amp;경인A</v>
      </c>
      <c r="P754" s="14"/>
      <c r="Q754" s="57">
        <v>0</v>
      </c>
      <c r="R754" s="13">
        <v>100</v>
      </c>
      <c r="S754" s="18">
        <v>50</v>
      </c>
      <c r="T754" s="12" t="s">
        <v>86</v>
      </c>
      <c r="U754" s="11" t="s">
        <v>64</v>
      </c>
      <c r="V754" s="11">
        <v>4258802184</v>
      </c>
      <c r="W754" s="11" t="s">
        <v>5483</v>
      </c>
      <c r="X754" s="11" t="s">
        <v>5484</v>
      </c>
      <c r="Y754" s="11" t="s">
        <v>5485</v>
      </c>
      <c r="Z754" s="11">
        <v>100007096449</v>
      </c>
      <c r="AA754" s="11" t="s">
        <v>1097</v>
      </c>
      <c r="AB754" s="11" t="s">
        <v>5486</v>
      </c>
      <c r="AC754" s="12"/>
      <c r="AD754" s="12"/>
      <c r="AE754" s="12"/>
      <c r="AF754" s="15"/>
      <c r="AG754" s="11" t="str">
        <f>IFERROR(VLOOKUP(표1[[#This Row],[담당자]],'담당자 정보'!$B:$D,2,0),"")</f>
        <v>바로고</v>
      </c>
      <c r="AH754" s="11" t="str">
        <f>IFERROR(VLOOKUP(표1[[#This Row],[담당자]],'담당자 정보'!$B:$E,4,0),"")</f>
        <v>1팀</v>
      </c>
      <c r="AI754" s="12" t="s">
        <v>71</v>
      </c>
      <c r="AJ754" s="12" t="str">
        <f>IFERROR(VLOOKUP(표1[[#This Row],[담당자]],배민비즈계정!$B:$E,3,0),"")</f>
        <v>tkdan159</v>
      </c>
      <c r="AK754" s="12" t="str">
        <f>IFERROR(VLOOKUP(표1[[#This Row],[담당자]],배민비즈계정!$B:$E,4,0),"")</f>
        <v>010-9052-0911</v>
      </c>
      <c r="AL754" s="12" t="str">
        <f>VLOOKUP(표1[[#This Row],[담당자]],배민비즈계정!$B:$E,2,0)</f>
        <v>1팀</v>
      </c>
      <c r="AM754" s="11" t="str">
        <f>VLOOKUP(표1[[#This Row],[담당자]],'담당자 정보'!B:G,6,FALSE)</f>
        <v>평정현</v>
      </c>
      <c r="AN754" s="11" t="str">
        <f>VLOOKUP(표1[[#This Row],[팀장]],배민비즈계정!$B:$E,3,FALSE)</f>
        <v>jhpyeong</v>
      </c>
      <c r="AO754" s="16" t="str">
        <f>VLOOKUP(표1[[#This Row],[팀장]],배민비즈계정!$B:$E,4,FALSE)</f>
        <v>010-4660-7292</v>
      </c>
      <c r="AP754" s="2" t="s">
        <v>57</v>
      </c>
      <c r="AQ754" s="2" t="s">
        <v>264</v>
      </c>
      <c r="AR754" s="2" t="str">
        <f>_xlfn.XLOOKUP(표1[[#This Row],[시도2]]&amp;" "&amp;표1[[#This Row],[시군구2]],요금제0402!C:C,요금제0402!G:G)</f>
        <v>서울B&amp;경인A</v>
      </c>
      <c r="AS754" s="2"/>
      <c r="AT754" s="2"/>
      <c r="AU754" s="2"/>
    </row>
    <row r="755" spans="1:47" ht="16.5" customHeight="1">
      <c r="A755" s="10">
        <v>753</v>
      </c>
      <c r="B755" s="11"/>
      <c r="C755" s="11" t="s">
        <v>5487</v>
      </c>
      <c r="D755" s="11" t="s">
        <v>5488</v>
      </c>
      <c r="E755" s="11" t="s">
        <v>56</v>
      </c>
      <c r="F755" s="11" t="s">
        <v>57</v>
      </c>
      <c r="G755" s="11" t="s">
        <v>264</v>
      </c>
      <c r="H755" s="11">
        <v>0</v>
      </c>
      <c r="I755" s="47"/>
      <c r="J755" s="11" t="s">
        <v>5489</v>
      </c>
      <c r="K755" s="11" t="s">
        <v>5490</v>
      </c>
      <c r="L755" s="11" t="s">
        <v>2676</v>
      </c>
      <c r="M755" s="12">
        <v>45506</v>
      </c>
      <c r="N755" s="12">
        <v>45511</v>
      </c>
      <c r="O755" s="12" t="str">
        <f>IFERROR(_xlfn.XLOOKUP(표1[[#This Row],[시도]]&amp;" "&amp;표1[[#This Row],[시군구]],요금제0402!C:C,요금제0402!G:G),"-")</f>
        <v>서울B&amp;경인A</v>
      </c>
      <c r="P755" s="14"/>
      <c r="Q755" s="57">
        <v>0</v>
      </c>
      <c r="R755" s="13">
        <v>100</v>
      </c>
      <c r="S755" s="18">
        <v>50</v>
      </c>
      <c r="T755" s="12" t="s">
        <v>86</v>
      </c>
      <c r="U755" s="11" t="s">
        <v>150</v>
      </c>
      <c r="V755" s="11">
        <v>0</v>
      </c>
      <c r="W755" s="11">
        <v>0</v>
      </c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2"/>
      <c r="AD755" s="12"/>
      <c r="AE755" s="12"/>
      <c r="AF755" s="15"/>
      <c r="AG755" s="11" t="str">
        <f>IFERROR(VLOOKUP(표1[[#This Row],[담당자]],'담당자 정보'!$B:$D,2,0),"")</f>
        <v>바로고</v>
      </c>
      <c r="AH755" s="11" t="str">
        <f>IFERROR(VLOOKUP(표1[[#This Row],[담당자]],'담당자 정보'!$B:$E,4,0),"")</f>
        <v>1팀</v>
      </c>
      <c r="AI755" s="12" t="s">
        <v>71</v>
      </c>
      <c r="AJ755" s="12" t="str">
        <f>IFERROR(VLOOKUP(표1[[#This Row],[담당자]],배민비즈계정!$B:$E,3,0),"")</f>
        <v>tkdan159</v>
      </c>
      <c r="AK755" s="12" t="str">
        <f>IFERROR(VLOOKUP(표1[[#This Row],[담당자]],배민비즈계정!$B:$E,4,0),"")</f>
        <v>010-9052-0911</v>
      </c>
      <c r="AL755" s="12" t="str">
        <f>VLOOKUP(표1[[#This Row],[담당자]],배민비즈계정!$B:$E,2,0)</f>
        <v>1팀</v>
      </c>
      <c r="AM755" s="11" t="str">
        <f>VLOOKUP(표1[[#This Row],[담당자]],'담당자 정보'!B:G,6,FALSE)</f>
        <v>평정현</v>
      </c>
      <c r="AN755" s="11" t="str">
        <f>VLOOKUP(표1[[#This Row],[팀장]],배민비즈계정!$B:$E,3,FALSE)</f>
        <v>jhpyeong</v>
      </c>
      <c r="AO755" s="16" t="str">
        <f>VLOOKUP(표1[[#This Row],[팀장]],배민비즈계정!$B:$E,4,FALSE)</f>
        <v>010-4660-7292</v>
      </c>
      <c r="AP755" s="2" t="s">
        <v>57</v>
      </c>
      <c r="AQ755" s="2" t="s">
        <v>264</v>
      </c>
      <c r="AR755" s="2" t="str">
        <f>_xlfn.XLOOKUP(표1[[#This Row],[시도2]]&amp;" "&amp;표1[[#This Row],[시군구2]],요금제0402!C:C,요금제0402!G:G)</f>
        <v>서울B&amp;경인A</v>
      </c>
      <c r="AS755" s="2"/>
      <c r="AT755" s="2"/>
      <c r="AU755" s="2"/>
    </row>
    <row r="756" spans="1:47" ht="16.5" customHeight="1">
      <c r="A756" s="10">
        <v>754</v>
      </c>
      <c r="B756" s="11"/>
      <c r="C756" s="11" t="s">
        <v>5491</v>
      </c>
      <c r="D756" s="11" t="s">
        <v>5492</v>
      </c>
      <c r="E756" s="11" t="s">
        <v>56</v>
      </c>
      <c r="F756" s="11" t="s">
        <v>57</v>
      </c>
      <c r="G756" s="11" t="s">
        <v>2328</v>
      </c>
      <c r="H756" s="11">
        <v>0</v>
      </c>
      <c r="I756" s="47"/>
      <c r="J756" s="11" t="s">
        <v>5493</v>
      </c>
      <c r="K756" s="11" t="s">
        <v>5494</v>
      </c>
      <c r="L756" s="11" t="s">
        <v>4689</v>
      </c>
      <c r="M756" s="12">
        <v>45506</v>
      </c>
      <c r="N756" s="12">
        <v>45511</v>
      </c>
      <c r="O756" s="12" t="str">
        <f>IFERROR(_xlfn.XLOOKUP(표1[[#This Row],[시도]]&amp;" "&amp;표1[[#This Row],[시군구]],요금제0402!C:C,요금제0402!G:G),"-")</f>
        <v>서울B&amp;경인A</v>
      </c>
      <c r="P756" s="14"/>
      <c r="Q756" s="57">
        <v>0</v>
      </c>
      <c r="R756" s="13">
        <v>100</v>
      </c>
      <c r="S756" s="18">
        <v>50</v>
      </c>
      <c r="T756" s="12" t="s">
        <v>86</v>
      </c>
      <c r="U756" s="11" t="s">
        <v>64</v>
      </c>
      <c r="V756" s="11">
        <v>3571402202</v>
      </c>
      <c r="W756" s="11" t="s">
        <v>5495</v>
      </c>
      <c r="X756" s="11" t="s">
        <v>5496</v>
      </c>
      <c r="Y756" s="11" t="s">
        <v>5497</v>
      </c>
      <c r="Z756" s="11">
        <v>3333049051784</v>
      </c>
      <c r="AA756" s="11" t="s">
        <v>68</v>
      </c>
      <c r="AB756" s="11" t="s">
        <v>5498</v>
      </c>
      <c r="AC756" s="12"/>
      <c r="AD756" s="12"/>
      <c r="AE756" s="12"/>
      <c r="AF756" s="15"/>
      <c r="AG756" s="11" t="str">
        <f>IFERROR(VLOOKUP(표1[[#This Row],[담당자]],'담당자 정보'!$B:$D,2,0),"")</f>
        <v>바로고</v>
      </c>
      <c r="AH756" s="11" t="str">
        <f>IFERROR(VLOOKUP(표1[[#This Row],[담당자]],'담당자 정보'!$B:$E,4,0),"")</f>
        <v>1팀</v>
      </c>
      <c r="AI756" s="12" t="s">
        <v>71</v>
      </c>
      <c r="AJ756" s="12" t="str">
        <f>IFERROR(VLOOKUP(표1[[#This Row],[담당자]],배민비즈계정!$B:$E,3,0),"")</f>
        <v>tkdan159</v>
      </c>
      <c r="AK756" s="12" t="str">
        <f>IFERROR(VLOOKUP(표1[[#This Row],[담당자]],배민비즈계정!$B:$E,4,0),"")</f>
        <v>010-9052-0911</v>
      </c>
      <c r="AL756" s="12" t="str">
        <f>VLOOKUP(표1[[#This Row],[담당자]],배민비즈계정!$B:$E,2,0)</f>
        <v>1팀</v>
      </c>
      <c r="AM756" s="11" t="str">
        <f>VLOOKUP(표1[[#This Row],[담당자]],'담당자 정보'!B:G,6,FALSE)</f>
        <v>평정현</v>
      </c>
      <c r="AN756" s="11" t="str">
        <f>VLOOKUP(표1[[#This Row],[팀장]],배민비즈계정!$B:$E,3,FALSE)</f>
        <v>jhpyeong</v>
      </c>
      <c r="AO756" s="16" t="str">
        <f>VLOOKUP(표1[[#This Row],[팀장]],배민비즈계정!$B:$E,4,FALSE)</f>
        <v>010-4660-7292</v>
      </c>
      <c r="AP756" s="2" t="s">
        <v>57</v>
      </c>
      <c r="AQ756" s="2" t="s">
        <v>2328</v>
      </c>
      <c r="AR756" s="2" t="str">
        <f>_xlfn.XLOOKUP(표1[[#This Row],[시도2]]&amp;" "&amp;표1[[#This Row],[시군구2]],요금제0402!C:C,요금제0402!G:G)</f>
        <v>서울B&amp;경인A</v>
      </c>
      <c r="AS756" s="2"/>
      <c r="AT756" s="2"/>
      <c r="AU756" s="2"/>
    </row>
    <row r="757" spans="1:47" ht="16.5" customHeight="1">
      <c r="A757" s="10">
        <v>755</v>
      </c>
      <c r="B757" s="11"/>
      <c r="C757" s="11" t="s">
        <v>5499</v>
      </c>
      <c r="D757" s="11" t="s">
        <v>5500</v>
      </c>
      <c r="E757" s="11" t="s">
        <v>75</v>
      </c>
      <c r="F757" s="11" t="s">
        <v>493</v>
      </c>
      <c r="G757" s="11" t="s">
        <v>539</v>
      </c>
      <c r="H757" s="11">
        <v>0</v>
      </c>
      <c r="I757" s="47" t="s">
        <v>5501</v>
      </c>
      <c r="J757" s="11" t="s">
        <v>5502</v>
      </c>
      <c r="K757" s="11" t="s">
        <v>5503</v>
      </c>
      <c r="L757" s="11" t="s">
        <v>4689</v>
      </c>
      <c r="M757" s="12">
        <v>45506</v>
      </c>
      <c r="N757" s="12">
        <v>45511</v>
      </c>
      <c r="O757" s="12" t="str">
        <f>IFERROR(_xlfn.XLOOKUP(표1[[#This Row],[시도]]&amp;" "&amp;표1[[#This Row],[시군구]],요금제0402!C:C,요금제0402!G:G),"-")</f>
        <v>지방</v>
      </c>
      <c r="P757" s="14"/>
      <c r="Q757" s="57">
        <v>200</v>
      </c>
      <c r="R757" s="13">
        <v>100</v>
      </c>
      <c r="S757" s="18">
        <v>50</v>
      </c>
      <c r="T757" s="12" t="s">
        <v>86</v>
      </c>
      <c r="U757" s="11" t="s">
        <v>64</v>
      </c>
      <c r="V757" s="11">
        <v>3063061445</v>
      </c>
      <c r="W757" s="11" t="s">
        <v>5504</v>
      </c>
      <c r="X757" s="11" t="s">
        <v>5505</v>
      </c>
      <c r="Y757" s="11" t="s">
        <v>5506</v>
      </c>
      <c r="Z757" s="11">
        <v>110048726078</v>
      </c>
      <c r="AA757" s="11" t="s">
        <v>165</v>
      </c>
      <c r="AB757" s="11" t="s">
        <v>5507</v>
      </c>
      <c r="AC757" s="12"/>
      <c r="AD757" s="12"/>
      <c r="AE757" s="12"/>
      <c r="AF757" s="15"/>
      <c r="AG757" s="11" t="str">
        <f>IFERROR(VLOOKUP(표1[[#This Row],[담당자]],'담당자 정보'!$B:$D,2,0),"")</f>
        <v>바로고</v>
      </c>
      <c r="AH757" s="11" t="str">
        <f>IFERROR(VLOOKUP(표1[[#This Row],[담당자]],'담당자 정보'!$B:$E,4,0),"")</f>
        <v>2팀</v>
      </c>
      <c r="AI757" s="12" t="s">
        <v>535</v>
      </c>
      <c r="AJ757" s="12" t="str">
        <f>IFERROR(VLOOKUP(표1[[#This Row],[담당자]],배민비즈계정!$B:$E,3,0),"")</f>
        <v>yckim</v>
      </c>
      <c r="AK757" s="12" t="str">
        <f>IFERROR(VLOOKUP(표1[[#This Row],[담당자]],배민비즈계정!$B:$E,4,0),"")</f>
        <v>010-9995-3121</v>
      </c>
      <c r="AL757" s="12" t="str">
        <f>VLOOKUP(표1[[#This Row],[담당자]],배민비즈계정!$B:$E,2,0)</f>
        <v>2팀</v>
      </c>
      <c r="AM757" s="11" t="str">
        <f>VLOOKUP(표1[[#This Row],[담당자]],'담당자 정보'!B:G,6,FALSE)</f>
        <v>최융희</v>
      </c>
      <c r="AN757" s="11" t="str">
        <f>VLOOKUP(표1[[#This Row],[팀장]],배민비즈계정!$B:$E,3,FALSE)</f>
        <v>yhchoi62</v>
      </c>
      <c r="AO757" s="16" t="str">
        <f>VLOOKUP(표1[[#This Row],[팀장]],배민비즈계정!$B:$E,4,FALSE)</f>
        <v xml:space="preserve"> 010-2336-6262</v>
      </c>
      <c r="AP757" s="2" t="s">
        <v>493</v>
      </c>
      <c r="AQ757" s="2" t="s">
        <v>539</v>
      </c>
      <c r="AR757" s="2" t="str">
        <f>_xlfn.XLOOKUP(표1[[#This Row],[시도2]]&amp;" "&amp;표1[[#This Row],[시군구2]],요금제0402!C:C,요금제0402!G:G)</f>
        <v>지방</v>
      </c>
      <c r="AS757" s="2"/>
      <c r="AT757" s="2"/>
      <c r="AU757" s="2"/>
    </row>
    <row r="758" spans="1:47" ht="16.5" customHeight="1">
      <c r="A758" s="10">
        <v>756</v>
      </c>
      <c r="B758" s="11"/>
      <c r="C758" s="11" t="s">
        <v>5508</v>
      </c>
      <c r="D758" s="11" t="s">
        <v>5509</v>
      </c>
      <c r="E758" s="11" t="s">
        <v>56</v>
      </c>
      <c r="F758" s="11" t="s">
        <v>109</v>
      </c>
      <c r="G758" s="11" t="s">
        <v>848</v>
      </c>
      <c r="H758" s="11">
        <v>0</v>
      </c>
      <c r="I758" s="47"/>
      <c r="J758" s="11" t="s">
        <v>5510</v>
      </c>
      <c r="K758" s="11" t="s">
        <v>5511</v>
      </c>
      <c r="L758" s="11" t="s">
        <v>4689</v>
      </c>
      <c r="M758" s="12">
        <v>45506</v>
      </c>
      <c r="N758" s="12">
        <v>45511</v>
      </c>
      <c r="O758" s="12" t="str">
        <f>IFERROR(_xlfn.XLOOKUP(표1[[#This Row],[시도]]&amp;" "&amp;표1[[#This Row],[시군구]],요금제0402!C:C,요금제0402!G:G),"-")</f>
        <v>경인B</v>
      </c>
      <c r="P758" s="14"/>
      <c r="Q758" s="57">
        <v>0</v>
      </c>
      <c r="R758" s="13">
        <v>100</v>
      </c>
      <c r="S758" s="18">
        <v>50</v>
      </c>
      <c r="T758" s="12" t="s">
        <v>86</v>
      </c>
      <c r="U758" s="11" t="s">
        <v>64</v>
      </c>
      <c r="V758" s="11">
        <v>1835300790</v>
      </c>
      <c r="W758" s="11" t="s">
        <v>4350</v>
      </c>
      <c r="X758" s="11" t="s">
        <v>4351</v>
      </c>
      <c r="Y758" s="11" t="s">
        <v>4352</v>
      </c>
      <c r="Z758" s="11">
        <v>10008102029513</v>
      </c>
      <c r="AA758" s="11" t="s">
        <v>965</v>
      </c>
      <c r="AB758" s="11" t="s">
        <v>4353</v>
      </c>
      <c r="AC758" s="12"/>
      <c r="AD758" s="12"/>
      <c r="AE758" s="12"/>
      <c r="AF758" s="15"/>
      <c r="AG758" s="11" t="str">
        <f>IFERROR(VLOOKUP(표1[[#This Row],[담당자]],'담당자 정보'!$B:$D,2,0),"")</f>
        <v>모아라인</v>
      </c>
      <c r="AH758" s="11" t="str">
        <f>IFERROR(VLOOKUP(표1[[#This Row],[담당자]],'담당자 정보'!$B:$E,4,0),"")</f>
        <v>인프라확장실</v>
      </c>
      <c r="AI758" s="12" t="s">
        <v>396</v>
      </c>
      <c r="AJ758" s="12" t="str">
        <f>IFERROR(VLOOKUP(표1[[#This Row],[담당자]],배민비즈계정!$B:$E,3,0),"")</f>
        <v>jpmook12</v>
      </c>
      <c r="AK758" s="12" t="str">
        <f>IFERROR(VLOOKUP(표1[[#This Row],[담당자]],배민비즈계정!$B:$E,4,0),"")</f>
        <v>010-9904-2857</v>
      </c>
      <c r="AL758" s="12" t="str">
        <f>VLOOKUP(표1[[#This Row],[담당자]],배민비즈계정!$B:$E,2,0)</f>
        <v>모아라인</v>
      </c>
      <c r="AM758" s="11">
        <f>VLOOKUP(표1[[#This Row],[담당자]],'담당자 정보'!B:G,6,FALSE)</f>
        <v>0</v>
      </c>
      <c r="AN758" s="11" t="e">
        <f>VLOOKUP(표1[[#This Row],[팀장]],배민비즈계정!$B:$E,3,FALSE)</f>
        <v>#N/A</v>
      </c>
      <c r="AO758" s="16" t="e">
        <f>VLOOKUP(표1[[#This Row],[팀장]],배민비즈계정!$B:$E,4,FALSE)</f>
        <v>#N/A</v>
      </c>
      <c r="AP758" s="2" t="s">
        <v>109</v>
      </c>
      <c r="AQ758" s="2" t="s">
        <v>848</v>
      </c>
      <c r="AR758" s="2" t="str">
        <f>_xlfn.XLOOKUP(표1[[#This Row],[시도2]]&amp;" "&amp;표1[[#This Row],[시군구2]],요금제0402!C:C,요금제0402!G:G)</f>
        <v>경인B</v>
      </c>
      <c r="AS758" s="2"/>
      <c r="AT758" s="2"/>
      <c r="AU758" s="2"/>
    </row>
    <row r="759" spans="1:47" ht="16.5" customHeight="1">
      <c r="A759" s="10">
        <v>757</v>
      </c>
      <c r="B759" s="11"/>
      <c r="C759" s="11" t="s">
        <v>5512</v>
      </c>
      <c r="D759" s="11" t="s">
        <v>5513</v>
      </c>
      <c r="E759" s="11" t="s">
        <v>56</v>
      </c>
      <c r="F759" s="11" t="s">
        <v>109</v>
      </c>
      <c r="G759" s="11" t="s">
        <v>1019</v>
      </c>
      <c r="H759" s="11">
        <v>0</v>
      </c>
      <c r="I759" s="47" t="s">
        <v>5514</v>
      </c>
      <c r="J759" s="11" t="s">
        <v>5515</v>
      </c>
      <c r="K759" s="11" t="s">
        <v>4705</v>
      </c>
      <c r="L759" s="11" t="s">
        <v>4689</v>
      </c>
      <c r="M759" s="12">
        <v>45506</v>
      </c>
      <c r="N759" s="12">
        <v>45511</v>
      </c>
      <c r="O759" s="12" t="str">
        <f>IFERROR(_xlfn.XLOOKUP(표1[[#This Row],[시도]]&amp;" "&amp;표1[[#This Row],[시군구]],요금제0402!C:C,요금제0402!G:G),"-")</f>
        <v>경인B</v>
      </c>
      <c r="P759" s="14"/>
      <c r="Q759" s="57">
        <v>0</v>
      </c>
      <c r="R759" s="13">
        <v>100</v>
      </c>
      <c r="S759" s="18">
        <v>50</v>
      </c>
      <c r="T759" s="12" t="s">
        <v>86</v>
      </c>
      <c r="U759" s="11" t="s">
        <v>64</v>
      </c>
      <c r="V759" s="11">
        <v>6301902039</v>
      </c>
      <c r="W759" s="11" t="s">
        <v>5516</v>
      </c>
      <c r="X759" s="11" t="s">
        <v>5517</v>
      </c>
      <c r="Y759" s="11" t="s">
        <v>5518</v>
      </c>
      <c r="Z759" s="11">
        <v>100142622026</v>
      </c>
      <c r="AA759" s="11" t="s">
        <v>1097</v>
      </c>
      <c r="AB759" s="11" t="s">
        <v>5519</v>
      </c>
      <c r="AC759" s="12"/>
      <c r="AD759" s="12"/>
      <c r="AE759" s="12"/>
      <c r="AF759" s="15"/>
      <c r="AG759" s="11" t="str">
        <f>IFERROR(VLOOKUP(표1[[#This Row],[담당자]],'담당자 정보'!$B:$D,2,0),"")</f>
        <v>모아라인</v>
      </c>
      <c r="AH759" s="11" t="str">
        <f>IFERROR(VLOOKUP(표1[[#This Row],[담당자]],'담당자 정보'!$B:$E,4,0),"")</f>
        <v>인프라확장_3팀</v>
      </c>
      <c r="AI759" s="12" t="s">
        <v>333</v>
      </c>
      <c r="AJ759" s="12" t="str">
        <f>IFERROR(VLOOKUP(표1[[#This Row],[담당자]],배민비즈계정!$B:$E,3,0),"")</f>
        <v>samsami7777777</v>
      </c>
      <c r="AK759" s="12" t="str">
        <f>IFERROR(VLOOKUP(표1[[#This Row],[담당자]],배민비즈계정!$B:$E,4,0),"")</f>
        <v>010-5212-8218</v>
      </c>
      <c r="AL759" s="12" t="str">
        <f>VLOOKUP(표1[[#This Row],[담당자]],배민비즈계정!$B:$E,2,0)</f>
        <v>모아라인</v>
      </c>
      <c r="AM759" s="11" t="str">
        <f>VLOOKUP(표1[[#This Row],[담당자]],'담당자 정보'!B:G,6,FALSE)</f>
        <v>김영선</v>
      </c>
      <c r="AN759" s="11" t="str">
        <f>VLOOKUP(표1[[#This Row],[팀장]],배민비즈계정!$B:$E,3,FALSE)</f>
        <v>samsami7777777</v>
      </c>
      <c r="AO759" s="16" t="str">
        <f>VLOOKUP(표1[[#This Row],[팀장]],배민비즈계정!$B:$E,4,FALSE)</f>
        <v>010-5212-8218</v>
      </c>
      <c r="AP759" s="2" t="s">
        <v>109</v>
      </c>
      <c r="AQ759" s="2" t="s">
        <v>1019</v>
      </c>
      <c r="AR759" s="2" t="str">
        <f>_xlfn.XLOOKUP(표1[[#This Row],[시도2]]&amp;" "&amp;표1[[#This Row],[시군구2]],요금제0402!C:C,요금제0402!G:G)</f>
        <v>경인B</v>
      </c>
      <c r="AS759" s="2"/>
      <c r="AT759" s="2"/>
      <c r="AU759" s="2"/>
    </row>
    <row r="760" spans="1:47" ht="16.5" customHeight="1">
      <c r="A760" s="10">
        <v>758</v>
      </c>
      <c r="B760" s="11"/>
      <c r="C760" s="11" t="s">
        <v>5520</v>
      </c>
      <c r="D760" s="11" t="s">
        <v>5521</v>
      </c>
      <c r="E760" s="11" t="s">
        <v>56</v>
      </c>
      <c r="F760" s="11" t="s">
        <v>2149</v>
      </c>
      <c r="G760" s="11" t="s">
        <v>302</v>
      </c>
      <c r="H760" s="11">
        <v>0</v>
      </c>
      <c r="I760" s="47"/>
      <c r="J760" s="11" t="s">
        <v>5522</v>
      </c>
      <c r="K760" s="11" t="s">
        <v>5386</v>
      </c>
      <c r="L760" s="11" t="s">
        <v>4689</v>
      </c>
      <c r="M760" s="12">
        <v>45506</v>
      </c>
      <c r="N760" s="12">
        <v>45511</v>
      </c>
      <c r="O760" s="12" t="str">
        <f>IFERROR(_xlfn.XLOOKUP(표1[[#This Row],[시도]]&amp;" "&amp;표1[[#This Row],[시군구]],요금제0402!C:C,요금제0402!G:G),"-")</f>
        <v>경인B</v>
      </c>
      <c r="P760" s="14"/>
      <c r="Q760" s="57">
        <v>0</v>
      </c>
      <c r="R760" s="13">
        <v>100</v>
      </c>
      <c r="S760" s="18">
        <v>50</v>
      </c>
      <c r="T760" s="12" t="s">
        <v>86</v>
      </c>
      <c r="U760" s="11" t="s">
        <v>150</v>
      </c>
      <c r="V760" s="11">
        <v>0</v>
      </c>
      <c r="W760" s="11">
        <v>0</v>
      </c>
      <c r="X760" s="11">
        <v>0</v>
      </c>
      <c r="Y760" s="11">
        <v>0</v>
      </c>
      <c r="Z760" s="11">
        <v>0</v>
      </c>
      <c r="AA760" s="11">
        <v>0</v>
      </c>
      <c r="AB760" s="11">
        <v>0</v>
      </c>
      <c r="AC760" s="12"/>
      <c r="AD760" s="12"/>
      <c r="AE760" s="12"/>
      <c r="AF760" s="15"/>
      <c r="AG760" s="11" t="str">
        <f>IFERROR(VLOOKUP(표1[[#This Row],[담당자]],'담당자 정보'!$B:$D,2,0),"")</f>
        <v>바로고</v>
      </c>
      <c r="AH760" s="11" t="str">
        <f>IFERROR(VLOOKUP(표1[[#This Row],[담당자]],'담당자 정보'!$B:$E,4,0),"")</f>
        <v>1팀</v>
      </c>
      <c r="AI760" s="12" t="s">
        <v>356</v>
      </c>
      <c r="AJ760" s="12" t="str">
        <f>IFERROR(VLOOKUP(표1[[#This Row],[담당자]],배민비즈계정!$B:$E,3,0),"")</f>
        <v>jhpyeong</v>
      </c>
      <c r="AK760" s="12" t="str">
        <f>IFERROR(VLOOKUP(표1[[#This Row],[담당자]],배민비즈계정!$B:$E,4,0),"")</f>
        <v>010-4660-7292</v>
      </c>
      <c r="AL760" s="12" t="str">
        <f>VLOOKUP(표1[[#This Row],[담당자]],배민비즈계정!$B:$E,2,0)</f>
        <v>1팀 팀장</v>
      </c>
      <c r="AM760" s="11" t="str">
        <f>VLOOKUP(표1[[#This Row],[담당자]],'담당자 정보'!B:G,6,FALSE)</f>
        <v>평정현</v>
      </c>
      <c r="AN760" s="11" t="str">
        <f>VLOOKUP(표1[[#This Row],[팀장]],배민비즈계정!$B:$E,3,FALSE)</f>
        <v>jhpyeong</v>
      </c>
      <c r="AO760" s="16" t="str">
        <f>VLOOKUP(표1[[#This Row],[팀장]],배민비즈계정!$B:$E,4,FALSE)</f>
        <v>010-4660-7292</v>
      </c>
      <c r="AP760" s="2" t="s">
        <v>2149</v>
      </c>
      <c r="AQ760" s="2" t="s">
        <v>302</v>
      </c>
      <c r="AR760" s="2" t="str">
        <f>_xlfn.XLOOKUP(표1[[#This Row],[시도2]]&amp;" "&amp;표1[[#This Row],[시군구2]],요금제0402!C:C,요금제0402!G:G)</f>
        <v>경인B</v>
      </c>
      <c r="AS760" s="2"/>
      <c r="AT760" s="2"/>
      <c r="AU760" s="2"/>
    </row>
    <row r="761" spans="1:47" ht="16.5" customHeight="1">
      <c r="A761" s="10">
        <v>759</v>
      </c>
      <c r="B761" s="11"/>
      <c r="C761" s="11" t="s">
        <v>5523</v>
      </c>
      <c r="D761" s="11" t="s">
        <v>5524</v>
      </c>
      <c r="E761" s="11" t="s">
        <v>56</v>
      </c>
      <c r="F761" s="11" t="s">
        <v>109</v>
      </c>
      <c r="G761" s="11" t="s">
        <v>170</v>
      </c>
      <c r="H761" s="11">
        <v>0</v>
      </c>
      <c r="I761" s="47"/>
      <c r="J761" s="11" t="s">
        <v>5525</v>
      </c>
      <c r="K761" s="11" t="s">
        <v>5345</v>
      </c>
      <c r="L761" s="11" t="s">
        <v>4689</v>
      </c>
      <c r="M761" s="12">
        <v>45506</v>
      </c>
      <c r="N761" s="12">
        <v>45511</v>
      </c>
      <c r="O761" s="12" t="str">
        <f>IFERROR(_xlfn.XLOOKUP(표1[[#This Row],[시도]]&amp;" "&amp;표1[[#This Row],[시군구]],요금제0402!C:C,요금제0402!G:G),"-")</f>
        <v>경인B</v>
      </c>
      <c r="P761" s="14"/>
      <c r="Q761" s="57">
        <v>0</v>
      </c>
      <c r="R761" s="13">
        <v>100</v>
      </c>
      <c r="S761" s="18">
        <v>50</v>
      </c>
      <c r="T761" s="12" t="s">
        <v>86</v>
      </c>
      <c r="U761" s="11" t="s">
        <v>150</v>
      </c>
      <c r="V761" s="11">
        <v>8916200495</v>
      </c>
      <c r="W761" s="11" t="s">
        <v>5526</v>
      </c>
      <c r="X761" s="11" t="s">
        <v>5527</v>
      </c>
      <c r="Y761" s="11" t="s">
        <v>5528</v>
      </c>
      <c r="Z761" s="11">
        <v>20710104414474</v>
      </c>
      <c r="AA761" s="11" t="s">
        <v>90</v>
      </c>
      <c r="AB761" s="11" t="s">
        <v>5529</v>
      </c>
      <c r="AC761" s="12"/>
      <c r="AD761" s="12"/>
      <c r="AE761" s="12"/>
      <c r="AF761" s="15"/>
      <c r="AG761" s="11" t="str">
        <f>IFERROR(VLOOKUP(표1[[#This Row],[담당자]],'담당자 정보'!$B:$D,2,0),"")</f>
        <v>바로고</v>
      </c>
      <c r="AH761" s="11" t="str">
        <f>IFERROR(VLOOKUP(표1[[#This Row],[담당자]],'담당자 정보'!$B:$E,4,0),"")</f>
        <v>1팀</v>
      </c>
      <c r="AI761" s="12" t="s">
        <v>131</v>
      </c>
      <c r="AJ761" s="12" t="str">
        <f>IFERROR(VLOOKUP(표1[[#This Row],[담당자]],배민비즈계정!$B:$E,3,0),"")</f>
        <v>kwpark</v>
      </c>
      <c r="AK761" s="12" t="str">
        <f>IFERROR(VLOOKUP(표1[[#This Row],[담당자]],배민비즈계정!$B:$E,4,0),"")</f>
        <v>010-9098-6748</v>
      </c>
      <c r="AL761" s="12" t="str">
        <f>VLOOKUP(표1[[#This Row],[담당자]],배민비즈계정!$B:$E,2,0)</f>
        <v>1팀</v>
      </c>
      <c r="AM761" s="11" t="str">
        <f>VLOOKUP(표1[[#This Row],[담당자]],'담당자 정보'!B:G,6,FALSE)</f>
        <v>평정현</v>
      </c>
      <c r="AN761" s="11" t="str">
        <f>VLOOKUP(표1[[#This Row],[팀장]],배민비즈계정!$B:$E,3,FALSE)</f>
        <v>jhpyeong</v>
      </c>
      <c r="AO761" s="16" t="str">
        <f>VLOOKUP(표1[[#This Row],[팀장]],배민비즈계정!$B:$E,4,FALSE)</f>
        <v>010-4660-7292</v>
      </c>
      <c r="AP761" s="2" t="s">
        <v>109</v>
      </c>
      <c r="AQ761" s="2" t="s">
        <v>170</v>
      </c>
      <c r="AR761" s="2" t="str">
        <f>_xlfn.XLOOKUP(표1[[#This Row],[시도2]]&amp;" "&amp;표1[[#This Row],[시군구2]],요금제0402!C:C,요금제0402!G:G)</f>
        <v>경인B</v>
      </c>
      <c r="AS761" s="2"/>
      <c r="AT761" s="2"/>
      <c r="AU761" s="2"/>
    </row>
    <row r="762" spans="1:47" ht="16.5" customHeight="1">
      <c r="A762" s="10">
        <v>760</v>
      </c>
      <c r="B762" s="11"/>
      <c r="C762" s="11" t="s">
        <v>5530</v>
      </c>
      <c r="D762" s="11" t="s">
        <v>5531</v>
      </c>
      <c r="E762" s="11" t="s">
        <v>56</v>
      </c>
      <c r="F762" s="11" t="s">
        <v>388</v>
      </c>
      <c r="G762" s="11" t="s">
        <v>435</v>
      </c>
      <c r="H762" s="11">
        <v>0</v>
      </c>
      <c r="I762" s="47"/>
      <c r="J762" s="11" t="s">
        <v>5532</v>
      </c>
      <c r="K762" s="11" t="s">
        <v>5533</v>
      </c>
      <c r="L762" s="11" t="s">
        <v>4689</v>
      </c>
      <c r="M762" s="12">
        <v>45506</v>
      </c>
      <c r="N762" s="12">
        <v>45511</v>
      </c>
      <c r="O762" s="12" t="str">
        <f>IFERROR(_xlfn.XLOOKUP(표1[[#This Row],[시도]]&amp;" "&amp;표1[[#This Row],[시군구]],요금제0402!C:C,요금제0402!G:G),"-")</f>
        <v>지방</v>
      </c>
      <c r="P762" s="14"/>
      <c r="Q762" s="57">
        <v>0</v>
      </c>
      <c r="R762" s="13">
        <v>100</v>
      </c>
      <c r="S762" s="18">
        <v>50</v>
      </c>
      <c r="T762" s="12" t="s">
        <v>86</v>
      </c>
      <c r="U762" s="11" t="s">
        <v>150</v>
      </c>
      <c r="V762" s="11">
        <v>0</v>
      </c>
      <c r="W762" s="11">
        <v>0</v>
      </c>
      <c r="X762" s="11">
        <v>0</v>
      </c>
      <c r="Y762" s="11">
        <v>0</v>
      </c>
      <c r="Z762" s="11">
        <v>0</v>
      </c>
      <c r="AA762" s="11">
        <v>0</v>
      </c>
      <c r="AB762" s="11">
        <v>0</v>
      </c>
      <c r="AC762" s="12"/>
      <c r="AD762" s="12"/>
      <c r="AE762" s="12"/>
      <c r="AF762" s="15"/>
      <c r="AG762" s="11" t="str">
        <f>IFERROR(VLOOKUP(표1[[#This Row],[담당자]],'담당자 정보'!$B:$D,2,0),"")</f>
        <v>바로고</v>
      </c>
      <c r="AH762" s="11" t="str">
        <f>IFERROR(VLOOKUP(표1[[#This Row],[담당자]],'담당자 정보'!$B:$E,4,0),"")</f>
        <v>1팀</v>
      </c>
      <c r="AI762" s="12" t="s">
        <v>131</v>
      </c>
      <c r="AJ762" s="12" t="str">
        <f>IFERROR(VLOOKUP(표1[[#This Row],[담당자]],배민비즈계정!$B:$E,3,0),"")</f>
        <v>kwpark</v>
      </c>
      <c r="AK762" s="12" t="str">
        <f>IFERROR(VLOOKUP(표1[[#This Row],[담당자]],배민비즈계정!$B:$E,4,0),"")</f>
        <v>010-9098-6748</v>
      </c>
      <c r="AL762" s="12" t="str">
        <f>VLOOKUP(표1[[#This Row],[담당자]],배민비즈계정!$B:$E,2,0)</f>
        <v>1팀</v>
      </c>
      <c r="AM762" s="11" t="str">
        <f>VLOOKUP(표1[[#This Row],[담당자]],'담당자 정보'!B:G,6,FALSE)</f>
        <v>평정현</v>
      </c>
      <c r="AN762" s="11" t="str">
        <f>VLOOKUP(표1[[#This Row],[팀장]],배민비즈계정!$B:$E,3,FALSE)</f>
        <v>jhpyeong</v>
      </c>
      <c r="AO762" s="16" t="str">
        <f>VLOOKUP(표1[[#This Row],[팀장]],배민비즈계정!$B:$E,4,FALSE)</f>
        <v>010-4660-7292</v>
      </c>
      <c r="AP762" s="2" t="s">
        <v>388</v>
      </c>
      <c r="AQ762" s="2" t="s">
        <v>435</v>
      </c>
      <c r="AR762" s="2" t="str">
        <f>_xlfn.XLOOKUP(표1[[#This Row],[시도2]]&amp;" "&amp;표1[[#This Row],[시군구2]],요금제0402!C:C,요금제0402!G:G)</f>
        <v>지방</v>
      </c>
      <c r="AS762" s="2"/>
      <c r="AT762" s="2"/>
      <c r="AU762" s="2"/>
    </row>
    <row r="763" spans="1:47" ht="16.5" customHeight="1">
      <c r="A763" s="10">
        <v>761</v>
      </c>
      <c r="B763" s="11"/>
      <c r="C763" s="11" t="s">
        <v>5534</v>
      </c>
      <c r="D763" s="11" t="s">
        <v>5535</v>
      </c>
      <c r="E763" s="11" t="s">
        <v>56</v>
      </c>
      <c r="F763" s="11" t="s">
        <v>109</v>
      </c>
      <c r="G763" s="11" t="s">
        <v>1019</v>
      </c>
      <c r="H763" s="11">
        <v>0</v>
      </c>
      <c r="I763" s="47"/>
      <c r="J763" s="11" t="s">
        <v>5536</v>
      </c>
      <c r="K763" s="11" t="s">
        <v>5537</v>
      </c>
      <c r="L763" s="11" t="s">
        <v>4689</v>
      </c>
      <c r="M763" s="12">
        <v>45506</v>
      </c>
      <c r="N763" s="12">
        <v>45511</v>
      </c>
      <c r="O763" s="12" t="str">
        <f>IFERROR(_xlfn.XLOOKUP(표1[[#This Row],[시도]]&amp;" "&amp;표1[[#This Row],[시군구]],요금제0402!C:C,요금제0402!G:G),"-")</f>
        <v>경인B</v>
      </c>
      <c r="P763" s="14"/>
      <c r="Q763" s="57">
        <v>0</v>
      </c>
      <c r="R763" s="13">
        <v>100</v>
      </c>
      <c r="S763" s="18">
        <v>50</v>
      </c>
      <c r="T763" s="12" t="s">
        <v>86</v>
      </c>
      <c r="U763" s="11" t="s">
        <v>150</v>
      </c>
      <c r="V763" s="11">
        <v>2491401557</v>
      </c>
      <c r="W763" s="11" t="s">
        <v>5538</v>
      </c>
      <c r="X763" s="11" t="s">
        <v>5539</v>
      </c>
      <c r="Y763" s="11" t="s">
        <v>5540</v>
      </c>
      <c r="Z763" s="11">
        <v>3521493162743</v>
      </c>
      <c r="AA763" s="11" t="s">
        <v>142</v>
      </c>
      <c r="AB763" s="11" t="s">
        <v>5541</v>
      </c>
      <c r="AC763" s="12"/>
      <c r="AD763" s="12"/>
      <c r="AE763" s="12"/>
      <c r="AF763" s="15"/>
      <c r="AG763" s="11" t="str">
        <f>IFERROR(VLOOKUP(표1[[#This Row],[담당자]],'담당자 정보'!$B:$D,2,0),"")</f>
        <v>바로고</v>
      </c>
      <c r="AH763" s="11" t="str">
        <f>IFERROR(VLOOKUP(표1[[#This Row],[담당자]],'담당자 정보'!$B:$E,4,0),"")</f>
        <v>1팀</v>
      </c>
      <c r="AI763" s="12" t="s">
        <v>131</v>
      </c>
      <c r="AJ763" s="12" t="str">
        <f>IFERROR(VLOOKUP(표1[[#This Row],[담당자]],배민비즈계정!$B:$E,3,0),"")</f>
        <v>kwpark</v>
      </c>
      <c r="AK763" s="12" t="str">
        <f>IFERROR(VLOOKUP(표1[[#This Row],[담당자]],배민비즈계정!$B:$E,4,0),"")</f>
        <v>010-9098-6748</v>
      </c>
      <c r="AL763" s="12" t="str">
        <f>VLOOKUP(표1[[#This Row],[담당자]],배민비즈계정!$B:$E,2,0)</f>
        <v>1팀</v>
      </c>
      <c r="AM763" s="11" t="str">
        <f>VLOOKUP(표1[[#This Row],[담당자]],'담당자 정보'!B:G,6,FALSE)</f>
        <v>평정현</v>
      </c>
      <c r="AN763" s="11" t="str">
        <f>VLOOKUP(표1[[#This Row],[팀장]],배민비즈계정!$B:$E,3,FALSE)</f>
        <v>jhpyeong</v>
      </c>
      <c r="AO763" s="16" t="str">
        <f>VLOOKUP(표1[[#This Row],[팀장]],배민비즈계정!$B:$E,4,FALSE)</f>
        <v>010-4660-7292</v>
      </c>
      <c r="AP763" s="2" t="s">
        <v>109</v>
      </c>
      <c r="AQ763" s="2" t="s">
        <v>1019</v>
      </c>
      <c r="AR763" s="2" t="str">
        <f>_xlfn.XLOOKUP(표1[[#This Row],[시도2]]&amp;" "&amp;표1[[#This Row],[시군구2]],요금제0402!C:C,요금제0402!G:G)</f>
        <v>경인B</v>
      </c>
      <c r="AS763" s="2"/>
      <c r="AT763" s="2"/>
      <c r="AU763" s="2"/>
    </row>
    <row r="764" spans="1:47" ht="16.5" customHeight="1">
      <c r="A764" s="10">
        <v>762</v>
      </c>
      <c r="B764" s="11"/>
      <c r="C764" s="11" t="s">
        <v>5542</v>
      </c>
      <c r="D764" s="11" t="s">
        <v>5543</v>
      </c>
      <c r="E764" s="11" t="s">
        <v>75</v>
      </c>
      <c r="F764" s="11" t="s">
        <v>2149</v>
      </c>
      <c r="G764" s="11" t="s">
        <v>2497</v>
      </c>
      <c r="H764" s="11">
        <v>0</v>
      </c>
      <c r="I764" s="47" t="s">
        <v>3393</v>
      </c>
      <c r="J764" s="11" t="s">
        <v>5544</v>
      </c>
      <c r="K764" s="11" t="s">
        <v>5545</v>
      </c>
      <c r="L764" s="11" t="s">
        <v>4689</v>
      </c>
      <c r="M764" s="12">
        <v>45506</v>
      </c>
      <c r="N764" s="12">
        <v>45511</v>
      </c>
      <c r="O764" s="12" t="str">
        <f>IFERROR(_xlfn.XLOOKUP(표1[[#This Row],[시도]]&amp;" "&amp;표1[[#This Row],[시군구]],요금제0402!C:C,요금제0402!G:G),"-")</f>
        <v>경인B</v>
      </c>
      <c r="P764" s="14"/>
      <c r="Q764" s="57">
        <v>0</v>
      </c>
      <c r="R764" s="13">
        <v>100</v>
      </c>
      <c r="S764" s="18">
        <v>50</v>
      </c>
      <c r="T764" s="12" t="s">
        <v>86</v>
      </c>
      <c r="U764" s="11" t="s">
        <v>64</v>
      </c>
      <c r="V764" s="11">
        <v>4931501020</v>
      </c>
      <c r="W764" s="11" t="s">
        <v>2501</v>
      </c>
      <c r="X764" s="11" t="s">
        <v>2502</v>
      </c>
      <c r="Y764" s="11" t="s">
        <v>3314</v>
      </c>
      <c r="Z764" s="11">
        <v>100148329878</v>
      </c>
      <c r="AA764" s="11" t="s">
        <v>408</v>
      </c>
      <c r="AB764" s="11" t="s">
        <v>2504</v>
      </c>
      <c r="AC764" s="12"/>
      <c r="AD764" s="12"/>
      <c r="AE764" s="12"/>
      <c r="AF764" s="15"/>
      <c r="AG764" s="11" t="str">
        <f>IFERROR(VLOOKUP(표1[[#This Row],[담당자]],'담당자 정보'!$B:$D,2,0),"")</f>
        <v>바로고</v>
      </c>
      <c r="AH764" s="11" t="str">
        <f>IFERROR(VLOOKUP(표1[[#This Row],[담당자]],'담당자 정보'!$B:$E,4,0),"")</f>
        <v>1팀</v>
      </c>
      <c r="AI764" s="12" t="s">
        <v>131</v>
      </c>
      <c r="AJ764" s="12" t="str">
        <f>IFERROR(VLOOKUP(표1[[#This Row],[담당자]],배민비즈계정!$B:$E,3,0),"")</f>
        <v>kwpark</v>
      </c>
      <c r="AK764" s="12" t="str">
        <f>IFERROR(VLOOKUP(표1[[#This Row],[담당자]],배민비즈계정!$B:$E,4,0),"")</f>
        <v>010-9098-6748</v>
      </c>
      <c r="AL764" s="12" t="str">
        <f>VLOOKUP(표1[[#This Row],[담당자]],배민비즈계정!$B:$E,2,0)</f>
        <v>1팀</v>
      </c>
      <c r="AM764" s="11" t="str">
        <f>VLOOKUP(표1[[#This Row],[담당자]],'담당자 정보'!B:G,6,FALSE)</f>
        <v>평정현</v>
      </c>
      <c r="AN764" s="11" t="str">
        <f>VLOOKUP(표1[[#This Row],[팀장]],배민비즈계정!$B:$E,3,FALSE)</f>
        <v>jhpyeong</v>
      </c>
      <c r="AO764" s="16" t="str">
        <f>VLOOKUP(표1[[#This Row],[팀장]],배민비즈계정!$B:$E,4,FALSE)</f>
        <v>010-4660-7292</v>
      </c>
      <c r="AP764" s="2" t="s">
        <v>2149</v>
      </c>
      <c r="AQ764" s="2" t="s">
        <v>2497</v>
      </c>
      <c r="AR764" s="2" t="str">
        <f>_xlfn.XLOOKUP(표1[[#This Row],[시도2]]&amp;" "&amp;표1[[#This Row],[시군구2]],요금제0402!C:C,요금제0402!G:G)</f>
        <v>경인B</v>
      </c>
      <c r="AS764" s="2"/>
      <c r="AT764" s="2"/>
      <c r="AU764" s="2"/>
    </row>
    <row r="765" spans="1:47" ht="16.5" customHeight="1">
      <c r="A765" s="10">
        <v>763</v>
      </c>
      <c r="B765" s="11"/>
      <c r="C765" s="11" t="s">
        <v>5546</v>
      </c>
      <c r="D765" s="11" t="s">
        <v>5547</v>
      </c>
      <c r="E765" s="11" t="s">
        <v>56</v>
      </c>
      <c r="F765" s="11" t="s">
        <v>57</v>
      </c>
      <c r="G765" s="11" t="s">
        <v>252</v>
      </c>
      <c r="H765" s="11">
        <v>0</v>
      </c>
      <c r="I765" s="47"/>
      <c r="J765" s="11" t="s">
        <v>5548</v>
      </c>
      <c r="K765" s="11" t="s">
        <v>5549</v>
      </c>
      <c r="L765" s="11" t="s">
        <v>4689</v>
      </c>
      <c r="M765" s="12">
        <v>45506</v>
      </c>
      <c r="N765" s="12">
        <v>45511</v>
      </c>
      <c r="O765" s="12" t="str">
        <f>IFERROR(_xlfn.XLOOKUP(표1[[#This Row],[시도]]&amp;" "&amp;표1[[#This Row],[시군구]],요금제0402!C:C,요금제0402!G:G),"-")</f>
        <v>서울B&amp;경인A</v>
      </c>
      <c r="P765" s="14"/>
      <c r="Q765" s="57">
        <v>0</v>
      </c>
      <c r="R765" s="13">
        <v>100</v>
      </c>
      <c r="S765" s="18">
        <v>50</v>
      </c>
      <c r="T765" s="12" t="s">
        <v>86</v>
      </c>
      <c r="U765" s="11" t="s">
        <v>150</v>
      </c>
      <c r="V765" s="11">
        <v>4658701060</v>
      </c>
      <c r="W765" s="11" t="s">
        <v>2656</v>
      </c>
      <c r="X765" s="11" t="s">
        <v>2657</v>
      </c>
      <c r="Y765" s="11" t="s">
        <v>2658</v>
      </c>
      <c r="Z765" s="11" t="s">
        <v>2659</v>
      </c>
      <c r="AA765" s="11" t="s">
        <v>90</v>
      </c>
      <c r="AB765" s="11" t="s">
        <v>2660</v>
      </c>
      <c r="AC765" s="12"/>
      <c r="AD765" s="12"/>
      <c r="AE765" s="12"/>
      <c r="AF765" s="15"/>
      <c r="AG765" s="11" t="str">
        <f>IFERROR(VLOOKUP(표1[[#This Row],[담당자]],'담당자 정보'!$B:$D,2,0),"")</f>
        <v>바로고</v>
      </c>
      <c r="AH765" s="11" t="str">
        <f>IFERROR(VLOOKUP(표1[[#This Row],[담당자]],'담당자 정보'!$B:$E,4,0),"")</f>
        <v>1팀</v>
      </c>
      <c r="AI765" s="12" t="s">
        <v>131</v>
      </c>
      <c r="AJ765" s="12" t="str">
        <f>IFERROR(VLOOKUP(표1[[#This Row],[담당자]],배민비즈계정!$B:$E,3,0),"")</f>
        <v>kwpark</v>
      </c>
      <c r="AK765" s="12" t="str">
        <f>IFERROR(VLOOKUP(표1[[#This Row],[담당자]],배민비즈계정!$B:$E,4,0),"")</f>
        <v>010-9098-6748</v>
      </c>
      <c r="AL765" s="12" t="str">
        <f>VLOOKUP(표1[[#This Row],[담당자]],배민비즈계정!$B:$E,2,0)</f>
        <v>1팀</v>
      </c>
      <c r="AM765" s="11" t="str">
        <f>VLOOKUP(표1[[#This Row],[담당자]],'담당자 정보'!B:G,6,FALSE)</f>
        <v>평정현</v>
      </c>
      <c r="AN765" s="11" t="str">
        <f>VLOOKUP(표1[[#This Row],[팀장]],배민비즈계정!$B:$E,3,FALSE)</f>
        <v>jhpyeong</v>
      </c>
      <c r="AO765" s="16" t="str">
        <f>VLOOKUP(표1[[#This Row],[팀장]],배민비즈계정!$B:$E,4,FALSE)</f>
        <v>010-4660-7292</v>
      </c>
      <c r="AP765" s="2" t="s">
        <v>57</v>
      </c>
      <c r="AQ765" s="2" t="s">
        <v>252</v>
      </c>
      <c r="AR765" s="2" t="str">
        <f>_xlfn.XLOOKUP(표1[[#This Row],[시도2]]&amp;" "&amp;표1[[#This Row],[시군구2]],요금제0402!C:C,요금제0402!G:G)</f>
        <v>서울B&amp;경인A</v>
      </c>
      <c r="AS765" s="2"/>
      <c r="AT765" s="2"/>
      <c r="AU765" s="2"/>
    </row>
    <row r="766" spans="1:47" ht="16.5" customHeight="1">
      <c r="A766" s="10">
        <v>764</v>
      </c>
      <c r="B766" s="11"/>
      <c r="C766" s="11" t="s">
        <v>5550</v>
      </c>
      <c r="D766" s="11" t="s">
        <v>5551</v>
      </c>
      <c r="E766" s="11" t="s">
        <v>56</v>
      </c>
      <c r="F766" s="11" t="s">
        <v>57</v>
      </c>
      <c r="G766" s="11" t="s">
        <v>95</v>
      </c>
      <c r="H766" s="11">
        <v>0</v>
      </c>
      <c r="I766" s="47"/>
      <c r="J766" s="11" t="s">
        <v>5552</v>
      </c>
      <c r="K766" s="11" t="s">
        <v>5553</v>
      </c>
      <c r="L766" s="11" t="s">
        <v>4689</v>
      </c>
      <c r="M766" s="12">
        <v>45506</v>
      </c>
      <c r="N766" s="12">
        <v>45511</v>
      </c>
      <c r="O766" s="12" t="str">
        <f>IFERROR(_xlfn.XLOOKUP(표1[[#This Row],[시도]]&amp;" "&amp;표1[[#This Row],[시군구]],요금제0402!C:C,요금제0402!G:G),"-")</f>
        <v>서울A</v>
      </c>
      <c r="P766" s="14"/>
      <c r="Q766" s="57">
        <v>0</v>
      </c>
      <c r="R766" s="13">
        <v>100</v>
      </c>
      <c r="S766" s="18">
        <v>50</v>
      </c>
      <c r="T766" s="12" t="s">
        <v>86</v>
      </c>
      <c r="U766" s="11" t="s">
        <v>64</v>
      </c>
      <c r="V766" s="11">
        <v>4658701060</v>
      </c>
      <c r="W766" s="11" t="s">
        <v>2656</v>
      </c>
      <c r="X766" s="11" t="s">
        <v>2657</v>
      </c>
      <c r="Y766" s="11" t="s">
        <v>2658</v>
      </c>
      <c r="Z766" s="11" t="s">
        <v>2659</v>
      </c>
      <c r="AA766" s="11" t="s">
        <v>90</v>
      </c>
      <c r="AB766" s="11" t="s">
        <v>2660</v>
      </c>
      <c r="AC766" s="12"/>
      <c r="AD766" s="12"/>
      <c r="AE766" s="12"/>
      <c r="AF766" s="15"/>
      <c r="AG766" s="11" t="str">
        <f>IFERROR(VLOOKUP(표1[[#This Row],[담당자]],'담당자 정보'!$B:$D,2,0),"")</f>
        <v>바로고</v>
      </c>
      <c r="AH766" s="11" t="str">
        <f>IFERROR(VLOOKUP(표1[[#This Row],[담당자]],'담당자 정보'!$B:$E,4,0),"")</f>
        <v>1팀</v>
      </c>
      <c r="AI766" s="12" t="s">
        <v>131</v>
      </c>
      <c r="AJ766" s="12" t="str">
        <f>IFERROR(VLOOKUP(표1[[#This Row],[담당자]],배민비즈계정!$B:$E,3,0),"")</f>
        <v>kwpark</v>
      </c>
      <c r="AK766" s="12" t="str">
        <f>IFERROR(VLOOKUP(표1[[#This Row],[담당자]],배민비즈계정!$B:$E,4,0),"")</f>
        <v>010-9098-6748</v>
      </c>
      <c r="AL766" s="12" t="str">
        <f>VLOOKUP(표1[[#This Row],[담당자]],배민비즈계정!$B:$E,2,0)</f>
        <v>1팀</v>
      </c>
      <c r="AM766" s="11" t="str">
        <f>VLOOKUP(표1[[#This Row],[담당자]],'담당자 정보'!B:G,6,FALSE)</f>
        <v>평정현</v>
      </c>
      <c r="AN766" s="11" t="str">
        <f>VLOOKUP(표1[[#This Row],[팀장]],배민비즈계정!$B:$E,3,FALSE)</f>
        <v>jhpyeong</v>
      </c>
      <c r="AO766" s="16" t="str">
        <f>VLOOKUP(표1[[#This Row],[팀장]],배민비즈계정!$B:$E,4,FALSE)</f>
        <v>010-4660-7292</v>
      </c>
      <c r="AP766" s="2" t="s">
        <v>57</v>
      </c>
      <c r="AQ766" s="2" t="s">
        <v>95</v>
      </c>
      <c r="AR766" s="2" t="str">
        <f>_xlfn.XLOOKUP(표1[[#This Row],[시도2]]&amp;" "&amp;표1[[#This Row],[시군구2]],요금제0402!C:C,요금제0402!G:G)</f>
        <v>서울A</v>
      </c>
      <c r="AS766" s="2"/>
      <c r="AT766" s="2"/>
      <c r="AU766" s="2"/>
    </row>
    <row r="767" spans="1:47" ht="16.5" customHeight="1">
      <c r="A767" s="10">
        <v>765</v>
      </c>
      <c r="B767" s="11"/>
      <c r="C767" s="11" t="s">
        <v>5554</v>
      </c>
      <c r="D767" s="11" t="s">
        <v>5555</v>
      </c>
      <c r="E767" s="11" t="s">
        <v>56</v>
      </c>
      <c r="F767" s="11" t="s">
        <v>109</v>
      </c>
      <c r="G767" s="11" t="s">
        <v>1159</v>
      </c>
      <c r="H767" s="11">
        <v>0</v>
      </c>
      <c r="I767" s="47"/>
      <c r="J767" s="11" t="s">
        <v>5556</v>
      </c>
      <c r="K767" s="11" t="s">
        <v>5557</v>
      </c>
      <c r="L767" s="11" t="s">
        <v>4689</v>
      </c>
      <c r="M767" s="12">
        <v>45506</v>
      </c>
      <c r="N767" s="12">
        <v>45511</v>
      </c>
      <c r="O767" s="12" t="str">
        <f>IFERROR(_xlfn.XLOOKUP(표1[[#This Row],[시도]]&amp;" "&amp;표1[[#This Row],[시군구]],요금제0402!C:C,요금제0402!G:G),"-")</f>
        <v>경인B</v>
      </c>
      <c r="P767" s="14"/>
      <c r="Q767" s="57">
        <v>0</v>
      </c>
      <c r="R767" s="13">
        <v>100</v>
      </c>
      <c r="S767" s="18">
        <v>50</v>
      </c>
      <c r="T767" s="12" t="s">
        <v>86</v>
      </c>
      <c r="U767" s="11" t="s">
        <v>64</v>
      </c>
      <c r="V767" s="11">
        <v>3861402194</v>
      </c>
      <c r="W767" s="11" t="s">
        <v>5558</v>
      </c>
      <c r="X767" s="11" t="s">
        <v>5559</v>
      </c>
      <c r="Y767" s="11" t="s">
        <v>5560</v>
      </c>
      <c r="Z767" s="11">
        <v>22620104318407</v>
      </c>
      <c r="AA767" s="11" t="s">
        <v>90</v>
      </c>
      <c r="AB767" s="11" t="s">
        <v>5561</v>
      </c>
      <c r="AC767" s="12"/>
      <c r="AD767" s="12"/>
      <c r="AE767" s="12"/>
      <c r="AF767" s="15"/>
      <c r="AG767" s="11" t="str">
        <f>IFERROR(VLOOKUP(표1[[#This Row],[담당자]],'담당자 정보'!$B:$D,2,0),"")</f>
        <v>바로고</v>
      </c>
      <c r="AH767" s="11" t="str">
        <f>IFERROR(VLOOKUP(표1[[#This Row],[담당자]],'담당자 정보'!$B:$E,4,0),"")</f>
        <v>1팀</v>
      </c>
      <c r="AI767" s="12" t="s">
        <v>131</v>
      </c>
      <c r="AJ767" s="12" t="str">
        <f>IFERROR(VLOOKUP(표1[[#This Row],[담당자]],배민비즈계정!$B:$E,3,0),"")</f>
        <v>kwpark</v>
      </c>
      <c r="AK767" s="12" t="str">
        <f>IFERROR(VLOOKUP(표1[[#This Row],[담당자]],배민비즈계정!$B:$E,4,0),"")</f>
        <v>010-9098-6748</v>
      </c>
      <c r="AL767" s="12" t="str">
        <f>VLOOKUP(표1[[#This Row],[담당자]],배민비즈계정!$B:$E,2,0)</f>
        <v>1팀</v>
      </c>
      <c r="AM767" s="11" t="str">
        <f>VLOOKUP(표1[[#This Row],[담당자]],'담당자 정보'!B:G,6,FALSE)</f>
        <v>평정현</v>
      </c>
      <c r="AN767" s="11" t="str">
        <f>VLOOKUP(표1[[#This Row],[팀장]],배민비즈계정!$B:$E,3,FALSE)</f>
        <v>jhpyeong</v>
      </c>
      <c r="AO767" s="16" t="str">
        <f>VLOOKUP(표1[[#This Row],[팀장]],배민비즈계정!$B:$E,4,FALSE)</f>
        <v>010-4660-7292</v>
      </c>
      <c r="AP767" s="2" t="s">
        <v>109</v>
      </c>
      <c r="AQ767" s="2" t="s">
        <v>1159</v>
      </c>
      <c r="AR767" s="2" t="str">
        <f>_xlfn.XLOOKUP(표1[[#This Row],[시도2]]&amp;" "&amp;표1[[#This Row],[시군구2]],요금제0402!C:C,요금제0402!G:G)</f>
        <v>경인B</v>
      </c>
      <c r="AS767" s="2"/>
      <c r="AT767" s="2"/>
      <c r="AU767" s="2"/>
    </row>
    <row r="768" spans="1:47" ht="16.5" customHeight="1">
      <c r="A768" s="10">
        <v>766</v>
      </c>
      <c r="B768" s="11"/>
      <c r="C768" s="11" t="s">
        <v>5562</v>
      </c>
      <c r="D768" s="11" t="s">
        <v>5563</v>
      </c>
      <c r="E768" s="11" t="s">
        <v>56</v>
      </c>
      <c r="F768" s="11" t="s">
        <v>109</v>
      </c>
      <c r="G768" s="11" t="s">
        <v>819</v>
      </c>
      <c r="H768" s="11">
        <v>0</v>
      </c>
      <c r="I768" s="47"/>
      <c r="J768" s="11" t="s">
        <v>5564</v>
      </c>
      <c r="K768" s="11" t="s">
        <v>821</v>
      </c>
      <c r="L768" s="11" t="s">
        <v>4689</v>
      </c>
      <c r="M768" s="12">
        <v>45506</v>
      </c>
      <c r="N768" s="12">
        <v>45511</v>
      </c>
      <c r="O768" s="12" t="str">
        <f>IFERROR(_xlfn.XLOOKUP(표1[[#This Row],[시도]]&amp;" "&amp;표1[[#This Row],[시군구]],요금제0402!C:C,요금제0402!G:G),"-")</f>
        <v>경인B</v>
      </c>
      <c r="P768" s="14"/>
      <c r="Q768" s="57">
        <v>0</v>
      </c>
      <c r="R768" s="13">
        <v>100</v>
      </c>
      <c r="S768" s="18">
        <v>50</v>
      </c>
      <c r="T768" s="12" t="s">
        <v>86</v>
      </c>
      <c r="U768" s="11" t="s">
        <v>64</v>
      </c>
      <c r="V768" s="11">
        <v>3264600628</v>
      </c>
      <c r="W768" s="11" t="s">
        <v>5565</v>
      </c>
      <c r="X768" s="11" t="s">
        <v>5566</v>
      </c>
      <c r="Y768" s="11" t="s">
        <v>5567</v>
      </c>
      <c r="Z768" s="11">
        <v>3333135212871</v>
      </c>
      <c r="AA768" s="11" t="s">
        <v>68</v>
      </c>
      <c r="AB768" s="11" t="s">
        <v>5568</v>
      </c>
      <c r="AC768" s="12"/>
      <c r="AD768" s="12"/>
      <c r="AE768" s="12"/>
      <c r="AF768" s="15"/>
      <c r="AG768" s="11" t="str">
        <f>IFERROR(VLOOKUP(표1[[#This Row],[담당자]],'담당자 정보'!$B:$D,2,0),"")</f>
        <v>모아라인</v>
      </c>
      <c r="AH768" s="11" t="str">
        <f>IFERROR(VLOOKUP(표1[[#This Row],[담당자]],'담당자 정보'!$B:$E,4,0),"")</f>
        <v>인프라확장_2팀</v>
      </c>
      <c r="AI768" s="12" t="s">
        <v>455</v>
      </c>
      <c r="AJ768" s="12" t="str">
        <f>IFERROR(VLOOKUP(표1[[#This Row],[담당자]],배민비즈계정!$B:$E,3,0),"")</f>
        <v>Dkssudgody</v>
      </c>
      <c r="AK768" s="12" t="str">
        <f>IFERROR(VLOOKUP(표1[[#This Row],[담당자]],배민비즈계정!$B:$E,4,0),"")</f>
        <v>010-9737-2777</v>
      </c>
      <c r="AL768" s="12" t="str">
        <f>VLOOKUP(표1[[#This Row],[담당자]],배민비즈계정!$B:$E,2,0)</f>
        <v>모아라인</v>
      </c>
      <c r="AM768" s="11" t="str">
        <f>VLOOKUP(표1[[#This Row],[담당자]],'담당자 정보'!B:G,6,FALSE)</f>
        <v>김정교</v>
      </c>
      <c r="AN768" s="11" t="str">
        <f>VLOOKUP(표1[[#This Row],[팀장]],배민비즈계정!$B:$E,3,FALSE)</f>
        <v>Dkssudgody</v>
      </c>
      <c r="AO768" s="16" t="str">
        <f>VLOOKUP(표1[[#This Row],[팀장]],배민비즈계정!$B:$E,4,FALSE)</f>
        <v>010-9737-2777</v>
      </c>
      <c r="AP768" s="2" t="s">
        <v>109</v>
      </c>
      <c r="AQ768" s="2" t="s">
        <v>819</v>
      </c>
      <c r="AR768" s="2" t="str">
        <f>_xlfn.XLOOKUP(표1[[#This Row],[시도2]]&amp;" "&amp;표1[[#This Row],[시군구2]],요금제0402!C:C,요금제0402!G:G)</f>
        <v>경인B</v>
      </c>
      <c r="AS768" s="2"/>
      <c r="AT768" s="2"/>
      <c r="AU768" s="2"/>
    </row>
    <row r="769" spans="1:47" ht="16.5" customHeight="1">
      <c r="A769" s="10">
        <v>767</v>
      </c>
      <c r="B769" s="11"/>
      <c r="C769" s="11" t="s">
        <v>5569</v>
      </c>
      <c r="D769" s="11" t="s">
        <v>5570</v>
      </c>
      <c r="E769" s="11" t="s">
        <v>56</v>
      </c>
      <c r="F769" s="11" t="s">
        <v>288</v>
      </c>
      <c r="G769" s="11" t="s">
        <v>289</v>
      </c>
      <c r="H769" s="11">
        <v>0</v>
      </c>
      <c r="I769" s="47"/>
      <c r="J769" s="11" t="s">
        <v>5571</v>
      </c>
      <c r="K769" s="11" t="s">
        <v>5572</v>
      </c>
      <c r="L769" s="11" t="s">
        <v>4689</v>
      </c>
      <c r="M769" s="12">
        <v>45506</v>
      </c>
      <c r="N769" s="12">
        <v>45511</v>
      </c>
      <c r="O769" s="12" t="str">
        <f>IFERROR(_xlfn.XLOOKUP(표1[[#This Row],[시도]]&amp;" "&amp;표1[[#This Row],[시군구]],요금제0402!C:C,요금제0402!G:G),"-")</f>
        <v>지방</v>
      </c>
      <c r="P769" s="14"/>
      <c r="Q769" s="57">
        <v>0</v>
      </c>
      <c r="R769" s="13">
        <v>50</v>
      </c>
      <c r="S769" s="18">
        <v>0</v>
      </c>
      <c r="T769" s="12" t="s">
        <v>63</v>
      </c>
      <c r="U769" s="11" t="s">
        <v>64</v>
      </c>
      <c r="V769" s="11">
        <v>3400801918</v>
      </c>
      <c r="W769" s="11" t="s">
        <v>293</v>
      </c>
      <c r="X769" s="11" t="s">
        <v>294</v>
      </c>
      <c r="Y769" s="11" t="s">
        <v>295</v>
      </c>
      <c r="Z769" s="11">
        <v>11791067065807</v>
      </c>
      <c r="AA769" s="11" t="s">
        <v>296</v>
      </c>
      <c r="AB769" s="11" t="s">
        <v>297</v>
      </c>
      <c r="AC769" s="12"/>
      <c r="AD769" s="12"/>
      <c r="AE769" s="12"/>
      <c r="AF769" s="15"/>
      <c r="AG769" s="11" t="str">
        <f>IFERROR(VLOOKUP(표1[[#This Row],[담당자]],'담당자 정보'!$B:$D,2,0),"")</f>
        <v>바로고</v>
      </c>
      <c r="AH769" s="11" t="str">
        <f>IFERROR(VLOOKUP(표1[[#This Row],[담당자]],'담당자 정보'!$B:$E,4,0),"")</f>
        <v>2팀</v>
      </c>
      <c r="AI769" s="12" t="s">
        <v>298</v>
      </c>
      <c r="AJ769" s="12" t="str">
        <f>IFERROR(VLOOKUP(표1[[#This Row],[담당자]],배민비즈계정!$B:$E,3,0),"")</f>
        <v>hbshim</v>
      </c>
      <c r="AK769" s="12" t="str">
        <f>IFERROR(VLOOKUP(표1[[#This Row],[담당자]],배민비즈계정!$B:$E,4,0),"")</f>
        <v xml:space="preserve"> 010-8940-9029</v>
      </c>
      <c r="AL769" s="12" t="str">
        <f>VLOOKUP(표1[[#This Row],[담당자]],배민비즈계정!$B:$E,2,0)</f>
        <v>2팀</v>
      </c>
      <c r="AM769" s="11" t="str">
        <f>VLOOKUP(표1[[#This Row],[담당자]],'담당자 정보'!B:G,6,FALSE)</f>
        <v>최융희</v>
      </c>
      <c r="AN769" s="11" t="str">
        <f>VLOOKUP(표1[[#This Row],[팀장]],배민비즈계정!$B:$E,3,FALSE)</f>
        <v>yhchoi62</v>
      </c>
      <c r="AO769" s="16" t="str">
        <f>VLOOKUP(표1[[#This Row],[팀장]],배민비즈계정!$B:$E,4,FALSE)</f>
        <v xml:space="preserve"> 010-2336-6262</v>
      </c>
      <c r="AP769" s="2" t="s">
        <v>288</v>
      </c>
      <c r="AQ769" s="2" t="s">
        <v>289</v>
      </c>
      <c r="AR769" s="2" t="str">
        <f>_xlfn.XLOOKUP(표1[[#This Row],[시도2]]&amp;" "&amp;표1[[#This Row],[시군구2]],요금제0402!C:C,요금제0402!G:G)</f>
        <v>지방</v>
      </c>
      <c r="AS769" s="2"/>
      <c r="AT769" s="2"/>
      <c r="AU769" s="2"/>
    </row>
    <row r="770" spans="1:47" ht="16.5" customHeight="1">
      <c r="A770" s="10">
        <v>768</v>
      </c>
      <c r="B770" s="11"/>
      <c r="C770" s="11" t="s">
        <v>5573</v>
      </c>
      <c r="D770" s="11" t="s">
        <v>5574</v>
      </c>
      <c r="E770" s="11" t="s">
        <v>108</v>
      </c>
      <c r="F770" s="11" t="s">
        <v>493</v>
      </c>
      <c r="G770" s="11" t="s">
        <v>377</v>
      </c>
      <c r="H770" s="11">
        <v>1</v>
      </c>
      <c r="I770" s="47"/>
      <c r="J770" s="11" t="s">
        <v>5575</v>
      </c>
      <c r="K770" s="11" t="s">
        <v>5576</v>
      </c>
      <c r="L770" s="11" t="s">
        <v>4689</v>
      </c>
      <c r="M770" s="12">
        <v>45506</v>
      </c>
      <c r="N770" s="12">
        <v>45511</v>
      </c>
      <c r="O770" s="12" t="str">
        <f>IFERROR(_xlfn.XLOOKUP(표1[[#This Row],[시도]]&amp;" "&amp;표1[[#This Row],[시군구]],요금제0402!C:C,요금제0402!G:G),"-")</f>
        <v>지방</v>
      </c>
      <c r="P770" s="14"/>
      <c r="Q770" s="57">
        <v>0</v>
      </c>
      <c r="R770" s="13">
        <v>100</v>
      </c>
      <c r="S770" s="18">
        <v>50</v>
      </c>
      <c r="T770" s="12" t="s">
        <v>86</v>
      </c>
      <c r="U770" s="11" t="s">
        <v>64</v>
      </c>
      <c r="V770" s="11">
        <v>5091993556</v>
      </c>
      <c r="W770" s="11" t="s">
        <v>5577</v>
      </c>
      <c r="X770" s="11" t="s">
        <v>5578</v>
      </c>
      <c r="Y770" s="11" t="s">
        <v>5579</v>
      </c>
      <c r="Z770" s="11">
        <v>51008261201015</v>
      </c>
      <c r="AA770" s="11" t="s">
        <v>103</v>
      </c>
      <c r="AB770" s="11" t="s">
        <v>5580</v>
      </c>
      <c r="AC770" s="12"/>
      <c r="AD770" s="12"/>
      <c r="AE770" s="12"/>
      <c r="AF770" s="15"/>
      <c r="AG770" s="11" t="str">
        <f>IFERROR(VLOOKUP(표1[[#This Row],[담당자]],'담당자 정보'!$B:$D,2,0),"")</f>
        <v>바로고</v>
      </c>
      <c r="AH770" s="11" t="str">
        <f>IFERROR(VLOOKUP(표1[[#This Row],[담당자]],'담당자 정보'!$B:$E,4,0),"")</f>
        <v>2팀</v>
      </c>
      <c r="AI770" s="12" t="s">
        <v>535</v>
      </c>
      <c r="AJ770" s="12" t="str">
        <f>IFERROR(VLOOKUP(표1[[#This Row],[담당자]],배민비즈계정!$B:$E,3,0),"")</f>
        <v>yckim</v>
      </c>
      <c r="AK770" s="12" t="str">
        <f>IFERROR(VLOOKUP(표1[[#This Row],[담당자]],배민비즈계정!$B:$E,4,0),"")</f>
        <v>010-9995-3121</v>
      </c>
      <c r="AL770" s="12" t="str">
        <f>VLOOKUP(표1[[#This Row],[담당자]],배민비즈계정!$B:$E,2,0)</f>
        <v>2팀</v>
      </c>
      <c r="AM770" s="11" t="str">
        <f>VLOOKUP(표1[[#This Row],[담당자]],'담당자 정보'!B:G,6,FALSE)</f>
        <v>최융희</v>
      </c>
      <c r="AN770" s="11" t="str">
        <f>VLOOKUP(표1[[#This Row],[팀장]],배민비즈계정!$B:$E,3,FALSE)</f>
        <v>yhchoi62</v>
      </c>
      <c r="AO770" s="16" t="str">
        <f>VLOOKUP(표1[[#This Row],[팀장]],배민비즈계정!$B:$E,4,FALSE)</f>
        <v xml:space="preserve"> 010-2336-6262</v>
      </c>
      <c r="AP770" s="2" t="s">
        <v>493</v>
      </c>
      <c r="AQ770" s="2" t="s">
        <v>377</v>
      </c>
      <c r="AR770" s="2" t="str">
        <f>_xlfn.XLOOKUP(표1[[#This Row],[시도2]]&amp;" "&amp;표1[[#This Row],[시군구2]],요금제0402!C:C,요금제0402!G:G)</f>
        <v>지방</v>
      </c>
      <c r="AS770" s="2"/>
      <c r="AT770" s="2"/>
      <c r="AU770" s="2"/>
    </row>
    <row r="771" spans="1:47" ht="16.5" customHeight="1">
      <c r="A771" s="10">
        <v>769</v>
      </c>
      <c r="B771" s="11"/>
      <c r="C771" s="11" t="s">
        <v>5581</v>
      </c>
      <c r="D771" s="11" t="s">
        <v>5582</v>
      </c>
      <c r="E771" s="11" t="s">
        <v>56</v>
      </c>
      <c r="F771" s="11" t="s">
        <v>109</v>
      </c>
      <c r="G771" s="11" t="s">
        <v>878</v>
      </c>
      <c r="H771" s="11">
        <v>0</v>
      </c>
      <c r="I771" s="47"/>
      <c r="J771" s="11" t="s">
        <v>5583</v>
      </c>
      <c r="K771" s="11" t="s">
        <v>5584</v>
      </c>
      <c r="L771" s="11" t="s">
        <v>4689</v>
      </c>
      <c r="M771" s="12">
        <v>45506</v>
      </c>
      <c r="N771" s="12">
        <v>45511</v>
      </c>
      <c r="O771" s="12" t="str">
        <f>IFERROR(_xlfn.XLOOKUP(표1[[#This Row],[시도]]&amp;" "&amp;표1[[#This Row],[시군구]],요금제0402!C:C,요금제0402!G:G),"-")</f>
        <v>경인B</v>
      </c>
      <c r="P771" s="14"/>
      <c r="Q771" s="57">
        <v>0</v>
      </c>
      <c r="R771" s="13">
        <v>100</v>
      </c>
      <c r="S771" s="18">
        <v>50</v>
      </c>
      <c r="T771" s="12" t="s">
        <v>86</v>
      </c>
      <c r="U771" s="11" t="s">
        <v>64</v>
      </c>
      <c r="V771" s="11">
        <v>2463400464</v>
      </c>
      <c r="W771" s="11" t="s">
        <v>2868</v>
      </c>
      <c r="X771" s="11" t="s">
        <v>2869</v>
      </c>
      <c r="Y771" s="11" t="s">
        <v>2870</v>
      </c>
      <c r="Z771" s="11">
        <v>3333284326935</v>
      </c>
      <c r="AA771" s="11" t="s">
        <v>68</v>
      </c>
      <c r="AB771" s="11" t="s">
        <v>2871</v>
      </c>
      <c r="AC771" s="12"/>
      <c r="AD771" s="12"/>
      <c r="AE771" s="12"/>
      <c r="AF771" s="15"/>
      <c r="AG771" s="11" t="str">
        <f>IFERROR(VLOOKUP(표1[[#This Row],[담당자]],'담당자 정보'!$B:$D,2,0),"")</f>
        <v>바로고</v>
      </c>
      <c r="AH771" s="11" t="str">
        <f>IFERROR(VLOOKUP(표1[[#This Row],[담당자]],'담당자 정보'!$B:$E,4,0),"")</f>
        <v>1팀</v>
      </c>
      <c r="AI771" s="12" t="s">
        <v>356</v>
      </c>
      <c r="AJ771" s="12" t="str">
        <f>IFERROR(VLOOKUP(표1[[#This Row],[담당자]],배민비즈계정!$B:$E,3,0),"")</f>
        <v>jhpyeong</v>
      </c>
      <c r="AK771" s="12" t="str">
        <f>IFERROR(VLOOKUP(표1[[#This Row],[담당자]],배민비즈계정!$B:$E,4,0),"")</f>
        <v>010-4660-7292</v>
      </c>
      <c r="AL771" s="12" t="str">
        <f>VLOOKUP(표1[[#This Row],[담당자]],배민비즈계정!$B:$E,2,0)</f>
        <v>1팀 팀장</v>
      </c>
      <c r="AM771" s="11" t="str">
        <f>VLOOKUP(표1[[#This Row],[담당자]],'담당자 정보'!B:G,6,FALSE)</f>
        <v>평정현</v>
      </c>
      <c r="AN771" s="11" t="str">
        <f>VLOOKUP(표1[[#This Row],[팀장]],배민비즈계정!$B:$E,3,FALSE)</f>
        <v>jhpyeong</v>
      </c>
      <c r="AO771" s="16" t="str">
        <f>VLOOKUP(표1[[#This Row],[팀장]],배민비즈계정!$B:$E,4,FALSE)</f>
        <v>010-4660-7292</v>
      </c>
      <c r="AP771" s="2" t="s">
        <v>109</v>
      </c>
      <c r="AQ771" s="2" t="s">
        <v>878</v>
      </c>
      <c r="AR771" s="2" t="str">
        <f>_xlfn.XLOOKUP(표1[[#This Row],[시도2]]&amp;" "&amp;표1[[#This Row],[시군구2]],요금제0402!C:C,요금제0402!G:G)</f>
        <v>경인B</v>
      </c>
      <c r="AS771" s="2"/>
      <c r="AT771" s="2"/>
      <c r="AU771" s="2"/>
    </row>
    <row r="772" spans="1:47" ht="16.5" customHeight="1">
      <c r="A772" s="10">
        <v>770</v>
      </c>
      <c r="B772" s="11"/>
      <c r="C772" s="11" t="s">
        <v>5585</v>
      </c>
      <c r="D772" s="11" t="s">
        <v>5586</v>
      </c>
      <c r="E772" s="11" t="s">
        <v>75</v>
      </c>
      <c r="F772" s="11" t="s">
        <v>309</v>
      </c>
      <c r="G772" s="11" t="s">
        <v>377</v>
      </c>
      <c r="H772" s="11">
        <v>0</v>
      </c>
      <c r="I772" s="47"/>
      <c r="J772" s="11" t="s">
        <v>5587</v>
      </c>
      <c r="K772" s="11" t="s">
        <v>5588</v>
      </c>
      <c r="L772" s="11" t="s">
        <v>4689</v>
      </c>
      <c r="M772" s="12">
        <v>45506</v>
      </c>
      <c r="N772" s="12">
        <v>45511</v>
      </c>
      <c r="O772" s="12" t="str">
        <f>IFERROR(_xlfn.XLOOKUP(표1[[#This Row],[시도]]&amp;" "&amp;표1[[#This Row],[시군구]],요금제0402!C:C,요금제0402!G:G),"-")</f>
        <v>지방</v>
      </c>
      <c r="P772" s="14"/>
      <c r="Q772" s="57">
        <v>0</v>
      </c>
      <c r="R772" s="13">
        <v>100</v>
      </c>
      <c r="S772" s="18">
        <v>50</v>
      </c>
      <c r="T772" s="12" t="s">
        <v>86</v>
      </c>
      <c r="U772" s="11" t="s">
        <v>64</v>
      </c>
      <c r="V772" s="11">
        <v>5022371709</v>
      </c>
      <c r="W772" s="11" t="s">
        <v>380</v>
      </c>
      <c r="X772" s="11" t="s">
        <v>381</v>
      </c>
      <c r="Y772" s="11" t="s">
        <v>5186</v>
      </c>
      <c r="Z772" s="11">
        <v>63230104111278</v>
      </c>
      <c r="AA772" s="11" t="s">
        <v>90</v>
      </c>
      <c r="AB772" s="11" t="s">
        <v>383</v>
      </c>
      <c r="AC772" s="12"/>
      <c r="AD772" s="12"/>
      <c r="AE772" s="12"/>
      <c r="AF772" s="15"/>
      <c r="AG772" s="11" t="str">
        <f>IFERROR(VLOOKUP(표1[[#This Row],[담당자]],'담당자 정보'!$B:$D,2,0),"")</f>
        <v>바로고</v>
      </c>
      <c r="AH772" s="11" t="str">
        <f>IFERROR(VLOOKUP(표1[[#This Row],[담당자]],'담당자 정보'!$B:$E,4,0),"")</f>
        <v>2팀</v>
      </c>
      <c r="AI772" s="12" t="s">
        <v>317</v>
      </c>
      <c r="AJ772" s="12" t="str">
        <f>IFERROR(VLOOKUP(표1[[#This Row],[담당자]],배민비즈계정!$B:$E,3,0),"")</f>
        <v>mskim1</v>
      </c>
      <c r="AK772" s="12" t="str">
        <f>IFERROR(VLOOKUP(표1[[#This Row],[담당자]],배민비즈계정!$B:$E,4,0),"")</f>
        <v>010-4659-7909</v>
      </c>
      <c r="AL772" s="12" t="str">
        <f>VLOOKUP(표1[[#This Row],[담당자]],배민비즈계정!$B:$E,2,0)</f>
        <v>2팀</v>
      </c>
      <c r="AM772" s="11" t="str">
        <f>VLOOKUP(표1[[#This Row],[담당자]],'담당자 정보'!B:G,6,FALSE)</f>
        <v>최융희</v>
      </c>
      <c r="AN772" s="11" t="str">
        <f>VLOOKUP(표1[[#This Row],[팀장]],배민비즈계정!$B:$E,3,FALSE)</f>
        <v>yhchoi62</v>
      </c>
      <c r="AO772" s="16" t="str">
        <f>VLOOKUP(표1[[#This Row],[팀장]],배민비즈계정!$B:$E,4,FALSE)</f>
        <v xml:space="preserve"> 010-2336-6262</v>
      </c>
      <c r="AP772" s="2" t="s">
        <v>309</v>
      </c>
      <c r="AQ772" s="2" t="s">
        <v>377</v>
      </c>
      <c r="AR772" s="2" t="str">
        <f>_xlfn.XLOOKUP(표1[[#This Row],[시도2]]&amp;" "&amp;표1[[#This Row],[시군구2]],요금제0402!C:C,요금제0402!G:G)</f>
        <v>지방</v>
      </c>
      <c r="AS772" s="2"/>
      <c r="AT772" s="2"/>
      <c r="AU772" s="2"/>
    </row>
    <row r="773" spans="1:47" ht="16.5" customHeight="1">
      <c r="A773" s="10">
        <v>771</v>
      </c>
      <c r="B773" s="11"/>
      <c r="C773" s="11" t="s">
        <v>5589</v>
      </c>
      <c r="D773" s="11" t="s">
        <v>5590</v>
      </c>
      <c r="E773" s="11" t="s">
        <v>56</v>
      </c>
      <c r="F773" s="11" t="s">
        <v>109</v>
      </c>
      <c r="G773" s="11" t="s">
        <v>848</v>
      </c>
      <c r="H773" s="11">
        <v>0</v>
      </c>
      <c r="I773" s="47"/>
      <c r="J773" s="11" t="s">
        <v>5591</v>
      </c>
      <c r="K773" s="11" t="s">
        <v>5592</v>
      </c>
      <c r="L773" s="11" t="s">
        <v>4689</v>
      </c>
      <c r="M773" s="12">
        <v>45506</v>
      </c>
      <c r="N773" s="12">
        <v>45511</v>
      </c>
      <c r="O773" s="12" t="str">
        <f>IFERROR(_xlfn.XLOOKUP(표1[[#This Row],[시도]]&amp;" "&amp;표1[[#This Row],[시군구]],요금제0402!C:C,요금제0402!G:G),"-")</f>
        <v>경인B</v>
      </c>
      <c r="P773" s="14"/>
      <c r="Q773" s="57">
        <v>0</v>
      </c>
      <c r="R773" s="13">
        <v>100</v>
      </c>
      <c r="S773" s="18">
        <v>50</v>
      </c>
      <c r="T773" s="12" t="s">
        <v>86</v>
      </c>
      <c r="U773" s="11" t="s">
        <v>64</v>
      </c>
      <c r="V773" s="11">
        <v>4270501330</v>
      </c>
      <c r="W773" s="11" t="s">
        <v>5593</v>
      </c>
      <c r="X773" s="11" t="s">
        <v>5594</v>
      </c>
      <c r="Y773" s="11" t="s">
        <v>5595</v>
      </c>
      <c r="Z773" s="11">
        <v>100180880185</v>
      </c>
      <c r="AA773" s="11" t="s">
        <v>408</v>
      </c>
      <c r="AB773" s="11" t="s">
        <v>5596</v>
      </c>
      <c r="AC773" s="12"/>
      <c r="AD773" s="12"/>
      <c r="AE773" s="12"/>
      <c r="AF773" s="15"/>
      <c r="AG773" s="11" t="str">
        <f>IFERROR(VLOOKUP(표1[[#This Row],[담당자]],'담당자 정보'!$B:$D,2,0),"")</f>
        <v>바로고</v>
      </c>
      <c r="AH773" s="11" t="str">
        <f>IFERROR(VLOOKUP(표1[[#This Row],[담당자]],'담당자 정보'!$B:$E,4,0),"")</f>
        <v>1팀</v>
      </c>
      <c r="AI773" s="12" t="s">
        <v>2479</v>
      </c>
      <c r="AJ773" s="12" t="str">
        <f>IFERROR(VLOOKUP(표1[[#This Row],[담당자]],배민비즈계정!$B:$E,3,0),"")</f>
        <v>yong1217</v>
      </c>
      <c r="AK773" s="12" t="str">
        <f>IFERROR(VLOOKUP(표1[[#This Row],[담당자]],배민비즈계정!$B:$E,4,0),"")</f>
        <v xml:space="preserve"> 010-9876-9387</v>
      </c>
      <c r="AL773" s="12" t="str">
        <f>VLOOKUP(표1[[#This Row],[담당자]],배민비즈계정!$B:$E,2,0)</f>
        <v>1팀</v>
      </c>
      <c r="AM773" s="11" t="str">
        <f>VLOOKUP(표1[[#This Row],[담당자]],'담당자 정보'!B:G,6,FALSE)</f>
        <v>평정현</v>
      </c>
      <c r="AN773" s="11" t="str">
        <f>VLOOKUP(표1[[#This Row],[팀장]],배민비즈계정!$B:$E,3,FALSE)</f>
        <v>jhpyeong</v>
      </c>
      <c r="AO773" s="16" t="str">
        <f>VLOOKUP(표1[[#This Row],[팀장]],배민비즈계정!$B:$E,4,FALSE)</f>
        <v>010-4660-7292</v>
      </c>
      <c r="AP773" s="2" t="s">
        <v>109</v>
      </c>
      <c r="AQ773" s="2" t="s">
        <v>848</v>
      </c>
      <c r="AR773" s="2" t="str">
        <f>_xlfn.XLOOKUP(표1[[#This Row],[시도2]]&amp;" "&amp;표1[[#This Row],[시군구2]],요금제0402!C:C,요금제0402!G:G)</f>
        <v>경인B</v>
      </c>
      <c r="AS773" s="2"/>
      <c r="AT773" s="2"/>
      <c r="AU773" s="2"/>
    </row>
    <row r="774" spans="1:47" ht="16.5" customHeight="1">
      <c r="A774" s="10">
        <v>772</v>
      </c>
      <c r="B774" s="17"/>
      <c r="C774" s="17" t="s">
        <v>5597</v>
      </c>
      <c r="D774" s="17" t="s">
        <v>5598</v>
      </c>
      <c r="E774" s="11" t="s">
        <v>56</v>
      </c>
      <c r="F774" s="17" t="s">
        <v>109</v>
      </c>
      <c r="G774" s="17" t="s">
        <v>848</v>
      </c>
      <c r="H774" s="11">
        <v>0</v>
      </c>
      <c r="I774" s="154" t="s">
        <v>4751</v>
      </c>
      <c r="J774" s="17" t="s">
        <v>5599</v>
      </c>
      <c r="K774" s="17" t="s">
        <v>5600</v>
      </c>
      <c r="L774" s="11" t="s">
        <v>4689</v>
      </c>
      <c r="M774" s="12">
        <v>45513</v>
      </c>
      <c r="N774" s="12">
        <v>45518</v>
      </c>
      <c r="O774" s="12" t="str">
        <f>IFERROR(_xlfn.XLOOKUP(표1[[#This Row],[시도]]&amp;" "&amp;표1[[#This Row],[시군구]],요금제0402!C:C,요금제0402!G:G),"-")</f>
        <v>경인B</v>
      </c>
      <c r="P774" s="156"/>
      <c r="Q774" s="57">
        <v>0</v>
      </c>
      <c r="R774" s="18">
        <v>100</v>
      </c>
      <c r="S774" s="18">
        <v>50</v>
      </c>
      <c r="T774" s="39" t="s">
        <v>86</v>
      </c>
      <c r="U774" s="11" t="s">
        <v>64</v>
      </c>
      <c r="V774" s="11">
        <v>3222601777</v>
      </c>
      <c r="W774" s="11" t="s">
        <v>2686</v>
      </c>
      <c r="X774" s="11" t="s">
        <v>2687</v>
      </c>
      <c r="Y774" s="11" t="s">
        <v>5601</v>
      </c>
      <c r="Z774" s="11">
        <v>3333286384218</v>
      </c>
      <c r="AA774" s="11" t="s">
        <v>68</v>
      </c>
      <c r="AB774" s="11" t="s">
        <v>2689</v>
      </c>
      <c r="AC774" s="17"/>
      <c r="AD774" s="17"/>
      <c r="AE774" s="17"/>
      <c r="AF774" s="32"/>
      <c r="AG774" s="17" t="str">
        <f>IFERROR(VLOOKUP(표1[[#This Row],[담당자]],'담당자 정보'!$B:$D,2,0),"")</f>
        <v>바로고</v>
      </c>
      <c r="AH774" s="11" t="str">
        <f>IFERROR(VLOOKUP(표1[[#This Row],[담당자]],'담당자 정보'!$B:$E,4,0),"")</f>
        <v>1팀</v>
      </c>
      <c r="AI774" s="12" t="s">
        <v>857</v>
      </c>
      <c r="AJ774" s="41" t="str">
        <f>IFERROR(VLOOKUP(표1[[#This Row],[담당자]],배민비즈계정!$B:$E,3,0),"")</f>
        <v>kobukikaka</v>
      </c>
      <c r="AK774" s="41" t="str">
        <f>IFERROR(VLOOKUP(표1[[#This Row],[담당자]],배민비즈계정!$B:$E,4,0),"")</f>
        <v>010-4135-2094</v>
      </c>
      <c r="AL774" s="12" t="str">
        <f>VLOOKUP(표1[[#This Row],[담당자]],배민비즈계정!$B:$E,2,0)</f>
        <v>1팀</v>
      </c>
      <c r="AM774" s="11" t="str">
        <f>VLOOKUP(표1[[#This Row],[담당자]],'담당자 정보'!B:G,6,FALSE)</f>
        <v>평정현</v>
      </c>
      <c r="AN774" s="11" t="str">
        <f>VLOOKUP(표1[[#This Row],[팀장]],배민비즈계정!$B:$E,3,FALSE)</f>
        <v>jhpyeong</v>
      </c>
      <c r="AO774" s="16" t="str">
        <f>VLOOKUP(표1[[#This Row],[팀장]],배민비즈계정!$B:$E,4,FALSE)</f>
        <v>010-4660-7292</v>
      </c>
      <c r="AP774" s="2" t="s">
        <v>109</v>
      </c>
      <c r="AQ774" s="2" t="s">
        <v>848</v>
      </c>
      <c r="AR774" s="2" t="str">
        <f>_xlfn.XLOOKUP(표1[[#This Row],[시도2]]&amp;" "&amp;표1[[#This Row],[시군구2]],요금제0402!C:C,요금제0402!G:G)</f>
        <v>경인B</v>
      </c>
      <c r="AS774" s="2"/>
      <c r="AT774" s="2"/>
      <c r="AU774" s="2"/>
    </row>
    <row r="775" spans="1:47" ht="16.5" customHeight="1">
      <c r="A775" s="10">
        <v>773</v>
      </c>
      <c r="B775" s="11"/>
      <c r="C775" s="11" t="s">
        <v>5602</v>
      </c>
      <c r="D775" s="11" t="s">
        <v>5603</v>
      </c>
      <c r="E775" s="11" t="s">
        <v>75</v>
      </c>
      <c r="F775" s="11" t="s">
        <v>388</v>
      </c>
      <c r="G775" s="11" t="s">
        <v>423</v>
      </c>
      <c r="H775" s="11">
        <v>0</v>
      </c>
      <c r="I775" s="47" t="s">
        <v>5604</v>
      </c>
      <c r="J775" s="11" t="s">
        <v>5605</v>
      </c>
      <c r="K775" s="11" t="s">
        <v>5606</v>
      </c>
      <c r="L775" s="11" t="s">
        <v>4689</v>
      </c>
      <c r="M775" s="12">
        <v>45513</v>
      </c>
      <c r="N775" s="12">
        <v>45518</v>
      </c>
      <c r="O775" s="12" t="str">
        <f>IFERROR(_xlfn.XLOOKUP(표1[[#This Row],[시도]]&amp;" "&amp;표1[[#This Row],[시군구]],요금제0402!C:C,요금제0402!G:G),"-")</f>
        <v>지방</v>
      </c>
      <c r="P775" s="40"/>
      <c r="Q775" s="57">
        <v>0</v>
      </c>
      <c r="R775" s="18">
        <v>100</v>
      </c>
      <c r="S775" s="18">
        <v>50</v>
      </c>
      <c r="T775" s="39" t="s">
        <v>86</v>
      </c>
      <c r="U775" s="11" t="s">
        <v>64</v>
      </c>
      <c r="V775" s="11">
        <v>2021910479</v>
      </c>
      <c r="W775" s="11" t="s">
        <v>218</v>
      </c>
      <c r="X775" s="11" t="s">
        <v>5607</v>
      </c>
      <c r="Y775" s="11" t="s">
        <v>5608</v>
      </c>
      <c r="Z775" s="11">
        <v>1107020710558</v>
      </c>
      <c r="AA775" s="11" t="s">
        <v>1262</v>
      </c>
      <c r="AB775" s="11" t="s">
        <v>5609</v>
      </c>
      <c r="AC775" s="11"/>
      <c r="AD775" s="11"/>
      <c r="AE775" s="11"/>
      <c r="AF775" s="15"/>
      <c r="AG775" s="17" t="str">
        <f>IFERROR(VLOOKUP(표1[[#This Row],[담당자]],'담당자 정보'!$B:$D,2,0),"")</f>
        <v>바로고</v>
      </c>
      <c r="AH775" s="11" t="str">
        <f>IFERROR(VLOOKUP(표1[[#This Row],[담당자]],'담당자 정보'!$B:$E,4,0),"")</f>
        <v>2팀</v>
      </c>
      <c r="AI775" s="12" t="s">
        <v>5610</v>
      </c>
      <c r="AJ775" s="41" t="str">
        <f>IFERROR(VLOOKUP(표1[[#This Row],[담당자]],배민비즈계정!$B:$E,3,0),"")</f>
        <v>realjay133</v>
      </c>
      <c r="AK775" s="41" t="str">
        <f>IFERROR(VLOOKUP(표1[[#This Row],[담당자]],배민비즈계정!$B:$E,4,0),"")</f>
        <v>010-5830-1592</v>
      </c>
      <c r="AL775" s="12" t="str">
        <f>VLOOKUP(표1[[#This Row],[담당자]],배민비즈계정!$B:$E,2,0)</f>
        <v>2팀</v>
      </c>
      <c r="AM775" s="11" t="str">
        <f>VLOOKUP(표1[[#This Row],[담당자]],'담당자 정보'!B:G,6,FALSE)</f>
        <v>최융희</v>
      </c>
      <c r="AN775" s="11" t="str">
        <f>VLOOKUP(표1[[#This Row],[팀장]],배민비즈계정!$B:$E,3,FALSE)</f>
        <v>yhchoi62</v>
      </c>
      <c r="AO775" s="16" t="str">
        <f>VLOOKUP(표1[[#This Row],[팀장]],배민비즈계정!$B:$E,4,FALSE)</f>
        <v xml:space="preserve"> 010-2336-6262</v>
      </c>
      <c r="AP775" s="2" t="s">
        <v>388</v>
      </c>
      <c r="AQ775" s="2" t="s">
        <v>423</v>
      </c>
      <c r="AR775" s="2" t="str">
        <f>_xlfn.XLOOKUP(표1[[#This Row],[시도2]]&amp;" "&amp;표1[[#This Row],[시군구2]],요금제0402!C:C,요금제0402!G:G)</f>
        <v>지방</v>
      </c>
      <c r="AS775" s="2"/>
      <c r="AT775" s="2"/>
      <c r="AU775" s="2"/>
    </row>
    <row r="776" spans="1:47" ht="16.5" customHeight="1">
      <c r="A776" s="10">
        <v>774</v>
      </c>
      <c r="B776" s="11"/>
      <c r="C776" s="11" t="s">
        <v>5611</v>
      </c>
      <c r="D776" s="11" t="s">
        <v>5612</v>
      </c>
      <c r="E776" s="11" t="s">
        <v>75</v>
      </c>
      <c r="F776" s="11" t="s">
        <v>57</v>
      </c>
      <c r="G776" s="11" t="s">
        <v>2571</v>
      </c>
      <c r="H776" s="11">
        <v>0</v>
      </c>
      <c r="I776" s="50"/>
      <c r="J776" s="11" t="s">
        <v>5613</v>
      </c>
      <c r="K776" s="11" t="s">
        <v>5614</v>
      </c>
      <c r="L776" s="11" t="s">
        <v>4689</v>
      </c>
      <c r="M776" s="12">
        <v>45513</v>
      </c>
      <c r="N776" s="12">
        <v>45518</v>
      </c>
      <c r="O776" s="12" t="str">
        <f>IFERROR(_xlfn.XLOOKUP(표1[[#This Row],[시도]]&amp;" "&amp;표1[[#This Row],[시군구]],요금제0402!C:C,요금제0402!G:G),"-")</f>
        <v>서울B&amp;경인A</v>
      </c>
      <c r="P776" s="40"/>
      <c r="Q776" s="57">
        <v>0</v>
      </c>
      <c r="R776" s="18">
        <v>100</v>
      </c>
      <c r="S776" s="18">
        <v>50</v>
      </c>
      <c r="T776" s="39" t="s">
        <v>86</v>
      </c>
      <c r="U776" s="11" t="s">
        <v>64</v>
      </c>
      <c r="V776" s="11">
        <v>2454400043</v>
      </c>
      <c r="W776" s="11" t="s">
        <v>5615</v>
      </c>
      <c r="X776" s="11" t="s">
        <v>5616</v>
      </c>
      <c r="Y776" s="11" t="s">
        <v>5617</v>
      </c>
      <c r="Z776" s="11">
        <v>3333061415098</v>
      </c>
      <c r="AA776" s="11" t="s">
        <v>68</v>
      </c>
      <c r="AB776" s="11" t="s">
        <v>5618</v>
      </c>
      <c r="AC776" s="11"/>
      <c r="AD776" s="11"/>
      <c r="AE776" s="11"/>
      <c r="AF776" s="15"/>
      <c r="AG776" s="17" t="str">
        <f>IFERROR(VLOOKUP(표1[[#This Row],[담당자]],'담당자 정보'!$B:$D,2,0),"")</f>
        <v>바로고</v>
      </c>
      <c r="AH776" s="11" t="str">
        <f>IFERROR(VLOOKUP(표1[[#This Row],[담당자]],'담당자 정보'!$B:$E,4,0),"")</f>
        <v>1팀</v>
      </c>
      <c r="AI776" s="12" t="s">
        <v>71</v>
      </c>
      <c r="AJ776" s="41" t="str">
        <f>IFERROR(VLOOKUP(표1[[#This Row],[담당자]],배민비즈계정!$B:$E,3,0),"")</f>
        <v>tkdan159</v>
      </c>
      <c r="AK776" s="41" t="str">
        <f>IFERROR(VLOOKUP(표1[[#This Row],[담당자]],배민비즈계정!$B:$E,4,0),"")</f>
        <v>010-9052-0911</v>
      </c>
      <c r="AL776" s="12" t="str">
        <f>VLOOKUP(표1[[#This Row],[담당자]],배민비즈계정!$B:$E,2,0)</f>
        <v>1팀</v>
      </c>
      <c r="AM776" s="11" t="str">
        <f>VLOOKUP(표1[[#This Row],[담당자]],'담당자 정보'!B:G,6,FALSE)</f>
        <v>평정현</v>
      </c>
      <c r="AN776" s="11" t="str">
        <f>VLOOKUP(표1[[#This Row],[팀장]],배민비즈계정!$B:$E,3,FALSE)</f>
        <v>jhpyeong</v>
      </c>
      <c r="AO776" s="16" t="str">
        <f>VLOOKUP(표1[[#This Row],[팀장]],배민비즈계정!$B:$E,4,FALSE)</f>
        <v>010-4660-7292</v>
      </c>
      <c r="AP776" s="2" t="s">
        <v>57</v>
      </c>
      <c r="AQ776" s="2" t="s">
        <v>2571</v>
      </c>
      <c r="AR776" s="2" t="str">
        <f>_xlfn.XLOOKUP(표1[[#This Row],[시도2]]&amp;" "&amp;표1[[#This Row],[시군구2]],요금제0402!C:C,요금제0402!G:G)</f>
        <v>서울B&amp;경인A</v>
      </c>
      <c r="AS776" s="2"/>
      <c r="AT776" s="2"/>
      <c r="AU776" s="2"/>
    </row>
    <row r="777" spans="1:47" ht="16.5" customHeight="1">
      <c r="A777" s="10">
        <v>775</v>
      </c>
      <c r="B777" s="11"/>
      <c r="C777" s="11" t="s">
        <v>5619</v>
      </c>
      <c r="D777" s="11" t="s">
        <v>5620</v>
      </c>
      <c r="E777" s="11" t="s">
        <v>56</v>
      </c>
      <c r="F777" s="11" t="s">
        <v>57</v>
      </c>
      <c r="G777" s="11" t="s">
        <v>58</v>
      </c>
      <c r="H777" s="11">
        <v>0</v>
      </c>
      <c r="I777" s="50"/>
      <c r="J777" s="11" t="s">
        <v>5621</v>
      </c>
      <c r="K777" s="11" t="s">
        <v>5622</v>
      </c>
      <c r="L777" s="11" t="s">
        <v>4689</v>
      </c>
      <c r="M777" s="12">
        <v>45513</v>
      </c>
      <c r="N777" s="12">
        <v>45518</v>
      </c>
      <c r="O777" s="12" t="str">
        <f>IFERROR(_xlfn.XLOOKUP(표1[[#This Row],[시도]]&amp;" "&amp;표1[[#This Row],[시군구]],요금제0402!C:C,요금제0402!G:G),"-")</f>
        <v>서울B&amp;경인A</v>
      </c>
      <c r="P777" s="40"/>
      <c r="Q777" s="57">
        <v>0</v>
      </c>
      <c r="R777" s="18">
        <v>100</v>
      </c>
      <c r="S777" s="18">
        <v>50</v>
      </c>
      <c r="T777" s="39" t="s">
        <v>86</v>
      </c>
      <c r="U777" s="11" t="s">
        <v>64</v>
      </c>
      <c r="V777" s="11">
        <v>8041900710</v>
      </c>
      <c r="W777" s="11" t="s">
        <v>5623</v>
      </c>
      <c r="X777" s="11" t="s">
        <v>5624</v>
      </c>
      <c r="Y777" s="11" t="s">
        <v>5625</v>
      </c>
      <c r="Z777" s="11" t="s">
        <v>5626</v>
      </c>
      <c r="AA777" s="11" t="s">
        <v>142</v>
      </c>
      <c r="AB777" s="11" t="s">
        <v>5627</v>
      </c>
      <c r="AC777" s="11"/>
      <c r="AD777" s="11"/>
      <c r="AE777" s="11"/>
      <c r="AF777" s="15"/>
      <c r="AG777" s="17" t="str">
        <f>IFERROR(VLOOKUP(표1[[#This Row],[담당자]],'담당자 정보'!$B:$D,2,0),"")</f>
        <v>바로고</v>
      </c>
      <c r="AH777" s="11" t="str">
        <f>IFERROR(VLOOKUP(표1[[#This Row],[담당자]],'담당자 정보'!$B:$E,4,0),"")</f>
        <v>1팀</v>
      </c>
      <c r="AI777" s="12" t="s">
        <v>71</v>
      </c>
      <c r="AJ777" s="41" t="str">
        <f>IFERROR(VLOOKUP(표1[[#This Row],[담당자]],배민비즈계정!$B:$E,3,0),"")</f>
        <v>tkdan159</v>
      </c>
      <c r="AK777" s="41" t="str">
        <f>IFERROR(VLOOKUP(표1[[#This Row],[담당자]],배민비즈계정!$B:$E,4,0),"")</f>
        <v>010-9052-0911</v>
      </c>
      <c r="AL777" s="12" t="str">
        <f>VLOOKUP(표1[[#This Row],[담당자]],배민비즈계정!$B:$E,2,0)</f>
        <v>1팀</v>
      </c>
      <c r="AM777" s="11" t="str">
        <f>VLOOKUP(표1[[#This Row],[담당자]],'담당자 정보'!B:G,6,FALSE)</f>
        <v>평정현</v>
      </c>
      <c r="AN777" s="11" t="str">
        <f>VLOOKUP(표1[[#This Row],[팀장]],배민비즈계정!$B:$E,3,FALSE)</f>
        <v>jhpyeong</v>
      </c>
      <c r="AO777" s="16" t="str">
        <f>VLOOKUP(표1[[#This Row],[팀장]],배민비즈계정!$B:$E,4,FALSE)</f>
        <v>010-4660-7292</v>
      </c>
      <c r="AP777" s="2" t="s">
        <v>57</v>
      </c>
      <c r="AQ777" s="2" t="s">
        <v>58</v>
      </c>
      <c r="AR777" s="2" t="str">
        <f>_xlfn.XLOOKUP(표1[[#This Row],[시도2]]&amp;" "&amp;표1[[#This Row],[시군구2]],요금제0402!C:C,요금제0402!G:G)</f>
        <v>서울B&amp;경인A</v>
      </c>
      <c r="AS777" s="2"/>
      <c r="AT777" s="2"/>
      <c r="AU777" s="2"/>
    </row>
    <row r="778" spans="1:47" ht="16.5" customHeight="1">
      <c r="A778" s="10">
        <v>776</v>
      </c>
      <c r="B778" s="11"/>
      <c r="C778" s="59" t="s">
        <v>5628</v>
      </c>
      <c r="D778" s="11" t="s">
        <v>5629</v>
      </c>
      <c r="E778" s="11" t="s">
        <v>75</v>
      </c>
      <c r="F778" s="11" t="s">
        <v>57</v>
      </c>
      <c r="G778" s="11" t="s">
        <v>58</v>
      </c>
      <c r="H778" s="11">
        <v>0</v>
      </c>
      <c r="I778" s="50"/>
      <c r="J778" s="11" t="s">
        <v>5630</v>
      </c>
      <c r="K778" s="11" t="s">
        <v>5631</v>
      </c>
      <c r="L778" s="11" t="s">
        <v>4689</v>
      </c>
      <c r="M778" s="12">
        <v>45513</v>
      </c>
      <c r="N778" s="12">
        <v>45518</v>
      </c>
      <c r="O778" s="12" t="str">
        <f>IFERROR(_xlfn.XLOOKUP(표1[[#This Row],[시도]]&amp;" "&amp;표1[[#This Row],[시군구]],요금제0402!C:C,요금제0402!G:G),"-")</f>
        <v>서울B&amp;경인A</v>
      </c>
      <c r="P778" s="40"/>
      <c r="Q778" s="57">
        <v>0</v>
      </c>
      <c r="R778" s="18">
        <v>100</v>
      </c>
      <c r="S778" s="18">
        <v>0</v>
      </c>
      <c r="T778" s="39" t="s">
        <v>150</v>
      </c>
      <c r="U778" s="11" t="s">
        <v>64</v>
      </c>
      <c r="V778" s="11">
        <v>2211663452</v>
      </c>
      <c r="W778" s="11" t="s">
        <v>5632</v>
      </c>
      <c r="X778" s="11" t="s">
        <v>5633</v>
      </c>
      <c r="Y778" s="11" t="s">
        <v>5634</v>
      </c>
      <c r="Z778" s="11">
        <v>11991080107507</v>
      </c>
      <c r="AA778" s="11" t="s">
        <v>296</v>
      </c>
      <c r="AB778" s="11" t="s">
        <v>5635</v>
      </c>
      <c r="AC778" s="11"/>
      <c r="AD778" s="11"/>
      <c r="AE778" s="11"/>
      <c r="AF778" s="15"/>
      <c r="AG778" s="17" t="str">
        <f>IFERROR(VLOOKUP(표1[[#This Row],[담당자]],'담당자 정보'!$B:$D,2,0),"")</f>
        <v>바로고</v>
      </c>
      <c r="AH778" s="11" t="str">
        <f>IFERROR(VLOOKUP(표1[[#This Row],[담당자]],'담당자 정보'!$B:$E,4,0),"")</f>
        <v>1팀</v>
      </c>
      <c r="AI778" s="12" t="s">
        <v>71</v>
      </c>
      <c r="AJ778" s="41" t="str">
        <f>IFERROR(VLOOKUP(표1[[#This Row],[담당자]],배민비즈계정!$B:$E,3,0),"")</f>
        <v>tkdan159</v>
      </c>
      <c r="AK778" s="41" t="str">
        <f>IFERROR(VLOOKUP(표1[[#This Row],[담당자]],배민비즈계정!$B:$E,4,0),"")</f>
        <v>010-9052-0911</v>
      </c>
      <c r="AL778" s="12" t="str">
        <f>VLOOKUP(표1[[#This Row],[담당자]],배민비즈계정!$B:$E,2,0)</f>
        <v>1팀</v>
      </c>
      <c r="AM778" s="11" t="str">
        <f>VLOOKUP(표1[[#This Row],[담당자]],'담당자 정보'!B:G,6,FALSE)</f>
        <v>평정현</v>
      </c>
      <c r="AN778" s="11" t="str">
        <f>VLOOKUP(표1[[#This Row],[팀장]],배민비즈계정!$B:$E,3,FALSE)</f>
        <v>jhpyeong</v>
      </c>
      <c r="AO778" s="16" t="str">
        <f>VLOOKUP(표1[[#This Row],[팀장]],배민비즈계정!$B:$E,4,FALSE)</f>
        <v>010-4660-7292</v>
      </c>
      <c r="AP778" s="2" t="s">
        <v>57</v>
      </c>
      <c r="AQ778" s="2" t="s">
        <v>58</v>
      </c>
      <c r="AR778" s="2" t="str">
        <f>_xlfn.XLOOKUP(표1[[#This Row],[시도2]]&amp;" "&amp;표1[[#This Row],[시군구2]],요금제0402!C:C,요금제0402!G:G)</f>
        <v>서울B&amp;경인A</v>
      </c>
      <c r="AS778" s="2"/>
      <c r="AT778" s="2"/>
      <c r="AU778" s="2"/>
    </row>
    <row r="779" spans="1:47" ht="16.5" customHeight="1">
      <c r="A779" s="10">
        <v>777</v>
      </c>
      <c r="B779" s="11"/>
      <c r="C779" s="11" t="s">
        <v>5636</v>
      </c>
      <c r="D779" s="11" t="s">
        <v>5637</v>
      </c>
      <c r="E779" s="11" t="s">
        <v>56</v>
      </c>
      <c r="F779" s="11" t="s">
        <v>57</v>
      </c>
      <c r="G779" s="11" t="s">
        <v>743</v>
      </c>
      <c r="H779" s="11">
        <v>0</v>
      </c>
      <c r="I779" s="50"/>
      <c r="J779" s="11" t="s">
        <v>5638</v>
      </c>
      <c r="K779" s="11" t="s">
        <v>5639</v>
      </c>
      <c r="L779" s="11" t="s">
        <v>4689</v>
      </c>
      <c r="M779" s="12">
        <v>45513</v>
      </c>
      <c r="N779" s="12">
        <v>45518</v>
      </c>
      <c r="O779" s="12" t="str">
        <f>IFERROR(_xlfn.XLOOKUP(표1[[#This Row],[시도]]&amp;" "&amp;표1[[#This Row],[시군구]],요금제0402!C:C,요금제0402!G:G),"-")</f>
        <v>서울B&amp;경인A</v>
      </c>
      <c r="P779" s="40"/>
      <c r="Q779" s="57">
        <v>0</v>
      </c>
      <c r="R779" s="18">
        <v>100</v>
      </c>
      <c r="S779" s="18">
        <v>50</v>
      </c>
      <c r="T779" s="39" t="s">
        <v>86</v>
      </c>
      <c r="U779" s="11" t="s">
        <v>64</v>
      </c>
      <c r="V779" s="11">
        <v>3884501007</v>
      </c>
      <c r="W779" s="11" t="s">
        <v>5640</v>
      </c>
      <c r="X779" s="11" t="s">
        <v>5641</v>
      </c>
      <c r="Y779" s="11" t="s">
        <v>5642</v>
      </c>
      <c r="Z779" s="11">
        <v>3333289958836</v>
      </c>
      <c r="AA779" s="11" t="s">
        <v>68</v>
      </c>
      <c r="AB779" s="11" t="s">
        <v>5643</v>
      </c>
      <c r="AC779" s="11"/>
      <c r="AD779" s="11"/>
      <c r="AE779" s="11"/>
      <c r="AF779" s="15"/>
      <c r="AG779" s="17" t="str">
        <f>IFERROR(VLOOKUP(표1[[#This Row],[담당자]],'담당자 정보'!$B:$D,2,0),"")</f>
        <v>바로고</v>
      </c>
      <c r="AH779" s="11" t="str">
        <f>IFERROR(VLOOKUP(표1[[#This Row],[담당자]],'담당자 정보'!$B:$E,4,0),"")</f>
        <v>1팀</v>
      </c>
      <c r="AI779" s="12" t="s">
        <v>71</v>
      </c>
      <c r="AJ779" s="39" t="str">
        <f>IFERROR(VLOOKUP(표1[[#This Row],[담당자]],배민비즈계정!$B:$E,3,0),"")</f>
        <v>tkdan159</v>
      </c>
      <c r="AK779" s="39" t="str">
        <f>IFERROR(VLOOKUP(표1[[#This Row],[담당자]],배민비즈계정!$B:$E,4,0),"")</f>
        <v>010-9052-0911</v>
      </c>
      <c r="AL779" s="12" t="str">
        <f>VLOOKUP(표1[[#This Row],[담당자]],배민비즈계정!$B:$E,2,0)</f>
        <v>1팀</v>
      </c>
      <c r="AM779" s="11" t="str">
        <f>VLOOKUP(표1[[#This Row],[담당자]],'담당자 정보'!B:G,6,FALSE)</f>
        <v>평정현</v>
      </c>
      <c r="AN779" s="11" t="str">
        <f>VLOOKUP(표1[[#This Row],[팀장]],배민비즈계정!$B:$E,3,FALSE)</f>
        <v>jhpyeong</v>
      </c>
      <c r="AO779" s="16" t="str">
        <f>VLOOKUP(표1[[#This Row],[팀장]],배민비즈계정!$B:$E,4,FALSE)</f>
        <v>010-4660-7292</v>
      </c>
      <c r="AP779" s="2" t="s">
        <v>57</v>
      </c>
      <c r="AQ779" s="2" t="s">
        <v>743</v>
      </c>
      <c r="AR779" s="2" t="str">
        <f>_xlfn.XLOOKUP(표1[[#This Row],[시도2]]&amp;" "&amp;표1[[#This Row],[시군구2]],요금제0402!C:C,요금제0402!G:G)</f>
        <v>서울B&amp;경인A</v>
      </c>
      <c r="AS779" s="2"/>
      <c r="AT779" s="2"/>
      <c r="AU779" s="2"/>
    </row>
    <row r="780" spans="1:47" ht="16.5" customHeight="1">
      <c r="A780" s="10">
        <v>778</v>
      </c>
      <c r="B780" s="11"/>
      <c r="C780" s="11" t="s">
        <v>5644</v>
      </c>
      <c r="D780" s="11" t="s">
        <v>5645</v>
      </c>
      <c r="E780" s="11" t="s">
        <v>108</v>
      </c>
      <c r="F780" s="11" t="s">
        <v>109</v>
      </c>
      <c r="G780" s="11" t="s">
        <v>1044</v>
      </c>
      <c r="H780" s="11">
        <v>2</v>
      </c>
      <c r="I780" s="47" t="s">
        <v>5646</v>
      </c>
      <c r="J780" s="11" t="s">
        <v>5647</v>
      </c>
      <c r="K780" s="11" t="s">
        <v>5648</v>
      </c>
      <c r="L780" s="11" t="s">
        <v>4689</v>
      </c>
      <c r="M780" s="12">
        <v>45513</v>
      </c>
      <c r="N780" s="12">
        <v>45518</v>
      </c>
      <c r="O780" s="12" t="str">
        <f>IFERROR(_xlfn.XLOOKUP(표1[[#This Row],[시도]]&amp;" "&amp;표1[[#This Row],[시군구]],요금제0402!C:C,요금제0402!G:G),"-")</f>
        <v>경인B</v>
      </c>
      <c r="P780" s="40"/>
      <c r="Q780" s="57">
        <v>0</v>
      </c>
      <c r="R780" s="18">
        <v>100</v>
      </c>
      <c r="S780" s="18">
        <v>50</v>
      </c>
      <c r="T780" s="39" t="s">
        <v>86</v>
      </c>
      <c r="U780" s="11" t="s">
        <v>64</v>
      </c>
      <c r="V780" s="11">
        <v>3161700470</v>
      </c>
      <c r="W780" s="11" t="s">
        <v>3363</v>
      </c>
      <c r="X780" s="11" t="s">
        <v>5649</v>
      </c>
      <c r="Y780" s="11" t="s">
        <v>5650</v>
      </c>
      <c r="Z780" s="11">
        <v>3521309136813</v>
      </c>
      <c r="AA780" s="11" t="s">
        <v>142</v>
      </c>
      <c r="AB780" s="11" t="s">
        <v>5651</v>
      </c>
      <c r="AC780" s="11"/>
      <c r="AD780" s="11"/>
      <c r="AE780" s="11"/>
      <c r="AF780" s="15"/>
      <c r="AG780" s="17" t="str">
        <f>IFERROR(VLOOKUP(표1[[#This Row],[담당자]],'담당자 정보'!$B:$D,2,0),"")</f>
        <v>바로고</v>
      </c>
      <c r="AH780" s="11" t="str">
        <f>IFERROR(VLOOKUP(표1[[#This Row],[담당자]],'담당자 정보'!$B:$E,4,0),"")</f>
        <v>1팀</v>
      </c>
      <c r="AI780" s="12" t="s">
        <v>118</v>
      </c>
      <c r="AJ780" s="39" t="str">
        <f>IFERROR(VLOOKUP(표1[[#This Row],[담당자]],배민비즈계정!$B:$E,3,0),"")</f>
        <v>swyoo</v>
      </c>
      <c r="AK780" s="39" t="str">
        <f>IFERROR(VLOOKUP(표1[[#This Row],[담당자]],배민비즈계정!$B:$E,4,0),"")</f>
        <v xml:space="preserve"> 010-5714-1605</v>
      </c>
      <c r="AL780" s="12" t="str">
        <f>VLOOKUP(표1[[#This Row],[담당자]],배민비즈계정!$B:$E,2,0)</f>
        <v>1팀</v>
      </c>
      <c r="AM780" s="11" t="str">
        <f>VLOOKUP(표1[[#This Row],[담당자]],'담당자 정보'!B:G,6,FALSE)</f>
        <v>평정현</v>
      </c>
      <c r="AN780" s="11" t="str">
        <f>VLOOKUP(표1[[#This Row],[팀장]],배민비즈계정!$B:$E,3,FALSE)</f>
        <v>jhpyeong</v>
      </c>
      <c r="AO780" s="16" t="str">
        <f>VLOOKUP(표1[[#This Row],[팀장]],배민비즈계정!$B:$E,4,FALSE)</f>
        <v>010-4660-7292</v>
      </c>
      <c r="AP780" s="2" t="s">
        <v>109</v>
      </c>
      <c r="AQ780" s="2" t="s">
        <v>1044</v>
      </c>
      <c r="AR780" s="2" t="str">
        <f>_xlfn.XLOOKUP(표1[[#This Row],[시도2]]&amp;" "&amp;표1[[#This Row],[시군구2]],요금제0402!C:C,요금제0402!G:G)</f>
        <v>경인B</v>
      </c>
      <c r="AS780" s="2"/>
      <c r="AT780" s="2"/>
      <c r="AU780" s="2"/>
    </row>
    <row r="781" spans="1:47" ht="16.5" customHeight="1">
      <c r="A781" s="10">
        <v>779</v>
      </c>
      <c r="B781" s="11"/>
      <c r="C781" s="11" t="s">
        <v>5652</v>
      </c>
      <c r="D781" s="11" t="s">
        <v>5653</v>
      </c>
      <c r="E781" s="11" t="s">
        <v>56</v>
      </c>
      <c r="F781" s="11" t="s">
        <v>109</v>
      </c>
      <c r="G781" s="11" t="s">
        <v>135</v>
      </c>
      <c r="H781" s="11">
        <v>0</v>
      </c>
      <c r="I781" s="49" t="s">
        <v>5654</v>
      </c>
      <c r="J781" s="11" t="s">
        <v>5655</v>
      </c>
      <c r="K781" s="11" t="s">
        <v>5656</v>
      </c>
      <c r="L781" s="11" t="s">
        <v>4689</v>
      </c>
      <c r="M781" s="12">
        <v>45513</v>
      </c>
      <c r="N781" s="12">
        <v>45518</v>
      </c>
      <c r="O781" s="12" t="str">
        <f>IFERROR(_xlfn.XLOOKUP(표1[[#This Row],[시도]]&amp;" "&amp;표1[[#This Row],[시군구]],요금제0402!C:C,요금제0402!G:G),"-")</f>
        <v>경인B</v>
      </c>
      <c r="P781" s="40"/>
      <c r="Q781" s="57">
        <v>0</v>
      </c>
      <c r="R781" s="18">
        <v>100</v>
      </c>
      <c r="S781" s="18">
        <v>50</v>
      </c>
      <c r="T781" s="39" t="s">
        <v>86</v>
      </c>
      <c r="U781" s="11" t="s">
        <v>64</v>
      </c>
      <c r="V781" s="11">
        <v>1946100460</v>
      </c>
      <c r="W781" s="11" t="s">
        <v>5657</v>
      </c>
      <c r="X781" s="11" t="s">
        <v>5658</v>
      </c>
      <c r="Y781" s="11" t="s">
        <v>5659</v>
      </c>
      <c r="Z781" s="11">
        <v>64604818401010</v>
      </c>
      <c r="AA781" s="11" t="s">
        <v>103</v>
      </c>
      <c r="AB781" s="11" t="s">
        <v>5660</v>
      </c>
      <c r="AC781" s="11"/>
      <c r="AD781" s="11"/>
      <c r="AE781" s="11"/>
      <c r="AF781" s="15"/>
      <c r="AG781" s="17" t="str">
        <f>IFERROR(VLOOKUP(표1[[#This Row],[담당자]],'담당자 정보'!$B:$D,2,0),"")</f>
        <v>바로고</v>
      </c>
      <c r="AH781" s="11" t="str">
        <f>IFERROR(VLOOKUP(표1[[#This Row],[담당자]],'담당자 정보'!$B:$E,4,0),"")</f>
        <v>1팀</v>
      </c>
      <c r="AI781" s="12" t="s">
        <v>118</v>
      </c>
      <c r="AJ781" s="39" t="str">
        <f>IFERROR(VLOOKUP(표1[[#This Row],[담당자]],배민비즈계정!$B:$E,3,0),"")</f>
        <v>swyoo</v>
      </c>
      <c r="AK781" s="39" t="str">
        <f>IFERROR(VLOOKUP(표1[[#This Row],[담당자]],배민비즈계정!$B:$E,4,0),"")</f>
        <v xml:space="preserve"> 010-5714-1605</v>
      </c>
      <c r="AL781" s="12" t="str">
        <f>VLOOKUP(표1[[#This Row],[담당자]],배민비즈계정!$B:$E,2,0)</f>
        <v>1팀</v>
      </c>
      <c r="AM781" s="11" t="str">
        <f>VLOOKUP(표1[[#This Row],[담당자]],'담당자 정보'!B:G,6,FALSE)</f>
        <v>평정현</v>
      </c>
      <c r="AN781" s="11" t="str">
        <f>VLOOKUP(표1[[#This Row],[팀장]],배민비즈계정!$B:$E,3,FALSE)</f>
        <v>jhpyeong</v>
      </c>
      <c r="AO781" s="16" t="str">
        <f>VLOOKUP(표1[[#This Row],[팀장]],배민비즈계정!$B:$E,4,FALSE)</f>
        <v>010-4660-7292</v>
      </c>
      <c r="AP781" s="2" t="s">
        <v>109</v>
      </c>
      <c r="AQ781" s="2" t="s">
        <v>135</v>
      </c>
      <c r="AR781" s="2" t="str">
        <f>_xlfn.XLOOKUP(표1[[#This Row],[시도2]]&amp;" "&amp;표1[[#This Row],[시군구2]],요금제0402!C:C,요금제0402!G:G)</f>
        <v>경인B</v>
      </c>
      <c r="AS781" s="2"/>
      <c r="AT781" s="2"/>
      <c r="AU781" s="2"/>
    </row>
    <row r="782" spans="1:47" ht="16.5" customHeight="1">
      <c r="A782" s="10">
        <v>780</v>
      </c>
      <c r="B782" s="11"/>
      <c r="C782" s="11" t="s">
        <v>5661</v>
      </c>
      <c r="D782" s="11" t="s">
        <v>5662</v>
      </c>
      <c r="E782" s="11" t="s">
        <v>75</v>
      </c>
      <c r="F782" s="11" t="s">
        <v>109</v>
      </c>
      <c r="G782" s="11" t="s">
        <v>1044</v>
      </c>
      <c r="H782" s="11">
        <v>0</v>
      </c>
      <c r="I782" s="50"/>
      <c r="J782" s="11" t="s">
        <v>5663</v>
      </c>
      <c r="K782" s="11" t="s">
        <v>5664</v>
      </c>
      <c r="L782" s="11" t="s">
        <v>4689</v>
      </c>
      <c r="M782" s="12">
        <v>45513</v>
      </c>
      <c r="N782" s="12">
        <v>45518</v>
      </c>
      <c r="O782" s="12" t="str">
        <f>IFERROR(_xlfn.XLOOKUP(표1[[#This Row],[시도]]&amp;" "&amp;표1[[#This Row],[시군구]],요금제0402!C:C,요금제0402!G:G),"-")</f>
        <v>경인B</v>
      </c>
      <c r="P782" s="40"/>
      <c r="Q782" s="57">
        <v>0</v>
      </c>
      <c r="R782" s="18">
        <v>100</v>
      </c>
      <c r="S782" s="18">
        <v>0</v>
      </c>
      <c r="T782" s="39" t="s">
        <v>150</v>
      </c>
      <c r="U782" s="11" t="s">
        <v>64</v>
      </c>
      <c r="V782" s="11">
        <v>4598803342</v>
      </c>
      <c r="W782" s="11" t="s">
        <v>1032</v>
      </c>
      <c r="X782" s="11" t="s">
        <v>1033</v>
      </c>
      <c r="Y782" s="11" t="s">
        <v>1034</v>
      </c>
      <c r="Z782" s="11">
        <v>40291005266104</v>
      </c>
      <c r="AA782" s="11" t="s">
        <v>296</v>
      </c>
      <c r="AB782" s="11" t="s">
        <v>1035</v>
      </c>
      <c r="AC782" s="11"/>
      <c r="AD782" s="11"/>
      <c r="AE782" s="11"/>
      <c r="AF782" s="15"/>
      <c r="AG782" s="17" t="str">
        <f>IFERROR(VLOOKUP(표1[[#This Row],[담당자]],'담당자 정보'!$B:$D,2,0),"")</f>
        <v>바로고</v>
      </c>
      <c r="AH782" s="11" t="str">
        <f>IFERROR(VLOOKUP(표1[[#This Row],[담당자]],'담당자 정보'!$B:$E,4,0),"")</f>
        <v>1팀</v>
      </c>
      <c r="AI782" s="12" t="s">
        <v>118</v>
      </c>
      <c r="AJ782" s="39" t="str">
        <f>IFERROR(VLOOKUP(표1[[#This Row],[담당자]],배민비즈계정!$B:$E,3,0),"")</f>
        <v>swyoo</v>
      </c>
      <c r="AK782" s="39" t="str">
        <f>IFERROR(VLOOKUP(표1[[#This Row],[담당자]],배민비즈계정!$B:$E,4,0),"")</f>
        <v xml:space="preserve"> 010-5714-1605</v>
      </c>
      <c r="AL782" s="12" t="str">
        <f>VLOOKUP(표1[[#This Row],[담당자]],배민비즈계정!$B:$E,2,0)</f>
        <v>1팀</v>
      </c>
      <c r="AM782" s="11" t="str">
        <f>VLOOKUP(표1[[#This Row],[담당자]],'담당자 정보'!B:G,6,FALSE)</f>
        <v>평정현</v>
      </c>
      <c r="AN782" s="11" t="str">
        <f>VLOOKUP(표1[[#This Row],[팀장]],배민비즈계정!$B:$E,3,FALSE)</f>
        <v>jhpyeong</v>
      </c>
      <c r="AO782" s="16" t="str">
        <f>VLOOKUP(표1[[#This Row],[팀장]],배민비즈계정!$B:$E,4,FALSE)</f>
        <v>010-4660-7292</v>
      </c>
      <c r="AP782" s="2" t="s">
        <v>109</v>
      </c>
      <c r="AQ782" s="2" t="s">
        <v>1044</v>
      </c>
      <c r="AR782" s="2" t="str">
        <f>_xlfn.XLOOKUP(표1[[#This Row],[시도2]]&amp;" "&amp;표1[[#This Row],[시군구2]],요금제0402!C:C,요금제0402!G:G)</f>
        <v>경인B</v>
      </c>
      <c r="AS782" s="2"/>
      <c r="AT782" s="2"/>
      <c r="AU782" s="2"/>
    </row>
    <row r="783" spans="1:47" ht="16.5" customHeight="1">
      <c r="A783" s="10">
        <v>781</v>
      </c>
      <c r="B783" s="11"/>
      <c r="C783" s="11" t="s">
        <v>5665</v>
      </c>
      <c r="D783" s="11" t="s">
        <v>5666</v>
      </c>
      <c r="E783" s="11" t="s">
        <v>108</v>
      </c>
      <c r="F783" s="11" t="s">
        <v>1747</v>
      </c>
      <c r="G783" s="11" t="s">
        <v>1810</v>
      </c>
      <c r="H783" s="11">
        <v>1</v>
      </c>
      <c r="I783" s="50"/>
      <c r="J783" s="11" t="s">
        <v>5667</v>
      </c>
      <c r="K783" s="11" t="s">
        <v>5668</v>
      </c>
      <c r="L783" s="11" t="s">
        <v>4689</v>
      </c>
      <c r="M783" s="12">
        <v>45513</v>
      </c>
      <c r="N783" s="12">
        <v>45518</v>
      </c>
      <c r="O783" s="12" t="str">
        <f>IFERROR(_xlfn.XLOOKUP(표1[[#This Row],[시도]]&amp;" "&amp;표1[[#This Row],[시군구]],요금제0402!C:C,요금제0402!G:G),"-")</f>
        <v>지방</v>
      </c>
      <c r="P783" s="40"/>
      <c r="Q783" s="57">
        <v>0</v>
      </c>
      <c r="R783" s="18">
        <v>100</v>
      </c>
      <c r="S783" s="18">
        <v>50</v>
      </c>
      <c r="T783" s="39" t="s">
        <v>86</v>
      </c>
      <c r="U783" s="11" t="s">
        <v>64</v>
      </c>
      <c r="V783" s="11">
        <v>2767200303</v>
      </c>
      <c r="W783" s="11" t="s">
        <v>5669</v>
      </c>
      <c r="X783" s="11" t="s">
        <v>5670</v>
      </c>
      <c r="Y783" s="11" t="s">
        <v>5671</v>
      </c>
      <c r="Z783" s="11">
        <v>3333062263933</v>
      </c>
      <c r="AA783" s="11" t="s">
        <v>68</v>
      </c>
      <c r="AB783" s="11" t="s">
        <v>5672</v>
      </c>
      <c r="AC783" s="11"/>
      <c r="AD783" s="11"/>
      <c r="AE783" s="11"/>
      <c r="AF783" s="15"/>
      <c r="AG783" s="17" t="str">
        <f>IFERROR(VLOOKUP(표1[[#This Row],[담당자]],'담당자 정보'!$B:$D,2,0),"")</f>
        <v>바로고</v>
      </c>
      <c r="AH783" s="11" t="str">
        <f>IFERROR(VLOOKUP(표1[[#This Row],[담당자]],'담당자 정보'!$B:$E,4,0),"")</f>
        <v>2팀</v>
      </c>
      <c r="AI783" s="12" t="s">
        <v>317</v>
      </c>
      <c r="AJ783" s="39" t="str">
        <f>IFERROR(VLOOKUP(표1[[#This Row],[담당자]],배민비즈계정!$B:$E,3,0),"")</f>
        <v>mskim1</v>
      </c>
      <c r="AK783" s="39" t="str">
        <f>IFERROR(VLOOKUP(표1[[#This Row],[담당자]],배민비즈계정!$B:$E,4,0),"")</f>
        <v>010-4659-7909</v>
      </c>
      <c r="AL783" s="12" t="str">
        <f>VLOOKUP(표1[[#This Row],[담당자]],배민비즈계정!$B:$E,2,0)</f>
        <v>2팀</v>
      </c>
      <c r="AM783" s="11" t="str">
        <f>VLOOKUP(표1[[#This Row],[담당자]],'담당자 정보'!B:G,6,FALSE)</f>
        <v>최융희</v>
      </c>
      <c r="AN783" s="11" t="str">
        <f>VLOOKUP(표1[[#This Row],[팀장]],배민비즈계정!$B:$E,3,FALSE)</f>
        <v>yhchoi62</v>
      </c>
      <c r="AO783" s="16" t="str">
        <f>VLOOKUP(표1[[#This Row],[팀장]],배민비즈계정!$B:$E,4,FALSE)</f>
        <v xml:space="preserve"> 010-2336-6262</v>
      </c>
      <c r="AP783" s="2" t="s">
        <v>1747</v>
      </c>
      <c r="AQ783" s="2" t="s">
        <v>1810</v>
      </c>
      <c r="AR783" s="2" t="str">
        <f>_xlfn.XLOOKUP(표1[[#This Row],[시도2]]&amp;" "&amp;표1[[#This Row],[시군구2]],요금제0402!C:C,요금제0402!G:G)</f>
        <v>지방</v>
      </c>
      <c r="AS783" s="2"/>
      <c r="AT783" s="2"/>
      <c r="AU783" s="2"/>
    </row>
    <row r="784" spans="1:47" ht="16.5" customHeight="1">
      <c r="A784" s="10">
        <v>782</v>
      </c>
      <c r="B784" s="11"/>
      <c r="C784" s="11" t="s">
        <v>5673</v>
      </c>
      <c r="D784" s="11" t="s">
        <v>5674</v>
      </c>
      <c r="E784" s="11" t="s">
        <v>56</v>
      </c>
      <c r="F784" s="11" t="s">
        <v>57</v>
      </c>
      <c r="G784" s="11" t="s">
        <v>348</v>
      </c>
      <c r="H784" s="11">
        <v>0</v>
      </c>
      <c r="I784" s="50"/>
      <c r="J784" s="11" t="s">
        <v>5675</v>
      </c>
      <c r="K784" s="11" t="s">
        <v>5676</v>
      </c>
      <c r="L784" s="11" t="s">
        <v>4689</v>
      </c>
      <c r="M784" s="12">
        <v>45513</v>
      </c>
      <c r="N784" s="12">
        <v>45518</v>
      </c>
      <c r="O784" s="12" t="str">
        <f>IFERROR(_xlfn.XLOOKUP(표1[[#This Row],[시도]]&amp;" "&amp;표1[[#This Row],[시군구]],요금제0402!C:C,요금제0402!G:G),"-")</f>
        <v>서울B&amp;경인A</v>
      </c>
      <c r="P784" s="40"/>
      <c r="Q784" s="57">
        <v>0</v>
      </c>
      <c r="R784" s="18">
        <v>100</v>
      </c>
      <c r="S784" s="18">
        <v>50</v>
      </c>
      <c r="T784" s="39" t="s">
        <v>86</v>
      </c>
      <c r="U784" s="11" t="s">
        <v>150</v>
      </c>
      <c r="V784" s="11">
        <v>0</v>
      </c>
      <c r="W784" s="11">
        <v>0</v>
      </c>
      <c r="X784" s="11">
        <v>0</v>
      </c>
      <c r="Y784" s="11">
        <v>0</v>
      </c>
      <c r="Z784" s="11">
        <v>0</v>
      </c>
      <c r="AA784" s="11">
        <v>0</v>
      </c>
      <c r="AB784" s="11">
        <v>0</v>
      </c>
      <c r="AC784" s="11"/>
      <c r="AD784" s="11"/>
      <c r="AE784" s="11"/>
      <c r="AF784" s="15"/>
      <c r="AG784" s="17" t="str">
        <f>IFERROR(VLOOKUP(표1[[#This Row],[담당자]],'담당자 정보'!$B:$D,2,0),"")</f>
        <v>바로고</v>
      </c>
      <c r="AH784" s="11" t="str">
        <f>IFERROR(VLOOKUP(표1[[#This Row],[담당자]],'담당자 정보'!$B:$E,4,0),"")</f>
        <v>1팀</v>
      </c>
      <c r="AI784" s="12" t="s">
        <v>2479</v>
      </c>
      <c r="AJ784" s="39" t="str">
        <f>IFERROR(VLOOKUP(표1[[#This Row],[담당자]],배민비즈계정!$B:$E,3,0),"")</f>
        <v>yong1217</v>
      </c>
      <c r="AK784" s="39" t="str">
        <f>IFERROR(VLOOKUP(표1[[#This Row],[담당자]],배민비즈계정!$B:$E,4,0),"")</f>
        <v xml:space="preserve"> 010-9876-9387</v>
      </c>
      <c r="AL784" s="12" t="str">
        <f>VLOOKUP(표1[[#This Row],[담당자]],배민비즈계정!$B:$E,2,0)</f>
        <v>1팀</v>
      </c>
      <c r="AM784" s="11" t="str">
        <f>VLOOKUP(표1[[#This Row],[담당자]],'담당자 정보'!B:G,6,FALSE)</f>
        <v>평정현</v>
      </c>
      <c r="AN784" s="11" t="str">
        <f>VLOOKUP(표1[[#This Row],[팀장]],배민비즈계정!$B:$E,3,FALSE)</f>
        <v>jhpyeong</v>
      </c>
      <c r="AO784" s="16" t="str">
        <f>VLOOKUP(표1[[#This Row],[팀장]],배민비즈계정!$B:$E,4,FALSE)</f>
        <v>010-4660-7292</v>
      </c>
      <c r="AP784" s="2" t="s">
        <v>57</v>
      </c>
      <c r="AQ784" s="2" t="s">
        <v>348</v>
      </c>
      <c r="AR784" s="2" t="str">
        <f>_xlfn.XLOOKUP(표1[[#This Row],[시도2]]&amp;" "&amp;표1[[#This Row],[시군구2]],요금제0402!C:C,요금제0402!G:G)</f>
        <v>서울B&amp;경인A</v>
      </c>
      <c r="AS784" s="2"/>
      <c r="AT784" s="2"/>
      <c r="AU784" s="2"/>
    </row>
    <row r="785" spans="1:47" ht="16.5" customHeight="1">
      <c r="A785" s="10">
        <v>783</v>
      </c>
      <c r="B785" s="11"/>
      <c r="C785" s="11" t="s">
        <v>5677</v>
      </c>
      <c r="D785" s="11" t="s">
        <v>5678</v>
      </c>
      <c r="E785" s="11" t="s">
        <v>108</v>
      </c>
      <c r="F785" s="11" t="s">
        <v>109</v>
      </c>
      <c r="G785" s="11" t="s">
        <v>819</v>
      </c>
      <c r="H785" s="11">
        <v>1</v>
      </c>
      <c r="I785" s="50"/>
      <c r="J785" s="11" t="s">
        <v>5679</v>
      </c>
      <c r="K785" s="11" t="s">
        <v>5680</v>
      </c>
      <c r="L785" s="11" t="s">
        <v>4689</v>
      </c>
      <c r="M785" s="12">
        <v>45513</v>
      </c>
      <c r="N785" s="12">
        <v>45518</v>
      </c>
      <c r="O785" s="12" t="str">
        <f>IFERROR(_xlfn.XLOOKUP(표1[[#This Row],[시도]]&amp;" "&amp;표1[[#This Row],[시군구]],요금제0402!C:C,요금제0402!G:G),"-")</f>
        <v>경인B</v>
      </c>
      <c r="P785" s="40"/>
      <c r="Q785" s="57">
        <v>0</v>
      </c>
      <c r="R785" s="18">
        <v>100</v>
      </c>
      <c r="S785" s="18">
        <v>50</v>
      </c>
      <c r="T785" s="39" t="s">
        <v>86</v>
      </c>
      <c r="U785" s="11" t="s">
        <v>64</v>
      </c>
      <c r="V785" s="11">
        <v>2180675119</v>
      </c>
      <c r="W785" s="11" t="s">
        <v>5681</v>
      </c>
      <c r="X785" s="11" t="s">
        <v>5682</v>
      </c>
      <c r="Y785" s="11" t="s">
        <v>5683</v>
      </c>
      <c r="Z785" s="11">
        <v>3333030252613</v>
      </c>
      <c r="AA785" s="11" t="s">
        <v>68</v>
      </c>
      <c r="AB785" s="11" t="s">
        <v>5684</v>
      </c>
      <c r="AC785" s="11"/>
      <c r="AD785" s="11"/>
      <c r="AE785" s="11"/>
      <c r="AF785" s="15"/>
      <c r="AG785" s="17" t="str">
        <f>IFERROR(VLOOKUP(표1[[#This Row],[담당자]],'담당자 정보'!$B:$D,2,0),"")</f>
        <v>바로고</v>
      </c>
      <c r="AH785" s="11" t="str">
        <f>IFERROR(VLOOKUP(표1[[#This Row],[담당자]],'담당자 정보'!$B:$E,4,0),"")</f>
        <v>4팀</v>
      </c>
      <c r="AI785" s="12" t="s">
        <v>222</v>
      </c>
      <c r="AJ785" s="39" t="str">
        <f>IFERROR(VLOOKUP(표1[[#This Row],[담당자]],배민비즈계정!$B:$E,3,0),"")</f>
        <v>tmdrl1539</v>
      </c>
      <c r="AK785" s="39" t="str">
        <f>IFERROR(VLOOKUP(표1[[#This Row],[담당자]],배민비즈계정!$B:$E,4,0),"")</f>
        <v>010-4629-1734</v>
      </c>
      <c r="AL785" s="12" t="str">
        <f>VLOOKUP(표1[[#This Row],[담당자]],배민비즈계정!$B:$E,2,0)</f>
        <v>4팀</v>
      </c>
      <c r="AM785" s="11" t="str">
        <f>VLOOKUP(표1[[#This Row],[담당자]],'담당자 정보'!B:G,6,FALSE)</f>
        <v>평정현</v>
      </c>
      <c r="AN785" s="11" t="str">
        <f>VLOOKUP(표1[[#This Row],[팀장]],배민비즈계정!$B:$E,3,FALSE)</f>
        <v>jhpyeong</v>
      </c>
      <c r="AO785" s="16" t="str">
        <f>VLOOKUP(표1[[#This Row],[팀장]],배민비즈계정!$B:$E,4,FALSE)</f>
        <v>010-4660-7292</v>
      </c>
      <c r="AP785" s="2" t="s">
        <v>109</v>
      </c>
      <c r="AQ785" s="2" t="s">
        <v>819</v>
      </c>
      <c r="AR785" s="2" t="str">
        <f>_xlfn.XLOOKUP(표1[[#This Row],[시도2]]&amp;" "&amp;표1[[#This Row],[시군구2]],요금제0402!C:C,요금제0402!G:G)</f>
        <v>경인B</v>
      </c>
      <c r="AS785" s="2"/>
      <c r="AT785" s="2"/>
      <c r="AU785" s="2"/>
    </row>
    <row r="786" spans="1:47" ht="16.5" customHeight="1">
      <c r="A786" s="10">
        <v>784</v>
      </c>
      <c r="B786" s="11"/>
      <c r="C786" s="11" t="s">
        <v>5685</v>
      </c>
      <c r="D786" s="11" t="s">
        <v>5686</v>
      </c>
      <c r="E786" s="11" t="s">
        <v>56</v>
      </c>
      <c r="F786" s="11" t="s">
        <v>2149</v>
      </c>
      <c r="G786" s="11" t="s">
        <v>2150</v>
      </c>
      <c r="H786" s="11">
        <v>0</v>
      </c>
      <c r="I786" s="50"/>
      <c r="J786" s="11" t="s">
        <v>5687</v>
      </c>
      <c r="K786" s="11" t="s">
        <v>5688</v>
      </c>
      <c r="L786" s="11" t="s">
        <v>4689</v>
      </c>
      <c r="M786" s="12">
        <v>45513</v>
      </c>
      <c r="N786" s="12">
        <v>45518</v>
      </c>
      <c r="O786" s="12" t="str">
        <f>IFERROR(_xlfn.XLOOKUP(표1[[#This Row],[시도]]&amp;" "&amp;표1[[#This Row],[시군구]],요금제0402!C:C,요금제0402!G:G),"-")</f>
        <v>경인B</v>
      </c>
      <c r="P786" s="40"/>
      <c r="Q786" s="57">
        <v>0</v>
      </c>
      <c r="R786" s="18">
        <v>100</v>
      </c>
      <c r="S786" s="18">
        <v>50</v>
      </c>
      <c r="T786" s="39" t="s">
        <v>86</v>
      </c>
      <c r="U786" s="11" t="s">
        <v>64</v>
      </c>
      <c r="V786" s="11">
        <v>6440203247</v>
      </c>
      <c r="W786" s="11" t="s">
        <v>5689</v>
      </c>
      <c r="X786" s="11" t="s">
        <v>208</v>
      </c>
      <c r="Y786" s="11" t="s">
        <v>5690</v>
      </c>
      <c r="Z786" s="11" t="s">
        <v>5691</v>
      </c>
      <c r="AA786" s="11" t="s">
        <v>90</v>
      </c>
      <c r="AB786" s="11" t="s">
        <v>5692</v>
      </c>
      <c r="AC786" s="11"/>
      <c r="AD786" s="11"/>
      <c r="AE786" s="11"/>
      <c r="AF786" s="15"/>
      <c r="AG786" s="17" t="str">
        <f>IFERROR(VLOOKUP(표1[[#This Row],[담당자]],'담당자 정보'!$B:$D,2,0),"")</f>
        <v>바로고</v>
      </c>
      <c r="AH786" s="11" t="str">
        <f>IFERROR(VLOOKUP(표1[[#This Row],[담당자]],'담당자 정보'!$B:$E,4,0),"")</f>
        <v>1팀</v>
      </c>
      <c r="AI786" s="12" t="s">
        <v>131</v>
      </c>
      <c r="AJ786" s="39" t="str">
        <f>IFERROR(VLOOKUP(표1[[#This Row],[담당자]],배민비즈계정!$B:$E,3,0),"")</f>
        <v>kwpark</v>
      </c>
      <c r="AK786" s="39" t="str">
        <f>IFERROR(VLOOKUP(표1[[#This Row],[담당자]],배민비즈계정!$B:$E,4,0),"")</f>
        <v>010-9098-6748</v>
      </c>
      <c r="AL786" s="12" t="str">
        <f>VLOOKUP(표1[[#This Row],[담당자]],배민비즈계정!$B:$E,2,0)</f>
        <v>1팀</v>
      </c>
      <c r="AM786" s="11" t="str">
        <f>VLOOKUP(표1[[#This Row],[담당자]],'담당자 정보'!B:G,6,FALSE)</f>
        <v>평정현</v>
      </c>
      <c r="AN786" s="11" t="str">
        <f>VLOOKUP(표1[[#This Row],[팀장]],배민비즈계정!$B:$E,3,FALSE)</f>
        <v>jhpyeong</v>
      </c>
      <c r="AO786" s="16" t="str">
        <f>VLOOKUP(표1[[#This Row],[팀장]],배민비즈계정!$B:$E,4,FALSE)</f>
        <v>010-4660-7292</v>
      </c>
      <c r="AP786" s="2" t="s">
        <v>2149</v>
      </c>
      <c r="AQ786" s="2" t="s">
        <v>2150</v>
      </c>
      <c r="AR786" s="2" t="str">
        <f>_xlfn.XLOOKUP(표1[[#This Row],[시도2]]&amp;" "&amp;표1[[#This Row],[시군구2]],요금제0402!C:C,요금제0402!G:G)</f>
        <v>경인B</v>
      </c>
      <c r="AS786" s="2"/>
      <c r="AT786" s="2"/>
      <c r="AU786" s="2"/>
    </row>
    <row r="787" spans="1:47" ht="16.5" customHeight="1">
      <c r="A787" s="10">
        <v>785</v>
      </c>
      <c r="B787" s="11"/>
      <c r="C787" s="11" t="s">
        <v>5693</v>
      </c>
      <c r="D787" s="11" t="s">
        <v>5694</v>
      </c>
      <c r="E787" s="11" t="s">
        <v>75</v>
      </c>
      <c r="F787" s="11" t="s">
        <v>57</v>
      </c>
      <c r="G787" s="11" t="s">
        <v>95</v>
      </c>
      <c r="H787" s="11">
        <v>0</v>
      </c>
      <c r="I787" s="47" t="s">
        <v>5695</v>
      </c>
      <c r="J787" s="11" t="s">
        <v>5696</v>
      </c>
      <c r="K787" s="11" t="s">
        <v>5697</v>
      </c>
      <c r="L787" s="11" t="s">
        <v>4689</v>
      </c>
      <c r="M787" s="12">
        <v>45513</v>
      </c>
      <c r="N787" s="12">
        <v>45518</v>
      </c>
      <c r="O787" s="12" t="str">
        <f>IFERROR(_xlfn.XLOOKUP(표1[[#This Row],[시도]]&amp;" "&amp;표1[[#This Row],[시군구]],요금제0402!C:C,요금제0402!G:G),"-")</f>
        <v>서울A</v>
      </c>
      <c r="P787" s="40"/>
      <c r="Q787" s="57">
        <v>0</v>
      </c>
      <c r="R787" s="18">
        <v>100</v>
      </c>
      <c r="S787" s="18">
        <v>50</v>
      </c>
      <c r="T787" s="39" t="s">
        <v>86</v>
      </c>
      <c r="U787" s="11" t="s">
        <v>150</v>
      </c>
      <c r="V787" s="11">
        <v>8620802853</v>
      </c>
      <c r="W787" s="11" t="s">
        <v>2462</v>
      </c>
      <c r="X787" s="11" t="s">
        <v>2463</v>
      </c>
      <c r="Y787" s="11" t="s">
        <v>2464</v>
      </c>
      <c r="Z787" s="11">
        <v>3333292545623</v>
      </c>
      <c r="AA787" s="11" t="s">
        <v>68</v>
      </c>
      <c r="AB787" s="11" t="s">
        <v>2465</v>
      </c>
      <c r="AC787" s="11"/>
      <c r="AD787" s="11"/>
      <c r="AE787" s="11"/>
      <c r="AF787" s="15"/>
      <c r="AG787" s="17" t="str">
        <f>IFERROR(VLOOKUP(표1[[#This Row],[담당자]],'담당자 정보'!$B:$D,2,0),"")</f>
        <v>바로고</v>
      </c>
      <c r="AH787" s="11" t="str">
        <f>IFERROR(VLOOKUP(표1[[#This Row],[담당자]],'담당자 정보'!$B:$E,4,0),"")</f>
        <v>1팀</v>
      </c>
      <c r="AI787" s="12" t="s">
        <v>71</v>
      </c>
      <c r="AJ787" s="39" t="str">
        <f>IFERROR(VLOOKUP(표1[[#This Row],[담당자]],배민비즈계정!$B:$E,3,0),"")</f>
        <v>tkdan159</v>
      </c>
      <c r="AK787" s="39" t="str">
        <f>IFERROR(VLOOKUP(표1[[#This Row],[담당자]],배민비즈계정!$B:$E,4,0),"")</f>
        <v>010-9052-0911</v>
      </c>
      <c r="AL787" s="12" t="str">
        <f>VLOOKUP(표1[[#This Row],[담당자]],배민비즈계정!$B:$E,2,0)</f>
        <v>1팀</v>
      </c>
      <c r="AM787" s="11" t="str">
        <f>VLOOKUP(표1[[#This Row],[담당자]],'담당자 정보'!B:G,6,FALSE)</f>
        <v>평정현</v>
      </c>
      <c r="AN787" s="11" t="str">
        <f>VLOOKUP(표1[[#This Row],[팀장]],배민비즈계정!$B:$E,3,FALSE)</f>
        <v>jhpyeong</v>
      </c>
      <c r="AO787" s="16" t="str">
        <f>VLOOKUP(표1[[#This Row],[팀장]],배민비즈계정!$B:$E,4,FALSE)</f>
        <v>010-4660-7292</v>
      </c>
      <c r="AP787" s="2" t="s">
        <v>57</v>
      </c>
      <c r="AQ787" s="2" t="s">
        <v>95</v>
      </c>
      <c r="AR787" s="2" t="str">
        <f>_xlfn.XLOOKUP(표1[[#This Row],[시도2]]&amp;" "&amp;표1[[#This Row],[시군구2]],요금제0402!C:C,요금제0402!G:G)</f>
        <v>서울A</v>
      </c>
      <c r="AS787" s="2"/>
      <c r="AT787" s="2"/>
      <c r="AU787" s="2"/>
    </row>
    <row r="788" spans="1:47" ht="16.5" customHeight="1">
      <c r="A788" s="10">
        <v>786</v>
      </c>
      <c r="B788" s="11"/>
      <c r="C788" s="11" t="s">
        <v>5698</v>
      </c>
      <c r="D788" s="11" t="s">
        <v>5699</v>
      </c>
      <c r="E788" s="11" t="s">
        <v>56</v>
      </c>
      <c r="F788" s="11" t="s">
        <v>109</v>
      </c>
      <c r="G788" s="11" t="s">
        <v>990</v>
      </c>
      <c r="H788" s="11">
        <v>0</v>
      </c>
      <c r="I788" s="50"/>
      <c r="J788" s="11" t="s">
        <v>5700</v>
      </c>
      <c r="K788" s="11" t="s">
        <v>5701</v>
      </c>
      <c r="L788" s="11" t="s">
        <v>4689</v>
      </c>
      <c r="M788" s="12">
        <v>45513</v>
      </c>
      <c r="N788" s="12">
        <v>45518</v>
      </c>
      <c r="O788" s="12" t="str">
        <f>IFERROR(_xlfn.XLOOKUP(표1[[#This Row],[시도]]&amp;" "&amp;표1[[#This Row],[시군구]],요금제0402!C:C,요금제0402!G:G),"-")</f>
        <v>서울B&amp;경인A</v>
      </c>
      <c r="P788" s="40"/>
      <c r="Q788" s="57">
        <v>0</v>
      </c>
      <c r="R788" s="18">
        <v>100</v>
      </c>
      <c r="S788" s="18">
        <v>50</v>
      </c>
      <c r="T788" s="39" t="s">
        <v>86</v>
      </c>
      <c r="U788" s="11" t="s">
        <v>150</v>
      </c>
      <c r="V788" s="11">
        <v>0</v>
      </c>
      <c r="W788" s="11">
        <v>0</v>
      </c>
      <c r="X788" s="11">
        <v>0</v>
      </c>
      <c r="Y788" s="11">
        <v>0</v>
      </c>
      <c r="Z788" s="11">
        <v>0</v>
      </c>
      <c r="AA788" s="11">
        <v>0</v>
      </c>
      <c r="AB788" s="11">
        <v>0</v>
      </c>
      <c r="AC788" s="11"/>
      <c r="AD788" s="11"/>
      <c r="AE788" s="11"/>
      <c r="AF788" s="15"/>
      <c r="AG788" s="17" t="str">
        <f>IFERROR(VLOOKUP(표1[[#This Row],[담당자]],'담당자 정보'!$B:$D,2,0),"")</f>
        <v>모아라인</v>
      </c>
      <c r="AH788" s="11" t="str">
        <f>IFERROR(VLOOKUP(표1[[#This Row],[담당자]],'담당자 정보'!$B:$E,4,0),"")</f>
        <v>인프라확장_3팀</v>
      </c>
      <c r="AI788" s="12" t="s">
        <v>333</v>
      </c>
      <c r="AJ788" s="39" t="str">
        <f>IFERROR(VLOOKUP(표1[[#This Row],[담당자]],배민비즈계정!$B:$E,3,0),"")</f>
        <v>samsami7777777</v>
      </c>
      <c r="AK788" s="39" t="str">
        <f>IFERROR(VLOOKUP(표1[[#This Row],[담당자]],배민비즈계정!$B:$E,4,0),"")</f>
        <v>010-5212-8218</v>
      </c>
      <c r="AL788" s="12" t="str">
        <f>VLOOKUP(표1[[#This Row],[담당자]],배민비즈계정!$B:$E,2,0)</f>
        <v>모아라인</v>
      </c>
      <c r="AM788" s="11" t="str">
        <f>VLOOKUP(표1[[#This Row],[담당자]],'담당자 정보'!B:G,6,FALSE)</f>
        <v>김영선</v>
      </c>
      <c r="AN788" s="11" t="str">
        <f>VLOOKUP(표1[[#This Row],[팀장]],배민비즈계정!$B:$E,3,FALSE)</f>
        <v>samsami7777777</v>
      </c>
      <c r="AO788" s="16" t="str">
        <f>VLOOKUP(표1[[#This Row],[팀장]],배민비즈계정!$B:$E,4,FALSE)</f>
        <v>010-5212-8218</v>
      </c>
      <c r="AP788" s="2" t="s">
        <v>109</v>
      </c>
      <c r="AQ788" s="2" t="s">
        <v>990</v>
      </c>
      <c r="AR788" s="2" t="str">
        <f>_xlfn.XLOOKUP(표1[[#This Row],[시도2]]&amp;" "&amp;표1[[#This Row],[시군구2]],요금제0402!C:C,요금제0402!G:G)</f>
        <v>서울B&amp;경인A</v>
      </c>
      <c r="AS788" s="2"/>
      <c r="AT788" s="2"/>
      <c r="AU788" s="2"/>
    </row>
    <row r="789" spans="1:47" ht="16.5" customHeight="1">
      <c r="A789" s="10">
        <v>787</v>
      </c>
      <c r="B789" s="11"/>
      <c r="C789" s="11" t="s">
        <v>5702</v>
      </c>
      <c r="D789" s="11" t="s">
        <v>5703</v>
      </c>
      <c r="E789" s="11" t="s">
        <v>56</v>
      </c>
      <c r="F789" s="11" t="s">
        <v>57</v>
      </c>
      <c r="G789" s="11" t="s">
        <v>576</v>
      </c>
      <c r="H789" s="11">
        <v>0</v>
      </c>
      <c r="I789" s="50"/>
      <c r="J789" s="11" t="s">
        <v>5704</v>
      </c>
      <c r="K789" s="11" t="s">
        <v>3227</v>
      </c>
      <c r="L789" s="11" t="s">
        <v>4689</v>
      </c>
      <c r="M789" s="12">
        <v>45513</v>
      </c>
      <c r="N789" s="12">
        <v>45518</v>
      </c>
      <c r="O789" s="12" t="str">
        <f>IFERROR(_xlfn.XLOOKUP(표1[[#This Row],[시도]]&amp;" "&amp;표1[[#This Row],[시군구]],요금제0402!C:C,요금제0402!G:G),"-")</f>
        <v>서울B&amp;경인A</v>
      </c>
      <c r="P789" s="40"/>
      <c r="Q789" s="57">
        <v>0</v>
      </c>
      <c r="R789" s="18">
        <v>100</v>
      </c>
      <c r="S789" s="18">
        <v>50</v>
      </c>
      <c r="T789" s="39" t="s">
        <v>86</v>
      </c>
      <c r="U789" s="11" t="s">
        <v>150</v>
      </c>
      <c r="V789" s="11">
        <v>2112911753</v>
      </c>
      <c r="W789" s="11" t="s">
        <v>4068</v>
      </c>
      <c r="X789" s="11" t="s">
        <v>4069</v>
      </c>
      <c r="Y789" s="11" t="s">
        <v>4070</v>
      </c>
      <c r="Z789" s="11">
        <v>3333257542440</v>
      </c>
      <c r="AA789" s="11" t="s">
        <v>68</v>
      </c>
      <c r="AB789" s="11" t="s">
        <v>4071</v>
      </c>
      <c r="AC789" s="11"/>
      <c r="AD789" s="11"/>
      <c r="AE789" s="11"/>
      <c r="AF789" s="15"/>
      <c r="AG789" s="17" t="str">
        <f>IFERROR(VLOOKUP(표1[[#This Row],[담당자]],'담당자 정보'!$B:$D,2,0),"")</f>
        <v>모아라인</v>
      </c>
      <c r="AH789" s="11" t="str">
        <f>IFERROR(VLOOKUP(표1[[#This Row],[담당자]],'담당자 정보'!$B:$E,4,0),"")</f>
        <v>인프라확장실</v>
      </c>
      <c r="AI789" s="12" t="s">
        <v>396</v>
      </c>
      <c r="AJ789" s="39" t="str">
        <f>IFERROR(VLOOKUP(표1[[#This Row],[담당자]],배민비즈계정!$B:$E,3,0),"")</f>
        <v>jpmook12</v>
      </c>
      <c r="AK789" s="39" t="str">
        <f>IFERROR(VLOOKUP(표1[[#This Row],[담당자]],배민비즈계정!$B:$E,4,0),"")</f>
        <v>010-9904-2857</v>
      </c>
      <c r="AL789" s="12" t="str">
        <f>VLOOKUP(표1[[#This Row],[담당자]],배민비즈계정!$B:$E,2,0)</f>
        <v>모아라인</v>
      </c>
      <c r="AM789" s="11">
        <f>VLOOKUP(표1[[#This Row],[담당자]],'담당자 정보'!B:G,6,FALSE)</f>
        <v>0</v>
      </c>
      <c r="AN789" s="11" t="e">
        <f>VLOOKUP(표1[[#This Row],[팀장]],배민비즈계정!$B:$E,3,FALSE)</f>
        <v>#N/A</v>
      </c>
      <c r="AO789" s="16" t="e">
        <f>VLOOKUP(표1[[#This Row],[팀장]],배민비즈계정!$B:$E,4,FALSE)</f>
        <v>#N/A</v>
      </c>
      <c r="AP789" s="2" t="s">
        <v>57</v>
      </c>
      <c r="AQ789" s="2" t="s">
        <v>576</v>
      </c>
      <c r="AR789" s="2" t="str">
        <f>_xlfn.XLOOKUP(표1[[#This Row],[시도2]]&amp;" "&amp;표1[[#This Row],[시군구2]],요금제0402!C:C,요금제0402!G:G)</f>
        <v>서울B&amp;경인A</v>
      </c>
      <c r="AS789" s="2"/>
      <c r="AT789" s="2"/>
      <c r="AU789" s="2"/>
    </row>
    <row r="790" spans="1:47" ht="16.5" customHeight="1">
      <c r="A790" s="10">
        <v>788</v>
      </c>
      <c r="B790" s="11"/>
      <c r="C790" s="11" t="s">
        <v>5705</v>
      </c>
      <c r="D790" s="11" t="s">
        <v>5706</v>
      </c>
      <c r="E790" s="11" t="s">
        <v>56</v>
      </c>
      <c r="F790" s="11" t="s">
        <v>57</v>
      </c>
      <c r="G790" s="11" t="s">
        <v>576</v>
      </c>
      <c r="H790" s="11">
        <v>0</v>
      </c>
      <c r="I790" s="50"/>
      <c r="J790" s="11" t="s">
        <v>5707</v>
      </c>
      <c r="K790" s="11" t="s">
        <v>5708</v>
      </c>
      <c r="L790" s="11" t="s">
        <v>4689</v>
      </c>
      <c r="M790" s="12">
        <v>45513</v>
      </c>
      <c r="N790" s="12">
        <v>45518</v>
      </c>
      <c r="O790" s="12" t="str">
        <f>IFERROR(_xlfn.XLOOKUP(표1[[#This Row],[시도]]&amp;" "&amp;표1[[#This Row],[시군구]],요금제0402!C:C,요금제0402!G:G),"-")</f>
        <v>서울B&amp;경인A</v>
      </c>
      <c r="P790" s="40"/>
      <c r="Q790" s="57">
        <v>0</v>
      </c>
      <c r="R790" s="18">
        <v>100</v>
      </c>
      <c r="S790" s="18">
        <v>50</v>
      </c>
      <c r="T790" s="39" t="s">
        <v>86</v>
      </c>
      <c r="U790" s="11" t="s">
        <v>150</v>
      </c>
      <c r="V790" s="11">
        <v>0</v>
      </c>
      <c r="W790" s="11">
        <v>0</v>
      </c>
      <c r="X790" s="11">
        <v>0</v>
      </c>
      <c r="Y790" s="11">
        <v>0</v>
      </c>
      <c r="Z790" s="11">
        <v>0</v>
      </c>
      <c r="AA790" s="11">
        <v>0</v>
      </c>
      <c r="AB790" s="11">
        <v>0</v>
      </c>
      <c r="AC790" s="11"/>
      <c r="AD790" s="11"/>
      <c r="AE790" s="11"/>
      <c r="AF790" s="15"/>
      <c r="AG790" s="17" t="str">
        <f>IFERROR(VLOOKUP(표1[[#This Row],[담당자]],'담당자 정보'!$B:$D,2,0),"")</f>
        <v>모아라인</v>
      </c>
      <c r="AH790" s="11" t="str">
        <f>IFERROR(VLOOKUP(표1[[#This Row],[담당자]],'담당자 정보'!$B:$E,4,0),"")</f>
        <v>인프라확장실</v>
      </c>
      <c r="AI790" s="12" t="s">
        <v>396</v>
      </c>
      <c r="AJ790" s="39" t="str">
        <f>IFERROR(VLOOKUP(표1[[#This Row],[담당자]],배민비즈계정!$B:$E,3,0),"")</f>
        <v>jpmook12</v>
      </c>
      <c r="AK790" s="39" t="str">
        <f>IFERROR(VLOOKUP(표1[[#This Row],[담당자]],배민비즈계정!$B:$E,4,0),"")</f>
        <v>010-9904-2857</v>
      </c>
      <c r="AL790" s="12" t="str">
        <f>VLOOKUP(표1[[#This Row],[담당자]],배민비즈계정!$B:$E,2,0)</f>
        <v>모아라인</v>
      </c>
      <c r="AM790" s="11">
        <f>VLOOKUP(표1[[#This Row],[담당자]],'담당자 정보'!B:G,6,FALSE)</f>
        <v>0</v>
      </c>
      <c r="AN790" s="11" t="e">
        <f>VLOOKUP(표1[[#This Row],[팀장]],배민비즈계정!$B:$E,3,FALSE)</f>
        <v>#N/A</v>
      </c>
      <c r="AO790" s="16" t="e">
        <f>VLOOKUP(표1[[#This Row],[팀장]],배민비즈계정!$B:$E,4,FALSE)</f>
        <v>#N/A</v>
      </c>
      <c r="AP790" s="2" t="s">
        <v>57</v>
      </c>
      <c r="AQ790" s="2" t="s">
        <v>576</v>
      </c>
      <c r="AR790" s="2" t="str">
        <f>_xlfn.XLOOKUP(표1[[#This Row],[시도2]]&amp;" "&amp;표1[[#This Row],[시군구2]],요금제0402!C:C,요금제0402!G:G)</f>
        <v>서울B&amp;경인A</v>
      </c>
      <c r="AS790" s="2"/>
      <c r="AT790" s="2"/>
      <c r="AU790" s="2"/>
    </row>
    <row r="791" spans="1:47" ht="16.5" customHeight="1">
      <c r="A791" s="10">
        <v>789</v>
      </c>
      <c r="B791" s="11"/>
      <c r="C791" s="11" t="s">
        <v>5709</v>
      </c>
      <c r="D791" s="11" t="s">
        <v>5710</v>
      </c>
      <c r="E791" s="11" t="s">
        <v>56</v>
      </c>
      <c r="F791" s="11" t="s">
        <v>57</v>
      </c>
      <c r="G791" s="11" t="s">
        <v>337</v>
      </c>
      <c r="H791" s="11">
        <v>0</v>
      </c>
      <c r="I791" s="50"/>
      <c r="J791" s="11" t="s">
        <v>5711</v>
      </c>
      <c r="K791" s="11" t="s">
        <v>5712</v>
      </c>
      <c r="L791" s="11" t="s">
        <v>4689</v>
      </c>
      <c r="M791" s="12">
        <v>45513</v>
      </c>
      <c r="N791" s="12">
        <v>45518</v>
      </c>
      <c r="O791" s="12" t="str">
        <f>IFERROR(_xlfn.XLOOKUP(표1[[#This Row],[시도]]&amp;" "&amp;표1[[#This Row],[시군구]],요금제0402!C:C,요금제0402!G:G),"-")</f>
        <v>서울B&amp;경인A</v>
      </c>
      <c r="P791" s="40"/>
      <c r="Q791" s="57">
        <v>0</v>
      </c>
      <c r="R791" s="18">
        <v>100</v>
      </c>
      <c r="S791" s="18">
        <v>50</v>
      </c>
      <c r="T791" s="39" t="s">
        <v>86</v>
      </c>
      <c r="U791" s="11" t="s">
        <v>64</v>
      </c>
      <c r="V791" s="11">
        <v>7913000724</v>
      </c>
      <c r="W791" s="11" t="s">
        <v>4388</v>
      </c>
      <c r="X791" s="11" t="s">
        <v>4389</v>
      </c>
      <c r="Y791" s="11" t="s">
        <v>4390</v>
      </c>
      <c r="Z791" s="11">
        <v>3333313422500</v>
      </c>
      <c r="AA791" s="11" t="s">
        <v>68</v>
      </c>
      <c r="AB791" s="11" t="s">
        <v>4391</v>
      </c>
      <c r="AC791" s="11"/>
      <c r="AD791" s="11"/>
      <c r="AE791" s="11"/>
      <c r="AF791" s="15"/>
      <c r="AG791" s="17" t="str">
        <f>IFERROR(VLOOKUP(표1[[#This Row],[담당자]],'담당자 정보'!$B:$D,2,0),"")</f>
        <v>모아라인</v>
      </c>
      <c r="AH791" s="11" t="str">
        <f>IFERROR(VLOOKUP(표1[[#This Row],[담당자]],'담당자 정보'!$B:$E,4,0),"")</f>
        <v>인프라확장실</v>
      </c>
      <c r="AI791" s="12" t="s">
        <v>396</v>
      </c>
      <c r="AJ791" s="39" t="str">
        <f>IFERROR(VLOOKUP(표1[[#This Row],[담당자]],배민비즈계정!$B:$E,3,0),"")</f>
        <v>jpmook12</v>
      </c>
      <c r="AK791" s="39" t="str">
        <f>IFERROR(VLOOKUP(표1[[#This Row],[담당자]],배민비즈계정!$B:$E,4,0),"")</f>
        <v>010-9904-2857</v>
      </c>
      <c r="AL791" s="12" t="str">
        <f>VLOOKUP(표1[[#This Row],[담당자]],배민비즈계정!$B:$E,2,0)</f>
        <v>모아라인</v>
      </c>
      <c r="AM791" s="11">
        <f>VLOOKUP(표1[[#This Row],[담당자]],'담당자 정보'!B:G,6,FALSE)</f>
        <v>0</v>
      </c>
      <c r="AN791" s="11" t="e">
        <f>VLOOKUP(표1[[#This Row],[팀장]],배민비즈계정!$B:$E,3,FALSE)</f>
        <v>#N/A</v>
      </c>
      <c r="AO791" s="16" t="e">
        <f>VLOOKUP(표1[[#This Row],[팀장]],배민비즈계정!$B:$E,4,FALSE)</f>
        <v>#N/A</v>
      </c>
      <c r="AP791" s="2" t="s">
        <v>57</v>
      </c>
      <c r="AQ791" s="2" t="s">
        <v>337</v>
      </c>
      <c r="AR791" s="2" t="str">
        <f>_xlfn.XLOOKUP(표1[[#This Row],[시도2]]&amp;" "&amp;표1[[#This Row],[시군구2]],요금제0402!C:C,요금제0402!G:G)</f>
        <v>서울B&amp;경인A</v>
      </c>
      <c r="AS791" s="2"/>
      <c r="AT791" s="2"/>
      <c r="AU791" s="2"/>
    </row>
    <row r="792" spans="1:47" ht="16.5" customHeight="1">
      <c r="A792" s="10">
        <v>790</v>
      </c>
      <c r="B792" s="11"/>
      <c r="C792" s="11" t="s">
        <v>5713</v>
      </c>
      <c r="D792" s="11" t="s">
        <v>5714</v>
      </c>
      <c r="E792" s="11" t="s">
        <v>56</v>
      </c>
      <c r="F792" s="11" t="s">
        <v>57</v>
      </c>
      <c r="G792" s="11" t="s">
        <v>371</v>
      </c>
      <c r="H792" s="11">
        <v>0</v>
      </c>
      <c r="I792" s="50"/>
      <c r="J792" s="11" t="s">
        <v>5715</v>
      </c>
      <c r="K792" s="11" t="s">
        <v>5716</v>
      </c>
      <c r="L792" s="11" t="s">
        <v>4689</v>
      </c>
      <c r="M792" s="12">
        <v>45513</v>
      </c>
      <c r="N792" s="12">
        <v>45518</v>
      </c>
      <c r="O792" s="12" t="str">
        <f>IFERROR(_xlfn.XLOOKUP(표1[[#This Row],[시도]]&amp;" "&amp;표1[[#This Row],[시군구]],요금제0402!C:C,요금제0402!G:G),"-")</f>
        <v>서울B&amp;경인A</v>
      </c>
      <c r="P792" s="40"/>
      <c r="Q792" s="57">
        <v>0</v>
      </c>
      <c r="R792" s="18">
        <v>100</v>
      </c>
      <c r="S792" s="18">
        <v>50</v>
      </c>
      <c r="T792" s="39" t="s">
        <v>86</v>
      </c>
      <c r="U792" s="11" t="s">
        <v>150</v>
      </c>
      <c r="V792" s="11">
        <v>2112911753</v>
      </c>
      <c r="W792" s="11" t="s">
        <v>4068</v>
      </c>
      <c r="X792" s="11" t="s">
        <v>4069</v>
      </c>
      <c r="Y792" s="11" t="s">
        <v>4070</v>
      </c>
      <c r="Z792" s="11">
        <v>3333257542440</v>
      </c>
      <c r="AA792" s="11" t="s">
        <v>68</v>
      </c>
      <c r="AB792" s="11" t="s">
        <v>4071</v>
      </c>
      <c r="AC792" s="11"/>
      <c r="AD792" s="11"/>
      <c r="AE792" s="11"/>
      <c r="AF792" s="15"/>
      <c r="AG792" s="17" t="str">
        <f>IFERROR(VLOOKUP(표1[[#This Row],[담당자]],'담당자 정보'!$B:$D,2,0),"")</f>
        <v>모아라인</v>
      </c>
      <c r="AH792" s="11" t="str">
        <f>IFERROR(VLOOKUP(표1[[#This Row],[담당자]],'담당자 정보'!$B:$E,4,0),"")</f>
        <v>인프라확장실</v>
      </c>
      <c r="AI792" s="12" t="s">
        <v>396</v>
      </c>
      <c r="AJ792" s="39" t="str">
        <f>IFERROR(VLOOKUP(표1[[#This Row],[담당자]],배민비즈계정!$B:$E,3,0),"")</f>
        <v>jpmook12</v>
      </c>
      <c r="AK792" s="39" t="str">
        <f>IFERROR(VLOOKUP(표1[[#This Row],[담당자]],배민비즈계정!$B:$E,4,0),"")</f>
        <v>010-9904-2857</v>
      </c>
      <c r="AL792" s="12" t="str">
        <f>VLOOKUP(표1[[#This Row],[담당자]],배민비즈계정!$B:$E,2,0)</f>
        <v>모아라인</v>
      </c>
      <c r="AM792" s="11">
        <f>VLOOKUP(표1[[#This Row],[담당자]],'담당자 정보'!B:G,6,FALSE)</f>
        <v>0</v>
      </c>
      <c r="AN792" s="11" t="e">
        <f>VLOOKUP(표1[[#This Row],[팀장]],배민비즈계정!$B:$E,3,FALSE)</f>
        <v>#N/A</v>
      </c>
      <c r="AO792" s="16" t="e">
        <f>VLOOKUP(표1[[#This Row],[팀장]],배민비즈계정!$B:$E,4,FALSE)</f>
        <v>#N/A</v>
      </c>
      <c r="AP792" s="2" t="s">
        <v>57</v>
      </c>
      <c r="AQ792" s="2" t="s">
        <v>371</v>
      </c>
      <c r="AR792" s="2" t="str">
        <f>_xlfn.XLOOKUP(표1[[#This Row],[시도2]]&amp;" "&amp;표1[[#This Row],[시군구2]],요금제0402!C:C,요금제0402!G:G)</f>
        <v>서울B&amp;경인A</v>
      </c>
      <c r="AS792" s="2"/>
      <c r="AT792" s="2"/>
      <c r="AU792" s="2"/>
    </row>
    <row r="793" spans="1:47" ht="16.5" customHeight="1">
      <c r="A793" s="10">
        <v>791</v>
      </c>
      <c r="B793" s="11"/>
      <c r="C793" s="11" t="s">
        <v>5717</v>
      </c>
      <c r="D793" s="11" t="s">
        <v>5718</v>
      </c>
      <c r="E793" s="11" t="s">
        <v>56</v>
      </c>
      <c r="F793" s="11" t="s">
        <v>109</v>
      </c>
      <c r="G793" s="11" t="s">
        <v>2520</v>
      </c>
      <c r="H793" s="11">
        <v>0</v>
      </c>
      <c r="I793" s="50"/>
      <c r="J793" s="11" t="s">
        <v>5719</v>
      </c>
      <c r="K793" s="11" t="s">
        <v>5720</v>
      </c>
      <c r="L793" s="11" t="s">
        <v>4689</v>
      </c>
      <c r="M793" s="12">
        <v>45513</v>
      </c>
      <c r="N793" s="12">
        <v>45518</v>
      </c>
      <c r="O793" s="12" t="str">
        <f>IFERROR(_xlfn.XLOOKUP(표1[[#This Row],[시도]]&amp;" "&amp;표1[[#This Row],[시군구]],요금제0402!C:C,요금제0402!G:G),"-")</f>
        <v>경인B</v>
      </c>
      <c r="P793" s="40"/>
      <c r="Q793" s="57">
        <v>0</v>
      </c>
      <c r="R793" s="18">
        <v>100</v>
      </c>
      <c r="S793" s="18">
        <v>50</v>
      </c>
      <c r="T793" s="39" t="s">
        <v>86</v>
      </c>
      <c r="U793" s="11" t="s">
        <v>150</v>
      </c>
      <c r="V793" s="11">
        <v>7895700825</v>
      </c>
      <c r="W793" s="11" t="s">
        <v>5721</v>
      </c>
      <c r="X793" s="11" t="s">
        <v>5722</v>
      </c>
      <c r="Y793" s="11" t="s">
        <v>5723</v>
      </c>
      <c r="Z793" s="11">
        <v>1002165597554</v>
      </c>
      <c r="AA793" s="11" t="s">
        <v>259</v>
      </c>
      <c r="AB793" s="11" t="s">
        <v>5724</v>
      </c>
      <c r="AC793" s="11"/>
      <c r="AD793" s="11"/>
      <c r="AE793" s="11"/>
      <c r="AF793" s="15"/>
      <c r="AG793" s="17" t="str">
        <f>IFERROR(VLOOKUP(표1[[#This Row],[담당자]],'담당자 정보'!$B:$D,2,0),"")</f>
        <v/>
      </c>
      <c r="AH793" s="11" t="str">
        <f>IFERROR(VLOOKUP(표1[[#This Row],[담당자]],'담당자 정보'!$B:$E,4,0),"")</f>
        <v/>
      </c>
      <c r="AI793" s="12" t="s">
        <v>2297</v>
      </c>
      <c r="AJ793" s="39" t="str">
        <f>IFERROR(VLOOKUP(표1[[#This Row],[담당자]],배민비즈계정!$B:$E,3,0),"")</f>
        <v/>
      </c>
      <c r="AK793" s="39" t="str">
        <f>IFERROR(VLOOKUP(표1[[#This Row],[담당자]],배민비즈계정!$B:$E,4,0),"")</f>
        <v/>
      </c>
      <c r="AL793" s="12" t="e">
        <f>VLOOKUP(표1[[#This Row],[담당자]],배민비즈계정!$B:$E,2,0)</f>
        <v>#N/A</v>
      </c>
      <c r="AM793" s="11" t="e">
        <f>VLOOKUP(표1[[#This Row],[담당자]],'담당자 정보'!B:G,6,FALSE)</f>
        <v>#N/A</v>
      </c>
      <c r="AN793" s="11" t="e">
        <f>VLOOKUP(표1[[#This Row],[팀장]],배민비즈계정!$B:$E,3,FALSE)</f>
        <v>#N/A</v>
      </c>
      <c r="AO793" s="16" t="e">
        <f>VLOOKUP(표1[[#This Row],[팀장]],배민비즈계정!$B:$E,4,FALSE)</f>
        <v>#N/A</v>
      </c>
      <c r="AP793" s="2" t="s">
        <v>109</v>
      </c>
      <c r="AQ793" s="2" t="s">
        <v>2520</v>
      </c>
      <c r="AR793" s="2" t="str">
        <f>_xlfn.XLOOKUP(표1[[#This Row],[시도2]]&amp;" "&amp;표1[[#This Row],[시군구2]],요금제0402!C:C,요금제0402!G:G)</f>
        <v>경인B</v>
      </c>
      <c r="AS793" s="2"/>
      <c r="AT793" s="2"/>
      <c r="AU793" s="2"/>
    </row>
    <row r="794" spans="1:47" ht="16.5" customHeight="1">
      <c r="A794" s="10">
        <v>792</v>
      </c>
      <c r="B794" s="11"/>
      <c r="C794" s="11" t="s">
        <v>5725</v>
      </c>
      <c r="D794" s="11" t="s">
        <v>5726</v>
      </c>
      <c r="E794" s="11" t="s">
        <v>56</v>
      </c>
      <c r="F794" s="11" t="s">
        <v>57</v>
      </c>
      <c r="G794" s="11" t="s">
        <v>348</v>
      </c>
      <c r="H794" s="11">
        <v>0</v>
      </c>
      <c r="I794" s="50"/>
      <c r="J794" s="11" t="s">
        <v>5727</v>
      </c>
      <c r="K794" s="11" t="s">
        <v>5728</v>
      </c>
      <c r="L794" s="11" t="s">
        <v>4689</v>
      </c>
      <c r="M794" s="12">
        <v>45513</v>
      </c>
      <c r="N794" s="12">
        <v>45518</v>
      </c>
      <c r="O794" s="12" t="str">
        <f>IFERROR(_xlfn.XLOOKUP(표1[[#This Row],[시도]]&amp;" "&amp;표1[[#This Row],[시군구]],요금제0402!C:C,요금제0402!G:G),"-")</f>
        <v>서울B&amp;경인A</v>
      </c>
      <c r="P794" s="40"/>
      <c r="Q794" s="57">
        <v>0</v>
      </c>
      <c r="R794" s="18">
        <v>100</v>
      </c>
      <c r="S794" s="18">
        <v>50</v>
      </c>
      <c r="T794" s="39" t="s">
        <v>86</v>
      </c>
      <c r="U794" s="11" t="s">
        <v>150</v>
      </c>
      <c r="V794" s="11">
        <v>0</v>
      </c>
      <c r="W794" s="11">
        <v>0</v>
      </c>
      <c r="X794" s="11">
        <v>0</v>
      </c>
      <c r="Y794" s="11">
        <v>0</v>
      </c>
      <c r="Z794" s="11">
        <v>0</v>
      </c>
      <c r="AA794" s="11">
        <v>0</v>
      </c>
      <c r="AB794" s="11">
        <v>0</v>
      </c>
      <c r="AC794" s="11"/>
      <c r="AD794" s="11"/>
      <c r="AE794" s="11"/>
      <c r="AF794" s="15"/>
      <c r="AG794" s="17" t="str">
        <f>IFERROR(VLOOKUP(표1[[#This Row],[담당자]],'담당자 정보'!$B:$D,2,0),"")</f>
        <v>모아라인</v>
      </c>
      <c r="AH794" s="11" t="str">
        <f>IFERROR(VLOOKUP(표1[[#This Row],[담당자]],'담당자 정보'!$B:$E,4,0),"")</f>
        <v>인프라확장_2팀</v>
      </c>
      <c r="AI794" s="12" t="s">
        <v>455</v>
      </c>
      <c r="AJ794" s="39" t="str">
        <f>IFERROR(VLOOKUP(표1[[#This Row],[담당자]],배민비즈계정!$B:$E,3,0),"")</f>
        <v>Dkssudgody</v>
      </c>
      <c r="AK794" s="39" t="str">
        <f>IFERROR(VLOOKUP(표1[[#This Row],[담당자]],배민비즈계정!$B:$E,4,0),"")</f>
        <v>010-9737-2777</v>
      </c>
      <c r="AL794" s="12" t="str">
        <f>VLOOKUP(표1[[#This Row],[담당자]],배민비즈계정!$B:$E,2,0)</f>
        <v>모아라인</v>
      </c>
      <c r="AM794" s="11" t="str">
        <f>VLOOKUP(표1[[#This Row],[담당자]],'담당자 정보'!B:G,6,FALSE)</f>
        <v>김정교</v>
      </c>
      <c r="AN794" s="11" t="str">
        <f>VLOOKUP(표1[[#This Row],[팀장]],배민비즈계정!$B:$E,3,FALSE)</f>
        <v>Dkssudgody</v>
      </c>
      <c r="AO794" s="16" t="str">
        <f>VLOOKUP(표1[[#This Row],[팀장]],배민비즈계정!$B:$E,4,FALSE)</f>
        <v>010-9737-2777</v>
      </c>
      <c r="AP794" s="2" t="s">
        <v>57</v>
      </c>
      <c r="AQ794" s="2" t="s">
        <v>348</v>
      </c>
      <c r="AR794" s="2" t="str">
        <f>_xlfn.XLOOKUP(표1[[#This Row],[시도2]]&amp;" "&amp;표1[[#This Row],[시군구2]],요금제0402!C:C,요금제0402!G:G)</f>
        <v>서울B&amp;경인A</v>
      </c>
      <c r="AS794" s="2"/>
      <c r="AT794" s="2"/>
      <c r="AU794" s="2"/>
    </row>
    <row r="795" spans="1:47" ht="16.5" customHeight="1">
      <c r="A795" s="10">
        <v>793</v>
      </c>
      <c r="B795" s="11"/>
      <c r="C795" s="11" t="s">
        <v>5729</v>
      </c>
      <c r="D795" s="11" t="s">
        <v>5730</v>
      </c>
      <c r="E795" s="11" t="s">
        <v>56</v>
      </c>
      <c r="F795" s="11" t="s">
        <v>109</v>
      </c>
      <c r="G795" s="11" t="s">
        <v>2273</v>
      </c>
      <c r="H795" s="11">
        <v>0</v>
      </c>
      <c r="I795" s="50"/>
      <c r="J795" s="11" t="s">
        <v>5731</v>
      </c>
      <c r="K795" s="11" t="s">
        <v>5732</v>
      </c>
      <c r="L795" s="11" t="s">
        <v>4689</v>
      </c>
      <c r="M795" s="12">
        <v>45513</v>
      </c>
      <c r="N795" s="12">
        <v>45518</v>
      </c>
      <c r="O795" s="12" t="str">
        <f>IFERROR(_xlfn.XLOOKUP(표1[[#This Row],[시도]]&amp;" "&amp;표1[[#This Row],[시군구]],요금제0402!C:C,요금제0402!G:G),"-")</f>
        <v>경인B</v>
      </c>
      <c r="P795" s="40"/>
      <c r="Q795" s="57">
        <v>0</v>
      </c>
      <c r="R795" s="18">
        <v>100</v>
      </c>
      <c r="S795" s="18">
        <v>50</v>
      </c>
      <c r="T795" s="39" t="s">
        <v>86</v>
      </c>
      <c r="U795" s="11" t="s">
        <v>64</v>
      </c>
      <c r="V795" s="11">
        <v>1692202027</v>
      </c>
      <c r="W795" s="11" t="s">
        <v>5733</v>
      </c>
      <c r="X795" s="11" t="s">
        <v>5734</v>
      </c>
      <c r="Y795" s="11" t="s">
        <v>5735</v>
      </c>
      <c r="Z795" s="11">
        <v>3333278259738</v>
      </c>
      <c r="AA795" s="11" t="s">
        <v>68</v>
      </c>
      <c r="AB795" s="11" t="s">
        <v>5736</v>
      </c>
      <c r="AC795" s="11"/>
      <c r="AD795" s="11"/>
      <c r="AE795" s="11"/>
      <c r="AF795" s="15"/>
      <c r="AG795" s="17" t="str">
        <f>IFERROR(VLOOKUP(표1[[#This Row],[담당자]],'담당자 정보'!$B:$D,2,0),"")</f>
        <v>바로고</v>
      </c>
      <c r="AH795" s="11" t="str">
        <f>IFERROR(VLOOKUP(표1[[#This Row],[담당자]],'담당자 정보'!$B:$E,4,0),"")</f>
        <v>1팀</v>
      </c>
      <c r="AI795" s="12" t="s">
        <v>71</v>
      </c>
      <c r="AJ795" s="39" t="str">
        <f>IFERROR(VLOOKUP(표1[[#This Row],[담당자]],배민비즈계정!$B:$E,3,0),"")</f>
        <v>tkdan159</v>
      </c>
      <c r="AK795" s="39" t="str">
        <f>IFERROR(VLOOKUP(표1[[#This Row],[담당자]],배민비즈계정!$B:$E,4,0),"")</f>
        <v>010-9052-0911</v>
      </c>
      <c r="AL795" s="12" t="str">
        <f>VLOOKUP(표1[[#This Row],[담당자]],배민비즈계정!$B:$E,2,0)</f>
        <v>1팀</v>
      </c>
      <c r="AM795" s="11" t="str">
        <f>VLOOKUP(표1[[#This Row],[담당자]],'담당자 정보'!B:G,6,FALSE)</f>
        <v>평정현</v>
      </c>
      <c r="AN795" s="11" t="str">
        <f>VLOOKUP(표1[[#This Row],[팀장]],배민비즈계정!$B:$E,3,FALSE)</f>
        <v>jhpyeong</v>
      </c>
      <c r="AO795" s="16" t="str">
        <f>VLOOKUP(표1[[#This Row],[팀장]],배민비즈계정!$B:$E,4,FALSE)</f>
        <v>010-4660-7292</v>
      </c>
      <c r="AP795" s="2" t="s">
        <v>109</v>
      </c>
      <c r="AQ795" s="2" t="s">
        <v>2273</v>
      </c>
      <c r="AR795" s="2" t="str">
        <f>_xlfn.XLOOKUP(표1[[#This Row],[시도2]]&amp;" "&amp;표1[[#This Row],[시군구2]],요금제0402!C:C,요금제0402!G:G)</f>
        <v>경인B</v>
      </c>
      <c r="AS795" s="2"/>
      <c r="AT795" s="2"/>
      <c r="AU795" s="2"/>
    </row>
    <row r="796" spans="1:47" ht="16.5" customHeight="1">
      <c r="A796" s="10">
        <v>794</v>
      </c>
      <c r="B796" s="11"/>
      <c r="C796" s="11" t="s">
        <v>5737</v>
      </c>
      <c r="D796" s="11" t="s">
        <v>5738</v>
      </c>
      <c r="E796" s="11" t="s">
        <v>75</v>
      </c>
      <c r="F796" s="11" t="s">
        <v>109</v>
      </c>
      <c r="G796" s="11" t="s">
        <v>2697</v>
      </c>
      <c r="H796" s="11">
        <v>0</v>
      </c>
      <c r="I796" s="50"/>
      <c r="J796" s="11" t="s">
        <v>5739</v>
      </c>
      <c r="K796" s="11" t="s">
        <v>5740</v>
      </c>
      <c r="L796" s="11" t="s">
        <v>4689</v>
      </c>
      <c r="M796" s="12">
        <v>45513</v>
      </c>
      <c r="N796" s="12">
        <v>45518</v>
      </c>
      <c r="O796" s="12" t="str">
        <f>IFERROR(_xlfn.XLOOKUP(표1[[#This Row],[시도]]&amp;" "&amp;표1[[#This Row],[시군구]],요금제0402!C:C,요금제0402!G:G),"-")</f>
        <v>경인B</v>
      </c>
      <c r="P796" s="40"/>
      <c r="Q796" s="57">
        <v>0</v>
      </c>
      <c r="R796" s="18">
        <v>100</v>
      </c>
      <c r="S796" s="18">
        <v>50</v>
      </c>
      <c r="T796" s="39" t="s">
        <v>86</v>
      </c>
      <c r="U796" s="11" t="s">
        <v>64</v>
      </c>
      <c r="V796" s="11">
        <v>2021570483</v>
      </c>
      <c r="W796" s="11" t="s">
        <v>5741</v>
      </c>
      <c r="X796" s="11" t="s">
        <v>5742</v>
      </c>
      <c r="Y796" s="11" t="s">
        <v>5743</v>
      </c>
      <c r="Z796" s="11">
        <v>110207405237</v>
      </c>
      <c r="AA796" s="11" t="s">
        <v>165</v>
      </c>
      <c r="AB796" s="11" t="s">
        <v>5744</v>
      </c>
      <c r="AC796" s="11"/>
      <c r="AD796" s="11"/>
      <c r="AE796" s="11"/>
      <c r="AF796" s="15"/>
      <c r="AG796" s="17" t="str">
        <f>IFERROR(VLOOKUP(표1[[#This Row],[담당자]],'담당자 정보'!$B:$D,2,0),"")</f>
        <v>바로고</v>
      </c>
      <c r="AH796" s="11" t="str">
        <f>IFERROR(VLOOKUP(표1[[#This Row],[담당자]],'담당자 정보'!$B:$E,4,0),"")</f>
        <v>1팀</v>
      </c>
      <c r="AI796" s="12" t="s">
        <v>71</v>
      </c>
      <c r="AJ796" s="39" t="str">
        <f>IFERROR(VLOOKUP(표1[[#This Row],[담당자]],배민비즈계정!$B:$E,3,0),"")</f>
        <v>tkdan159</v>
      </c>
      <c r="AK796" s="39" t="str">
        <f>IFERROR(VLOOKUP(표1[[#This Row],[담당자]],배민비즈계정!$B:$E,4,0),"")</f>
        <v>010-9052-0911</v>
      </c>
      <c r="AL796" s="12" t="str">
        <f>VLOOKUP(표1[[#This Row],[담당자]],배민비즈계정!$B:$E,2,0)</f>
        <v>1팀</v>
      </c>
      <c r="AM796" s="11" t="str">
        <f>VLOOKUP(표1[[#This Row],[담당자]],'담당자 정보'!B:G,6,FALSE)</f>
        <v>평정현</v>
      </c>
      <c r="AN796" s="11" t="str">
        <f>VLOOKUP(표1[[#This Row],[팀장]],배민비즈계정!$B:$E,3,FALSE)</f>
        <v>jhpyeong</v>
      </c>
      <c r="AO796" s="16" t="str">
        <f>VLOOKUP(표1[[#This Row],[팀장]],배민비즈계정!$B:$E,4,FALSE)</f>
        <v>010-4660-7292</v>
      </c>
      <c r="AP796" s="2" t="s">
        <v>109</v>
      </c>
      <c r="AQ796" s="2" t="s">
        <v>2697</v>
      </c>
      <c r="AR796" s="2" t="str">
        <f>_xlfn.XLOOKUP(표1[[#This Row],[시도2]]&amp;" "&amp;표1[[#This Row],[시군구2]],요금제0402!C:C,요금제0402!G:G)</f>
        <v>경인B</v>
      </c>
      <c r="AS796" s="2"/>
      <c r="AT796" s="2"/>
      <c r="AU796" s="2"/>
    </row>
    <row r="797" spans="1:47" ht="16.5" customHeight="1">
      <c r="A797" s="10">
        <v>795</v>
      </c>
      <c r="B797" s="11"/>
      <c r="C797" s="11" t="s">
        <v>5745</v>
      </c>
      <c r="D797" s="11" t="s">
        <v>5746</v>
      </c>
      <c r="E797" s="11" t="s">
        <v>56</v>
      </c>
      <c r="F797" s="11" t="s">
        <v>57</v>
      </c>
      <c r="G797" s="11" t="s">
        <v>765</v>
      </c>
      <c r="H797" s="11">
        <v>0</v>
      </c>
      <c r="I797" s="50"/>
      <c r="J797" s="11" t="s">
        <v>5747</v>
      </c>
      <c r="K797" s="11" t="s">
        <v>5748</v>
      </c>
      <c r="L797" s="11" t="s">
        <v>4689</v>
      </c>
      <c r="M797" s="12">
        <v>45513</v>
      </c>
      <c r="N797" s="12">
        <v>45518</v>
      </c>
      <c r="O797" s="12" t="str">
        <f>IFERROR(_xlfn.XLOOKUP(표1[[#This Row],[시도]]&amp;" "&amp;표1[[#This Row],[시군구]],요금제0402!C:C,요금제0402!G:G),"-")</f>
        <v>서울B&amp;경인A</v>
      </c>
      <c r="P797" s="40"/>
      <c r="Q797" s="57">
        <v>0</v>
      </c>
      <c r="R797" s="18">
        <v>100</v>
      </c>
      <c r="S797" s="18">
        <v>50</v>
      </c>
      <c r="T797" s="39" t="s">
        <v>86</v>
      </c>
      <c r="U797" s="11" t="s">
        <v>150</v>
      </c>
      <c r="V797" s="11">
        <v>0</v>
      </c>
      <c r="W797" s="11">
        <v>0</v>
      </c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/>
      <c r="AD797" s="11"/>
      <c r="AE797" s="11"/>
      <c r="AF797" s="15"/>
      <c r="AG797" s="17" t="str">
        <f>IFERROR(VLOOKUP(표1[[#This Row],[담당자]],'담당자 정보'!$B:$D,2,0),"")</f>
        <v>바로고</v>
      </c>
      <c r="AH797" s="11" t="str">
        <f>IFERROR(VLOOKUP(표1[[#This Row],[담당자]],'담당자 정보'!$B:$E,4,0),"")</f>
        <v>1팀</v>
      </c>
      <c r="AI797" s="12" t="s">
        <v>71</v>
      </c>
      <c r="AJ797" s="39" t="str">
        <f>IFERROR(VLOOKUP(표1[[#This Row],[담당자]],배민비즈계정!$B:$E,3,0),"")</f>
        <v>tkdan159</v>
      </c>
      <c r="AK797" s="39" t="str">
        <f>IFERROR(VLOOKUP(표1[[#This Row],[담당자]],배민비즈계정!$B:$E,4,0),"")</f>
        <v>010-9052-0911</v>
      </c>
      <c r="AL797" s="12" t="str">
        <f>VLOOKUP(표1[[#This Row],[담당자]],배민비즈계정!$B:$E,2,0)</f>
        <v>1팀</v>
      </c>
      <c r="AM797" s="11" t="str">
        <f>VLOOKUP(표1[[#This Row],[담당자]],'담당자 정보'!B:G,6,FALSE)</f>
        <v>평정현</v>
      </c>
      <c r="AN797" s="11" t="str">
        <f>VLOOKUP(표1[[#This Row],[팀장]],배민비즈계정!$B:$E,3,FALSE)</f>
        <v>jhpyeong</v>
      </c>
      <c r="AO797" s="16" t="str">
        <f>VLOOKUP(표1[[#This Row],[팀장]],배민비즈계정!$B:$E,4,FALSE)</f>
        <v>010-4660-7292</v>
      </c>
      <c r="AP797" s="2" t="s">
        <v>57</v>
      </c>
      <c r="AQ797" s="2" t="s">
        <v>765</v>
      </c>
      <c r="AR797" s="2" t="str">
        <f>_xlfn.XLOOKUP(표1[[#This Row],[시도2]]&amp;" "&amp;표1[[#This Row],[시군구2]],요금제0402!C:C,요금제0402!G:G)</f>
        <v>서울B&amp;경인A</v>
      </c>
      <c r="AS797" s="2"/>
      <c r="AT797" s="2"/>
      <c r="AU797" s="2"/>
    </row>
    <row r="798" spans="1:47" ht="16.5" customHeight="1">
      <c r="A798" s="10">
        <v>796</v>
      </c>
      <c r="B798" s="11"/>
      <c r="C798" s="11" t="s">
        <v>5749</v>
      </c>
      <c r="D798" s="11" t="s">
        <v>5750</v>
      </c>
      <c r="E798" s="11" t="s">
        <v>56</v>
      </c>
      <c r="F798" s="11" t="s">
        <v>57</v>
      </c>
      <c r="G798" s="11" t="s">
        <v>264</v>
      </c>
      <c r="H798" s="11">
        <v>0</v>
      </c>
      <c r="I798" s="50"/>
      <c r="J798" s="11" t="s">
        <v>5751</v>
      </c>
      <c r="K798" s="11" t="s">
        <v>5752</v>
      </c>
      <c r="L798" s="11" t="s">
        <v>4689</v>
      </c>
      <c r="M798" s="12">
        <v>45513</v>
      </c>
      <c r="N798" s="12">
        <v>45518</v>
      </c>
      <c r="O798" s="12" t="str">
        <f>IFERROR(_xlfn.XLOOKUP(표1[[#This Row],[시도]]&amp;" "&amp;표1[[#This Row],[시군구]],요금제0402!C:C,요금제0402!G:G),"-")</f>
        <v>서울B&amp;경인A</v>
      </c>
      <c r="P798" s="40"/>
      <c r="Q798" s="57">
        <v>0</v>
      </c>
      <c r="R798" s="18">
        <v>100</v>
      </c>
      <c r="S798" s="18">
        <v>50</v>
      </c>
      <c r="T798" s="39" t="s">
        <v>86</v>
      </c>
      <c r="U798" s="11" t="s">
        <v>150</v>
      </c>
      <c r="V798" s="11">
        <v>0</v>
      </c>
      <c r="W798" s="11">
        <v>0</v>
      </c>
      <c r="X798" s="11">
        <v>0</v>
      </c>
      <c r="Y798" s="11">
        <v>0</v>
      </c>
      <c r="Z798" s="11">
        <v>0</v>
      </c>
      <c r="AA798" s="11">
        <v>0</v>
      </c>
      <c r="AB798" s="11">
        <v>0</v>
      </c>
      <c r="AC798" s="11"/>
      <c r="AD798" s="11"/>
      <c r="AE798" s="11"/>
      <c r="AF798" s="15"/>
      <c r="AG798" s="17" t="str">
        <f>IFERROR(VLOOKUP(표1[[#This Row],[담당자]],'담당자 정보'!$B:$D,2,0),"")</f>
        <v>바로고</v>
      </c>
      <c r="AH798" s="11" t="str">
        <f>IFERROR(VLOOKUP(표1[[#This Row],[담당자]],'담당자 정보'!$B:$E,4,0),"")</f>
        <v>1팀</v>
      </c>
      <c r="AI798" s="12" t="s">
        <v>71</v>
      </c>
      <c r="AJ798" s="39" t="str">
        <f>IFERROR(VLOOKUP(표1[[#This Row],[담당자]],배민비즈계정!$B:$E,3,0),"")</f>
        <v>tkdan159</v>
      </c>
      <c r="AK798" s="39" t="str">
        <f>IFERROR(VLOOKUP(표1[[#This Row],[담당자]],배민비즈계정!$B:$E,4,0),"")</f>
        <v>010-9052-0911</v>
      </c>
      <c r="AL798" s="12" t="str">
        <f>VLOOKUP(표1[[#This Row],[담당자]],배민비즈계정!$B:$E,2,0)</f>
        <v>1팀</v>
      </c>
      <c r="AM798" s="11" t="str">
        <f>VLOOKUP(표1[[#This Row],[담당자]],'담당자 정보'!B:G,6,FALSE)</f>
        <v>평정현</v>
      </c>
      <c r="AN798" s="11" t="str">
        <f>VLOOKUP(표1[[#This Row],[팀장]],배민비즈계정!$B:$E,3,FALSE)</f>
        <v>jhpyeong</v>
      </c>
      <c r="AO798" s="16" t="str">
        <f>VLOOKUP(표1[[#This Row],[팀장]],배민비즈계정!$B:$E,4,FALSE)</f>
        <v>010-4660-7292</v>
      </c>
      <c r="AP798" s="2" t="s">
        <v>57</v>
      </c>
      <c r="AQ798" s="2" t="s">
        <v>264</v>
      </c>
      <c r="AR798" s="2" t="str">
        <f>_xlfn.XLOOKUP(표1[[#This Row],[시도2]]&amp;" "&amp;표1[[#This Row],[시군구2]],요금제0402!C:C,요금제0402!G:G)</f>
        <v>서울B&amp;경인A</v>
      </c>
      <c r="AS798" s="2"/>
      <c r="AT798" s="2"/>
      <c r="AU798" s="2"/>
    </row>
    <row r="799" spans="1:47" ht="16.5" customHeight="1">
      <c r="A799" s="10">
        <v>797</v>
      </c>
      <c r="B799" s="11"/>
      <c r="C799" s="11" t="s">
        <v>5753</v>
      </c>
      <c r="D799" s="11" t="s">
        <v>5754</v>
      </c>
      <c r="E799" s="11" t="s">
        <v>56</v>
      </c>
      <c r="F799" s="11" t="s">
        <v>57</v>
      </c>
      <c r="G799" s="11" t="s">
        <v>576</v>
      </c>
      <c r="H799" s="11">
        <v>0</v>
      </c>
      <c r="I799" s="50"/>
      <c r="J799" s="11" t="s">
        <v>5755</v>
      </c>
      <c r="K799" s="11" t="s">
        <v>5756</v>
      </c>
      <c r="L799" s="11" t="s">
        <v>4689</v>
      </c>
      <c r="M799" s="12">
        <v>45513</v>
      </c>
      <c r="N799" s="12">
        <v>45518</v>
      </c>
      <c r="O799" s="12" t="str">
        <f>IFERROR(_xlfn.XLOOKUP(표1[[#This Row],[시도]]&amp;" "&amp;표1[[#This Row],[시군구]],요금제0402!C:C,요금제0402!G:G),"-")</f>
        <v>서울B&amp;경인A</v>
      </c>
      <c r="P799" s="40"/>
      <c r="Q799" s="57">
        <v>0</v>
      </c>
      <c r="R799" s="18">
        <v>100</v>
      </c>
      <c r="S799" s="18">
        <v>50</v>
      </c>
      <c r="T799" s="39" t="s">
        <v>86</v>
      </c>
      <c r="U799" s="11" t="s">
        <v>150</v>
      </c>
      <c r="V799" s="11">
        <v>0</v>
      </c>
      <c r="W799" s="11">
        <v>0</v>
      </c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/>
      <c r="AD799" s="11"/>
      <c r="AE799" s="11"/>
      <c r="AF799" s="15"/>
      <c r="AG799" s="17" t="str">
        <f>IFERROR(VLOOKUP(표1[[#This Row],[담당자]],'담당자 정보'!$B:$D,2,0),"")</f>
        <v>바로고</v>
      </c>
      <c r="AH799" s="11" t="str">
        <f>IFERROR(VLOOKUP(표1[[#This Row],[담당자]],'담당자 정보'!$B:$E,4,0),"")</f>
        <v>1팀</v>
      </c>
      <c r="AI799" s="12" t="s">
        <v>71</v>
      </c>
      <c r="AJ799" s="39" t="str">
        <f>IFERROR(VLOOKUP(표1[[#This Row],[담당자]],배민비즈계정!$B:$E,3,0),"")</f>
        <v>tkdan159</v>
      </c>
      <c r="AK799" s="39" t="str">
        <f>IFERROR(VLOOKUP(표1[[#This Row],[담당자]],배민비즈계정!$B:$E,4,0),"")</f>
        <v>010-9052-0911</v>
      </c>
      <c r="AL799" s="12" t="str">
        <f>VLOOKUP(표1[[#This Row],[담당자]],배민비즈계정!$B:$E,2,0)</f>
        <v>1팀</v>
      </c>
      <c r="AM799" s="11" t="str">
        <f>VLOOKUP(표1[[#This Row],[담당자]],'담당자 정보'!B:G,6,FALSE)</f>
        <v>평정현</v>
      </c>
      <c r="AN799" s="11" t="str">
        <f>VLOOKUP(표1[[#This Row],[팀장]],배민비즈계정!$B:$E,3,FALSE)</f>
        <v>jhpyeong</v>
      </c>
      <c r="AO799" s="16" t="str">
        <f>VLOOKUP(표1[[#This Row],[팀장]],배민비즈계정!$B:$E,4,FALSE)</f>
        <v>010-4660-7292</v>
      </c>
      <c r="AP799" s="2" t="s">
        <v>57</v>
      </c>
      <c r="AQ799" s="2" t="s">
        <v>576</v>
      </c>
      <c r="AR799" s="2" t="str">
        <f>_xlfn.XLOOKUP(표1[[#This Row],[시도2]]&amp;" "&amp;표1[[#This Row],[시군구2]],요금제0402!C:C,요금제0402!G:G)</f>
        <v>서울B&amp;경인A</v>
      </c>
      <c r="AS799" s="2"/>
      <c r="AT799" s="2"/>
      <c r="AU799" s="2"/>
    </row>
    <row r="800" spans="1:47" ht="16.5" customHeight="1">
      <c r="A800" s="10">
        <v>798</v>
      </c>
      <c r="B800" s="11"/>
      <c r="C800" s="11" t="s">
        <v>5757</v>
      </c>
      <c r="D800" s="11" t="s">
        <v>5758</v>
      </c>
      <c r="E800" s="11" t="s">
        <v>56</v>
      </c>
      <c r="F800" s="11" t="s">
        <v>57</v>
      </c>
      <c r="G800" s="11" t="s">
        <v>371</v>
      </c>
      <c r="H800" s="11">
        <v>0</v>
      </c>
      <c r="I800" s="50"/>
      <c r="J800" s="11" t="s">
        <v>5759</v>
      </c>
      <c r="K800" s="11" t="s">
        <v>5760</v>
      </c>
      <c r="L800" s="11" t="s">
        <v>4689</v>
      </c>
      <c r="M800" s="12">
        <v>45513</v>
      </c>
      <c r="N800" s="12">
        <v>45518</v>
      </c>
      <c r="O800" s="12" t="str">
        <f>IFERROR(_xlfn.XLOOKUP(표1[[#This Row],[시도]]&amp;" "&amp;표1[[#This Row],[시군구]],요금제0402!C:C,요금제0402!G:G),"-")</f>
        <v>서울B&amp;경인A</v>
      </c>
      <c r="P800" s="40"/>
      <c r="Q800" s="57">
        <v>0</v>
      </c>
      <c r="R800" s="18">
        <v>100</v>
      </c>
      <c r="S800" s="18">
        <v>50</v>
      </c>
      <c r="T800" s="39" t="s">
        <v>86</v>
      </c>
      <c r="U800" s="11" t="s">
        <v>64</v>
      </c>
      <c r="V800" s="11">
        <v>5404101193</v>
      </c>
      <c r="W800" s="11" t="s">
        <v>4992</v>
      </c>
      <c r="X800" s="11" t="s">
        <v>4993</v>
      </c>
      <c r="Y800" s="11" t="s">
        <v>4994</v>
      </c>
      <c r="Z800" s="11">
        <v>100147909835</v>
      </c>
      <c r="AA800" s="11" t="s">
        <v>1097</v>
      </c>
      <c r="AB800" s="11" t="s">
        <v>4995</v>
      </c>
      <c r="AC800" s="11"/>
      <c r="AD800" s="11"/>
      <c r="AE800" s="11"/>
      <c r="AF800" s="15"/>
      <c r="AG800" s="17" t="str">
        <f>IFERROR(VLOOKUP(표1[[#This Row],[담당자]],'담당자 정보'!$B:$D,2,0),"")</f>
        <v>바로고</v>
      </c>
      <c r="AH800" s="11" t="str">
        <f>IFERROR(VLOOKUP(표1[[#This Row],[담당자]],'담당자 정보'!$B:$E,4,0),"")</f>
        <v>1팀</v>
      </c>
      <c r="AI800" s="12" t="s">
        <v>71</v>
      </c>
      <c r="AJ800" s="39" t="str">
        <f>IFERROR(VLOOKUP(표1[[#This Row],[담당자]],배민비즈계정!$B:$E,3,0),"")</f>
        <v>tkdan159</v>
      </c>
      <c r="AK800" s="39" t="str">
        <f>IFERROR(VLOOKUP(표1[[#This Row],[담당자]],배민비즈계정!$B:$E,4,0),"")</f>
        <v>010-9052-0911</v>
      </c>
      <c r="AL800" s="12" t="str">
        <f>VLOOKUP(표1[[#This Row],[담당자]],배민비즈계정!$B:$E,2,0)</f>
        <v>1팀</v>
      </c>
      <c r="AM800" s="11" t="str">
        <f>VLOOKUP(표1[[#This Row],[담당자]],'담당자 정보'!B:G,6,FALSE)</f>
        <v>평정현</v>
      </c>
      <c r="AN800" s="11" t="str">
        <f>VLOOKUP(표1[[#This Row],[팀장]],배민비즈계정!$B:$E,3,FALSE)</f>
        <v>jhpyeong</v>
      </c>
      <c r="AO800" s="16" t="str">
        <f>VLOOKUP(표1[[#This Row],[팀장]],배민비즈계정!$B:$E,4,FALSE)</f>
        <v>010-4660-7292</v>
      </c>
      <c r="AP800" s="2" t="s">
        <v>57</v>
      </c>
      <c r="AQ800" s="2" t="s">
        <v>371</v>
      </c>
      <c r="AR800" s="2" t="str">
        <f>_xlfn.XLOOKUP(표1[[#This Row],[시도2]]&amp;" "&amp;표1[[#This Row],[시군구2]],요금제0402!C:C,요금제0402!G:G)</f>
        <v>서울B&amp;경인A</v>
      </c>
      <c r="AS800" s="2"/>
      <c r="AT800" s="2"/>
      <c r="AU800" s="2"/>
    </row>
    <row r="801" spans="1:47" ht="16.5" customHeight="1">
      <c r="A801" s="10">
        <v>799</v>
      </c>
      <c r="B801" s="11"/>
      <c r="C801" s="11" t="s">
        <v>5761</v>
      </c>
      <c r="D801" s="11" t="s">
        <v>5762</v>
      </c>
      <c r="E801" s="11" t="s">
        <v>56</v>
      </c>
      <c r="F801" s="11" t="s">
        <v>57</v>
      </c>
      <c r="G801" s="11" t="s">
        <v>5205</v>
      </c>
      <c r="H801" s="11">
        <v>0</v>
      </c>
      <c r="I801" s="50"/>
      <c r="J801" s="11" t="s">
        <v>5763</v>
      </c>
      <c r="K801" s="11" t="s">
        <v>5764</v>
      </c>
      <c r="L801" s="11" t="s">
        <v>4689</v>
      </c>
      <c r="M801" s="12">
        <v>45513</v>
      </c>
      <c r="N801" s="12">
        <v>45518</v>
      </c>
      <c r="O801" s="12" t="str">
        <f>IFERROR(_xlfn.XLOOKUP(표1[[#This Row],[시도]]&amp;" "&amp;표1[[#This Row],[시군구]],요금제0402!C:C,요금제0402!G:G),"-")</f>
        <v>서울B&amp;경인A</v>
      </c>
      <c r="P801" s="40"/>
      <c r="Q801" s="57">
        <v>0</v>
      </c>
      <c r="R801" s="18">
        <v>100</v>
      </c>
      <c r="S801" s="18">
        <v>50</v>
      </c>
      <c r="T801" s="39" t="s">
        <v>86</v>
      </c>
      <c r="U801" s="11" t="s">
        <v>64</v>
      </c>
      <c r="V801" s="11">
        <v>1961301222</v>
      </c>
      <c r="W801" s="11" t="s">
        <v>218</v>
      </c>
      <c r="X801" s="11" t="s">
        <v>5765</v>
      </c>
      <c r="Y801" s="11" t="s">
        <v>5766</v>
      </c>
      <c r="Z801" s="11" t="s">
        <v>5767</v>
      </c>
      <c r="AA801" s="11" t="s">
        <v>90</v>
      </c>
      <c r="AB801" s="11" t="s">
        <v>5768</v>
      </c>
      <c r="AC801" s="11"/>
      <c r="AD801" s="11"/>
      <c r="AE801" s="11"/>
      <c r="AF801" s="15"/>
      <c r="AG801" s="17" t="str">
        <f>IFERROR(VLOOKUP(표1[[#This Row],[담당자]],'담당자 정보'!$B:$D,2,0),"")</f>
        <v>바로고</v>
      </c>
      <c r="AH801" s="11" t="str">
        <f>IFERROR(VLOOKUP(표1[[#This Row],[담당자]],'담당자 정보'!$B:$E,4,0),"")</f>
        <v>1팀</v>
      </c>
      <c r="AI801" s="12" t="s">
        <v>71</v>
      </c>
      <c r="AJ801" s="39" t="str">
        <f>IFERROR(VLOOKUP(표1[[#This Row],[담당자]],배민비즈계정!$B:$E,3,0),"")</f>
        <v>tkdan159</v>
      </c>
      <c r="AK801" s="39" t="str">
        <f>IFERROR(VLOOKUP(표1[[#This Row],[담당자]],배민비즈계정!$B:$E,4,0),"")</f>
        <v>010-9052-0911</v>
      </c>
      <c r="AL801" s="12" t="str">
        <f>VLOOKUP(표1[[#This Row],[담당자]],배민비즈계정!$B:$E,2,0)</f>
        <v>1팀</v>
      </c>
      <c r="AM801" s="11" t="str">
        <f>VLOOKUP(표1[[#This Row],[담당자]],'담당자 정보'!B:G,6,FALSE)</f>
        <v>평정현</v>
      </c>
      <c r="AN801" s="11" t="str">
        <f>VLOOKUP(표1[[#This Row],[팀장]],배민비즈계정!$B:$E,3,FALSE)</f>
        <v>jhpyeong</v>
      </c>
      <c r="AO801" s="16" t="str">
        <f>VLOOKUP(표1[[#This Row],[팀장]],배민비즈계정!$B:$E,4,FALSE)</f>
        <v>010-4660-7292</v>
      </c>
      <c r="AP801" s="2" t="s">
        <v>57</v>
      </c>
      <c r="AQ801" s="2" t="s">
        <v>5205</v>
      </c>
      <c r="AR801" s="2" t="str">
        <f>_xlfn.XLOOKUP(표1[[#This Row],[시도2]]&amp;" "&amp;표1[[#This Row],[시군구2]],요금제0402!C:C,요금제0402!G:G)</f>
        <v>서울B&amp;경인A</v>
      </c>
      <c r="AS801" s="2"/>
      <c r="AT801" s="2"/>
      <c r="AU801" s="2"/>
    </row>
    <row r="802" spans="1:47" ht="16.5" customHeight="1">
      <c r="A802" s="10">
        <v>800</v>
      </c>
      <c r="B802" s="11"/>
      <c r="C802" s="11" t="s">
        <v>5769</v>
      </c>
      <c r="D802" s="11" t="s">
        <v>5770</v>
      </c>
      <c r="E802" s="11" t="s">
        <v>108</v>
      </c>
      <c r="F802" s="11" t="s">
        <v>57</v>
      </c>
      <c r="G802" s="11" t="s">
        <v>281</v>
      </c>
      <c r="H802" s="11">
        <v>1</v>
      </c>
      <c r="I802" s="50" t="s">
        <v>1708</v>
      </c>
      <c r="J802" s="11" t="s">
        <v>5771</v>
      </c>
      <c r="K802" s="11" t="s">
        <v>5772</v>
      </c>
      <c r="L802" s="11" t="s">
        <v>4689</v>
      </c>
      <c r="M802" s="12">
        <v>45513</v>
      </c>
      <c r="N802" s="12">
        <v>45518</v>
      </c>
      <c r="O802" s="12" t="str">
        <f>IFERROR(_xlfn.XLOOKUP(표1[[#This Row],[시도]]&amp;" "&amp;표1[[#This Row],[시군구]],요금제0402!C:C,요금제0402!G:G),"-")</f>
        <v>서울B&amp;경인A</v>
      </c>
      <c r="P802" s="40"/>
      <c r="Q802" s="57">
        <v>0</v>
      </c>
      <c r="R802" s="18">
        <v>100</v>
      </c>
      <c r="S802" s="18">
        <v>50</v>
      </c>
      <c r="T802" s="39" t="s">
        <v>86</v>
      </c>
      <c r="U802" s="11" t="s">
        <v>64</v>
      </c>
      <c r="V802" s="11">
        <v>8246600421</v>
      </c>
      <c r="W802" s="11" t="s">
        <v>5773</v>
      </c>
      <c r="X802" s="11" t="s">
        <v>5774</v>
      </c>
      <c r="Y802" s="11" t="s">
        <v>5775</v>
      </c>
      <c r="Z802" s="11">
        <v>3333253529330</v>
      </c>
      <c r="AA802" s="11" t="s">
        <v>68</v>
      </c>
      <c r="AB802" s="11" t="s">
        <v>5776</v>
      </c>
      <c r="AC802" s="11"/>
      <c r="AD802" s="11"/>
      <c r="AE802" s="11"/>
      <c r="AF802" s="15"/>
      <c r="AG802" s="17" t="str">
        <f>IFERROR(VLOOKUP(표1[[#This Row],[담당자]],'담당자 정보'!$B:$D,2,0),"")</f>
        <v>바로고</v>
      </c>
      <c r="AH802" s="11" t="str">
        <f>IFERROR(VLOOKUP(표1[[#This Row],[담당자]],'담당자 정보'!$B:$E,4,0),"")</f>
        <v>1팀</v>
      </c>
      <c r="AI802" s="12" t="s">
        <v>71</v>
      </c>
      <c r="AJ802" s="39" t="str">
        <f>IFERROR(VLOOKUP(표1[[#This Row],[담당자]],배민비즈계정!$B:$E,3,0),"")</f>
        <v>tkdan159</v>
      </c>
      <c r="AK802" s="39" t="str">
        <f>IFERROR(VLOOKUP(표1[[#This Row],[담당자]],배민비즈계정!$B:$E,4,0),"")</f>
        <v>010-9052-0911</v>
      </c>
      <c r="AL802" s="12" t="str">
        <f>VLOOKUP(표1[[#This Row],[담당자]],배민비즈계정!$B:$E,2,0)</f>
        <v>1팀</v>
      </c>
      <c r="AM802" s="11" t="str">
        <f>VLOOKUP(표1[[#This Row],[담당자]],'담당자 정보'!B:G,6,FALSE)</f>
        <v>평정현</v>
      </c>
      <c r="AN802" s="11" t="str">
        <f>VLOOKUP(표1[[#This Row],[팀장]],배민비즈계정!$B:$E,3,FALSE)</f>
        <v>jhpyeong</v>
      </c>
      <c r="AO802" s="16" t="str">
        <f>VLOOKUP(표1[[#This Row],[팀장]],배민비즈계정!$B:$E,4,FALSE)</f>
        <v>010-4660-7292</v>
      </c>
      <c r="AP802" s="2" t="s">
        <v>57</v>
      </c>
      <c r="AQ802" s="2" t="s">
        <v>281</v>
      </c>
      <c r="AR802" s="2" t="str">
        <f>_xlfn.XLOOKUP(표1[[#This Row],[시도2]]&amp;" "&amp;표1[[#This Row],[시군구2]],요금제0402!C:C,요금제0402!G:G)</f>
        <v>서울B&amp;경인A</v>
      </c>
      <c r="AS802" s="2"/>
      <c r="AT802" s="2"/>
      <c r="AU802" s="2"/>
    </row>
    <row r="803" spans="1:47" ht="16.5" customHeight="1">
      <c r="A803" s="10">
        <v>801</v>
      </c>
      <c r="B803" s="11"/>
      <c r="C803" s="11" t="s">
        <v>5777</v>
      </c>
      <c r="D803" s="11" t="s">
        <v>5778</v>
      </c>
      <c r="E803" s="11" t="s">
        <v>56</v>
      </c>
      <c r="F803" s="11" t="s">
        <v>57</v>
      </c>
      <c r="G803" s="11" t="s">
        <v>281</v>
      </c>
      <c r="H803" s="11">
        <v>0</v>
      </c>
      <c r="I803" s="50"/>
      <c r="J803" s="11" t="s">
        <v>5779</v>
      </c>
      <c r="K803" s="11" t="s">
        <v>5780</v>
      </c>
      <c r="L803" s="11" t="s">
        <v>4689</v>
      </c>
      <c r="M803" s="12">
        <v>45513</v>
      </c>
      <c r="N803" s="12">
        <v>45518</v>
      </c>
      <c r="O803" s="12" t="str">
        <f>IFERROR(_xlfn.XLOOKUP(표1[[#This Row],[시도]]&amp;" "&amp;표1[[#This Row],[시군구]],요금제0402!C:C,요금제0402!G:G),"-")</f>
        <v>서울B&amp;경인A</v>
      </c>
      <c r="P803" s="40"/>
      <c r="Q803" s="57">
        <v>0</v>
      </c>
      <c r="R803" s="18">
        <v>100</v>
      </c>
      <c r="S803" s="18">
        <v>50</v>
      </c>
      <c r="T803" s="39" t="s">
        <v>86</v>
      </c>
      <c r="U803" s="11" t="s">
        <v>150</v>
      </c>
      <c r="V803" s="11">
        <v>0</v>
      </c>
      <c r="W803" s="11">
        <v>0</v>
      </c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/>
      <c r="AD803" s="11"/>
      <c r="AE803" s="11"/>
      <c r="AF803" s="15"/>
      <c r="AG803" s="17" t="str">
        <f>IFERROR(VLOOKUP(표1[[#This Row],[담당자]],'담당자 정보'!$B:$D,2,0),"")</f>
        <v>바로고</v>
      </c>
      <c r="AH803" s="11" t="str">
        <f>IFERROR(VLOOKUP(표1[[#This Row],[담당자]],'담당자 정보'!$B:$E,4,0),"")</f>
        <v>1팀</v>
      </c>
      <c r="AI803" s="12" t="s">
        <v>71</v>
      </c>
      <c r="AJ803" s="39" t="str">
        <f>IFERROR(VLOOKUP(표1[[#This Row],[담당자]],배민비즈계정!$B:$E,3,0),"")</f>
        <v>tkdan159</v>
      </c>
      <c r="AK803" s="39" t="str">
        <f>IFERROR(VLOOKUP(표1[[#This Row],[담당자]],배민비즈계정!$B:$E,4,0),"")</f>
        <v>010-9052-0911</v>
      </c>
      <c r="AL803" s="12" t="str">
        <f>VLOOKUP(표1[[#This Row],[담당자]],배민비즈계정!$B:$E,2,0)</f>
        <v>1팀</v>
      </c>
      <c r="AM803" s="11" t="str">
        <f>VLOOKUP(표1[[#This Row],[담당자]],'담당자 정보'!B:G,6,FALSE)</f>
        <v>평정현</v>
      </c>
      <c r="AN803" s="11" t="str">
        <f>VLOOKUP(표1[[#This Row],[팀장]],배민비즈계정!$B:$E,3,FALSE)</f>
        <v>jhpyeong</v>
      </c>
      <c r="AO803" s="16" t="str">
        <f>VLOOKUP(표1[[#This Row],[팀장]],배민비즈계정!$B:$E,4,FALSE)</f>
        <v>010-4660-7292</v>
      </c>
      <c r="AP803" s="2" t="s">
        <v>57</v>
      </c>
      <c r="AQ803" s="2" t="s">
        <v>281</v>
      </c>
      <c r="AR803" s="2" t="str">
        <f>_xlfn.XLOOKUP(표1[[#This Row],[시도2]]&amp;" "&amp;표1[[#This Row],[시군구2]],요금제0402!C:C,요금제0402!G:G)</f>
        <v>서울B&amp;경인A</v>
      </c>
      <c r="AS803" s="2"/>
      <c r="AT803" s="2"/>
      <c r="AU803" s="2"/>
    </row>
    <row r="804" spans="1:47" ht="16.5" customHeight="1">
      <c r="A804" s="10">
        <v>802</v>
      </c>
      <c r="B804" s="11"/>
      <c r="C804" s="11" t="s">
        <v>5781</v>
      </c>
      <c r="D804" s="11" t="s">
        <v>5782</v>
      </c>
      <c r="E804" s="11" t="s">
        <v>75</v>
      </c>
      <c r="F804" s="11" t="s">
        <v>57</v>
      </c>
      <c r="G804" s="11" t="s">
        <v>743</v>
      </c>
      <c r="H804" s="11">
        <v>0</v>
      </c>
      <c r="I804" s="50"/>
      <c r="J804" s="11" t="s">
        <v>5783</v>
      </c>
      <c r="K804" s="11" t="s">
        <v>5784</v>
      </c>
      <c r="L804" s="11" t="s">
        <v>4689</v>
      </c>
      <c r="M804" s="12">
        <v>45513</v>
      </c>
      <c r="N804" s="12">
        <v>45518</v>
      </c>
      <c r="O804" s="12" t="str">
        <f>IFERROR(_xlfn.XLOOKUP(표1[[#This Row],[시도]]&amp;" "&amp;표1[[#This Row],[시군구]],요금제0402!C:C,요금제0402!G:G),"-")</f>
        <v>서울B&amp;경인A</v>
      </c>
      <c r="P804" s="40"/>
      <c r="Q804" s="57">
        <v>0</v>
      </c>
      <c r="R804" s="18">
        <v>100</v>
      </c>
      <c r="S804" s="18">
        <v>50</v>
      </c>
      <c r="T804" s="39" t="s">
        <v>86</v>
      </c>
      <c r="U804" s="11" t="s">
        <v>64</v>
      </c>
      <c r="V804" s="11">
        <v>7748703040</v>
      </c>
      <c r="W804" s="11" t="s">
        <v>5785</v>
      </c>
      <c r="X804" s="11" t="s">
        <v>191</v>
      </c>
      <c r="Y804" s="11" t="s">
        <v>192</v>
      </c>
      <c r="Z804" s="11">
        <v>66590101739112</v>
      </c>
      <c r="AA804" s="11" t="s">
        <v>90</v>
      </c>
      <c r="AB804" s="11" t="s">
        <v>193</v>
      </c>
      <c r="AC804" s="11"/>
      <c r="AD804" s="11"/>
      <c r="AE804" s="11"/>
      <c r="AF804" s="15"/>
      <c r="AG804" s="17" t="str">
        <f>IFERROR(VLOOKUP(표1[[#This Row],[담당자]],'담당자 정보'!$B:$D,2,0),"")</f>
        <v>바로고</v>
      </c>
      <c r="AH804" s="11" t="str">
        <f>IFERROR(VLOOKUP(표1[[#This Row],[담당자]],'담당자 정보'!$B:$E,4,0),"")</f>
        <v>1팀</v>
      </c>
      <c r="AI804" s="12" t="s">
        <v>131</v>
      </c>
      <c r="AJ804" s="39" t="str">
        <f>IFERROR(VLOOKUP(표1[[#This Row],[담당자]],배민비즈계정!$B:$E,3,0),"")</f>
        <v>kwpark</v>
      </c>
      <c r="AK804" s="39" t="str">
        <f>IFERROR(VLOOKUP(표1[[#This Row],[담당자]],배민비즈계정!$B:$E,4,0),"")</f>
        <v>010-9098-6748</v>
      </c>
      <c r="AL804" s="12" t="str">
        <f>VLOOKUP(표1[[#This Row],[담당자]],배민비즈계정!$B:$E,2,0)</f>
        <v>1팀</v>
      </c>
      <c r="AM804" s="11" t="str">
        <f>VLOOKUP(표1[[#This Row],[담당자]],'담당자 정보'!B:G,6,FALSE)</f>
        <v>평정현</v>
      </c>
      <c r="AN804" s="11" t="str">
        <f>VLOOKUP(표1[[#This Row],[팀장]],배민비즈계정!$B:$E,3,FALSE)</f>
        <v>jhpyeong</v>
      </c>
      <c r="AO804" s="16" t="str">
        <f>VLOOKUP(표1[[#This Row],[팀장]],배민비즈계정!$B:$E,4,FALSE)</f>
        <v>010-4660-7292</v>
      </c>
      <c r="AP804" s="2" t="s">
        <v>57</v>
      </c>
      <c r="AQ804" s="2" t="s">
        <v>743</v>
      </c>
      <c r="AR804" s="2" t="str">
        <f>_xlfn.XLOOKUP(표1[[#This Row],[시도2]]&amp;" "&amp;표1[[#This Row],[시군구2]],요금제0402!C:C,요금제0402!G:G)</f>
        <v>서울B&amp;경인A</v>
      </c>
      <c r="AS804" s="2"/>
      <c r="AT804" s="2"/>
      <c r="AU804" s="2"/>
    </row>
    <row r="805" spans="1:47" ht="16.5" customHeight="1">
      <c r="A805" s="10">
        <v>803</v>
      </c>
      <c r="B805" s="11"/>
      <c r="C805" s="11" t="s">
        <v>5786</v>
      </c>
      <c r="D805" s="11" t="s">
        <v>5787</v>
      </c>
      <c r="E805" s="11" t="s">
        <v>108</v>
      </c>
      <c r="F805" s="11" t="s">
        <v>57</v>
      </c>
      <c r="G805" s="11" t="s">
        <v>252</v>
      </c>
      <c r="H805" s="11">
        <v>1</v>
      </c>
      <c r="I805" s="50"/>
      <c r="J805" s="11" t="s">
        <v>5788</v>
      </c>
      <c r="K805" s="11" t="s">
        <v>5789</v>
      </c>
      <c r="L805" s="11" t="s">
        <v>4689</v>
      </c>
      <c r="M805" s="12">
        <v>45513</v>
      </c>
      <c r="N805" s="12">
        <v>45518</v>
      </c>
      <c r="O805" s="12" t="str">
        <f>IFERROR(_xlfn.XLOOKUP(표1[[#This Row],[시도]]&amp;" "&amp;표1[[#This Row],[시군구]],요금제0402!C:C,요금제0402!G:G),"-")</f>
        <v>서울B&amp;경인A</v>
      </c>
      <c r="P805" s="40"/>
      <c r="Q805" s="57">
        <v>0</v>
      </c>
      <c r="R805" s="18">
        <v>100</v>
      </c>
      <c r="S805" s="18">
        <v>50</v>
      </c>
      <c r="T805" s="39" t="s">
        <v>86</v>
      </c>
      <c r="U805" s="11" t="s">
        <v>64</v>
      </c>
      <c r="V805" s="11">
        <v>7748703040</v>
      </c>
      <c r="W805" s="11" t="s">
        <v>5785</v>
      </c>
      <c r="X805" s="11" t="s">
        <v>191</v>
      </c>
      <c r="Y805" s="11" t="s">
        <v>192</v>
      </c>
      <c r="Z805" s="11">
        <v>66590101739112</v>
      </c>
      <c r="AA805" s="11" t="s">
        <v>90</v>
      </c>
      <c r="AB805" s="11" t="s">
        <v>193</v>
      </c>
      <c r="AC805" s="11"/>
      <c r="AD805" s="11"/>
      <c r="AE805" s="11"/>
      <c r="AF805" s="15"/>
      <c r="AG805" s="17" t="str">
        <f>IFERROR(VLOOKUP(표1[[#This Row],[담당자]],'담당자 정보'!$B:$D,2,0),"")</f>
        <v>바로고</v>
      </c>
      <c r="AH805" s="11" t="str">
        <f>IFERROR(VLOOKUP(표1[[#This Row],[담당자]],'담당자 정보'!$B:$E,4,0),"")</f>
        <v>1팀</v>
      </c>
      <c r="AI805" s="12" t="s">
        <v>131</v>
      </c>
      <c r="AJ805" s="39" t="str">
        <f>IFERROR(VLOOKUP(표1[[#This Row],[담당자]],배민비즈계정!$B:$E,3,0),"")</f>
        <v>kwpark</v>
      </c>
      <c r="AK805" s="39" t="str">
        <f>IFERROR(VLOOKUP(표1[[#This Row],[담당자]],배민비즈계정!$B:$E,4,0),"")</f>
        <v>010-9098-6748</v>
      </c>
      <c r="AL805" s="12" t="str">
        <f>VLOOKUP(표1[[#This Row],[담당자]],배민비즈계정!$B:$E,2,0)</f>
        <v>1팀</v>
      </c>
      <c r="AM805" s="11" t="str">
        <f>VLOOKUP(표1[[#This Row],[담당자]],'담당자 정보'!B:G,6,FALSE)</f>
        <v>평정현</v>
      </c>
      <c r="AN805" s="11" t="str">
        <f>VLOOKUP(표1[[#This Row],[팀장]],배민비즈계정!$B:$E,3,FALSE)</f>
        <v>jhpyeong</v>
      </c>
      <c r="AO805" s="16" t="str">
        <f>VLOOKUP(표1[[#This Row],[팀장]],배민비즈계정!$B:$E,4,FALSE)</f>
        <v>010-4660-7292</v>
      </c>
      <c r="AP805" s="2" t="s">
        <v>57</v>
      </c>
      <c r="AQ805" s="2" t="s">
        <v>252</v>
      </c>
      <c r="AR805" s="2" t="str">
        <f>_xlfn.XLOOKUP(표1[[#This Row],[시도2]]&amp;" "&amp;표1[[#This Row],[시군구2]],요금제0402!C:C,요금제0402!G:G)</f>
        <v>서울B&amp;경인A</v>
      </c>
      <c r="AS805" s="2"/>
      <c r="AT805" s="2"/>
      <c r="AU805" s="2"/>
    </row>
    <row r="806" spans="1:47" ht="16.5" customHeight="1">
      <c r="A806" s="10">
        <v>804</v>
      </c>
      <c r="B806" s="11"/>
      <c r="C806" s="11" t="s">
        <v>5790</v>
      </c>
      <c r="D806" s="11" t="s">
        <v>5791</v>
      </c>
      <c r="E806" s="11" t="s">
        <v>56</v>
      </c>
      <c r="F806" s="11" t="s">
        <v>57</v>
      </c>
      <c r="G806" s="11" t="s">
        <v>337</v>
      </c>
      <c r="H806" s="11">
        <v>0</v>
      </c>
      <c r="I806" s="50"/>
      <c r="J806" s="11" t="s">
        <v>5792</v>
      </c>
      <c r="K806" s="11" t="s">
        <v>5793</v>
      </c>
      <c r="L806" s="11" t="s">
        <v>4689</v>
      </c>
      <c r="M806" s="12">
        <v>45513</v>
      </c>
      <c r="N806" s="12">
        <v>45518</v>
      </c>
      <c r="O806" s="12" t="str">
        <f>IFERROR(_xlfn.XLOOKUP(표1[[#This Row],[시도]]&amp;" "&amp;표1[[#This Row],[시군구]],요금제0402!C:C,요금제0402!G:G),"-")</f>
        <v>서울B&amp;경인A</v>
      </c>
      <c r="P806" s="40"/>
      <c r="Q806" s="57">
        <v>0</v>
      </c>
      <c r="R806" s="18">
        <v>100</v>
      </c>
      <c r="S806" s="18">
        <v>50</v>
      </c>
      <c r="T806" s="39" t="s">
        <v>86</v>
      </c>
      <c r="U806" s="11" t="s">
        <v>64</v>
      </c>
      <c r="V806" s="11">
        <v>7748703040</v>
      </c>
      <c r="W806" s="11" t="s">
        <v>5785</v>
      </c>
      <c r="X806" s="11" t="s">
        <v>191</v>
      </c>
      <c r="Y806" s="11" t="s">
        <v>192</v>
      </c>
      <c r="Z806" s="11">
        <v>66590101739112</v>
      </c>
      <c r="AA806" s="11" t="s">
        <v>90</v>
      </c>
      <c r="AB806" s="11" t="s">
        <v>193</v>
      </c>
      <c r="AC806" s="11"/>
      <c r="AD806" s="11"/>
      <c r="AE806" s="11"/>
      <c r="AF806" s="15"/>
      <c r="AG806" s="17" t="str">
        <f>IFERROR(VLOOKUP(표1[[#This Row],[담당자]],'담당자 정보'!$B:$D,2,0),"")</f>
        <v>바로고</v>
      </c>
      <c r="AH806" s="11" t="str">
        <f>IFERROR(VLOOKUP(표1[[#This Row],[담당자]],'담당자 정보'!$B:$E,4,0),"")</f>
        <v>1팀</v>
      </c>
      <c r="AI806" s="12" t="s">
        <v>131</v>
      </c>
      <c r="AJ806" s="39" t="str">
        <f>IFERROR(VLOOKUP(표1[[#This Row],[담당자]],배민비즈계정!$B:$E,3,0),"")</f>
        <v>kwpark</v>
      </c>
      <c r="AK806" s="39" t="str">
        <f>IFERROR(VLOOKUP(표1[[#This Row],[담당자]],배민비즈계정!$B:$E,4,0),"")</f>
        <v>010-9098-6748</v>
      </c>
      <c r="AL806" s="12" t="str">
        <f>VLOOKUP(표1[[#This Row],[담당자]],배민비즈계정!$B:$E,2,0)</f>
        <v>1팀</v>
      </c>
      <c r="AM806" s="11" t="str">
        <f>VLOOKUP(표1[[#This Row],[담당자]],'담당자 정보'!B:G,6,FALSE)</f>
        <v>평정현</v>
      </c>
      <c r="AN806" s="11" t="str">
        <f>VLOOKUP(표1[[#This Row],[팀장]],배민비즈계정!$B:$E,3,FALSE)</f>
        <v>jhpyeong</v>
      </c>
      <c r="AO806" s="16" t="str">
        <f>VLOOKUP(표1[[#This Row],[팀장]],배민비즈계정!$B:$E,4,FALSE)</f>
        <v>010-4660-7292</v>
      </c>
      <c r="AP806" s="2" t="s">
        <v>57</v>
      </c>
      <c r="AQ806" s="2" t="s">
        <v>337</v>
      </c>
      <c r="AR806" s="2" t="str">
        <f>_xlfn.XLOOKUP(표1[[#This Row],[시도2]]&amp;" "&amp;표1[[#This Row],[시군구2]],요금제0402!C:C,요금제0402!G:G)</f>
        <v>서울B&amp;경인A</v>
      </c>
      <c r="AS806" s="2"/>
      <c r="AT806" s="2"/>
      <c r="AU806" s="2"/>
    </row>
    <row r="807" spans="1:47" ht="16.5" customHeight="1">
      <c r="A807" s="10">
        <v>805</v>
      </c>
      <c r="B807" s="11"/>
      <c r="C807" s="11" t="s">
        <v>5794</v>
      </c>
      <c r="D807" s="11" t="s">
        <v>5795</v>
      </c>
      <c r="E807" s="11" t="s">
        <v>108</v>
      </c>
      <c r="F807" s="11" t="s">
        <v>57</v>
      </c>
      <c r="G807" s="11" t="s">
        <v>2952</v>
      </c>
      <c r="H807" s="11">
        <v>5</v>
      </c>
      <c r="I807" s="47" t="s">
        <v>5796</v>
      </c>
      <c r="J807" s="11" t="s">
        <v>5797</v>
      </c>
      <c r="K807" s="11" t="s">
        <v>5798</v>
      </c>
      <c r="L807" s="11" t="s">
        <v>4689</v>
      </c>
      <c r="M807" s="12">
        <v>45513</v>
      </c>
      <c r="N807" s="12">
        <v>45518</v>
      </c>
      <c r="O807" s="12" t="str">
        <f>IFERROR(_xlfn.XLOOKUP(표1[[#This Row],[시도]]&amp;" "&amp;표1[[#This Row],[시군구]],요금제0402!C:C,요금제0402!G:G),"-")</f>
        <v>서울B&amp;경인A</v>
      </c>
      <c r="P807" s="40"/>
      <c r="Q807" s="57">
        <v>0</v>
      </c>
      <c r="R807" s="18">
        <v>100</v>
      </c>
      <c r="S807" s="18">
        <v>50</v>
      </c>
      <c r="T807" s="39" t="s">
        <v>86</v>
      </c>
      <c r="U807" s="11" t="s">
        <v>64</v>
      </c>
      <c r="V807" s="11">
        <v>7748703040</v>
      </c>
      <c r="W807" s="11" t="s">
        <v>5785</v>
      </c>
      <c r="X807" s="11" t="s">
        <v>191</v>
      </c>
      <c r="Y807" s="11" t="s">
        <v>192</v>
      </c>
      <c r="Z807" s="11">
        <v>66590101739112</v>
      </c>
      <c r="AA807" s="11" t="s">
        <v>90</v>
      </c>
      <c r="AB807" s="11" t="s">
        <v>193</v>
      </c>
      <c r="AC807" s="11"/>
      <c r="AD807" s="11"/>
      <c r="AE807" s="11"/>
      <c r="AF807" s="15"/>
      <c r="AG807" s="17" t="str">
        <f>IFERROR(VLOOKUP(표1[[#This Row],[담당자]],'담당자 정보'!$B:$D,2,0),"")</f>
        <v>바로고</v>
      </c>
      <c r="AH807" s="11" t="str">
        <f>IFERROR(VLOOKUP(표1[[#This Row],[담당자]],'담당자 정보'!$B:$E,4,0),"")</f>
        <v>1팀</v>
      </c>
      <c r="AI807" s="12" t="s">
        <v>131</v>
      </c>
      <c r="AJ807" s="39" t="str">
        <f>IFERROR(VLOOKUP(표1[[#This Row],[담당자]],배민비즈계정!$B:$E,3,0),"")</f>
        <v>kwpark</v>
      </c>
      <c r="AK807" s="39" t="str">
        <f>IFERROR(VLOOKUP(표1[[#This Row],[담당자]],배민비즈계정!$B:$E,4,0),"")</f>
        <v>010-9098-6748</v>
      </c>
      <c r="AL807" s="12" t="str">
        <f>VLOOKUP(표1[[#This Row],[담당자]],배민비즈계정!$B:$E,2,0)</f>
        <v>1팀</v>
      </c>
      <c r="AM807" s="11" t="str">
        <f>VLOOKUP(표1[[#This Row],[담당자]],'담당자 정보'!B:G,6,FALSE)</f>
        <v>평정현</v>
      </c>
      <c r="AN807" s="11" t="str">
        <f>VLOOKUP(표1[[#This Row],[팀장]],배민비즈계정!$B:$E,3,FALSE)</f>
        <v>jhpyeong</v>
      </c>
      <c r="AO807" s="16" t="str">
        <f>VLOOKUP(표1[[#This Row],[팀장]],배민비즈계정!$B:$E,4,FALSE)</f>
        <v>010-4660-7292</v>
      </c>
      <c r="AP807" s="2" t="s">
        <v>57</v>
      </c>
      <c r="AQ807" s="2" t="s">
        <v>2952</v>
      </c>
      <c r="AR807" s="2" t="str">
        <f>_xlfn.XLOOKUP(표1[[#This Row],[시도2]]&amp;" "&amp;표1[[#This Row],[시군구2]],요금제0402!C:C,요금제0402!G:G)</f>
        <v>서울B&amp;경인A</v>
      </c>
      <c r="AS807" s="2"/>
      <c r="AT807" s="2"/>
      <c r="AU807" s="2"/>
    </row>
    <row r="808" spans="1:47" ht="16.5" customHeight="1">
      <c r="A808" s="10">
        <v>806</v>
      </c>
      <c r="B808" s="11"/>
      <c r="C808" s="11" t="s">
        <v>5799</v>
      </c>
      <c r="D808" s="11" t="s">
        <v>5800</v>
      </c>
      <c r="E808" s="11" t="s">
        <v>75</v>
      </c>
      <c r="F808" s="11" t="s">
        <v>57</v>
      </c>
      <c r="G808" s="11" t="s">
        <v>348</v>
      </c>
      <c r="H808" s="11">
        <v>0</v>
      </c>
      <c r="I808" s="50"/>
      <c r="J808" s="11" t="s">
        <v>5801</v>
      </c>
      <c r="K808" s="11" t="s">
        <v>5802</v>
      </c>
      <c r="L808" s="11" t="s">
        <v>4689</v>
      </c>
      <c r="M808" s="12">
        <v>45513</v>
      </c>
      <c r="N808" s="12">
        <v>45518</v>
      </c>
      <c r="O808" s="12" t="str">
        <f>IFERROR(_xlfn.XLOOKUP(표1[[#This Row],[시도]]&amp;" "&amp;표1[[#This Row],[시군구]],요금제0402!C:C,요금제0402!G:G),"-")</f>
        <v>서울B&amp;경인A</v>
      </c>
      <c r="P808" s="40"/>
      <c r="Q808" s="57">
        <v>0</v>
      </c>
      <c r="R808" s="18">
        <v>100</v>
      </c>
      <c r="S808" s="18">
        <v>50</v>
      </c>
      <c r="T808" s="39" t="s">
        <v>86</v>
      </c>
      <c r="U808" s="11" t="s">
        <v>64</v>
      </c>
      <c r="V808" s="11">
        <v>7748703040</v>
      </c>
      <c r="W808" s="11" t="s">
        <v>5785</v>
      </c>
      <c r="X808" s="11" t="s">
        <v>191</v>
      </c>
      <c r="Y808" s="11" t="s">
        <v>192</v>
      </c>
      <c r="Z808" s="11">
        <v>66590101739112</v>
      </c>
      <c r="AA808" s="11" t="s">
        <v>90</v>
      </c>
      <c r="AB808" s="11" t="s">
        <v>193</v>
      </c>
      <c r="AC808" s="11"/>
      <c r="AD808" s="11"/>
      <c r="AE808" s="11"/>
      <c r="AF808" s="15"/>
      <c r="AG808" s="17" t="str">
        <f>IFERROR(VLOOKUP(표1[[#This Row],[담당자]],'담당자 정보'!$B:$D,2,0),"")</f>
        <v>바로고</v>
      </c>
      <c r="AH808" s="11" t="str">
        <f>IFERROR(VLOOKUP(표1[[#This Row],[담당자]],'담당자 정보'!$B:$E,4,0),"")</f>
        <v>1팀</v>
      </c>
      <c r="AI808" s="12" t="s">
        <v>131</v>
      </c>
      <c r="AJ808" s="39" t="str">
        <f>IFERROR(VLOOKUP(표1[[#This Row],[담당자]],배민비즈계정!$B:$E,3,0),"")</f>
        <v>kwpark</v>
      </c>
      <c r="AK808" s="39" t="str">
        <f>IFERROR(VLOOKUP(표1[[#This Row],[담당자]],배민비즈계정!$B:$E,4,0),"")</f>
        <v>010-9098-6748</v>
      </c>
      <c r="AL808" s="12" t="str">
        <f>VLOOKUP(표1[[#This Row],[담당자]],배민비즈계정!$B:$E,2,0)</f>
        <v>1팀</v>
      </c>
      <c r="AM808" s="11" t="str">
        <f>VLOOKUP(표1[[#This Row],[담당자]],'담당자 정보'!B:G,6,FALSE)</f>
        <v>평정현</v>
      </c>
      <c r="AN808" s="11" t="str">
        <f>VLOOKUP(표1[[#This Row],[팀장]],배민비즈계정!$B:$E,3,FALSE)</f>
        <v>jhpyeong</v>
      </c>
      <c r="AO808" s="16" t="str">
        <f>VLOOKUP(표1[[#This Row],[팀장]],배민비즈계정!$B:$E,4,FALSE)</f>
        <v>010-4660-7292</v>
      </c>
      <c r="AP808" s="2" t="s">
        <v>57</v>
      </c>
      <c r="AQ808" s="2" t="s">
        <v>348</v>
      </c>
      <c r="AR808" s="2" t="str">
        <f>_xlfn.XLOOKUP(표1[[#This Row],[시도2]]&amp;" "&amp;표1[[#This Row],[시군구2]],요금제0402!C:C,요금제0402!G:G)</f>
        <v>서울B&amp;경인A</v>
      </c>
      <c r="AS808" s="2"/>
      <c r="AT808" s="2"/>
      <c r="AU808" s="2"/>
    </row>
    <row r="809" spans="1:47" ht="16.5" customHeight="1">
      <c r="A809" s="10">
        <v>807</v>
      </c>
      <c r="B809" s="11"/>
      <c r="C809" s="11" t="s">
        <v>5803</v>
      </c>
      <c r="D809" s="11" t="s">
        <v>5804</v>
      </c>
      <c r="E809" s="11" t="s">
        <v>56</v>
      </c>
      <c r="F809" s="11" t="s">
        <v>57</v>
      </c>
      <c r="G809" s="11" t="s">
        <v>95</v>
      </c>
      <c r="H809" s="11">
        <v>1</v>
      </c>
      <c r="I809" s="50"/>
      <c r="J809" s="11" t="s">
        <v>5805</v>
      </c>
      <c r="K809" s="11" t="s">
        <v>5806</v>
      </c>
      <c r="L809" s="11" t="s">
        <v>4689</v>
      </c>
      <c r="M809" s="12">
        <v>45513</v>
      </c>
      <c r="N809" s="12">
        <v>45518</v>
      </c>
      <c r="O809" s="12" t="str">
        <f>IFERROR(_xlfn.XLOOKUP(표1[[#This Row],[시도]]&amp;" "&amp;표1[[#This Row],[시군구]],요금제0402!C:C,요금제0402!G:G),"-")</f>
        <v>서울A</v>
      </c>
      <c r="P809" s="40"/>
      <c r="Q809" s="57">
        <v>0</v>
      </c>
      <c r="R809" s="18">
        <v>100</v>
      </c>
      <c r="S809" s="18">
        <v>50</v>
      </c>
      <c r="T809" s="39" t="s">
        <v>86</v>
      </c>
      <c r="U809" s="11" t="s">
        <v>64</v>
      </c>
      <c r="V809" s="11">
        <v>7748703040</v>
      </c>
      <c r="W809" s="11" t="s">
        <v>5785</v>
      </c>
      <c r="X809" s="11" t="s">
        <v>191</v>
      </c>
      <c r="Y809" s="11" t="s">
        <v>192</v>
      </c>
      <c r="Z809" s="11">
        <v>66590101739112</v>
      </c>
      <c r="AA809" s="11" t="s">
        <v>90</v>
      </c>
      <c r="AB809" s="11" t="s">
        <v>193</v>
      </c>
      <c r="AC809" s="11"/>
      <c r="AD809" s="11"/>
      <c r="AE809" s="11"/>
      <c r="AF809" s="15"/>
      <c r="AG809" s="17" t="str">
        <f>IFERROR(VLOOKUP(표1[[#This Row],[담당자]],'담당자 정보'!$B:$D,2,0),"")</f>
        <v>바로고</v>
      </c>
      <c r="AH809" s="11" t="str">
        <f>IFERROR(VLOOKUP(표1[[#This Row],[담당자]],'담당자 정보'!$B:$E,4,0),"")</f>
        <v>1팀</v>
      </c>
      <c r="AI809" s="12" t="s">
        <v>131</v>
      </c>
      <c r="AJ809" s="39" t="str">
        <f>IFERROR(VLOOKUP(표1[[#This Row],[담당자]],배민비즈계정!$B:$E,3,0),"")</f>
        <v>kwpark</v>
      </c>
      <c r="AK809" s="39" t="str">
        <f>IFERROR(VLOOKUP(표1[[#This Row],[담당자]],배민비즈계정!$B:$E,4,0),"")</f>
        <v>010-9098-6748</v>
      </c>
      <c r="AL809" s="12" t="str">
        <f>VLOOKUP(표1[[#This Row],[담당자]],배민비즈계정!$B:$E,2,0)</f>
        <v>1팀</v>
      </c>
      <c r="AM809" s="11" t="str">
        <f>VLOOKUP(표1[[#This Row],[담당자]],'담당자 정보'!B:G,6,FALSE)</f>
        <v>평정현</v>
      </c>
      <c r="AN809" s="11" t="str">
        <f>VLOOKUP(표1[[#This Row],[팀장]],배민비즈계정!$B:$E,3,FALSE)</f>
        <v>jhpyeong</v>
      </c>
      <c r="AO809" s="16" t="str">
        <f>VLOOKUP(표1[[#This Row],[팀장]],배민비즈계정!$B:$E,4,FALSE)</f>
        <v>010-4660-7292</v>
      </c>
      <c r="AP809" s="2" t="s">
        <v>57</v>
      </c>
      <c r="AQ809" s="2" t="s">
        <v>95</v>
      </c>
      <c r="AR809" s="2" t="str">
        <f>_xlfn.XLOOKUP(표1[[#This Row],[시도2]]&amp;" "&amp;표1[[#This Row],[시군구2]],요금제0402!C:C,요금제0402!G:G)</f>
        <v>서울A</v>
      </c>
      <c r="AS809" s="2"/>
      <c r="AT809" s="2"/>
      <c r="AU809" s="2"/>
    </row>
    <row r="810" spans="1:47" ht="16.5" customHeight="1">
      <c r="A810" s="10">
        <v>808</v>
      </c>
      <c r="B810" s="11"/>
      <c r="C810" s="11" t="s">
        <v>5807</v>
      </c>
      <c r="D810" s="11" t="s">
        <v>5808</v>
      </c>
      <c r="E810" s="11" t="s">
        <v>56</v>
      </c>
      <c r="F810" s="11" t="s">
        <v>109</v>
      </c>
      <c r="G810" s="11" t="s">
        <v>2520</v>
      </c>
      <c r="H810" s="11">
        <v>0</v>
      </c>
      <c r="I810" s="50"/>
      <c r="J810" s="11" t="s">
        <v>5809</v>
      </c>
      <c r="K810" s="11" t="s">
        <v>5810</v>
      </c>
      <c r="L810" s="11" t="s">
        <v>4689</v>
      </c>
      <c r="M810" s="12">
        <v>45513</v>
      </c>
      <c r="N810" s="12">
        <v>45518</v>
      </c>
      <c r="O810" s="12" t="str">
        <f>IFERROR(_xlfn.XLOOKUP(표1[[#This Row],[시도]]&amp;" "&amp;표1[[#This Row],[시군구]],요금제0402!C:C,요금제0402!G:G),"-")</f>
        <v>경인B</v>
      </c>
      <c r="P810" s="40"/>
      <c r="Q810" s="57">
        <v>0</v>
      </c>
      <c r="R810" s="18">
        <v>100</v>
      </c>
      <c r="S810" s="18">
        <v>50</v>
      </c>
      <c r="T810" s="39" t="s">
        <v>86</v>
      </c>
      <c r="U810" s="11" t="s">
        <v>150</v>
      </c>
      <c r="V810" s="11">
        <v>0</v>
      </c>
      <c r="W810" s="11">
        <v>0</v>
      </c>
      <c r="X810" s="11">
        <v>0</v>
      </c>
      <c r="Y810" s="11">
        <v>0</v>
      </c>
      <c r="Z810" s="11">
        <v>0</v>
      </c>
      <c r="AA810" s="11">
        <v>0</v>
      </c>
      <c r="AB810" s="11">
        <v>0</v>
      </c>
      <c r="AC810" s="11"/>
      <c r="AD810" s="11"/>
      <c r="AE810" s="11"/>
      <c r="AF810" s="15"/>
      <c r="AG810" s="17" t="str">
        <f>IFERROR(VLOOKUP(표1[[#This Row],[담당자]],'담당자 정보'!$B:$D,2,0),"")</f>
        <v>바로고</v>
      </c>
      <c r="AH810" s="11" t="str">
        <f>IFERROR(VLOOKUP(표1[[#This Row],[담당자]],'담당자 정보'!$B:$E,4,0),"")</f>
        <v>1팀</v>
      </c>
      <c r="AI810" s="12" t="s">
        <v>356</v>
      </c>
      <c r="AJ810" s="39" t="str">
        <f>IFERROR(VLOOKUP(표1[[#This Row],[담당자]],배민비즈계정!$B:$E,3,0),"")</f>
        <v>jhpyeong</v>
      </c>
      <c r="AK810" s="39" t="str">
        <f>IFERROR(VLOOKUP(표1[[#This Row],[담당자]],배민비즈계정!$B:$E,4,0),"")</f>
        <v>010-4660-7292</v>
      </c>
      <c r="AL810" s="12" t="str">
        <f>VLOOKUP(표1[[#This Row],[담당자]],배민비즈계정!$B:$E,2,0)</f>
        <v>1팀 팀장</v>
      </c>
      <c r="AM810" s="11" t="str">
        <f>VLOOKUP(표1[[#This Row],[담당자]],'담당자 정보'!B:G,6,FALSE)</f>
        <v>평정현</v>
      </c>
      <c r="AN810" s="11" t="str">
        <f>VLOOKUP(표1[[#This Row],[팀장]],배민비즈계정!$B:$E,3,FALSE)</f>
        <v>jhpyeong</v>
      </c>
      <c r="AO810" s="16" t="str">
        <f>VLOOKUP(표1[[#This Row],[팀장]],배민비즈계정!$B:$E,4,FALSE)</f>
        <v>010-4660-7292</v>
      </c>
      <c r="AP810" s="2" t="s">
        <v>109</v>
      </c>
      <c r="AQ810" s="2" t="s">
        <v>2520</v>
      </c>
      <c r="AR810" s="2" t="str">
        <f>_xlfn.XLOOKUP(표1[[#This Row],[시도2]]&amp;" "&amp;표1[[#This Row],[시군구2]],요금제0402!C:C,요금제0402!G:G)</f>
        <v>경인B</v>
      </c>
      <c r="AS810" s="2"/>
      <c r="AT810" s="2"/>
      <c r="AU810" s="2"/>
    </row>
    <row r="811" spans="1:47" ht="16.5" customHeight="1">
      <c r="A811" s="10">
        <v>809</v>
      </c>
      <c r="B811" s="11"/>
      <c r="C811" s="11" t="s">
        <v>5811</v>
      </c>
      <c r="D811" s="11" t="s">
        <v>5812</v>
      </c>
      <c r="E811" s="11" t="s">
        <v>56</v>
      </c>
      <c r="F811" s="11" t="s">
        <v>109</v>
      </c>
      <c r="G811" s="11" t="s">
        <v>2520</v>
      </c>
      <c r="H811" s="11">
        <v>0</v>
      </c>
      <c r="I811" s="50" t="s">
        <v>4042</v>
      </c>
      <c r="J811" s="11" t="s">
        <v>5813</v>
      </c>
      <c r="K811" s="11" t="s">
        <v>5814</v>
      </c>
      <c r="L811" s="11" t="s">
        <v>4689</v>
      </c>
      <c r="M811" s="12">
        <v>45513</v>
      </c>
      <c r="N811" s="12">
        <v>45518</v>
      </c>
      <c r="O811" s="12" t="str">
        <f>IFERROR(_xlfn.XLOOKUP(표1[[#This Row],[시도]]&amp;" "&amp;표1[[#This Row],[시군구]],요금제0402!C:C,요금제0402!G:G),"-")</f>
        <v>경인B</v>
      </c>
      <c r="P811" s="40"/>
      <c r="Q811" s="57">
        <v>0</v>
      </c>
      <c r="R811" s="18">
        <v>100</v>
      </c>
      <c r="S811" s="18">
        <v>50</v>
      </c>
      <c r="T811" s="39" t="s">
        <v>86</v>
      </c>
      <c r="U811" s="11" t="s">
        <v>64</v>
      </c>
      <c r="V811" s="11">
        <v>5668703298</v>
      </c>
      <c r="W811" s="11" t="s">
        <v>2523</v>
      </c>
      <c r="X811" s="11" t="s">
        <v>2524</v>
      </c>
      <c r="Y811" s="11" t="s">
        <v>2525</v>
      </c>
      <c r="Z811" s="11">
        <v>65033704010240</v>
      </c>
      <c r="AA811" s="11" t="s">
        <v>90</v>
      </c>
      <c r="AB811" s="11" t="s">
        <v>2526</v>
      </c>
      <c r="AC811" s="11"/>
      <c r="AD811" s="11"/>
      <c r="AE811" s="11"/>
      <c r="AF811" s="15"/>
      <c r="AG811" s="17" t="str">
        <f>IFERROR(VLOOKUP(표1[[#This Row],[담당자]],'담당자 정보'!$B:$D,2,0),"")</f>
        <v>바로고</v>
      </c>
      <c r="AH811" s="11" t="str">
        <f>IFERROR(VLOOKUP(표1[[#This Row],[담당자]],'담당자 정보'!$B:$E,4,0),"")</f>
        <v>1팀</v>
      </c>
      <c r="AI811" s="12" t="s">
        <v>356</v>
      </c>
      <c r="AJ811" s="39" t="str">
        <f>IFERROR(VLOOKUP(표1[[#This Row],[담당자]],배민비즈계정!$B:$E,3,0),"")</f>
        <v>jhpyeong</v>
      </c>
      <c r="AK811" s="39" t="str">
        <f>IFERROR(VLOOKUP(표1[[#This Row],[담당자]],배민비즈계정!$B:$E,4,0),"")</f>
        <v>010-4660-7292</v>
      </c>
      <c r="AL811" s="12" t="str">
        <f>VLOOKUP(표1[[#This Row],[담당자]],배민비즈계정!$B:$E,2,0)</f>
        <v>1팀 팀장</v>
      </c>
      <c r="AM811" s="11" t="str">
        <f>VLOOKUP(표1[[#This Row],[담당자]],'담당자 정보'!B:G,6,FALSE)</f>
        <v>평정현</v>
      </c>
      <c r="AN811" s="11" t="str">
        <f>VLOOKUP(표1[[#This Row],[팀장]],배민비즈계정!$B:$E,3,FALSE)</f>
        <v>jhpyeong</v>
      </c>
      <c r="AO811" s="16" t="str">
        <f>VLOOKUP(표1[[#This Row],[팀장]],배민비즈계정!$B:$E,4,FALSE)</f>
        <v>010-4660-7292</v>
      </c>
      <c r="AP811" s="2" t="s">
        <v>109</v>
      </c>
      <c r="AQ811" s="2" t="s">
        <v>2520</v>
      </c>
      <c r="AR811" s="2" t="str">
        <f>_xlfn.XLOOKUP(표1[[#This Row],[시도2]]&amp;" "&amp;표1[[#This Row],[시군구2]],요금제0402!C:C,요금제0402!G:G)</f>
        <v>경인B</v>
      </c>
      <c r="AS811" s="2"/>
      <c r="AT811" s="2"/>
      <c r="AU811" s="2"/>
    </row>
    <row r="812" spans="1:47" ht="16.5" customHeight="1">
      <c r="A812" s="10">
        <v>810</v>
      </c>
      <c r="B812" s="11"/>
      <c r="C812" s="11" t="s">
        <v>5815</v>
      </c>
      <c r="D812" s="11" t="s">
        <v>5816</v>
      </c>
      <c r="E812" s="11" t="s">
        <v>108</v>
      </c>
      <c r="F812" s="11" t="s">
        <v>288</v>
      </c>
      <c r="G812" s="11" t="s">
        <v>1637</v>
      </c>
      <c r="H812" s="11">
        <v>1</v>
      </c>
      <c r="I812" s="50"/>
      <c r="J812" s="11" t="s">
        <v>5817</v>
      </c>
      <c r="K812" s="11" t="s">
        <v>5818</v>
      </c>
      <c r="L812" s="11" t="s">
        <v>4689</v>
      </c>
      <c r="M812" s="12">
        <v>45513</v>
      </c>
      <c r="N812" s="12">
        <v>45518</v>
      </c>
      <c r="O812" s="12" t="str">
        <f>IFERROR(_xlfn.XLOOKUP(표1[[#This Row],[시도]]&amp;" "&amp;표1[[#This Row],[시군구]],요금제0402!C:C,요금제0402!G:G),"-")</f>
        <v>지방</v>
      </c>
      <c r="P812" s="40"/>
      <c r="Q812" s="57">
        <v>0</v>
      </c>
      <c r="R812" s="18">
        <v>50</v>
      </c>
      <c r="S812" s="18">
        <v>0</v>
      </c>
      <c r="T812" s="12" t="s">
        <v>63</v>
      </c>
      <c r="U812" s="11" t="s">
        <v>64</v>
      </c>
      <c r="V812" s="11">
        <v>3400801918</v>
      </c>
      <c r="W812" s="11" t="s">
        <v>293</v>
      </c>
      <c r="X812" s="11" t="s">
        <v>294</v>
      </c>
      <c r="Y812" s="11" t="s">
        <v>295</v>
      </c>
      <c r="Z812" s="11">
        <v>11791067065807</v>
      </c>
      <c r="AA812" s="11" t="s">
        <v>296</v>
      </c>
      <c r="AB812" s="11" t="s">
        <v>297</v>
      </c>
      <c r="AC812" s="11"/>
      <c r="AD812" s="11"/>
      <c r="AE812" s="11"/>
      <c r="AF812" s="15"/>
      <c r="AG812" s="17" t="str">
        <f>IFERROR(VLOOKUP(표1[[#This Row],[담당자]],'담당자 정보'!$B:$D,2,0),"")</f>
        <v>바로고</v>
      </c>
      <c r="AH812" s="11" t="str">
        <f>IFERROR(VLOOKUP(표1[[#This Row],[담당자]],'담당자 정보'!$B:$E,4,0),"")</f>
        <v>2팀</v>
      </c>
      <c r="AI812" s="12" t="s">
        <v>298</v>
      </c>
      <c r="AJ812" s="39" t="str">
        <f>IFERROR(VLOOKUP(표1[[#This Row],[담당자]],배민비즈계정!$B:$E,3,0),"")</f>
        <v>hbshim</v>
      </c>
      <c r="AK812" s="39" t="str">
        <f>IFERROR(VLOOKUP(표1[[#This Row],[담당자]],배민비즈계정!$B:$E,4,0),"")</f>
        <v xml:space="preserve"> 010-8940-9029</v>
      </c>
      <c r="AL812" s="12" t="str">
        <f>VLOOKUP(표1[[#This Row],[담당자]],배민비즈계정!$B:$E,2,0)</f>
        <v>2팀</v>
      </c>
      <c r="AM812" s="11" t="str">
        <f>VLOOKUP(표1[[#This Row],[담당자]],'담당자 정보'!B:G,6,FALSE)</f>
        <v>최융희</v>
      </c>
      <c r="AN812" s="11" t="str">
        <f>VLOOKUP(표1[[#This Row],[팀장]],배민비즈계정!$B:$E,3,FALSE)</f>
        <v>yhchoi62</v>
      </c>
      <c r="AO812" s="16" t="str">
        <f>VLOOKUP(표1[[#This Row],[팀장]],배민비즈계정!$B:$E,4,FALSE)</f>
        <v xml:space="preserve"> 010-2336-6262</v>
      </c>
      <c r="AP812" s="2" t="s">
        <v>288</v>
      </c>
      <c r="AQ812" s="2" t="s">
        <v>1637</v>
      </c>
      <c r="AR812" s="2" t="str">
        <f>_xlfn.XLOOKUP(표1[[#This Row],[시도2]]&amp;" "&amp;표1[[#This Row],[시군구2]],요금제0402!C:C,요금제0402!G:G)</f>
        <v>지방</v>
      </c>
      <c r="AS812" s="2"/>
      <c r="AT812" s="2"/>
      <c r="AU812" s="2"/>
    </row>
    <row r="813" spans="1:47" ht="16.5" customHeight="1">
      <c r="A813" s="10">
        <v>811</v>
      </c>
      <c r="B813" s="11"/>
      <c r="C813" s="11" t="s">
        <v>5819</v>
      </c>
      <c r="D813" s="11" t="s">
        <v>5820</v>
      </c>
      <c r="E813" s="11" t="s">
        <v>56</v>
      </c>
      <c r="F813" s="11" t="s">
        <v>288</v>
      </c>
      <c r="G813" s="11" t="s">
        <v>435</v>
      </c>
      <c r="H813" s="11">
        <v>0</v>
      </c>
      <c r="I813" s="50"/>
      <c r="J813" s="11" t="s">
        <v>5821</v>
      </c>
      <c r="K813" s="11" t="s">
        <v>5822</v>
      </c>
      <c r="L813" s="11" t="s">
        <v>4165</v>
      </c>
      <c r="M813" s="12">
        <v>45520</v>
      </c>
      <c r="N813" s="12">
        <v>45525</v>
      </c>
      <c r="O813" s="12" t="str">
        <f>IFERROR(_xlfn.XLOOKUP(표1[[#This Row],[시도]]&amp;" "&amp;표1[[#This Row],[시군구]],요금제0402!C:C,요금제0402!G:G),"-")</f>
        <v>지방</v>
      </c>
      <c r="P813" s="40"/>
      <c r="Q813" s="57">
        <v>0</v>
      </c>
      <c r="R813" s="18">
        <v>50</v>
      </c>
      <c r="S813" s="18">
        <v>0</v>
      </c>
      <c r="T813" s="12" t="s">
        <v>63</v>
      </c>
      <c r="U813" s="11" t="s">
        <v>64</v>
      </c>
      <c r="V813" s="11">
        <v>3400801918</v>
      </c>
      <c r="W813" s="11" t="s">
        <v>293</v>
      </c>
      <c r="X813" s="11" t="s">
        <v>294</v>
      </c>
      <c r="Y813" s="11" t="s">
        <v>295</v>
      </c>
      <c r="Z813" s="11">
        <v>11791067065807</v>
      </c>
      <c r="AA813" s="11" t="s">
        <v>296</v>
      </c>
      <c r="AB813" s="11" t="s">
        <v>297</v>
      </c>
      <c r="AC813" s="11"/>
      <c r="AD813" s="11"/>
      <c r="AE813" s="11"/>
      <c r="AF813" s="15"/>
      <c r="AG813" s="17" t="str">
        <f>IFERROR(VLOOKUP(표1[[#This Row],[담당자]],'담당자 정보'!$B:$D,2,0),"")</f>
        <v>바로고</v>
      </c>
      <c r="AH813" s="11" t="str">
        <f>IFERROR(VLOOKUP(표1[[#This Row],[담당자]],'담당자 정보'!$B:$E,4,0),"")</f>
        <v>2팀</v>
      </c>
      <c r="AI813" s="12" t="s">
        <v>298</v>
      </c>
      <c r="AJ813" s="39" t="str">
        <f>IFERROR(VLOOKUP(표1[[#This Row],[담당자]],배민비즈계정!$B:$E,3,0),"")</f>
        <v>hbshim</v>
      </c>
      <c r="AK813" s="39" t="str">
        <f>IFERROR(VLOOKUP(표1[[#This Row],[담당자]],배민비즈계정!$B:$E,4,0),"")</f>
        <v xml:space="preserve"> 010-8940-9029</v>
      </c>
      <c r="AL813" s="12" t="str">
        <f>VLOOKUP(표1[[#This Row],[담당자]],배민비즈계정!$B:$E,2,0)</f>
        <v>2팀</v>
      </c>
      <c r="AM813" s="11" t="str">
        <f>VLOOKUP(표1[[#This Row],[담당자]],'담당자 정보'!B:G,6,FALSE)</f>
        <v>최융희</v>
      </c>
      <c r="AN813" s="11" t="str">
        <f>VLOOKUP(표1[[#This Row],[팀장]],배민비즈계정!$B:$E,3,FALSE)</f>
        <v>yhchoi62</v>
      </c>
      <c r="AO813" s="16" t="str">
        <f>VLOOKUP(표1[[#This Row],[팀장]],배민비즈계정!$B:$E,4,FALSE)</f>
        <v xml:space="preserve"> 010-2336-6262</v>
      </c>
      <c r="AP813" s="2" t="s">
        <v>288</v>
      </c>
      <c r="AQ813" s="2" t="s">
        <v>435</v>
      </c>
      <c r="AR813" s="2" t="str">
        <f>_xlfn.XLOOKUP(표1[[#This Row],[시도2]]&amp;" "&amp;표1[[#This Row],[시군구2]],요금제0402!C:C,요금제0402!G:G)</f>
        <v>지방</v>
      </c>
      <c r="AS813" s="2"/>
      <c r="AT813" s="2"/>
      <c r="AU813" s="2"/>
    </row>
    <row r="814" spans="1:47" ht="16.5" customHeight="1">
      <c r="A814" s="10">
        <v>812</v>
      </c>
      <c r="B814" s="11"/>
      <c r="C814" s="11" t="s">
        <v>5823</v>
      </c>
      <c r="D814" s="11" t="s">
        <v>5824</v>
      </c>
      <c r="E814" s="11" t="s">
        <v>56</v>
      </c>
      <c r="F814" s="11" t="s">
        <v>2149</v>
      </c>
      <c r="G814" s="11" t="s">
        <v>2150</v>
      </c>
      <c r="H814" s="11">
        <v>0</v>
      </c>
      <c r="I814" s="50"/>
      <c r="J814" s="11" t="s">
        <v>5825</v>
      </c>
      <c r="K814" s="11" t="s">
        <v>5826</v>
      </c>
      <c r="L814" s="11" t="s">
        <v>4165</v>
      </c>
      <c r="M814" s="12">
        <v>45520</v>
      </c>
      <c r="N814" s="12">
        <v>45525</v>
      </c>
      <c r="O814" s="12" t="str">
        <f>IFERROR(_xlfn.XLOOKUP(표1[[#This Row],[시도]]&amp;" "&amp;표1[[#This Row],[시군구]],요금제0402!C:C,요금제0402!G:G),"-")</f>
        <v>경인B</v>
      </c>
      <c r="P814" s="40"/>
      <c r="Q814" s="57">
        <v>0</v>
      </c>
      <c r="R814" s="18">
        <v>100</v>
      </c>
      <c r="S814" s="18">
        <v>50</v>
      </c>
      <c r="T814" s="39" t="s">
        <v>86</v>
      </c>
      <c r="U814" s="11" t="s">
        <v>64</v>
      </c>
      <c r="V814" s="11">
        <v>1511801054</v>
      </c>
      <c r="W814" s="11" t="s">
        <v>5827</v>
      </c>
      <c r="X814" s="11" t="s">
        <v>5828</v>
      </c>
      <c r="Y814" s="11" t="s">
        <v>5829</v>
      </c>
      <c r="Z814" s="11">
        <v>3333230629212</v>
      </c>
      <c r="AA814" s="11" t="s">
        <v>68</v>
      </c>
      <c r="AB814" s="11" t="s">
        <v>5830</v>
      </c>
      <c r="AC814" s="11"/>
      <c r="AD814" s="11"/>
      <c r="AE814" s="11"/>
      <c r="AF814" s="15"/>
      <c r="AG814" s="17" t="str">
        <f>IFERROR(VLOOKUP(표1[[#This Row],[담당자]],'담당자 정보'!$B:$D,2,0),"")</f>
        <v>바로고</v>
      </c>
      <c r="AH814" s="11" t="str">
        <f>IFERROR(VLOOKUP(표1[[#This Row],[담당자]],'담당자 정보'!$B:$E,4,0),"")</f>
        <v>1팀</v>
      </c>
      <c r="AI814" s="12" t="s">
        <v>2479</v>
      </c>
      <c r="AJ814" s="39" t="str">
        <f>IFERROR(VLOOKUP(표1[[#This Row],[담당자]],배민비즈계정!$B:$E,3,0),"")</f>
        <v>yong1217</v>
      </c>
      <c r="AK814" s="39" t="str">
        <f>IFERROR(VLOOKUP(표1[[#This Row],[담당자]],배민비즈계정!$B:$E,4,0),"")</f>
        <v xml:space="preserve"> 010-9876-9387</v>
      </c>
      <c r="AL814" s="12" t="str">
        <f>VLOOKUP(표1[[#This Row],[담당자]],배민비즈계정!$B:$E,2,0)</f>
        <v>1팀</v>
      </c>
      <c r="AM814" s="11" t="str">
        <f>VLOOKUP(표1[[#This Row],[담당자]],'담당자 정보'!B:G,6,FALSE)</f>
        <v>평정현</v>
      </c>
      <c r="AN814" s="11" t="str">
        <f>VLOOKUP(표1[[#This Row],[팀장]],배민비즈계정!$B:$E,3,FALSE)</f>
        <v>jhpyeong</v>
      </c>
      <c r="AO814" s="16" t="str">
        <f>VLOOKUP(표1[[#This Row],[팀장]],배민비즈계정!$B:$E,4,FALSE)</f>
        <v>010-4660-7292</v>
      </c>
      <c r="AP814" s="2" t="s">
        <v>2149</v>
      </c>
      <c r="AQ814" s="2" t="s">
        <v>2150</v>
      </c>
      <c r="AR814" s="2" t="str">
        <f>_xlfn.XLOOKUP(표1[[#This Row],[시도2]]&amp;" "&amp;표1[[#This Row],[시군구2]],요금제0402!C:C,요금제0402!G:G)</f>
        <v>경인B</v>
      </c>
      <c r="AS814" s="2"/>
      <c r="AT814" s="2"/>
      <c r="AU814" s="2"/>
    </row>
    <row r="815" spans="1:47" ht="16.5" customHeight="1">
      <c r="A815" s="10">
        <v>813</v>
      </c>
      <c r="B815" s="11"/>
      <c r="C815" s="11" t="s">
        <v>5831</v>
      </c>
      <c r="D815" s="11" t="s">
        <v>5832</v>
      </c>
      <c r="E815" s="11" t="s">
        <v>75</v>
      </c>
      <c r="F815" s="11" t="s">
        <v>109</v>
      </c>
      <c r="G815" s="11" t="s">
        <v>2750</v>
      </c>
      <c r="H815" s="11">
        <v>0</v>
      </c>
      <c r="I815" s="50"/>
      <c r="J815" s="11" t="s">
        <v>5833</v>
      </c>
      <c r="K815" s="11" t="s">
        <v>5834</v>
      </c>
      <c r="L815" s="11" t="s">
        <v>4165</v>
      </c>
      <c r="M815" s="12">
        <v>45520</v>
      </c>
      <c r="N815" s="12">
        <v>45525</v>
      </c>
      <c r="O815" s="12" t="str">
        <f>IFERROR(_xlfn.XLOOKUP(표1[[#This Row],[시도]]&amp;" "&amp;표1[[#This Row],[시군구]],요금제0402!C:C,요금제0402!G:G),"-")</f>
        <v>서울B&amp;경인A</v>
      </c>
      <c r="P815" s="40"/>
      <c r="Q815" s="57">
        <v>0</v>
      </c>
      <c r="R815" s="18">
        <v>100</v>
      </c>
      <c r="S815" s="18">
        <v>50</v>
      </c>
      <c r="T815" s="39" t="s">
        <v>86</v>
      </c>
      <c r="U815" s="11" t="s">
        <v>64</v>
      </c>
      <c r="V815" s="11">
        <v>8265900531</v>
      </c>
      <c r="W815" s="11" t="s">
        <v>5835</v>
      </c>
      <c r="X815" s="11" t="s">
        <v>5836</v>
      </c>
      <c r="Y815" s="11" t="s">
        <v>5837</v>
      </c>
      <c r="Z815" s="11">
        <v>3511199761233</v>
      </c>
      <c r="AA815" s="11" t="s">
        <v>142</v>
      </c>
      <c r="AB815" s="11" t="s">
        <v>5838</v>
      </c>
      <c r="AC815" s="11"/>
      <c r="AD815" s="11"/>
      <c r="AE815" s="11"/>
      <c r="AF815" s="15"/>
      <c r="AG815" s="17" t="str">
        <f>IFERROR(VLOOKUP(표1[[#This Row],[담당자]],'담당자 정보'!$B:$D,2,0),"")</f>
        <v>바로고</v>
      </c>
      <c r="AH815" s="11" t="str">
        <f>IFERROR(VLOOKUP(표1[[#This Row],[담당자]],'담당자 정보'!$B:$E,4,0),"")</f>
        <v>4팀</v>
      </c>
      <c r="AI815" s="12" t="s">
        <v>222</v>
      </c>
      <c r="AJ815" s="39" t="str">
        <f>IFERROR(VLOOKUP(표1[[#This Row],[담당자]],배민비즈계정!$B:$E,3,0),"")</f>
        <v>tmdrl1539</v>
      </c>
      <c r="AK815" s="39" t="str">
        <f>IFERROR(VLOOKUP(표1[[#This Row],[담당자]],배민비즈계정!$B:$E,4,0),"")</f>
        <v>010-4629-1734</v>
      </c>
      <c r="AL815" s="12" t="str">
        <f>VLOOKUP(표1[[#This Row],[담당자]],배민비즈계정!$B:$E,2,0)</f>
        <v>4팀</v>
      </c>
      <c r="AM815" s="11" t="str">
        <f>VLOOKUP(표1[[#This Row],[담당자]],'담당자 정보'!B:G,6,FALSE)</f>
        <v>평정현</v>
      </c>
      <c r="AN815" s="11" t="str">
        <f>VLOOKUP(표1[[#This Row],[팀장]],배민비즈계정!$B:$E,3,FALSE)</f>
        <v>jhpyeong</v>
      </c>
      <c r="AO815" s="16" t="str">
        <f>VLOOKUP(표1[[#This Row],[팀장]],배민비즈계정!$B:$E,4,FALSE)</f>
        <v>010-4660-7292</v>
      </c>
      <c r="AP815" s="2" t="s">
        <v>109</v>
      </c>
      <c r="AQ815" s="2" t="s">
        <v>2750</v>
      </c>
      <c r="AR815" s="2" t="str">
        <f>_xlfn.XLOOKUP(표1[[#This Row],[시도2]]&amp;" "&amp;표1[[#This Row],[시군구2]],요금제0402!C:C,요금제0402!G:G)</f>
        <v>서울B&amp;경인A</v>
      </c>
      <c r="AS815" s="2"/>
      <c r="AT815" s="2"/>
      <c r="AU815" s="2"/>
    </row>
    <row r="816" spans="1:47" ht="16.5" customHeight="1">
      <c r="A816" s="10">
        <v>814</v>
      </c>
      <c r="B816" s="11"/>
      <c r="C816" s="11" t="s">
        <v>5839</v>
      </c>
      <c r="D816" s="11" t="s">
        <v>5840</v>
      </c>
      <c r="E816" s="11" t="s">
        <v>75</v>
      </c>
      <c r="F816" s="11" t="s">
        <v>57</v>
      </c>
      <c r="G816" s="11" t="s">
        <v>702</v>
      </c>
      <c r="H816" s="11">
        <v>0</v>
      </c>
      <c r="I816" s="50"/>
      <c r="J816" s="11" t="s">
        <v>5841</v>
      </c>
      <c r="K816" s="11" t="s">
        <v>5842</v>
      </c>
      <c r="L816" s="11" t="s">
        <v>4165</v>
      </c>
      <c r="M816" s="12">
        <v>45520</v>
      </c>
      <c r="N816" s="12">
        <v>45525</v>
      </c>
      <c r="O816" s="12" t="str">
        <f>IFERROR(_xlfn.XLOOKUP(표1[[#This Row],[시도]]&amp;" "&amp;표1[[#This Row],[시군구]],요금제0402!C:C,요금제0402!G:G),"-")</f>
        <v>서울B&amp;경인A</v>
      </c>
      <c r="P816" s="40"/>
      <c r="Q816" s="57">
        <v>0</v>
      </c>
      <c r="R816" s="18">
        <v>100</v>
      </c>
      <c r="S816" s="18">
        <v>50</v>
      </c>
      <c r="T816" s="39" t="s">
        <v>86</v>
      </c>
      <c r="U816" s="11" t="s">
        <v>64</v>
      </c>
      <c r="V816" s="11">
        <v>7831901071</v>
      </c>
      <c r="W816" s="11" t="s">
        <v>2592</v>
      </c>
      <c r="X816" s="11" t="s">
        <v>2593</v>
      </c>
      <c r="Y816" s="11" t="s">
        <v>2594</v>
      </c>
      <c r="Z816" s="11">
        <v>3333147812080</v>
      </c>
      <c r="AA816" s="11" t="s">
        <v>68</v>
      </c>
      <c r="AB816" s="11" t="s">
        <v>2595</v>
      </c>
      <c r="AC816" s="11"/>
      <c r="AD816" s="11"/>
      <c r="AE816" s="11"/>
      <c r="AF816" s="15"/>
      <c r="AG816" s="17" t="str">
        <f>IFERROR(VLOOKUP(표1[[#This Row],[담당자]],'담당자 정보'!$B:$D,2,0),"")</f>
        <v>바로고</v>
      </c>
      <c r="AH816" s="11" t="str">
        <f>IFERROR(VLOOKUP(표1[[#This Row],[담당자]],'담당자 정보'!$B:$E,4,0),"")</f>
        <v>1팀</v>
      </c>
      <c r="AI816" s="12" t="s">
        <v>71</v>
      </c>
      <c r="AJ816" s="39" t="str">
        <f>IFERROR(VLOOKUP(표1[[#This Row],[담당자]],배민비즈계정!$B:$E,3,0),"")</f>
        <v>tkdan159</v>
      </c>
      <c r="AK816" s="39" t="str">
        <f>IFERROR(VLOOKUP(표1[[#This Row],[담당자]],배민비즈계정!$B:$E,4,0),"")</f>
        <v>010-9052-0911</v>
      </c>
      <c r="AL816" s="12" t="str">
        <f>VLOOKUP(표1[[#This Row],[담당자]],배민비즈계정!$B:$E,2,0)</f>
        <v>1팀</v>
      </c>
      <c r="AM816" s="11" t="str">
        <f>VLOOKUP(표1[[#This Row],[담당자]],'담당자 정보'!B:G,6,FALSE)</f>
        <v>평정현</v>
      </c>
      <c r="AN816" s="11" t="str">
        <f>VLOOKUP(표1[[#This Row],[팀장]],배민비즈계정!$B:$E,3,FALSE)</f>
        <v>jhpyeong</v>
      </c>
      <c r="AO816" s="16" t="str">
        <f>VLOOKUP(표1[[#This Row],[팀장]],배민비즈계정!$B:$E,4,FALSE)</f>
        <v>010-4660-7292</v>
      </c>
      <c r="AP816" s="2" t="s">
        <v>57</v>
      </c>
      <c r="AQ816" s="2" t="s">
        <v>702</v>
      </c>
      <c r="AR816" s="2" t="str">
        <f>_xlfn.XLOOKUP(표1[[#This Row],[시도2]]&amp;" "&amp;표1[[#This Row],[시군구2]],요금제0402!C:C,요금제0402!G:G)</f>
        <v>서울B&amp;경인A</v>
      </c>
      <c r="AS816" s="2"/>
      <c r="AT816" s="2"/>
      <c r="AU816" s="2"/>
    </row>
    <row r="817" spans="1:47" ht="16.5" customHeight="1">
      <c r="A817" s="10">
        <v>815</v>
      </c>
      <c r="B817" s="11"/>
      <c r="C817" s="11" t="s">
        <v>5843</v>
      </c>
      <c r="D817" s="11" t="s">
        <v>5844</v>
      </c>
      <c r="E817" s="11" t="s">
        <v>56</v>
      </c>
      <c r="F817" s="11" t="s">
        <v>109</v>
      </c>
      <c r="G817" s="11" t="s">
        <v>819</v>
      </c>
      <c r="H817" s="11">
        <v>0</v>
      </c>
      <c r="I817" s="50"/>
      <c r="J817" s="11" t="s">
        <v>5845</v>
      </c>
      <c r="K817" s="11" t="s">
        <v>5846</v>
      </c>
      <c r="L817" s="11" t="s">
        <v>4165</v>
      </c>
      <c r="M817" s="12">
        <v>45520</v>
      </c>
      <c r="N817" s="12">
        <v>45525</v>
      </c>
      <c r="O817" s="12" t="str">
        <f>IFERROR(_xlfn.XLOOKUP(표1[[#This Row],[시도]]&amp;" "&amp;표1[[#This Row],[시군구]],요금제0402!C:C,요금제0402!G:G),"-")</f>
        <v>경인B</v>
      </c>
      <c r="P817" s="40"/>
      <c r="Q817" s="57">
        <v>0</v>
      </c>
      <c r="R817" s="18">
        <v>100</v>
      </c>
      <c r="S817" s="18">
        <v>50</v>
      </c>
      <c r="T817" s="39" t="s">
        <v>86</v>
      </c>
      <c r="U817" s="11" t="s">
        <v>150</v>
      </c>
      <c r="V817" s="11" t="e">
        <v>#N/A</v>
      </c>
      <c r="W817" s="11" t="e">
        <v>#N/A</v>
      </c>
      <c r="X817" s="11" t="e">
        <v>#N/A</v>
      </c>
      <c r="Y817" s="11" t="e">
        <v>#N/A</v>
      </c>
      <c r="Z817" s="11" t="e">
        <v>#N/A</v>
      </c>
      <c r="AA817" s="11" t="e">
        <v>#N/A</v>
      </c>
      <c r="AB817" s="11" t="e">
        <v>#N/A</v>
      </c>
      <c r="AC817" s="11"/>
      <c r="AD817" s="11"/>
      <c r="AE817" s="11"/>
      <c r="AF817" s="15"/>
      <c r="AG817" s="17" t="str">
        <f>IFERROR(VLOOKUP(표1[[#This Row],[담당자]],'담당자 정보'!$B:$D,2,0),"")</f>
        <v/>
      </c>
      <c r="AH817" s="11" t="str">
        <f>IFERROR(VLOOKUP(표1[[#This Row],[담당자]],'담당자 정보'!$B:$E,4,0),"")</f>
        <v/>
      </c>
      <c r="AI817" s="12" t="e">
        <v>#N/A</v>
      </c>
      <c r="AJ817" s="39" t="str">
        <f>IFERROR(VLOOKUP(표1[[#This Row],[담당자]],배민비즈계정!$B:$E,3,0),"")</f>
        <v/>
      </c>
      <c r="AK817" s="39" t="str">
        <f>IFERROR(VLOOKUP(표1[[#This Row],[담당자]],배민비즈계정!$B:$E,4,0),"")</f>
        <v/>
      </c>
      <c r="AL817" s="12" t="e">
        <f>VLOOKUP(표1[[#This Row],[담당자]],배민비즈계정!$B:$E,2,0)</f>
        <v>#N/A</v>
      </c>
      <c r="AM817" s="11" t="e">
        <f>VLOOKUP(표1[[#This Row],[담당자]],'담당자 정보'!B:G,6,FALSE)</f>
        <v>#N/A</v>
      </c>
      <c r="AN817" s="11" t="e">
        <f>VLOOKUP(표1[[#This Row],[팀장]],배민비즈계정!$B:$E,3,FALSE)</f>
        <v>#N/A</v>
      </c>
      <c r="AO817" s="16" t="e">
        <f>VLOOKUP(표1[[#This Row],[팀장]],배민비즈계정!$B:$E,4,FALSE)</f>
        <v>#N/A</v>
      </c>
      <c r="AP817" s="2" t="s">
        <v>109</v>
      </c>
      <c r="AQ817" s="2" t="s">
        <v>819</v>
      </c>
      <c r="AR817" s="2" t="str">
        <f>_xlfn.XLOOKUP(표1[[#This Row],[시도2]]&amp;" "&amp;표1[[#This Row],[시군구2]],요금제0402!C:C,요금제0402!G:G)</f>
        <v>경인B</v>
      </c>
      <c r="AS817" s="2"/>
      <c r="AT817" s="2"/>
      <c r="AU817" s="2"/>
    </row>
    <row r="818" spans="1:47" ht="16.5" customHeight="1">
      <c r="A818" s="10">
        <v>816</v>
      </c>
      <c r="B818" s="11"/>
      <c r="C818" s="11" t="s">
        <v>5847</v>
      </c>
      <c r="D818" s="11" t="s">
        <v>5848</v>
      </c>
      <c r="E818" s="11" t="s">
        <v>108</v>
      </c>
      <c r="F818" s="11" t="s">
        <v>109</v>
      </c>
      <c r="G818" s="11" t="s">
        <v>122</v>
      </c>
      <c r="H818" s="11">
        <v>2</v>
      </c>
      <c r="I818" s="50"/>
      <c r="J818" s="11" t="s">
        <v>5849</v>
      </c>
      <c r="K818" s="11" t="s">
        <v>4766</v>
      </c>
      <c r="L818" s="11" t="s">
        <v>4165</v>
      </c>
      <c r="M818" s="12">
        <v>45520</v>
      </c>
      <c r="N818" s="12">
        <v>45525</v>
      </c>
      <c r="O818" s="12" t="str">
        <f>IFERROR(_xlfn.XLOOKUP(표1[[#This Row],[시도]]&amp;" "&amp;표1[[#This Row],[시군구]],요금제0402!C:C,요금제0402!G:G),"-")</f>
        <v>서울B&amp;경인A</v>
      </c>
      <c r="P818" s="40"/>
      <c r="Q818" s="57">
        <v>0</v>
      </c>
      <c r="R818" s="18">
        <v>100</v>
      </c>
      <c r="S818" s="18">
        <v>50</v>
      </c>
      <c r="T818" s="39" t="s">
        <v>86</v>
      </c>
      <c r="U818" s="11" t="s">
        <v>64</v>
      </c>
      <c r="V818" s="11">
        <v>1435200892</v>
      </c>
      <c r="W818" s="11" t="s">
        <v>244</v>
      </c>
      <c r="X818" s="11" t="s">
        <v>245</v>
      </c>
      <c r="Y818" s="11" t="s">
        <v>5850</v>
      </c>
      <c r="Z818" s="11">
        <v>3333302976090</v>
      </c>
      <c r="AA818" s="11" t="s">
        <v>68</v>
      </c>
      <c r="AB818" s="11" t="s">
        <v>5851</v>
      </c>
      <c r="AC818" s="11"/>
      <c r="AD818" s="11"/>
      <c r="AE818" s="11"/>
      <c r="AF818" s="15"/>
      <c r="AG818" s="17" t="str">
        <f>IFERROR(VLOOKUP(표1[[#This Row],[담당자]],'담당자 정보'!$B:$D,2,0),"")</f>
        <v>바로고</v>
      </c>
      <c r="AH818" s="11" t="str">
        <f>IFERROR(VLOOKUP(표1[[#This Row],[담당자]],'담당자 정보'!$B:$E,4,0),"")</f>
        <v>1팀</v>
      </c>
      <c r="AI818" s="12" t="s">
        <v>131</v>
      </c>
      <c r="AJ818" s="39" t="str">
        <f>IFERROR(VLOOKUP(표1[[#This Row],[담당자]],배민비즈계정!$B:$E,3,0),"")</f>
        <v>kwpark</v>
      </c>
      <c r="AK818" s="39" t="str">
        <f>IFERROR(VLOOKUP(표1[[#This Row],[담당자]],배민비즈계정!$B:$E,4,0),"")</f>
        <v>010-9098-6748</v>
      </c>
      <c r="AL818" s="12" t="str">
        <f>VLOOKUP(표1[[#This Row],[담당자]],배민비즈계정!$B:$E,2,0)</f>
        <v>1팀</v>
      </c>
      <c r="AM818" s="11" t="str">
        <f>VLOOKUP(표1[[#This Row],[담당자]],'담당자 정보'!B:G,6,FALSE)</f>
        <v>평정현</v>
      </c>
      <c r="AN818" s="11" t="str">
        <f>VLOOKUP(표1[[#This Row],[팀장]],배민비즈계정!$B:$E,3,FALSE)</f>
        <v>jhpyeong</v>
      </c>
      <c r="AO818" s="16" t="str">
        <f>VLOOKUP(표1[[#This Row],[팀장]],배민비즈계정!$B:$E,4,FALSE)</f>
        <v>010-4660-7292</v>
      </c>
      <c r="AP818" s="2" t="s">
        <v>109</v>
      </c>
      <c r="AQ818" s="2" t="s">
        <v>122</v>
      </c>
      <c r="AR818" s="2" t="str">
        <f>_xlfn.XLOOKUP(표1[[#This Row],[시도2]]&amp;" "&amp;표1[[#This Row],[시군구2]],요금제0402!C:C,요금제0402!G:G)</f>
        <v>서울B&amp;경인A</v>
      </c>
      <c r="AS818" s="2"/>
      <c r="AT818" s="2"/>
      <c r="AU818" s="2"/>
    </row>
    <row r="819" spans="1:47" ht="16.5" customHeight="1">
      <c r="A819" s="10">
        <v>817</v>
      </c>
      <c r="B819" s="11"/>
      <c r="C819" s="11" t="s">
        <v>5852</v>
      </c>
      <c r="D819" s="11" t="s">
        <v>5853</v>
      </c>
      <c r="E819" s="11" t="s">
        <v>108</v>
      </c>
      <c r="F819" s="11" t="s">
        <v>109</v>
      </c>
      <c r="G819" s="11" t="s">
        <v>878</v>
      </c>
      <c r="H819" s="11">
        <v>1</v>
      </c>
      <c r="I819" s="47" t="s">
        <v>4864</v>
      </c>
      <c r="J819" s="11" t="s">
        <v>5854</v>
      </c>
      <c r="K819" s="11" t="s">
        <v>5855</v>
      </c>
      <c r="L819" s="11" t="s">
        <v>4165</v>
      </c>
      <c r="M819" s="12">
        <v>45520</v>
      </c>
      <c r="N819" s="12">
        <v>45525</v>
      </c>
      <c r="O819" s="12" t="str">
        <f>IFERROR(_xlfn.XLOOKUP(표1[[#This Row],[시도]]&amp;" "&amp;표1[[#This Row],[시군구]],요금제0402!C:C,요금제0402!G:G),"-")</f>
        <v>경인B</v>
      </c>
      <c r="P819" s="40"/>
      <c r="Q819" s="57">
        <v>0</v>
      </c>
      <c r="R819" s="18">
        <v>100</v>
      </c>
      <c r="S819" s="18">
        <v>50</v>
      </c>
      <c r="T819" s="39" t="s">
        <v>86</v>
      </c>
      <c r="U819" s="11" t="s">
        <v>64</v>
      </c>
      <c r="V819" s="11">
        <v>7748703040</v>
      </c>
      <c r="W819" s="11" t="s">
        <v>190</v>
      </c>
      <c r="X819" s="11" t="s">
        <v>191</v>
      </c>
      <c r="Y819" s="11" t="s">
        <v>192</v>
      </c>
      <c r="Z819" s="11">
        <v>66590101739112</v>
      </c>
      <c r="AA819" s="11" t="s">
        <v>90</v>
      </c>
      <c r="AB819" s="11" t="s">
        <v>193</v>
      </c>
      <c r="AC819" s="11"/>
      <c r="AD819" s="11"/>
      <c r="AE819" s="11"/>
      <c r="AF819" s="15"/>
      <c r="AG819" s="17" t="str">
        <f>IFERROR(VLOOKUP(표1[[#This Row],[담당자]],'담당자 정보'!$B:$D,2,0),"")</f>
        <v>바로고</v>
      </c>
      <c r="AH819" s="11" t="str">
        <f>IFERROR(VLOOKUP(표1[[#This Row],[담당자]],'담당자 정보'!$B:$E,4,0),"")</f>
        <v>1팀</v>
      </c>
      <c r="AI819" s="12" t="s">
        <v>131</v>
      </c>
      <c r="AJ819" s="39" t="str">
        <f>IFERROR(VLOOKUP(표1[[#This Row],[담당자]],배민비즈계정!$B:$E,3,0),"")</f>
        <v>kwpark</v>
      </c>
      <c r="AK819" s="39" t="str">
        <f>IFERROR(VLOOKUP(표1[[#This Row],[담당자]],배민비즈계정!$B:$E,4,0),"")</f>
        <v>010-9098-6748</v>
      </c>
      <c r="AL819" s="12" t="str">
        <f>VLOOKUP(표1[[#This Row],[담당자]],배민비즈계정!$B:$E,2,0)</f>
        <v>1팀</v>
      </c>
      <c r="AM819" s="11" t="str">
        <f>VLOOKUP(표1[[#This Row],[담당자]],'담당자 정보'!B:G,6,FALSE)</f>
        <v>평정현</v>
      </c>
      <c r="AN819" s="11" t="str">
        <f>VLOOKUP(표1[[#This Row],[팀장]],배민비즈계정!$B:$E,3,FALSE)</f>
        <v>jhpyeong</v>
      </c>
      <c r="AO819" s="16" t="str">
        <f>VLOOKUP(표1[[#This Row],[팀장]],배민비즈계정!$B:$E,4,FALSE)</f>
        <v>010-4660-7292</v>
      </c>
      <c r="AP819" s="2" t="s">
        <v>109</v>
      </c>
      <c r="AQ819" s="2" t="s">
        <v>878</v>
      </c>
      <c r="AR819" s="2" t="str">
        <f>_xlfn.XLOOKUP(표1[[#This Row],[시도2]]&amp;" "&amp;표1[[#This Row],[시군구2]],요금제0402!C:C,요금제0402!G:G)</f>
        <v>경인B</v>
      </c>
      <c r="AS819" s="2"/>
      <c r="AT819" s="2"/>
      <c r="AU819" s="2"/>
    </row>
    <row r="820" spans="1:47" ht="16.5" customHeight="1">
      <c r="A820" s="10">
        <v>818</v>
      </c>
      <c r="B820" s="11"/>
      <c r="C820" s="11" t="s">
        <v>5856</v>
      </c>
      <c r="D820" s="11" t="s">
        <v>5857</v>
      </c>
      <c r="E820" s="11" t="s">
        <v>56</v>
      </c>
      <c r="F820" s="11" t="s">
        <v>109</v>
      </c>
      <c r="G820" s="11" t="s">
        <v>819</v>
      </c>
      <c r="H820" s="11">
        <v>0</v>
      </c>
      <c r="I820" s="47" t="s">
        <v>5858</v>
      </c>
      <c r="J820" s="11" t="s">
        <v>5859</v>
      </c>
      <c r="K820" s="11" t="s">
        <v>5860</v>
      </c>
      <c r="L820" s="11" t="s">
        <v>4165</v>
      </c>
      <c r="M820" s="12">
        <v>45520</v>
      </c>
      <c r="N820" s="12">
        <v>45525</v>
      </c>
      <c r="O820" s="12" t="str">
        <f>IFERROR(_xlfn.XLOOKUP(표1[[#This Row],[시도]]&amp;" "&amp;표1[[#This Row],[시군구]],요금제0402!C:C,요금제0402!G:G),"-")</f>
        <v>경인B</v>
      </c>
      <c r="P820" s="40"/>
      <c r="Q820" s="57">
        <v>0</v>
      </c>
      <c r="R820" s="18">
        <v>100</v>
      </c>
      <c r="S820" s="18">
        <v>50</v>
      </c>
      <c r="T820" s="39" t="s">
        <v>86</v>
      </c>
      <c r="U820" s="11" t="s">
        <v>64</v>
      </c>
      <c r="V820" s="11">
        <v>8821301610</v>
      </c>
      <c r="W820" s="11" t="s">
        <v>5861</v>
      </c>
      <c r="X820" s="11" t="s">
        <v>5862</v>
      </c>
      <c r="Y820" s="11" t="s">
        <v>5863</v>
      </c>
      <c r="Z820" s="11">
        <v>61205903701013</v>
      </c>
      <c r="AA820" s="11" t="s">
        <v>103</v>
      </c>
      <c r="AB820" s="11" t="s">
        <v>5864</v>
      </c>
      <c r="AC820" s="11"/>
      <c r="AD820" s="11"/>
      <c r="AE820" s="11"/>
      <c r="AF820" s="15"/>
      <c r="AG820" s="17" t="str">
        <f>IFERROR(VLOOKUP(표1[[#This Row],[담당자]],'담당자 정보'!$B:$D,2,0),"")</f>
        <v>바로고</v>
      </c>
      <c r="AH820" s="11" t="str">
        <f>IFERROR(VLOOKUP(표1[[#This Row],[담당자]],'담당자 정보'!$B:$E,4,0),"")</f>
        <v>1팀</v>
      </c>
      <c r="AI820" s="12" t="s">
        <v>131</v>
      </c>
      <c r="AJ820" s="39" t="str">
        <f>IFERROR(VLOOKUP(표1[[#This Row],[담당자]],배민비즈계정!$B:$E,3,0),"")</f>
        <v>kwpark</v>
      </c>
      <c r="AK820" s="39" t="str">
        <f>IFERROR(VLOOKUP(표1[[#This Row],[담당자]],배민비즈계정!$B:$E,4,0),"")</f>
        <v>010-9098-6748</v>
      </c>
      <c r="AL820" s="12" t="str">
        <f>VLOOKUP(표1[[#This Row],[담당자]],배민비즈계정!$B:$E,2,0)</f>
        <v>1팀</v>
      </c>
      <c r="AM820" s="11" t="str">
        <f>VLOOKUP(표1[[#This Row],[담당자]],'담당자 정보'!B:G,6,FALSE)</f>
        <v>평정현</v>
      </c>
      <c r="AN820" s="11" t="str">
        <f>VLOOKUP(표1[[#This Row],[팀장]],배민비즈계정!$B:$E,3,FALSE)</f>
        <v>jhpyeong</v>
      </c>
      <c r="AO820" s="16" t="str">
        <f>VLOOKUP(표1[[#This Row],[팀장]],배민비즈계정!$B:$E,4,FALSE)</f>
        <v>010-4660-7292</v>
      </c>
      <c r="AP820" s="2" t="s">
        <v>109</v>
      </c>
      <c r="AQ820" s="2" t="s">
        <v>819</v>
      </c>
      <c r="AR820" s="2" t="str">
        <f>_xlfn.XLOOKUP(표1[[#This Row],[시도2]]&amp;" "&amp;표1[[#This Row],[시군구2]],요금제0402!C:C,요금제0402!G:G)</f>
        <v>경인B</v>
      </c>
      <c r="AS820" s="2"/>
      <c r="AT820" s="2"/>
      <c r="AU820" s="2"/>
    </row>
    <row r="821" spans="1:47" ht="16.5" customHeight="1">
      <c r="A821" s="10">
        <v>819</v>
      </c>
      <c r="B821" s="11"/>
      <c r="C821" s="11" t="s">
        <v>5865</v>
      </c>
      <c r="D821" s="11" t="s">
        <v>5866</v>
      </c>
      <c r="E821" s="11" t="s">
        <v>56</v>
      </c>
      <c r="F821" s="11" t="s">
        <v>57</v>
      </c>
      <c r="G821" s="11" t="s">
        <v>713</v>
      </c>
      <c r="H821" s="11">
        <v>0</v>
      </c>
      <c r="I821" s="50"/>
      <c r="J821" s="11" t="s">
        <v>5867</v>
      </c>
      <c r="K821" s="11" t="s">
        <v>5868</v>
      </c>
      <c r="L821" s="11" t="s">
        <v>4165</v>
      </c>
      <c r="M821" s="12">
        <v>45520</v>
      </c>
      <c r="N821" s="12">
        <v>45525</v>
      </c>
      <c r="O821" s="12" t="str">
        <f>IFERROR(_xlfn.XLOOKUP(표1[[#This Row],[시도]]&amp;" "&amp;표1[[#This Row],[시군구]],요금제0402!C:C,요금제0402!G:G),"-")</f>
        <v>서울B&amp;경인A</v>
      </c>
      <c r="P821" s="40"/>
      <c r="Q821" s="57">
        <v>0</v>
      </c>
      <c r="R821" s="18">
        <v>100</v>
      </c>
      <c r="S821" s="18">
        <v>50</v>
      </c>
      <c r="T821" s="39" t="s">
        <v>86</v>
      </c>
      <c r="U821" s="11" t="s">
        <v>64</v>
      </c>
      <c r="V821" s="11">
        <v>2985600638</v>
      </c>
      <c r="W821" s="11" t="s">
        <v>5869</v>
      </c>
      <c r="X821" s="11" t="s">
        <v>5870</v>
      </c>
      <c r="Y821" s="11" t="s">
        <v>5871</v>
      </c>
      <c r="Z821" s="11">
        <v>3024570458711</v>
      </c>
      <c r="AA821" s="11" t="s">
        <v>142</v>
      </c>
      <c r="AB821" s="11" t="s">
        <v>5872</v>
      </c>
      <c r="AC821" s="11"/>
      <c r="AD821" s="11"/>
      <c r="AE821" s="11"/>
      <c r="AF821" s="15"/>
      <c r="AG821" s="17" t="str">
        <f>IFERROR(VLOOKUP(표1[[#This Row],[담당자]],'담당자 정보'!$B:$D,2,0),"")</f>
        <v>바로고</v>
      </c>
      <c r="AH821" s="11" t="str">
        <f>IFERROR(VLOOKUP(표1[[#This Row],[담당자]],'담당자 정보'!$B:$E,4,0),"")</f>
        <v>1팀</v>
      </c>
      <c r="AI821" s="12" t="s">
        <v>131</v>
      </c>
      <c r="AJ821" s="39" t="str">
        <f>IFERROR(VLOOKUP(표1[[#This Row],[담당자]],배민비즈계정!$B:$E,3,0),"")</f>
        <v>kwpark</v>
      </c>
      <c r="AK821" s="39" t="str">
        <f>IFERROR(VLOOKUP(표1[[#This Row],[담당자]],배민비즈계정!$B:$E,4,0),"")</f>
        <v>010-9098-6748</v>
      </c>
      <c r="AL821" s="12" t="str">
        <f>VLOOKUP(표1[[#This Row],[담당자]],배민비즈계정!$B:$E,2,0)</f>
        <v>1팀</v>
      </c>
      <c r="AM821" s="11" t="str">
        <f>VLOOKUP(표1[[#This Row],[담당자]],'담당자 정보'!B:G,6,FALSE)</f>
        <v>평정현</v>
      </c>
      <c r="AN821" s="11" t="str">
        <f>VLOOKUP(표1[[#This Row],[팀장]],배민비즈계정!$B:$E,3,FALSE)</f>
        <v>jhpyeong</v>
      </c>
      <c r="AO821" s="16" t="str">
        <f>VLOOKUP(표1[[#This Row],[팀장]],배민비즈계정!$B:$E,4,FALSE)</f>
        <v>010-4660-7292</v>
      </c>
      <c r="AP821" s="2" t="s">
        <v>57</v>
      </c>
      <c r="AQ821" s="2" t="s">
        <v>713</v>
      </c>
      <c r="AR821" s="2" t="str">
        <f>_xlfn.XLOOKUP(표1[[#This Row],[시도2]]&amp;" "&amp;표1[[#This Row],[시군구2]],요금제0402!C:C,요금제0402!G:G)</f>
        <v>서울B&amp;경인A</v>
      </c>
      <c r="AS821" s="2"/>
      <c r="AT821" s="2"/>
      <c r="AU821" s="2"/>
    </row>
    <row r="822" spans="1:47" ht="16.5" customHeight="1">
      <c r="A822" s="10">
        <v>820</v>
      </c>
      <c r="B822" s="11"/>
      <c r="C822" s="11" t="s">
        <v>5873</v>
      </c>
      <c r="D822" s="11" t="s">
        <v>5874</v>
      </c>
      <c r="E822" s="11" t="s">
        <v>108</v>
      </c>
      <c r="F822" s="11" t="s">
        <v>109</v>
      </c>
      <c r="G822" s="11" t="s">
        <v>170</v>
      </c>
      <c r="H822" s="11">
        <v>1</v>
      </c>
      <c r="I822" s="50"/>
      <c r="J822" s="11" t="s">
        <v>5875</v>
      </c>
      <c r="K822" s="11" t="s">
        <v>5876</v>
      </c>
      <c r="L822" s="11" t="s">
        <v>4165</v>
      </c>
      <c r="M822" s="12">
        <v>45520</v>
      </c>
      <c r="N822" s="12">
        <v>45525</v>
      </c>
      <c r="O822" s="12" t="str">
        <f>IFERROR(_xlfn.XLOOKUP(표1[[#This Row],[시도]]&amp;" "&amp;표1[[#This Row],[시군구]],요금제0402!C:C,요금제0402!G:G),"-")</f>
        <v>경인B</v>
      </c>
      <c r="P822" s="40"/>
      <c r="Q822" s="57">
        <v>0</v>
      </c>
      <c r="R822" s="18">
        <v>100</v>
      </c>
      <c r="S822" s="18">
        <v>50</v>
      </c>
      <c r="T822" s="39" t="s">
        <v>86</v>
      </c>
      <c r="U822" s="11" t="s">
        <v>64</v>
      </c>
      <c r="V822" s="11">
        <v>5914400169</v>
      </c>
      <c r="W822" s="11" t="s">
        <v>2850</v>
      </c>
      <c r="X822" s="11" t="s">
        <v>2851</v>
      </c>
      <c r="Y822" s="11" t="s">
        <v>2852</v>
      </c>
      <c r="Z822" s="11">
        <v>17125651026048</v>
      </c>
      <c r="AA822" s="11" t="s">
        <v>142</v>
      </c>
      <c r="AB822" s="11" t="s">
        <v>2853</v>
      </c>
      <c r="AC822" s="11"/>
      <c r="AD822" s="11"/>
      <c r="AE822" s="11"/>
      <c r="AF822" s="15"/>
      <c r="AG822" s="17" t="str">
        <f>IFERROR(VLOOKUP(표1[[#This Row],[담당자]],'담당자 정보'!$B:$D,2,0),"")</f>
        <v>바로고</v>
      </c>
      <c r="AH822" s="11" t="str">
        <f>IFERROR(VLOOKUP(표1[[#This Row],[담당자]],'담당자 정보'!$B:$E,4,0),"")</f>
        <v>1팀</v>
      </c>
      <c r="AI822" s="12" t="s">
        <v>131</v>
      </c>
      <c r="AJ822" s="39" t="str">
        <f>IFERROR(VLOOKUP(표1[[#This Row],[담당자]],배민비즈계정!$B:$E,3,0),"")</f>
        <v>kwpark</v>
      </c>
      <c r="AK822" s="39" t="str">
        <f>IFERROR(VLOOKUP(표1[[#This Row],[담당자]],배민비즈계정!$B:$E,4,0),"")</f>
        <v>010-9098-6748</v>
      </c>
      <c r="AL822" s="12" t="str">
        <f>VLOOKUP(표1[[#This Row],[담당자]],배민비즈계정!$B:$E,2,0)</f>
        <v>1팀</v>
      </c>
      <c r="AM822" s="11" t="str">
        <f>VLOOKUP(표1[[#This Row],[담당자]],'담당자 정보'!B:G,6,FALSE)</f>
        <v>평정현</v>
      </c>
      <c r="AN822" s="11" t="str">
        <f>VLOOKUP(표1[[#This Row],[팀장]],배민비즈계정!$B:$E,3,FALSE)</f>
        <v>jhpyeong</v>
      </c>
      <c r="AO822" s="16" t="str">
        <f>VLOOKUP(표1[[#This Row],[팀장]],배민비즈계정!$B:$E,4,FALSE)</f>
        <v>010-4660-7292</v>
      </c>
      <c r="AP822" s="2" t="s">
        <v>109</v>
      </c>
      <c r="AQ822" s="2" t="s">
        <v>170</v>
      </c>
      <c r="AR822" s="2" t="str">
        <f>_xlfn.XLOOKUP(표1[[#This Row],[시도2]]&amp;" "&amp;표1[[#This Row],[시군구2]],요금제0402!C:C,요금제0402!G:G)</f>
        <v>경인B</v>
      </c>
      <c r="AS822" s="2"/>
      <c r="AT822" s="2"/>
      <c r="AU822" s="2"/>
    </row>
    <row r="823" spans="1:47" ht="16.5" customHeight="1">
      <c r="A823" s="10">
        <v>821</v>
      </c>
      <c r="B823" s="11"/>
      <c r="C823" s="11" t="s">
        <v>5877</v>
      </c>
      <c r="D823" s="11" t="s">
        <v>5878</v>
      </c>
      <c r="E823" s="11" t="s">
        <v>56</v>
      </c>
      <c r="F823" s="11" t="s">
        <v>57</v>
      </c>
      <c r="G823" s="11" t="s">
        <v>252</v>
      </c>
      <c r="H823" s="11">
        <v>0</v>
      </c>
      <c r="I823" s="50"/>
      <c r="J823" s="11" t="s">
        <v>5879</v>
      </c>
      <c r="K823" s="11" t="s">
        <v>5880</v>
      </c>
      <c r="L823" s="11" t="s">
        <v>4165</v>
      </c>
      <c r="M823" s="12">
        <v>45520</v>
      </c>
      <c r="N823" s="12">
        <v>45525</v>
      </c>
      <c r="O823" s="12" t="str">
        <f>IFERROR(_xlfn.XLOOKUP(표1[[#This Row],[시도]]&amp;" "&amp;표1[[#This Row],[시군구]],요금제0402!C:C,요금제0402!G:G),"-")</f>
        <v>서울B&amp;경인A</v>
      </c>
      <c r="P823" s="40"/>
      <c r="Q823" s="57">
        <v>0</v>
      </c>
      <c r="R823" s="18">
        <v>100</v>
      </c>
      <c r="S823" s="18">
        <v>50</v>
      </c>
      <c r="T823" s="39" t="s">
        <v>86</v>
      </c>
      <c r="U823" s="11" t="s">
        <v>150</v>
      </c>
      <c r="V823" s="11">
        <v>0</v>
      </c>
      <c r="W823" s="11">
        <v>0</v>
      </c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/>
      <c r="AD823" s="11"/>
      <c r="AE823" s="11"/>
      <c r="AF823" s="15"/>
      <c r="AG823" s="17" t="str">
        <f>IFERROR(VLOOKUP(표1[[#This Row],[담당자]],'담당자 정보'!$B:$D,2,0),"")</f>
        <v>바로고</v>
      </c>
      <c r="AH823" s="11" t="str">
        <f>IFERROR(VLOOKUP(표1[[#This Row],[담당자]],'담당자 정보'!$B:$E,4,0),"")</f>
        <v>1팀</v>
      </c>
      <c r="AI823" s="12" t="s">
        <v>131</v>
      </c>
      <c r="AJ823" s="39" t="str">
        <f>IFERROR(VLOOKUP(표1[[#This Row],[담당자]],배민비즈계정!$B:$E,3,0),"")</f>
        <v>kwpark</v>
      </c>
      <c r="AK823" s="39" t="str">
        <f>IFERROR(VLOOKUP(표1[[#This Row],[담당자]],배민비즈계정!$B:$E,4,0),"")</f>
        <v>010-9098-6748</v>
      </c>
      <c r="AL823" s="12" t="str">
        <f>VLOOKUP(표1[[#This Row],[담당자]],배민비즈계정!$B:$E,2,0)</f>
        <v>1팀</v>
      </c>
      <c r="AM823" s="11" t="str">
        <f>VLOOKUP(표1[[#This Row],[담당자]],'담당자 정보'!B:G,6,FALSE)</f>
        <v>평정현</v>
      </c>
      <c r="AN823" s="11" t="str">
        <f>VLOOKUP(표1[[#This Row],[팀장]],배민비즈계정!$B:$E,3,FALSE)</f>
        <v>jhpyeong</v>
      </c>
      <c r="AO823" s="16" t="str">
        <f>VLOOKUP(표1[[#This Row],[팀장]],배민비즈계정!$B:$E,4,FALSE)</f>
        <v>010-4660-7292</v>
      </c>
      <c r="AP823" s="2" t="s">
        <v>57</v>
      </c>
      <c r="AQ823" s="2" t="s">
        <v>252</v>
      </c>
      <c r="AR823" s="2" t="str">
        <f>_xlfn.XLOOKUP(표1[[#This Row],[시도2]]&amp;" "&amp;표1[[#This Row],[시군구2]],요금제0402!C:C,요금제0402!G:G)</f>
        <v>서울B&amp;경인A</v>
      </c>
      <c r="AS823" s="2"/>
      <c r="AT823" s="2"/>
      <c r="AU823" s="2"/>
    </row>
    <row r="824" spans="1:47" ht="16.5" customHeight="1">
      <c r="A824" s="10">
        <v>822</v>
      </c>
      <c r="B824" s="11"/>
      <c r="C824" s="11" t="s">
        <v>5881</v>
      </c>
      <c r="D824" s="11" t="s">
        <v>5882</v>
      </c>
      <c r="E824" s="11" t="s">
        <v>56</v>
      </c>
      <c r="F824" s="11" t="s">
        <v>57</v>
      </c>
      <c r="G824" s="11" t="s">
        <v>95</v>
      </c>
      <c r="H824" s="11">
        <v>0</v>
      </c>
      <c r="I824" s="50"/>
      <c r="J824" s="11" t="s">
        <v>5883</v>
      </c>
      <c r="K824" s="11" t="s">
        <v>5884</v>
      </c>
      <c r="L824" s="11" t="s">
        <v>4165</v>
      </c>
      <c r="M824" s="12">
        <v>45520</v>
      </c>
      <c r="N824" s="12">
        <v>45525</v>
      </c>
      <c r="O824" s="12" t="str">
        <f>IFERROR(_xlfn.XLOOKUP(표1[[#This Row],[시도]]&amp;" "&amp;표1[[#This Row],[시군구]],요금제0402!C:C,요금제0402!G:G),"-")</f>
        <v>서울A</v>
      </c>
      <c r="P824" s="40"/>
      <c r="Q824" s="57">
        <v>0</v>
      </c>
      <c r="R824" s="18">
        <v>100</v>
      </c>
      <c r="S824" s="18">
        <v>50</v>
      </c>
      <c r="T824" s="39" t="s">
        <v>86</v>
      </c>
      <c r="U824" s="11" t="s">
        <v>64</v>
      </c>
      <c r="V824" s="11">
        <v>8862501139</v>
      </c>
      <c r="W824" s="11" t="s">
        <v>5885</v>
      </c>
      <c r="X824" s="11" t="s">
        <v>5886</v>
      </c>
      <c r="Y824" s="11" t="s">
        <v>5887</v>
      </c>
      <c r="Z824" s="11">
        <v>3333255352825</v>
      </c>
      <c r="AA824" s="11" t="s">
        <v>68</v>
      </c>
      <c r="AB824" s="11" t="s">
        <v>5888</v>
      </c>
      <c r="AC824" s="11"/>
      <c r="AD824" s="11"/>
      <c r="AE824" s="11"/>
      <c r="AF824" s="15"/>
      <c r="AG824" s="17" t="str">
        <f>IFERROR(VLOOKUP(표1[[#This Row],[담당자]],'담당자 정보'!$B:$D,2,0),"")</f>
        <v>바로고</v>
      </c>
      <c r="AH824" s="11" t="str">
        <f>IFERROR(VLOOKUP(표1[[#This Row],[담당자]],'담당자 정보'!$B:$E,4,0),"")</f>
        <v>1팀</v>
      </c>
      <c r="AI824" s="12" t="s">
        <v>71</v>
      </c>
      <c r="AJ824" s="39" t="str">
        <f>IFERROR(VLOOKUP(표1[[#This Row],[담당자]],배민비즈계정!$B:$E,3,0),"")</f>
        <v>tkdan159</v>
      </c>
      <c r="AK824" s="39" t="str">
        <f>IFERROR(VLOOKUP(표1[[#This Row],[담당자]],배민비즈계정!$B:$E,4,0),"")</f>
        <v>010-9052-0911</v>
      </c>
      <c r="AL824" s="12" t="str">
        <f>VLOOKUP(표1[[#This Row],[담당자]],배민비즈계정!$B:$E,2,0)</f>
        <v>1팀</v>
      </c>
      <c r="AM824" s="11" t="str">
        <f>VLOOKUP(표1[[#This Row],[담당자]],'담당자 정보'!B:G,6,FALSE)</f>
        <v>평정현</v>
      </c>
      <c r="AN824" s="11" t="str">
        <f>VLOOKUP(표1[[#This Row],[팀장]],배민비즈계정!$B:$E,3,FALSE)</f>
        <v>jhpyeong</v>
      </c>
      <c r="AO824" s="16" t="str">
        <f>VLOOKUP(표1[[#This Row],[팀장]],배민비즈계정!$B:$E,4,FALSE)</f>
        <v>010-4660-7292</v>
      </c>
      <c r="AP824" s="2" t="s">
        <v>57</v>
      </c>
      <c r="AQ824" s="2" t="s">
        <v>95</v>
      </c>
      <c r="AR824" s="2" t="str">
        <f>_xlfn.XLOOKUP(표1[[#This Row],[시도2]]&amp;" "&amp;표1[[#This Row],[시군구2]],요금제0402!C:C,요금제0402!G:G)</f>
        <v>서울A</v>
      </c>
      <c r="AS824" s="2"/>
      <c r="AT824" s="2"/>
      <c r="AU824" s="2"/>
    </row>
    <row r="825" spans="1:47" ht="16.5" customHeight="1">
      <c r="A825" s="10">
        <v>823</v>
      </c>
      <c r="B825" s="11"/>
      <c r="C825" s="11" t="s">
        <v>5889</v>
      </c>
      <c r="D825" s="11" t="s">
        <v>5890</v>
      </c>
      <c r="E825" s="11" t="s">
        <v>56</v>
      </c>
      <c r="F825" s="11" t="s">
        <v>493</v>
      </c>
      <c r="G825" s="11" t="s">
        <v>2027</v>
      </c>
      <c r="H825" s="11">
        <v>0</v>
      </c>
      <c r="I825" s="50"/>
      <c r="J825" s="11" t="s">
        <v>5891</v>
      </c>
      <c r="K825" s="11" t="s">
        <v>3324</v>
      </c>
      <c r="L825" s="11" t="s">
        <v>4165</v>
      </c>
      <c r="M825" s="12">
        <v>45520</v>
      </c>
      <c r="N825" s="12">
        <v>45525</v>
      </c>
      <c r="O825" s="12" t="str">
        <f>IFERROR(_xlfn.XLOOKUP(표1[[#This Row],[시도]]&amp;" "&amp;표1[[#This Row],[시군구]],요금제0402!C:C,요금제0402!G:G),"-")</f>
        <v>지방</v>
      </c>
      <c r="P825" s="40"/>
      <c r="Q825" s="57">
        <v>0</v>
      </c>
      <c r="R825" s="18">
        <v>100</v>
      </c>
      <c r="S825" s="18">
        <v>50</v>
      </c>
      <c r="T825" s="39" t="s">
        <v>86</v>
      </c>
      <c r="U825" s="11" t="s">
        <v>150</v>
      </c>
      <c r="V825" s="11">
        <v>2733401276</v>
      </c>
      <c r="W825" s="11" t="s">
        <v>5892</v>
      </c>
      <c r="X825" s="11" t="s">
        <v>5893</v>
      </c>
      <c r="Y825" s="11" t="s">
        <v>5894</v>
      </c>
      <c r="Z825" s="11">
        <v>3021799251541</v>
      </c>
      <c r="AA825" s="11" t="s">
        <v>142</v>
      </c>
      <c r="AB825" s="11" t="s">
        <v>5895</v>
      </c>
      <c r="AC825" s="11"/>
      <c r="AD825" s="11"/>
      <c r="AE825" s="11"/>
      <c r="AF825" s="15"/>
      <c r="AG825" s="17" t="str">
        <f>IFERROR(VLOOKUP(표1[[#This Row],[담당자]],'담당자 정보'!$B:$D,2,0),"")</f>
        <v>바로고</v>
      </c>
      <c r="AH825" s="11" t="str">
        <f>IFERROR(VLOOKUP(표1[[#This Row],[담당자]],'담당자 정보'!$B:$E,4,0),"")</f>
        <v>1팀</v>
      </c>
      <c r="AI825" s="12" t="s">
        <v>356</v>
      </c>
      <c r="AJ825" s="39" t="str">
        <f>IFERROR(VLOOKUP(표1[[#This Row],[담당자]],배민비즈계정!$B:$E,3,0),"")</f>
        <v>jhpyeong</v>
      </c>
      <c r="AK825" s="39" t="str">
        <f>IFERROR(VLOOKUP(표1[[#This Row],[담당자]],배민비즈계정!$B:$E,4,0),"")</f>
        <v>010-4660-7292</v>
      </c>
      <c r="AL825" s="12" t="str">
        <f>VLOOKUP(표1[[#This Row],[담당자]],배민비즈계정!$B:$E,2,0)</f>
        <v>1팀 팀장</v>
      </c>
      <c r="AM825" s="11" t="str">
        <f>VLOOKUP(표1[[#This Row],[담당자]],'담당자 정보'!B:G,6,FALSE)</f>
        <v>평정현</v>
      </c>
      <c r="AN825" s="11" t="str">
        <f>VLOOKUP(표1[[#This Row],[팀장]],배민비즈계정!$B:$E,3,FALSE)</f>
        <v>jhpyeong</v>
      </c>
      <c r="AO825" s="16" t="str">
        <f>VLOOKUP(표1[[#This Row],[팀장]],배민비즈계정!$B:$E,4,FALSE)</f>
        <v>010-4660-7292</v>
      </c>
      <c r="AP825" s="2" t="s">
        <v>493</v>
      </c>
      <c r="AQ825" s="2" t="s">
        <v>2027</v>
      </c>
      <c r="AR825" s="2" t="str">
        <f>_xlfn.XLOOKUP(표1[[#This Row],[시도2]]&amp;" "&amp;표1[[#This Row],[시군구2]],요금제0402!C:C,요금제0402!G:G)</f>
        <v>지방</v>
      </c>
      <c r="AS825" s="2"/>
      <c r="AT825" s="2"/>
      <c r="AU825" s="2"/>
    </row>
    <row r="826" spans="1:47" ht="16.5" customHeight="1">
      <c r="A826" s="10">
        <v>824</v>
      </c>
      <c r="B826" s="11"/>
      <c r="C826" s="11" t="s">
        <v>5896</v>
      </c>
      <c r="D826" s="11" t="s">
        <v>5897</v>
      </c>
      <c r="E826" s="11" t="s">
        <v>56</v>
      </c>
      <c r="F826" s="11" t="s">
        <v>109</v>
      </c>
      <c r="G826" s="11" t="s">
        <v>1148</v>
      </c>
      <c r="H826" s="11">
        <v>0</v>
      </c>
      <c r="I826" s="50" t="s">
        <v>5898</v>
      </c>
      <c r="J826" s="11" t="s">
        <v>5899</v>
      </c>
      <c r="K826" s="11" t="s">
        <v>5900</v>
      </c>
      <c r="L826" s="11" t="s">
        <v>4165</v>
      </c>
      <c r="M826" s="12">
        <v>45520</v>
      </c>
      <c r="N826" s="12">
        <v>45525</v>
      </c>
      <c r="O826" s="12" t="str">
        <f>IFERROR(_xlfn.XLOOKUP(표1[[#This Row],[시도]]&amp;" "&amp;표1[[#This Row],[시군구]],요금제0402!C:C,요금제0402!G:G),"-")</f>
        <v>경인B</v>
      </c>
      <c r="P826" s="40"/>
      <c r="Q826" s="57">
        <v>100</v>
      </c>
      <c r="R826" s="18">
        <v>100</v>
      </c>
      <c r="S826" s="18">
        <v>50</v>
      </c>
      <c r="T826" s="39" t="s">
        <v>86</v>
      </c>
      <c r="U826" s="11" t="s">
        <v>64</v>
      </c>
      <c r="V826" s="11">
        <v>3882401813</v>
      </c>
      <c r="W826" s="11" t="s">
        <v>5901</v>
      </c>
      <c r="X826" s="11" t="s">
        <v>976</v>
      </c>
      <c r="Y826" s="11" t="s">
        <v>5902</v>
      </c>
      <c r="Z826" s="11">
        <v>3521404540663</v>
      </c>
      <c r="AA826" s="11" t="s">
        <v>142</v>
      </c>
      <c r="AB826" s="11" t="s">
        <v>5903</v>
      </c>
      <c r="AC826" s="11"/>
      <c r="AD826" s="11"/>
      <c r="AE826" s="11"/>
      <c r="AF826" s="15"/>
      <c r="AG826" s="17" t="str">
        <f>IFERROR(VLOOKUP(표1[[#This Row],[담당자]],'담당자 정보'!$B:$D,2,0),"")</f>
        <v>바로고</v>
      </c>
      <c r="AH826" s="11" t="str">
        <f>IFERROR(VLOOKUP(표1[[#This Row],[담당자]],'담당자 정보'!$B:$E,4,0),"")</f>
        <v>1팀</v>
      </c>
      <c r="AI826" s="12" t="s">
        <v>2479</v>
      </c>
      <c r="AJ826" s="39" t="str">
        <f>IFERROR(VLOOKUP(표1[[#This Row],[담당자]],배민비즈계정!$B:$E,3,0),"")</f>
        <v>yong1217</v>
      </c>
      <c r="AK826" s="39" t="str">
        <f>IFERROR(VLOOKUP(표1[[#This Row],[담당자]],배민비즈계정!$B:$E,4,0),"")</f>
        <v xml:space="preserve"> 010-9876-9387</v>
      </c>
      <c r="AL826" s="12" t="str">
        <f>VLOOKUP(표1[[#This Row],[담당자]],배민비즈계정!$B:$E,2,0)</f>
        <v>1팀</v>
      </c>
      <c r="AM826" s="11" t="str">
        <f>VLOOKUP(표1[[#This Row],[담당자]],'담당자 정보'!B:G,6,FALSE)</f>
        <v>평정현</v>
      </c>
      <c r="AN826" s="11" t="str">
        <f>VLOOKUP(표1[[#This Row],[팀장]],배민비즈계정!$B:$E,3,FALSE)</f>
        <v>jhpyeong</v>
      </c>
      <c r="AO826" s="16" t="str">
        <f>VLOOKUP(표1[[#This Row],[팀장]],배민비즈계정!$B:$E,4,FALSE)</f>
        <v>010-4660-7292</v>
      </c>
      <c r="AP826" s="2" t="s">
        <v>109</v>
      </c>
      <c r="AQ826" s="2" t="s">
        <v>1148</v>
      </c>
      <c r="AR826" s="2" t="str">
        <f>_xlfn.XLOOKUP(표1[[#This Row],[시도2]]&amp;" "&amp;표1[[#This Row],[시군구2]],요금제0402!C:C,요금제0402!G:G)</f>
        <v>경인B</v>
      </c>
      <c r="AS826" s="2"/>
      <c r="AT826" s="2"/>
      <c r="AU826" s="2"/>
    </row>
    <row r="827" spans="1:47" ht="16.5" customHeight="1">
      <c r="A827" s="10">
        <v>825</v>
      </c>
      <c r="B827" s="11"/>
      <c r="C827" s="11" t="s">
        <v>5904</v>
      </c>
      <c r="D827" s="11" t="s">
        <v>5905</v>
      </c>
      <c r="E827" s="11" t="s">
        <v>56</v>
      </c>
      <c r="F827" s="11" t="s">
        <v>57</v>
      </c>
      <c r="G827" s="11" t="s">
        <v>2328</v>
      </c>
      <c r="H827" s="11">
        <v>0</v>
      </c>
      <c r="I827" s="50"/>
      <c r="J827" s="11" t="s">
        <v>5906</v>
      </c>
      <c r="K827" s="11" t="s">
        <v>5907</v>
      </c>
      <c r="L827" s="11" t="s">
        <v>4165</v>
      </c>
      <c r="M827" s="12">
        <v>45520</v>
      </c>
      <c r="N827" s="12">
        <v>45525</v>
      </c>
      <c r="O827" s="12" t="str">
        <f>IFERROR(_xlfn.XLOOKUP(표1[[#This Row],[시도]]&amp;" "&amp;표1[[#This Row],[시군구]],요금제0402!C:C,요금제0402!G:G),"-")</f>
        <v>서울B&amp;경인A</v>
      </c>
      <c r="P827" s="40"/>
      <c r="Q827" s="57">
        <v>0</v>
      </c>
      <c r="R827" s="18">
        <v>100</v>
      </c>
      <c r="S827" s="18">
        <v>50</v>
      </c>
      <c r="T827" s="39" t="s">
        <v>86</v>
      </c>
      <c r="U827" s="11" t="s">
        <v>64</v>
      </c>
      <c r="V827" s="11">
        <v>7141302790</v>
      </c>
      <c r="W827" s="11" t="s">
        <v>5908</v>
      </c>
      <c r="X827" s="11" t="s">
        <v>5909</v>
      </c>
      <c r="Y827" s="11" t="s">
        <v>5910</v>
      </c>
      <c r="Z827" s="11">
        <v>12608134367</v>
      </c>
      <c r="AA827" s="11" t="s">
        <v>259</v>
      </c>
      <c r="AB827" s="11" t="s">
        <v>5911</v>
      </c>
      <c r="AC827" s="11"/>
      <c r="AD827" s="11"/>
      <c r="AE827" s="11"/>
      <c r="AF827" s="15"/>
      <c r="AG827" s="17" t="str">
        <f>IFERROR(VLOOKUP(표1[[#This Row],[담당자]],'담당자 정보'!$B:$D,2,0),"")</f>
        <v>바로고</v>
      </c>
      <c r="AH827" s="11" t="str">
        <f>IFERROR(VLOOKUP(표1[[#This Row],[담당자]],'담당자 정보'!$B:$E,4,0),"")</f>
        <v>1팀</v>
      </c>
      <c r="AI827" s="12" t="s">
        <v>71</v>
      </c>
      <c r="AJ827" s="39" t="str">
        <f>IFERROR(VLOOKUP(표1[[#This Row],[담당자]],배민비즈계정!$B:$E,3,0),"")</f>
        <v>tkdan159</v>
      </c>
      <c r="AK827" s="39" t="str">
        <f>IFERROR(VLOOKUP(표1[[#This Row],[담당자]],배민비즈계정!$B:$E,4,0),"")</f>
        <v>010-9052-0911</v>
      </c>
      <c r="AL827" s="12" t="str">
        <f>VLOOKUP(표1[[#This Row],[담당자]],배민비즈계정!$B:$E,2,0)</f>
        <v>1팀</v>
      </c>
      <c r="AM827" s="11" t="str">
        <f>VLOOKUP(표1[[#This Row],[담당자]],'담당자 정보'!B:G,6,FALSE)</f>
        <v>평정현</v>
      </c>
      <c r="AN827" s="11" t="str">
        <f>VLOOKUP(표1[[#This Row],[팀장]],배민비즈계정!$B:$E,3,FALSE)</f>
        <v>jhpyeong</v>
      </c>
      <c r="AO827" s="16" t="str">
        <f>VLOOKUP(표1[[#This Row],[팀장]],배민비즈계정!$B:$E,4,FALSE)</f>
        <v>010-4660-7292</v>
      </c>
      <c r="AP827" s="2" t="s">
        <v>57</v>
      </c>
      <c r="AQ827" s="2" t="s">
        <v>2328</v>
      </c>
      <c r="AR827" s="2" t="str">
        <f>_xlfn.XLOOKUP(표1[[#This Row],[시도2]]&amp;" "&amp;표1[[#This Row],[시군구2]],요금제0402!C:C,요금제0402!G:G)</f>
        <v>서울B&amp;경인A</v>
      </c>
      <c r="AS827" s="2"/>
      <c r="AT827" s="2"/>
      <c r="AU827" s="2"/>
    </row>
    <row r="828" spans="1:47" ht="16.5" customHeight="1">
      <c r="A828" s="10">
        <v>826</v>
      </c>
      <c r="B828" s="11"/>
      <c r="C828" s="11" t="s">
        <v>5912</v>
      </c>
      <c r="D828" s="11" t="s">
        <v>5913</v>
      </c>
      <c r="E828" s="11" t="s">
        <v>56</v>
      </c>
      <c r="F828" s="11" t="s">
        <v>57</v>
      </c>
      <c r="G828" s="11" t="s">
        <v>281</v>
      </c>
      <c r="H828" s="11">
        <v>0</v>
      </c>
      <c r="I828" s="50"/>
      <c r="J828" s="11" t="s">
        <v>5914</v>
      </c>
      <c r="K828" s="11" t="s">
        <v>5915</v>
      </c>
      <c r="L828" s="11" t="s">
        <v>4165</v>
      </c>
      <c r="M828" s="12">
        <v>45520</v>
      </c>
      <c r="N828" s="12">
        <v>45525</v>
      </c>
      <c r="O828" s="12" t="str">
        <f>IFERROR(_xlfn.XLOOKUP(표1[[#This Row],[시도]]&amp;" "&amp;표1[[#This Row],[시군구]],요금제0402!C:C,요금제0402!G:G),"-")</f>
        <v>서울B&amp;경인A</v>
      </c>
      <c r="P828" s="40"/>
      <c r="Q828" s="57">
        <v>0</v>
      </c>
      <c r="R828" s="18">
        <v>100</v>
      </c>
      <c r="S828" s="18">
        <v>50</v>
      </c>
      <c r="T828" s="39" t="s">
        <v>86</v>
      </c>
      <c r="U828" s="11" t="s">
        <v>64</v>
      </c>
      <c r="V828" s="11">
        <v>8246600421</v>
      </c>
      <c r="W828" s="11" t="s">
        <v>5773</v>
      </c>
      <c r="X828" s="11" t="s">
        <v>5774</v>
      </c>
      <c r="Y828" s="11" t="s">
        <v>5775</v>
      </c>
      <c r="Z828" s="11">
        <v>3333253529330</v>
      </c>
      <c r="AA828" s="11" t="s">
        <v>68</v>
      </c>
      <c r="AB828" s="11" t="s">
        <v>5776</v>
      </c>
      <c r="AC828" s="11"/>
      <c r="AD828" s="11"/>
      <c r="AE828" s="11"/>
      <c r="AF828" s="15"/>
      <c r="AG828" s="17" t="str">
        <f>IFERROR(VLOOKUP(표1[[#This Row],[담당자]],'담당자 정보'!$B:$D,2,0),"")</f>
        <v>바로고</v>
      </c>
      <c r="AH828" s="11" t="str">
        <f>IFERROR(VLOOKUP(표1[[#This Row],[담당자]],'담당자 정보'!$B:$E,4,0),"")</f>
        <v>1팀</v>
      </c>
      <c r="AI828" s="12" t="s">
        <v>71</v>
      </c>
      <c r="AJ828" s="39" t="str">
        <f>IFERROR(VLOOKUP(표1[[#This Row],[담당자]],배민비즈계정!$B:$E,3,0),"")</f>
        <v>tkdan159</v>
      </c>
      <c r="AK828" s="39" t="str">
        <f>IFERROR(VLOOKUP(표1[[#This Row],[담당자]],배민비즈계정!$B:$E,4,0),"")</f>
        <v>010-9052-0911</v>
      </c>
      <c r="AL828" s="12" t="str">
        <f>VLOOKUP(표1[[#This Row],[담당자]],배민비즈계정!$B:$E,2,0)</f>
        <v>1팀</v>
      </c>
      <c r="AM828" s="11" t="str">
        <f>VLOOKUP(표1[[#This Row],[담당자]],'담당자 정보'!B:G,6,FALSE)</f>
        <v>평정현</v>
      </c>
      <c r="AN828" s="11" t="str">
        <f>VLOOKUP(표1[[#This Row],[팀장]],배민비즈계정!$B:$E,3,FALSE)</f>
        <v>jhpyeong</v>
      </c>
      <c r="AO828" s="16" t="str">
        <f>VLOOKUP(표1[[#This Row],[팀장]],배민비즈계정!$B:$E,4,FALSE)</f>
        <v>010-4660-7292</v>
      </c>
      <c r="AP828" s="2" t="s">
        <v>57</v>
      </c>
      <c r="AQ828" s="2" t="s">
        <v>281</v>
      </c>
      <c r="AR828" s="2" t="str">
        <f>_xlfn.XLOOKUP(표1[[#This Row],[시도2]]&amp;" "&amp;표1[[#This Row],[시군구2]],요금제0402!C:C,요금제0402!G:G)</f>
        <v>서울B&amp;경인A</v>
      </c>
      <c r="AS828" s="2"/>
      <c r="AT828" s="2"/>
      <c r="AU828" s="2"/>
    </row>
    <row r="829" spans="1:47" ht="16.5" customHeight="1">
      <c r="A829" s="10">
        <v>827</v>
      </c>
      <c r="B829" s="11"/>
      <c r="C829" s="11" t="s">
        <v>5916</v>
      </c>
      <c r="D829" s="11" t="s">
        <v>5917</v>
      </c>
      <c r="E829" s="11" t="s">
        <v>56</v>
      </c>
      <c r="F829" s="11" t="s">
        <v>57</v>
      </c>
      <c r="G829" s="11" t="s">
        <v>371</v>
      </c>
      <c r="H829" s="11">
        <v>0</v>
      </c>
      <c r="I829" s="47" t="s">
        <v>5918</v>
      </c>
      <c r="J829" s="11" t="s">
        <v>5919</v>
      </c>
      <c r="K829" s="11" t="s">
        <v>5920</v>
      </c>
      <c r="L829" s="11" t="s">
        <v>4165</v>
      </c>
      <c r="M829" s="12">
        <v>45520</v>
      </c>
      <c r="N829" s="12">
        <v>45525</v>
      </c>
      <c r="O829" s="12" t="str">
        <f>IFERROR(_xlfn.XLOOKUP(표1[[#This Row],[시도]]&amp;" "&amp;표1[[#This Row],[시군구]],요금제0402!C:C,요금제0402!G:G),"-")</f>
        <v>서울B&amp;경인A</v>
      </c>
      <c r="P829" s="40"/>
      <c r="Q829" s="57">
        <v>0</v>
      </c>
      <c r="R829" s="18">
        <v>100</v>
      </c>
      <c r="S829" s="18">
        <v>50</v>
      </c>
      <c r="T829" s="39" t="s">
        <v>86</v>
      </c>
      <c r="U829" s="11" t="s">
        <v>64</v>
      </c>
      <c r="V829" s="11">
        <v>6922101763</v>
      </c>
      <c r="W829" s="11" t="s">
        <v>5921</v>
      </c>
      <c r="X829" s="11" t="s">
        <v>5922</v>
      </c>
      <c r="Y829" s="11" t="s">
        <v>5923</v>
      </c>
      <c r="Z829" s="11" t="s">
        <v>5924</v>
      </c>
      <c r="AA829" s="11" t="s">
        <v>90</v>
      </c>
      <c r="AB829" s="11" t="s">
        <v>5925</v>
      </c>
      <c r="AC829" s="11"/>
      <c r="AD829" s="11"/>
      <c r="AE829" s="11"/>
      <c r="AF829" s="15"/>
      <c r="AG829" s="17" t="str">
        <f>IFERROR(VLOOKUP(표1[[#This Row],[담당자]],'담당자 정보'!$B:$D,2,0),"")</f>
        <v>바로고</v>
      </c>
      <c r="AH829" s="11" t="str">
        <f>IFERROR(VLOOKUP(표1[[#This Row],[담당자]],'담당자 정보'!$B:$E,4,0),"")</f>
        <v>1팀</v>
      </c>
      <c r="AI829" s="12" t="s">
        <v>71</v>
      </c>
      <c r="AJ829" s="39" t="str">
        <f>IFERROR(VLOOKUP(표1[[#This Row],[담당자]],배민비즈계정!$B:$E,3,0),"")</f>
        <v>tkdan159</v>
      </c>
      <c r="AK829" s="39" t="str">
        <f>IFERROR(VLOOKUP(표1[[#This Row],[담당자]],배민비즈계정!$B:$E,4,0),"")</f>
        <v>010-9052-0911</v>
      </c>
      <c r="AL829" s="12" t="str">
        <f>VLOOKUP(표1[[#This Row],[담당자]],배민비즈계정!$B:$E,2,0)</f>
        <v>1팀</v>
      </c>
      <c r="AM829" s="11" t="str">
        <f>VLOOKUP(표1[[#This Row],[담당자]],'담당자 정보'!B:G,6,FALSE)</f>
        <v>평정현</v>
      </c>
      <c r="AN829" s="11" t="str">
        <f>VLOOKUP(표1[[#This Row],[팀장]],배민비즈계정!$B:$E,3,FALSE)</f>
        <v>jhpyeong</v>
      </c>
      <c r="AO829" s="16" t="str">
        <f>VLOOKUP(표1[[#This Row],[팀장]],배민비즈계정!$B:$E,4,FALSE)</f>
        <v>010-4660-7292</v>
      </c>
      <c r="AP829" s="2" t="s">
        <v>57</v>
      </c>
      <c r="AQ829" s="2" t="s">
        <v>371</v>
      </c>
      <c r="AR829" s="2" t="str">
        <f>_xlfn.XLOOKUP(표1[[#This Row],[시도2]]&amp;" "&amp;표1[[#This Row],[시군구2]],요금제0402!C:C,요금제0402!G:G)</f>
        <v>서울B&amp;경인A</v>
      </c>
      <c r="AS829" s="2"/>
      <c r="AT829" s="2"/>
      <c r="AU829" s="2"/>
    </row>
    <row r="830" spans="1:47" ht="16.5" customHeight="1">
      <c r="A830" s="10">
        <v>828</v>
      </c>
      <c r="B830" s="11"/>
      <c r="C830" s="11" t="s">
        <v>5926</v>
      </c>
      <c r="D830" s="11" t="s">
        <v>5927</v>
      </c>
      <c r="E830" s="11" t="s">
        <v>56</v>
      </c>
      <c r="F830" s="11" t="s">
        <v>57</v>
      </c>
      <c r="G830" s="11" t="s">
        <v>765</v>
      </c>
      <c r="H830" s="11">
        <v>0</v>
      </c>
      <c r="I830" s="50"/>
      <c r="J830" s="11" t="s">
        <v>5928</v>
      </c>
      <c r="K830" s="11" t="s">
        <v>772</v>
      </c>
      <c r="L830" s="11" t="s">
        <v>4165</v>
      </c>
      <c r="M830" s="12">
        <v>45520</v>
      </c>
      <c r="N830" s="12">
        <v>45525</v>
      </c>
      <c r="O830" s="12" t="str">
        <f>IFERROR(_xlfn.XLOOKUP(표1[[#This Row],[시도]]&amp;" "&amp;표1[[#This Row],[시군구]],요금제0402!C:C,요금제0402!G:G),"-")</f>
        <v>서울B&amp;경인A</v>
      </c>
      <c r="P830" s="40"/>
      <c r="Q830" s="57">
        <v>0</v>
      </c>
      <c r="R830" s="18">
        <v>100</v>
      </c>
      <c r="S830" s="18">
        <v>50</v>
      </c>
      <c r="T830" s="39" t="s">
        <v>86</v>
      </c>
      <c r="U830" s="11" t="s">
        <v>150</v>
      </c>
      <c r="V830" s="11">
        <v>0</v>
      </c>
      <c r="W830" s="11">
        <v>0</v>
      </c>
      <c r="X830" s="11">
        <v>0</v>
      </c>
      <c r="Y830" s="11">
        <v>0</v>
      </c>
      <c r="Z830" s="11">
        <v>0</v>
      </c>
      <c r="AA830" s="11">
        <v>0</v>
      </c>
      <c r="AB830" s="11">
        <v>0</v>
      </c>
      <c r="AC830" s="11"/>
      <c r="AD830" s="11"/>
      <c r="AE830" s="11"/>
      <c r="AF830" s="15"/>
      <c r="AG830" s="17" t="str">
        <f>IFERROR(VLOOKUP(표1[[#This Row],[담당자]],'담당자 정보'!$B:$D,2,0),"")</f>
        <v>바로고</v>
      </c>
      <c r="AH830" s="11" t="str">
        <f>IFERROR(VLOOKUP(표1[[#This Row],[담당자]],'담당자 정보'!$B:$E,4,0),"")</f>
        <v>1팀</v>
      </c>
      <c r="AI830" s="12" t="s">
        <v>71</v>
      </c>
      <c r="AJ830" s="39" t="str">
        <f>IFERROR(VLOOKUP(표1[[#This Row],[담당자]],배민비즈계정!$B:$E,3,0),"")</f>
        <v>tkdan159</v>
      </c>
      <c r="AK830" s="39" t="str">
        <f>IFERROR(VLOOKUP(표1[[#This Row],[담당자]],배민비즈계정!$B:$E,4,0),"")</f>
        <v>010-9052-0911</v>
      </c>
      <c r="AL830" s="12" t="str">
        <f>VLOOKUP(표1[[#This Row],[담당자]],배민비즈계정!$B:$E,2,0)</f>
        <v>1팀</v>
      </c>
      <c r="AM830" s="11" t="str">
        <f>VLOOKUP(표1[[#This Row],[담당자]],'담당자 정보'!B:G,6,FALSE)</f>
        <v>평정현</v>
      </c>
      <c r="AN830" s="11" t="str">
        <f>VLOOKUP(표1[[#This Row],[팀장]],배민비즈계정!$B:$E,3,FALSE)</f>
        <v>jhpyeong</v>
      </c>
      <c r="AO830" s="16" t="str">
        <f>VLOOKUP(표1[[#This Row],[팀장]],배민비즈계정!$B:$E,4,FALSE)</f>
        <v>010-4660-7292</v>
      </c>
      <c r="AP830" s="2" t="s">
        <v>57</v>
      </c>
      <c r="AQ830" s="2" t="s">
        <v>765</v>
      </c>
      <c r="AR830" s="2" t="str">
        <f>_xlfn.XLOOKUP(표1[[#This Row],[시도2]]&amp;" "&amp;표1[[#This Row],[시군구2]],요금제0402!C:C,요금제0402!G:G)</f>
        <v>서울B&amp;경인A</v>
      </c>
      <c r="AS830" s="2"/>
      <c r="AT830" s="2"/>
      <c r="AU830" s="2"/>
    </row>
    <row r="831" spans="1:47" ht="16.5" customHeight="1">
      <c r="A831" s="10">
        <v>829</v>
      </c>
      <c r="B831" s="11"/>
      <c r="C831" s="11" t="s">
        <v>5929</v>
      </c>
      <c r="D831" s="11" t="s">
        <v>5930</v>
      </c>
      <c r="E831" s="11" t="s">
        <v>56</v>
      </c>
      <c r="F831" s="11" t="s">
        <v>57</v>
      </c>
      <c r="G831" s="11" t="s">
        <v>281</v>
      </c>
      <c r="H831" s="11">
        <v>0</v>
      </c>
      <c r="I831" s="50"/>
      <c r="J831" s="11" t="s">
        <v>5931</v>
      </c>
      <c r="K831" s="11" t="s">
        <v>5915</v>
      </c>
      <c r="L831" s="11" t="s">
        <v>4165</v>
      </c>
      <c r="M831" s="12">
        <v>45520</v>
      </c>
      <c r="N831" s="12">
        <v>45525</v>
      </c>
      <c r="O831" s="12" t="str">
        <f>IFERROR(_xlfn.XLOOKUP(표1[[#This Row],[시도]]&amp;" "&amp;표1[[#This Row],[시군구]],요금제0402!C:C,요금제0402!G:G),"-")</f>
        <v>서울B&amp;경인A</v>
      </c>
      <c r="P831" s="40"/>
      <c r="Q831" s="57">
        <v>0</v>
      </c>
      <c r="R831" s="18">
        <v>100</v>
      </c>
      <c r="S831" s="18">
        <v>50</v>
      </c>
      <c r="T831" s="39" t="s">
        <v>86</v>
      </c>
      <c r="U831" s="11" t="s">
        <v>150</v>
      </c>
      <c r="V831" s="11">
        <v>0</v>
      </c>
      <c r="W831" s="11">
        <v>0</v>
      </c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/>
      <c r="AD831" s="11"/>
      <c r="AE831" s="11"/>
      <c r="AF831" s="15"/>
      <c r="AG831" s="17" t="str">
        <f>IFERROR(VLOOKUP(표1[[#This Row],[담당자]],'담당자 정보'!$B:$D,2,0),"")</f>
        <v>바로고</v>
      </c>
      <c r="AH831" s="11" t="str">
        <f>IFERROR(VLOOKUP(표1[[#This Row],[담당자]],'담당자 정보'!$B:$E,4,0),"")</f>
        <v>1팀</v>
      </c>
      <c r="AI831" s="12" t="s">
        <v>71</v>
      </c>
      <c r="AJ831" s="39" t="str">
        <f>IFERROR(VLOOKUP(표1[[#This Row],[담당자]],배민비즈계정!$B:$E,3,0),"")</f>
        <v>tkdan159</v>
      </c>
      <c r="AK831" s="39" t="str">
        <f>IFERROR(VLOOKUP(표1[[#This Row],[담당자]],배민비즈계정!$B:$E,4,0),"")</f>
        <v>010-9052-0911</v>
      </c>
      <c r="AL831" s="12" t="str">
        <f>VLOOKUP(표1[[#This Row],[담당자]],배민비즈계정!$B:$E,2,0)</f>
        <v>1팀</v>
      </c>
      <c r="AM831" s="11" t="str">
        <f>VLOOKUP(표1[[#This Row],[담당자]],'담당자 정보'!B:G,6,FALSE)</f>
        <v>평정현</v>
      </c>
      <c r="AN831" s="11" t="str">
        <f>VLOOKUP(표1[[#This Row],[팀장]],배민비즈계정!$B:$E,3,FALSE)</f>
        <v>jhpyeong</v>
      </c>
      <c r="AO831" s="16" t="str">
        <f>VLOOKUP(표1[[#This Row],[팀장]],배민비즈계정!$B:$E,4,FALSE)</f>
        <v>010-4660-7292</v>
      </c>
      <c r="AP831" s="2" t="s">
        <v>57</v>
      </c>
      <c r="AQ831" s="2" t="s">
        <v>281</v>
      </c>
      <c r="AR831" s="2" t="str">
        <f>_xlfn.XLOOKUP(표1[[#This Row],[시도2]]&amp;" "&amp;표1[[#This Row],[시군구2]],요금제0402!C:C,요금제0402!G:G)</f>
        <v>서울B&amp;경인A</v>
      </c>
      <c r="AS831" s="2"/>
      <c r="AT831" s="2"/>
      <c r="AU831" s="2"/>
    </row>
    <row r="832" spans="1:47" ht="16.5" customHeight="1">
      <c r="A832" s="10">
        <v>830</v>
      </c>
      <c r="B832" s="11"/>
      <c r="C832" s="11" t="s">
        <v>5932</v>
      </c>
      <c r="D832" s="11" t="s">
        <v>5933</v>
      </c>
      <c r="E832" s="11" t="s">
        <v>56</v>
      </c>
      <c r="F832" s="11" t="s">
        <v>493</v>
      </c>
      <c r="G832" s="11" t="s">
        <v>494</v>
      </c>
      <c r="H832" s="11">
        <v>0</v>
      </c>
      <c r="I832" s="50"/>
      <c r="J832" s="11" t="s">
        <v>5934</v>
      </c>
      <c r="K832" s="11" t="s">
        <v>4118</v>
      </c>
      <c r="L832" s="11" t="s">
        <v>4165</v>
      </c>
      <c r="M832" s="12">
        <v>45520</v>
      </c>
      <c r="N832" s="12">
        <v>45525</v>
      </c>
      <c r="O832" s="12" t="str">
        <f>IFERROR(_xlfn.XLOOKUP(표1[[#This Row],[시도]]&amp;" "&amp;표1[[#This Row],[시군구]],요금제0402!C:C,요금제0402!G:G),"-")</f>
        <v>지방</v>
      </c>
      <c r="P832" s="40"/>
      <c r="Q832" s="57">
        <v>0</v>
      </c>
      <c r="R832" s="18">
        <v>100</v>
      </c>
      <c r="S832" s="18">
        <v>50</v>
      </c>
      <c r="T832" s="39" t="s">
        <v>86</v>
      </c>
      <c r="U832" s="11" t="s">
        <v>64</v>
      </c>
      <c r="V832" s="11">
        <v>6021272564</v>
      </c>
      <c r="W832" s="11" t="s">
        <v>5935</v>
      </c>
      <c r="X832" s="11" t="s">
        <v>5936</v>
      </c>
      <c r="Y832" s="11" t="s">
        <v>5937</v>
      </c>
      <c r="Z832" s="11">
        <v>1122302926608</v>
      </c>
      <c r="AA832" s="11" t="s">
        <v>500</v>
      </c>
      <c r="AB832" s="11" t="s">
        <v>5938</v>
      </c>
      <c r="AC832" s="11"/>
      <c r="AD832" s="11"/>
      <c r="AE832" s="11"/>
      <c r="AF832" s="15"/>
      <c r="AG832" s="17" t="str">
        <f>IFERROR(VLOOKUP(표1[[#This Row],[담당자]],'담당자 정보'!$B:$D,2,0),"")</f>
        <v/>
      </c>
      <c r="AH832" s="11" t="str">
        <f>IFERROR(VLOOKUP(표1[[#This Row],[담당자]],'담당자 정보'!$B:$E,4,0),"")</f>
        <v/>
      </c>
      <c r="AI832" s="12" t="s">
        <v>5939</v>
      </c>
      <c r="AJ832" s="39" t="str">
        <f>IFERROR(VLOOKUP(표1[[#This Row],[담당자]],배민비즈계정!$B:$E,3,0),"")</f>
        <v/>
      </c>
      <c r="AK832" s="39" t="str">
        <f>IFERROR(VLOOKUP(표1[[#This Row],[담당자]],배민비즈계정!$B:$E,4,0),"")</f>
        <v/>
      </c>
      <c r="AL832" s="12" t="e">
        <f>VLOOKUP(표1[[#This Row],[담당자]],배민비즈계정!$B:$E,2,0)</f>
        <v>#N/A</v>
      </c>
      <c r="AM832" s="11" t="e">
        <f>VLOOKUP(표1[[#This Row],[담당자]],'담당자 정보'!B:G,6,FALSE)</f>
        <v>#N/A</v>
      </c>
      <c r="AN832" s="11" t="e">
        <f>VLOOKUP(표1[[#This Row],[팀장]],배민비즈계정!$B:$E,3,FALSE)</f>
        <v>#N/A</v>
      </c>
      <c r="AO832" s="16" t="e">
        <f>VLOOKUP(표1[[#This Row],[팀장]],배민비즈계정!$B:$E,4,FALSE)</f>
        <v>#N/A</v>
      </c>
      <c r="AP832" s="2" t="s">
        <v>493</v>
      </c>
      <c r="AQ832" s="2" t="s">
        <v>494</v>
      </c>
      <c r="AR832" s="2" t="str">
        <f>_xlfn.XLOOKUP(표1[[#This Row],[시도2]]&amp;" "&amp;표1[[#This Row],[시군구2]],요금제0402!C:C,요금제0402!G:G)</f>
        <v>지방</v>
      </c>
      <c r="AS832" s="2"/>
      <c r="AT832" s="2"/>
      <c r="AU832" s="2"/>
    </row>
    <row r="833" spans="1:47" ht="16.5" customHeight="1">
      <c r="A833" s="10">
        <v>831</v>
      </c>
      <c r="B833" s="11"/>
      <c r="C833" s="11" t="s">
        <v>5940</v>
      </c>
      <c r="D833" s="11" t="s">
        <v>5941</v>
      </c>
      <c r="E833" s="11" t="s">
        <v>56</v>
      </c>
      <c r="F833" s="11" t="s">
        <v>493</v>
      </c>
      <c r="G833" s="11" t="s">
        <v>539</v>
      </c>
      <c r="H833" s="11">
        <v>0</v>
      </c>
      <c r="I833" s="50"/>
      <c r="J833" s="11" t="s">
        <v>5942</v>
      </c>
      <c r="K833" s="11" t="s">
        <v>5943</v>
      </c>
      <c r="L833" s="11" t="s">
        <v>5944</v>
      </c>
      <c r="M833" s="12">
        <v>45520</v>
      </c>
      <c r="N833" s="12">
        <v>45525</v>
      </c>
      <c r="O833" s="12" t="str">
        <f>IFERROR(_xlfn.XLOOKUP(표1[[#This Row],[시도]]&amp;" "&amp;표1[[#This Row],[시군구]],요금제0402!C:C,요금제0402!G:G),"-")</f>
        <v>지방</v>
      </c>
      <c r="P833" s="40"/>
      <c r="Q833" s="57">
        <v>0</v>
      </c>
      <c r="R833" s="18">
        <v>100</v>
      </c>
      <c r="S833" s="18">
        <v>50</v>
      </c>
      <c r="T833" s="39" t="s">
        <v>86</v>
      </c>
      <c r="U833" s="11" t="s">
        <v>150</v>
      </c>
      <c r="V833" s="11">
        <v>4671601595</v>
      </c>
      <c r="W833" s="11" t="s">
        <v>5945</v>
      </c>
      <c r="X833" s="11" t="s">
        <v>5946</v>
      </c>
      <c r="Y833" s="11" t="s">
        <v>5947</v>
      </c>
      <c r="Z833" s="11">
        <v>3333162401567</v>
      </c>
      <c r="AA833" s="11" t="s">
        <v>68</v>
      </c>
      <c r="AB833" s="11" t="s">
        <v>5948</v>
      </c>
      <c r="AC833" s="11"/>
      <c r="AD833" s="11"/>
      <c r="AE833" s="11"/>
      <c r="AF833" s="15"/>
      <c r="AG833" s="17" t="str">
        <f>IFERROR(VLOOKUP(표1[[#This Row],[담당자]],'담당자 정보'!$B:$D,2,0),"")</f>
        <v/>
      </c>
      <c r="AH833" s="11" t="str">
        <f>IFERROR(VLOOKUP(표1[[#This Row],[담당자]],'담당자 정보'!$B:$E,4,0),"")</f>
        <v/>
      </c>
      <c r="AI833" s="12" t="s">
        <v>5939</v>
      </c>
      <c r="AJ833" s="39" t="str">
        <f>IFERROR(VLOOKUP(표1[[#This Row],[담당자]],배민비즈계정!$B:$E,3,0),"")</f>
        <v/>
      </c>
      <c r="AK833" s="39" t="str">
        <f>IFERROR(VLOOKUP(표1[[#This Row],[담당자]],배민비즈계정!$B:$E,4,0),"")</f>
        <v/>
      </c>
      <c r="AL833" s="12" t="e">
        <f>VLOOKUP(표1[[#This Row],[담당자]],배민비즈계정!$B:$E,2,0)</f>
        <v>#N/A</v>
      </c>
      <c r="AM833" s="11" t="e">
        <f>VLOOKUP(표1[[#This Row],[담당자]],'담당자 정보'!B:G,6,FALSE)</f>
        <v>#N/A</v>
      </c>
      <c r="AN833" s="11" t="e">
        <f>VLOOKUP(표1[[#This Row],[팀장]],배민비즈계정!$B:$E,3,FALSE)</f>
        <v>#N/A</v>
      </c>
      <c r="AO833" s="16" t="e">
        <f>VLOOKUP(표1[[#This Row],[팀장]],배민비즈계정!$B:$E,4,FALSE)</f>
        <v>#N/A</v>
      </c>
      <c r="AP833" s="2" t="s">
        <v>493</v>
      </c>
      <c r="AQ833" s="2" t="s">
        <v>539</v>
      </c>
      <c r="AR833" s="2" t="str">
        <f>_xlfn.XLOOKUP(표1[[#This Row],[시도2]]&amp;" "&amp;표1[[#This Row],[시군구2]],요금제0402!C:C,요금제0402!G:G)</f>
        <v>지방</v>
      </c>
      <c r="AS833" s="2"/>
      <c r="AT833" s="2"/>
      <c r="AU833" s="2"/>
    </row>
    <row r="834" spans="1:47" ht="16.5" customHeight="1">
      <c r="A834" s="10">
        <v>832</v>
      </c>
      <c r="B834" s="11"/>
      <c r="C834" s="11" t="s">
        <v>5949</v>
      </c>
      <c r="D834" s="11" t="s">
        <v>235</v>
      </c>
      <c r="E834" s="11" t="e">
        <v>#N/A</v>
      </c>
      <c r="F834" s="11" t="s">
        <v>493</v>
      </c>
      <c r="G834" s="11" t="s">
        <v>1790</v>
      </c>
      <c r="H834" s="11" t="e">
        <v>#N/A</v>
      </c>
      <c r="I834" s="50"/>
      <c r="J834" s="11" t="s">
        <v>5950</v>
      </c>
      <c r="K834" s="11" t="s">
        <v>5951</v>
      </c>
      <c r="L834" s="11" t="s">
        <v>5944</v>
      </c>
      <c r="M834" s="12">
        <v>45520</v>
      </c>
      <c r="N834" s="12">
        <v>45525</v>
      </c>
      <c r="O834" s="12" t="str">
        <f>IFERROR(_xlfn.XLOOKUP(표1[[#This Row],[시도]]&amp;" "&amp;표1[[#This Row],[시군구]],요금제0402!C:C,요금제0402!G:G),"-")</f>
        <v>지방</v>
      </c>
      <c r="P834" s="40"/>
      <c r="Q834" s="57">
        <v>0</v>
      </c>
      <c r="R834" s="18">
        <v>100</v>
      </c>
      <c r="S834" s="18">
        <v>50</v>
      </c>
      <c r="T834" s="39" t="s">
        <v>86</v>
      </c>
      <c r="U834" s="11" t="s">
        <v>150</v>
      </c>
      <c r="V834" s="11" t="e">
        <v>#N/A</v>
      </c>
      <c r="W834" s="11" t="e">
        <v>#N/A</v>
      </c>
      <c r="X834" s="11" t="e">
        <v>#N/A</v>
      </c>
      <c r="Y834" s="11" t="e">
        <v>#N/A</v>
      </c>
      <c r="Z834" s="11" t="e">
        <v>#N/A</v>
      </c>
      <c r="AA834" s="11" t="e">
        <v>#N/A</v>
      </c>
      <c r="AB834" s="11" t="e">
        <v>#N/A</v>
      </c>
      <c r="AC834" s="11"/>
      <c r="AD834" s="11"/>
      <c r="AE834" s="11"/>
      <c r="AF834" s="15"/>
      <c r="AG834" s="17" t="str">
        <f>IFERROR(VLOOKUP(표1[[#This Row],[담당자]],'담당자 정보'!$B:$D,2,0),"")</f>
        <v/>
      </c>
      <c r="AH834" s="11" t="str">
        <f>IFERROR(VLOOKUP(표1[[#This Row],[담당자]],'담당자 정보'!$B:$E,4,0),"")</f>
        <v/>
      </c>
      <c r="AI834" s="12" t="e">
        <v>#N/A</v>
      </c>
      <c r="AJ834" s="39" t="str">
        <f>IFERROR(VLOOKUP(표1[[#This Row],[담당자]],배민비즈계정!$B:$E,3,0),"")</f>
        <v/>
      </c>
      <c r="AK834" s="39" t="str">
        <f>IFERROR(VLOOKUP(표1[[#This Row],[담당자]],배민비즈계정!$B:$E,4,0),"")</f>
        <v/>
      </c>
      <c r="AL834" s="12" t="e">
        <f>VLOOKUP(표1[[#This Row],[담당자]],배민비즈계정!$B:$E,2,0)</f>
        <v>#N/A</v>
      </c>
      <c r="AM834" s="11" t="e">
        <f>VLOOKUP(표1[[#This Row],[담당자]],'담당자 정보'!B:G,6,FALSE)</f>
        <v>#N/A</v>
      </c>
      <c r="AN834" s="11" t="e">
        <f>VLOOKUP(표1[[#This Row],[팀장]],배민비즈계정!$B:$E,3,FALSE)</f>
        <v>#N/A</v>
      </c>
      <c r="AO834" s="16" t="e">
        <f>VLOOKUP(표1[[#This Row],[팀장]],배민비즈계정!$B:$E,4,FALSE)</f>
        <v>#N/A</v>
      </c>
      <c r="AP834" s="2" t="s">
        <v>493</v>
      </c>
      <c r="AQ834" s="2" t="s">
        <v>1790</v>
      </c>
      <c r="AR834" s="2" t="str">
        <f>_xlfn.XLOOKUP(표1[[#This Row],[시도2]]&amp;" "&amp;표1[[#This Row],[시군구2]],요금제0402!C:C,요금제0402!G:G)</f>
        <v>지방</v>
      </c>
      <c r="AS834" s="2"/>
      <c r="AT834" s="2"/>
      <c r="AU834" s="2"/>
    </row>
    <row r="835" spans="1:47" ht="16.5" customHeight="1">
      <c r="A835" s="10">
        <v>833</v>
      </c>
      <c r="B835" s="11"/>
      <c r="C835" s="11" t="s">
        <v>5952</v>
      </c>
      <c r="D835" s="11" t="s">
        <v>5953</v>
      </c>
      <c r="E835" s="11" t="s">
        <v>75</v>
      </c>
      <c r="F835" s="11" t="s">
        <v>493</v>
      </c>
      <c r="G835" s="11" t="s">
        <v>539</v>
      </c>
      <c r="H835" s="11">
        <v>0</v>
      </c>
      <c r="I835" s="50"/>
      <c r="J835" s="11" t="s">
        <v>5954</v>
      </c>
      <c r="K835" s="11" t="s">
        <v>5955</v>
      </c>
      <c r="L835" s="11" t="s">
        <v>5944</v>
      </c>
      <c r="M835" s="12">
        <v>45520</v>
      </c>
      <c r="N835" s="12">
        <v>45525</v>
      </c>
      <c r="O835" s="12" t="str">
        <f>IFERROR(_xlfn.XLOOKUP(표1[[#This Row],[시도]]&amp;" "&amp;표1[[#This Row],[시군구]],요금제0402!C:C,요금제0402!G:G),"-")</f>
        <v>지방</v>
      </c>
      <c r="P835" s="40"/>
      <c r="Q835" s="57">
        <v>0</v>
      </c>
      <c r="R835" s="18">
        <v>100</v>
      </c>
      <c r="S835" s="18">
        <v>50</v>
      </c>
      <c r="T835" s="39" t="s">
        <v>86</v>
      </c>
      <c r="U835" s="11" t="s">
        <v>64</v>
      </c>
      <c r="V835" s="11">
        <v>3440202751</v>
      </c>
      <c r="W835" s="11" t="s">
        <v>5956</v>
      </c>
      <c r="X835" s="11" t="s">
        <v>5957</v>
      </c>
      <c r="Y835" s="11" t="s">
        <v>5958</v>
      </c>
      <c r="Z835" s="11">
        <v>32891043532507</v>
      </c>
      <c r="AA835" s="11" t="s">
        <v>296</v>
      </c>
      <c r="AB835" s="11" t="s">
        <v>5959</v>
      </c>
      <c r="AC835" s="11"/>
      <c r="AD835" s="11"/>
      <c r="AE835" s="11"/>
      <c r="AF835" s="15"/>
      <c r="AG835" s="17" t="str">
        <f>IFERROR(VLOOKUP(표1[[#This Row],[담당자]],'담당자 정보'!$B:$D,2,0),"")</f>
        <v>바로고</v>
      </c>
      <c r="AH835" s="11" t="str">
        <f>IFERROR(VLOOKUP(표1[[#This Row],[담당자]],'담당자 정보'!$B:$E,4,0),"")</f>
        <v>2팀</v>
      </c>
      <c r="AI835" s="12" t="s">
        <v>535</v>
      </c>
      <c r="AJ835" s="39" t="str">
        <f>IFERROR(VLOOKUP(표1[[#This Row],[담당자]],배민비즈계정!$B:$E,3,0),"")</f>
        <v>yckim</v>
      </c>
      <c r="AK835" s="39" t="str">
        <f>IFERROR(VLOOKUP(표1[[#This Row],[담당자]],배민비즈계정!$B:$E,4,0),"")</f>
        <v>010-9995-3121</v>
      </c>
      <c r="AL835" s="12" t="str">
        <f>VLOOKUP(표1[[#This Row],[담당자]],배민비즈계정!$B:$E,2,0)</f>
        <v>2팀</v>
      </c>
      <c r="AM835" s="11" t="str">
        <f>VLOOKUP(표1[[#This Row],[담당자]],'담당자 정보'!B:G,6,FALSE)</f>
        <v>최융희</v>
      </c>
      <c r="AN835" s="11" t="str">
        <f>VLOOKUP(표1[[#This Row],[팀장]],배민비즈계정!$B:$E,3,FALSE)</f>
        <v>yhchoi62</v>
      </c>
      <c r="AO835" s="16" t="str">
        <f>VLOOKUP(표1[[#This Row],[팀장]],배민비즈계정!$B:$E,4,FALSE)</f>
        <v xml:space="preserve"> 010-2336-6262</v>
      </c>
      <c r="AP835" s="2" t="s">
        <v>493</v>
      </c>
      <c r="AQ835" s="2" t="s">
        <v>539</v>
      </c>
      <c r="AR835" s="2" t="str">
        <f>_xlfn.XLOOKUP(표1[[#This Row],[시도2]]&amp;" "&amp;표1[[#This Row],[시군구2]],요금제0402!C:C,요금제0402!G:G)</f>
        <v>지방</v>
      </c>
      <c r="AS835" s="2"/>
      <c r="AT835" s="2"/>
      <c r="AU835" s="2"/>
    </row>
    <row r="836" spans="1:47" ht="16.5" customHeight="1">
      <c r="A836" s="10">
        <v>834</v>
      </c>
      <c r="B836" s="11"/>
      <c r="C836" s="11" t="s">
        <v>5960</v>
      </c>
      <c r="D836" s="11" t="s">
        <v>5961</v>
      </c>
      <c r="E836" s="11" t="s">
        <v>56</v>
      </c>
      <c r="F836" s="11" t="s">
        <v>109</v>
      </c>
      <c r="G836" s="11" t="s">
        <v>866</v>
      </c>
      <c r="H836" s="11">
        <v>0</v>
      </c>
      <c r="I836" s="50" t="s">
        <v>5360</v>
      </c>
      <c r="J836" s="11" t="s">
        <v>5962</v>
      </c>
      <c r="K836" s="11" t="s">
        <v>5963</v>
      </c>
      <c r="L836" s="11" t="s">
        <v>5944</v>
      </c>
      <c r="M836" s="12">
        <v>45520</v>
      </c>
      <c r="N836" s="12">
        <v>45525</v>
      </c>
      <c r="O836" s="12" t="str">
        <f>IFERROR(_xlfn.XLOOKUP(표1[[#This Row],[시도]]&amp;" "&amp;표1[[#This Row],[시군구]],요금제0402!C:C,요금제0402!G:G),"-")</f>
        <v>경인B</v>
      </c>
      <c r="P836" s="40"/>
      <c r="Q836" s="57">
        <v>0</v>
      </c>
      <c r="R836" s="18">
        <v>100</v>
      </c>
      <c r="S836" s="18">
        <v>50</v>
      </c>
      <c r="T836" s="39" t="s">
        <v>86</v>
      </c>
      <c r="U836" s="11" t="s">
        <v>64</v>
      </c>
      <c r="V836" s="11">
        <v>8901400808</v>
      </c>
      <c r="W836" s="11" t="s">
        <v>5964</v>
      </c>
      <c r="X836" s="11" t="s">
        <v>3709</v>
      </c>
      <c r="Y836" s="11" t="s">
        <v>5965</v>
      </c>
      <c r="Z836" s="11">
        <v>20550104171056</v>
      </c>
      <c r="AA836" s="11" t="s">
        <v>90</v>
      </c>
      <c r="AB836" s="11" t="s">
        <v>5966</v>
      </c>
      <c r="AC836" s="11"/>
      <c r="AD836" s="11"/>
      <c r="AE836" s="11"/>
      <c r="AF836" s="15"/>
      <c r="AG836" s="17" t="str">
        <f>IFERROR(VLOOKUP(표1[[#This Row],[담당자]],'담당자 정보'!$B:$D,2,0),"")</f>
        <v>모아라인</v>
      </c>
      <c r="AH836" s="11" t="str">
        <f>IFERROR(VLOOKUP(표1[[#This Row],[담당자]],'담당자 정보'!$B:$E,4,0),"")</f>
        <v>인프라확장실</v>
      </c>
      <c r="AI836" s="12" t="s">
        <v>396</v>
      </c>
      <c r="AJ836" s="39" t="str">
        <f>IFERROR(VLOOKUP(표1[[#This Row],[담당자]],배민비즈계정!$B:$E,3,0),"")</f>
        <v>jpmook12</v>
      </c>
      <c r="AK836" s="39" t="str">
        <f>IFERROR(VLOOKUP(표1[[#This Row],[담당자]],배민비즈계정!$B:$E,4,0),"")</f>
        <v>010-9904-2857</v>
      </c>
      <c r="AL836" s="12" t="str">
        <f>VLOOKUP(표1[[#This Row],[담당자]],배민비즈계정!$B:$E,2,0)</f>
        <v>모아라인</v>
      </c>
      <c r="AM836" s="11">
        <f>VLOOKUP(표1[[#This Row],[담당자]],'담당자 정보'!B:G,6,FALSE)</f>
        <v>0</v>
      </c>
      <c r="AN836" s="11" t="e">
        <f>VLOOKUP(표1[[#This Row],[팀장]],배민비즈계정!$B:$E,3,FALSE)</f>
        <v>#N/A</v>
      </c>
      <c r="AO836" s="16" t="e">
        <f>VLOOKUP(표1[[#This Row],[팀장]],배민비즈계정!$B:$E,4,FALSE)</f>
        <v>#N/A</v>
      </c>
      <c r="AP836" s="2" t="s">
        <v>109</v>
      </c>
      <c r="AQ836" s="2" t="s">
        <v>866</v>
      </c>
      <c r="AR836" s="2" t="str">
        <f>_xlfn.XLOOKUP(표1[[#This Row],[시도2]]&amp;" "&amp;표1[[#This Row],[시군구2]],요금제0402!C:C,요금제0402!G:G)</f>
        <v>경인B</v>
      </c>
      <c r="AS836" s="2"/>
      <c r="AT836" s="2"/>
      <c r="AU836" s="2"/>
    </row>
    <row r="837" spans="1:47" ht="16.5" customHeight="1">
      <c r="A837" s="10">
        <v>835</v>
      </c>
      <c r="B837" s="11"/>
      <c r="C837" s="11" t="s">
        <v>5967</v>
      </c>
      <c r="D837" s="11" t="s">
        <v>5968</v>
      </c>
      <c r="E837" s="11" t="s">
        <v>56</v>
      </c>
      <c r="F837" s="11" t="s">
        <v>109</v>
      </c>
      <c r="G837" s="11" t="s">
        <v>135</v>
      </c>
      <c r="H837" s="11">
        <v>0</v>
      </c>
      <c r="I837" s="50"/>
      <c r="J837" s="11" t="s">
        <v>5969</v>
      </c>
      <c r="K837" s="11" t="s">
        <v>1604</v>
      </c>
      <c r="L837" s="11" t="s">
        <v>5944</v>
      </c>
      <c r="M837" s="12">
        <v>45520</v>
      </c>
      <c r="N837" s="12">
        <v>45525</v>
      </c>
      <c r="O837" s="12" t="str">
        <f>IFERROR(_xlfn.XLOOKUP(표1[[#This Row],[시도]]&amp;" "&amp;표1[[#This Row],[시군구]],요금제0402!C:C,요금제0402!G:G),"-")</f>
        <v>경인B</v>
      </c>
      <c r="P837" s="40"/>
      <c r="Q837" s="57">
        <v>0</v>
      </c>
      <c r="R837" s="18">
        <v>100</v>
      </c>
      <c r="S837" s="18">
        <v>50</v>
      </c>
      <c r="T837" s="39" t="s">
        <v>86</v>
      </c>
      <c r="U837" s="11" t="s">
        <v>150</v>
      </c>
      <c r="V837" s="11">
        <v>0</v>
      </c>
      <c r="W837" s="11">
        <v>0</v>
      </c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/>
      <c r="AD837" s="11"/>
      <c r="AE837" s="11"/>
      <c r="AF837" s="15"/>
      <c r="AG837" s="17" t="str">
        <f>IFERROR(VLOOKUP(표1[[#This Row],[담당자]],'담당자 정보'!$B:$D,2,0),"")</f>
        <v>모아라인</v>
      </c>
      <c r="AH837" s="11" t="str">
        <f>IFERROR(VLOOKUP(표1[[#This Row],[담당자]],'담당자 정보'!$B:$E,4,0),"")</f>
        <v>인프라확장_2팀</v>
      </c>
      <c r="AI837" s="12" t="s">
        <v>455</v>
      </c>
      <c r="AJ837" s="39" t="str">
        <f>IFERROR(VLOOKUP(표1[[#This Row],[담당자]],배민비즈계정!$B:$E,3,0),"")</f>
        <v>Dkssudgody</v>
      </c>
      <c r="AK837" s="39" t="str">
        <f>IFERROR(VLOOKUP(표1[[#This Row],[담당자]],배민비즈계정!$B:$E,4,0),"")</f>
        <v>010-9737-2777</v>
      </c>
      <c r="AL837" s="12" t="str">
        <f>VLOOKUP(표1[[#This Row],[담당자]],배민비즈계정!$B:$E,2,0)</f>
        <v>모아라인</v>
      </c>
      <c r="AM837" s="11" t="str">
        <f>VLOOKUP(표1[[#This Row],[담당자]],'담당자 정보'!B:G,6,FALSE)</f>
        <v>김정교</v>
      </c>
      <c r="AN837" s="11" t="str">
        <f>VLOOKUP(표1[[#This Row],[팀장]],배민비즈계정!$B:$E,3,FALSE)</f>
        <v>Dkssudgody</v>
      </c>
      <c r="AO837" s="16" t="str">
        <f>VLOOKUP(표1[[#This Row],[팀장]],배민비즈계정!$B:$E,4,FALSE)</f>
        <v>010-9737-2777</v>
      </c>
      <c r="AP837" s="2" t="s">
        <v>109</v>
      </c>
      <c r="AQ837" s="2" t="s">
        <v>135</v>
      </c>
      <c r="AR837" s="2" t="str">
        <f>_xlfn.XLOOKUP(표1[[#This Row],[시도2]]&amp;" "&amp;표1[[#This Row],[시군구2]],요금제0402!C:C,요금제0402!G:G)</f>
        <v>경인B</v>
      </c>
      <c r="AS837" s="2"/>
      <c r="AT837" s="2"/>
      <c r="AU837" s="2"/>
    </row>
    <row r="838" spans="1:47" ht="16.5" customHeight="1">
      <c r="A838" s="10">
        <v>836</v>
      </c>
      <c r="B838" s="11"/>
      <c r="C838" s="11" t="s">
        <v>5970</v>
      </c>
      <c r="D838" s="11" t="s">
        <v>5971</v>
      </c>
      <c r="E838" s="11" t="s">
        <v>56</v>
      </c>
      <c r="F838" s="11" t="s">
        <v>288</v>
      </c>
      <c r="G838" s="11" t="s">
        <v>302</v>
      </c>
      <c r="H838" s="11">
        <v>0</v>
      </c>
      <c r="I838" s="50"/>
      <c r="J838" s="11" t="s">
        <v>5972</v>
      </c>
      <c r="K838" s="11" t="s">
        <v>1428</v>
      </c>
      <c r="L838" s="11" t="s">
        <v>5944</v>
      </c>
      <c r="M838" s="12">
        <v>45520</v>
      </c>
      <c r="N838" s="12">
        <v>45525</v>
      </c>
      <c r="O838" s="12" t="str">
        <f>IFERROR(_xlfn.XLOOKUP(표1[[#This Row],[시도]]&amp;" "&amp;표1[[#This Row],[시군구]],요금제0402!C:C,요금제0402!G:G),"-")</f>
        <v>지방</v>
      </c>
      <c r="P838" s="40"/>
      <c r="Q838" s="57">
        <v>0</v>
      </c>
      <c r="R838" s="18">
        <v>100</v>
      </c>
      <c r="S838" s="18">
        <v>50</v>
      </c>
      <c r="T838" s="39" t="s">
        <v>86</v>
      </c>
      <c r="U838" s="11" t="s">
        <v>150</v>
      </c>
      <c r="V838" s="11">
        <v>1570602005</v>
      </c>
      <c r="W838" s="11" t="s">
        <v>5973</v>
      </c>
      <c r="X838" s="11" t="s">
        <v>5974</v>
      </c>
      <c r="Y838" s="11" t="s">
        <v>5975</v>
      </c>
      <c r="Z838" s="11">
        <v>3561627878853</v>
      </c>
      <c r="AA838" s="11" t="s">
        <v>142</v>
      </c>
      <c r="AB838" s="11" t="s">
        <v>5976</v>
      </c>
      <c r="AC838" s="11"/>
      <c r="AD838" s="11"/>
      <c r="AE838" s="11"/>
      <c r="AF838" s="15"/>
      <c r="AG838" s="17" t="str">
        <f>IFERROR(VLOOKUP(표1[[#This Row],[담당자]],'담당자 정보'!$B:$D,2,0),"")</f>
        <v>모아라인</v>
      </c>
      <c r="AH838" s="11" t="str">
        <f>IFERROR(VLOOKUP(표1[[#This Row],[담당자]],'담당자 정보'!$B:$E,4,0),"")</f>
        <v>인프라확장실</v>
      </c>
      <c r="AI838" s="12" t="s">
        <v>396</v>
      </c>
      <c r="AJ838" s="39" t="str">
        <f>IFERROR(VLOOKUP(표1[[#This Row],[담당자]],배민비즈계정!$B:$E,3,0),"")</f>
        <v>jpmook12</v>
      </c>
      <c r="AK838" s="39" t="str">
        <f>IFERROR(VLOOKUP(표1[[#This Row],[담당자]],배민비즈계정!$B:$E,4,0),"")</f>
        <v>010-9904-2857</v>
      </c>
      <c r="AL838" s="12" t="str">
        <f>VLOOKUP(표1[[#This Row],[담당자]],배민비즈계정!$B:$E,2,0)</f>
        <v>모아라인</v>
      </c>
      <c r="AM838" s="11">
        <f>VLOOKUP(표1[[#This Row],[담당자]],'담당자 정보'!B:G,6,FALSE)</f>
        <v>0</v>
      </c>
      <c r="AN838" s="11" t="e">
        <f>VLOOKUP(표1[[#This Row],[팀장]],배민비즈계정!$B:$E,3,FALSE)</f>
        <v>#N/A</v>
      </c>
      <c r="AO838" s="16" t="e">
        <f>VLOOKUP(표1[[#This Row],[팀장]],배민비즈계정!$B:$E,4,FALSE)</f>
        <v>#N/A</v>
      </c>
      <c r="AP838" s="2" t="s">
        <v>288</v>
      </c>
      <c r="AQ838" s="2" t="s">
        <v>302</v>
      </c>
      <c r="AR838" s="2" t="str">
        <f>_xlfn.XLOOKUP(표1[[#This Row],[시도2]]&amp;" "&amp;표1[[#This Row],[시군구2]],요금제0402!C:C,요금제0402!G:G)</f>
        <v>지방</v>
      </c>
      <c r="AS838" s="2"/>
      <c r="AT838" s="2"/>
      <c r="AU838" s="2"/>
    </row>
    <row r="839" spans="1:47" ht="16.5" customHeight="1">
      <c r="A839" s="10">
        <v>837</v>
      </c>
      <c r="B839" s="11"/>
      <c r="C839" s="11" t="s">
        <v>5977</v>
      </c>
      <c r="D839" s="11" t="s">
        <v>5978</v>
      </c>
      <c r="E839" s="11" t="s">
        <v>56</v>
      </c>
      <c r="F839" s="11" t="s">
        <v>447</v>
      </c>
      <c r="G839" s="11" t="s">
        <v>3256</v>
      </c>
      <c r="H839" s="11">
        <v>0</v>
      </c>
      <c r="I839" s="50"/>
      <c r="J839" s="11" t="s">
        <v>5979</v>
      </c>
      <c r="K839" s="11" t="s">
        <v>5980</v>
      </c>
      <c r="L839" s="11" t="s">
        <v>5944</v>
      </c>
      <c r="M839" s="12">
        <v>45520</v>
      </c>
      <c r="N839" s="12">
        <v>45525</v>
      </c>
      <c r="O839" s="12" t="str">
        <f>IFERROR(_xlfn.XLOOKUP(표1[[#This Row],[시도]]&amp;" "&amp;표1[[#This Row],[시군구]],요금제0402!C:C,요금제0402!G:G),"-")</f>
        <v>지방</v>
      </c>
      <c r="P839" s="40"/>
      <c r="Q839" s="57">
        <v>0</v>
      </c>
      <c r="R839" s="18">
        <v>100</v>
      </c>
      <c r="S839" s="18">
        <v>50</v>
      </c>
      <c r="T839" s="39" t="s">
        <v>86</v>
      </c>
      <c r="U839" s="11" t="s">
        <v>64</v>
      </c>
      <c r="V839" s="11">
        <v>5661202632</v>
      </c>
      <c r="W839" s="11" t="s">
        <v>5981</v>
      </c>
      <c r="X839" s="11" t="s">
        <v>3416</v>
      </c>
      <c r="Y839" s="11" t="s">
        <v>3417</v>
      </c>
      <c r="Z839" s="11">
        <v>3333120063576</v>
      </c>
      <c r="AA839" s="11" t="s">
        <v>68</v>
      </c>
      <c r="AB839" s="11" t="s">
        <v>3418</v>
      </c>
      <c r="AC839" s="11"/>
      <c r="AD839" s="11"/>
      <c r="AE839" s="11"/>
      <c r="AF839" s="15"/>
      <c r="AG839" s="17" t="str">
        <f>IFERROR(VLOOKUP(표1[[#This Row],[담당자]],'담당자 정보'!$B:$D,2,0),"")</f>
        <v>모아라인</v>
      </c>
      <c r="AH839" s="11" t="str">
        <f>IFERROR(VLOOKUP(표1[[#This Row],[담당자]],'담당자 정보'!$B:$E,4,0),"")</f>
        <v>인프라확장_2팀</v>
      </c>
      <c r="AI839" s="12" t="s">
        <v>455</v>
      </c>
      <c r="AJ839" s="39" t="str">
        <f>IFERROR(VLOOKUP(표1[[#This Row],[담당자]],배민비즈계정!$B:$E,3,0),"")</f>
        <v>Dkssudgody</v>
      </c>
      <c r="AK839" s="39" t="str">
        <f>IFERROR(VLOOKUP(표1[[#This Row],[담당자]],배민비즈계정!$B:$E,4,0),"")</f>
        <v>010-9737-2777</v>
      </c>
      <c r="AL839" s="12" t="str">
        <f>VLOOKUP(표1[[#This Row],[담당자]],배민비즈계정!$B:$E,2,0)</f>
        <v>모아라인</v>
      </c>
      <c r="AM839" s="11" t="str">
        <f>VLOOKUP(표1[[#This Row],[담당자]],'담당자 정보'!B:G,6,FALSE)</f>
        <v>김정교</v>
      </c>
      <c r="AN839" s="11" t="str">
        <f>VLOOKUP(표1[[#This Row],[팀장]],배민비즈계정!$B:$E,3,FALSE)</f>
        <v>Dkssudgody</v>
      </c>
      <c r="AO839" s="16" t="str">
        <f>VLOOKUP(표1[[#This Row],[팀장]],배민비즈계정!$B:$E,4,FALSE)</f>
        <v>010-9737-2777</v>
      </c>
      <c r="AP839" s="2" t="s">
        <v>447</v>
      </c>
      <c r="AQ839" s="2" t="s">
        <v>3256</v>
      </c>
      <c r="AR839" s="2" t="str">
        <f>_xlfn.XLOOKUP(표1[[#This Row],[시도2]]&amp;" "&amp;표1[[#This Row],[시군구2]],요금제0402!C:C,요금제0402!G:G)</f>
        <v>지방</v>
      </c>
      <c r="AS839" s="2"/>
      <c r="AT839" s="2"/>
      <c r="AU839" s="2"/>
    </row>
    <row r="840" spans="1:47" ht="16.5" customHeight="1">
      <c r="A840" s="10">
        <v>838</v>
      </c>
      <c r="B840" s="11"/>
      <c r="C840" s="11" t="s">
        <v>5982</v>
      </c>
      <c r="D840" s="11" t="s">
        <v>5983</v>
      </c>
      <c r="E840" s="11" t="s">
        <v>56</v>
      </c>
      <c r="F840" s="11" t="s">
        <v>57</v>
      </c>
      <c r="G840" s="11" t="s">
        <v>337</v>
      </c>
      <c r="H840" s="11">
        <v>0</v>
      </c>
      <c r="I840" s="50"/>
      <c r="J840" s="11" t="s">
        <v>5984</v>
      </c>
      <c r="K840" s="11" t="s">
        <v>5985</v>
      </c>
      <c r="L840" s="11" t="s">
        <v>5944</v>
      </c>
      <c r="M840" s="12">
        <v>45520</v>
      </c>
      <c r="N840" s="12">
        <v>45525</v>
      </c>
      <c r="O840" s="12" t="str">
        <f>IFERROR(_xlfn.XLOOKUP(표1[[#This Row],[시도]]&amp;" "&amp;표1[[#This Row],[시군구]],요금제0402!C:C,요금제0402!G:G),"-")</f>
        <v>서울B&amp;경인A</v>
      </c>
      <c r="P840" s="40"/>
      <c r="Q840" s="57">
        <v>0</v>
      </c>
      <c r="R840" s="18">
        <v>100</v>
      </c>
      <c r="S840" s="18">
        <v>50</v>
      </c>
      <c r="T840" s="39" t="s">
        <v>86</v>
      </c>
      <c r="U840" s="11" t="s">
        <v>150</v>
      </c>
      <c r="V840" s="11">
        <v>0</v>
      </c>
      <c r="W840" s="11">
        <v>0</v>
      </c>
      <c r="X840" s="11">
        <v>0</v>
      </c>
      <c r="Y840" s="11">
        <v>0</v>
      </c>
      <c r="Z840" s="11">
        <v>0</v>
      </c>
      <c r="AA840" s="11">
        <v>0</v>
      </c>
      <c r="AB840" s="11">
        <v>0</v>
      </c>
      <c r="AC840" s="11"/>
      <c r="AD840" s="11"/>
      <c r="AE840" s="11"/>
      <c r="AF840" s="15"/>
      <c r="AG840" s="17" t="str">
        <f>IFERROR(VLOOKUP(표1[[#This Row],[담당자]],'담당자 정보'!$B:$D,2,0),"")</f>
        <v>모아라인</v>
      </c>
      <c r="AH840" s="11" t="str">
        <f>IFERROR(VLOOKUP(표1[[#This Row],[담당자]],'담당자 정보'!$B:$E,4,0),"")</f>
        <v>인프라확장실</v>
      </c>
      <c r="AI840" s="12" t="s">
        <v>396</v>
      </c>
      <c r="AJ840" s="39" t="str">
        <f>IFERROR(VLOOKUP(표1[[#This Row],[담당자]],배민비즈계정!$B:$E,3,0),"")</f>
        <v>jpmook12</v>
      </c>
      <c r="AK840" s="39" t="str">
        <f>IFERROR(VLOOKUP(표1[[#This Row],[담당자]],배민비즈계정!$B:$E,4,0),"")</f>
        <v>010-9904-2857</v>
      </c>
      <c r="AL840" s="12" t="str">
        <f>VLOOKUP(표1[[#This Row],[담당자]],배민비즈계정!$B:$E,2,0)</f>
        <v>모아라인</v>
      </c>
      <c r="AM840" s="11">
        <f>VLOOKUP(표1[[#This Row],[담당자]],'담당자 정보'!B:G,6,FALSE)</f>
        <v>0</v>
      </c>
      <c r="AN840" s="11" t="e">
        <f>VLOOKUP(표1[[#This Row],[팀장]],배민비즈계정!$B:$E,3,FALSE)</f>
        <v>#N/A</v>
      </c>
      <c r="AO840" s="16" t="e">
        <f>VLOOKUP(표1[[#This Row],[팀장]],배민비즈계정!$B:$E,4,FALSE)</f>
        <v>#N/A</v>
      </c>
      <c r="AP840" s="2" t="s">
        <v>57</v>
      </c>
      <c r="AQ840" s="2" t="s">
        <v>337</v>
      </c>
      <c r="AR840" s="2" t="str">
        <f>_xlfn.XLOOKUP(표1[[#This Row],[시도2]]&amp;" "&amp;표1[[#This Row],[시군구2]],요금제0402!C:C,요금제0402!G:G)</f>
        <v>서울B&amp;경인A</v>
      </c>
      <c r="AS840" s="2"/>
      <c r="AT840" s="2"/>
      <c r="AU840" s="2"/>
    </row>
    <row r="841" spans="1:47" ht="16.5" customHeight="1">
      <c r="A841" s="10">
        <v>839</v>
      </c>
      <c r="B841" s="11"/>
      <c r="C841" s="11" t="s">
        <v>5986</v>
      </c>
      <c r="D841" s="11" t="s">
        <v>5987</v>
      </c>
      <c r="E841" s="11" t="s">
        <v>56</v>
      </c>
      <c r="F841" s="11" t="s">
        <v>481</v>
      </c>
      <c r="G841" s="11" t="s">
        <v>3157</v>
      </c>
      <c r="H841" s="11">
        <v>0</v>
      </c>
      <c r="I841" s="50" t="s">
        <v>5988</v>
      </c>
      <c r="J841" s="11" t="s">
        <v>5989</v>
      </c>
      <c r="K841" s="11" t="s">
        <v>3159</v>
      </c>
      <c r="L841" s="11" t="s">
        <v>5944</v>
      </c>
      <c r="M841" s="12">
        <v>45520</v>
      </c>
      <c r="N841" s="12">
        <v>45525</v>
      </c>
      <c r="O841" s="12" t="str">
        <f>IFERROR(_xlfn.XLOOKUP(표1[[#This Row],[시도]]&amp;" "&amp;표1[[#This Row],[시군구]],요금제0402!C:C,요금제0402!G:G),"-")</f>
        <v>지방</v>
      </c>
      <c r="P841" s="40"/>
      <c r="Q841" s="57">
        <v>0</v>
      </c>
      <c r="R841" s="18">
        <v>100</v>
      </c>
      <c r="S841" s="18">
        <v>50</v>
      </c>
      <c r="T841" s="39" t="s">
        <v>86</v>
      </c>
      <c r="U841" s="11" t="s">
        <v>64</v>
      </c>
      <c r="V841" s="11">
        <v>7972901365</v>
      </c>
      <c r="W841" s="11" t="s">
        <v>5990</v>
      </c>
      <c r="X841" s="11" t="s">
        <v>5991</v>
      </c>
      <c r="Y841" s="11" t="s">
        <v>5992</v>
      </c>
      <c r="Z841" s="11">
        <v>3333267918483</v>
      </c>
      <c r="AA841" s="11" t="s">
        <v>68</v>
      </c>
      <c r="AB841" s="11" t="s">
        <v>5993</v>
      </c>
      <c r="AC841" s="11"/>
      <c r="AD841" s="11"/>
      <c r="AE841" s="11"/>
      <c r="AF841" s="15"/>
      <c r="AG841" s="17" t="str">
        <f>IFERROR(VLOOKUP(표1[[#This Row],[담당자]],'담당자 정보'!$B:$D,2,0),"")</f>
        <v>딜버</v>
      </c>
      <c r="AH841" s="11" t="str">
        <f>IFERROR(VLOOKUP(표1[[#This Row],[담당자]],'담당자 정보'!$B:$E,4,0),"")</f>
        <v>-</v>
      </c>
      <c r="AI841" s="12" t="s">
        <v>443</v>
      </c>
      <c r="AJ841" s="39" t="str">
        <f>IFERROR(VLOOKUP(표1[[#This Row],[담당자]],배민비즈계정!$B:$E,3,0),"")</f>
        <v>ksy1596</v>
      </c>
      <c r="AK841" s="39" t="str">
        <f>IFERROR(VLOOKUP(표1[[#This Row],[담당자]],배민비즈계정!$B:$E,4,0),"")</f>
        <v>010-4337-1596</v>
      </c>
      <c r="AL841" s="12" t="str">
        <f>VLOOKUP(표1[[#This Row],[담당자]],배민비즈계정!$B:$E,2,0)</f>
        <v>딜버</v>
      </c>
      <c r="AM841" s="11">
        <f>VLOOKUP(표1[[#This Row],[담당자]],'담당자 정보'!B:G,6,FALSE)</f>
        <v>0</v>
      </c>
      <c r="AN841" s="11" t="e">
        <f>VLOOKUP(표1[[#This Row],[팀장]],배민비즈계정!$B:$E,3,FALSE)</f>
        <v>#N/A</v>
      </c>
      <c r="AO841" s="16" t="e">
        <f>VLOOKUP(표1[[#This Row],[팀장]],배민비즈계정!$B:$E,4,FALSE)</f>
        <v>#N/A</v>
      </c>
      <c r="AP841" s="2" t="s">
        <v>481</v>
      </c>
      <c r="AQ841" s="2" t="s">
        <v>3157</v>
      </c>
      <c r="AR841" s="2" t="str">
        <f>_xlfn.XLOOKUP(표1[[#This Row],[시도2]]&amp;" "&amp;표1[[#This Row],[시군구2]],요금제0402!C:C,요금제0402!G:G)</f>
        <v>지방</v>
      </c>
      <c r="AS841" s="2"/>
      <c r="AT841" s="2"/>
      <c r="AU841" s="2"/>
    </row>
    <row r="842" spans="1:47" ht="16.5" customHeight="1">
      <c r="A842" s="10">
        <v>840</v>
      </c>
      <c r="B842" s="11"/>
      <c r="C842" s="11" t="s">
        <v>5994</v>
      </c>
      <c r="D842" s="11" t="s">
        <v>5995</v>
      </c>
      <c r="E842" s="11" t="s">
        <v>56</v>
      </c>
      <c r="F842" s="11" t="s">
        <v>481</v>
      </c>
      <c r="G842" s="11" t="s">
        <v>3157</v>
      </c>
      <c r="H842" s="11">
        <v>0</v>
      </c>
      <c r="I842" s="50"/>
      <c r="J842" s="11" t="s">
        <v>5996</v>
      </c>
      <c r="K842" s="11" t="s">
        <v>3531</v>
      </c>
      <c r="L842" s="11" t="s">
        <v>5944</v>
      </c>
      <c r="M842" s="12">
        <v>45520</v>
      </c>
      <c r="N842" s="12">
        <v>45525</v>
      </c>
      <c r="O842" s="12" t="str">
        <f>IFERROR(_xlfn.XLOOKUP(표1[[#This Row],[시도]]&amp;" "&amp;표1[[#This Row],[시군구]],요금제0402!C:C,요금제0402!G:G),"-")</f>
        <v>지방</v>
      </c>
      <c r="P842" s="40"/>
      <c r="Q842" s="57">
        <v>0</v>
      </c>
      <c r="R842" s="18">
        <v>100</v>
      </c>
      <c r="S842" s="18">
        <v>50</v>
      </c>
      <c r="T842" s="39" t="s">
        <v>86</v>
      </c>
      <c r="U842" s="11" t="s">
        <v>64</v>
      </c>
      <c r="V842" s="11">
        <v>7981801907</v>
      </c>
      <c r="W842" s="11" t="s">
        <v>2062</v>
      </c>
      <c r="X842" s="11" t="s">
        <v>1824</v>
      </c>
      <c r="Y842" s="11" t="s">
        <v>5997</v>
      </c>
      <c r="Z842" s="11">
        <v>110402940228</v>
      </c>
      <c r="AA842" s="11" t="s">
        <v>165</v>
      </c>
      <c r="AB842" s="11" t="s">
        <v>5998</v>
      </c>
      <c r="AC842" s="11"/>
      <c r="AD842" s="11"/>
      <c r="AE842" s="11"/>
      <c r="AF842" s="15"/>
      <c r="AG842" s="17" t="str">
        <f>IFERROR(VLOOKUP(표1[[#This Row],[담당자]],'담당자 정보'!$B:$D,2,0),"")</f>
        <v>딜버</v>
      </c>
      <c r="AH842" s="11" t="str">
        <f>IFERROR(VLOOKUP(표1[[#This Row],[담당자]],'담당자 정보'!$B:$E,4,0),"")</f>
        <v>-</v>
      </c>
      <c r="AI842" s="12" t="s">
        <v>443</v>
      </c>
      <c r="AJ842" s="39" t="str">
        <f>IFERROR(VLOOKUP(표1[[#This Row],[담당자]],배민비즈계정!$B:$E,3,0),"")</f>
        <v>ksy1596</v>
      </c>
      <c r="AK842" s="39" t="str">
        <f>IFERROR(VLOOKUP(표1[[#This Row],[담당자]],배민비즈계정!$B:$E,4,0),"")</f>
        <v>010-4337-1596</v>
      </c>
      <c r="AL842" s="12" t="str">
        <f>VLOOKUP(표1[[#This Row],[담당자]],배민비즈계정!$B:$E,2,0)</f>
        <v>딜버</v>
      </c>
      <c r="AM842" s="11">
        <f>VLOOKUP(표1[[#This Row],[담당자]],'담당자 정보'!B:G,6,FALSE)</f>
        <v>0</v>
      </c>
      <c r="AN842" s="11" t="e">
        <f>VLOOKUP(표1[[#This Row],[팀장]],배민비즈계정!$B:$E,3,FALSE)</f>
        <v>#N/A</v>
      </c>
      <c r="AO842" s="16" t="e">
        <f>VLOOKUP(표1[[#This Row],[팀장]],배민비즈계정!$B:$E,4,FALSE)</f>
        <v>#N/A</v>
      </c>
      <c r="AP842" s="2" t="s">
        <v>481</v>
      </c>
      <c r="AQ842" s="2" t="s">
        <v>3157</v>
      </c>
      <c r="AR842" s="2" t="str">
        <f>_xlfn.XLOOKUP(표1[[#This Row],[시도2]]&amp;" "&amp;표1[[#This Row],[시군구2]],요금제0402!C:C,요금제0402!G:G)</f>
        <v>지방</v>
      </c>
      <c r="AS842" s="2"/>
      <c r="AT842" s="2"/>
      <c r="AU842" s="2"/>
    </row>
    <row r="843" spans="1:47" ht="16.5" customHeight="1">
      <c r="A843" s="10">
        <v>841</v>
      </c>
      <c r="B843" s="11"/>
      <c r="C843" s="11" t="s">
        <v>5999</v>
      </c>
      <c r="D843" s="11" t="s">
        <v>6000</v>
      </c>
      <c r="E843" s="11" t="s">
        <v>56</v>
      </c>
      <c r="F843" s="11" t="s">
        <v>2149</v>
      </c>
      <c r="G843" s="11" t="s">
        <v>2176</v>
      </c>
      <c r="H843" s="11">
        <v>0</v>
      </c>
      <c r="I843" s="50"/>
      <c r="J843" s="11" t="s">
        <v>6001</v>
      </c>
      <c r="K843" s="11" t="s">
        <v>6002</v>
      </c>
      <c r="L843" s="11" t="s">
        <v>4165</v>
      </c>
      <c r="M843" s="12">
        <v>45520</v>
      </c>
      <c r="N843" s="12">
        <v>45525</v>
      </c>
      <c r="O843" s="12" t="str">
        <f>IFERROR(_xlfn.XLOOKUP(표1[[#This Row],[시도]]&amp;" "&amp;표1[[#This Row],[시군구]],요금제0402!C:C,요금제0402!G:G),"-")</f>
        <v>경인B</v>
      </c>
      <c r="P843" s="40"/>
      <c r="Q843" s="57">
        <v>0</v>
      </c>
      <c r="R843" s="18">
        <v>100</v>
      </c>
      <c r="S843" s="18">
        <v>50</v>
      </c>
      <c r="T843" s="39" t="s">
        <v>86</v>
      </c>
      <c r="U843" s="11" t="s">
        <v>64</v>
      </c>
      <c r="V843" s="11">
        <v>8137200437</v>
      </c>
      <c r="W843" s="11" t="s">
        <v>3641</v>
      </c>
      <c r="X843" s="11" t="s">
        <v>3642</v>
      </c>
      <c r="Y843" s="11" t="s">
        <v>6003</v>
      </c>
      <c r="Z843" s="11" t="s">
        <v>6004</v>
      </c>
      <c r="AA843" s="11" t="s">
        <v>6005</v>
      </c>
      <c r="AB843" s="11" t="s">
        <v>3644</v>
      </c>
      <c r="AC843" s="11"/>
      <c r="AD843" s="11"/>
      <c r="AE843" s="11"/>
      <c r="AF843" s="15"/>
      <c r="AG843" s="17" t="str">
        <f>IFERROR(VLOOKUP(표1[[#This Row],[담당자]],'담당자 정보'!$B:$D,2,0),"")</f>
        <v>바로고</v>
      </c>
      <c r="AH843" s="11" t="str">
        <f>IFERROR(VLOOKUP(표1[[#This Row],[담당자]],'담당자 정보'!$B:$E,4,0),"")</f>
        <v>1팀</v>
      </c>
      <c r="AI843" s="12" t="s">
        <v>356</v>
      </c>
      <c r="AJ843" s="39" t="str">
        <f>IFERROR(VLOOKUP(표1[[#This Row],[담당자]],배민비즈계정!$B:$E,3,0),"")</f>
        <v>jhpyeong</v>
      </c>
      <c r="AK843" s="39" t="str">
        <f>IFERROR(VLOOKUP(표1[[#This Row],[담당자]],배민비즈계정!$B:$E,4,0),"")</f>
        <v>010-4660-7292</v>
      </c>
      <c r="AL843" s="12" t="str">
        <f>VLOOKUP(표1[[#This Row],[담당자]],배민비즈계정!$B:$E,2,0)</f>
        <v>1팀 팀장</v>
      </c>
      <c r="AM843" s="11" t="str">
        <f>VLOOKUP(표1[[#This Row],[담당자]],'담당자 정보'!B:G,6,FALSE)</f>
        <v>평정현</v>
      </c>
      <c r="AN843" s="11" t="str">
        <f>VLOOKUP(표1[[#This Row],[팀장]],배민비즈계정!$B:$E,3,FALSE)</f>
        <v>jhpyeong</v>
      </c>
      <c r="AO843" s="16" t="str">
        <f>VLOOKUP(표1[[#This Row],[팀장]],배민비즈계정!$B:$E,4,FALSE)</f>
        <v>010-4660-7292</v>
      </c>
      <c r="AP843" s="2" t="s">
        <v>2149</v>
      </c>
      <c r="AQ843" s="2" t="s">
        <v>2176</v>
      </c>
      <c r="AR843" s="2" t="str">
        <f>_xlfn.XLOOKUP(표1[[#This Row],[시도2]]&amp;" "&amp;표1[[#This Row],[시군구2]],요금제0402!C:C,요금제0402!G:G)</f>
        <v>경인B</v>
      </c>
      <c r="AS843" s="2"/>
      <c r="AT843" s="2"/>
      <c r="AU843" s="2"/>
    </row>
    <row r="844" spans="1:47" ht="16.5" customHeight="1">
      <c r="A844" s="10">
        <v>842</v>
      </c>
      <c r="B844" s="11"/>
      <c r="C844" s="11" t="s">
        <v>6006</v>
      </c>
      <c r="D844" s="11" t="s">
        <v>6007</v>
      </c>
      <c r="E844" s="11" t="s">
        <v>808</v>
      </c>
      <c r="F844" s="11" t="s">
        <v>1236</v>
      </c>
      <c r="G844" s="11" t="s">
        <v>1237</v>
      </c>
      <c r="H844" s="11">
        <v>0</v>
      </c>
      <c r="I844" s="50" t="s">
        <v>6008</v>
      </c>
      <c r="J844" s="11" t="s">
        <v>6009</v>
      </c>
      <c r="K844" s="11" t="s">
        <v>6010</v>
      </c>
      <c r="L844" s="11" t="s">
        <v>4165</v>
      </c>
      <c r="M844" s="12">
        <v>45520</v>
      </c>
      <c r="N844" s="12">
        <v>45525</v>
      </c>
      <c r="O844" s="12" t="str">
        <f>IFERROR(_xlfn.XLOOKUP(표1[[#This Row],[시도]]&amp;" "&amp;표1[[#This Row],[시군구]],요금제0402!C:C,요금제0402!G:G),"-")</f>
        <v>지방</v>
      </c>
      <c r="P844" s="40"/>
      <c r="Q844" s="57">
        <v>0</v>
      </c>
      <c r="R844" s="18">
        <v>100</v>
      </c>
      <c r="S844" s="18">
        <v>50</v>
      </c>
      <c r="T844" s="39" t="s">
        <v>86</v>
      </c>
      <c r="U844" s="11" t="s">
        <v>64</v>
      </c>
      <c r="V844" s="11">
        <v>6597200094</v>
      </c>
      <c r="W844" s="11" t="s">
        <v>218</v>
      </c>
      <c r="X844" s="11" t="s">
        <v>6011</v>
      </c>
      <c r="Y844" s="11" t="s">
        <v>6012</v>
      </c>
      <c r="Z844" s="11">
        <v>78230101349764</v>
      </c>
      <c r="AA844" s="11" t="s">
        <v>90</v>
      </c>
      <c r="AB844" s="11" t="s">
        <v>6013</v>
      </c>
      <c r="AC844" s="11"/>
      <c r="AD844" s="11"/>
      <c r="AE844" s="11"/>
      <c r="AF844" s="15"/>
      <c r="AG844" s="17" t="str">
        <f>IFERROR(VLOOKUP(표1[[#This Row],[담당자]],'담당자 정보'!$B:$D,2,0),"")</f>
        <v>바로고</v>
      </c>
      <c r="AH844" s="11" t="str">
        <f>IFERROR(VLOOKUP(표1[[#This Row],[담당자]],'담당자 정보'!$B:$E,4,0),"")</f>
        <v>2팀</v>
      </c>
      <c r="AI844" s="12" t="s">
        <v>535</v>
      </c>
      <c r="AJ844" s="39" t="str">
        <f>IFERROR(VLOOKUP(표1[[#This Row],[담당자]],배민비즈계정!$B:$E,3,0),"")</f>
        <v>yckim</v>
      </c>
      <c r="AK844" s="39" t="str">
        <f>IFERROR(VLOOKUP(표1[[#This Row],[담당자]],배민비즈계정!$B:$E,4,0),"")</f>
        <v>010-9995-3121</v>
      </c>
      <c r="AL844" s="12" t="str">
        <f>VLOOKUP(표1[[#This Row],[담당자]],배민비즈계정!$B:$E,2,0)</f>
        <v>2팀</v>
      </c>
      <c r="AM844" s="11" t="str">
        <f>VLOOKUP(표1[[#This Row],[담당자]],'담당자 정보'!B:G,6,FALSE)</f>
        <v>최융희</v>
      </c>
      <c r="AN844" s="11" t="str">
        <f>VLOOKUP(표1[[#This Row],[팀장]],배민비즈계정!$B:$E,3,FALSE)</f>
        <v>yhchoi62</v>
      </c>
      <c r="AO844" s="16" t="str">
        <f>VLOOKUP(표1[[#This Row],[팀장]],배민비즈계정!$B:$E,4,FALSE)</f>
        <v xml:space="preserve"> 010-2336-6262</v>
      </c>
      <c r="AP844" s="2" t="s">
        <v>1236</v>
      </c>
      <c r="AQ844" s="2" t="s">
        <v>1237</v>
      </c>
      <c r="AR844" s="2" t="str">
        <f>_xlfn.XLOOKUP(표1[[#This Row],[시도2]]&amp;" "&amp;표1[[#This Row],[시군구2]],요금제0402!C:C,요금제0402!G:G)</f>
        <v>지방</v>
      </c>
      <c r="AS844" s="2"/>
      <c r="AT844" s="2"/>
      <c r="AU844" s="2"/>
    </row>
    <row r="845" spans="1:47" ht="16.5" customHeight="1">
      <c r="A845" s="10">
        <v>843</v>
      </c>
      <c r="B845" s="11"/>
      <c r="C845" s="11" t="s">
        <v>6014</v>
      </c>
      <c r="D845" s="11" t="s">
        <v>6015</v>
      </c>
      <c r="E845" s="11" t="s">
        <v>56</v>
      </c>
      <c r="F845" s="11" t="s">
        <v>493</v>
      </c>
      <c r="G845" s="11" t="s">
        <v>2027</v>
      </c>
      <c r="H845" s="11">
        <v>0</v>
      </c>
      <c r="I845" s="47" t="s">
        <v>6016</v>
      </c>
      <c r="J845" s="11" t="s">
        <v>6017</v>
      </c>
      <c r="K845" s="11" t="s">
        <v>3918</v>
      </c>
      <c r="L845" s="11" t="s">
        <v>4165</v>
      </c>
      <c r="M845" s="12">
        <v>45520</v>
      </c>
      <c r="N845" s="12">
        <v>45525</v>
      </c>
      <c r="O845" s="12" t="str">
        <f>IFERROR(_xlfn.XLOOKUP(표1[[#This Row],[시도]]&amp;" "&amp;표1[[#This Row],[시군구]],요금제0402!C:C,요금제0402!G:G),"-")</f>
        <v>지방</v>
      </c>
      <c r="P845" s="40"/>
      <c r="Q845" s="57">
        <v>0</v>
      </c>
      <c r="R845" s="18">
        <v>100</v>
      </c>
      <c r="S845" s="18">
        <v>50</v>
      </c>
      <c r="T845" s="39" t="s">
        <v>86</v>
      </c>
      <c r="U845" s="11" t="s">
        <v>64</v>
      </c>
      <c r="V845" s="11">
        <v>5184800823</v>
      </c>
      <c r="W845" s="11" t="s">
        <v>1248</v>
      </c>
      <c r="X845" s="11" t="s">
        <v>6018</v>
      </c>
      <c r="Y845" s="11" t="s">
        <v>6019</v>
      </c>
      <c r="Z845" s="11">
        <v>10140204094575</v>
      </c>
      <c r="AA845" s="11" t="s">
        <v>90</v>
      </c>
      <c r="AB845" s="11" t="s">
        <v>6020</v>
      </c>
      <c r="AC845" s="11"/>
      <c r="AD845" s="11"/>
      <c r="AE845" s="11"/>
      <c r="AF845" s="15"/>
      <c r="AG845" s="17" t="str">
        <f>IFERROR(VLOOKUP(표1[[#This Row],[담당자]],'담당자 정보'!$B:$D,2,0),"")</f>
        <v>바로고</v>
      </c>
      <c r="AH845" s="11" t="str">
        <f>IFERROR(VLOOKUP(표1[[#This Row],[담당자]],'담당자 정보'!$B:$E,4,0),"")</f>
        <v>1팀</v>
      </c>
      <c r="AI845" s="12" t="s">
        <v>356</v>
      </c>
      <c r="AJ845" s="39" t="str">
        <f>IFERROR(VLOOKUP(표1[[#This Row],[담당자]],배민비즈계정!$B:$E,3,0),"")</f>
        <v>jhpyeong</v>
      </c>
      <c r="AK845" s="39" t="str">
        <f>IFERROR(VLOOKUP(표1[[#This Row],[담당자]],배민비즈계정!$B:$E,4,0),"")</f>
        <v>010-4660-7292</v>
      </c>
      <c r="AL845" s="12" t="str">
        <f>VLOOKUP(표1[[#This Row],[담당자]],배민비즈계정!$B:$E,2,0)</f>
        <v>1팀 팀장</v>
      </c>
      <c r="AM845" s="11" t="str">
        <f>VLOOKUP(표1[[#This Row],[담당자]],'담당자 정보'!B:G,6,FALSE)</f>
        <v>평정현</v>
      </c>
      <c r="AN845" s="11" t="str">
        <f>VLOOKUP(표1[[#This Row],[팀장]],배민비즈계정!$B:$E,3,FALSE)</f>
        <v>jhpyeong</v>
      </c>
      <c r="AO845" s="16" t="str">
        <f>VLOOKUP(표1[[#This Row],[팀장]],배민비즈계정!$B:$E,4,FALSE)</f>
        <v>010-4660-7292</v>
      </c>
      <c r="AP845" s="2" t="s">
        <v>493</v>
      </c>
      <c r="AQ845" s="2" t="s">
        <v>2027</v>
      </c>
      <c r="AR845" s="2" t="str">
        <f>_xlfn.XLOOKUP(표1[[#This Row],[시도2]]&amp;" "&amp;표1[[#This Row],[시군구2]],요금제0402!C:C,요금제0402!G:G)</f>
        <v>지방</v>
      </c>
      <c r="AS845" s="2"/>
      <c r="AT845" s="2"/>
      <c r="AU845" s="2"/>
    </row>
    <row r="846" spans="1:47" ht="16.5" customHeight="1">
      <c r="A846" s="10">
        <v>844</v>
      </c>
      <c r="B846" s="11"/>
      <c r="C846" s="11" t="s">
        <v>6021</v>
      </c>
      <c r="D846" s="11" t="s">
        <v>6022</v>
      </c>
      <c r="E846" s="11" t="s">
        <v>56</v>
      </c>
      <c r="F846" s="11" t="s">
        <v>109</v>
      </c>
      <c r="G846" s="11" t="s">
        <v>122</v>
      </c>
      <c r="H846" s="11">
        <v>0</v>
      </c>
      <c r="I846" s="50"/>
      <c r="J846" s="11" t="s">
        <v>6023</v>
      </c>
      <c r="K846" s="11" t="s">
        <v>6024</v>
      </c>
      <c r="L846" s="11" t="s">
        <v>5944</v>
      </c>
      <c r="M846" s="12">
        <v>45520</v>
      </c>
      <c r="N846" s="12">
        <v>45525</v>
      </c>
      <c r="O846" s="12" t="str">
        <f>IFERROR(_xlfn.XLOOKUP(표1[[#This Row],[시도]]&amp;" "&amp;표1[[#This Row],[시군구]],요금제0402!C:C,요금제0402!G:G),"-")</f>
        <v>서울B&amp;경인A</v>
      </c>
      <c r="P846" s="40"/>
      <c r="Q846" s="57">
        <v>0</v>
      </c>
      <c r="R846" s="18">
        <v>100</v>
      </c>
      <c r="S846" s="18">
        <v>50</v>
      </c>
      <c r="T846" s="39" t="s">
        <v>86</v>
      </c>
      <c r="U846" s="11" t="s">
        <v>64</v>
      </c>
      <c r="V846" s="11">
        <v>2262668238</v>
      </c>
      <c r="W846" s="11" t="s">
        <v>918</v>
      </c>
      <c r="X846" s="11" t="s">
        <v>6025</v>
      </c>
      <c r="Y846" s="11" t="s">
        <v>920</v>
      </c>
      <c r="Z846" s="11">
        <v>3521324899883</v>
      </c>
      <c r="AA846" s="11" t="s">
        <v>142</v>
      </c>
      <c r="AB846" s="11" t="s">
        <v>921</v>
      </c>
      <c r="AC846" s="11"/>
      <c r="AD846" s="11"/>
      <c r="AE846" s="11"/>
      <c r="AF846" s="15"/>
      <c r="AG846" s="17" t="str">
        <f>IFERROR(VLOOKUP(표1[[#This Row],[담당자]],'담당자 정보'!$B:$D,2,0),"")</f>
        <v>바로고</v>
      </c>
      <c r="AH846" s="11" t="str">
        <f>IFERROR(VLOOKUP(표1[[#This Row],[담당자]],'담당자 정보'!$B:$E,4,0),"")</f>
        <v>1팀</v>
      </c>
      <c r="AI846" s="12" t="s">
        <v>131</v>
      </c>
      <c r="AJ846" s="39" t="str">
        <f>IFERROR(VLOOKUP(표1[[#This Row],[담당자]],배민비즈계정!$B:$E,3,0),"")</f>
        <v>kwpark</v>
      </c>
      <c r="AK846" s="39" t="str">
        <f>IFERROR(VLOOKUP(표1[[#This Row],[담당자]],배민비즈계정!$B:$E,4,0),"")</f>
        <v>010-9098-6748</v>
      </c>
      <c r="AL846" s="12" t="str">
        <f>VLOOKUP(표1[[#This Row],[담당자]],배민비즈계정!$B:$E,2,0)</f>
        <v>1팀</v>
      </c>
      <c r="AM846" s="11" t="str">
        <f>VLOOKUP(표1[[#This Row],[담당자]],'담당자 정보'!B:G,6,FALSE)</f>
        <v>평정현</v>
      </c>
      <c r="AN846" s="11" t="str">
        <f>VLOOKUP(표1[[#This Row],[팀장]],배민비즈계정!$B:$E,3,FALSE)</f>
        <v>jhpyeong</v>
      </c>
      <c r="AO846" s="16" t="str">
        <f>VLOOKUP(표1[[#This Row],[팀장]],배민비즈계정!$B:$E,4,FALSE)</f>
        <v>010-4660-7292</v>
      </c>
      <c r="AP846" s="2" t="s">
        <v>109</v>
      </c>
      <c r="AQ846" s="2" t="s">
        <v>122</v>
      </c>
      <c r="AR846" s="2" t="str">
        <f>_xlfn.XLOOKUP(표1[[#This Row],[시도2]]&amp;" "&amp;표1[[#This Row],[시군구2]],요금제0402!C:C,요금제0402!G:G)</f>
        <v>서울B&amp;경인A</v>
      </c>
      <c r="AS846" s="2"/>
      <c r="AT846" s="2"/>
      <c r="AU846" s="2"/>
    </row>
    <row r="847" spans="1:47" ht="16.5" customHeight="1">
      <c r="A847" s="44">
        <v>845</v>
      </c>
      <c r="B847" s="45"/>
      <c r="C847" s="45" t="s">
        <v>6026</v>
      </c>
      <c r="D847" s="45" t="s">
        <v>6027</v>
      </c>
      <c r="E847" s="11" t="s">
        <v>56</v>
      </c>
      <c r="F847" s="11" t="s">
        <v>288</v>
      </c>
      <c r="G847" s="11" t="s">
        <v>289</v>
      </c>
      <c r="H847" s="11">
        <v>0</v>
      </c>
      <c r="I847" s="50"/>
      <c r="J847" s="11" t="s">
        <v>6028</v>
      </c>
      <c r="K847" s="11" t="s">
        <v>6029</v>
      </c>
      <c r="L847" s="11" t="s">
        <v>5944</v>
      </c>
      <c r="M847" s="12">
        <v>45527</v>
      </c>
      <c r="N847" s="12">
        <v>45532</v>
      </c>
      <c r="O847" s="12" t="str">
        <f>IFERROR(_xlfn.XLOOKUP(표1[[#This Row],[시도]]&amp;" "&amp;표1[[#This Row],[시군구]],요금제0402!C:C,요금제0402!G:G),"-")</f>
        <v>지방</v>
      </c>
      <c r="P847" s="40"/>
      <c r="Q847" s="57">
        <v>0</v>
      </c>
      <c r="R847" s="18">
        <v>50</v>
      </c>
      <c r="S847" s="18">
        <v>0</v>
      </c>
      <c r="T847" s="12" t="s">
        <v>63</v>
      </c>
      <c r="U847" s="11" t="s">
        <v>64</v>
      </c>
      <c r="V847" s="11">
        <v>3400801918</v>
      </c>
      <c r="W847" s="11" t="s">
        <v>293</v>
      </c>
      <c r="X847" s="11" t="s">
        <v>294</v>
      </c>
      <c r="Y847" s="11" t="s">
        <v>295</v>
      </c>
      <c r="Z847" s="11">
        <v>11791067065807</v>
      </c>
      <c r="AA847" s="11" t="s">
        <v>296</v>
      </c>
      <c r="AB847" s="11" t="s">
        <v>297</v>
      </c>
      <c r="AC847" s="11"/>
      <c r="AD847" s="11"/>
      <c r="AE847" s="11"/>
      <c r="AF847" s="15"/>
      <c r="AG847" s="17" t="str">
        <f>IFERROR(VLOOKUP(표1[[#This Row],[담당자]],'담당자 정보'!$B:$D,2,0),"")</f>
        <v>바로고</v>
      </c>
      <c r="AH847" s="11" t="s">
        <v>6030</v>
      </c>
      <c r="AI847" s="12" t="s">
        <v>298</v>
      </c>
      <c r="AJ847" s="39" t="str">
        <f>IFERROR(VLOOKUP(표1[[#This Row],[담당자]],배민비즈계정!$B:$E,3,0),"")</f>
        <v>hbshim</v>
      </c>
      <c r="AK847" s="39" t="str">
        <f>IFERROR(VLOOKUP(표1[[#This Row],[담당자]],배민비즈계정!$B:$E,4,0),"")</f>
        <v xml:space="preserve"> 010-8940-9029</v>
      </c>
      <c r="AL847" s="12" t="str">
        <f>VLOOKUP(표1[[#This Row],[담당자]],배민비즈계정!$B:$E,2,0)</f>
        <v>2팀</v>
      </c>
      <c r="AM847" s="11" t="str">
        <f>VLOOKUP(표1[[#This Row],[담당자]],'담당자 정보'!B:G,6,FALSE)</f>
        <v>최융희</v>
      </c>
      <c r="AN847" s="11" t="str">
        <f>VLOOKUP(표1[[#This Row],[팀장]],배민비즈계정!$B:$E,3,FALSE)</f>
        <v>yhchoi62</v>
      </c>
      <c r="AO847" s="16" t="str">
        <f>VLOOKUP(표1[[#This Row],[팀장]],배민비즈계정!$B:$E,4,FALSE)</f>
        <v xml:space="preserve"> 010-2336-6262</v>
      </c>
      <c r="AP847" s="2" t="s">
        <v>288</v>
      </c>
      <c r="AQ847" s="2" t="s">
        <v>289</v>
      </c>
      <c r="AR847" s="2" t="str">
        <f>_xlfn.XLOOKUP(표1[[#This Row],[시도2]]&amp;" "&amp;표1[[#This Row],[시군구2]],요금제0402!C:C,요금제0402!G:G)</f>
        <v>지방</v>
      </c>
      <c r="AS847" s="2"/>
      <c r="AT847" s="2"/>
      <c r="AU847" s="2"/>
    </row>
    <row r="848" spans="1:47" ht="16.5" customHeight="1">
      <c r="A848" s="44">
        <v>846</v>
      </c>
      <c r="B848" s="45"/>
      <c r="C848" s="45" t="s">
        <v>6031</v>
      </c>
      <c r="D848" s="45" t="s">
        <v>6032</v>
      </c>
      <c r="E848" s="11" t="s">
        <v>56</v>
      </c>
      <c r="F848" s="11" t="s">
        <v>288</v>
      </c>
      <c r="G848" s="11" t="s">
        <v>1637</v>
      </c>
      <c r="H848" s="11">
        <v>0</v>
      </c>
      <c r="I848" s="50"/>
      <c r="J848" s="11" t="s">
        <v>6033</v>
      </c>
      <c r="K848" s="11" t="s">
        <v>6034</v>
      </c>
      <c r="L848" s="11" t="s">
        <v>5944</v>
      </c>
      <c r="M848" s="12">
        <v>45527</v>
      </c>
      <c r="N848" s="12">
        <v>45532</v>
      </c>
      <c r="O848" s="12" t="str">
        <f>IFERROR(_xlfn.XLOOKUP(표1[[#This Row],[시도]]&amp;" "&amp;표1[[#This Row],[시군구]],요금제0402!C:C,요금제0402!G:G),"-")</f>
        <v>지방</v>
      </c>
      <c r="P848" s="40"/>
      <c r="Q848" s="57">
        <v>0</v>
      </c>
      <c r="R848" s="18">
        <v>50</v>
      </c>
      <c r="S848" s="18">
        <v>0</v>
      </c>
      <c r="T848" s="12" t="s">
        <v>63</v>
      </c>
      <c r="U848" s="11" t="s">
        <v>64</v>
      </c>
      <c r="V848" s="11">
        <v>3400801918</v>
      </c>
      <c r="W848" s="11" t="s">
        <v>293</v>
      </c>
      <c r="X848" s="11" t="s">
        <v>294</v>
      </c>
      <c r="Y848" s="11" t="s">
        <v>295</v>
      </c>
      <c r="Z848" s="11">
        <v>11791067065807</v>
      </c>
      <c r="AA848" s="11" t="s">
        <v>296</v>
      </c>
      <c r="AB848" s="11" t="s">
        <v>297</v>
      </c>
      <c r="AC848" s="11"/>
      <c r="AD848" s="11"/>
      <c r="AE848" s="11"/>
      <c r="AF848" s="15"/>
      <c r="AG848" s="17" t="str">
        <f>IFERROR(VLOOKUP(표1[[#This Row],[담당자]],'담당자 정보'!$B:$D,2,0),"")</f>
        <v>바로고</v>
      </c>
      <c r="AH848" s="11" t="s">
        <v>6030</v>
      </c>
      <c r="AI848" s="12" t="s">
        <v>298</v>
      </c>
      <c r="AJ848" s="39" t="str">
        <f>IFERROR(VLOOKUP(표1[[#This Row],[담당자]],배민비즈계정!$B:$E,3,0),"")</f>
        <v>hbshim</v>
      </c>
      <c r="AK848" s="39" t="str">
        <f>IFERROR(VLOOKUP(표1[[#This Row],[담당자]],배민비즈계정!$B:$E,4,0),"")</f>
        <v xml:space="preserve"> 010-8940-9029</v>
      </c>
      <c r="AL848" s="12" t="str">
        <f>VLOOKUP(표1[[#This Row],[담당자]],배민비즈계정!$B:$E,2,0)</f>
        <v>2팀</v>
      </c>
      <c r="AM848" s="11" t="str">
        <f>VLOOKUP(표1[[#This Row],[담당자]],'담당자 정보'!B:G,6,FALSE)</f>
        <v>최융희</v>
      </c>
      <c r="AN848" s="11" t="str">
        <f>VLOOKUP(표1[[#This Row],[팀장]],배민비즈계정!$B:$E,3,FALSE)</f>
        <v>yhchoi62</v>
      </c>
      <c r="AO848" s="16" t="str">
        <f>VLOOKUP(표1[[#This Row],[팀장]],배민비즈계정!$B:$E,4,FALSE)</f>
        <v xml:space="preserve"> 010-2336-6262</v>
      </c>
      <c r="AP848" s="2" t="s">
        <v>288</v>
      </c>
      <c r="AQ848" s="2" t="s">
        <v>1637</v>
      </c>
      <c r="AR848" s="2" t="str">
        <f>_xlfn.XLOOKUP(표1[[#This Row],[시도2]]&amp;" "&amp;표1[[#This Row],[시군구2]],요금제0402!C:C,요금제0402!G:G)</f>
        <v>지방</v>
      </c>
      <c r="AS848" s="2"/>
      <c r="AT848" s="2"/>
      <c r="AU848" s="2"/>
    </row>
    <row r="849" spans="1:47" ht="16.5" customHeight="1">
      <c r="A849" s="44">
        <v>847</v>
      </c>
      <c r="B849" s="45"/>
      <c r="C849" s="45" t="s">
        <v>6035</v>
      </c>
      <c r="D849" s="45" t="s">
        <v>6036</v>
      </c>
      <c r="E849" s="11" t="s">
        <v>56</v>
      </c>
      <c r="F849" s="11" t="s">
        <v>109</v>
      </c>
      <c r="G849" s="11" t="s">
        <v>3609</v>
      </c>
      <c r="H849" s="11">
        <v>0</v>
      </c>
      <c r="I849" s="50"/>
      <c r="J849" s="11" t="s">
        <v>6037</v>
      </c>
      <c r="K849" s="11" t="s">
        <v>6038</v>
      </c>
      <c r="L849" s="11" t="s">
        <v>5944</v>
      </c>
      <c r="M849" s="12">
        <v>45527</v>
      </c>
      <c r="N849" s="12">
        <v>45532</v>
      </c>
      <c r="O849" s="12" t="str">
        <f>IFERROR(_xlfn.XLOOKUP(표1[[#This Row],[시도]]&amp;" "&amp;표1[[#This Row],[시군구]],요금제0402!C:C,요금제0402!G:G),"-")</f>
        <v>서울B&amp;경인A</v>
      </c>
      <c r="P849" s="40"/>
      <c r="Q849" s="57">
        <v>0</v>
      </c>
      <c r="R849" s="18">
        <v>100</v>
      </c>
      <c r="S849" s="18">
        <v>50</v>
      </c>
      <c r="T849" s="39" t="s">
        <v>86</v>
      </c>
      <c r="U849" s="11" t="s">
        <v>150</v>
      </c>
      <c r="V849" s="11">
        <v>0</v>
      </c>
      <c r="W849" s="11">
        <v>0</v>
      </c>
      <c r="X849" s="11">
        <v>0</v>
      </c>
      <c r="Y849" s="11">
        <v>0</v>
      </c>
      <c r="Z849" s="11">
        <v>0</v>
      </c>
      <c r="AA849" s="11">
        <v>0</v>
      </c>
      <c r="AB849" s="11">
        <v>0</v>
      </c>
      <c r="AC849" s="11"/>
      <c r="AD849" s="11"/>
      <c r="AE849" s="11"/>
      <c r="AF849" s="15"/>
      <c r="AG849" s="17" t="str">
        <f>IFERROR(VLOOKUP(표1[[#This Row],[담당자]],'담당자 정보'!$B:$D,2,0),"")</f>
        <v>바로고</v>
      </c>
      <c r="AH849" s="11" t="s">
        <v>6039</v>
      </c>
      <c r="AI849" s="12" t="s">
        <v>222</v>
      </c>
      <c r="AJ849" s="39" t="str">
        <f>IFERROR(VLOOKUP(표1[[#This Row],[담당자]],배민비즈계정!$B:$E,3,0),"")</f>
        <v>tmdrl1539</v>
      </c>
      <c r="AK849" s="39" t="str">
        <f>IFERROR(VLOOKUP(표1[[#This Row],[담당자]],배민비즈계정!$B:$E,4,0),"")</f>
        <v>010-4629-1734</v>
      </c>
      <c r="AL849" s="12" t="str">
        <f>VLOOKUP(표1[[#This Row],[담당자]],배민비즈계정!$B:$E,2,0)</f>
        <v>4팀</v>
      </c>
      <c r="AM849" s="11" t="str">
        <f>VLOOKUP(표1[[#This Row],[담당자]],'담당자 정보'!B:G,6,FALSE)</f>
        <v>평정현</v>
      </c>
      <c r="AN849" s="11" t="str">
        <f>VLOOKUP(표1[[#This Row],[팀장]],배민비즈계정!$B:$E,3,FALSE)</f>
        <v>jhpyeong</v>
      </c>
      <c r="AO849" s="16" t="str">
        <f>VLOOKUP(표1[[#This Row],[팀장]],배민비즈계정!$B:$E,4,FALSE)</f>
        <v>010-4660-7292</v>
      </c>
      <c r="AP849" s="2" t="s">
        <v>109</v>
      </c>
      <c r="AQ849" s="2" t="s">
        <v>3609</v>
      </c>
      <c r="AR849" s="2" t="str">
        <f>_xlfn.XLOOKUP(표1[[#This Row],[시도2]]&amp;" "&amp;표1[[#This Row],[시군구2]],요금제0402!C:C,요금제0402!G:G)</f>
        <v>서울B&amp;경인A</v>
      </c>
      <c r="AS849" s="2"/>
      <c r="AT849" s="2"/>
      <c r="AU849" s="2"/>
    </row>
    <row r="850" spans="1:47" ht="16.5" customHeight="1">
      <c r="A850" s="44">
        <v>848</v>
      </c>
      <c r="B850" s="45"/>
      <c r="C850" s="45" t="s">
        <v>6040</v>
      </c>
      <c r="D850" s="45" t="s">
        <v>6041</v>
      </c>
      <c r="E850" s="11" t="s">
        <v>56</v>
      </c>
      <c r="F850" s="11" t="s">
        <v>109</v>
      </c>
      <c r="G850" s="11" t="s">
        <v>848</v>
      </c>
      <c r="H850" s="11">
        <v>0</v>
      </c>
      <c r="I850" s="50"/>
      <c r="J850" s="11" t="s">
        <v>6042</v>
      </c>
      <c r="K850" s="11" t="s">
        <v>6043</v>
      </c>
      <c r="L850" s="11" t="s">
        <v>5944</v>
      </c>
      <c r="M850" s="12">
        <v>45527</v>
      </c>
      <c r="N850" s="12">
        <v>45532</v>
      </c>
      <c r="O850" s="12" t="str">
        <f>IFERROR(_xlfn.XLOOKUP(표1[[#This Row],[시도]]&amp;" "&amp;표1[[#This Row],[시군구]],요금제0402!C:C,요금제0402!G:G),"-")</f>
        <v>경인B</v>
      </c>
      <c r="P850" s="40"/>
      <c r="Q850" s="57">
        <v>0</v>
      </c>
      <c r="R850" s="18">
        <v>100</v>
      </c>
      <c r="S850" s="18">
        <v>50</v>
      </c>
      <c r="T850" s="39" t="s">
        <v>86</v>
      </c>
      <c r="U850" s="11" t="s">
        <v>64</v>
      </c>
      <c r="V850" s="11">
        <v>1570501294</v>
      </c>
      <c r="W850" s="11" t="s">
        <v>6044</v>
      </c>
      <c r="X850" s="11" t="s">
        <v>6045</v>
      </c>
      <c r="Y850" s="11" t="s">
        <v>6046</v>
      </c>
      <c r="Z850" s="11">
        <v>3333068733840</v>
      </c>
      <c r="AA850" s="11" t="s">
        <v>68</v>
      </c>
      <c r="AB850" s="11" t="s">
        <v>6047</v>
      </c>
      <c r="AC850" s="11"/>
      <c r="AD850" s="11"/>
      <c r="AE850" s="11"/>
      <c r="AF850" s="15"/>
      <c r="AG850" s="17" t="str">
        <f>IFERROR(VLOOKUP(표1[[#This Row],[담당자]],'담당자 정보'!$B:$D,2,0),"")</f>
        <v>바로고</v>
      </c>
      <c r="AH850" s="11" t="s">
        <v>6048</v>
      </c>
      <c r="AI850" s="12" t="s">
        <v>2479</v>
      </c>
      <c r="AJ850" s="39" t="str">
        <f>IFERROR(VLOOKUP(표1[[#This Row],[담당자]],배민비즈계정!$B:$E,3,0),"")</f>
        <v>yong1217</v>
      </c>
      <c r="AK850" s="39" t="str">
        <f>IFERROR(VLOOKUP(표1[[#This Row],[담당자]],배민비즈계정!$B:$E,4,0),"")</f>
        <v xml:space="preserve"> 010-9876-9387</v>
      </c>
      <c r="AL850" s="12" t="str">
        <f>VLOOKUP(표1[[#This Row],[담당자]],배민비즈계정!$B:$E,2,0)</f>
        <v>1팀</v>
      </c>
      <c r="AM850" s="11" t="str">
        <f>VLOOKUP(표1[[#This Row],[담당자]],'담당자 정보'!B:G,6,FALSE)</f>
        <v>평정현</v>
      </c>
      <c r="AN850" s="11" t="str">
        <f>VLOOKUP(표1[[#This Row],[팀장]],배민비즈계정!$B:$E,3,FALSE)</f>
        <v>jhpyeong</v>
      </c>
      <c r="AO850" s="16" t="str">
        <f>VLOOKUP(표1[[#This Row],[팀장]],배민비즈계정!$B:$E,4,FALSE)</f>
        <v>010-4660-7292</v>
      </c>
      <c r="AP850" s="2" t="s">
        <v>109</v>
      </c>
      <c r="AQ850" s="2" t="s">
        <v>848</v>
      </c>
      <c r="AR850" s="2" t="str">
        <f>_xlfn.XLOOKUP(표1[[#This Row],[시도2]]&amp;" "&amp;표1[[#This Row],[시군구2]],요금제0402!C:C,요금제0402!G:G)</f>
        <v>경인B</v>
      </c>
      <c r="AS850" s="2"/>
      <c r="AT850" s="2"/>
      <c r="AU850" s="2"/>
    </row>
    <row r="851" spans="1:47" ht="16.5" customHeight="1">
      <c r="A851" s="44">
        <v>849</v>
      </c>
      <c r="B851" s="45"/>
      <c r="C851" s="45" t="s">
        <v>6049</v>
      </c>
      <c r="D851" s="45" t="s">
        <v>6050</v>
      </c>
      <c r="E851" s="11" t="s">
        <v>75</v>
      </c>
      <c r="F851" s="11" t="s">
        <v>109</v>
      </c>
      <c r="G851" s="11" t="s">
        <v>135</v>
      </c>
      <c r="H851" s="11">
        <v>0</v>
      </c>
      <c r="I851" s="50"/>
      <c r="J851" s="11" t="s">
        <v>6051</v>
      </c>
      <c r="K851" s="11" t="s">
        <v>6052</v>
      </c>
      <c r="L851" s="11" t="s">
        <v>5944</v>
      </c>
      <c r="M851" s="12">
        <v>45527</v>
      </c>
      <c r="N851" s="12">
        <v>45532</v>
      </c>
      <c r="O851" s="12" t="str">
        <f>IFERROR(_xlfn.XLOOKUP(표1[[#This Row],[시도]]&amp;" "&amp;표1[[#This Row],[시군구]],요금제0402!C:C,요금제0402!G:G),"-")</f>
        <v>경인B</v>
      </c>
      <c r="P851" s="40"/>
      <c r="Q851" s="57">
        <v>0</v>
      </c>
      <c r="R851" s="18">
        <v>100</v>
      </c>
      <c r="S851" s="18">
        <v>0</v>
      </c>
      <c r="T851" s="39" t="s">
        <v>150</v>
      </c>
      <c r="U851" s="11" t="s">
        <v>64</v>
      </c>
      <c r="V851" s="11">
        <v>1106200606</v>
      </c>
      <c r="W851" s="11" t="s">
        <v>6053</v>
      </c>
      <c r="X851" s="11" t="s">
        <v>6054</v>
      </c>
      <c r="Y851" s="11" t="s">
        <v>6055</v>
      </c>
      <c r="Z851" s="11">
        <v>98901094204012</v>
      </c>
      <c r="AA851" s="11" t="s">
        <v>103</v>
      </c>
      <c r="AB851" s="11" t="s">
        <v>6056</v>
      </c>
      <c r="AC851" s="11"/>
      <c r="AD851" s="11"/>
      <c r="AE851" s="11"/>
      <c r="AF851" s="15"/>
      <c r="AG851" s="17" t="str">
        <f>IFERROR(VLOOKUP(표1[[#This Row],[담당자]],'담당자 정보'!$B:$D,2,0),"")</f>
        <v>바로고</v>
      </c>
      <c r="AH851" s="11" t="s">
        <v>6039</v>
      </c>
      <c r="AI851" s="12" t="s">
        <v>118</v>
      </c>
      <c r="AJ851" s="39" t="str">
        <f>IFERROR(VLOOKUP(표1[[#This Row],[담당자]],배민비즈계정!$B:$E,3,0),"")</f>
        <v>swyoo</v>
      </c>
      <c r="AK851" s="39" t="str">
        <f>IFERROR(VLOOKUP(표1[[#This Row],[담당자]],배민비즈계정!$B:$E,4,0),"")</f>
        <v xml:space="preserve"> 010-5714-1605</v>
      </c>
      <c r="AL851" s="12" t="str">
        <f>VLOOKUP(표1[[#This Row],[담당자]],배민비즈계정!$B:$E,2,0)</f>
        <v>1팀</v>
      </c>
      <c r="AM851" s="11" t="str">
        <f>VLOOKUP(표1[[#This Row],[담당자]],'담당자 정보'!B:G,6,FALSE)</f>
        <v>평정현</v>
      </c>
      <c r="AN851" s="11" t="str">
        <f>VLOOKUP(표1[[#This Row],[팀장]],배민비즈계정!$B:$E,3,FALSE)</f>
        <v>jhpyeong</v>
      </c>
      <c r="AO851" s="16" t="str">
        <f>VLOOKUP(표1[[#This Row],[팀장]],배민비즈계정!$B:$E,4,FALSE)</f>
        <v>010-4660-7292</v>
      </c>
      <c r="AP851" s="2" t="s">
        <v>109</v>
      </c>
      <c r="AQ851" s="2" t="s">
        <v>135</v>
      </c>
      <c r="AR851" s="2" t="str">
        <f>_xlfn.XLOOKUP(표1[[#This Row],[시도2]]&amp;" "&amp;표1[[#This Row],[시군구2]],요금제0402!C:C,요금제0402!G:G)</f>
        <v>경인B</v>
      </c>
      <c r="AS851" s="2"/>
      <c r="AT851" s="2"/>
      <c r="AU851" s="2"/>
    </row>
    <row r="852" spans="1:47" ht="16.5" customHeight="1">
      <c r="A852" s="44">
        <v>850</v>
      </c>
      <c r="B852" s="45"/>
      <c r="C852" s="45" t="s">
        <v>6057</v>
      </c>
      <c r="D852" s="45" t="s">
        <v>6058</v>
      </c>
      <c r="E852" s="11" t="s">
        <v>56</v>
      </c>
      <c r="F852" s="11" t="s">
        <v>109</v>
      </c>
      <c r="G852" s="11" t="s">
        <v>135</v>
      </c>
      <c r="H852" s="11">
        <v>0</v>
      </c>
      <c r="I852" s="47" t="s">
        <v>6059</v>
      </c>
      <c r="J852" s="11" t="s">
        <v>6060</v>
      </c>
      <c r="K852" s="11" t="s">
        <v>6061</v>
      </c>
      <c r="L852" s="11" t="s">
        <v>5944</v>
      </c>
      <c r="M852" s="12">
        <v>45527</v>
      </c>
      <c r="N852" s="12">
        <v>45532</v>
      </c>
      <c r="O852" s="12" t="str">
        <f>IFERROR(_xlfn.XLOOKUP(표1[[#This Row],[시도]]&amp;" "&amp;표1[[#This Row],[시군구]],요금제0402!C:C,요금제0402!G:G),"-")</f>
        <v>경인B</v>
      </c>
      <c r="P852" s="40"/>
      <c r="Q852" s="57">
        <v>0</v>
      </c>
      <c r="R852" s="18">
        <v>100</v>
      </c>
      <c r="S852" s="18">
        <v>0</v>
      </c>
      <c r="T852" s="39" t="s">
        <v>150</v>
      </c>
      <c r="U852" s="11" t="s">
        <v>64</v>
      </c>
      <c r="V852" s="11">
        <v>7548101236</v>
      </c>
      <c r="W852" s="11" t="s">
        <v>1545</v>
      </c>
      <c r="X852" s="11" t="s">
        <v>6062</v>
      </c>
      <c r="Y852" s="11" t="s">
        <v>1590</v>
      </c>
      <c r="Z852" s="11">
        <v>140013149525</v>
      </c>
      <c r="AA852" s="11" t="s">
        <v>165</v>
      </c>
      <c r="AB852" s="11" t="s">
        <v>6063</v>
      </c>
      <c r="AC852" s="11"/>
      <c r="AD852" s="11"/>
      <c r="AE852" s="11"/>
      <c r="AF852" s="15"/>
      <c r="AG852" s="17" t="str">
        <f>IFERROR(VLOOKUP(표1[[#This Row],[담당자]],'담당자 정보'!$B:$D,2,0),"")</f>
        <v>바로고</v>
      </c>
      <c r="AH852" s="11" t="s">
        <v>6039</v>
      </c>
      <c r="AI852" s="12" t="s">
        <v>118</v>
      </c>
      <c r="AJ852" s="39" t="str">
        <f>IFERROR(VLOOKUP(표1[[#This Row],[담당자]],배민비즈계정!$B:$E,3,0),"")</f>
        <v>swyoo</v>
      </c>
      <c r="AK852" s="39" t="str">
        <f>IFERROR(VLOOKUP(표1[[#This Row],[담당자]],배민비즈계정!$B:$E,4,0),"")</f>
        <v xml:space="preserve"> 010-5714-1605</v>
      </c>
      <c r="AL852" s="12" t="str">
        <f>VLOOKUP(표1[[#This Row],[담당자]],배민비즈계정!$B:$E,2,0)</f>
        <v>1팀</v>
      </c>
      <c r="AM852" s="11" t="str">
        <f>VLOOKUP(표1[[#This Row],[담당자]],'담당자 정보'!B:G,6,FALSE)</f>
        <v>평정현</v>
      </c>
      <c r="AN852" s="11" t="str">
        <f>VLOOKUP(표1[[#This Row],[팀장]],배민비즈계정!$B:$E,3,FALSE)</f>
        <v>jhpyeong</v>
      </c>
      <c r="AO852" s="16" t="str">
        <f>VLOOKUP(표1[[#This Row],[팀장]],배민비즈계정!$B:$E,4,FALSE)</f>
        <v>010-4660-7292</v>
      </c>
      <c r="AP852" s="2" t="s">
        <v>109</v>
      </c>
      <c r="AQ852" s="2" t="s">
        <v>135</v>
      </c>
      <c r="AR852" s="2" t="str">
        <f>_xlfn.XLOOKUP(표1[[#This Row],[시도2]]&amp;" "&amp;표1[[#This Row],[시군구2]],요금제0402!C:C,요금제0402!G:G)</f>
        <v>경인B</v>
      </c>
      <c r="AS852" s="2"/>
      <c r="AT852" s="2"/>
      <c r="AU852" s="2"/>
    </row>
    <row r="853" spans="1:47" ht="16.5" customHeight="1">
      <c r="A853" s="44">
        <v>851</v>
      </c>
      <c r="B853" s="45"/>
      <c r="C853" s="45" t="s">
        <v>6064</v>
      </c>
      <c r="D853" s="45" t="s">
        <v>6065</v>
      </c>
      <c r="E853" s="11" t="s">
        <v>56</v>
      </c>
      <c r="F853" s="11" t="s">
        <v>109</v>
      </c>
      <c r="G853" s="11" t="s">
        <v>135</v>
      </c>
      <c r="H853" s="11">
        <v>0</v>
      </c>
      <c r="I853" s="50"/>
      <c r="J853" s="11" t="s">
        <v>6066</v>
      </c>
      <c r="K853" s="11" t="s">
        <v>6067</v>
      </c>
      <c r="L853" s="11" t="s">
        <v>5944</v>
      </c>
      <c r="M853" s="12">
        <v>45527</v>
      </c>
      <c r="N853" s="12">
        <v>45532</v>
      </c>
      <c r="O853" s="12" t="str">
        <f>IFERROR(_xlfn.XLOOKUP(표1[[#This Row],[시도]]&amp;" "&amp;표1[[#This Row],[시군구]],요금제0402!C:C,요금제0402!G:G),"-")</f>
        <v>경인B</v>
      </c>
      <c r="P853" s="40"/>
      <c r="Q853" s="57">
        <v>0</v>
      </c>
      <c r="R853" s="18">
        <v>100</v>
      </c>
      <c r="S853" s="18">
        <v>50</v>
      </c>
      <c r="T853" s="39" t="s">
        <v>86</v>
      </c>
      <c r="U853" s="11" t="s">
        <v>64</v>
      </c>
      <c r="V853" s="11">
        <v>1401076001</v>
      </c>
      <c r="W853" s="11" t="s">
        <v>162</v>
      </c>
      <c r="X853" s="11" t="s">
        <v>163</v>
      </c>
      <c r="Y853" s="11" t="s">
        <v>164</v>
      </c>
      <c r="Z853" s="11">
        <v>110402054471</v>
      </c>
      <c r="AA853" s="11" t="s">
        <v>165</v>
      </c>
      <c r="AB853" s="11" t="s">
        <v>166</v>
      </c>
      <c r="AC853" s="11"/>
      <c r="AD853" s="11"/>
      <c r="AE853" s="11"/>
      <c r="AF853" s="15"/>
      <c r="AG853" s="17" t="str">
        <f>IFERROR(VLOOKUP(표1[[#This Row],[담당자]],'담당자 정보'!$B:$D,2,0),"")</f>
        <v>바로고</v>
      </c>
      <c r="AH853" s="11" t="s">
        <v>6039</v>
      </c>
      <c r="AI853" s="12" t="s">
        <v>118</v>
      </c>
      <c r="AJ853" s="39" t="str">
        <f>IFERROR(VLOOKUP(표1[[#This Row],[담당자]],배민비즈계정!$B:$E,3,0),"")</f>
        <v>swyoo</v>
      </c>
      <c r="AK853" s="39" t="str">
        <f>IFERROR(VLOOKUP(표1[[#This Row],[담당자]],배민비즈계정!$B:$E,4,0),"")</f>
        <v xml:space="preserve"> 010-5714-1605</v>
      </c>
      <c r="AL853" s="12" t="str">
        <f>VLOOKUP(표1[[#This Row],[담당자]],배민비즈계정!$B:$E,2,0)</f>
        <v>1팀</v>
      </c>
      <c r="AM853" s="11" t="str">
        <f>VLOOKUP(표1[[#This Row],[담당자]],'담당자 정보'!B:G,6,FALSE)</f>
        <v>평정현</v>
      </c>
      <c r="AN853" s="11" t="str">
        <f>VLOOKUP(표1[[#This Row],[팀장]],배민비즈계정!$B:$E,3,FALSE)</f>
        <v>jhpyeong</v>
      </c>
      <c r="AO853" s="16" t="str">
        <f>VLOOKUP(표1[[#This Row],[팀장]],배민비즈계정!$B:$E,4,FALSE)</f>
        <v>010-4660-7292</v>
      </c>
      <c r="AP853" s="2" t="s">
        <v>109</v>
      </c>
      <c r="AQ853" s="2" t="s">
        <v>135</v>
      </c>
      <c r="AR853" s="2" t="str">
        <f>_xlfn.XLOOKUP(표1[[#This Row],[시도2]]&amp;" "&amp;표1[[#This Row],[시군구2]],요금제0402!C:C,요금제0402!G:G)</f>
        <v>경인B</v>
      </c>
      <c r="AS853" s="2"/>
      <c r="AT853" s="2"/>
      <c r="AU853" s="2"/>
    </row>
    <row r="854" spans="1:47" ht="16.5" customHeight="1">
      <c r="A854" s="44">
        <v>852</v>
      </c>
      <c r="B854" s="45"/>
      <c r="C854" s="45" t="s">
        <v>6068</v>
      </c>
      <c r="D854" s="45" t="s">
        <v>6069</v>
      </c>
      <c r="E854" s="11" t="s">
        <v>56</v>
      </c>
      <c r="F854" s="11" t="s">
        <v>2149</v>
      </c>
      <c r="G854" s="11" t="s">
        <v>2164</v>
      </c>
      <c r="H854" s="11">
        <v>0</v>
      </c>
      <c r="I854" s="50"/>
      <c r="J854" s="11" t="s">
        <v>6070</v>
      </c>
      <c r="K854" s="11" t="s">
        <v>6071</v>
      </c>
      <c r="L854" s="11" t="s">
        <v>5944</v>
      </c>
      <c r="M854" s="12">
        <v>45527</v>
      </c>
      <c r="N854" s="12">
        <v>45532</v>
      </c>
      <c r="O854" s="12" t="str">
        <f>IFERROR(_xlfn.XLOOKUP(표1[[#This Row],[시도]]&amp;" "&amp;표1[[#This Row],[시군구]],요금제0402!C:C,요금제0402!G:G),"-")</f>
        <v>경인B</v>
      </c>
      <c r="P854" s="40"/>
      <c r="Q854" s="57">
        <v>0</v>
      </c>
      <c r="R854" s="18">
        <v>100</v>
      </c>
      <c r="S854" s="18">
        <v>50</v>
      </c>
      <c r="T854" s="39" t="s">
        <v>86</v>
      </c>
      <c r="U854" s="11" t="s">
        <v>64</v>
      </c>
      <c r="V854" s="11">
        <v>1041662537</v>
      </c>
      <c r="W854" s="11" t="s">
        <v>6072</v>
      </c>
      <c r="X854" s="11" t="s">
        <v>6073</v>
      </c>
      <c r="Y854" s="11" t="s">
        <v>6074</v>
      </c>
      <c r="Z854" s="11">
        <v>110432278311</v>
      </c>
      <c r="AA854" s="11" t="s">
        <v>165</v>
      </c>
      <c r="AB854" s="11" t="s">
        <v>6075</v>
      </c>
      <c r="AC854" s="11"/>
      <c r="AD854" s="11"/>
      <c r="AE854" s="11"/>
      <c r="AF854" s="15"/>
      <c r="AG854" s="17" t="str">
        <f>IFERROR(VLOOKUP(표1[[#This Row],[담당자]],'담당자 정보'!$B:$D,2,0),"")</f>
        <v>바로고</v>
      </c>
      <c r="AH854" s="11" t="s">
        <v>6039</v>
      </c>
      <c r="AI854" s="12" t="s">
        <v>356</v>
      </c>
      <c r="AJ854" s="39" t="str">
        <f>IFERROR(VLOOKUP(표1[[#This Row],[담당자]],배민비즈계정!$B:$E,3,0),"")</f>
        <v>jhpyeong</v>
      </c>
      <c r="AK854" s="39" t="str">
        <f>IFERROR(VLOOKUP(표1[[#This Row],[담당자]],배민비즈계정!$B:$E,4,0),"")</f>
        <v>010-4660-7292</v>
      </c>
      <c r="AL854" s="12" t="str">
        <f>VLOOKUP(표1[[#This Row],[담당자]],배민비즈계정!$B:$E,2,0)</f>
        <v>1팀 팀장</v>
      </c>
      <c r="AM854" s="11" t="str">
        <f>VLOOKUP(표1[[#This Row],[담당자]],'담당자 정보'!B:G,6,FALSE)</f>
        <v>평정현</v>
      </c>
      <c r="AN854" s="11" t="str">
        <f>VLOOKUP(표1[[#This Row],[팀장]],배민비즈계정!$B:$E,3,FALSE)</f>
        <v>jhpyeong</v>
      </c>
      <c r="AO854" s="16" t="str">
        <f>VLOOKUP(표1[[#This Row],[팀장]],배민비즈계정!$B:$E,4,FALSE)</f>
        <v>010-4660-7292</v>
      </c>
      <c r="AP854" s="2" t="s">
        <v>2149</v>
      </c>
      <c r="AQ854" s="2" t="s">
        <v>2164</v>
      </c>
      <c r="AR854" s="2" t="str">
        <f>_xlfn.XLOOKUP(표1[[#This Row],[시도2]]&amp;" "&amp;표1[[#This Row],[시군구2]],요금제0402!C:C,요금제0402!G:G)</f>
        <v>경인B</v>
      </c>
      <c r="AS854" s="2"/>
      <c r="AT854" s="2"/>
      <c r="AU854" s="2"/>
    </row>
    <row r="855" spans="1:47" ht="16.5" customHeight="1">
      <c r="A855" s="44">
        <v>853</v>
      </c>
      <c r="B855" s="45"/>
      <c r="C855" s="45" t="s">
        <v>6076</v>
      </c>
      <c r="D855" s="45" t="s">
        <v>6077</v>
      </c>
      <c r="E855" s="11" t="s">
        <v>56</v>
      </c>
      <c r="F855" s="11" t="s">
        <v>57</v>
      </c>
      <c r="G855" s="11" t="s">
        <v>252</v>
      </c>
      <c r="H855" s="11">
        <v>0</v>
      </c>
      <c r="I855" s="50"/>
      <c r="J855" s="11" t="s">
        <v>6078</v>
      </c>
      <c r="K855" s="11" t="s">
        <v>6079</v>
      </c>
      <c r="L855" s="11" t="s">
        <v>5944</v>
      </c>
      <c r="M855" s="12">
        <v>45527</v>
      </c>
      <c r="N855" s="12">
        <v>45532</v>
      </c>
      <c r="O855" s="12" t="str">
        <f>IFERROR(_xlfn.XLOOKUP(표1[[#This Row],[시도]]&amp;" "&amp;표1[[#This Row],[시군구]],요금제0402!C:C,요금제0402!G:G),"-")</f>
        <v>서울B&amp;경인A</v>
      </c>
      <c r="P855" s="40"/>
      <c r="Q855" s="57">
        <v>0</v>
      </c>
      <c r="R855" s="18">
        <v>100</v>
      </c>
      <c r="S855" s="18">
        <v>50</v>
      </c>
      <c r="T855" s="39" t="s">
        <v>86</v>
      </c>
      <c r="U855" s="11" t="s">
        <v>150</v>
      </c>
      <c r="V855" s="11">
        <v>0</v>
      </c>
      <c r="W855" s="11">
        <v>0</v>
      </c>
      <c r="X855" s="11">
        <v>0</v>
      </c>
      <c r="Y855" s="11">
        <v>0</v>
      </c>
      <c r="Z855" s="11">
        <v>0</v>
      </c>
      <c r="AA855" s="11">
        <v>0</v>
      </c>
      <c r="AB855" s="11">
        <v>0</v>
      </c>
      <c r="AC855" s="11"/>
      <c r="AD855" s="11"/>
      <c r="AE855" s="11"/>
      <c r="AF855" s="15"/>
      <c r="AG855" s="17" t="str">
        <f>IFERROR(VLOOKUP(표1[[#This Row],[담당자]],'담당자 정보'!$B:$D,2,0),"")</f>
        <v>바로고</v>
      </c>
      <c r="AH855" s="11" t="s">
        <v>6048</v>
      </c>
      <c r="AI855" s="12" t="s">
        <v>71</v>
      </c>
      <c r="AJ855" s="39" t="str">
        <f>IFERROR(VLOOKUP(표1[[#This Row],[담당자]],배민비즈계정!$B:$E,3,0),"")</f>
        <v>tkdan159</v>
      </c>
      <c r="AK855" s="39" t="str">
        <f>IFERROR(VLOOKUP(표1[[#This Row],[담당자]],배민비즈계정!$B:$E,4,0),"")</f>
        <v>010-9052-0911</v>
      </c>
      <c r="AL855" s="12" t="str">
        <f>VLOOKUP(표1[[#This Row],[담당자]],배민비즈계정!$B:$E,2,0)</f>
        <v>1팀</v>
      </c>
      <c r="AM855" s="11" t="str">
        <f>VLOOKUP(표1[[#This Row],[담당자]],'담당자 정보'!B:G,6,FALSE)</f>
        <v>평정현</v>
      </c>
      <c r="AN855" s="11" t="str">
        <f>VLOOKUP(표1[[#This Row],[팀장]],배민비즈계정!$B:$E,3,FALSE)</f>
        <v>jhpyeong</v>
      </c>
      <c r="AO855" s="16" t="str">
        <f>VLOOKUP(표1[[#This Row],[팀장]],배민비즈계정!$B:$E,4,FALSE)</f>
        <v>010-4660-7292</v>
      </c>
      <c r="AP855" s="2" t="s">
        <v>57</v>
      </c>
      <c r="AQ855" s="2" t="s">
        <v>252</v>
      </c>
      <c r="AR855" s="2" t="str">
        <f>_xlfn.XLOOKUP(표1[[#This Row],[시도2]]&amp;" "&amp;표1[[#This Row],[시군구2]],요금제0402!C:C,요금제0402!G:G)</f>
        <v>서울B&amp;경인A</v>
      </c>
      <c r="AS855" s="2"/>
      <c r="AT855" s="2"/>
      <c r="AU855" s="2"/>
    </row>
    <row r="856" spans="1:47" ht="16.5" customHeight="1">
      <c r="A856" s="44">
        <v>854</v>
      </c>
      <c r="B856" s="45"/>
      <c r="C856" s="45" t="s">
        <v>6080</v>
      </c>
      <c r="D856" s="45" t="s">
        <v>6081</v>
      </c>
      <c r="E856" s="11" t="s">
        <v>56</v>
      </c>
      <c r="F856" s="11" t="s">
        <v>1747</v>
      </c>
      <c r="G856" s="11" t="s">
        <v>1820</v>
      </c>
      <c r="H856" s="11">
        <v>0</v>
      </c>
      <c r="I856" s="50"/>
      <c r="J856" s="11" t="s">
        <v>6082</v>
      </c>
      <c r="K856" s="11" t="s">
        <v>6083</v>
      </c>
      <c r="L856" s="11" t="s">
        <v>5944</v>
      </c>
      <c r="M856" s="12">
        <v>45527</v>
      </c>
      <c r="N856" s="12">
        <v>45532</v>
      </c>
      <c r="O856" s="12" t="str">
        <f>IFERROR(_xlfn.XLOOKUP(표1[[#This Row],[시도]]&amp;" "&amp;표1[[#This Row],[시군구]],요금제0402!C:C,요금제0402!G:G),"-")</f>
        <v>지방</v>
      </c>
      <c r="P856" s="40"/>
      <c r="Q856" s="57">
        <v>0</v>
      </c>
      <c r="R856" s="18">
        <v>100</v>
      </c>
      <c r="S856" s="18">
        <v>50</v>
      </c>
      <c r="T856" s="39" t="s">
        <v>86</v>
      </c>
      <c r="U856" s="11" t="s">
        <v>64</v>
      </c>
      <c r="V856" s="11">
        <v>3991901615</v>
      </c>
      <c r="W856" s="11" t="s">
        <v>6084</v>
      </c>
      <c r="X856" s="11" t="s">
        <v>6085</v>
      </c>
      <c r="Y856" s="11" t="s">
        <v>6086</v>
      </c>
      <c r="Z856" s="11">
        <v>3021660309501</v>
      </c>
      <c r="AA856" s="11" t="s">
        <v>142</v>
      </c>
      <c r="AB856" s="11" t="s">
        <v>6087</v>
      </c>
      <c r="AC856" s="11"/>
      <c r="AD856" s="11"/>
      <c r="AE856" s="11"/>
      <c r="AF856" s="15"/>
      <c r="AG856" s="17" t="str">
        <f>IFERROR(VLOOKUP(표1[[#This Row],[담당자]],'담당자 정보'!$B:$D,2,0),"")</f>
        <v>바로고</v>
      </c>
      <c r="AH856" s="11" t="s">
        <v>6030</v>
      </c>
      <c r="AI856" s="12" t="s">
        <v>317</v>
      </c>
      <c r="AJ856" s="39" t="str">
        <f>IFERROR(VLOOKUP(표1[[#This Row],[담당자]],배민비즈계정!$B:$E,3,0),"")</f>
        <v>mskim1</v>
      </c>
      <c r="AK856" s="39" t="str">
        <f>IFERROR(VLOOKUP(표1[[#This Row],[담당자]],배민비즈계정!$B:$E,4,0),"")</f>
        <v>010-4659-7909</v>
      </c>
      <c r="AL856" s="12" t="str">
        <f>VLOOKUP(표1[[#This Row],[담당자]],배민비즈계정!$B:$E,2,0)</f>
        <v>2팀</v>
      </c>
      <c r="AM856" s="11" t="str">
        <f>VLOOKUP(표1[[#This Row],[담당자]],'담당자 정보'!B:G,6,FALSE)</f>
        <v>최융희</v>
      </c>
      <c r="AN856" s="11" t="str">
        <f>VLOOKUP(표1[[#This Row],[팀장]],배민비즈계정!$B:$E,3,FALSE)</f>
        <v>yhchoi62</v>
      </c>
      <c r="AO856" s="16" t="str">
        <f>VLOOKUP(표1[[#This Row],[팀장]],배민비즈계정!$B:$E,4,FALSE)</f>
        <v xml:space="preserve"> 010-2336-6262</v>
      </c>
      <c r="AP856" s="2" t="s">
        <v>1747</v>
      </c>
      <c r="AQ856" s="2" t="s">
        <v>1820</v>
      </c>
      <c r="AR856" s="2" t="str">
        <f>_xlfn.XLOOKUP(표1[[#This Row],[시도2]]&amp;" "&amp;표1[[#This Row],[시군구2]],요금제0402!C:C,요금제0402!G:G)</f>
        <v>지방</v>
      </c>
      <c r="AS856" s="2"/>
      <c r="AT856" s="2"/>
      <c r="AU856" s="2"/>
    </row>
    <row r="857" spans="1:47" ht="16.5" customHeight="1">
      <c r="A857" s="44">
        <v>855</v>
      </c>
      <c r="B857" s="45"/>
      <c r="C857" s="45" t="s">
        <v>6088</v>
      </c>
      <c r="D857" s="45" t="s">
        <v>6089</v>
      </c>
      <c r="E857" s="11" t="s">
        <v>56</v>
      </c>
      <c r="F857" s="11" t="s">
        <v>309</v>
      </c>
      <c r="G857" s="11" t="s">
        <v>310</v>
      </c>
      <c r="H857" s="11">
        <v>0</v>
      </c>
      <c r="I857" s="50" t="s">
        <v>2194</v>
      </c>
      <c r="J857" s="11" t="s">
        <v>6090</v>
      </c>
      <c r="K857" s="11" t="s">
        <v>6091</v>
      </c>
      <c r="L857" s="11" t="s">
        <v>5944</v>
      </c>
      <c r="M857" s="12">
        <v>45527</v>
      </c>
      <c r="N857" s="12">
        <v>45532</v>
      </c>
      <c r="O857" s="12" t="str">
        <f>IFERROR(_xlfn.XLOOKUP(표1[[#This Row],[시도]]&amp;" "&amp;표1[[#This Row],[시군구]],요금제0402!C:C,요금제0402!G:G),"-")</f>
        <v>지방</v>
      </c>
      <c r="P857" s="40"/>
      <c r="Q857" s="57">
        <v>0</v>
      </c>
      <c r="R857" s="18">
        <v>100</v>
      </c>
      <c r="S857" s="18">
        <v>50</v>
      </c>
      <c r="T857" s="39" t="s">
        <v>86</v>
      </c>
      <c r="U857" s="11" t="s">
        <v>64</v>
      </c>
      <c r="V857" s="11">
        <v>6392002314</v>
      </c>
      <c r="W857" s="11" t="s">
        <v>6092</v>
      </c>
      <c r="X857" s="11" t="s">
        <v>6093</v>
      </c>
      <c r="Y857" s="11" t="s">
        <v>6094</v>
      </c>
      <c r="Z857" s="11">
        <v>508112469719</v>
      </c>
      <c r="AA857" s="11" t="s">
        <v>1845</v>
      </c>
      <c r="AB857" s="11" t="s">
        <v>6095</v>
      </c>
      <c r="AC857" s="11"/>
      <c r="AD857" s="11"/>
      <c r="AE857" s="11"/>
      <c r="AF857" s="15"/>
      <c r="AG857" s="17" t="str">
        <f>IFERROR(VLOOKUP(표1[[#This Row],[담당자]],'담당자 정보'!$B:$D,2,0),"")</f>
        <v>바로고</v>
      </c>
      <c r="AH857" s="11" t="s">
        <v>6030</v>
      </c>
      <c r="AI857" s="12" t="s">
        <v>317</v>
      </c>
      <c r="AJ857" s="39" t="str">
        <f>IFERROR(VLOOKUP(표1[[#This Row],[담당자]],배민비즈계정!$B:$E,3,0),"")</f>
        <v>mskim1</v>
      </c>
      <c r="AK857" s="39" t="str">
        <f>IFERROR(VLOOKUP(표1[[#This Row],[담당자]],배민비즈계정!$B:$E,4,0),"")</f>
        <v>010-4659-7909</v>
      </c>
      <c r="AL857" s="12" t="str">
        <f>VLOOKUP(표1[[#This Row],[담당자]],배민비즈계정!$B:$E,2,0)</f>
        <v>2팀</v>
      </c>
      <c r="AM857" s="11" t="str">
        <f>VLOOKUP(표1[[#This Row],[담당자]],'담당자 정보'!B:G,6,FALSE)</f>
        <v>최융희</v>
      </c>
      <c r="AN857" s="11" t="str">
        <f>VLOOKUP(표1[[#This Row],[팀장]],배민비즈계정!$B:$E,3,FALSE)</f>
        <v>yhchoi62</v>
      </c>
      <c r="AO857" s="16" t="str">
        <f>VLOOKUP(표1[[#This Row],[팀장]],배민비즈계정!$B:$E,4,FALSE)</f>
        <v xml:space="preserve"> 010-2336-6262</v>
      </c>
      <c r="AP857" s="2" t="s">
        <v>309</v>
      </c>
      <c r="AQ857" s="2" t="s">
        <v>310</v>
      </c>
      <c r="AR857" s="2" t="str">
        <f>_xlfn.XLOOKUP(표1[[#This Row],[시도2]]&amp;" "&amp;표1[[#This Row],[시군구2]],요금제0402!C:C,요금제0402!G:G)</f>
        <v>지방</v>
      </c>
      <c r="AS857" s="2"/>
      <c r="AT857" s="2"/>
      <c r="AU857" s="2"/>
    </row>
    <row r="858" spans="1:47" ht="16.5" customHeight="1">
      <c r="A858" s="44">
        <v>856</v>
      </c>
      <c r="B858" s="45"/>
      <c r="C858" s="45" t="s">
        <v>6096</v>
      </c>
      <c r="D858" s="45" t="s">
        <v>6097</v>
      </c>
      <c r="E858" s="11" t="s">
        <v>56</v>
      </c>
      <c r="F858" s="11" t="s">
        <v>309</v>
      </c>
      <c r="G858" s="11" t="s">
        <v>310</v>
      </c>
      <c r="H858" s="11">
        <v>0</v>
      </c>
      <c r="I858" s="50"/>
      <c r="J858" s="11" t="s">
        <v>6098</v>
      </c>
      <c r="K858" s="11" t="s">
        <v>6099</v>
      </c>
      <c r="L858" s="11" t="s">
        <v>5944</v>
      </c>
      <c r="M858" s="12">
        <v>45527</v>
      </c>
      <c r="N858" s="12">
        <v>45532</v>
      </c>
      <c r="O858" s="12" t="str">
        <f>IFERROR(_xlfn.XLOOKUP(표1[[#This Row],[시도]]&amp;" "&amp;표1[[#This Row],[시군구]],요금제0402!C:C,요금제0402!G:G),"-")</f>
        <v>지방</v>
      </c>
      <c r="P858" s="40"/>
      <c r="Q858" s="57">
        <v>0</v>
      </c>
      <c r="R858" s="18">
        <v>100</v>
      </c>
      <c r="S858" s="18">
        <v>50</v>
      </c>
      <c r="T858" s="39" t="s">
        <v>86</v>
      </c>
      <c r="U858" s="11" t="s">
        <v>64</v>
      </c>
      <c r="V858" s="11">
        <v>7950301054</v>
      </c>
      <c r="W858" s="11" t="s">
        <v>218</v>
      </c>
      <c r="X858" s="11" t="s">
        <v>3746</v>
      </c>
      <c r="Y858" s="11" t="s">
        <v>3747</v>
      </c>
      <c r="Z858" s="11">
        <v>3020449490031</v>
      </c>
      <c r="AA858" s="11" t="s">
        <v>142</v>
      </c>
      <c r="AB858" s="11" t="s">
        <v>3748</v>
      </c>
      <c r="AC858" s="11"/>
      <c r="AD858" s="11"/>
      <c r="AE858" s="11"/>
      <c r="AF858" s="15"/>
      <c r="AG858" s="17" t="str">
        <f>IFERROR(VLOOKUP(표1[[#This Row],[담당자]],'담당자 정보'!$B:$D,2,0),"")</f>
        <v>바로고</v>
      </c>
      <c r="AH858" s="11" t="s">
        <v>6030</v>
      </c>
      <c r="AI858" s="12" t="s">
        <v>317</v>
      </c>
      <c r="AJ858" s="39" t="str">
        <f>IFERROR(VLOOKUP(표1[[#This Row],[담당자]],배민비즈계정!$B:$E,3,0),"")</f>
        <v>mskim1</v>
      </c>
      <c r="AK858" s="39" t="str">
        <f>IFERROR(VLOOKUP(표1[[#This Row],[담당자]],배민비즈계정!$B:$E,4,0),"")</f>
        <v>010-4659-7909</v>
      </c>
      <c r="AL858" s="12" t="str">
        <f>VLOOKUP(표1[[#This Row],[담당자]],배민비즈계정!$B:$E,2,0)</f>
        <v>2팀</v>
      </c>
      <c r="AM858" s="11" t="str">
        <f>VLOOKUP(표1[[#This Row],[담당자]],'담당자 정보'!B:G,6,FALSE)</f>
        <v>최융희</v>
      </c>
      <c r="AN858" s="11" t="str">
        <f>VLOOKUP(표1[[#This Row],[팀장]],배민비즈계정!$B:$E,3,FALSE)</f>
        <v>yhchoi62</v>
      </c>
      <c r="AO858" s="16" t="str">
        <f>VLOOKUP(표1[[#This Row],[팀장]],배민비즈계정!$B:$E,4,FALSE)</f>
        <v xml:space="preserve"> 010-2336-6262</v>
      </c>
      <c r="AP858" s="2" t="s">
        <v>309</v>
      </c>
      <c r="AQ858" s="2" t="s">
        <v>310</v>
      </c>
      <c r="AR858" s="2" t="str">
        <f>_xlfn.XLOOKUP(표1[[#This Row],[시도2]]&amp;" "&amp;표1[[#This Row],[시군구2]],요금제0402!C:C,요금제0402!G:G)</f>
        <v>지방</v>
      </c>
      <c r="AS858" s="2"/>
      <c r="AT858" s="2"/>
      <c r="AU858" s="2"/>
    </row>
    <row r="859" spans="1:47" ht="16.5" customHeight="1">
      <c r="A859" s="44">
        <v>857</v>
      </c>
      <c r="B859" s="45"/>
      <c r="C859" s="45" t="s">
        <v>6100</v>
      </c>
      <c r="D859" s="45" t="s">
        <v>6101</v>
      </c>
      <c r="E859" s="11" t="s">
        <v>56</v>
      </c>
      <c r="F859" s="11" t="s">
        <v>57</v>
      </c>
      <c r="G859" s="11" t="s">
        <v>252</v>
      </c>
      <c r="H859" s="11">
        <v>0</v>
      </c>
      <c r="I859" s="50"/>
      <c r="J859" s="11" t="s">
        <v>6102</v>
      </c>
      <c r="K859" s="11" t="s">
        <v>6103</v>
      </c>
      <c r="L859" s="11" t="s">
        <v>5944</v>
      </c>
      <c r="M859" s="12">
        <v>45527</v>
      </c>
      <c r="N859" s="12">
        <v>45532</v>
      </c>
      <c r="O859" s="12" t="str">
        <f>IFERROR(_xlfn.XLOOKUP(표1[[#This Row],[시도]]&amp;" "&amp;표1[[#This Row],[시군구]],요금제0402!C:C,요금제0402!G:G),"-")</f>
        <v>서울B&amp;경인A</v>
      </c>
      <c r="P859" s="40"/>
      <c r="Q859" s="57">
        <v>0</v>
      </c>
      <c r="R859" s="18">
        <v>100</v>
      </c>
      <c r="S859" s="18">
        <v>50</v>
      </c>
      <c r="T859" s="39" t="s">
        <v>86</v>
      </c>
      <c r="U859" s="11" t="s">
        <v>150</v>
      </c>
      <c r="V859" s="11">
        <v>0</v>
      </c>
      <c r="W859" s="11">
        <v>0</v>
      </c>
      <c r="X859" s="11">
        <v>0</v>
      </c>
      <c r="Y859" s="11">
        <v>0</v>
      </c>
      <c r="Z859" s="11">
        <v>0</v>
      </c>
      <c r="AA859" s="11">
        <v>0</v>
      </c>
      <c r="AB859" s="11">
        <v>0</v>
      </c>
      <c r="AC859" s="11"/>
      <c r="AD859" s="11"/>
      <c r="AE859" s="11"/>
      <c r="AF859" s="15"/>
      <c r="AG859" s="17" t="str">
        <f>IFERROR(VLOOKUP(표1[[#This Row],[담당자]],'담당자 정보'!$B:$D,2,0),"")</f>
        <v>바로고</v>
      </c>
      <c r="AH859" s="11" t="s">
        <v>6039</v>
      </c>
      <c r="AI859" s="12" t="s">
        <v>131</v>
      </c>
      <c r="AJ859" s="39" t="str">
        <f>IFERROR(VLOOKUP(표1[[#This Row],[담당자]],배민비즈계정!$B:$E,3,0),"")</f>
        <v>kwpark</v>
      </c>
      <c r="AK859" s="39" t="str">
        <f>IFERROR(VLOOKUP(표1[[#This Row],[담당자]],배민비즈계정!$B:$E,4,0),"")</f>
        <v>010-9098-6748</v>
      </c>
      <c r="AL859" s="12" t="str">
        <f>VLOOKUP(표1[[#This Row],[담당자]],배민비즈계정!$B:$E,2,0)</f>
        <v>1팀</v>
      </c>
      <c r="AM859" s="11" t="str">
        <f>VLOOKUP(표1[[#This Row],[담당자]],'담당자 정보'!B:G,6,FALSE)</f>
        <v>평정현</v>
      </c>
      <c r="AN859" s="11" t="str">
        <f>VLOOKUP(표1[[#This Row],[팀장]],배민비즈계정!$B:$E,3,FALSE)</f>
        <v>jhpyeong</v>
      </c>
      <c r="AO859" s="16" t="str">
        <f>VLOOKUP(표1[[#This Row],[팀장]],배민비즈계정!$B:$E,4,FALSE)</f>
        <v>010-4660-7292</v>
      </c>
      <c r="AP859" s="2" t="s">
        <v>57</v>
      </c>
      <c r="AQ859" s="2" t="s">
        <v>252</v>
      </c>
      <c r="AR859" s="2" t="str">
        <f>_xlfn.XLOOKUP(표1[[#This Row],[시도2]]&amp;" "&amp;표1[[#This Row],[시군구2]],요금제0402!C:C,요금제0402!G:G)</f>
        <v>서울B&amp;경인A</v>
      </c>
      <c r="AS859" s="2"/>
      <c r="AT859" s="2"/>
      <c r="AU859" s="2"/>
    </row>
    <row r="860" spans="1:47" ht="16.5" customHeight="1">
      <c r="A860" s="44">
        <v>858</v>
      </c>
      <c r="B860" s="45"/>
      <c r="C860" s="45" t="s">
        <v>6104</v>
      </c>
      <c r="D860" s="45" t="s">
        <v>6105</v>
      </c>
      <c r="E860" s="11" t="s">
        <v>75</v>
      </c>
      <c r="F860" s="11" t="s">
        <v>388</v>
      </c>
      <c r="G860" s="11" t="s">
        <v>435</v>
      </c>
      <c r="H860" s="11">
        <v>0</v>
      </c>
      <c r="I860" s="50"/>
      <c r="J860" s="11" t="s">
        <v>6106</v>
      </c>
      <c r="K860" s="11" t="s">
        <v>6107</v>
      </c>
      <c r="L860" s="11" t="s">
        <v>5944</v>
      </c>
      <c r="M860" s="12">
        <v>45527</v>
      </c>
      <c r="N860" s="12">
        <v>45532</v>
      </c>
      <c r="O860" s="12" t="str">
        <f>IFERROR(_xlfn.XLOOKUP(표1[[#This Row],[시도]]&amp;" "&amp;표1[[#This Row],[시군구]],요금제0402!C:C,요금제0402!G:G),"-")</f>
        <v>지방</v>
      </c>
      <c r="P860" s="40"/>
      <c r="Q860" s="57">
        <v>0</v>
      </c>
      <c r="R860" s="18">
        <v>100</v>
      </c>
      <c r="S860" s="18">
        <v>50</v>
      </c>
      <c r="T860" s="39" t="s">
        <v>86</v>
      </c>
      <c r="U860" s="11" t="s">
        <v>64</v>
      </c>
      <c r="V860" s="11">
        <v>5541502436</v>
      </c>
      <c r="W860" s="11" t="s">
        <v>6108</v>
      </c>
      <c r="X860" s="11" t="s">
        <v>6109</v>
      </c>
      <c r="Y860" s="11" t="s">
        <v>6110</v>
      </c>
      <c r="Z860" s="11">
        <v>3020786472151</v>
      </c>
      <c r="AA860" s="11" t="s">
        <v>142</v>
      </c>
      <c r="AB860" s="11" t="s">
        <v>6111</v>
      </c>
      <c r="AC860" s="11"/>
      <c r="AD860" s="11"/>
      <c r="AE860" s="11"/>
      <c r="AF860" s="15"/>
      <c r="AG860" s="17" t="str">
        <f>IFERROR(VLOOKUP(표1[[#This Row],[담당자]],'담당자 정보'!$B:$D,2,0),"")</f>
        <v>바로고</v>
      </c>
      <c r="AH860" s="11" t="s">
        <v>6039</v>
      </c>
      <c r="AI860" s="12" t="s">
        <v>131</v>
      </c>
      <c r="AJ860" s="39" t="str">
        <f>IFERROR(VLOOKUP(표1[[#This Row],[담당자]],배민비즈계정!$B:$E,3,0),"")</f>
        <v>kwpark</v>
      </c>
      <c r="AK860" s="39" t="str">
        <f>IFERROR(VLOOKUP(표1[[#This Row],[담당자]],배민비즈계정!$B:$E,4,0),"")</f>
        <v>010-9098-6748</v>
      </c>
      <c r="AL860" s="12" t="str">
        <f>VLOOKUP(표1[[#This Row],[담당자]],배민비즈계정!$B:$E,2,0)</f>
        <v>1팀</v>
      </c>
      <c r="AM860" s="11" t="str">
        <f>VLOOKUP(표1[[#This Row],[담당자]],'담당자 정보'!B:G,6,FALSE)</f>
        <v>평정현</v>
      </c>
      <c r="AN860" s="11" t="str">
        <f>VLOOKUP(표1[[#This Row],[팀장]],배민비즈계정!$B:$E,3,FALSE)</f>
        <v>jhpyeong</v>
      </c>
      <c r="AO860" s="16" t="str">
        <f>VLOOKUP(표1[[#This Row],[팀장]],배민비즈계정!$B:$E,4,FALSE)</f>
        <v>010-4660-7292</v>
      </c>
      <c r="AP860" s="2" t="s">
        <v>388</v>
      </c>
      <c r="AQ860" s="2" t="s">
        <v>435</v>
      </c>
      <c r="AR860" s="2" t="str">
        <f>_xlfn.XLOOKUP(표1[[#This Row],[시도2]]&amp;" "&amp;표1[[#This Row],[시군구2]],요금제0402!C:C,요금제0402!G:G)</f>
        <v>지방</v>
      </c>
      <c r="AS860" s="2"/>
      <c r="AT860" s="2"/>
      <c r="AU860" s="2"/>
    </row>
    <row r="861" spans="1:47" ht="16.5" customHeight="1">
      <c r="A861" s="44">
        <v>859</v>
      </c>
      <c r="B861" s="45"/>
      <c r="C861" s="45" t="s">
        <v>6112</v>
      </c>
      <c r="D861" s="45" t="s">
        <v>6113</v>
      </c>
      <c r="E861" s="11" t="s">
        <v>75</v>
      </c>
      <c r="F861" s="11" t="s">
        <v>2149</v>
      </c>
      <c r="G861" s="11" t="s">
        <v>2150</v>
      </c>
      <c r="H861" s="11">
        <v>0</v>
      </c>
      <c r="I861" s="50" t="s">
        <v>5248</v>
      </c>
      <c r="J861" s="11" t="s">
        <v>6114</v>
      </c>
      <c r="K861" s="11" t="s">
        <v>6115</v>
      </c>
      <c r="L861" s="11" t="s">
        <v>5944</v>
      </c>
      <c r="M861" s="12">
        <v>45527</v>
      </c>
      <c r="N861" s="12">
        <v>45532</v>
      </c>
      <c r="O861" s="12" t="str">
        <f>IFERROR(_xlfn.XLOOKUP(표1[[#This Row],[시도]]&amp;" "&amp;표1[[#This Row],[시군구]],요금제0402!C:C,요금제0402!G:G),"-")</f>
        <v>경인B</v>
      </c>
      <c r="P861" s="40"/>
      <c r="Q861" s="57">
        <v>0</v>
      </c>
      <c r="R861" s="18">
        <v>100</v>
      </c>
      <c r="S861" s="18">
        <v>50</v>
      </c>
      <c r="T861" s="39" t="s">
        <v>86</v>
      </c>
      <c r="U861" s="11" t="s">
        <v>64</v>
      </c>
      <c r="V861" s="11">
        <v>8425201023</v>
      </c>
      <c r="W861" s="11" t="s">
        <v>6116</v>
      </c>
      <c r="X861" s="11" t="s">
        <v>6117</v>
      </c>
      <c r="Y861" s="11" t="s">
        <v>6118</v>
      </c>
      <c r="Z861" s="11">
        <v>3333078563304</v>
      </c>
      <c r="AA861" s="11" t="s">
        <v>68</v>
      </c>
      <c r="AB861" s="11" t="s">
        <v>6119</v>
      </c>
      <c r="AC861" s="11"/>
      <c r="AD861" s="11"/>
      <c r="AE861" s="11"/>
      <c r="AF861" s="15"/>
      <c r="AG861" s="17" t="str">
        <f>IFERROR(VLOOKUP(표1[[#This Row],[담당자]],'담당자 정보'!$B:$D,2,0),"")</f>
        <v>바로고</v>
      </c>
      <c r="AH861" s="11" t="s">
        <v>6039</v>
      </c>
      <c r="AI861" s="12" t="s">
        <v>131</v>
      </c>
      <c r="AJ861" s="39" t="str">
        <f>IFERROR(VLOOKUP(표1[[#This Row],[담당자]],배민비즈계정!$B:$E,3,0),"")</f>
        <v>kwpark</v>
      </c>
      <c r="AK861" s="39" t="str">
        <f>IFERROR(VLOOKUP(표1[[#This Row],[담당자]],배민비즈계정!$B:$E,4,0),"")</f>
        <v>010-9098-6748</v>
      </c>
      <c r="AL861" s="12" t="str">
        <f>VLOOKUP(표1[[#This Row],[담당자]],배민비즈계정!$B:$E,2,0)</f>
        <v>1팀</v>
      </c>
      <c r="AM861" s="11" t="str">
        <f>VLOOKUP(표1[[#This Row],[담당자]],'담당자 정보'!B:G,6,FALSE)</f>
        <v>평정현</v>
      </c>
      <c r="AN861" s="11" t="str">
        <f>VLOOKUP(표1[[#This Row],[팀장]],배민비즈계정!$B:$E,3,FALSE)</f>
        <v>jhpyeong</v>
      </c>
      <c r="AO861" s="16" t="str">
        <f>VLOOKUP(표1[[#This Row],[팀장]],배민비즈계정!$B:$E,4,FALSE)</f>
        <v>010-4660-7292</v>
      </c>
      <c r="AP861" s="2" t="s">
        <v>2149</v>
      </c>
      <c r="AQ861" s="2" t="s">
        <v>2150</v>
      </c>
      <c r="AR861" s="2" t="str">
        <f>_xlfn.XLOOKUP(표1[[#This Row],[시도2]]&amp;" "&amp;표1[[#This Row],[시군구2]],요금제0402!C:C,요금제0402!G:G)</f>
        <v>경인B</v>
      </c>
      <c r="AS861" s="2"/>
      <c r="AT861" s="2"/>
      <c r="AU861" s="2"/>
    </row>
    <row r="862" spans="1:47" ht="16.5" customHeight="1">
      <c r="A862" s="44">
        <v>860</v>
      </c>
      <c r="B862" s="45"/>
      <c r="C862" s="45" t="s">
        <v>6120</v>
      </c>
      <c r="D862" s="45" t="s">
        <v>6121</v>
      </c>
      <c r="E862" s="11" t="s">
        <v>56</v>
      </c>
      <c r="F862" s="11" t="s">
        <v>109</v>
      </c>
      <c r="G862" s="11">
        <v>0</v>
      </c>
      <c r="H862" s="11">
        <v>0</v>
      </c>
      <c r="I862" s="50"/>
      <c r="J862" s="11" t="s">
        <v>6122</v>
      </c>
      <c r="K862" s="11" t="s">
        <v>6123</v>
      </c>
      <c r="L862" s="11" t="s">
        <v>5944</v>
      </c>
      <c r="M862" s="12">
        <v>45527</v>
      </c>
      <c r="N862" s="12">
        <v>45532</v>
      </c>
      <c r="O862" s="12" t="str">
        <f>IFERROR(_xlfn.XLOOKUP(표1[[#This Row],[시도]]&amp;" "&amp;표1[[#This Row],[시군구]],요금제0402!C:C,요금제0402!G:G),"-")</f>
        <v>-</v>
      </c>
      <c r="P862" s="40"/>
      <c r="Q862" s="57">
        <v>0</v>
      </c>
      <c r="R862" s="18">
        <v>100</v>
      </c>
      <c r="S862" s="18">
        <v>50</v>
      </c>
      <c r="T862" s="39" t="s">
        <v>86</v>
      </c>
      <c r="U862" s="11" t="s">
        <v>150</v>
      </c>
      <c r="V862" s="11">
        <v>0</v>
      </c>
      <c r="W862" s="11">
        <v>0</v>
      </c>
      <c r="X862" s="11">
        <v>0</v>
      </c>
      <c r="Y862" s="11">
        <v>0</v>
      </c>
      <c r="Z862" s="11">
        <v>0</v>
      </c>
      <c r="AA862" s="11">
        <v>0</v>
      </c>
      <c r="AB862" s="11">
        <v>0</v>
      </c>
      <c r="AC862" s="11"/>
      <c r="AD862" s="11"/>
      <c r="AE862" s="11"/>
      <c r="AF862" s="15"/>
      <c r="AG862" s="17" t="str">
        <f>IFERROR(VLOOKUP(표1[[#This Row],[담당자]],'담당자 정보'!$B:$D,2,0),"")</f>
        <v>바로고</v>
      </c>
      <c r="AH862" s="11" t="s">
        <v>6039</v>
      </c>
      <c r="AI862" s="12" t="s">
        <v>131</v>
      </c>
      <c r="AJ862" s="39" t="str">
        <f>IFERROR(VLOOKUP(표1[[#This Row],[담당자]],배민비즈계정!$B:$E,3,0),"")</f>
        <v>kwpark</v>
      </c>
      <c r="AK862" s="39" t="str">
        <f>IFERROR(VLOOKUP(표1[[#This Row],[담당자]],배민비즈계정!$B:$E,4,0),"")</f>
        <v>010-9098-6748</v>
      </c>
      <c r="AL862" s="12" t="str">
        <f>VLOOKUP(표1[[#This Row],[담당자]],배민비즈계정!$B:$E,2,0)</f>
        <v>1팀</v>
      </c>
      <c r="AM862" s="11" t="str">
        <f>VLOOKUP(표1[[#This Row],[담당자]],'담당자 정보'!B:G,6,FALSE)</f>
        <v>평정현</v>
      </c>
      <c r="AN862" s="11" t="str">
        <f>VLOOKUP(표1[[#This Row],[팀장]],배민비즈계정!$B:$E,3,FALSE)</f>
        <v>jhpyeong</v>
      </c>
      <c r="AO862" s="16" t="str">
        <f>VLOOKUP(표1[[#This Row],[팀장]],배민비즈계정!$B:$E,4,FALSE)</f>
        <v>010-4660-7292</v>
      </c>
      <c r="AP862" s="2" t="s">
        <v>109</v>
      </c>
      <c r="AQ862" s="2">
        <v>0</v>
      </c>
      <c r="AR862" s="2" t="e">
        <f>_xlfn.XLOOKUP(표1[[#This Row],[시도2]]&amp;" "&amp;표1[[#This Row],[시군구2]],요금제0402!C:C,요금제0402!G:G)</f>
        <v>#N/A</v>
      </c>
      <c r="AS862" s="2"/>
      <c r="AT862" s="2"/>
      <c r="AU862" s="2"/>
    </row>
    <row r="863" spans="1:47" ht="16.5" customHeight="1">
      <c r="A863" s="44">
        <v>861</v>
      </c>
      <c r="B863" s="45"/>
      <c r="C863" s="45" t="s">
        <v>6124</v>
      </c>
      <c r="D863" s="45" t="s">
        <v>6125</v>
      </c>
      <c r="E863" s="11" t="s">
        <v>56</v>
      </c>
      <c r="F863" s="11" t="s">
        <v>109</v>
      </c>
      <c r="G863" s="11" t="s">
        <v>848</v>
      </c>
      <c r="H863" s="11">
        <v>0</v>
      </c>
      <c r="I863" s="50"/>
      <c r="J863" s="11" t="s">
        <v>6126</v>
      </c>
      <c r="K863" s="11" t="s">
        <v>6127</v>
      </c>
      <c r="L863" s="11" t="s">
        <v>5944</v>
      </c>
      <c r="M863" s="12">
        <v>45527</v>
      </c>
      <c r="N863" s="12">
        <v>45532</v>
      </c>
      <c r="O863" s="12" t="str">
        <f>IFERROR(_xlfn.XLOOKUP(표1[[#This Row],[시도]]&amp;" "&amp;표1[[#This Row],[시군구]],요금제0402!C:C,요금제0402!G:G),"-")</f>
        <v>경인B</v>
      </c>
      <c r="P863" s="40"/>
      <c r="Q863" s="57">
        <v>0</v>
      </c>
      <c r="R863" s="18">
        <v>100</v>
      </c>
      <c r="S863" s="18">
        <v>50</v>
      </c>
      <c r="T863" s="39" t="s">
        <v>86</v>
      </c>
      <c r="U863" s="11" t="s">
        <v>64</v>
      </c>
      <c r="V863" s="11">
        <v>5081452294</v>
      </c>
      <c r="W863" s="11" t="s">
        <v>6128</v>
      </c>
      <c r="X863" s="11" t="s">
        <v>6129</v>
      </c>
      <c r="Y863" s="11" t="s">
        <v>6130</v>
      </c>
      <c r="Z863" s="11">
        <v>68170200103975</v>
      </c>
      <c r="AA863" s="11" t="s">
        <v>90</v>
      </c>
      <c r="AB863" s="11" t="s">
        <v>6131</v>
      </c>
      <c r="AC863" s="11"/>
      <c r="AD863" s="11"/>
      <c r="AE863" s="11"/>
      <c r="AF863" s="15"/>
      <c r="AG863" s="17" t="str">
        <f>IFERROR(VLOOKUP(표1[[#This Row],[담당자]],'담당자 정보'!$B:$D,2,0),"")</f>
        <v>모아라인</v>
      </c>
      <c r="AH863" s="11" t="s">
        <v>6132</v>
      </c>
      <c r="AI863" s="12" t="s">
        <v>396</v>
      </c>
      <c r="AJ863" s="39" t="str">
        <f>IFERROR(VLOOKUP(표1[[#This Row],[담당자]],배민비즈계정!$B:$E,3,0),"")</f>
        <v>jpmook12</v>
      </c>
      <c r="AK863" s="39" t="str">
        <f>IFERROR(VLOOKUP(표1[[#This Row],[담당자]],배민비즈계정!$B:$E,4,0),"")</f>
        <v>010-9904-2857</v>
      </c>
      <c r="AL863" s="12" t="str">
        <f>VLOOKUP(표1[[#This Row],[담당자]],배민비즈계정!$B:$E,2,0)</f>
        <v>모아라인</v>
      </c>
      <c r="AM863" s="11">
        <f>VLOOKUP(표1[[#This Row],[담당자]],'담당자 정보'!B:G,6,FALSE)</f>
        <v>0</v>
      </c>
      <c r="AN863" s="11" t="e">
        <f>VLOOKUP(표1[[#This Row],[팀장]],배민비즈계정!$B:$E,3,FALSE)</f>
        <v>#N/A</v>
      </c>
      <c r="AO863" s="16" t="e">
        <f>VLOOKUP(표1[[#This Row],[팀장]],배민비즈계정!$B:$E,4,FALSE)</f>
        <v>#N/A</v>
      </c>
      <c r="AP863" s="2" t="s">
        <v>109</v>
      </c>
      <c r="AQ863" s="2" t="s">
        <v>848</v>
      </c>
      <c r="AR863" s="2" t="str">
        <f>_xlfn.XLOOKUP(표1[[#This Row],[시도2]]&amp;" "&amp;표1[[#This Row],[시군구2]],요금제0402!C:C,요금제0402!G:G)</f>
        <v>경인B</v>
      </c>
      <c r="AS863" s="2"/>
      <c r="AT863" s="2"/>
      <c r="AU863" s="2"/>
    </row>
    <row r="864" spans="1:47" ht="16.5" customHeight="1">
      <c r="A864" s="44">
        <v>862</v>
      </c>
      <c r="B864" s="45"/>
      <c r="C864" s="45" t="s">
        <v>6133</v>
      </c>
      <c r="D864" s="45" t="s">
        <v>6134</v>
      </c>
      <c r="E864" s="11" t="s">
        <v>20777</v>
      </c>
      <c r="F864" s="11" t="s">
        <v>109</v>
      </c>
      <c r="G864" s="11" t="s">
        <v>1178</v>
      </c>
      <c r="H864" s="11">
        <v>1</v>
      </c>
      <c r="I864" s="50"/>
      <c r="J864" s="11" t="s">
        <v>6135</v>
      </c>
      <c r="K864" s="11" t="s">
        <v>6136</v>
      </c>
      <c r="L864" s="11" t="s">
        <v>5944</v>
      </c>
      <c r="M864" s="12">
        <v>45527</v>
      </c>
      <c r="N864" s="12">
        <v>45532</v>
      </c>
      <c r="O864" s="12" t="str">
        <f>IFERROR(_xlfn.XLOOKUP(표1[[#This Row],[시도]]&amp;" "&amp;표1[[#This Row],[시군구]],요금제0402!C:C,요금제0402!G:G),"-")</f>
        <v>로드러너 요금제</v>
      </c>
      <c r="P864" s="40"/>
      <c r="Q864" s="57">
        <v>80</v>
      </c>
      <c r="R864" s="18">
        <v>100</v>
      </c>
      <c r="S864" s="18">
        <v>50</v>
      </c>
      <c r="T864" s="39" t="s">
        <v>86</v>
      </c>
      <c r="U864" s="11" t="s">
        <v>64</v>
      </c>
      <c r="V864" s="11">
        <v>5821201523</v>
      </c>
      <c r="W864" s="11" t="s">
        <v>5062</v>
      </c>
      <c r="X864" s="11" t="s">
        <v>5063</v>
      </c>
      <c r="Y864" s="11" t="s">
        <v>5064</v>
      </c>
      <c r="Z864" s="11">
        <v>3521964446453</v>
      </c>
      <c r="AA864" s="11" t="s">
        <v>142</v>
      </c>
      <c r="AB864" s="11" t="s">
        <v>5065</v>
      </c>
      <c r="AC864" s="11"/>
      <c r="AD864" s="11"/>
      <c r="AE864" s="11"/>
      <c r="AF864" s="15"/>
      <c r="AG864" s="17" t="str">
        <f>IFERROR(VLOOKUP(표1[[#This Row],[담당자]],'담당자 정보'!$B:$D,2,0),"")</f>
        <v>모아라인</v>
      </c>
      <c r="AH864" s="11" t="s">
        <v>6132</v>
      </c>
      <c r="AI864" s="12" t="s">
        <v>396</v>
      </c>
      <c r="AJ864" s="39" t="str">
        <f>IFERROR(VLOOKUP(표1[[#This Row],[담당자]],배민비즈계정!$B:$E,3,0),"")</f>
        <v>jpmook12</v>
      </c>
      <c r="AK864" s="39" t="str">
        <f>IFERROR(VLOOKUP(표1[[#This Row],[담당자]],배민비즈계정!$B:$E,4,0),"")</f>
        <v>010-9904-2857</v>
      </c>
      <c r="AL864" s="12" t="str">
        <f>VLOOKUP(표1[[#This Row],[담당자]],배민비즈계정!$B:$E,2,0)</f>
        <v>모아라인</v>
      </c>
      <c r="AM864" s="11">
        <f>VLOOKUP(표1[[#This Row],[담당자]],'담당자 정보'!B:G,6,FALSE)</f>
        <v>0</v>
      </c>
      <c r="AN864" s="11" t="e">
        <f>VLOOKUP(표1[[#This Row],[팀장]],배민비즈계정!$B:$E,3,FALSE)</f>
        <v>#N/A</v>
      </c>
      <c r="AO864" s="16" t="e">
        <f>VLOOKUP(표1[[#This Row],[팀장]],배민비즈계정!$B:$E,4,FALSE)</f>
        <v>#N/A</v>
      </c>
      <c r="AP864" s="2" t="s">
        <v>109</v>
      </c>
      <c r="AQ864" s="2" t="s">
        <v>1178</v>
      </c>
      <c r="AR864" s="2" t="str">
        <f>_xlfn.XLOOKUP(표1[[#This Row],[시도2]]&amp;" "&amp;표1[[#This Row],[시군구2]],요금제0402!C:C,요금제0402!G:G)</f>
        <v>로드러너 요금제</v>
      </c>
      <c r="AS864" s="2"/>
      <c r="AT864" s="2">
        <v>34</v>
      </c>
      <c r="AU864" s="2"/>
    </row>
    <row r="865" spans="1:47" ht="16.5" customHeight="1">
      <c r="A865" s="44">
        <v>863</v>
      </c>
      <c r="B865" s="45"/>
      <c r="C865" s="45" t="s">
        <v>6137</v>
      </c>
      <c r="D865" s="45" t="s">
        <v>6138</v>
      </c>
      <c r="E865" s="11" t="s">
        <v>56</v>
      </c>
      <c r="F865" s="11" t="s">
        <v>309</v>
      </c>
      <c r="G865" s="11" t="s">
        <v>310</v>
      </c>
      <c r="H865" s="11">
        <v>0</v>
      </c>
      <c r="I865" s="50" t="s">
        <v>6139</v>
      </c>
      <c r="J865" s="11" t="s">
        <v>6140</v>
      </c>
      <c r="K865" s="11" t="s">
        <v>6141</v>
      </c>
      <c r="L865" s="11" t="s">
        <v>5944</v>
      </c>
      <c r="M865" s="12">
        <v>45527</v>
      </c>
      <c r="N865" s="12">
        <v>45532</v>
      </c>
      <c r="O865" s="12" t="str">
        <f>IFERROR(_xlfn.XLOOKUP(표1[[#This Row],[시도]]&amp;" "&amp;표1[[#This Row],[시군구]],요금제0402!C:C,요금제0402!G:G),"-")</f>
        <v>지방</v>
      </c>
      <c r="P865" s="40"/>
      <c r="Q865" s="57">
        <v>0</v>
      </c>
      <c r="R865" s="18">
        <v>100</v>
      </c>
      <c r="S865" s="18">
        <v>50</v>
      </c>
      <c r="T865" s="39" t="s">
        <v>86</v>
      </c>
      <c r="U865" s="11" t="s">
        <v>64</v>
      </c>
      <c r="V865" s="11">
        <v>6662601037</v>
      </c>
      <c r="W865" s="11" t="s">
        <v>6142</v>
      </c>
      <c r="X865" s="11" t="s">
        <v>6143</v>
      </c>
      <c r="Y865" s="11" t="s">
        <v>6144</v>
      </c>
      <c r="Z865" s="11" t="s">
        <v>6145</v>
      </c>
      <c r="AA865" s="11" t="s">
        <v>1845</v>
      </c>
      <c r="AB865" s="11" t="s">
        <v>6146</v>
      </c>
      <c r="AC865" s="11"/>
      <c r="AD865" s="11"/>
      <c r="AE865" s="11"/>
      <c r="AF865" s="15"/>
      <c r="AG865" s="17" t="str">
        <f>IFERROR(VLOOKUP(표1[[#This Row],[담당자]],'담당자 정보'!$B:$D,2,0),"")</f>
        <v>모아라인</v>
      </c>
      <c r="AH865" s="11" t="s">
        <v>6132</v>
      </c>
      <c r="AI865" s="12" t="s">
        <v>333</v>
      </c>
      <c r="AJ865" s="39" t="str">
        <f>IFERROR(VLOOKUP(표1[[#This Row],[담당자]],배민비즈계정!$B:$E,3,0),"")</f>
        <v>samsami7777777</v>
      </c>
      <c r="AK865" s="39" t="str">
        <f>IFERROR(VLOOKUP(표1[[#This Row],[담당자]],배민비즈계정!$B:$E,4,0),"")</f>
        <v>010-5212-8218</v>
      </c>
      <c r="AL865" s="12" t="str">
        <f>VLOOKUP(표1[[#This Row],[담당자]],배민비즈계정!$B:$E,2,0)</f>
        <v>모아라인</v>
      </c>
      <c r="AM865" s="11" t="str">
        <f>VLOOKUP(표1[[#This Row],[담당자]],'담당자 정보'!B:G,6,FALSE)</f>
        <v>김영선</v>
      </c>
      <c r="AN865" s="11" t="str">
        <f>VLOOKUP(표1[[#This Row],[팀장]],배민비즈계정!$B:$E,3,FALSE)</f>
        <v>samsami7777777</v>
      </c>
      <c r="AO865" s="16" t="str">
        <f>VLOOKUP(표1[[#This Row],[팀장]],배민비즈계정!$B:$E,4,FALSE)</f>
        <v>010-5212-8218</v>
      </c>
      <c r="AP865" s="2" t="s">
        <v>309</v>
      </c>
      <c r="AQ865" s="2" t="s">
        <v>310</v>
      </c>
      <c r="AR865" s="2" t="str">
        <f>_xlfn.XLOOKUP(표1[[#This Row],[시도2]]&amp;" "&amp;표1[[#This Row],[시군구2]],요금제0402!C:C,요금제0402!G:G)</f>
        <v>지방</v>
      </c>
      <c r="AS865" s="2"/>
      <c r="AT865" s="2"/>
      <c r="AU865" s="2"/>
    </row>
    <row r="866" spans="1:47" ht="16.5" customHeight="1">
      <c r="A866" s="44">
        <v>864</v>
      </c>
      <c r="B866" s="45"/>
      <c r="C866" s="45" t="s">
        <v>6147</v>
      </c>
      <c r="D866" s="45" t="s">
        <v>6148</v>
      </c>
      <c r="E866" s="11" t="s">
        <v>56</v>
      </c>
      <c r="F866" s="11" t="s">
        <v>57</v>
      </c>
      <c r="G866" s="11" t="s">
        <v>755</v>
      </c>
      <c r="H866" s="11">
        <v>0</v>
      </c>
      <c r="I866" s="50"/>
      <c r="J866" s="11" t="s">
        <v>6149</v>
      </c>
      <c r="K866" s="11" t="s">
        <v>6150</v>
      </c>
      <c r="L866" s="11" t="s">
        <v>5944</v>
      </c>
      <c r="M866" s="12">
        <v>45527</v>
      </c>
      <c r="N866" s="12">
        <v>45532</v>
      </c>
      <c r="O866" s="12" t="str">
        <f>IFERROR(_xlfn.XLOOKUP(표1[[#This Row],[시도]]&amp;" "&amp;표1[[#This Row],[시군구]],요금제0402!C:C,요금제0402!G:G),"-")</f>
        <v>서울B&amp;경인A</v>
      </c>
      <c r="P866" s="40"/>
      <c r="Q866" s="57">
        <v>0</v>
      </c>
      <c r="R866" s="18">
        <v>100</v>
      </c>
      <c r="S866" s="18">
        <v>50</v>
      </c>
      <c r="T866" s="39" t="s">
        <v>86</v>
      </c>
      <c r="U866" s="11" t="s">
        <v>64</v>
      </c>
      <c r="V866" s="11">
        <v>5071283392</v>
      </c>
      <c r="W866" s="11" t="s">
        <v>6151</v>
      </c>
      <c r="X866" s="11" t="s">
        <v>6152</v>
      </c>
      <c r="Y866" s="11" t="s">
        <v>6153</v>
      </c>
      <c r="Z866" s="11" t="s">
        <v>6154</v>
      </c>
      <c r="AA866" s="11" t="s">
        <v>90</v>
      </c>
      <c r="AB866" s="11" t="s">
        <v>6155</v>
      </c>
      <c r="AC866" s="11"/>
      <c r="AD866" s="11"/>
      <c r="AE866" s="11"/>
      <c r="AF866" s="15"/>
      <c r="AG866" s="17" t="str">
        <f>IFERROR(VLOOKUP(표1[[#This Row],[담당자]],'담당자 정보'!$B:$D,2,0),"")</f>
        <v>모아라인</v>
      </c>
      <c r="AH866" s="11" t="s">
        <v>6132</v>
      </c>
      <c r="AI866" s="12" t="s">
        <v>396</v>
      </c>
      <c r="AJ866" s="39" t="str">
        <f>IFERROR(VLOOKUP(표1[[#This Row],[담당자]],배민비즈계정!$B:$E,3,0),"")</f>
        <v>jpmook12</v>
      </c>
      <c r="AK866" s="39" t="str">
        <f>IFERROR(VLOOKUP(표1[[#This Row],[담당자]],배민비즈계정!$B:$E,4,0),"")</f>
        <v>010-9904-2857</v>
      </c>
      <c r="AL866" s="12" t="str">
        <f>VLOOKUP(표1[[#This Row],[담당자]],배민비즈계정!$B:$E,2,0)</f>
        <v>모아라인</v>
      </c>
      <c r="AM866" s="11">
        <f>VLOOKUP(표1[[#This Row],[담당자]],'담당자 정보'!B:G,6,FALSE)</f>
        <v>0</v>
      </c>
      <c r="AN866" s="11" t="e">
        <f>VLOOKUP(표1[[#This Row],[팀장]],배민비즈계정!$B:$E,3,FALSE)</f>
        <v>#N/A</v>
      </c>
      <c r="AO866" s="16" t="e">
        <f>VLOOKUP(표1[[#This Row],[팀장]],배민비즈계정!$B:$E,4,FALSE)</f>
        <v>#N/A</v>
      </c>
      <c r="AP866" s="2" t="s">
        <v>57</v>
      </c>
      <c r="AQ866" s="2" t="s">
        <v>755</v>
      </c>
      <c r="AR866" s="2" t="str">
        <f>_xlfn.XLOOKUP(표1[[#This Row],[시도2]]&amp;" "&amp;표1[[#This Row],[시군구2]],요금제0402!C:C,요금제0402!G:G)</f>
        <v>서울B&amp;경인A</v>
      </c>
      <c r="AS866" s="2"/>
      <c r="AT866" s="2"/>
      <c r="AU866" s="2"/>
    </row>
    <row r="867" spans="1:47" ht="16.5" customHeight="1">
      <c r="A867" s="44">
        <v>865</v>
      </c>
      <c r="B867" s="45"/>
      <c r="C867" s="45" t="s">
        <v>6156</v>
      </c>
      <c r="D867" s="45" t="s">
        <v>6157</v>
      </c>
      <c r="E867" s="11" t="s">
        <v>56</v>
      </c>
      <c r="F867" s="11" t="s">
        <v>109</v>
      </c>
      <c r="G867" s="11" t="s">
        <v>848</v>
      </c>
      <c r="H867" s="11">
        <v>0</v>
      </c>
      <c r="I867" s="50" t="s">
        <v>6158</v>
      </c>
      <c r="J867" s="11" t="s">
        <v>6159</v>
      </c>
      <c r="K867" s="11" t="s">
        <v>6160</v>
      </c>
      <c r="L867" s="11" t="s">
        <v>5944</v>
      </c>
      <c r="M867" s="12">
        <v>45527</v>
      </c>
      <c r="N867" s="12">
        <v>45532</v>
      </c>
      <c r="O867" s="12" t="str">
        <f>IFERROR(_xlfn.XLOOKUP(표1[[#This Row],[시도]]&amp;" "&amp;표1[[#This Row],[시군구]],요금제0402!C:C,요금제0402!G:G),"-")</f>
        <v>경인B</v>
      </c>
      <c r="P867" s="40"/>
      <c r="Q867" s="57">
        <v>0</v>
      </c>
      <c r="R867" s="18">
        <v>100</v>
      </c>
      <c r="S867" s="18">
        <v>50</v>
      </c>
      <c r="T867" s="39" t="s">
        <v>86</v>
      </c>
      <c r="U867" s="11" t="s">
        <v>64</v>
      </c>
      <c r="V867" s="11">
        <v>3474001068</v>
      </c>
      <c r="W867" s="11" t="s">
        <v>5274</v>
      </c>
      <c r="X867" s="11" t="s">
        <v>5275</v>
      </c>
      <c r="Y867" s="11" t="s">
        <v>5276</v>
      </c>
      <c r="Z867" s="11">
        <v>43720104350342</v>
      </c>
      <c r="AA867" s="11" t="s">
        <v>90</v>
      </c>
      <c r="AB867" s="11" t="s">
        <v>5277</v>
      </c>
      <c r="AC867" s="11"/>
      <c r="AD867" s="11"/>
      <c r="AE867" s="11"/>
      <c r="AF867" s="15"/>
      <c r="AG867" s="17" t="str">
        <f>IFERROR(VLOOKUP(표1[[#This Row],[담당자]],'담당자 정보'!$B:$D,2,0),"")</f>
        <v>바로고</v>
      </c>
      <c r="AH867" s="11" t="s">
        <v>6161</v>
      </c>
      <c r="AI867" s="12" t="s">
        <v>2479</v>
      </c>
      <c r="AJ867" s="39" t="str">
        <f>IFERROR(VLOOKUP(표1[[#This Row],[담당자]],배민비즈계정!$B:$E,3,0),"")</f>
        <v>yong1217</v>
      </c>
      <c r="AK867" s="39" t="str">
        <f>IFERROR(VLOOKUP(표1[[#This Row],[담당자]],배민비즈계정!$B:$E,4,0),"")</f>
        <v xml:space="preserve"> 010-9876-9387</v>
      </c>
      <c r="AL867" s="12" t="str">
        <f>VLOOKUP(표1[[#This Row],[담당자]],배민비즈계정!$B:$E,2,0)</f>
        <v>1팀</v>
      </c>
      <c r="AM867" s="11" t="str">
        <f>VLOOKUP(표1[[#This Row],[담당자]],'담당자 정보'!B:G,6,FALSE)</f>
        <v>평정현</v>
      </c>
      <c r="AN867" s="11" t="str">
        <f>VLOOKUP(표1[[#This Row],[팀장]],배민비즈계정!$B:$E,3,FALSE)</f>
        <v>jhpyeong</v>
      </c>
      <c r="AO867" s="16" t="str">
        <f>VLOOKUP(표1[[#This Row],[팀장]],배민비즈계정!$B:$E,4,FALSE)</f>
        <v>010-4660-7292</v>
      </c>
      <c r="AP867" s="2" t="s">
        <v>109</v>
      </c>
      <c r="AQ867" s="2" t="s">
        <v>848</v>
      </c>
      <c r="AR867" s="2" t="str">
        <f>_xlfn.XLOOKUP(표1[[#This Row],[시도2]]&amp;" "&amp;표1[[#This Row],[시군구2]],요금제0402!C:C,요금제0402!G:G)</f>
        <v>경인B</v>
      </c>
      <c r="AS867" s="2"/>
      <c r="AT867" s="2"/>
      <c r="AU867" s="2"/>
    </row>
    <row r="868" spans="1:47" ht="16.5" customHeight="1">
      <c r="A868" s="44">
        <v>866</v>
      </c>
      <c r="B868" s="153"/>
      <c r="C868" s="153" t="s">
        <v>6162</v>
      </c>
      <c r="D868" s="153" t="s">
        <v>6163</v>
      </c>
      <c r="E868" s="11" t="s">
        <v>56</v>
      </c>
      <c r="F868" s="11" t="s">
        <v>2149</v>
      </c>
      <c r="G868" s="17" t="s">
        <v>435</v>
      </c>
      <c r="H868" s="11">
        <v>0</v>
      </c>
      <c r="I868" s="47" t="s">
        <v>6164</v>
      </c>
      <c r="J868" s="17" t="s">
        <v>6165</v>
      </c>
      <c r="K868" s="17" t="s">
        <v>6166</v>
      </c>
      <c r="L868" s="11" t="s">
        <v>5944</v>
      </c>
      <c r="M868" s="12">
        <v>45527</v>
      </c>
      <c r="N868" s="12">
        <v>45532</v>
      </c>
      <c r="O868" s="12" t="str">
        <f>IFERROR(_xlfn.XLOOKUP(표1[[#This Row],[시도]]&amp;" "&amp;표1[[#This Row],[시군구]],요금제0402!C:C,요금제0402!G:G),"-")</f>
        <v>경인B</v>
      </c>
      <c r="P868" s="156"/>
      <c r="Q868" s="57">
        <v>0</v>
      </c>
      <c r="R868" s="18">
        <v>100</v>
      </c>
      <c r="S868" s="18">
        <v>50</v>
      </c>
      <c r="T868" s="39" t="s">
        <v>86</v>
      </c>
      <c r="U868" s="11" t="s">
        <v>64</v>
      </c>
      <c r="V868" s="11">
        <v>5223001374</v>
      </c>
      <c r="W868" s="11" t="s">
        <v>4663</v>
      </c>
      <c r="X868" s="11" t="s">
        <v>4664</v>
      </c>
      <c r="Y868" s="11" t="s">
        <v>4665</v>
      </c>
      <c r="Z868" s="11">
        <v>3333162546866</v>
      </c>
      <c r="AA868" s="11" t="s">
        <v>68</v>
      </c>
      <c r="AB868" s="11" t="s">
        <v>4666</v>
      </c>
      <c r="AC868" s="17"/>
      <c r="AD868" s="17"/>
      <c r="AE868" s="17"/>
      <c r="AF868" s="32"/>
      <c r="AG868" s="17" t="str">
        <f>IFERROR(VLOOKUP(표1[[#This Row],[담당자]],'담당자 정보'!$B:$D,2,0),"")</f>
        <v>바로고</v>
      </c>
      <c r="AH868" s="11" t="s">
        <v>6039</v>
      </c>
      <c r="AI868" s="12" t="s">
        <v>356</v>
      </c>
      <c r="AJ868" s="41" t="str">
        <f>IFERROR(VLOOKUP(표1[[#This Row],[담당자]],배민비즈계정!$B:$E,3,0),"")</f>
        <v>jhpyeong</v>
      </c>
      <c r="AK868" s="41" t="str">
        <f>IFERROR(VLOOKUP(표1[[#This Row],[담당자]],배민비즈계정!$B:$E,4,0),"")</f>
        <v>010-4660-7292</v>
      </c>
      <c r="AL868" s="12" t="str">
        <f>VLOOKUP(표1[[#This Row],[담당자]],배민비즈계정!$B:$E,2,0)</f>
        <v>1팀 팀장</v>
      </c>
      <c r="AM868" s="11" t="str">
        <f>VLOOKUP(표1[[#This Row],[담당자]],'담당자 정보'!B:G,6,FALSE)</f>
        <v>평정현</v>
      </c>
      <c r="AN868" s="11" t="str">
        <f>VLOOKUP(표1[[#This Row],[팀장]],배민비즈계정!$B:$E,3,FALSE)</f>
        <v>jhpyeong</v>
      </c>
      <c r="AO868" s="16" t="str">
        <f>VLOOKUP(표1[[#This Row],[팀장]],배민비즈계정!$B:$E,4,FALSE)</f>
        <v>010-4660-7292</v>
      </c>
      <c r="AP868" s="2" t="s">
        <v>2149</v>
      </c>
      <c r="AQ868" s="2" t="s">
        <v>435</v>
      </c>
      <c r="AR868" s="2" t="str">
        <f>_xlfn.XLOOKUP(표1[[#This Row],[시도2]]&amp;" "&amp;표1[[#This Row],[시군구2]],요금제0402!C:C,요금제0402!G:G)</f>
        <v>경인B</v>
      </c>
      <c r="AS868" s="2"/>
      <c r="AT868" s="2"/>
      <c r="AU868" s="2"/>
    </row>
    <row r="869" spans="1:47" ht="16.5" customHeight="1">
      <c r="A869" s="44">
        <v>867</v>
      </c>
      <c r="B869" s="11"/>
      <c r="C869" s="11" t="s">
        <v>6167</v>
      </c>
      <c r="D869" s="11" t="s">
        <v>6168</v>
      </c>
      <c r="E869" s="11" t="s">
        <v>56</v>
      </c>
      <c r="F869" s="11" t="s">
        <v>1284</v>
      </c>
      <c r="G869" s="11" t="s">
        <v>1305</v>
      </c>
      <c r="H869" s="11">
        <v>0</v>
      </c>
      <c r="I869" s="50"/>
      <c r="J869" s="11" t="s">
        <v>6169</v>
      </c>
      <c r="K869" s="11" t="s">
        <v>6170</v>
      </c>
      <c r="L869" s="11" t="s">
        <v>5944</v>
      </c>
      <c r="M869" s="12">
        <v>45534</v>
      </c>
      <c r="N869" s="12">
        <v>45539</v>
      </c>
      <c r="O869" s="12" t="str">
        <f>IFERROR(_xlfn.XLOOKUP(표1[[#This Row],[시도]]&amp;" "&amp;표1[[#This Row],[시군구]],요금제0402!C:C,요금제0402!G:G),"-")</f>
        <v>지방</v>
      </c>
      <c r="P869" s="40"/>
      <c r="Q869" s="57">
        <v>0</v>
      </c>
      <c r="R869" s="18">
        <v>100</v>
      </c>
      <c r="S869" s="18">
        <v>50</v>
      </c>
      <c r="T869" s="39" t="s">
        <v>86</v>
      </c>
      <c r="U869" s="11" t="s">
        <v>64</v>
      </c>
      <c r="V869" s="11">
        <v>1201800838</v>
      </c>
      <c r="W869" s="11" t="s">
        <v>6171</v>
      </c>
      <c r="X869" s="11" t="s">
        <v>6172</v>
      </c>
      <c r="Y869" s="11" t="s">
        <v>6173</v>
      </c>
      <c r="Z869" s="11">
        <v>3333049656391</v>
      </c>
      <c r="AA869" s="11" t="s">
        <v>68</v>
      </c>
      <c r="AB869" s="11" t="s">
        <v>6174</v>
      </c>
      <c r="AC869" s="11"/>
      <c r="AD869" s="11"/>
      <c r="AE869" s="11"/>
      <c r="AF869" s="15"/>
      <c r="AG869" s="17" t="str">
        <f>IFERROR(VLOOKUP(표1[[#This Row],[담당자]],'담당자 정보'!$B:$D,2,0),"")</f>
        <v>바로고</v>
      </c>
      <c r="AH869" s="11" t="s">
        <v>6030</v>
      </c>
      <c r="AI869" s="12" t="s">
        <v>298</v>
      </c>
      <c r="AJ869" s="41" t="str">
        <f>IFERROR(VLOOKUP(표1[[#This Row],[담당자]],배민비즈계정!$B:$E,3,0),"")</f>
        <v>hbshim</v>
      </c>
      <c r="AK869" s="41" t="str">
        <f>IFERROR(VLOOKUP(표1[[#This Row],[담당자]],배민비즈계정!$B:$E,4,0),"")</f>
        <v xml:space="preserve"> 010-8940-9029</v>
      </c>
      <c r="AL869" s="12" t="str">
        <f>VLOOKUP(표1[[#This Row],[담당자]],배민비즈계정!$B:$E,2,0)</f>
        <v>2팀</v>
      </c>
      <c r="AM869" s="11" t="str">
        <f>VLOOKUP(표1[[#This Row],[담당자]],'담당자 정보'!B:G,6,FALSE)</f>
        <v>최융희</v>
      </c>
      <c r="AN869" s="11" t="str">
        <f>VLOOKUP(표1[[#This Row],[팀장]],배민비즈계정!$B:$E,3,FALSE)</f>
        <v>yhchoi62</v>
      </c>
      <c r="AO869" s="16" t="str">
        <f>VLOOKUP(표1[[#This Row],[팀장]],배민비즈계정!$B:$E,4,FALSE)</f>
        <v xml:space="preserve"> 010-2336-6262</v>
      </c>
      <c r="AP869" s="2" t="s">
        <v>1284</v>
      </c>
      <c r="AQ869" s="2" t="s">
        <v>1305</v>
      </c>
      <c r="AR869" s="2" t="str">
        <f>_xlfn.XLOOKUP(표1[[#This Row],[시도2]]&amp;" "&amp;표1[[#This Row],[시군구2]],요금제0402!C:C,요금제0402!G:G)</f>
        <v>지방</v>
      </c>
      <c r="AS869" s="2"/>
      <c r="AT869" s="2"/>
      <c r="AU869" s="2"/>
    </row>
    <row r="870" spans="1:47" ht="16.5" customHeight="1">
      <c r="A870" s="44">
        <v>868</v>
      </c>
      <c r="B870" s="11"/>
      <c r="C870" s="11" t="s">
        <v>6175</v>
      </c>
      <c r="D870" s="11" t="s">
        <v>6176</v>
      </c>
      <c r="E870" s="11" t="s">
        <v>56</v>
      </c>
      <c r="F870" s="11" t="s">
        <v>288</v>
      </c>
      <c r="G870" s="11" t="s">
        <v>289</v>
      </c>
      <c r="H870" s="11">
        <v>0</v>
      </c>
      <c r="I870" s="47" t="s">
        <v>6177</v>
      </c>
      <c r="J870" s="11" t="s">
        <v>6178</v>
      </c>
      <c r="K870" s="11" t="s">
        <v>6179</v>
      </c>
      <c r="L870" s="11" t="s">
        <v>5944</v>
      </c>
      <c r="M870" s="12">
        <v>45534</v>
      </c>
      <c r="N870" s="12">
        <v>45539</v>
      </c>
      <c r="O870" s="12" t="str">
        <f>IFERROR(_xlfn.XLOOKUP(표1[[#This Row],[시도]]&amp;" "&amp;표1[[#This Row],[시군구]],요금제0402!C:C,요금제0402!G:G),"-")</f>
        <v>지방</v>
      </c>
      <c r="P870" s="40"/>
      <c r="Q870" s="57">
        <v>0</v>
      </c>
      <c r="R870" s="18">
        <v>50</v>
      </c>
      <c r="S870" s="18">
        <v>0</v>
      </c>
      <c r="T870" s="12" t="s">
        <v>63</v>
      </c>
      <c r="U870" s="11" t="s">
        <v>64</v>
      </c>
      <c r="V870" s="11">
        <v>3400801918</v>
      </c>
      <c r="W870" s="11" t="s">
        <v>293</v>
      </c>
      <c r="X870" s="11" t="s">
        <v>294</v>
      </c>
      <c r="Y870" s="11" t="s">
        <v>295</v>
      </c>
      <c r="Z870" s="11">
        <v>11791067065807</v>
      </c>
      <c r="AA870" s="11" t="s">
        <v>296</v>
      </c>
      <c r="AB870" s="11" t="s">
        <v>297</v>
      </c>
      <c r="AC870" s="11"/>
      <c r="AD870" s="11"/>
      <c r="AE870" s="11"/>
      <c r="AF870" s="15"/>
      <c r="AG870" s="17" t="str">
        <f>IFERROR(VLOOKUP(표1[[#This Row],[담당자]],'담당자 정보'!$B:$D,2,0),"")</f>
        <v>바로고</v>
      </c>
      <c r="AH870" s="11" t="s">
        <v>6030</v>
      </c>
      <c r="AI870" s="12" t="s">
        <v>298</v>
      </c>
      <c r="AJ870" s="41" t="str">
        <f>IFERROR(VLOOKUP(표1[[#This Row],[담당자]],배민비즈계정!$B:$E,3,0),"")</f>
        <v>hbshim</v>
      </c>
      <c r="AK870" s="41" t="str">
        <f>IFERROR(VLOOKUP(표1[[#This Row],[담당자]],배민비즈계정!$B:$E,4,0),"")</f>
        <v xml:space="preserve"> 010-8940-9029</v>
      </c>
      <c r="AL870" s="12" t="str">
        <f>VLOOKUP(표1[[#This Row],[담당자]],배민비즈계정!$B:$E,2,0)</f>
        <v>2팀</v>
      </c>
      <c r="AM870" s="11" t="str">
        <f>VLOOKUP(표1[[#This Row],[담당자]],'담당자 정보'!B:G,6,FALSE)</f>
        <v>최융희</v>
      </c>
      <c r="AN870" s="11" t="str">
        <f>VLOOKUP(표1[[#This Row],[팀장]],배민비즈계정!$B:$E,3,FALSE)</f>
        <v>yhchoi62</v>
      </c>
      <c r="AO870" s="16" t="str">
        <f>VLOOKUP(표1[[#This Row],[팀장]],배민비즈계정!$B:$E,4,FALSE)</f>
        <v xml:space="preserve"> 010-2336-6262</v>
      </c>
      <c r="AP870" s="2" t="s">
        <v>288</v>
      </c>
      <c r="AQ870" s="2" t="s">
        <v>289</v>
      </c>
      <c r="AR870" s="2" t="str">
        <f>_xlfn.XLOOKUP(표1[[#This Row],[시도2]]&amp;" "&amp;표1[[#This Row],[시군구2]],요금제0402!C:C,요금제0402!G:G)</f>
        <v>지방</v>
      </c>
      <c r="AS870" s="2"/>
      <c r="AT870" s="2"/>
      <c r="AU870" s="2"/>
    </row>
    <row r="871" spans="1:47" ht="16.5" customHeight="1">
      <c r="A871" s="44">
        <v>869</v>
      </c>
      <c r="B871" s="11"/>
      <c r="C871" s="11" t="s">
        <v>6180</v>
      </c>
      <c r="D871" s="11" t="s">
        <v>6181</v>
      </c>
      <c r="E871" s="11" t="s">
        <v>75</v>
      </c>
      <c r="F871" s="11" t="s">
        <v>2149</v>
      </c>
      <c r="G871" s="11" t="s">
        <v>2170</v>
      </c>
      <c r="H871" s="11">
        <v>0</v>
      </c>
      <c r="I871" s="50"/>
      <c r="J871" s="11" t="s">
        <v>6182</v>
      </c>
      <c r="K871" s="11" t="s">
        <v>6183</v>
      </c>
      <c r="L871" s="11" t="s">
        <v>5944</v>
      </c>
      <c r="M871" s="12">
        <v>45534</v>
      </c>
      <c r="N871" s="12">
        <v>45539</v>
      </c>
      <c r="O871" s="12" t="str">
        <f>IFERROR(_xlfn.XLOOKUP(표1[[#This Row],[시도]]&amp;" "&amp;표1[[#This Row],[시군구]],요금제0402!C:C,요금제0402!G:G),"-")</f>
        <v>경인B</v>
      </c>
      <c r="P871" s="40"/>
      <c r="Q871" s="57">
        <v>0</v>
      </c>
      <c r="R871" s="18">
        <v>100</v>
      </c>
      <c r="S871" s="18">
        <v>50</v>
      </c>
      <c r="T871" s="39" t="s">
        <v>86</v>
      </c>
      <c r="U871" s="11" t="s">
        <v>64</v>
      </c>
      <c r="V871" s="11">
        <v>8254400650</v>
      </c>
      <c r="W871" s="11" t="s">
        <v>6184</v>
      </c>
      <c r="X871" s="11" t="s">
        <v>3029</v>
      </c>
      <c r="Y871" s="11" t="s">
        <v>3030</v>
      </c>
      <c r="Z871" s="11">
        <v>3333211325354</v>
      </c>
      <c r="AA871" s="11" t="s">
        <v>68</v>
      </c>
      <c r="AB871" s="11" t="s">
        <v>3031</v>
      </c>
      <c r="AC871" s="11"/>
      <c r="AD871" s="11"/>
      <c r="AE871" s="11"/>
      <c r="AF871" s="15"/>
      <c r="AG871" s="17" t="str">
        <f>IFERROR(VLOOKUP(표1[[#This Row],[담당자]],'담당자 정보'!$B:$D,2,0),"")</f>
        <v>바로고</v>
      </c>
      <c r="AH871" s="11" t="s">
        <v>6048</v>
      </c>
      <c r="AI871" s="12" t="s">
        <v>2479</v>
      </c>
      <c r="AJ871" s="41" t="str">
        <f>IFERROR(VLOOKUP(표1[[#This Row],[담당자]],배민비즈계정!$B:$E,3,0),"")</f>
        <v>yong1217</v>
      </c>
      <c r="AK871" s="41" t="str">
        <f>IFERROR(VLOOKUP(표1[[#This Row],[담당자]],배민비즈계정!$B:$E,4,0),"")</f>
        <v xml:space="preserve"> 010-9876-9387</v>
      </c>
      <c r="AL871" s="12" t="str">
        <f>VLOOKUP(표1[[#This Row],[담당자]],배민비즈계정!$B:$E,2,0)</f>
        <v>1팀</v>
      </c>
      <c r="AM871" s="11" t="str">
        <f>VLOOKUP(표1[[#This Row],[담당자]],'담당자 정보'!B:G,6,FALSE)</f>
        <v>평정현</v>
      </c>
      <c r="AN871" s="11" t="str">
        <f>VLOOKUP(표1[[#This Row],[팀장]],배민비즈계정!$B:$E,3,FALSE)</f>
        <v>jhpyeong</v>
      </c>
      <c r="AO871" s="16" t="str">
        <f>VLOOKUP(표1[[#This Row],[팀장]],배민비즈계정!$B:$E,4,FALSE)</f>
        <v>010-4660-7292</v>
      </c>
      <c r="AP871" s="2" t="s">
        <v>2149</v>
      </c>
      <c r="AQ871" s="2" t="s">
        <v>2170</v>
      </c>
      <c r="AR871" s="2" t="str">
        <f>_xlfn.XLOOKUP(표1[[#This Row],[시도2]]&amp;" "&amp;표1[[#This Row],[시군구2]],요금제0402!C:C,요금제0402!G:G)</f>
        <v>경인B</v>
      </c>
      <c r="AS871" s="2"/>
      <c r="AT871" s="2"/>
      <c r="AU871" s="2"/>
    </row>
    <row r="872" spans="1:47" ht="16.5" customHeight="1">
      <c r="A872" s="44">
        <v>870</v>
      </c>
      <c r="B872" s="11"/>
      <c r="C872" s="11" t="s">
        <v>6185</v>
      </c>
      <c r="D872" s="11" t="s">
        <v>6186</v>
      </c>
      <c r="E872" s="11" t="s">
        <v>108</v>
      </c>
      <c r="F872" s="11" t="s">
        <v>493</v>
      </c>
      <c r="G872" s="11" t="s">
        <v>377</v>
      </c>
      <c r="H872" s="11">
        <v>1</v>
      </c>
      <c r="I872" s="50"/>
      <c r="J872" s="11" t="s">
        <v>6187</v>
      </c>
      <c r="K872" s="11" t="s">
        <v>6188</v>
      </c>
      <c r="L872" s="11" t="s">
        <v>5944</v>
      </c>
      <c r="M872" s="12">
        <v>45534</v>
      </c>
      <c r="N872" s="12">
        <v>45539</v>
      </c>
      <c r="O872" s="12" t="str">
        <f>IFERROR(_xlfn.XLOOKUP(표1[[#This Row],[시도]]&amp;" "&amp;표1[[#This Row],[시군구]],요금제0402!C:C,요금제0402!G:G),"-")</f>
        <v>지방</v>
      </c>
      <c r="P872" s="40"/>
      <c r="Q872" s="57">
        <v>0</v>
      </c>
      <c r="R872" s="18">
        <v>100</v>
      </c>
      <c r="S872" s="18">
        <v>50</v>
      </c>
      <c r="T872" s="39" t="s">
        <v>86</v>
      </c>
      <c r="U872" s="11" t="s">
        <v>64</v>
      </c>
      <c r="V872" s="11">
        <v>4062001317</v>
      </c>
      <c r="W872" s="11" t="s">
        <v>5111</v>
      </c>
      <c r="X872" s="11" t="s">
        <v>5112</v>
      </c>
      <c r="Y872" s="11" t="s">
        <v>5113</v>
      </c>
      <c r="Z872" s="11">
        <v>100024359696</v>
      </c>
      <c r="AA872" s="11" t="s">
        <v>1097</v>
      </c>
      <c r="AB872" s="11" t="s">
        <v>5114</v>
      </c>
      <c r="AC872" s="11"/>
      <c r="AD872" s="11"/>
      <c r="AE872" s="11"/>
      <c r="AF872" s="15"/>
      <c r="AG872" s="17" t="str">
        <f>IFERROR(VLOOKUP(표1[[#This Row],[담당자]],'담당자 정보'!$B:$D,2,0),"")</f>
        <v>바로고</v>
      </c>
      <c r="AH872" s="11" t="s">
        <v>6030</v>
      </c>
      <c r="AI872" s="12" t="s">
        <v>535</v>
      </c>
      <c r="AJ872" s="41" t="str">
        <f>IFERROR(VLOOKUP(표1[[#This Row],[담당자]],배민비즈계정!$B:$E,3,0),"")</f>
        <v>yckim</v>
      </c>
      <c r="AK872" s="41" t="str">
        <f>IFERROR(VLOOKUP(표1[[#This Row],[담당자]],배민비즈계정!$B:$E,4,0),"")</f>
        <v>010-9995-3121</v>
      </c>
      <c r="AL872" s="12" t="str">
        <f>VLOOKUP(표1[[#This Row],[담당자]],배민비즈계정!$B:$E,2,0)</f>
        <v>2팀</v>
      </c>
      <c r="AM872" s="11" t="str">
        <f>VLOOKUP(표1[[#This Row],[담당자]],'담당자 정보'!B:G,6,FALSE)</f>
        <v>최융희</v>
      </c>
      <c r="AN872" s="11" t="str">
        <f>VLOOKUP(표1[[#This Row],[팀장]],배민비즈계정!$B:$E,3,FALSE)</f>
        <v>yhchoi62</v>
      </c>
      <c r="AO872" s="16" t="str">
        <f>VLOOKUP(표1[[#This Row],[팀장]],배민비즈계정!$B:$E,4,FALSE)</f>
        <v xml:space="preserve"> 010-2336-6262</v>
      </c>
      <c r="AP872" s="2" t="s">
        <v>493</v>
      </c>
      <c r="AQ872" s="2" t="s">
        <v>377</v>
      </c>
      <c r="AR872" s="2" t="str">
        <f>_xlfn.XLOOKUP(표1[[#This Row],[시도2]]&amp;" "&amp;표1[[#This Row],[시군구2]],요금제0402!C:C,요금제0402!G:G)</f>
        <v>지방</v>
      </c>
      <c r="AS872" s="2"/>
      <c r="AT872" s="2"/>
      <c r="AU872" s="2"/>
    </row>
    <row r="873" spans="1:47" ht="16.5" customHeight="1">
      <c r="A873" s="44">
        <v>871</v>
      </c>
      <c r="B873" s="11"/>
      <c r="C873" s="11" t="s">
        <v>6189</v>
      </c>
      <c r="D873" s="11" t="s">
        <v>6190</v>
      </c>
      <c r="E873" s="11" t="s">
        <v>75</v>
      </c>
      <c r="F873" s="11" t="s">
        <v>493</v>
      </c>
      <c r="G873" s="11" t="s">
        <v>539</v>
      </c>
      <c r="H873" s="11">
        <v>0</v>
      </c>
      <c r="I873" s="50"/>
      <c r="J873" s="11" t="s">
        <v>6191</v>
      </c>
      <c r="K873" s="11" t="s">
        <v>6192</v>
      </c>
      <c r="L873" s="11" t="s">
        <v>5944</v>
      </c>
      <c r="M873" s="12">
        <v>45534</v>
      </c>
      <c r="N873" s="12">
        <v>45539</v>
      </c>
      <c r="O873" s="12" t="str">
        <f>IFERROR(_xlfn.XLOOKUP(표1[[#This Row],[시도]]&amp;" "&amp;표1[[#This Row],[시군구]],요금제0402!C:C,요금제0402!G:G),"-")</f>
        <v>지방</v>
      </c>
      <c r="P873" s="40"/>
      <c r="Q873" s="57">
        <v>0</v>
      </c>
      <c r="R873" s="18">
        <v>100</v>
      </c>
      <c r="S873" s="18">
        <v>50</v>
      </c>
      <c r="T873" s="39" t="s">
        <v>86</v>
      </c>
      <c r="U873" s="11" t="s">
        <v>64</v>
      </c>
      <c r="V873" s="11">
        <v>1621003022</v>
      </c>
      <c r="W873" s="11" t="s">
        <v>6193</v>
      </c>
      <c r="X873" s="11" t="s">
        <v>6194</v>
      </c>
      <c r="Y873" s="11" t="s">
        <v>6195</v>
      </c>
      <c r="Z873" s="11">
        <v>95880101381187</v>
      </c>
      <c r="AA873" s="11" t="s">
        <v>90</v>
      </c>
      <c r="AB873" s="11" t="s">
        <v>6196</v>
      </c>
      <c r="AC873" s="11"/>
      <c r="AD873" s="11"/>
      <c r="AE873" s="11"/>
      <c r="AF873" s="15"/>
      <c r="AG873" s="17" t="str">
        <f>IFERROR(VLOOKUP(표1[[#This Row],[담당자]],'담당자 정보'!$B:$D,2,0),"")</f>
        <v>바로고</v>
      </c>
      <c r="AH873" s="11" t="s">
        <v>6030</v>
      </c>
      <c r="AI873" s="12" t="s">
        <v>535</v>
      </c>
      <c r="AJ873" s="41" t="str">
        <f>IFERROR(VLOOKUP(표1[[#This Row],[담당자]],배민비즈계정!$B:$E,3,0),"")</f>
        <v>yckim</v>
      </c>
      <c r="AK873" s="41" t="str">
        <f>IFERROR(VLOOKUP(표1[[#This Row],[담당자]],배민비즈계정!$B:$E,4,0),"")</f>
        <v>010-9995-3121</v>
      </c>
      <c r="AL873" s="12" t="str">
        <f>VLOOKUP(표1[[#This Row],[담당자]],배민비즈계정!$B:$E,2,0)</f>
        <v>2팀</v>
      </c>
      <c r="AM873" s="11" t="str">
        <f>VLOOKUP(표1[[#This Row],[담당자]],'담당자 정보'!B:G,6,FALSE)</f>
        <v>최융희</v>
      </c>
      <c r="AN873" s="11" t="str">
        <f>VLOOKUP(표1[[#This Row],[팀장]],배민비즈계정!$B:$E,3,FALSE)</f>
        <v>yhchoi62</v>
      </c>
      <c r="AO873" s="16" t="str">
        <f>VLOOKUP(표1[[#This Row],[팀장]],배민비즈계정!$B:$E,4,FALSE)</f>
        <v xml:space="preserve"> 010-2336-6262</v>
      </c>
      <c r="AP873" s="2" t="s">
        <v>493</v>
      </c>
      <c r="AQ873" s="2" t="s">
        <v>539</v>
      </c>
      <c r="AR873" s="2" t="str">
        <f>_xlfn.XLOOKUP(표1[[#This Row],[시도2]]&amp;" "&amp;표1[[#This Row],[시군구2]],요금제0402!C:C,요금제0402!G:G)</f>
        <v>지방</v>
      </c>
      <c r="AS873" s="2"/>
      <c r="AT873" s="2"/>
      <c r="AU873" s="2"/>
    </row>
    <row r="874" spans="1:47" ht="16.5" customHeight="1">
      <c r="A874" s="44">
        <v>872</v>
      </c>
      <c r="B874" s="11"/>
      <c r="C874" s="11" t="s">
        <v>6197</v>
      </c>
      <c r="D874" s="11" t="s">
        <v>6198</v>
      </c>
      <c r="E874" s="11" t="s">
        <v>56</v>
      </c>
      <c r="F874" s="11" t="s">
        <v>493</v>
      </c>
      <c r="G874" s="11" t="s">
        <v>1765</v>
      </c>
      <c r="H874" s="11">
        <v>0</v>
      </c>
      <c r="I874" s="50"/>
      <c r="J874" s="11" t="s">
        <v>6199</v>
      </c>
      <c r="K874" s="11" t="s">
        <v>6200</v>
      </c>
      <c r="L874" s="11" t="s">
        <v>5944</v>
      </c>
      <c r="M874" s="12">
        <v>45534</v>
      </c>
      <c r="N874" s="12">
        <v>45539</v>
      </c>
      <c r="O874" s="12" t="str">
        <f>IFERROR(_xlfn.XLOOKUP(표1[[#This Row],[시도]]&amp;" "&amp;표1[[#This Row],[시군구]],요금제0402!C:C,요금제0402!G:G),"-")</f>
        <v>지방</v>
      </c>
      <c r="P874" s="40"/>
      <c r="Q874" s="57">
        <v>0</v>
      </c>
      <c r="R874" s="18">
        <v>100</v>
      </c>
      <c r="S874" s="18">
        <v>50</v>
      </c>
      <c r="T874" s="39" t="s">
        <v>86</v>
      </c>
      <c r="U874" s="11" t="s">
        <v>150</v>
      </c>
      <c r="V874" s="11">
        <v>0</v>
      </c>
      <c r="W874" s="11">
        <v>0</v>
      </c>
      <c r="X874" s="11">
        <v>0</v>
      </c>
      <c r="Y874" s="11">
        <v>0</v>
      </c>
      <c r="Z874" s="11">
        <v>0</v>
      </c>
      <c r="AA874" s="11">
        <v>0</v>
      </c>
      <c r="AB874" s="11">
        <v>0</v>
      </c>
      <c r="AC874" s="11"/>
      <c r="AD874" s="11"/>
      <c r="AE874" s="11"/>
      <c r="AF874" s="15"/>
      <c r="AG874" s="17" t="str">
        <f>IFERROR(VLOOKUP(표1[[#This Row],[담당자]],'담당자 정보'!$B:$D,2,0),"")</f>
        <v/>
      </c>
      <c r="AH874" s="11" t="s">
        <v>6030</v>
      </c>
      <c r="AI874" s="12" t="s">
        <v>5939</v>
      </c>
      <c r="AJ874" s="41" t="str">
        <f>IFERROR(VLOOKUP(표1[[#This Row],[담당자]],배민비즈계정!$B:$E,3,0),"")</f>
        <v/>
      </c>
      <c r="AK874" s="41" t="str">
        <f>IFERROR(VLOOKUP(표1[[#This Row],[담당자]],배민비즈계정!$B:$E,4,0),"")</f>
        <v/>
      </c>
      <c r="AL874" s="12" t="e">
        <f>VLOOKUP(표1[[#This Row],[담당자]],배민비즈계정!$B:$E,2,0)</f>
        <v>#N/A</v>
      </c>
      <c r="AM874" s="11" t="e">
        <f>VLOOKUP(표1[[#This Row],[담당자]],'담당자 정보'!B:G,6,FALSE)</f>
        <v>#N/A</v>
      </c>
      <c r="AN874" s="11" t="e">
        <f>VLOOKUP(표1[[#This Row],[팀장]],배민비즈계정!$B:$E,3,FALSE)</f>
        <v>#N/A</v>
      </c>
      <c r="AO874" s="16" t="e">
        <f>VLOOKUP(표1[[#This Row],[팀장]],배민비즈계정!$B:$E,4,FALSE)</f>
        <v>#N/A</v>
      </c>
      <c r="AP874" s="2" t="s">
        <v>493</v>
      </c>
      <c r="AQ874" s="2" t="s">
        <v>1765</v>
      </c>
      <c r="AR874" s="2" t="str">
        <f>_xlfn.XLOOKUP(표1[[#This Row],[시도2]]&amp;" "&amp;표1[[#This Row],[시군구2]],요금제0402!C:C,요금제0402!G:G)</f>
        <v>지방</v>
      </c>
      <c r="AS874" s="2"/>
      <c r="AT874" s="2"/>
      <c r="AU874" s="2"/>
    </row>
    <row r="875" spans="1:47" ht="16.5" customHeight="1">
      <c r="A875" s="44">
        <v>873</v>
      </c>
      <c r="B875" s="11"/>
      <c r="C875" s="11" t="s">
        <v>6201</v>
      </c>
      <c r="D875" s="11" t="s">
        <v>6202</v>
      </c>
      <c r="E875" s="11" t="s">
        <v>56</v>
      </c>
      <c r="F875" s="11" t="s">
        <v>481</v>
      </c>
      <c r="G875" s="11" t="s">
        <v>5286</v>
      </c>
      <c r="H875" s="11">
        <v>0</v>
      </c>
      <c r="I875" s="50"/>
      <c r="J875" s="11" t="s">
        <v>6203</v>
      </c>
      <c r="K875" s="11" t="s">
        <v>6204</v>
      </c>
      <c r="L875" s="11" t="s">
        <v>5944</v>
      </c>
      <c r="M875" s="12">
        <v>45534</v>
      </c>
      <c r="N875" s="12">
        <v>45539</v>
      </c>
      <c r="O875" s="12" t="str">
        <f>IFERROR(_xlfn.XLOOKUP(표1[[#This Row],[시도]]&amp;" "&amp;표1[[#This Row],[시군구]],요금제0402!C:C,요금제0402!G:G),"-")</f>
        <v>지방</v>
      </c>
      <c r="P875" s="40"/>
      <c r="Q875" s="57">
        <v>0</v>
      </c>
      <c r="R875" s="18">
        <v>100</v>
      </c>
      <c r="S875" s="18">
        <v>50</v>
      </c>
      <c r="T875" s="39" t="s">
        <v>86</v>
      </c>
      <c r="U875" s="11" t="s">
        <v>150</v>
      </c>
      <c r="V875" s="11">
        <v>0</v>
      </c>
      <c r="W875" s="11">
        <v>0</v>
      </c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/>
      <c r="AD875" s="11"/>
      <c r="AE875" s="11"/>
      <c r="AF875" s="15"/>
      <c r="AG875" s="17" t="str">
        <f>IFERROR(VLOOKUP(표1[[#This Row],[담당자]],'담당자 정보'!$B:$D,2,0),"")</f>
        <v/>
      </c>
      <c r="AH875" s="11" t="s">
        <v>6030</v>
      </c>
      <c r="AI875" s="12" t="s">
        <v>5939</v>
      </c>
      <c r="AJ875" s="41" t="str">
        <f>IFERROR(VLOOKUP(표1[[#This Row],[담당자]],배민비즈계정!$B:$E,3,0),"")</f>
        <v/>
      </c>
      <c r="AK875" s="41" t="str">
        <f>IFERROR(VLOOKUP(표1[[#This Row],[담당자]],배민비즈계정!$B:$E,4,0),"")</f>
        <v/>
      </c>
      <c r="AL875" s="12" t="e">
        <f>VLOOKUP(표1[[#This Row],[담당자]],배민비즈계정!$B:$E,2,0)</f>
        <v>#N/A</v>
      </c>
      <c r="AM875" s="11" t="e">
        <f>VLOOKUP(표1[[#This Row],[담당자]],'담당자 정보'!B:G,6,FALSE)</f>
        <v>#N/A</v>
      </c>
      <c r="AN875" s="11" t="e">
        <f>VLOOKUP(표1[[#This Row],[팀장]],배민비즈계정!$B:$E,3,FALSE)</f>
        <v>#N/A</v>
      </c>
      <c r="AO875" s="16" t="e">
        <f>VLOOKUP(표1[[#This Row],[팀장]],배민비즈계정!$B:$E,4,FALSE)</f>
        <v>#N/A</v>
      </c>
      <c r="AP875" s="2" t="s">
        <v>481</v>
      </c>
      <c r="AQ875" s="2" t="s">
        <v>5286</v>
      </c>
      <c r="AR875" s="2" t="str">
        <f>_xlfn.XLOOKUP(표1[[#This Row],[시도2]]&amp;" "&amp;표1[[#This Row],[시군구2]],요금제0402!C:C,요금제0402!G:G)</f>
        <v>지방</v>
      </c>
      <c r="AS875" s="2"/>
      <c r="AT875" s="2"/>
      <c r="AU875" s="2"/>
    </row>
    <row r="876" spans="1:47" ht="16.5" customHeight="1">
      <c r="A876" s="44">
        <v>874</v>
      </c>
      <c r="B876" s="11"/>
      <c r="C876" s="11" t="s">
        <v>6205</v>
      </c>
      <c r="D876" s="11" t="s">
        <v>6206</v>
      </c>
      <c r="E876" s="11" t="s">
        <v>56</v>
      </c>
      <c r="F876" s="11" t="s">
        <v>2149</v>
      </c>
      <c r="G876" s="11" t="s">
        <v>435</v>
      </c>
      <c r="H876" s="11">
        <v>0</v>
      </c>
      <c r="I876" s="50"/>
      <c r="J876" s="11" t="s">
        <v>6207</v>
      </c>
      <c r="K876" s="11" t="s">
        <v>6208</v>
      </c>
      <c r="L876" s="11" t="s">
        <v>5944</v>
      </c>
      <c r="M876" s="12">
        <v>45534</v>
      </c>
      <c r="N876" s="12">
        <v>45539</v>
      </c>
      <c r="O876" s="12" t="str">
        <f>IFERROR(_xlfn.XLOOKUP(표1[[#This Row],[시도]]&amp;" "&amp;표1[[#This Row],[시군구]],요금제0402!C:C,요금제0402!G:G),"-")</f>
        <v>경인B</v>
      </c>
      <c r="P876" s="40"/>
      <c r="Q876" s="57">
        <v>0</v>
      </c>
      <c r="R876" s="18">
        <v>100</v>
      </c>
      <c r="S876" s="18">
        <v>50</v>
      </c>
      <c r="T876" s="39" t="s">
        <v>86</v>
      </c>
      <c r="U876" s="11" t="s">
        <v>64</v>
      </c>
      <c r="V876" s="11">
        <v>5223001374</v>
      </c>
      <c r="W876" s="11" t="s">
        <v>6209</v>
      </c>
      <c r="X876" s="11" t="s">
        <v>4664</v>
      </c>
      <c r="Y876" s="11" t="s">
        <v>4665</v>
      </c>
      <c r="Z876" s="11">
        <v>3333162546866</v>
      </c>
      <c r="AA876" s="11" t="s">
        <v>68</v>
      </c>
      <c r="AB876" s="11" t="s">
        <v>4666</v>
      </c>
      <c r="AC876" s="11"/>
      <c r="AD876" s="11"/>
      <c r="AE876" s="11"/>
      <c r="AF876" s="15"/>
      <c r="AG876" s="17" t="str">
        <f>IFERROR(VLOOKUP(표1[[#This Row],[담당자]],'담당자 정보'!$B:$D,2,0),"")</f>
        <v>바로고</v>
      </c>
      <c r="AH876" s="11" t="s">
        <v>6039</v>
      </c>
      <c r="AI876" s="12" t="s">
        <v>356</v>
      </c>
      <c r="AJ876" s="41" t="str">
        <f>IFERROR(VLOOKUP(표1[[#This Row],[담당자]],배민비즈계정!$B:$E,3,0),"")</f>
        <v>jhpyeong</v>
      </c>
      <c r="AK876" s="41" t="str">
        <f>IFERROR(VLOOKUP(표1[[#This Row],[담당자]],배민비즈계정!$B:$E,4,0),"")</f>
        <v>010-4660-7292</v>
      </c>
      <c r="AL876" s="12" t="str">
        <f>VLOOKUP(표1[[#This Row],[담당자]],배민비즈계정!$B:$E,2,0)</f>
        <v>1팀 팀장</v>
      </c>
      <c r="AM876" s="11" t="str">
        <f>VLOOKUP(표1[[#This Row],[담당자]],'담당자 정보'!B:G,6,FALSE)</f>
        <v>평정현</v>
      </c>
      <c r="AN876" s="11" t="str">
        <f>VLOOKUP(표1[[#This Row],[팀장]],배민비즈계정!$B:$E,3,FALSE)</f>
        <v>jhpyeong</v>
      </c>
      <c r="AO876" s="16" t="str">
        <f>VLOOKUP(표1[[#This Row],[팀장]],배민비즈계정!$B:$E,4,FALSE)</f>
        <v>010-4660-7292</v>
      </c>
      <c r="AP876" s="2" t="s">
        <v>2149</v>
      </c>
      <c r="AQ876" s="2" t="s">
        <v>435</v>
      </c>
      <c r="AR876" s="2" t="str">
        <f>_xlfn.XLOOKUP(표1[[#This Row],[시도2]]&amp;" "&amp;표1[[#This Row],[시군구2]],요금제0402!C:C,요금제0402!G:G)</f>
        <v>경인B</v>
      </c>
      <c r="AS876" s="2"/>
      <c r="AT876" s="2"/>
      <c r="AU876" s="2"/>
    </row>
    <row r="877" spans="1:47" ht="16.5" customHeight="1">
      <c r="A877" s="44">
        <v>875</v>
      </c>
      <c r="B877" s="11"/>
      <c r="C877" s="11" t="s">
        <v>6210</v>
      </c>
      <c r="D877" s="11" t="s">
        <v>6211</v>
      </c>
      <c r="E877" s="11" t="s">
        <v>56</v>
      </c>
      <c r="F877" s="11" t="s">
        <v>109</v>
      </c>
      <c r="G877" s="11" t="s">
        <v>848</v>
      </c>
      <c r="H877" s="11">
        <v>0</v>
      </c>
      <c r="I877" s="50"/>
      <c r="J877" s="11" t="s">
        <v>6212</v>
      </c>
      <c r="K877" s="11" t="s">
        <v>6213</v>
      </c>
      <c r="L877" s="11" t="s">
        <v>5944</v>
      </c>
      <c r="M877" s="12">
        <v>45534</v>
      </c>
      <c r="N877" s="12">
        <v>45539</v>
      </c>
      <c r="O877" s="12" t="str">
        <f>IFERROR(_xlfn.XLOOKUP(표1[[#This Row],[시도]]&amp;" "&amp;표1[[#This Row],[시군구]],요금제0402!C:C,요금제0402!G:G),"-")</f>
        <v>경인B</v>
      </c>
      <c r="P877" s="40"/>
      <c r="Q877" s="57">
        <v>0</v>
      </c>
      <c r="R877" s="18">
        <v>100</v>
      </c>
      <c r="S877" s="18">
        <v>50</v>
      </c>
      <c r="T877" s="39" t="s">
        <v>86</v>
      </c>
      <c r="U877" s="11" t="s">
        <v>64</v>
      </c>
      <c r="V877" s="11">
        <v>7261902081</v>
      </c>
      <c r="W877" s="11" t="s">
        <v>6214</v>
      </c>
      <c r="X877" s="11" t="s">
        <v>6214</v>
      </c>
      <c r="Y877" s="11" t="s">
        <v>6215</v>
      </c>
      <c r="Z877" s="11">
        <v>3333085257625</v>
      </c>
      <c r="AA877" s="11" t="s">
        <v>68</v>
      </c>
      <c r="AB877" s="11" t="s">
        <v>6216</v>
      </c>
      <c r="AC877" s="11"/>
      <c r="AD877" s="11"/>
      <c r="AE877" s="11"/>
      <c r="AF877" s="15"/>
      <c r="AG877" s="17" t="str">
        <f>IFERROR(VLOOKUP(표1[[#This Row],[담당자]],'담당자 정보'!$B:$D,2,0),"")</f>
        <v>바로고</v>
      </c>
      <c r="AH877" s="11" t="s">
        <v>6039</v>
      </c>
      <c r="AI877" s="12" t="s">
        <v>356</v>
      </c>
      <c r="AJ877" s="41" t="str">
        <f>IFERROR(VLOOKUP(표1[[#This Row],[담당자]],배민비즈계정!$B:$E,3,0),"")</f>
        <v>jhpyeong</v>
      </c>
      <c r="AK877" s="41" t="str">
        <f>IFERROR(VLOOKUP(표1[[#This Row],[담당자]],배민비즈계정!$B:$E,4,0),"")</f>
        <v>010-4660-7292</v>
      </c>
      <c r="AL877" s="12" t="str">
        <f>VLOOKUP(표1[[#This Row],[담당자]],배민비즈계정!$B:$E,2,0)</f>
        <v>1팀 팀장</v>
      </c>
      <c r="AM877" s="11" t="str">
        <f>VLOOKUP(표1[[#This Row],[담당자]],'담당자 정보'!B:G,6,FALSE)</f>
        <v>평정현</v>
      </c>
      <c r="AN877" s="11" t="str">
        <f>VLOOKUP(표1[[#This Row],[팀장]],배민비즈계정!$B:$E,3,FALSE)</f>
        <v>jhpyeong</v>
      </c>
      <c r="AO877" s="16" t="str">
        <f>VLOOKUP(표1[[#This Row],[팀장]],배민비즈계정!$B:$E,4,FALSE)</f>
        <v>010-4660-7292</v>
      </c>
      <c r="AP877" s="2" t="s">
        <v>109</v>
      </c>
      <c r="AQ877" s="2" t="s">
        <v>848</v>
      </c>
      <c r="AR877" s="2" t="str">
        <f>_xlfn.XLOOKUP(표1[[#This Row],[시도2]]&amp;" "&amp;표1[[#This Row],[시군구2]],요금제0402!C:C,요금제0402!G:G)</f>
        <v>경인B</v>
      </c>
      <c r="AS877" s="2"/>
      <c r="AT877" s="2"/>
      <c r="AU877" s="2"/>
    </row>
    <row r="878" spans="1:47" ht="16.5" customHeight="1">
      <c r="A878" s="44">
        <v>876</v>
      </c>
      <c r="B878" s="11"/>
      <c r="C878" s="11" t="s">
        <v>6217</v>
      </c>
      <c r="D878" s="11" t="s">
        <v>6218</v>
      </c>
      <c r="E878" s="11" t="s">
        <v>108</v>
      </c>
      <c r="F878" s="11" t="s">
        <v>388</v>
      </c>
      <c r="G878" s="11" t="s">
        <v>377</v>
      </c>
      <c r="H878" s="11">
        <v>1</v>
      </c>
      <c r="I878" s="50"/>
      <c r="J878" s="11" t="s">
        <v>6219</v>
      </c>
      <c r="K878" s="11" t="s">
        <v>6220</v>
      </c>
      <c r="L878" s="11" t="s">
        <v>5944</v>
      </c>
      <c r="M878" s="12">
        <v>45534</v>
      </c>
      <c r="N878" s="12">
        <v>45539</v>
      </c>
      <c r="O878" s="12" t="str">
        <f>IFERROR(_xlfn.XLOOKUP(표1[[#This Row],[시도]]&amp;" "&amp;표1[[#This Row],[시군구]],요금제0402!C:C,요금제0402!G:G),"-")</f>
        <v>지방</v>
      </c>
      <c r="P878" s="40"/>
      <c r="Q878" s="57">
        <v>0</v>
      </c>
      <c r="R878" s="18">
        <v>100</v>
      </c>
      <c r="S878" s="18">
        <v>50</v>
      </c>
      <c r="T878" s="39" t="s">
        <v>86</v>
      </c>
      <c r="U878" s="11" t="s">
        <v>64</v>
      </c>
      <c r="V878" s="11">
        <v>8091601969</v>
      </c>
      <c r="W878" s="11" t="s">
        <v>6221</v>
      </c>
      <c r="X878" s="11" t="s">
        <v>6222</v>
      </c>
      <c r="Y878" s="11" t="s">
        <v>6223</v>
      </c>
      <c r="Z878" s="11">
        <v>3333269409817</v>
      </c>
      <c r="AA878" s="11" t="s">
        <v>68</v>
      </c>
      <c r="AB878" s="11" t="s">
        <v>6224</v>
      </c>
      <c r="AC878" s="11"/>
      <c r="AD878" s="11"/>
      <c r="AE878" s="11"/>
      <c r="AF878" s="15"/>
      <c r="AG878" s="17" t="str">
        <f>IFERROR(VLOOKUP(표1[[#This Row],[담당자]],'담당자 정보'!$B:$D,2,0),"")</f>
        <v>바로고</v>
      </c>
      <c r="AH878" s="11" t="s">
        <v>6030</v>
      </c>
      <c r="AI878" s="12" t="s">
        <v>535</v>
      </c>
      <c r="AJ878" s="41" t="str">
        <f>IFERROR(VLOOKUP(표1[[#This Row],[담당자]],배민비즈계정!$B:$E,3,0),"")</f>
        <v>yckim</v>
      </c>
      <c r="AK878" s="41" t="str">
        <f>IFERROR(VLOOKUP(표1[[#This Row],[담당자]],배민비즈계정!$B:$E,4,0),"")</f>
        <v>010-9995-3121</v>
      </c>
      <c r="AL878" s="12" t="str">
        <f>VLOOKUP(표1[[#This Row],[담당자]],배민비즈계정!$B:$E,2,0)</f>
        <v>2팀</v>
      </c>
      <c r="AM878" s="11" t="str">
        <f>VLOOKUP(표1[[#This Row],[담당자]],'담당자 정보'!B:G,6,FALSE)</f>
        <v>최융희</v>
      </c>
      <c r="AN878" s="11" t="str">
        <f>VLOOKUP(표1[[#This Row],[팀장]],배민비즈계정!$B:$E,3,FALSE)</f>
        <v>yhchoi62</v>
      </c>
      <c r="AO878" s="16" t="str">
        <f>VLOOKUP(표1[[#This Row],[팀장]],배민비즈계정!$B:$E,4,FALSE)</f>
        <v xml:space="preserve"> 010-2336-6262</v>
      </c>
      <c r="AP878" s="2" t="s">
        <v>388</v>
      </c>
      <c r="AQ878" s="2" t="s">
        <v>377</v>
      </c>
      <c r="AR878" s="2" t="str">
        <f>_xlfn.XLOOKUP(표1[[#This Row],[시도2]]&amp;" "&amp;표1[[#This Row],[시군구2]],요금제0402!C:C,요금제0402!G:G)</f>
        <v>지방</v>
      </c>
      <c r="AS878" s="2"/>
      <c r="AT878" s="2"/>
      <c r="AU878" s="2"/>
    </row>
    <row r="879" spans="1:47" ht="16.5" customHeight="1">
      <c r="A879" s="44">
        <v>877</v>
      </c>
      <c r="B879" s="11"/>
      <c r="C879" s="11" t="s">
        <v>6225</v>
      </c>
      <c r="D879" s="11" t="s">
        <v>6226</v>
      </c>
      <c r="E879" s="11" t="s">
        <v>56</v>
      </c>
      <c r="F879" s="11" t="s">
        <v>109</v>
      </c>
      <c r="G879" s="11" t="s">
        <v>848</v>
      </c>
      <c r="H879" s="11">
        <v>0</v>
      </c>
      <c r="I879" s="50"/>
      <c r="J879" s="11" t="s">
        <v>6227</v>
      </c>
      <c r="K879" s="11" t="s">
        <v>6127</v>
      </c>
      <c r="L879" s="11" t="s">
        <v>5944</v>
      </c>
      <c r="M879" s="12">
        <v>45534</v>
      </c>
      <c r="N879" s="12">
        <v>45539</v>
      </c>
      <c r="O879" s="12" t="str">
        <f>IFERROR(_xlfn.XLOOKUP(표1[[#This Row],[시도]]&amp;" "&amp;표1[[#This Row],[시군구]],요금제0402!C:C,요금제0402!G:G),"-")</f>
        <v>경인B</v>
      </c>
      <c r="P879" s="40"/>
      <c r="Q879" s="57">
        <v>0</v>
      </c>
      <c r="R879" s="18">
        <v>100</v>
      </c>
      <c r="S879" s="18">
        <v>50</v>
      </c>
      <c r="T879" s="39" t="s">
        <v>86</v>
      </c>
      <c r="U879" s="11" t="s">
        <v>64</v>
      </c>
      <c r="V879" s="11">
        <v>8654600822</v>
      </c>
      <c r="W879" s="11" t="s">
        <v>6228</v>
      </c>
      <c r="X879" s="11" t="s">
        <v>6229</v>
      </c>
      <c r="Y879" s="11" t="s">
        <v>6230</v>
      </c>
      <c r="Z879" s="11">
        <v>110046510555</v>
      </c>
      <c r="AA879" s="11" t="s">
        <v>165</v>
      </c>
      <c r="AB879" s="11" t="s">
        <v>6231</v>
      </c>
      <c r="AC879" s="11"/>
      <c r="AD879" s="11"/>
      <c r="AE879" s="11"/>
      <c r="AF879" s="15"/>
      <c r="AG879" s="17" t="str">
        <f>IFERROR(VLOOKUP(표1[[#This Row],[담당자]],'담당자 정보'!$B:$D,2,0),"")</f>
        <v>바로고</v>
      </c>
      <c r="AH879" s="11" t="s">
        <v>6232</v>
      </c>
      <c r="AI879" s="12" t="s">
        <v>2479</v>
      </c>
      <c r="AJ879" s="41" t="str">
        <f>IFERROR(VLOOKUP(표1[[#This Row],[담당자]],배민비즈계정!$B:$E,3,0),"")</f>
        <v>yong1217</v>
      </c>
      <c r="AK879" s="41" t="str">
        <f>IFERROR(VLOOKUP(표1[[#This Row],[담당자]],배민비즈계정!$B:$E,4,0),"")</f>
        <v xml:space="preserve"> 010-9876-9387</v>
      </c>
      <c r="AL879" s="12" t="str">
        <f>VLOOKUP(표1[[#This Row],[담당자]],배민비즈계정!$B:$E,2,0)</f>
        <v>1팀</v>
      </c>
      <c r="AM879" s="11" t="str">
        <f>VLOOKUP(표1[[#This Row],[담당자]],'담당자 정보'!B:G,6,FALSE)</f>
        <v>평정현</v>
      </c>
      <c r="AN879" s="11" t="str">
        <f>VLOOKUP(표1[[#This Row],[팀장]],배민비즈계정!$B:$E,3,FALSE)</f>
        <v>jhpyeong</v>
      </c>
      <c r="AO879" s="16" t="str">
        <f>VLOOKUP(표1[[#This Row],[팀장]],배민비즈계정!$B:$E,4,FALSE)</f>
        <v>010-4660-7292</v>
      </c>
      <c r="AP879" s="2" t="s">
        <v>109</v>
      </c>
      <c r="AQ879" s="2" t="s">
        <v>848</v>
      </c>
      <c r="AR879" s="2" t="str">
        <f>_xlfn.XLOOKUP(표1[[#This Row],[시도2]]&amp;" "&amp;표1[[#This Row],[시군구2]],요금제0402!C:C,요금제0402!G:G)</f>
        <v>경인B</v>
      </c>
      <c r="AS879" s="2"/>
      <c r="AT879" s="2"/>
      <c r="AU879" s="2"/>
    </row>
    <row r="880" spans="1:47" ht="16.5" customHeight="1">
      <c r="A880" s="44">
        <v>878</v>
      </c>
      <c r="B880" s="11"/>
      <c r="C880" s="11" t="s">
        <v>6233</v>
      </c>
      <c r="D880" s="11" t="s">
        <v>6234</v>
      </c>
      <c r="E880" s="11" t="s">
        <v>56</v>
      </c>
      <c r="F880" s="11" t="s">
        <v>109</v>
      </c>
      <c r="G880" s="11" t="s">
        <v>2273</v>
      </c>
      <c r="H880" s="11">
        <v>0</v>
      </c>
      <c r="I880" s="50" t="s">
        <v>1708</v>
      </c>
      <c r="J880" s="11" t="s">
        <v>6235</v>
      </c>
      <c r="K880" s="11" t="s">
        <v>6236</v>
      </c>
      <c r="L880" s="11" t="s">
        <v>5944</v>
      </c>
      <c r="M880" s="12">
        <v>45534</v>
      </c>
      <c r="N880" s="12">
        <v>45539</v>
      </c>
      <c r="O880" s="12" t="str">
        <f>IFERROR(_xlfn.XLOOKUP(표1[[#This Row],[시도]]&amp;" "&amp;표1[[#This Row],[시군구]],요금제0402!C:C,요금제0402!G:G),"-")</f>
        <v>경인B</v>
      </c>
      <c r="P880" s="40"/>
      <c r="Q880" s="57">
        <v>0</v>
      </c>
      <c r="R880" s="18">
        <v>100</v>
      </c>
      <c r="S880" s="18">
        <v>50</v>
      </c>
      <c r="T880" s="39" t="s">
        <v>86</v>
      </c>
      <c r="U880" s="11" t="s">
        <v>64</v>
      </c>
      <c r="V880" s="11">
        <v>2461302749</v>
      </c>
      <c r="W880" s="11" t="s">
        <v>6237</v>
      </c>
      <c r="X880" s="11" t="s">
        <v>6238</v>
      </c>
      <c r="Y880" s="11" t="s">
        <v>6239</v>
      </c>
      <c r="Z880" s="11">
        <v>3333315055369</v>
      </c>
      <c r="AA880" s="11" t="s">
        <v>68</v>
      </c>
      <c r="AB880" s="11" t="s">
        <v>6240</v>
      </c>
      <c r="AC880" s="11"/>
      <c r="AD880" s="11"/>
      <c r="AE880" s="11"/>
      <c r="AF880" s="15"/>
      <c r="AG880" s="17" t="str">
        <f>IFERROR(VLOOKUP(표1[[#This Row],[담당자]],'담당자 정보'!$B:$D,2,0),"")</f>
        <v>바로고</v>
      </c>
      <c r="AH880" s="11" t="s">
        <v>6232</v>
      </c>
      <c r="AI880" s="12" t="s">
        <v>71</v>
      </c>
      <c r="AJ880" s="41" t="str">
        <f>IFERROR(VLOOKUP(표1[[#This Row],[담당자]],배민비즈계정!$B:$E,3,0),"")</f>
        <v>tkdan159</v>
      </c>
      <c r="AK880" s="41" t="str">
        <f>IFERROR(VLOOKUP(표1[[#This Row],[담당자]],배민비즈계정!$B:$E,4,0),"")</f>
        <v>010-9052-0911</v>
      </c>
      <c r="AL880" s="12" t="str">
        <f>VLOOKUP(표1[[#This Row],[담당자]],배민비즈계정!$B:$E,2,0)</f>
        <v>1팀</v>
      </c>
      <c r="AM880" s="11" t="str">
        <f>VLOOKUP(표1[[#This Row],[담당자]],'담당자 정보'!B:G,6,FALSE)</f>
        <v>평정현</v>
      </c>
      <c r="AN880" s="11" t="str">
        <f>VLOOKUP(표1[[#This Row],[팀장]],배민비즈계정!$B:$E,3,FALSE)</f>
        <v>jhpyeong</v>
      </c>
      <c r="AO880" s="16" t="str">
        <f>VLOOKUP(표1[[#This Row],[팀장]],배민비즈계정!$B:$E,4,FALSE)</f>
        <v>010-4660-7292</v>
      </c>
      <c r="AP880" s="2" t="s">
        <v>109</v>
      </c>
      <c r="AQ880" s="2" t="s">
        <v>2273</v>
      </c>
      <c r="AR880" s="2" t="str">
        <f>_xlfn.XLOOKUP(표1[[#This Row],[시도2]]&amp;" "&amp;표1[[#This Row],[시군구2]],요금제0402!C:C,요금제0402!G:G)</f>
        <v>경인B</v>
      </c>
      <c r="AS880" s="2"/>
      <c r="AT880" s="2"/>
      <c r="AU880" s="2"/>
    </row>
    <row r="881" spans="1:47" ht="16.5" customHeight="1">
      <c r="A881" s="44">
        <v>879</v>
      </c>
      <c r="B881" s="11"/>
      <c r="C881" s="11" t="s">
        <v>6241</v>
      </c>
      <c r="D881" s="11" t="s">
        <v>6242</v>
      </c>
      <c r="E881" s="11" t="s">
        <v>56</v>
      </c>
      <c r="F881" s="11" t="s">
        <v>109</v>
      </c>
      <c r="G881" s="11" t="s">
        <v>1178</v>
      </c>
      <c r="H881" s="11">
        <v>0</v>
      </c>
      <c r="I881" s="50"/>
      <c r="J881" s="11" t="s">
        <v>6243</v>
      </c>
      <c r="K881" s="11" t="s">
        <v>4328</v>
      </c>
      <c r="L881" s="11" t="s">
        <v>5944</v>
      </c>
      <c r="M881" s="12">
        <v>45534</v>
      </c>
      <c r="N881" s="12">
        <v>45539</v>
      </c>
      <c r="O881" s="12" t="str">
        <f>IFERROR(_xlfn.XLOOKUP(표1[[#This Row],[시도]]&amp;" "&amp;표1[[#This Row],[시군구]],요금제0402!C:C,요금제0402!G:G),"-")</f>
        <v>로드러너 요금제</v>
      </c>
      <c r="P881" s="40"/>
      <c r="Q881" s="57">
        <v>0</v>
      </c>
      <c r="R881" s="18">
        <v>100</v>
      </c>
      <c r="S881" s="18">
        <v>50</v>
      </c>
      <c r="T881" s="39" t="s">
        <v>86</v>
      </c>
      <c r="U881" s="11" t="s">
        <v>64</v>
      </c>
      <c r="V881" s="11">
        <v>2844101139</v>
      </c>
      <c r="W881" s="11" t="s">
        <v>6244</v>
      </c>
      <c r="X881" s="11" t="s">
        <v>6245</v>
      </c>
      <c r="Y881" s="11" t="s">
        <v>6246</v>
      </c>
      <c r="Z881" s="11">
        <v>3521914598013</v>
      </c>
      <c r="AA881" s="11" t="s">
        <v>142</v>
      </c>
      <c r="AB881" s="11" t="s">
        <v>6247</v>
      </c>
      <c r="AC881" s="11"/>
      <c r="AD881" s="11"/>
      <c r="AE881" s="11"/>
      <c r="AF881" s="15"/>
      <c r="AG881" s="17" t="str">
        <f>IFERROR(VLOOKUP(표1[[#This Row],[담당자]],'담당자 정보'!$B:$D,2,0),"")</f>
        <v>바로고</v>
      </c>
      <c r="AH881" s="11" t="s">
        <v>6039</v>
      </c>
      <c r="AI881" s="12" t="s">
        <v>222</v>
      </c>
      <c r="AJ881" s="41" t="str">
        <f>IFERROR(VLOOKUP(표1[[#This Row],[담당자]],배민비즈계정!$B:$E,3,0),"")</f>
        <v>tmdrl1539</v>
      </c>
      <c r="AK881" s="41" t="str">
        <f>IFERROR(VLOOKUP(표1[[#This Row],[담당자]],배민비즈계정!$B:$E,4,0),"")</f>
        <v>010-4629-1734</v>
      </c>
      <c r="AL881" s="12" t="str">
        <f>VLOOKUP(표1[[#This Row],[담당자]],배민비즈계정!$B:$E,2,0)</f>
        <v>4팀</v>
      </c>
      <c r="AM881" s="11" t="str">
        <f>VLOOKUP(표1[[#This Row],[담당자]],'담당자 정보'!B:G,6,FALSE)</f>
        <v>평정현</v>
      </c>
      <c r="AN881" s="11" t="str">
        <f>VLOOKUP(표1[[#This Row],[팀장]],배민비즈계정!$B:$E,3,FALSE)</f>
        <v>jhpyeong</v>
      </c>
      <c r="AO881" s="16" t="str">
        <f>VLOOKUP(표1[[#This Row],[팀장]],배민비즈계정!$B:$E,4,FALSE)</f>
        <v>010-4660-7292</v>
      </c>
      <c r="AP881" s="2" t="s">
        <v>109</v>
      </c>
      <c r="AQ881" s="2" t="s">
        <v>1178</v>
      </c>
      <c r="AR881" s="2" t="str">
        <f>_xlfn.XLOOKUP(표1[[#This Row],[시도2]]&amp;" "&amp;표1[[#This Row],[시군구2]],요금제0402!C:C,요금제0402!G:G)</f>
        <v>로드러너 요금제</v>
      </c>
      <c r="AS881" s="2"/>
      <c r="AT881" s="2"/>
      <c r="AU881" s="2"/>
    </row>
    <row r="882" spans="1:47" ht="16.5" customHeight="1">
      <c r="A882" s="44">
        <v>880</v>
      </c>
      <c r="B882" s="11"/>
      <c r="C882" s="11" t="s">
        <v>6248</v>
      </c>
      <c r="D882" s="11" t="s">
        <v>6249</v>
      </c>
      <c r="E882" s="11" t="s">
        <v>56</v>
      </c>
      <c r="F882" s="11" t="s">
        <v>109</v>
      </c>
      <c r="G882" s="11" t="s">
        <v>170</v>
      </c>
      <c r="H882" s="11">
        <v>0</v>
      </c>
      <c r="I882" s="50"/>
      <c r="J882" s="11" t="s">
        <v>6250</v>
      </c>
      <c r="K882" s="11" t="s">
        <v>6251</v>
      </c>
      <c r="L882" s="11" t="s">
        <v>5944</v>
      </c>
      <c r="M882" s="12">
        <v>45534</v>
      </c>
      <c r="N882" s="12">
        <v>45539</v>
      </c>
      <c r="O882" s="12" t="str">
        <f>IFERROR(_xlfn.XLOOKUP(표1[[#This Row],[시도]]&amp;" "&amp;표1[[#This Row],[시군구]],요금제0402!C:C,요금제0402!G:G),"-")</f>
        <v>경인B</v>
      </c>
      <c r="P882" s="40"/>
      <c r="Q882" s="57">
        <v>0</v>
      </c>
      <c r="R882" s="18">
        <v>100</v>
      </c>
      <c r="S882" s="18">
        <v>50</v>
      </c>
      <c r="T882" s="39" t="s">
        <v>86</v>
      </c>
      <c r="U882" s="11" t="s">
        <v>64</v>
      </c>
      <c r="V882" s="11">
        <v>7220901043</v>
      </c>
      <c r="W882" s="11" t="s">
        <v>2859</v>
      </c>
      <c r="X882" s="11" t="s">
        <v>2860</v>
      </c>
      <c r="Y882" s="11" t="s">
        <v>2861</v>
      </c>
      <c r="Z882" s="11">
        <v>1002241514474</v>
      </c>
      <c r="AA882" s="11" t="s">
        <v>259</v>
      </c>
      <c r="AB882" s="11" t="s">
        <v>2862</v>
      </c>
      <c r="AC882" s="11"/>
      <c r="AD882" s="11"/>
      <c r="AE882" s="11"/>
      <c r="AF882" s="15"/>
      <c r="AG882" s="17" t="str">
        <f>IFERROR(VLOOKUP(표1[[#This Row],[담당자]],'담당자 정보'!$B:$D,2,0),"")</f>
        <v>바로고</v>
      </c>
      <c r="AH882" s="11" t="s">
        <v>6039</v>
      </c>
      <c r="AI882" s="12" t="s">
        <v>131</v>
      </c>
      <c r="AJ882" s="41" t="str">
        <f>IFERROR(VLOOKUP(표1[[#This Row],[담당자]],배민비즈계정!$B:$E,3,0),"")</f>
        <v>kwpark</v>
      </c>
      <c r="AK882" s="41" t="str">
        <f>IFERROR(VLOOKUP(표1[[#This Row],[담당자]],배민비즈계정!$B:$E,4,0),"")</f>
        <v>010-9098-6748</v>
      </c>
      <c r="AL882" s="12" t="str">
        <f>VLOOKUP(표1[[#This Row],[담당자]],배민비즈계정!$B:$E,2,0)</f>
        <v>1팀</v>
      </c>
      <c r="AM882" s="11" t="str">
        <f>VLOOKUP(표1[[#This Row],[담당자]],'담당자 정보'!B:G,6,FALSE)</f>
        <v>평정현</v>
      </c>
      <c r="AN882" s="11" t="str">
        <f>VLOOKUP(표1[[#This Row],[팀장]],배민비즈계정!$B:$E,3,FALSE)</f>
        <v>jhpyeong</v>
      </c>
      <c r="AO882" s="16" t="str">
        <f>VLOOKUP(표1[[#This Row],[팀장]],배민비즈계정!$B:$E,4,FALSE)</f>
        <v>010-4660-7292</v>
      </c>
      <c r="AP882" s="2" t="s">
        <v>109</v>
      </c>
      <c r="AQ882" s="2" t="s">
        <v>170</v>
      </c>
      <c r="AR882" s="2" t="str">
        <f>_xlfn.XLOOKUP(표1[[#This Row],[시도2]]&amp;" "&amp;표1[[#This Row],[시군구2]],요금제0402!C:C,요금제0402!G:G)</f>
        <v>경인B</v>
      </c>
      <c r="AS882" s="2"/>
      <c r="AT882" s="2"/>
      <c r="AU882" s="2"/>
    </row>
    <row r="883" spans="1:47" ht="16.5" customHeight="1">
      <c r="A883" s="44">
        <v>881</v>
      </c>
      <c r="B883" s="11"/>
      <c r="C883" s="11" t="s">
        <v>6252</v>
      </c>
      <c r="D883" s="11" t="s">
        <v>6253</v>
      </c>
      <c r="E883" s="11" t="s">
        <v>56</v>
      </c>
      <c r="F883" s="11" t="s">
        <v>388</v>
      </c>
      <c r="G883" s="11" t="s">
        <v>423</v>
      </c>
      <c r="H883" s="11">
        <v>0</v>
      </c>
      <c r="I883" s="47" t="s">
        <v>6254</v>
      </c>
      <c r="J883" s="11" t="s">
        <v>6255</v>
      </c>
      <c r="K883" s="11" t="s">
        <v>1612</v>
      </c>
      <c r="L883" s="11" t="s">
        <v>5944</v>
      </c>
      <c r="M883" s="12">
        <v>45534</v>
      </c>
      <c r="N883" s="12">
        <v>45539</v>
      </c>
      <c r="O883" s="12" t="str">
        <f>IFERROR(_xlfn.XLOOKUP(표1[[#This Row],[시도]]&amp;" "&amp;표1[[#This Row],[시군구]],요금제0402!C:C,요금제0402!G:G),"-")</f>
        <v>지방</v>
      </c>
      <c r="P883" s="40"/>
      <c r="Q883" s="57">
        <v>0</v>
      </c>
      <c r="R883" s="18">
        <v>100</v>
      </c>
      <c r="S883" s="18">
        <v>50</v>
      </c>
      <c r="T883" s="39" t="s">
        <v>86</v>
      </c>
      <c r="U883" s="11" t="s">
        <v>64</v>
      </c>
      <c r="V883" s="11">
        <v>4276000664</v>
      </c>
      <c r="W883" s="11" t="s">
        <v>6256</v>
      </c>
      <c r="X883" s="11" t="s">
        <v>6257</v>
      </c>
      <c r="Y883" s="11" t="s">
        <v>6258</v>
      </c>
      <c r="Z883" s="11">
        <v>3529942157763</v>
      </c>
      <c r="AA883" s="11" t="s">
        <v>142</v>
      </c>
      <c r="AB883" s="11" t="s">
        <v>6259</v>
      </c>
      <c r="AC883" s="11"/>
      <c r="AD883" s="11"/>
      <c r="AE883" s="11"/>
      <c r="AF883" s="15"/>
      <c r="AG883" s="17" t="str">
        <f>IFERROR(VLOOKUP(표1[[#This Row],[담당자]],'담당자 정보'!$B:$D,2,0),"")</f>
        <v>바로고</v>
      </c>
      <c r="AH883" s="11" t="s">
        <v>6039</v>
      </c>
      <c r="AI883" s="12" t="s">
        <v>131</v>
      </c>
      <c r="AJ883" s="41" t="str">
        <f>IFERROR(VLOOKUP(표1[[#This Row],[담당자]],배민비즈계정!$B:$E,3,0),"")</f>
        <v>kwpark</v>
      </c>
      <c r="AK883" s="41" t="str">
        <f>IFERROR(VLOOKUP(표1[[#This Row],[담당자]],배민비즈계정!$B:$E,4,0),"")</f>
        <v>010-9098-6748</v>
      </c>
      <c r="AL883" s="12" t="str">
        <f>VLOOKUP(표1[[#This Row],[담당자]],배민비즈계정!$B:$E,2,0)</f>
        <v>1팀</v>
      </c>
      <c r="AM883" s="11" t="str">
        <f>VLOOKUP(표1[[#This Row],[담당자]],'담당자 정보'!B:G,6,FALSE)</f>
        <v>평정현</v>
      </c>
      <c r="AN883" s="11" t="str">
        <f>VLOOKUP(표1[[#This Row],[팀장]],배민비즈계정!$B:$E,3,FALSE)</f>
        <v>jhpyeong</v>
      </c>
      <c r="AO883" s="16" t="str">
        <f>VLOOKUP(표1[[#This Row],[팀장]],배민비즈계정!$B:$E,4,FALSE)</f>
        <v>010-4660-7292</v>
      </c>
      <c r="AP883" s="2" t="s">
        <v>388</v>
      </c>
      <c r="AQ883" s="2" t="s">
        <v>423</v>
      </c>
      <c r="AR883" s="2" t="str">
        <f>_xlfn.XLOOKUP(표1[[#This Row],[시도2]]&amp;" "&amp;표1[[#This Row],[시군구2]],요금제0402!C:C,요금제0402!G:G)</f>
        <v>지방</v>
      </c>
      <c r="AS883" s="2"/>
      <c r="AT883" s="2"/>
      <c r="AU883" s="2"/>
    </row>
    <row r="884" spans="1:47" ht="16.5" customHeight="1">
      <c r="A884" s="44">
        <v>882</v>
      </c>
      <c r="B884" s="11"/>
      <c r="C884" s="11" t="s">
        <v>6260</v>
      </c>
      <c r="D884" s="11" t="s">
        <v>6261</v>
      </c>
      <c r="E884" s="11" t="s">
        <v>56</v>
      </c>
      <c r="F884" s="11" t="s">
        <v>57</v>
      </c>
      <c r="G884" s="11" t="s">
        <v>58</v>
      </c>
      <c r="H884" s="11">
        <v>0</v>
      </c>
      <c r="I884" s="50"/>
      <c r="J884" s="11" t="s">
        <v>6262</v>
      </c>
      <c r="K884" s="11" t="s">
        <v>6263</v>
      </c>
      <c r="L884" s="11" t="s">
        <v>5944</v>
      </c>
      <c r="M884" s="12">
        <v>45534</v>
      </c>
      <c r="N884" s="12">
        <v>45539</v>
      </c>
      <c r="O884" s="12" t="str">
        <f>IFERROR(_xlfn.XLOOKUP(표1[[#This Row],[시도]]&amp;" "&amp;표1[[#This Row],[시군구]],요금제0402!C:C,요금제0402!G:G),"-")</f>
        <v>서울B&amp;경인A</v>
      </c>
      <c r="P884" s="40"/>
      <c r="Q884" s="57">
        <v>0</v>
      </c>
      <c r="R884" s="18">
        <v>100</v>
      </c>
      <c r="S884" s="18">
        <v>50</v>
      </c>
      <c r="T884" s="39" t="s">
        <v>86</v>
      </c>
      <c r="U884" s="11" t="s">
        <v>150</v>
      </c>
      <c r="V884" s="11">
        <v>0</v>
      </c>
      <c r="W884" s="11">
        <v>0</v>
      </c>
      <c r="X884" s="11">
        <v>0</v>
      </c>
      <c r="Y884" s="11">
        <v>0</v>
      </c>
      <c r="Z884" s="11">
        <v>0</v>
      </c>
      <c r="AA884" s="11">
        <v>0</v>
      </c>
      <c r="AB884" s="11">
        <v>0</v>
      </c>
      <c r="AC884" s="11"/>
      <c r="AD884" s="11"/>
      <c r="AE884" s="11"/>
      <c r="AF884" s="15"/>
      <c r="AG884" s="17" t="str">
        <f>IFERROR(VLOOKUP(표1[[#This Row],[담당자]],'담당자 정보'!$B:$D,2,0),"")</f>
        <v>바로고</v>
      </c>
      <c r="AH884" s="11" t="s">
        <v>6039</v>
      </c>
      <c r="AI884" s="12" t="s">
        <v>131</v>
      </c>
      <c r="AJ884" s="41" t="str">
        <f>IFERROR(VLOOKUP(표1[[#This Row],[담당자]],배민비즈계정!$B:$E,3,0),"")</f>
        <v>kwpark</v>
      </c>
      <c r="AK884" s="41" t="str">
        <f>IFERROR(VLOOKUP(표1[[#This Row],[담당자]],배민비즈계정!$B:$E,4,0),"")</f>
        <v>010-9098-6748</v>
      </c>
      <c r="AL884" s="12" t="str">
        <f>VLOOKUP(표1[[#This Row],[담당자]],배민비즈계정!$B:$E,2,0)</f>
        <v>1팀</v>
      </c>
      <c r="AM884" s="11" t="str">
        <f>VLOOKUP(표1[[#This Row],[담당자]],'담당자 정보'!B:G,6,FALSE)</f>
        <v>평정현</v>
      </c>
      <c r="AN884" s="11" t="str">
        <f>VLOOKUP(표1[[#This Row],[팀장]],배민비즈계정!$B:$E,3,FALSE)</f>
        <v>jhpyeong</v>
      </c>
      <c r="AO884" s="16" t="str">
        <f>VLOOKUP(표1[[#This Row],[팀장]],배민비즈계정!$B:$E,4,FALSE)</f>
        <v>010-4660-7292</v>
      </c>
      <c r="AP884" s="2" t="s">
        <v>57</v>
      </c>
      <c r="AQ884" s="2" t="s">
        <v>58</v>
      </c>
      <c r="AR884" s="2" t="str">
        <f>_xlfn.XLOOKUP(표1[[#This Row],[시도2]]&amp;" "&amp;표1[[#This Row],[시군구2]],요금제0402!C:C,요금제0402!G:G)</f>
        <v>서울B&amp;경인A</v>
      </c>
      <c r="AS884" s="2"/>
      <c r="AT884" s="2"/>
      <c r="AU884" s="2"/>
    </row>
    <row r="885" spans="1:47" ht="16.5" customHeight="1">
      <c r="A885" s="44">
        <v>883</v>
      </c>
      <c r="B885" s="11"/>
      <c r="C885" s="11" t="s">
        <v>6264</v>
      </c>
      <c r="D885" s="11" t="s">
        <v>6265</v>
      </c>
      <c r="E885" s="11" t="s">
        <v>75</v>
      </c>
      <c r="F885" s="11" t="s">
        <v>109</v>
      </c>
      <c r="G885" s="11" t="s">
        <v>1178</v>
      </c>
      <c r="H885" s="11">
        <v>0</v>
      </c>
      <c r="I885" s="50"/>
      <c r="J885" s="11" t="s">
        <v>6266</v>
      </c>
      <c r="K885" s="11" t="s">
        <v>4164</v>
      </c>
      <c r="L885" s="11" t="s">
        <v>5944</v>
      </c>
      <c r="M885" s="12">
        <v>45534</v>
      </c>
      <c r="N885" s="12">
        <v>45539</v>
      </c>
      <c r="O885" s="12" t="str">
        <f>IFERROR(_xlfn.XLOOKUP(표1[[#This Row],[시도]]&amp;" "&amp;표1[[#This Row],[시군구]],요금제0402!C:C,요금제0402!G:G),"-")</f>
        <v>로드러너 요금제</v>
      </c>
      <c r="P885" s="40"/>
      <c r="Q885" s="57">
        <v>0</v>
      </c>
      <c r="R885" s="18">
        <v>100</v>
      </c>
      <c r="S885" s="18">
        <v>50</v>
      </c>
      <c r="T885" s="39" t="s">
        <v>86</v>
      </c>
      <c r="U885" s="11" t="s">
        <v>64</v>
      </c>
      <c r="V885" s="11">
        <v>1392002323</v>
      </c>
      <c r="W885" s="11" t="s">
        <v>6267</v>
      </c>
      <c r="X885" s="11" t="s">
        <v>6268</v>
      </c>
      <c r="Y885" s="11" t="s">
        <v>6269</v>
      </c>
      <c r="Z885" s="11">
        <v>3333315918251</v>
      </c>
      <c r="AA885" s="11" t="s">
        <v>4869</v>
      </c>
      <c r="AB885" s="11" t="s">
        <v>6270</v>
      </c>
      <c r="AC885" s="11"/>
      <c r="AD885" s="11"/>
      <c r="AE885" s="11"/>
      <c r="AF885" s="15"/>
      <c r="AG885" s="17" t="str">
        <f>IFERROR(VLOOKUP(표1[[#This Row],[담당자]],'담당자 정보'!$B:$D,2,0),"")</f>
        <v>바로고</v>
      </c>
      <c r="AH885" s="11" t="s">
        <v>6039</v>
      </c>
      <c r="AI885" s="12" t="s">
        <v>131</v>
      </c>
      <c r="AJ885" s="41" t="str">
        <f>IFERROR(VLOOKUP(표1[[#This Row],[담당자]],배민비즈계정!$B:$E,3,0),"")</f>
        <v>kwpark</v>
      </c>
      <c r="AK885" s="41" t="str">
        <f>IFERROR(VLOOKUP(표1[[#This Row],[담당자]],배민비즈계정!$B:$E,4,0),"")</f>
        <v>010-9098-6748</v>
      </c>
      <c r="AL885" s="12" t="str">
        <f>VLOOKUP(표1[[#This Row],[담당자]],배민비즈계정!$B:$E,2,0)</f>
        <v>1팀</v>
      </c>
      <c r="AM885" s="11" t="str">
        <f>VLOOKUP(표1[[#This Row],[담당자]],'담당자 정보'!B:G,6,FALSE)</f>
        <v>평정현</v>
      </c>
      <c r="AN885" s="11" t="str">
        <f>VLOOKUP(표1[[#This Row],[팀장]],배민비즈계정!$B:$E,3,FALSE)</f>
        <v>jhpyeong</v>
      </c>
      <c r="AO885" s="16" t="str">
        <f>VLOOKUP(표1[[#This Row],[팀장]],배민비즈계정!$B:$E,4,FALSE)</f>
        <v>010-4660-7292</v>
      </c>
      <c r="AP885" s="2" t="s">
        <v>109</v>
      </c>
      <c r="AQ885" s="2" t="s">
        <v>1178</v>
      </c>
      <c r="AR885" s="2" t="str">
        <f>_xlfn.XLOOKUP(표1[[#This Row],[시도2]]&amp;" "&amp;표1[[#This Row],[시군구2]],요금제0402!C:C,요금제0402!G:G)</f>
        <v>로드러너 요금제</v>
      </c>
      <c r="AS885" s="2"/>
      <c r="AT885" s="2"/>
      <c r="AU885" s="2"/>
    </row>
    <row r="886" spans="1:47" ht="16.5" customHeight="1">
      <c r="A886" s="44">
        <v>884</v>
      </c>
      <c r="B886" s="11"/>
      <c r="C886" s="11" t="s">
        <v>6271</v>
      </c>
      <c r="D886" s="11" t="s">
        <v>6272</v>
      </c>
      <c r="E886" s="11" t="s">
        <v>56</v>
      </c>
      <c r="F886" s="11" t="s">
        <v>288</v>
      </c>
      <c r="G886" s="11" t="s">
        <v>302</v>
      </c>
      <c r="H886" s="11">
        <v>0</v>
      </c>
      <c r="I886" s="50"/>
      <c r="J886" s="11" t="s">
        <v>6273</v>
      </c>
      <c r="K886" s="11" t="s">
        <v>6274</v>
      </c>
      <c r="L886" s="11" t="s">
        <v>5944</v>
      </c>
      <c r="M886" s="12">
        <v>45534</v>
      </c>
      <c r="N886" s="12">
        <v>45539</v>
      </c>
      <c r="O886" s="12" t="str">
        <f>IFERROR(_xlfn.XLOOKUP(표1[[#This Row],[시도]]&amp;" "&amp;표1[[#This Row],[시군구]],요금제0402!C:C,요금제0402!G:G),"-")</f>
        <v>지방</v>
      </c>
      <c r="P886" s="40"/>
      <c r="Q886" s="57">
        <v>0</v>
      </c>
      <c r="R886" s="18">
        <v>100</v>
      </c>
      <c r="S886" s="18">
        <v>50</v>
      </c>
      <c r="T886" s="39" t="s">
        <v>86</v>
      </c>
      <c r="U886" s="11" t="s">
        <v>150</v>
      </c>
      <c r="V886" s="11">
        <v>0</v>
      </c>
      <c r="W886" s="11">
        <v>0</v>
      </c>
      <c r="X886" s="11">
        <v>0</v>
      </c>
      <c r="Y886" s="11">
        <v>0</v>
      </c>
      <c r="Z886" s="11">
        <v>0</v>
      </c>
      <c r="AA886" s="11">
        <v>0</v>
      </c>
      <c r="AB886" s="11">
        <v>0</v>
      </c>
      <c r="AC886" s="11"/>
      <c r="AD886" s="11"/>
      <c r="AE886" s="11"/>
      <c r="AF886" s="15"/>
      <c r="AG886" s="17" t="str">
        <f>IFERROR(VLOOKUP(표1[[#This Row],[담당자]],'담당자 정보'!$B:$D,2,0),"")</f>
        <v>모아라인</v>
      </c>
      <c r="AH886" s="11" t="s">
        <v>6132</v>
      </c>
      <c r="AI886" s="12" t="s">
        <v>396</v>
      </c>
      <c r="AJ886" s="41" t="str">
        <f>IFERROR(VLOOKUP(표1[[#This Row],[담당자]],배민비즈계정!$B:$E,3,0),"")</f>
        <v>jpmook12</v>
      </c>
      <c r="AK886" s="41" t="str">
        <f>IFERROR(VLOOKUP(표1[[#This Row],[담당자]],배민비즈계정!$B:$E,4,0),"")</f>
        <v>010-9904-2857</v>
      </c>
      <c r="AL886" s="12" t="str">
        <f>VLOOKUP(표1[[#This Row],[담당자]],배민비즈계정!$B:$E,2,0)</f>
        <v>모아라인</v>
      </c>
      <c r="AM886" s="11">
        <f>VLOOKUP(표1[[#This Row],[담당자]],'담당자 정보'!B:G,6,FALSE)</f>
        <v>0</v>
      </c>
      <c r="AN886" s="11" t="e">
        <f>VLOOKUP(표1[[#This Row],[팀장]],배민비즈계정!$B:$E,3,FALSE)</f>
        <v>#N/A</v>
      </c>
      <c r="AO886" s="16" t="e">
        <f>VLOOKUP(표1[[#This Row],[팀장]],배민비즈계정!$B:$E,4,FALSE)</f>
        <v>#N/A</v>
      </c>
      <c r="AP886" s="2" t="s">
        <v>288</v>
      </c>
      <c r="AQ886" s="2" t="s">
        <v>302</v>
      </c>
      <c r="AR886" s="2" t="str">
        <f>_xlfn.XLOOKUP(표1[[#This Row],[시도2]]&amp;" "&amp;표1[[#This Row],[시군구2]],요금제0402!C:C,요금제0402!G:G)</f>
        <v>지방</v>
      </c>
      <c r="AS886" s="2"/>
      <c r="AT886" s="2"/>
      <c r="AU886" s="2"/>
    </row>
    <row r="887" spans="1:47" ht="16.5" customHeight="1">
      <c r="A887" s="44">
        <v>885</v>
      </c>
      <c r="B887" s="11"/>
      <c r="C887" s="11" t="s">
        <v>6275</v>
      </c>
      <c r="D887" s="11" t="s">
        <v>6276</v>
      </c>
      <c r="E887" s="11" t="s">
        <v>56</v>
      </c>
      <c r="F887" s="11" t="s">
        <v>447</v>
      </c>
      <c r="G887" s="11" t="s">
        <v>3256</v>
      </c>
      <c r="H887" s="11">
        <v>0</v>
      </c>
      <c r="I887" s="50"/>
      <c r="J887" s="11" t="s">
        <v>6277</v>
      </c>
      <c r="K887" s="11" t="s">
        <v>6278</v>
      </c>
      <c r="L887" s="11" t="s">
        <v>5944</v>
      </c>
      <c r="M887" s="12">
        <v>45534</v>
      </c>
      <c r="N887" s="12">
        <v>45539</v>
      </c>
      <c r="O887" s="12" t="str">
        <f>IFERROR(_xlfn.XLOOKUP(표1[[#This Row],[시도]]&amp;" "&amp;표1[[#This Row],[시군구]],요금제0402!C:C,요금제0402!G:G),"-")</f>
        <v>지방</v>
      </c>
      <c r="P887" s="40"/>
      <c r="Q887" s="57">
        <v>0</v>
      </c>
      <c r="R887" s="18">
        <v>100</v>
      </c>
      <c r="S887" s="18">
        <v>50</v>
      </c>
      <c r="T887" s="39" t="s">
        <v>86</v>
      </c>
      <c r="U887" s="11" t="s">
        <v>150</v>
      </c>
      <c r="V887" s="11">
        <v>2894400757</v>
      </c>
      <c r="W887" s="11" t="s">
        <v>6279</v>
      </c>
      <c r="X887" s="11" t="s">
        <v>6280</v>
      </c>
      <c r="Y887" s="11" t="s">
        <v>6281</v>
      </c>
      <c r="Z887" s="11">
        <v>3333249126952</v>
      </c>
      <c r="AA887" s="11" t="s">
        <v>68</v>
      </c>
      <c r="AB887" s="11" t="s">
        <v>6282</v>
      </c>
      <c r="AC887" s="11"/>
      <c r="AD887" s="11"/>
      <c r="AE887" s="11"/>
      <c r="AF887" s="15"/>
      <c r="AG887" s="17" t="str">
        <f>IFERROR(VLOOKUP(표1[[#This Row],[담당자]],'담당자 정보'!$B:$D,2,0),"")</f>
        <v>모아라인</v>
      </c>
      <c r="AH887" s="11" t="s">
        <v>6132</v>
      </c>
      <c r="AI887" s="12" t="s">
        <v>455</v>
      </c>
      <c r="AJ887" s="41" t="str">
        <f>IFERROR(VLOOKUP(표1[[#This Row],[담당자]],배민비즈계정!$B:$E,3,0),"")</f>
        <v>Dkssudgody</v>
      </c>
      <c r="AK887" s="41" t="str">
        <f>IFERROR(VLOOKUP(표1[[#This Row],[담당자]],배민비즈계정!$B:$E,4,0),"")</f>
        <v>010-9737-2777</v>
      </c>
      <c r="AL887" s="12" t="str">
        <f>VLOOKUP(표1[[#This Row],[담당자]],배민비즈계정!$B:$E,2,0)</f>
        <v>모아라인</v>
      </c>
      <c r="AM887" s="11" t="str">
        <f>VLOOKUP(표1[[#This Row],[담당자]],'담당자 정보'!B:G,6,FALSE)</f>
        <v>김정교</v>
      </c>
      <c r="AN887" s="11" t="str">
        <f>VLOOKUP(표1[[#This Row],[팀장]],배민비즈계정!$B:$E,3,FALSE)</f>
        <v>Dkssudgody</v>
      </c>
      <c r="AO887" s="16" t="str">
        <f>VLOOKUP(표1[[#This Row],[팀장]],배민비즈계정!$B:$E,4,FALSE)</f>
        <v>010-9737-2777</v>
      </c>
      <c r="AP887" s="2" t="s">
        <v>447</v>
      </c>
      <c r="AQ887" s="2" t="s">
        <v>3256</v>
      </c>
      <c r="AR887" s="2" t="str">
        <f>_xlfn.XLOOKUP(표1[[#This Row],[시도2]]&amp;" "&amp;표1[[#This Row],[시군구2]],요금제0402!C:C,요금제0402!G:G)</f>
        <v>지방</v>
      </c>
      <c r="AS887" s="2"/>
      <c r="AT887" s="2"/>
      <c r="AU887" s="2"/>
    </row>
    <row r="888" spans="1:47" ht="16.5" customHeight="1">
      <c r="A888" s="44">
        <v>886</v>
      </c>
      <c r="B888" s="11"/>
      <c r="C888" s="11" t="s">
        <v>6283</v>
      </c>
      <c r="D888" s="11" t="s">
        <v>6284</v>
      </c>
      <c r="E888" s="11" t="s">
        <v>56</v>
      </c>
      <c r="F888" s="11" t="s">
        <v>1197</v>
      </c>
      <c r="G888" s="11" t="s">
        <v>1198</v>
      </c>
      <c r="H888" s="11">
        <v>0</v>
      </c>
      <c r="I888" s="50"/>
      <c r="J888" s="11" t="s">
        <v>6285</v>
      </c>
      <c r="K888" s="11" t="s">
        <v>1200</v>
      </c>
      <c r="L888" s="11" t="s">
        <v>5944</v>
      </c>
      <c r="M888" s="12">
        <v>45534</v>
      </c>
      <c r="N888" s="12">
        <v>45539</v>
      </c>
      <c r="O888" s="12" t="str">
        <f>IFERROR(_xlfn.XLOOKUP(표1[[#This Row],[시도]]&amp;" "&amp;표1[[#This Row],[시군구]],요금제0402!C:C,요금제0402!G:G),"-")</f>
        <v>지방</v>
      </c>
      <c r="P888" s="40"/>
      <c r="Q888" s="57">
        <v>0</v>
      </c>
      <c r="R888" s="18">
        <v>100</v>
      </c>
      <c r="S888" s="18">
        <v>50</v>
      </c>
      <c r="T888" s="39" t="s">
        <v>86</v>
      </c>
      <c r="U888" s="11" t="s">
        <v>64</v>
      </c>
      <c r="V888" s="11">
        <v>7160402945</v>
      </c>
      <c r="W888" s="11" t="s">
        <v>6286</v>
      </c>
      <c r="X888" s="11" t="s">
        <v>6287</v>
      </c>
      <c r="Y888" s="11" t="s">
        <v>6288</v>
      </c>
      <c r="Z888" s="11">
        <v>3021383628221</v>
      </c>
      <c r="AA888" s="11" t="s">
        <v>142</v>
      </c>
      <c r="AB888" s="11" t="s">
        <v>6289</v>
      </c>
      <c r="AC888" s="11"/>
      <c r="AD888" s="11"/>
      <c r="AE888" s="11"/>
      <c r="AF888" s="15"/>
      <c r="AG888" s="17" t="str">
        <f>IFERROR(VLOOKUP(표1[[#This Row],[담당자]],'담당자 정보'!$B:$D,2,0),"")</f>
        <v>모아라인</v>
      </c>
      <c r="AH888" s="11" t="s">
        <v>6132</v>
      </c>
      <c r="AI888" s="12" t="s">
        <v>333</v>
      </c>
      <c r="AJ888" s="41" t="str">
        <f>IFERROR(VLOOKUP(표1[[#This Row],[담당자]],배민비즈계정!$B:$E,3,0),"")</f>
        <v>samsami7777777</v>
      </c>
      <c r="AK888" s="41" t="str">
        <f>IFERROR(VLOOKUP(표1[[#This Row],[담당자]],배민비즈계정!$B:$E,4,0),"")</f>
        <v>010-5212-8218</v>
      </c>
      <c r="AL888" s="12" t="str">
        <f>VLOOKUP(표1[[#This Row],[담당자]],배민비즈계정!$B:$E,2,0)</f>
        <v>모아라인</v>
      </c>
      <c r="AM888" s="11" t="str">
        <f>VLOOKUP(표1[[#This Row],[담당자]],'담당자 정보'!B:G,6,FALSE)</f>
        <v>김영선</v>
      </c>
      <c r="AN888" s="11" t="str">
        <f>VLOOKUP(표1[[#This Row],[팀장]],배민비즈계정!$B:$E,3,FALSE)</f>
        <v>samsami7777777</v>
      </c>
      <c r="AO888" s="16" t="str">
        <f>VLOOKUP(표1[[#This Row],[팀장]],배민비즈계정!$B:$E,4,FALSE)</f>
        <v>010-5212-8218</v>
      </c>
      <c r="AP888" s="2" t="s">
        <v>1197</v>
      </c>
      <c r="AQ888" s="2" t="s">
        <v>1198</v>
      </c>
      <c r="AR888" s="2" t="str">
        <f>_xlfn.XLOOKUP(표1[[#This Row],[시도2]]&amp;" "&amp;표1[[#This Row],[시군구2]],요금제0402!C:C,요금제0402!G:G)</f>
        <v>지방</v>
      </c>
      <c r="AS888" s="2"/>
      <c r="AT888" s="2"/>
      <c r="AU888" s="2"/>
    </row>
    <row r="889" spans="1:47" ht="16.5" customHeight="1">
      <c r="A889" s="44">
        <v>887</v>
      </c>
      <c r="B889" s="11"/>
      <c r="C889" s="11" t="s">
        <v>6290</v>
      </c>
      <c r="D889" s="11" t="s">
        <v>6291</v>
      </c>
      <c r="E889" s="11" t="s">
        <v>56</v>
      </c>
      <c r="F889" s="11" t="s">
        <v>309</v>
      </c>
      <c r="G889" s="11" t="s">
        <v>310</v>
      </c>
      <c r="H889" s="11">
        <v>0</v>
      </c>
      <c r="I889" s="50"/>
      <c r="J889" s="11" t="s">
        <v>6292</v>
      </c>
      <c r="K889" s="11" t="s">
        <v>6293</v>
      </c>
      <c r="L889" s="11" t="s">
        <v>5944</v>
      </c>
      <c r="M889" s="12">
        <v>45534</v>
      </c>
      <c r="N889" s="12">
        <v>45539</v>
      </c>
      <c r="O889" s="12" t="str">
        <f>IFERROR(_xlfn.XLOOKUP(표1[[#This Row],[시도]]&amp;" "&amp;표1[[#This Row],[시군구]],요금제0402!C:C,요금제0402!G:G),"-")</f>
        <v>지방</v>
      </c>
      <c r="P889" s="40"/>
      <c r="Q889" s="57">
        <v>0</v>
      </c>
      <c r="R889" s="18">
        <v>100</v>
      </c>
      <c r="S889" s="18">
        <v>50</v>
      </c>
      <c r="T889" s="39" t="s">
        <v>86</v>
      </c>
      <c r="U889" s="11" t="s">
        <v>64</v>
      </c>
      <c r="V889" s="11">
        <v>1492001582</v>
      </c>
      <c r="W889" s="11" t="s">
        <v>329</v>
      </c>
      <c r="X889" s="11" t="s">
        <v>330</v>
      </c>
      <c r="Y889" s="11" t="s">
        <v>331</v>
      </c>
      <c r="Z889" s="11">
        <v>3021809376971</v>
      </c>
      <c r="AA889" s="11" t="s">
        <v>142</v>
      </c>
      <c r="AB889" s="11" t="s">
        <v>332</v>
      </c>
      <c r="AC889" s="11"/>
      <c r="AD889" s="11"/>
      <c r="AE889" s="11"/>
      <c r="AF889" s="15"/>
      <c r="AG889" s="17" t="str">
        <f>IFERROR(VLOOKUP(표1[[#This Row],[담당자]],'담당자 정보'!$B:$D,2,0),"")</f>
        <v>모아라인</v>
      </c>
      <c r="AH889" s="11" t="s">
        <v>6132</v>
      </c>
      <c r="AI889" s="12" t="s">
        <v>333</v>
      </c>
      <c r="AJ889" s="41" t="str">
        <f>IFERROR(VLOOKUP(표1[[#This Row],[담당자]],배민비즈계정!$B:$E,3,0),"")</f>
        <v>samsami7777777</v>
      </c>
      <c r="AK889" s="41" t="str">
        <f>IFERROR(VLOOKUP(표1[[#This Row],[담당자]],배민비즈계정!$B:$E,4,0),"")</f>
        <v>010-5212-8218</v>
      </c>
      <c r="AL889" s="12" t="str">
        <f>VLOOKUP(표1[[#This Row],[담당자]],배민비즈계정!$B:$E,2,0)</f>
        <v>모아라인</v>
      </c>
      <c r="AM889" s="11" t="str">
        <f>VLOOKUP(표1[[#This Row],[담당자]],'담당자 정보'!B:G,6,FALSE)</f>
        <v>김영선</v>
      </c>
      <c r="AN889" s="11" t="str">
        <f>VLOOKUP(표1[[#This Row],[팀장]],배민비즈계정!$B:$E,3,FALSE)</f>
        <v>samsami7777777</v>
      </c>
      <c r="AO889" s="16" t="str">
        <f>VLOOKUP(표1[[#This Row],[팀장]],배민비즈계정!$B:$E,4,FALSE)</f>
        <v>010-5212-8218</v>
      </c>
      <c r="AP889" s="2" t="s">
        <v>309</v>
      </c>
      <c r="AQ889" s="2" t="s">
        <v>310</v>
      </c>
      <c r="AR889" s="2" t="str">
        <f>_xlfn.XLOOKUP(표1[[#This Row],[시도2]]&amp;" "&amp;표1[[#This Row],[시군구2]],요금제0402!C:C,요금제0402!G:G)</f>
        <v>지방</v>
      </c>
      <c r="AS889" s="2"/>
      <c r="AT889" s="2"/>
      <c r="AU889" s="2"/>
    </row>
    <row r="890" spans="1:47" ht="16.5" customHeight="1">
      <c r="A890" s="44">
        <v>888</v>
      </c>
      <c r="B890" s="11"/>
      <c r="C890" s="11" t="s">
        <v>6294</v>
      </c>
      <c r="D890" s="11" t="s">
        <v>6295</v>
      </c>
      <c r="E890" s="11" t="s">
        <v>56</v>
      </c>
      <c r="F890" s="11" t="s">
        <v>309</v>
      </c>
      <c r="G890" s="11" t="s">
        <v>310</v>
      </c>
      <c r="H890" s="11">
        <v>0</v>
      </c>
      <c r="I890" s="50"/>
      <c r="J890" s="11" t="s">
        <v>6296</v>
      </c>
      <c r="K890" s="11" t="s">
        <v>6297</v>
      </c>
      <c r="L890" s="11" t="s">
        <v>5944</v>
      </c>
      <c r="M890" s="12">
        <v>45534</v>
      </c>
      <c r="N890" s="12">
        <v>45539</v>
      </c>
      <c r="O890" s="12" t="str">
        <f>IFERROR(_xlfn.XLOOKUP(표1[[#This Row],[시도]]&amp;" "&amp;표1[[#This Row],[시군구]],요금제0402!C:C,요금제0402!G:G),"-")</f>
        <v>지방</v>
      </c>
      <c r="P890" s="40"/>
      <c r="Q890" s="57">
        <v>0</v>
      </c>
      <c r="R890" s="18">
        <v>100</v>
      </c>
      <c r="S890" s="18">
        <v>50</v>
      </c>
      <c r="T890" s="39" t="s">
        <v>86</v>
      </c>
      <c r="U890" s="11" t="s">
        <v>64</v>
      </c>
      <c r="V890" s="11">
        <v>1064062940</v>
      </c>
      <c r="W890" s="11" t="s">
        <v>6298</v>
      </c>
      <c r="X890" s="11" t="s">
        <v>6299</v>
      </c>
      <c r="Y890" s="11" t="s">
        <v>6300</v>
      </c>
      <c r="Z890" s="11">
        <v>62550204171712</v>
      </c>
      <c r="AA890" s="11" t="s">
        <v>90</v>
      </c>
      <c r="AB890" s="11" t="s">
        <v>6301</v>
      </c>
      <c r="AC890" s="11"/>
      <c r="AD890" s="11"/>
      <c r="AE890" s="11"/>
      <c r="AF890" s="15"/>
      <c r="AG890" s="17" t="str">
        <f>IFERROR(VLOOKUP(표1[[#This Row],[담당자]],'담당자 정보'!$B:$D,2,0),"")</f>
        <v>모아라인</v>
      </c>
      <c r="AH890" s="11" t="s">
        <v>6132</v>
      </c>
      <c r="AI890" s="12" t="s">
        <v>333</v>
      </c>
      <c r="AJ890" s="41" t="str">
        <f>IFERROR(VLOOKUP(표1[[#This Row],[담당자]],배민비즈계정!$B:$E,3,0),"")</f>
        <v>samsami7777777</v>
      </c>
      <c r="AK890" s="41" t="str">
        <f>IFERROR(VLOOKUP(표1[[#This Row],[담당자]],배민비즈계정!$B:$E,4,0),"")</f>
        <v>010-5212-8218</v>
      </c>
      <c r="AL890" s="12" t="str">
        <f>VLOOKUP(표1[[#This Row],[담당자]],배민비즈계정!$B:$E,2,0)</f>
        <v>모아라인</v>
      </c>
      <c r="AM890" s="11" t="str">
        <f>VLOOKUP(표1[[#This Row],[담당자]],'담당자 정보'!B:G,6,FALSE)</f>
        <v>김영선</v>
      </c>
      <c r="AN890" s="11" t="str">
        <f>VLOOKUP(표1[[#This Row],[팀장]],배민비즈계정!$B:$E,3,FALSE)</f>
        <v>samsami7777777</v>
      </c>
      <c r="AO890" s="16" t="str">
        <f>VLOOKUP(표1[[#This Row],[팀장]],배민비즈계정!$B:$E,4,FALSE)</f>
        <v>010-5212-8218</v>
      </c>
      <c r="AP890" s="2" t="s">
        <v>309</v>
      </c>
      <c r="AQ890" s="2" t="s">
        <v>310</v>
      </c>
      <c r="AR890" s="2" t="str">
        <f>_xlfn.XLOOKUP(표1[[#This Row],[시도2]]&amp;" "&amp;표1[[#This Row],[시군구2]],요금제0402!C:C,요금제0402!G:G)</f>
        <v>지방</v>
      </c>
      <c r="AS890" s="2"/>
      <c r="AT890" s="2"/>
      <c r="AU890" s="2"/>
    </row>
    <row r="891" spans="1:47" ht="16.5" customHeight="1">
      <c r="A891" s="44">
        <v>889</v>
      </c>
      <c r="B891" s="11"/>
      <c r="C891" s="11" t="s">
        <v>6302</v>
      </c>
      <c r="D891" s="11" t="s">
        <v>6303</v>
      </c>
      <c r="E891" s="11" t="s">
        <v>75</v>
      </c>
      <c r="F891" s="11" t="s">
        <v>1706</v>
      </c>
      <c r="G891" s="11" t="s">
        <v>2942</v>
      </c>
      <c r="H891" s="11">
        <v>0</v>
      </c>
      <c r="I891" s="50" t="s">
        <v>3847</v>
      </c>
      <c r="J891" s="11" t="s">
        <v>6304</v>
      </c>
      <c r="K891" s="11" t="s">
        <v>6305</v>
      </c>
      <c r="L891" s="11" t="s">
        <v>5944</v>
      </c>
      <c r="M891" s="12">
        <v>45534</v>
      </c>
      <c r="N891" s="12">
        <v>45539</v>
      </c>
      <c r="O891" s="12" t="str">
        <f>IFERROR(_xlfn.XLOOKUP(표1[[#This Row],[시도]]&amp;" "&amp;표1[[#This Row],[시군구]],요금제0402!C:C,요금제0402!G:G),"-")</f>
        <v>지방</v>
      </c>
      <c r="P891" s="40"/>
      <c r="Q891" s="57">
        <v>200</v>
      </c>
      <c r="R891" s="18">
        <v>100</v>
      </c>
      <c r="S891" s="18">
        <v>50</v>
      </c>
      <c r="T891" s="39" t="s">
        <v>86</v>
      </c>
      <c r="U891" s="11" t="s">
        <v>64</v>
      </c>
      <c r="V891" s="11">
        <v>5344000265</v>
      </c>
      <c r="W891" s="11" t="s">
        <v>6306</v>
      </c>
      <c r="X891" s="11" t="s">
        <v>6307</v>
      </c>
      <c r="Y891" s="11" t="s">
        <v>6308</v>
      </c>
      <c r="Z891" s="11">
        <v>3333031938852</v>
      </c>
      <c r="AA891" s="11" t="s">
        <v>68</v>
      </c>
      <c r="AB891" s="11" t="s">
        <v>6309</v>
      </c>
      <c r="AC891" s="11"/>
      <c r="AD891" s="11"/>
      <c r="AE891" s="11"/>
      <c r="AF891" s="15"/>
      <c r="AG891" s="17" t="str">
        <f>IFERROR(VLOOKUP(표1[[#This Row],[담당자]],'담당자 정보'!$B:$D,2,0),"")</f>
        <v>모아라인</v>
      </c>
      <c r="AH891" s="11" t="s">
        <v>6132</v>
      </c>
      <c r="AI891" s="12" t="s">
        <v>455</v>
      </c>
      <c r="AJ891" s="41" t="str">
        <f>IFERROR(VLOOKUP(표1[[#This Row],[담당자]],배민비즈계정!$B:$E,3,0),"")</f>
        <v>Dkssudgody</v>
      </c>
      <c r="AK891" s="41" t="str">
        <f>IFERROR(VLOOKUP(표1[[#This Row],[담당자]],배민비즈계정!$B:$E,4,0),"")</f>
        <v>010-9737-2777</v>
      </c>
      <c r="AL891" s="12" t="str">
        <f>VLOOKUP(표1[[#This Row],[담당자]],배민비즈계정!$B:$E,2,0)</f>
        <v>모아라인</v>
      </c>
      <c r="AM891" s="11" t="str">
        <f>VLOOKUP(표1[[#This Row],[담당자]],'담당자 정보'!B:G,6,FALSE)</f>
        <v>김정교</v>
      </c>
      <c r="AN891" s="11" t="str">
        <f>VLOOKUP(표1[[#This Row],[팀장]],배민비즈계정!$B:$E,3,FALSE)</f>
        <v>Dkssudgody</v>
      </c>
      <c r="AO891" s="16" t="str">
        <f>VLOOKUP(표1[[#This Row],[팀장]],배민비즈계정!$B:$E,4,FALSE)</f>
        <v>010-9737-2777</v>
      </c>
      <c r="AP891" s="2" t="s">
        <v>1706</v>
      </c>
      <c r="AQ891" s="2" t="s">
        <v>2942</v>
      </c>
      <c r="AR891" s="2" t="str">
        <f>_xlfn.XLOOKUP(표1[[#This Row],[시도2]]&amp;" "&amp;표1[[#This Row],[시군구2]],요금제0402!C:C,요금제0402!G:G)</f>
        <v>지방</v>
      </c>
      <c r="AS891" s="2"/>
      <c r="AT891" s="2"/>
      <c r="AU891" s="2"/>
    </row>
    <row r="892" spans="1:47" ht="16.5" customHeight="1">
      <c r="A892" s="44">
        <v>890</v>
      </c>
      <c r="B892" s="11"/>
      <c r="C892" s="11" t="s">
        <v>6310</v>
      </c>
      <c r="D892" s="11" t="s">
        <v>6311</v>
      </c>
      <c r="E892" s="11" t="s">
        <v>56</v>
      </c>
      <c r="F892" s="11" t="s">
        <v>447</v>
      </c>
      <c r="G892" s="11" t="s">
        <v>2370</v>
      </c>
      <c r="H892" s="11">
        <v>0</v>
      </c>
      <c r="I892" s="50"/>
      <c r="J892" s="11" t="s">
        <v>6312</v>
      </c>
      <c r="K892" s="11" t="s">
        <v>6313</v>
      </c>
      <c r="L892" s="11" t="s">
        <v>5944</v>
      </c>
      <c r="M892" s="12">
        <v>45534</v>
      </c>
      <c r="N892" s="12">
        <v>45539</v>
      </c>
      <c r="O892" s="12" t="str">
        <f>IFERROR(_xlfn.XLOOKUP(표1[[#This Row],[시도]]&amp;" "&amp;표1[[#This Row],[시군구]],요금제0402!C:C,요금제0402!G:G),"-")</f>
        <v>지방</v>
      </c>
      <c r="P892" s="40"/>
      <c r="Q892" s="57">
        <v>0</v>
      </c>
      <c r="R892" s="18">
        <v>100</v>
      </c>
      <c r="S892" s="18">
        <v>50</v>
      </c>
      <c r="T892" s="39" t="s">
        <v>86</v>
      </c>
      <c r="U892" s="11" t="s">
        <v>64</v>
      </c>
      <c r="V892" s="11">
        <v>5960102165</v>
      </c>
      <c r="W892" s="11" t="s">
        <v>6314</v>
      </c>
      <c r="X892" s="11" t="s">
        <v>1005</v>
      </c>
      <c r="Y892" s="11" t="s">
        <v>6315</v>
      </c>
      <c r="Z892" s="11">
        <v>132107219499</v>
      </c>
      <c r="AA892" s="11" t="s">
        <v>430</v>
      </c>
      <c r="AB892" s="11" t="s">
        <v>6316</v>
      </c>
      <c r="AC892" s="11"/>
      <c r="AD892" s="11"/>
      <c r="AE892" s="11"/>
      <c r="AF892" s="15"/>
      <c r="AG892" s="17" t="str">
        <f>IFERROR(VLOOKUP(표1[[#This Row],[담당자]],'담당자 정보'!$B:$D,2,0),"")</f>
        <v>모아라인</v>
      </c>
      <c r="AH892" s="11" t="s">
        <v>6132</v>
      </c>
      <c r="AI892" s="12" t="s">
        <v>396</v>
      </c>
      <c r="AJ892" s="41" t="str">
        <f>IFERROR(VLOOKUP(표1[[#This Row],[담당자]],배민비즈계정!$B:$E,3,0),"")</f>
        <v>jpmook12</v>
      </c>
      <c r="AK892" s="41" t="str">
        <f>IFERROR(VLOOKUP(표1[[#This Row],[담당자]],배민비즈계정!$B:$E,4,0),"")</f>
        <v>010-9904-2857</v>
      </c>
      <c r="AL892" s="12" t="str">
        <f>VLOOKUP(표1[[#This Row],[담당자]],배민비즈계정!$B:$E,2,0)</f>
        <v>모아라인</v>
      </c>
      <c r="AM892" s="11">
        <f>VLOOKUP(표1[[#This Row],[담당자]],'담당자 정보'!B:G,6,FALSE)</f>
        <v>0</v>
      </c>
      <c r="AN892" s="11" t="e">
        <f>VLOOKUP(표1[[#This Row],[팀장]],배민비즈계정!$B:$E,3,FALSE)</f>
        <v>#N/A</v>
      </c>
      <c r="AO892" s="16" t="e">
        <f>VLOOKUP(표1[[#This Row],[팀장]],배민비즈계정!$B:$E,4,FALSE)</f>
        <v>#N/A</v>
      </c>
      <c r="AP892" s="2" t="s">
        <v>447</v>
      </c>
      <c r="AQ892" s="2" t="s">
        <v>2370</v>
      </c>
      <c r="AR892" s="2" t="str">
        <f>_xlfn.XLOOKUP(표1[[#This Row],[시도2]]&amp;" "&amp;표1[[#This Row],[시군구2]],요금제0402!C:C,요금제0402!G:G)</f>
        <v>지방</v>
      </c>
      <c r="AS892" s="2"/>
      <c r="AT892" s="2"/>
      <c r="AU892" s="2"/>
    </row>
    <row r="893" spans="1:47" ht="16.5" customHeight="1">
      <c r="A893" s="44">
        <v>891</v>
      </c>
      <c r="B893" s="11"/>
      <c r="C893" s="11" t="s">
        <v>6317</v>
      </c>
      <c r="D893" s="11" t="s">
        <v>6318</v>
      </c>
      <c r="E893" s="11" t="s">
        <v>56</v>
      </c>
      <c r="F893" s="11" t="s">
        <v>109</v>
      </c>
      <c r="G893" s="11" t="s">
        <v>1129</v>
      </c>
      <c r="H893" s="11" t="e">
        <v>#N/A</v>
      </c>
      <c r="I893" s="50" t="s">
        <v>3352</v>
      </c>
      <c r="J893" s="11" t="s">
        <v>6319</v>
      </c>
      <c r="K893" s="11" t="s">
        <v>6320</v>
      </c>
      <c r="L893" s="11" t="s">
        <v>5944</v>
      </c>
      <c r="M893" s="12">
        <v>45534</v>
      </c>
      <c r="N893" s="12">
        <v>45539</v>
      </c>
      <c r="O893" s="12" t="str">
        <f>IFERROR(_xlfn.XLOOKUP(표1[[#This Row],[시도]]&amp;" "&amp;표1[[#This Row],[시군구]],요금제0402!C:C,요금제0402!G:G),"-")</f>
        <v>경인B</v>
      </c>
      <c r="P893" s="40"/>
      <c r="Q893" s="57">
        <v>0</v>
      </c>
      <c r="R893" s="18">
        <v>100</v>
      </c>
      <c r="S893" s="18">
        <v>50</v>
      </c>
      <c r="T893" s="39" t="s">
        <v>86</v>
      </c>
      <c r="U893" s="11" t="s">
        <v>64</v>
      </c>
      <c r="V893" s="11">
        <v>4934000891</v>
      </c>
      <c r="W893" s="11" t="s">
        <v>6321</v>
      </c>
      <c r="X893" s="11" t="s">
        <v>1142</v>
      </c>
      <c r="Y893" s="11" t="s">
        <v>1143</v>
      </c>
      <c r="Z893" s="11">
        <v>20420104618330</v>
      </c>
      <c r="AA893" s="11" t="s">
        <v>90</v>
      </c>
      <c r="AB893" s="11" t="s">
        <v>1144</v>
      </c>
      <c r="AC893" s="11"/>
      <c r="AD893" s="11"/>
      <c r="AE893" s="11"/>
      <c r="AF893" s="15"/>
      <c r="AG893" s="17" t="str">
        <f>IFERROR(VLOOKUP(표1[[#This Row],[담당자]],'담당자 정보'!$B:$D,2,0),"")</f>
        <v>모아라인</v>
      </c>
      <c r="AH893" s="11" t="s">
        <v>6132</v>
      </c>
      <c r="AI893" s="12" t="s">
        <v>396</v>
      </c>
      <c r="AJ893" s="41" t="str">
        <f>IFERROR(VLOOKUP(표1[[#This Row],[담당자]],배민비즈계정!$B:$E,3,0),"")</f>
        <v>jpmook12</v>
      </c>
      <c r="AK893" s="41" t="str">
        <f>IFERROR(VLOOKUP(표1[[#This Row],[담당자]],배민비즈계정!$B:$E,4,0),"")</f>
        <v>010-9904-2857</v>
      </c>
      <c r="AL893" s="12" t="str">
        <f>VLOOKUP(표1[[#This Row],[담당자]],배민비즈계정!$B:$E,2,0)</f>
        <v>모아라인</v>
      </c>
      <c r="AM893" s="11">
        <f>VLOOKUP(표1[[#This Row],[담당자]],'담당자 정보'!B:G,6,FALSE)</f>
        <v>0</v>
      </c>
      <c r="AN893" s="11" t="e">
        <f>VLOOKUP(표1[[#This Row],[팀장]],배민비즈계정!$B:$E,3,FALSE)</f>
        <v>#N/A</v>
      </c>
      <c r="AO893" s="16" t="e">
        <f>VLOOKUP(표1[[#This Row],[팀장]],배민비즈계정!$B:$E,4,FALSE)</f>
        <v>#N/A</v>
      </c>
      <c r="AP893" s="2" t="s">
        <v>109</v>
      </c>
      <c r="AQ893" s="2" t="s">
        <v>1129</v>
      </c>
      <c r="AR893" s="2" t="str">
        <f>_xlfn.XLOOKUP(표1[[#This Row],[시도2]]&amp;" "&amp;표1[[#This Row],[시군구2]],요금제0402!C:C,요금제0402!G:G)</f>
        <v>경인B</v>
      </c>
      <c r="AS893" s="2"/>
      <c r="AT893" s="2"/>
      <c r="AU893" s="2"/>
    </row>
    <row r="894" spans="1:47" ht="16.5" customHeight="1">
      <c r="A894" s="44">
        <v>892</v>
      </c>
      <c r="B894" s="11"/>
      <c r="C894" s="11" t="s">
        <v>6322</v>
      </c>
      <c r="D894" s="11" t="s">
        <v>6323</v>
      </c>
      <c r="E894" s="11" t="s">
        <v>56</v>
      </c>
      <c r="F894" s="11" t="s">
        <v>57</v>
      </c>
      <c r="G894" s="11" t="s">
        <v>743</v>
      </c>
      <c r="H894" s="11">
        <v>0</v>
      </c>
      <c r="I894" s="50"/>
      <c r="J894" s="11" t="s">
        <v>6324</v>
      </c>
      <c r="K894" s="11" t="s">
        <v>6325</v>
      </c>
      <c r="L894" s="11" t="s">
        <v>5944</v>
      </c>
      <c r="M894" s="12">
        <v>45534</v>
      </c>
      <c r="N894" s="12">
        <v>45539</v>
      </c>
      <c r="O894" s="12" t="str">
        <f>IFERROR(_xlfn.XLOOKUP(표1[[#This Row],[시도]]&amp;" "&amp;표1[[#This Row],[시군구]],요금제0402!C:C,요금제0402!G:G),"-")</f>
        <v>서울B&amp;경인A</v>
      </c>
      <c r="P894" s="40"/>
      <c r="Q894" s="57">
        <v>0</v>
      </c>
      <c r="R894" s="18">
        <v>100</v>
      </c>
      <c r="S894" s="18">
        <v>50</v>
      </c>
      <c r="T894" s="39" t="s">
        <v>86</v>
      </c>
      <c r="U894" s="11" t="s">
        <v>64</v>
      </c>
      <c r="V894" s="11">
        <v>8860902351</v>
      </c>
      <c r="W894" s="11" t="s">
        <v>6326</v>
      </c>
      <c r="X894" s="11" t="s">
        <v>6327</v>
      </c>
      <c r="Y894" s="11" t="s">
        <v>6328</v>
      </c>
      <c r="Z894" s="11">
        <v>110547739053</v>
      </c>
      <c r="AA894" s="11" t="s">
        <v>165</v>
      </c>
      <c r="AB894" s="11" t="s">
        <v>6329</v>
      </c>
      <c r="AC894" s="11"/>
      <c r="AD894" s="11"/>
      <c r="AE894" s="11"/>
      <c r="AF894" s="15"/>
      <c r="AG894" s="17" t="str">
        <f>IFERROR(VLOOKUP(표1[[#This Row],[담당자]],'담당자 정보'!$B:$D,2,0),"")</f>
        <v>모아라인</v>
      </c>
      <c r="AH894" s="11" t="s">
        <v>6132</v>
      </c>
      <c r="AI894" s="12" t="s">
        <v>455</v>
      </c>
      <c r="AJ894" s="41" t="str">
        <f>IFERROR(VLOOKUP(표1[[#This Row],[담당자]],배민비즈계정!$B:$E,3,0),"")</f>
        <v>Dkssudgody</v>
      </c>
      <c r="AK894" s="41" t="str">
        <f>IFERROR(VLOOKUP(표1[[#This Row],[담당자]],배민비즈계정!$B:$E,4,0),"")</f>
        <v>010-9737-2777</v>
      </c>
      <c r="AL894" s="12" t="str">
        <f>VLOOKUP(표1[[#This Row],[담당자]],배민비즈계정!$B:$E,2,0)</f>
        <v>모아라인</v>
      </c>
      <c r="AM894" s="11" t="str">
        <f>VLOOKUP(표1[[#This Row],[담당자]],'담당자 정보'!B:G,6,FALSE)</f>
        <v>김정교</v>
      </c>
      <c r="AN894" s="11" t="str">
        <f>VLOOKUP(표1[[#This Row],[팀장]],배민비즈계정!$B:$E,3,FALSE)</f>
        <v>Dkssudgody</v>
      </c>
      <c r="AO894" s="16" t="str">
        <f>VLOOKUP(표1[[#This Row],[팀장]],배민비즈계정!$B:$E,4,FALSE)</f>
        <v>010-9737-2777</v>
      </c>
      <c r="AP894" s="2" t="s">
        <v>57</v>
      </c>
      <c r="AQ894" s="2" t="s">
        <v>743</v>
      </c>
      <c r="AR894" s="2" t="str">
        <f>_xlfn.XLOOKUP(표1[[#This Row],[시도2]]&amp;" "&amp;표1[[#This Row],[시군구2]],요금제0402!C:C,요금제0402!G:G)</f>
        <v>서울B&amp;경인A</v>
      </c>
      <c r="AS894" s="2"/>
      <c r="AT894" s="2"/>
      <c r="AU894" s="2"/>
    </row>
    <row r="895" spans="1:47" ht="16.5" customHeight="1">
      <c r="A895" s="44">
        <v>893</v>
      </c>
      <c r="B895" s="11"/>
      <c r="C895" s="11" t="s">
        <v>6330</v>
      </c>
      <c r="D895" s="11" t="s">
        <v>6331</v>
      </c>
      <c r="E895" s="11" t="s">
        <v>56</v>
      </c>
      <c r="F895" s="11" t="s">
        <v>57</v>
      </c>
      <c r="G895" s="11" t="s">
        <v>2952</v>
      </c>
      <c r="H895" s="11">
        <v>0</v>
      </c>
      <c r="I895" s="50" t="s">
        <v>4751</v>
      </c>
      <c r="J895" s="11" t="s">
        <v>6332</v>
      </c>
      <c r="K895" s="11" t="s">
        <v>6333</v>
      </c>
      <c r="L895" s="11" t="s">
        <v>5944</v>
      </c>
      <c r="M895" s="12">
        <v>45534</v>
      </c>
      <c r="N895" s="12">
        <v>45539</v>
      </c>
      <c r="O895" s="12" t="str">
        <f>IFERROR(_xlfn.XLOOKUP(표1[[#This Row],[시도]]&amp;" "&amp;표1[[#This Row],[시군구]],요금제0402!C:C,요금제0402!G:G),"-")</f>
        <v>서울B&amp;경인A</v>
      </c>
      <c r="P895" s="40"/>
      <c r="Q895" s="57">
        <v>0</v>
      </c>
      <c r="R895" s="18">
        <v>100</v>
      </c>
      <c r="S895" s="18">
        <v>0</v>
      </c>
      <c r="T895" s="39" t="s">
        <v>150</v>
      </c>
      <c r="U895" s="11" t="s">
        <v>64</v>
      </c>
      <c r="V895" s="11">
        <v>1161202626</v>
      </c>
      <c r="W895" s="11" t="s">
        <v>6334</v>
      </c>
      <c r="X895" s="11" t="s">
        <v>6335</v>
      </c>
      <c r="Y895" s="11" t="s">
        <v>6336</v>
      </c>
      <c r="Z895" s="11">
        <v>1002549932645</v>
      </c>
      <c r="AA895" s="11" t="s">
        <v>259</v>
      </c>
      <c r="AB895" s="11" t="s">
        <v>6337</v>
      </c>
      <c r="AC895" s="11"/>
      <c r="AD895" s="11"/>
      <c r="AE895" s="11"/>
      <c r="AF895" s="15"/>
      <c r="AG895" s="17" t="str">
        <f>IFERROR(VLOOKUP(표1[[#This Row],[담당자]],'담당자 정보'!$B:$D,2,0),"")</f>
        <v>모아라인</v>
      </c>
      <c r="AH895" s="11" t="s">
        <v>6132</v>
      </c>
      <c r="AI895" s="12" t="s">
        <v>455</v>
      </c>
      <c r="AJ895" s="41" t="str">
        <f>IFERROR(VLOOKUP(표1[[#This Row],[담당자]],배민비즈계정!$B:$E,3,0),"")</f>
        <v>Dkssudgody</v>
      </c>
      <c r="AK895" s="41" t="str">
        <f>IFERROR(VLOOKUP(표1[[#This Row],[담당자]],배민비즈계정!$B:$E,4,0),"")</f>
        <v>010-9737-2777</v>
      </c>
      <c r="AL895" s="12" t="str">
        <f>VLOOKUP(표1[[#This Row],[담당자]],배민비즈계정!$B:$E,2,0)</f>
        <v>모아라인</v>
      </c>
      <c r="AM895" s="11" t="str">
        <f>VLOOKUP(표1[[#This Row],[담당자]],'담당자 정보'!B:G,6,FALSE)</f>
        <v>김정교</v>
      </c>
      <c r="AN895" s="11" t="str">
        <f>VLOOKUP(표1[[#This Row],[팀장]],배민비즈계정!$B:$E,3,FALSE)</f>
        <v>Dkssudgody</v>
      </c>
      <c r="AO895" s="16" t="str">
        <f>VLOOKUP(표1[[#This Row],[팀장]],배민비즈계정!$B:$E,4,FALSE)</f>
        <v>010-9737-2777</v>
      </c>
      <c r="AP895" s="2" t="s">
        <v>57</v>
      </c>
      <c r="AQ895" s="2" t="s">
        <v>2952</v>
      </c>
      <c r="AR895" s="2" t="str">
        <f>_xlfn.XLOOKUP(표1[[#This Row],[시도2]]&amp;" "&amp;표1[[#This Row],[시군구2]],요금제0402!C:C,요금제0402!G:G)</f>
        <v>서울B&amp;경인A</v>
      </c>
      <c r="AS895" s="2"/>
      <c r="AT895" s="2"/>
      <c r="AU895" s="2"/>
    </row>
    <row r="896" spans="1:47" ht="16.5" customHeight="1">
      <c r="A896" s="44">
        <v>894</v>
      </c>
      <c r="B896" s="11"/>
      <c r="C896" s="11" t="s">
        <v>6338</v>
      </c>
      <c r="D896" s="11" t="s">
        <v>6339</v>
      </c>
      <c r="E896" s="11" t="s">
        <v>20777</v>
      </c>
      <c r="F896" s="11" t="s">
        <v>109</v>
      </c>
      <c r="G896" s="11" t="s">
        <v>1178</v>
      </c>
      <c r="H896" s="11">
        <v>3</v>
      </c>
      <c r="I896" s="50"/>
      <c r="J896" s="11" t="s">
        <v>6340</v>
      </c>
      <c r="K896" s="11" t="s">
        <v>1181</v>
      </c>
      <c r="L896" s="11" t="s">
        <v>5944</v>
      </c>
      <c r="M896" s="12">
        <v>45534</v>
      </c>
      <c r="N896" s="12">
        <v>45539</v>
      </c>
      <c r="O896" s="12" t="str">
        <f>IFERROR(_xlfn.XLOOKUP(표1[[#This Row],[시도]]&amp;" "&amp;표1[[#This Row],[시군구]],요금제0402!C:C,요금제0402!G:G),"-")</f>
        <v>로드러너 요금제</v>
      </c>
      <c r="P896" s="40"/>
      <c r="Q896" s="57">
        <v>80</v>
      </c>
      <c r="R896" s="18">
        <v>100</v>
      </c>
      <c r="S896" s="18">
        <v>50</v>
      </c>
      <c r="T896" s="39" t="s">
        <v>86</v>
      </c>
      <c r="U896" s="11" t="s">
        <v>64</v>
      </c>
      <c r="V896" s="11">
        <v>5821201523</v>
      </c>
      <c r="W896" s="11" t="s">
        <v>5062</v>
      </c>
      <c r="X896" s="11" t="s">
        <v>5063</v>
      </c>
      <c r="Y896" s="11" t="s">
        <v>5064</v>
      </c>
      <c r="Z896" s="11">
        <v>3521964446453</v>
      </c>
      <c r="AA896" s="11" t="s">
        <v>142</v>
      </c>
      <c r="AB896" s="11" t="s">
        <v>5065</v>
      </c>
      <c r="AC896" s="11"/>
      <c r="AD896" s="11"/>
      <c r="AE896" s="11"/>
      <c r="AF896" s="15"/>
      <c r="AG896" s="17" t="str">
        <f>IFERROR(VLOOKUP(표1[[#This Row],[담당자]],'담당자 정보'!$B:$D,2,0),"")</f>
        <v>모아라인</v>
      </c>
      <c r="AH896" s="11" t="s">
        <v>6132</v>
      </c>
      <c r="AI896" s="12" t="s">
        <v>396</v>
      </c>
      <c r="AJ896" s="41" t="str">
        <f>IFERROR(VLOOKUP(표1[[#This Row],[담당자]],배민비즈계정!$B:$E,3,0),"")</f>
        <v>jpmook12</v>
      </c>
      <c r="AK896" s="41" t="str">
        <f>IFERROR(VLOOKUP(표1[[#This Row],[담당자]],배민비즈계정!$B:$E,4,0),"")</f>
        <v>010-9904-2857</v>
      </c>
      <c r="AL896" s="12" t="str">
        <f>VLOOKUP(표1[[#This Row],[담당자]],배민비즈계정!$B:$E,2,0)</f>
        <v>모아라인</v>
      </c>
      <c r="AM896" s="11">
        <f>VLOOKUP(표1[[#This Row],[담당자]],'담당자 정보'!B:G,6,FALSE)</f>
        <v>0</v>
      </c>
      <c r="AN896" s="11" t="e">
        <f>VLOOKUP(표1[[#This Row],[팀장]],배민비즈계정!$B:$E,3,FALSE)</f>
        <v>#N/A</v>
      </c>
      <c r="AO896" s="16" t="e">
        <f>VLOOKUP(표1[[#This Row],[팀장]],배민비즈계정!$B:$E,4,FALSE)</f>
        <v>#N/A</v>
      </c>
      <c r="AP896" s="2" t="s">
        <v>109</v>
      </c>
      <c r="AQ896" s="2" t="s">
        <v>1178</v>
      </c>
      <c r="AR896" s="2" t="str">
        <f>_xlfn.XLOOKUP(표1[[#This Row],[시도2]]&amp;" "&amp;표1[[#This Row],[시군구2]],요금제0402!C:C,요금제0402!G:G)</f>
        <v>로드러너 요금제</v>
      </c>
      <c r="AS896" s="2"/>
      <c r="AT896" s="2">
        <v>32</v>
      </c>
      <c r="AU896" s="2"/>
    </row>
    <row r="897" spans="1:47" ht="16.5" customHeight="1">
      <c r="A897" s="44">
        <v>895</v>
      </c>
      <c r="B897" s="11"/>
      <c r="C897" s="11" t="s">
        <v>6341</v>
      </c>
      <c r="D897" s="11" t="s">
        <v>6342</v>
      </c>
      <c r="E897" s="11" t="s">
        <v>1177</v>
      </c>
      <c r="F897" s="11" t="s">
        <v>109</v>
      </c>
      <c r="G897" s="11" t="s">
        <v>1178</v>
      </c>
      <c r="H897" s="11">
        <v>1</v>
      </c>
      <c r="I897" s="47" t="s">
        <v>6343</v>
      </c>
      <c r="J897" s="11" t="s">
        <v>6344</v>
      </c>
      <c r="K897" s="11" t="s">
        <v>4169</v>
      </c>
      <c r="L897" s="11" t="s">
        <v>5944</v>
      </c>
      <c r="M897" s="12">
        <v>45534</v>
      </c>
      <c r="N897" s="12">
        <v>45539</v>
      </c>
      <c r="O897" s="12" t="str">
        <f>IFERROR(_xlfn.XLOOKUP(표1[[#This Row],[시도]]&amp;" "&amp;표1[[#This Row],[시군구]],요금제0402!C:C,요금제0402!G:G),"-")</f>
        <v>로드러너 요금제</v>
      </c>
      <c r="P897" s="40"/>
      <c r="Q897" s="57">
        <v>0</v>
      </c>
      <c r="R897" s="18">
        <v>100</v>
      </c>
      <c r="S897" s="18">
        <v>50</v>
      </c>
      <c r="T897" s="39" t="s">
        <v>86</v>
      </c>
      <c r="U897" s="11" t="s">
        <v>64</v>
      </c>
      <c r="V897" s="11">
        <v>1905800584</v>
      </c>
      <c r="W897" s="11" t="s">
        <v>6345</v>
      </c>
      <c r="X897" s="11" t="s">
        <v>6346</v>
      </c>
      <c r="Y897" s="11" t="s">
        <v>6347</v>
      </c>
      <c r="Z897" s="11">
        <v>3333301119255</v>
      </c>
      <c r="AA897" s="11" t="s">
        <v>4869</v>
      </c>
      <c r="AB897" s="11" t="s">
        <v>6348</v>
      </c>
      <c r="AC897" s="11"/>
      <c r="AD897" s="11"/>
      <c r="AE897" s="11"/>
      <c r="AF897" s="15"/>
      <c r="AG897" s="17" t="str">
        <f>IFERROR(VLOOKUP(표1[[#This Row],[담당자]],'담당자 정보'!$B:$D,2,0),"")</f>
        <v>모아라인</v>
      </c>
      <c r="AH897" s="11" t="s">
        <v>6132</v>
      </c>
      <c r="AI897" s="12" t="s">
        <v>396</v>
      </c>
      <c r="AJ897" s="41" t="str">
        <f>IFERROR(VLOOKUP(표1[[#This Row],[담당자]],배민비즈계정!$B:$E,3,0),"")</f>
        <v>jpmook12</v>
      </c>
      <c r="AK897" s="41" t="str">
        <f>IFERROR(VLOOKUP(표1[[#This Row],[담당자]],배민비즈계정!$B:$E,4,0),"")</f>
        <v>010-9904-2857</v>
      </c>
      <c r="AL897" s="12" t="str">
        <f>VLOOKUP(표1[[#This Row],[담당자]],배민비즈계정!$B:$E,2,0)</f>
        <v>모아라인</v>
      </c>
      <c r="AM897" s="11">
        <f>VLOOKUP(표1[[#This Row],[담당자]],'담당자 정보'!B:G,6,FALSE)</f>
        <v>0</v>
      </c>
      <c r="AN897" s="11" t="e">
        <f>VLOOKUP(표1[[#This Row],[팀장]],배민비즈계정!$B:$E,3,FALSE)</f>
        <v>#N/A</v>
      </c>
      <c r="AO897" s="16" t="e">
        <f>VLOOKUP(표1[[#This Row],[팀장]],배민비즈계정!$B:$E,4,FALSE)</f>
        <v>#N/A</v>
      </c>
      <c r="AP897" s="2" t="s">
        <v>109</v>
      </c>
      <c r="AQ897" s="2" t="s">
        <v>1178</v>
      </c>
      <c r="AR897" s="2" t="str">
        <f>_xlfn.XLOOKUP(표1[[#This Row],[시도2]]&amp;" "&amp;표1[[#This Row],[시군구2]],요금제0402!C:C,요금제0402!G:G)</f>
        <v>로드러너 요금제</v>
      </c>
      <c r="AS897" s="2"/>
      <c r="AT897" s="2"/>
      <c r="AU897" s="2"/>
    </row>
    <row r="898" spans="1:47" ht="16.5" customHeight="1">
      <c r="A898" s="44">
        <v>896</v>
      </c>
      <c r="B898" s="17"/>
      <c r="C898" s="17" t="s">
        <v>6349</v>
      </c>
      <c r="D898" s="17" t="s">
        <v>6350</v>
      </c>
      <c r="E898" s="11" t="s">
        <v>75</v>
      </c>
      <c r="F898" s="17" t="s">
        <v>109</v>
      </c>
      <c r="G898" s="17" t="s">
        <v>170</v>
      </c>
      <c r="H898" s="11">
        <v>0</v>
      </c>
      <c r="I898" s="154"/>
      <c r="J898" s="17" t="s">
        <v>6351</v>
      </c>
      <c r="K898" s="17" t="s">
        <v>6352</v>
      </c>
      <c r="L898" s="11" t="s">
        <v>5944</v>
      </c>
      <c r="M898" s="12">
        <v>45534</v>
      </c>
      <c r="N898" s="12">
        <v>45539</v>
      </c>
      <c r="O898" s="12" t="str">
        <f>IFERROR(_xlfn.XLOOKUP(표1[[#This Row],[시도]]&amp;" "&amp;표1[[#This Row],[시군구]],요금제0402!C:C,요금제0402!G:G),"-")</f>
        <v>경인B</v>
      </c>
      <c r="P898" s="156"/>
      <c r="Q898" s="57">
        <v>0</v>
      </c>
      <c r="R898" s="18">
        <v>100</v>
      </c>
      <c r="S898" s="18">
        <v>50</v>
      </c>
      <c r="T898" s="39" t="s">
        <v>86</v>
      </c>
      <c r="U898" s="11" t="s">
        <v>64</v>
      </c>
      <c r="V898" s="11">
        <v>4595600494</v>
      </c>
      <c r="W898" s="11" t="s">
        <v>173</v>
      </c>
      <c r="X898" s="11" t="s">
        <v>174</v>
      </c>
      <c r="Y898" s="11" t="s">
        <v>175</v>
      </c>
      <c r="Z898" s="11">
        <v>3333102425433</v>
      </c>
      <c r="AA898" s="11" t="s">
        <v>68</v>
      </c>
      <c r="AB898" s="11" t="s">
        <v>176</v>
      </c>
      <c r="AC898" s="17"/>
      <c r="AD898" s="17"/>
      <c r="AE898" s="17"/>
      <c r="AF898" s="32"/>
      <c r="AG898" s="17" t="str">
        <f>IFERROR(VLOOKUP(표1[[#This Row],[담당자]],'담당자 정보'!$B:$D,2,0),"")</f>
        <v>바로고</v>
      </c>
      <c r="AH898" s="11" t="s">
        <v>6353</v>
      </c>
      <c r="AI898" s="12" t="s">
        <v>131</v>
      </c>
      <c r="AJ898" s="41" t="str">
        <f>IFERROR(VLOOKUP(표1[[#This Row],[담당자]],배민비즈계정!$B:$E,3,0),"")</f>
        <v>kwpark</v>
      </c>
      <c r="AK898" s="41" t="str">
        <f>IFERROR(VLOOKUP(표1[[#This Row],[담당자]],배민비즈계정!$B:$E,4,0),"")</f>
        <v>010-9098-6748</v>
      </c>
      <c r="AL898" s="12" t="str">
        <f>VLOOKUP(표1[[#This Row],[담당자]],배민비즈계정!$B:$E,2,0)</f>
        <v>1팀</v>
      </c>
      <c r="AM898" s="11" t="str">
        <f>VLOOKUP(표1[[#This Row],[담당자]],'담당자 정보'!B:G,6,FALSE)</f>
        <v>평정현</v>
      </c>
      <c r="AN898" s="11" t="str">
        <f>VLOOKUP(표1[[#This Row],[팀장]],배민비즈계정!$B:$E,3,FALSE)</f>
        <v>jhpyeong</v>
      </c>
      <c r="AO898" s="16" t="str">
        <f>VLOOKUP(표1[[#This Row],[팀장]],배민비즈계정!$B:$E,4,FALSE)</f>
        <v>010-4660-7292</v>
      </c>
      <c r="AP898" s="2" t="s">
        <v>109</v>
      </c>
      <c r="AQ898" s="2" t="s">
        <v>170</v>
      </c>
      <c r="AR898" s="2" t="str">
        <f>_xlfn.XLOOKUP(표1[[#This Row],[시도2]]&amp;" "&amp;표1[[#This Row],[시군구2]],요금제0402!C:C,요금제0402!G:G)</f>
        <v>경인B</v>
      </c>
      <c r="AS898" s="2"/>
      <c r="AT898" s="2"/>
      <c r="AU898" s="2"/>
    </row>
    <row r="899" spans="1:47" ht="16.5" customHeight="1">
      <c r="A899" s="44">
        <v>897</v>
      </c>
      <c r="B899" s="11"/>
      <c r="C899" s="11" t="s">
        <v>6354</v>
      </c>
      <c r="D899" s="11" t="s">
        <v>6355</v>
      </c>
      <c r="E899" s="11" t="s">
        <v>56</v>
      </c>
      <c r="F899" s="11" t="s">
        <v>493</v>
      </c>
      <c r="G899" s="11" t="s">
        <v>2027</v>
      </c>
      <c r="H899" s="11">
        <v>0</v>
      </c>
      <c r="I899" s="50"/>
      <c r="J899" s="11" t="s">
        <v>6356</v>
      </c>
      <c r="K899" s="11" t="s">
        <v>6357</v>
      </c>
      <c r="L899" s="11" t="s">
        <v>5944</v>
      </c>
      <c r="M899" s="12">
        <v>45541</v>
      </c>
      <c r="N899" s="12">
        <v>45546</v>
      </c>
      <c r="O899" s="12" t="str">
        <f>IFERROR(_xlfn.XLOOKUP(표1[[#This Row],[시도]]&amp;" "&amp;표1[[#This Row],[시군구]],요금제0402!C:C,요금제0402!G:G),"-")</f>
        <v>지방</v>
      </c>
      <c r="P899" s="40"/>
      <c r="Q899" s="57">
        <v>0</v>
      </c>
      <c r="R899" s="18">
        <v>100</v>
      </c>
      <c r="S899" s="18">
        <v>50</v>
      </c>
      <c r="T899" s="39" t="s">
        <v>64</v>
      </c>
      <c r="U899" s="11" t="s">
        <v>64</v>
      </c>
      <c r="V899" s="11">
        <v>6884000897</v>
      </c>
      <c r="W899" s="11" t="s">
        <v>4108</v>
      </c>
      <c r="X899" s="11" t="s">
        <v>4109</v>
      </c>
      <c r="Y899" s="11" t="s">
        <v>6358</v>
      </c>
      <c r="Z899" s="11">
        <v>508138039382</v>
      </c>
      <c r="AA899" s="11" t="s">
        <v>1845</v>
      </c>
      <c r="AB899" s="11" t="s">
        <v>4111</v>
      </c>
      <c r="AC899" s="11"/>
      <c r="AD899" s="11"/>
      <c r="AE899" s="11"/>
      <c r="AF899" s="15"/>
      <c r="AG899" s="17" t="str">
        <f>IFERROR(VLOOKUP(표1[[#This Row],[담당자]],'담당자 정보'!$B:$D,2,0),"")</f>
        <v>바로고</v>
      </c>
      <c r="AH899" s="11" t="str">
        <f>IFERROR(VLOOKUP(표1[[#This Row],[담당자]],'담당자 정보'!$B:$E,4,0),"")</f>
        <v>1팀</v>
      </c>
      <c r="AI899" s="12" t="s">
        <v>2479</v>
      </c>
      <c r="AJ899" s="41" t="str">
        <f>IFERROR(VLOOKUP(표1[[#This Row],[담당자]],배민비즈계정!$B:$E,3,0),"")</f>
        <v>yong1217</v>
      </c>
      <c r="AK899" s="41" t="str">
        <f>IFERROR(VLOOKUP(표1[[#This Row],[담당자]],배민비즈계정!$B:$E,4,0),"")</f>
        <v xml:space="preserve"> 010-9876-9387</v>
      </c>
      <c r="AL899" s="12" t="str">
        <f>VLOOKUP(표1[[#This Row],[담당자]],배민비즈계정!$B:$E,2,0)</f>
        <v>1팀</v>
      </c>
      <c r="AM899" s="11" t="str">
        <f>VLOOKUP(표1[[#This Row],[담당자]],'담당자 정보'!B:G,6,FALSE)</f>
        <v>평정현</v>
      </c>
      <c r="AN899" s="11" t="str">
        <f>VLOOKUP(표1[[#This Row],[팀장]],배민비즈계정!$B:$E,3,FALSE)</f>
        <v>jhpyeong</v>
      </c>
      <c r="AO899" s="16" t="str">
        <f>VLOOKUP(표1[[#This Row],[팀장]],배민비즈계정!$B:$E,4,FALSE)</f>
        <v>010-4660-7292</v>
      </c>
      <c r="AP899" s="2" t="s">
        <v>493</v>
      </c>
      <c r="AQ899" s="2" t="s">
        <v>2027</v>
      </c>
      <c r="AR899" s="2" t="str">
        <f>_xlfn.XLOOKUP(표1[[#This Row],[시도2]]&amp;" "&amp;표1[[#This Row],[시군구2]],요금제0402!C:C,요금제0402!G:G)</f>
        <v>지방</v>
      </c>
      <c r="AS899" s="2"/>
      <c r="AT899" s="2"/>
      <c r="AU899" s="2"/>
    </row>
    <row r="900" spans="1:47" ht="16.5" customHeight="1">
      <c r="A900" s="44">
        <v>898</v>
      </c>
      <c r="B900" s="11"/>
      <c r="C900" s="11" t="s">
        <v>6359</v>
      </c>
      <c r="D900" s="11" t="s">
        <v>6360</v>
      </c>
      <c r="E900" s="11" t="s">
        <v>56</v>
      </c>
      <c r="F900" s="11" t="s">
        <v>109</v>
      </c>
      <c r="G900" s="11" t="s">
        <v>241</v>
      </c>
      <c r="H900" s="11">
        <v>0</v>
      </c>
      <c r="I900" s="50"/>
      <c r="J900" s="11" t="s">
        <v>6361</v>
      </c>
      <c r="K900" s="11" t="s">
        <v>4774</v>
      </c>
      <c r="L900" s="11" t="s">
        <v>5944</v>
      </c>
      <c r="M900" s="12">
        <v>45541</v>
      </c>
      <c r="N900" s="12">
        <v>45546</v>
      </c>
      <c r="O900" s="12" t="str">
        <f>IFERROR(_xlfn.XLOOKUP(표1[[#This Row],[시도]]&amp;" "&amp;표1[[#This Row],[시군구]],요금제0402!C:C,요금제0402!G:G),"-")</f>
        <v>서울B&amp;경인A</v>
      </c>
      <c r="P900" s="40"/>
      <c r="Q900" s="57">
        <v>0</v>
      </c>
      <c r="R900" s="18">
        <v>100</v>
      </c>
      <c r="S900" s="18">
        <v>50</v>
      </c>
      <c r="T900" s="39" t="s">
        <v>64</v>
      </c>
      <c r="U900" s="11" t="s">
        <v>64</v>
      </c>
      <c r="V900" s="11">
        <v>8900203350</v>
      </c>
      <c r="W900" s="11" t="s">
        <v>6362</v>
      </c>
      <c r="X900" s="11" t="s">
        <v>6363</v>
      </c>
      <c r="Y900" s="11" t="s">
        <v>6364</v>
      </c>
      <c r="Z900" s="11">
        <v>40491046751507</v>
      </c>
      <c r="AA900" s="11" t="s">
        <v>296</v>
      </c>
      <c r="AB900" s="11" t="s">
        <v>2828</v>
      </c>
      <c r="AC900" s="11"/>
      <c r="AD900" s="11"/>
      <c r="AE900" s="11"/>
      <c r="AF900" s="15"/>
      <c r="AG900" s="17" t="str">
        <f>IFERROR(VLOOKUP(표1[[#This Row],[담당자]],'담당자 정보'!$B:$D,2,0),"")</f>
        <v>바로고</v>
      </c>
      <c r="AH900" s="11" t="str">
        <f>IFERROR(VLOOKUP(표1[[#This Row],[담당자]],'담당자 정보'!$B:$E,4,0),"")</f>
        <v>1팀</v>
      </c>
      <c r="AI900" s="12" t="s">
        <v>356</v>
      </c>
      <c r="AJ900" s="41" t="str">
        <f>IFERROR(VLOOKUP(표1[[#This Row],[담당자]],배민비즈계정!$B:$E,3,0),"")</f>
        <v>jhpyeong</v>
      </c>
      <c r="AK900" s="41" t="str">
        <f>IFERROR(VLOOKUP(표1[[#This Row],[담당자]],배민비즈계정!$B:$E,4,0),"")</f>
        <v>010-4660-7292</v>
      </c>
      <c r="AL900" s="12" t="str">
        <f>VLOOKUP(표1[[#This Row],[담당자]],배민비즈계정!$B:$E,2,0)</f>
        <v>1팀 팀장</v>
      </c>
      <c r="AM900" s="11" t="str">
        <f>VLOOKUP(표1[[#This Row],[담당자]],'담당자 정보'!B:G,6,FALSE)</f>
        <v>평정현</v>
      </c>
      <c r="AN900" s="11" t="str">
        <f>VLOOKUP(표1[[#This Row],[팀장]],배민비즈계정!$B:$E,3,FALSE)</f>
        <v>jhpyeong</v>
      </c>
      <c r="AO900" s="16" t="str">
        <f>VLOOKUP(표1[[#This Row],[팀장]],배민비즈계정!$B:$E,4,FALSE)</f>
        <v>010-4660-7292</v>
      </c>
      <c r="AP900" s="2" t="s">
        <v>109</v>
      </c>
      <c r="AQ900" s="2" t="s">
        <v>241</v>
      </c>
      <c r="AR900" s="2" t="str">
        <f>_xlfn.XLOOKUP(표1[[#This Row],[시도2]]&amp;" "&amp;표1[[#This Row],[시군구2]],요금제0402!C:C,요금제0402!G:G)</f>
        <v>서울B&amp;경인A</v>
      </c>
      <c r="AS900" s="2"/>
      <c r="AT900" s="2"/>
      <c r="AU900" s="2"/>
    </row>
    <row r="901" spans="1:47" ht="16.5" customHeight="1">
      <c r="A901" s="44">
        <v>899</v>
      </c>
      <c r="B901" s="11"/>
      <c r="C901" s="11" t="s">
        <v>6365</v>
      </c>
      <c r="D901" s="11" t="s">
        <v>6366</v>
      </c>
      <c r="E901" s="11" t="s">
        <v>56</v>
      </c>
      <c r="F901" s="11" t="s">
        <v>109</v>
      </c>
      <c r="G901" s="11" t="s">
        <v>990</v>
      </c>
      <c r="H901" s="11">
        <v>0</v>
      </c>
      <c r="I901" s="50"/>
      <c r="J901" s="11" t="s">
        <v>6367</v>
      </c>
      <c r="K901" s="11" t="s">
        <v>6368</v>
      </c>
      <c r="L901" s="11" t="s">
        <v>5944</v>
      </c>
      <c r="M901" s="12">
        <v>45541</v>
      </c>
      <c r="N901" s="12">
        <v>45546</v>
      </c>
      <c r="O901" s="12" t="str">
        <f>IFERROR(_xlfn.XLOOKUP(표1[[#This Row],[시도]]&amp;" "&amp;표1[[#This Row],[시군구]],요금제0402!C:C,요금제0402!G:G),"-")</f>
        <v>서울B&amp;경인A</v>
      </c>
      <c r="P901" s="40"/>
      <c r="Q901" s="57">
        <v>0</v>
      </c>
      <c r="R901" s="18">
        <v>100</v>
      </c>
      <c r="S901" s="18">
        <v>50</v>
      </c>
      <c r="T901" s="39" t="s">
        <v>64</v>
      </c>
      <c r="U901" s="11" t="s">
        <v>64</v>
      </c>
      <c r="V901" s="11">
        <v>5770202763</v>
      </c>
      <c r="W901" s="11" t="s">
        <v>6369</v>
      </c>
      <c r="X901" s="11" t="s">
        <v>6370</v>
      </c>
      <c r="Y901" s="11" t="s">
        <v>6371</v>
      </c>
      <c r="Z901" s="11">
        <v>1005881002763</v>
      </c>
      <c r="AA901" s="11" t="s">
        <v>259</v>
      </c>
      <c r="AB901" s="11" t="s">
        <v>6372</v>
      </c>
      <c r="AC901" s="11"/>
      <c r="AD901" s="11"/>
      <c r="AE901" s="11"/>
      <c r="AF901" s="15"/>
      <c r="AG901" s="17" t="str">
        <f>IFERROR(VLOOKUP(표1[[#This Row],[담당자]],'담당자 정보'!$B:$D,2,0),"")</f>
        <v>바로고</v>
      </c>
      <c r="AH901" s="11" t="str">
        <f>IFERROR(VLOOKUP(표1[[#This Row],[담당자]],'담당자 정보'!$B:$E,4,0),"")</f>
        <v>4팀</v>
      </c>
      <c r="AI901" s="12" t="s">
        <v>222</v>
      </c>
      <c r="AJ901" s="41" t="str">
        <f>IFERROR(VLOOKUP(표1[[#This Row],[담당자]],배민비즈계정!$B:$E,3,0),"")</f>
        <v>tmdrl1539</v>
      </c>
      <c r="AK901" s="41" t="str">
        <f>IFERROR(VLOOKUP(표1[[#This Row],[담당자]],배민비즈계정!$B:$E,4,0),"")</f>
        <v>010-4629-1734</v>
      </c>
      <c r="AL901" s="12" t="str">
        <f>VLOOKUP(표1[[#This Row],[담당자]],배민비즈계정!$B:$E,2,0)</f>
        <v>4팀</v>
      </c>
      <c r="AM901" s="11" t="str">
        <f>VLOOKUP(표1[[#This Row],[담당자]],'담당자 정보'!B:G,6,FALSE)</f>
        <v>평정현</v>
      </c>
      <c r="AN901" s="11" t="str">
        <f>VLOOKUP(표1[[#This Row],[팀장]],배민비즈계정!$B:$E,3,FALSE)</f>
        <v>jhpyeong</v>
      </c>
      <c r="AO901" s="16" t="str">
        <f>VLOOKUP(표1[[#This Row],[팀장]],배민비즈계정!$B:$E,4,FALSE)</f>
        <v>010-4660-7292</v>
      </c>
      <c r="AP901" s="2" t="s">
        <v>109</v>
      </c>
      <c r="AQ901" s="2" t="s">
        <v>990</v>
      </c>
      <c r="AR901" s="2" t="str">
        <f>_xlfn.XLOOKUP(표1[[#This Row],[시도2]]&amp;" "&amp;표1[[#This Row],[시군구2]],요금제0402!C:C,요금제0402!G:G)</f>
        <v>서울B&amp;경인A</v>
      </c>
      <c r="AS901" s="2"/>
      <c r="AT901" s="2"/>
      <c r="AU901" s="2"/>
    </row>
    <row r="902" spans="1:47" ht="16.5" customHeight="1">
      <c r="A902" s="44">
        <v>900</v>
      </c>
      <c r="B902" s="11"/>
      <c r="C902" s="11" t="s">
        <v>6373</v>
      </c>
      <c r="D902" s="11" t="s">
        <v>6374</v>
      </c>
      <c r="E902" s="11" t="s">
        <v>56</v>
      </c>
      <c r="F902" s="11" t="s">
        <v>57</v>
      </c>
      <c r="G902" s="11" t="s">
        <v>281</v>
      </c>
      <c r="H902" s="11">
        <v>0</v>
      </c>
      <c r="I902" s="50"/>
      <c r="J902" s="11" t="s">
        <v>6375</v>
      </c>
      <c r="K902" s="11" t="s">
        <v>6376</v>
      </c>
      <c r="L902" s="11" t="s">
        <v>5944</v>
      </c>
      <c r="M902" s="12">
        <v>45541</v>
      </c>
      <c r="N902" s="12">
        <v>45546</v>
      </c>
      <c r="O902" s="12" t="str">
        <f>IFERROR(_xlfn.XLOOKUP(표1[[#This Row],[시도]]&amp;" "&amp;표1[[#This Row],[시군구]],요금제0402!C:C,요금제0402!G:G),"-")</f>
        <v>서울B&amp;경인A</v>
      </c>
      <c r="P902" s="40"/>
      <c r="Q902" s="57">
        <v>0</v>
      </c>
      <c r="R902" s="18">
        <v>100</v>
      </c>
      <c r="S902" s="18">
        <v>50</v>
      </c>
      <c r="T902" s="39" t="s">
        <v>64</v>
      </c>
      <c r="U902" s="11" t="s">
        <v>64</v>
      </c>
      <c r="V902" s="11">
        <v>2100558410</v>
      </c>
      <c r="W902" s="11" t="s">
        <v>6377</v>
      </c>
      <c r="X902" s="11" t="s">
        <v>6378</v>
      </c>
      <c r="Y902" s="11" t="s">
        <v>6379</v>
      </c>
      <c r="Z902" s="11">
        <v>3333070383061</v>
      </c>
      <c r="AA902" s="11" t="s">
        <v>68</v>
      </c>
      <c r="AB902" s="11" t="s">
        <v>6380</v>
      </c>
      <c r="AC902" s="11"/>
      <c r="AD902" s="11"/>
      <c r="AE902" s="11"/>
      <c r="AF902" s="15"/>
      <c r="AG902" s="17" t="str">
        <f>IFERROR(VLOOKUP(표1[[#This Row],[담당자]],'담당자 정보'!$B:$D,2,0),"")</f>
        <v>바로고</v>
      </c>
      <c r="AH902" s="11" t="str">
        <f>IFERROR(VLOOKUP(표1[[#This Row],[담당자]],'담당자 정보'!$B:$E,4,0),"")</f>
        <v>1팀</v>
      </c>
      <c r="AI902" s="12" t="s">
        <v>71</v>
      </c>
      <c r="AJ902" s="41" t="str">
        <f>IFERROR(VLOOKUP(표1[[#This Row],[담당자]],배민비즈계정!$B:$E,3,0),"")</f>
        <v>tkdan159</v>
      </c>
      <c r="AK902" s="41" t="str">
        <f>IFERROR(VLOOKUP(표1[[#This Row],[담당자]],배민비즈계정!$B:$E,4,0),"")</f>
        <v>010-9052-0911</v>
      </c>
      <c r="AL902" s="12" t="str">
        <f>VLOOKUP(표1[[#This Row],[담당자]],배민비즈계정!$B:$E,2,0)</f>
        <v>1팀</v>
      </c>
      <c r="AM902" s="11" t="str">
        <f>VLOOKUP(표1[[#This Row],[담당자]],'담당자 정보'!B:G,6,FALSE)</f>
        <v>평정현</v>
      </c>
      <c r="AN902" s="11" t="str">
        <f>VLOOKUP(표1[[#This Row],[팀장]],배민비즈계정!$B:$E,3,FALSE)</f>
        <v>jhpyeong</v>
      </c>
      <c r="AO902" s="16" t="str">
        <f>VLOOKUP(표1[[#This Row],[팀장]],배민비즈계정!$B:$E,4,FALSE)</f>
        <v>010-4660-7292</v>
      </c>
      <c r="AP902" s="2" t="s">
        <v>57</v>
      </c>
      <c r="AQ902" s="2" t="s">
        <v>281</v>
      </c>
      <c r="AR902" s="2" t="str">
        <f>_xlfn.XLOOKUP(표1[[#This Row],[시도2]]&amp;" "&amp;표1[[#This Row],[시군구2]],요금제0402!C:C,요금제0402!G:G)</f>
        <v>서울B&amp;경인A</v>
      </c>
      <c r="AS902" s="2"/>
      <c r="AT902" s="2"/>
      <c r="AU902" s="2"/>
    </row>
    <row r="903" spans="1:47" ht="16.5" customHeight="1">
      <c r="A903" s="44">
        <v>901</v>
      </c>
      <c r="B903" s="11"/>
      <c r="C903" s="11" t="s">
        <v>6381</v>
      </c>
      <c r="D903" s="11" t="s">
        <v>6382</v>
      </c>
      <c r="E903" s="11" t="s">
        <v>56</v>
      </c>
      <c r="F903" s="11" t="s">
        <v>57</v>
      </c>
      <c r="G903" s="11" t="s">
        <v>281</v>
      </c>
      <c r="H903" s="11">
        <v>0</v>
      </c>
      <c r="I903" s="50"/>
      <c r="J903" s="11" t="s">
        <v>6383</v>
      </c>
      <c r="K903" s="11" t="s">
        <v>6384</v>
      </c>
      <c r="L903" s="11" t="s">
        <v>5944</v>
      </c>
      <c r="M903" s="12">
        <v>45541</v>
      </c>
      <c r="N903" s="12">
        <v>45546</v>
      </c>
      <c r="O903" s="12" t="str">
        <f>IFERROR(_xlfn.XLOOKUP(표1[[#This Row],[시도]]&amp;" "&amp;표1[[#This Row],[시군구]],요금제0402!C:C,요금제0402!G:G),"-")</f>
        <v>서울B&amp;경인A</v>
      </c>
      <c r="P903" s="40"/>
      <c r="Q903" s="57">
        <v>0</v>
      </c>
      <c r="R903" s="18">
        <v>100</v>
      </c>
      <c r="S903" s="18">
        <v>50</v>
      </c>
      <c r="T903" s="39" t="s">
        <v>64</v>
      </c>
      <c r="U903" s="11" t="s">
        <v>64</v>
      </c>
      <c r="V903" s="11">
        <v>2102275186</v>
      </c>
      <c r="W903" s="11" t="s">
        <v>3197</v>
      </c>
      <c r="X903" s="11" t="s">
        <v>3198</v>
      </c>
      <c r="Y903" s="11" t="s">
        <v>3199</v>
      </c>
      <c r="Z903" s="11">
        <v>39820026644</v>
      </c>
      <c r="AA903" s="11" t="s">
        <v>3200</v>
      </c>
      <c r="AB903" s="11" t="s">
        <v>3201</v>
      </c>
      <c r="AC903" s="11"/>
      <c r="AD903" s="11"/>
      <c r="AE903" s="11"/>
      <c r="AF903" s="15"/>
      <c r="AG903" s="17" t="str">
        <f>IFERROR(VLOOKUP(표1[[#This Row],[담당자]],'담당자 정보'!$B:$D,2,0),"")</f>
        <v>바로고</v>
      </c>
      <c r="AH903" s="11" t="str">
        <f>IFERROR(VLOOKUP(표1[[#This Row],[담당자]],'담당자 정보'!$B:$E,4,0),"")</f>
        <v>1팀</v>
      </c>
      <c r="AI903" s="12" t="s">
        <v>71</v>
      </c>
      <c r="AJ903" s="41" t="str">
        <f>IFERROR(VLOOKUP(표1[[#This Row],[담당자]],배민비즈계정!$B:$E,3,0),"")</f>
        <v>tkdan159</v>
      </c>
      <c r="AK903" s="41" t="str">
        <f>IFERROR(VLOOKUP(표1[[#This Row],[담당자]],배민비즈계정!$B:$E,4,0),"")</f>
        <v>010-9052-0911</v>
      </c>
      <c r="AL903" s="12" t="str">
        <f>VLOOKUP(표1[[#This Row],[담당자]],배민비즈계정!$B:$E,2,0)</f>
        <v>1팀</v>
      </c>
      <c r="AM903" s="11" t="str">
        <f>VLOOKUP(표1[[#This Row],[담당자]],'담당자 정보'!B:G,6,FALSE)</f>
        <v>평정현</v>
      </c>
      <c r="AN903" s="11" t="str">
        <f>VLOOKUP(표1[[#This Row],[팀장]],배민비즈계정!$B:$E,3,FALSE)</f>
        <v>jhpyeong</v>
      </c>
      <c r="AO903" s="16" t="str">
        <f>VLOOKUP(표1[[#This Row],[팀장]],배민비즈계정!$B:$E,4,FALSE)</f>
        <v>010-4660-7292</v>
      </c>
      <c r="AP903" s="2" t="s">
        <v>57</v>
      </c>
      <c r="AQ903" s="2" t="s">
        <v>281</v>
      </c>
      <c r="AR903" s="2" t="str">
        <f>_xlfn.XLOOKUP(표1[[#This Row],[시도2]]&amp;" "&amp;표1[[#This Row],[시군구2]],요금제0402!C:C,요금제0402!G:G)</f>
        <v>서울B&amp;경인A</v>
      </c>
      <c r="AS903" s="2"/>
      <c r="AT903" s="2"/>
      <c r="AU903" s="2"/>
    </row>
    <row r="904" spans="1:47" ht="16.5" customHeight="1">
      <c r="A904" s="44">
        <v>902</v>
      </c>
      <c r="B904" s="11"/>
      <c r="C904" s="11" t="s">
        <v>6385</v>
      </c>
      <c r="D904" s="11" t="s">
        <v>6386</v>
      </c>
      <c r="E904" s="11" t="s">
        <v>56</v>
      </c>
      <c r="F904" s="11" t="s">
        <v>57</v>
      </c>
      <c r="G904" s="11" t="s">
        <v>271</v>
      </c>
      <c r="H904" s="11">
        <v>0</v>
      </c>
      <c r="I904" s="47" t="s">
        <v>6387</v>
      </c>
      <c r="J904" s="11" t="s">
        <v>6388</v>
      </c>
      <c r="K904" s="11" t="s">
        <v>6389</v>
      </c>
      <c r="L904" s="11" t="s">
        <v>5944</v>
      </c>
      <c r="M904" s="12">
        <v>45541</v>
      </c>
      <c r="N904" s="12">
        <v>45546</v>
      </c>
      <c r="O904" s="12" t="str">
        <f>IFERROR(_xlfn.XLOOKUP(표1[[#This Row],[시도]]&amp;" "&amp;표1[[#This Row],[시군구]],요금제0402!C:C,요금제0402!G:G),"-")</f>
        <v>서울B&amp;경인A</v>
      </c>
      <c r="P904" s="40"/>
      <c r="Q904" s="57">
        <v>0</v>
      </c>
      <c r="R904" s="18">
        <v>100</v>
      </c>
      <c r="S904" s="18">
        <v>0</v>
      </c>
      <c r="T904" s="39" t="s">
        <v>150</v>
      </c>
      <c r="U904" s="11" t="s">
        <v>64</v>
      </c>
      <c r="V904" s="11">
        <v>4232201354</v>
      </c>
      <c r="W904" s="11" t="s">
        <v>6390</v>
      </c>
      <c r="X904" s="11" t="s">
        <v>4342</v>
      </c>
      <c r="Y904" s="11" t="s">
        <v>6391</v>
      </c>
      <c r="Z904" s="11">
        <v>3561184571043</v>
      </c>
      <c r="AA904" s="11" t="s">
        <v>142</v>
      </c>
      <c r="AB904" s="11" t="s">
        <v>6392</v>
      </c>
      <c r="AC904" s="11"/>
      <c r="AD904" s="11"/>
      <c r="AE904" s="11"/>
      <c r="AF904" s="15"/>
      <c r="AG904" s="17" t="str">
        <f>IFERROR(VLOOKUP(표1[[#This Row],[담당자]],'담당자 정보'!$B:$D,2,0),"")</f>
        <v>바로고</v>
      </c>
      <c r="AH904" s="11" t="str">
        <f>IFERROR(VLOOKUP(표1[[#This Row],[담당자]],'담당자 정보'!$B:$E,4,0),"")</f>
        <v>1팀</v>
      </c>
      <c r="AI904" s="12" t="s">
        <v>71</v>
      </c>
      <c r="AJ904" s="41" t="str">
        <f>IFERROR(VLOOKUP(표1[[#This Row],[담당자]],배민비즈계정!$B:$E,3,0),"")</f>
        <v>tkdan159</v>
      </c>
      <c r="AK904" s="41" t="str">
        <f>IFERROR(VLOOKUP(표1[[#This Row],[담당자]],배민비즈계정!$B:$E,4,0),"")</f>
        <v>010-9052-0911</v>
      </c>
      <c r="AL904" s="12" t="str">
        <f>VLOOKUP(표1[[#This Row],[담당자]],배민비즈계정!$B:$E,2,0)</f>
        <v>1팀</v>
      </c>
      <c r="AM904" s="11" t="str">
        <f>VLOOKUP(표1[[#This Row],[담당자]],'담당자 정보'!B:G,6,FALSE)</f>
        <v>평정현</v>
      </c>
      <c r="AN904" s="11" t="str">
        <f>VLOOKUP(표1[[#This Row],[팀장]],배민비즈계정!$B:$E,3,FALSE)</f>
        <v>jhpyeong</v>
      </c>
      <c r="AO904" s="16" t="str">
        <f>VLOOKUP(표1[[#This Row],[팀장]],배민비즈계정!$B:$E,4,FALSE)</f>
        <v>010-4660-7292</v>
      </c>
      <c r="AP904" s="2" t="s">
        <v>57</v>
      </c>
      <c r="AQ904" s="2" t="s">
        <v>271</v>
      </c>
      <c r="AR904" s="2" t="str">
        <f>_xlfn.XLOOKUP(표1[[#This Row],[시도2]]&amp;" "&amp;표1[[#This Row],[시군구2]],요금제0402!C:C,요금제0402!G:G)</f>
        <v>서울B&amp;경인A</v>
      </c>
      <c r="AS904" s="2"/>
      <c r="AT904" s="2"/>
      <c r="AU904" s="2"/>
    </row>
    <row r="905" spans="1:47" ht="16.5" customHeight="1">
      <c r="A905" s="44">
        <v>903</v>
      </c>
      <c r="B905" s="11"/>
      <c r="C905" s="11" t="s">
        <v>6393</v>
      </c>
      <c r="D905" s="11" t="s">
        <v>6394</v>
      </c>
      <c r="E905" s="11" t="s">
        <v>108</v>
      </c>
      <c r="F905" s="11" t="s">
        <v>57</v>
      </c>
      <c r="G905" s="11" t="s">
        <v>271</v>
      </c>
      <c r="H905" s="11">
        <v>2</v>
      </c>
      <c r="I905" s="50" t="s">
        <v>6395</v>
      </c>
      <c r="J905" s="11" t="s">
        <v>6396</v>
      </c>
      <c r="K905" s="11" t="s">
        <v>6397</v>
      </c>
      <c r="L905" s="11" t="s">
        <v>5944</v>
      </c>
      <c r="M905" s="12">
        <v>45541</v>
      </c>
      <c r="N905" s="12">
        <v>45546</v>
      </c>
      <c r="O905" s="12" t="str">
        <f>IFERROR(_xlfn.XLOOKUP(표1[[#This Row],[시도]]&amp;" "&amp;표1[[#This Row],[시군구]],요금제0402!C:C,요금제0402!G:G),"-")</f>
        <v>서울B&amp;경인A</v>
      </c>
      <c r="P905" s="40"/>
      <c r="Q905" s="57">
        <v>0</v>
      </c>
      <c r="R905" s="18">
        <v>100</v>
      </c>
      <c r="S905" s="18">
        <v>0</v>
      </c>
      <c r="T905" s="39" t="s">
        <v>150</v>
      </c>
      <c r="U905" s="11" t="s">
        <v>64</v>
      </c>
      <c r="V905" s="11">
        <v>4232201354</v>
      </c>
      <c r="W905" s="11" t="s">
        <v>6390</v>
      </c>
      <c r="X905" s="11" t="s">
        <v>6398</v>
      </c>
      <c r="Y905" s="11" t="s">
        <v>6391</v>
      </c>
      <c r="Z905" s="11">
        <v>3561184571043</v>
      </c>
      <c r="AA905" s="11" t="s">
        <v>142</v>
      </c>
      <c r="AB905" s="11" t="s">
        <v>6392</v>
      </c>
      <c r="AC905" s="11"/>
      <c r="AD905" s="11"/>
      <c r="AE905" s="11"/>
      <c r="AF905" s="15"/>
      <c r="AG905" s="17" t="str">
        <f>IFERROR(VLOOKUP(표1[[#This Row],[담당자]],'담당자 정보'!$B:$D,2,0),"")</f>
        <v>바로고</v>
      </c>
      <c r="AH905" s="11" t="str">
        <f>IFERROR(VLOOKUP(표1[[#This Row],[담당자]],'담당자 정보'!$B:$E,4,0),"")</f>
        <v>1팀</v>
      </c>
      <c r="AI905" s="12" t="s">
        <v>71</v>
      </c>
      <c r="AJ905" s="41" t="str">
        <f>IFERROR(VLOOKUP(표1[[#This Row],[담당자]],배민비즈계정!$B:$E,3,0),"")</f>
        <v>tkdan159</v>
      </c>
      <c r="AK905" s="41" t="str">
        <f>IFERROR(VLOOKUP(표1[[#This Row],[담당자]],배민비즈계정!$B:$E,4,0),"")</f>
        <v>010-9052-0911</v>
      </c>
      <c r="AL905" s="12" t="str">
        <f>VLOOKUP(표1[[#This Row],[담당자]],배민비즈계정!$B:$E,2,0)</f>
        <v>1팀</v>
      </c>
      <c r="AM905" s="11" t="str">
        <f>VLOOKUP(표1[[#This Row],[담당자]],'담당자 정보'!B:G,6,FALSE)</f>
        <v>평정현</v>
      </c>
      <c r="AN905" s="11" t="str">
        <f>VLOOKUP(표1[[#This Row],[팀장]],배민비즈계정!$B:$E,3,FALSE)</f>
        <v>jhpyeong</v>
      </c>
      <c r="AO905" s="16" t="str">
        <f>VLOOKUP(표1[[#This Row],[팀장]],배민비즈계정!$B:$E,4,FALSE)</f>
        <v>010-4660-7292</v>
      </c>
      <c r="AP905" s="2" t="s">
        <v>57</v>
      </c>
      <c r="AQ905" s="2" t="s">
        <v>271</v>
      </c>
      <c r="AR905" s="2" t="str">
        <f>_xlfn.XLOOKUP(표1[[#This Row],[시도2]]&amp;" "&amp;표1[[#This Row],[시군구2]],요금제0402!C:C,요금제0402!G:G)</f>
        <v>서울B&amp;경인A</v>
      </c>
      <c r="AS905" s="2"/>
      <c r="AT905" s="2"/>
      <c r="AU905" s="2"/>
    </row>
    <row r="906" spans="1:47" ht="16.5" customHeight="1">
      <c r="A906" s="44">
        <v>904</v>
      </c>
      <c r="B906" s="11"/>
      <c r="C906" s="11" t="s">
        <v>6399</v>
      </c>
      <c r="D906" s="11" t="s">
        <v>6400</v>
      </c>
      <c r="E906" s="11" t="s">
        <v>56</v>
      </c>
      <c r="F906" s="11" t="s">
        <v>57</v>
      </c>
      <c r="G906" s="11" t="s">
        <v>337</v>
      </c>
      <c r="H906" s="11">
        <v>0</v>
      </c>
      <c r="I906" s="50"/>
      <c r="J906" s="11" t="s">
        <v>6401</v>
      </c>
      <c r="K906" s="11" t="s">
        <v>6402</v>
      </c>
      <c r="L906" s="11" t="s">
        <v>5944</v>
      </c>
      <c r="M906" s="12">
        <v>45541</v>
      </c>
      <c r="N906" s="12">
        <v>45546</v>
      </c>
      <c r="O906" s="12" t="str">
        <f>IFERROR(_xlfn.XLOOKUP(표1[[#This Row],[시도]]&amp;" "&amp;표1[[#This Row],[시군구]],요금제0402!C:C,요금제0402!G:G),"-")</f>
        <v>서울B&amp;경인A</v>
      </c>
      <c r="P906" s="40"/>
      <c r="Q906" s="57">
        <v>0</v>
      </c>
      <c r="R906" s="18">
        <v>100</v>
      </c>
      <c r="S906" s="18">
        <v>50</v>
      </c>
      <c r="T906" s="39" t="s">
        <v>64</v>
      </c>
      <c r="U906" s="11" t="s">
        <v>64</v>
      </c>
      <c r="V906" s="11">
        <v>4258802184</v>
      </c>
      <c r="W906" s="11" t="s">
        <v>5483</v>
      </c>
      <c r="X906" s="11" t="s">
        <v>5484</v>
      </c>
      <c r="Y906" s="11" t="s">
        <v>5485</v>
      </c>
      <c r="Z906" s="11">
        <v>100007096449</v>
      </c>
      <c r="AA906" s="11" t="s">
        <v>1097</v>
      </c>
      <c r="AB906" s="11" t="s">
        <v>5486</v>
      </c>
      <c r="AC906" s="11"/>
      <c r="AD906" s="11"/>
      <c r="AE906" s="11"/>
      <c r="AF906" s="15"/>
      <c r="AG906" s="17" t="str">
        <f>IFERROR(VLOOKUP(표1[[#This Row],[담당자]],'담당자 정보'!$B:$D,2,0),"")</f>
        <v>바로고</v>
      </c>
      <c r="AH906" s="11" t="str">
        <f>IFERROR(VLOOKUP(표1[[#This Row],[담당자]],'담당자 정보'!$B:$E,4,0),"")</f>
        <v>1팀</v>
      </c>
      <c r="AI906" s="12" t="s">
        <v>71</v>
      </c>
      <c r="AJ906" s="41" t="str">
        <f>IFERROR(VLOOKUP(표1[[#This Row],[담당자]],배민비즈계정!$B:$E,3,0),"")</f>
        <v>tkdan159</v>
      </c>
      <c r="AK906" s="41" t="str">
        <f>IFERROR(VLOOKUP(표1[[#This Row],[담당자]],배민비즈계정!$B:$E,4,0),"")</f>
        <v>010-9052-0911</v>
      </c>
      <c r="AL906" s="12" t="str">
        <f>VLOOKUP(표1[[#This Row],[담당자]],배민비즈계정!$B:$E,2,0)</f>
        <v>1팀</v>
      </c>
      <c r="AM906" s="11" t="str">
        <f>VLOOKUP(표1[[#This Row],[담당자]],'담당자 정보'!B:G,6,FALSE)</f>
        <v>평정현</v>
      </c>
      <c r="AN906" s="11" t="str">
        <f>VLOOKUP(표1[[#This Row],[팀장]],배민비즈계정!$B:$E,3,FALSE)</f>
        <v>jhpyeong</v>
      </c>
      <c r="AO906" s="16" t="str">
        <f>VLOOKUP(표1[[#This Row],[팀장]],배민비즈계정!$B:$E,4,FALSE)</f>
        <v>010-4660-7292</v>
      </c>
      <c r="AP906" s="2" t="s">
        <v>57</v>
      </c>
      <c r="AQ906" s="2" t="s">
        <v>337</v>
      </c>
      <c r="AR906" s="2" t="str">
        <f>_xlfn.XLOOKUP(표1[[#This Row],[시도2]]&amp;" "&amp;표1[[#This Row],[시군구2]],요금제0402!C:C,요금제0402!G:G)</f>
        <v>서울B&amp;경인A</v>
      </c>
      <c r="AS906" s="2"/>
      <c r="AT906" s="2"/>
      <c r="AU906" s="2"/>
    </row>
    <row r="907" spans="1:47" ht="16.5" customHeight="1">
      <c r="A907" s="44">
        <v>905</v>
      </c>
      <c r="B907" s="11"/>
      <c r="C907" s="11" t="s">
        <v>6403</v>
      </c>
      <c r="D907" s="11" t="s">
        <v>6404</v>
      </c>
      <c r="E907" s="11" t="s">
        <v>56</v>
      </c>
      <c r="F907" s="11" t="s">
        <v>57</v>
      </c>
      <c r="G907" s="11" t="s">
        <v>95</v>
      </c>
      <c r="H907" s="11">
        <v>0</v>
      </c>
      <c r="I907" s="47" t="s">
        <v>6405</v>
      </c>
      <c r="J907" s="11" t="s">
        <v>6406</v>
      </c>
      <c r="K907" s="11" t="s">
        <v>6407</v>
      </c>
      <c r="L907" s="11" t="s">
        <v>5944</v>
      </c>
      <c r="M907" s="12">
        <v>45541</v>
      </c>
      <c r="N907" s="12">
        <v>45546</v>
      </c>
      <c r="O907" s="12" t="str">
        <f>IFERROR(_xlfn.XLOOKUP(표1[[#This Row],[시도]]&amp;" "&amp;표1[[#This Row],[시군구]],요금제0402!C:C,요금제0402!G:G),"-")</f>
        <v>서울A</v>
      </c>
      <c r="P907" s="40"/>
      <c r="Q907" s="57">
        <v>0</v>
      </c>
      <c r="R907" s="18">
        <v>100</v>
      </c>
      <c r="S907" s="18">
        <v>50</v>
      </c>
      <c r="T907" s="39" t="s">
        <v>64</v>
      </c>
      <c r="U907" s="11" t="s">
        <v>64</v>
      </c>
      <c r="V907" s="11">
        <v>1863101608</v>
      </c>
      <c r="W907" s="11" t="s">
        <v>6408</v>
      </c>
      <c r="X907" s="11" t="s">
        <v>6409</v>
      </c>
      <c r="Y907" s="11" t="s">
        <v>6410</v>
      </c>
      <c r="Z907" s="11">
        <v>100028555937</v>
      </c>
      <c r="AA907" s="11" t="s">
        <v>1097</v>
      </c>
      <c r="AB907" s="11" t="s">
        <v>6411</v>
      </c>
      <c r="AC907" s="11"/>
      <c r="AD907" s="11"/>
      <c r="AE907" s="11"/>
      <c r="AF907" s="15"/>
      <c r="AG907" s="17" t="str">
        <f>IFERROR(VLOOKUP(표1[[#This Row],[담당자]],'담당자 정보'!$B:$D,2,0),"")</f>
        <v>바로고</v>
      </c>
      <c r="AH907" s="11" t="str">
        <f>IFERROR(VLOOKUP(표1[[#This Row],[담당자]],'담당자 정보'!$B:$E,4,0),"")</f>
        <v>1팀</v>
      </c>
      <c r="AI907" s="12" t="s">
        <v>71</v>
      </c>
      <c r="AJ907" s="41" t="str">
        <f>IFERROR(VLOOKUP(표1[[#This Row],[담당자]],배민비즈계정!$B:$E,3,0),"")</f>
        <v>tkdan159</v>
      </c>
      <c r="AK907" s="41" t="str">
        <f>IFERROR(VLOOKUP(표1[[#This Row],[담당자]],배민비즈계정!$B:$E,4,0),"")</f>
        <v>010-9052-0911</v>
      </c>
      <c r="AL907" s="12" t="str">
        <f>VLOOKUP(표1[[#This Row],[담당자]],배민비즈계정!$B:$E,2,0)</f>
        <v>1팀</v>
      </c>
      <c r="AM907" s="11" t="str">
        <f>VLOOKUP(표1[[#This Row],[담당자]],'담당자 정보'!B:G,6,FALSE)</f>
        <v>평정현</v>
      </c>
      <c r="AN907" s="11" t="str">
        <f>VLOOKUP(표1[[#This Row],[팀장]],배민비즈계정!$B:$E,3,FALSE)</f>
        <v>jhpyeong</v>
      </c>
      <c r="AO907" s="16" t="str">
        <f>VLOOKUP(표1[[#This Row],[팀장]],배민비즈계정!$B:$E,4,FALSE)</f>
        <v>010-4660-7292</v>
      </c>
      <c r="AP907" s="2" t="s">
        <v>57</v>
      </c>
      <c r="AQ907" s="2" t="s">
        <v>95</v>
      </c>
      <c r="AR907" s="2" t="str">
        <f>_xlfn.XLOOKUP(표1[[#This Row],[시도2]]&amp;" "&amp;표1[[#This Row],[시군구2]],요금제0402!C:C,요금제0402!G:G)</f>
        <v>서울A</v>
      </c>
      <c r="AS907" s="2"/>
      <c r="AT907" s="2"/>
      <c r="AU907" s="2"/>
    </row>
    <row r="908" spans="1:47" ht="16.5" customHeight="1">
      <c r="A908" s="44">
        <v>906</v>
      </c>
      <c r="B908" s="11"/>
      <c r="C908" s="11" t="s">
        <v>6412</v>
      </c>
      <c r="D908" s="11" t="s">
        <v>6413</v>
      </c>
      <c r="E908" s="11" t="s">
        <v>56</v>
      </c>
      <c r="F908" s="11" t="s">
        <v>1747</v>
      </c>
      <c r="G908" s="11" t="s">
        <v>6414</v>
      </c>
      <c r="H908" s="11">
        <v>0</v>
      </c>
      <c r="I908" s="50"/>
      <c r="J908" s="11" t="s">
        <v>6415</v>
      </c>
      <c r="K908" s="11" t="s">
        <v>6416</v>
      </c>
      <c r="L908" s="11" t="s">
        <v>5944</v>
      </c>
      <c r="M908" s="12">
        <v>45541</v>
      </c>
      <c r="N908" s="12">
        <v>45546</v>
      </c>
      <c r="O908" s="12" t="str">
        <f>IFERROR(_xlfn.XLOOKUP(표1[[#This Row],[시도]]&amp;" "&amp;표1[[#This Row],[시군구]],요금제0402!C:C,요금제0402!G:G),"-")</f>
        <v>지방</v>
      </c>
      <c r="P908" s="40"/>
      <c r="Q908" s="57">
        <v>0</v>
      </c>
      <c r="R908" s="18">
        <v>100</v>
      </c>
      <c r="S908" s="18">
        <v>50</v>
      </c>
      <c r="T908" s="39" t="s">
        <v>64</v>
      </c>
      <c r="U908" s="11" t="s">
        <v>64</v>
      </c>
      <c r="V908" s="11">
        <v>2810902105</v>
      </c>
      <c r="W908" s="11" t="s">
        <v>6417</v>
      </c>
      <c r="X908" s="11" t="s">
        <v>6418</v>
      </c>
      <c r="Y908" s="11" t="s">
        <v>6419</v>
      </c>
      <c r="Z908" s="11">
        <v>9002175262256</v>
      </c>
      <c r="AA908" s="11" t="s">
        <v>129</v>
      </c>
      <c r="AB908" s="11" t="s">
        <v>6420</v>
      </c>
      <c r="AC908" s="11"/>
      <c r="AD908" s="11"/>
      <c r="AE908" s="11"/>
      <c r="AF908" s="15"/>
      <c r="AG908" s="17" t="str">
        <f>IFERROR(VLOOKUP(표1[[#This Row],[담당자]],'담당자 정보'!$B:$D,2,0),"")</f>
        <v>바로고</v>
      </c>
      <c r="AH908" s="11" t="str">
        <f>IFERROR(VLOOKUP(표1[[#This Row],[담당자]],'담당자 정보'!$B:$E,4,0),"")</f>
        <v>2팀</v>
      </c>
      <c r="AI908" s="12" t="s">
        <v>317</v>
      </c>
      <c r="AJ908" s="41" t="str">
        <f>IFERROR(VLOOKUP(표1[[#This Row],[담당자]],배민비즈계정!$B:$E,3,0),"")</f>
        <v>mskim1</v>
      </c>
      <c r="AK908" s="41" t="str">
        <f>IFERROR(VLOOKUP(표1[[#This Row],[담당자]],배민비즈계정!$B:$E,4,0),"")</f>
        <v>010-4659-7909</v>
      </c>
      <c r="AL908" s="12" t="str">
        <f>VLOOKUP(표1[[#This Row],[담당자]],배민비즈계정!$B:$E,2,0)</f>
        <v>2팀</v>
      </c>
      <c r="AM908" s="11" t="str">
        <f>VLOOKUP(표1[[#This Row],[담당자]],'담당자 정보'!B:G,6,FALSE)</f>
        <v>최융희</v>
      </c>
      <c r="AN908" s="11" t="str">
        <f>VLOOKUP(표1[[#This Row],[팀장]],배민비즈계정!$B:$E,3,FALSE)</f>
        <v>yhchoi62</v>
      </c>
      <c r="AO908" s="16" t="str">
        <f>VLOOKUP(표1[[#This Row],[팀장]],배민비즈계정!$B:$E,4,FALSE)</f>
        <v xml:space="preserve"> 010-2336-6262</v>
      </c>
      <c r="AP908" s="2" t="s">
        <v>1747</v>
      </c>
      <c r="AQ908" s="2" t="s">
        <v>6414</v>
      </c>
      <c r="AR908" s="2" t="str">
        <f>_xlfn.XLOOKUP(표1[[#This Row],[시도2]]&amp;" "&amp;표1[[#This Row],[시군구2]],요금제0402!C:C,요금제0402!G:G)</f>
        <v>지방</v>
      </c>
      <c r="AS908" s="2"/>
      <c r="AT908" s="2"/>
      <c r="AU908" s="2"/>
    </row>
    <row r="909" spans="1:47" ht="16.5" customHeight="1">
      <c r="A909" s="44">
        <v>907</v>
      </c>
      <c r="B909" s="11"/>
      <c r="C909" s="11" t="s">
        <v>6421</v>
      </c>
      <c r="D909" s="11" t="s">
        <v>6422</v>
      </c>
      <c r="E909" s="11" t="s">
        <v>56</v>
      </c>
      <c r="F909" s="11" t="s">
        <v>1831</v>
      </c>
      <c r="G909" s="11" t="s">
        <v>400</v>
      </c>
      <c r="H909" s="11">
        <v>0</v>
      </c>
      <c r="I909" s="50"/>
      <c r="J909" s="11" t="s">
        <v>6423</v>
      </c>
      <c r="K909" s="11" t="s">
        <v>6416</v>
      </c>
      <c r="L909" s="11" t="s">
        <v>5944</v>
      </c>
      <c r="M909" s="12">
        <v>45541</v>
      </c>
      <c r="N909" s="12">
        <v>45546</v>
      </c>
      <c r="O909" s="12" t="str">
        <f>IFERROR(_xlfn.XLOOKUP(표1[[#This Row],[시도]]&amp;" "&amp;표1[[#This Row],[시군구]],요금제0402!C:C,요금제0402!G:G),"-")</f>
        <v>지방</v>
      </c>
      <c r="P909" s="40"/>
      <c r="Q909" s="57">
        <v>0</v>
      </c>
      <c r="R909" s="18">
        <v>100</v>
      </c>
      <c r="S909" s="18">
        <v>50</v>
      </c>
      <c r="T909" s="39" t="s">
        <v>64</v>
      </c>
      <c r="U909" s="11" t="s">
        <v>64</v>
      </c>
      <c r="V909" s="11">
        <v>2954500588</v>
      </c>
      <c r="W909" s="11" t="s">
        <v>6424</v>
      </c>
      <c r="X909" s="11" t="s">
        <v>6425</v>
      </c>
      <c r="Y909" s="11" t="s">
        <v>6426</v>
      </c>
      <c r="Z909" s="11">
        <v>3511033376813</v>
      </c>
      <c r="AA909" s="11" t="s">
        <v>142</v>
      </c>
      <c r="AB909" s="11" t="s">
        <v>6427</v>
      </c>
      <c r="AC909" s="11"/>
      <c r="AD909" s="11"/>
      <c r="AE909" s="11"/>
      <c r="AF909" s="15"/>
      <c r="AG909" s="17" t="str">
        <f>IFERROR(VLOOKUP(표1[[#This Row],[담당자]],'담당자 정보'!$B:$D,2,0),"")</f>
        <v>바로고</v>
      </c>
      <c r="AH909" s="11" t="str">
        <f>IFERROR(VLOOKUP(표1[[#This Row],[담당자]],'담당자 정보'!$B:$E,4,0),"")</f>
        <v>2팀</v>
      </c>
      <c r="AI909" s="12" t="s">
        <v>317</v>
      </c>
      <c r="AJ909" s="41" t="str">
        <f>IFERROR(VLOOKUP(표1[[#This Row],[담당자]],배민비즈계정!$B:$E,3,0),"")</f>
        <v>mskim1</v>
      </c>
      <c r="AK909" s="41" t="str">
        <f>IFERROR(VLOOKUP(표1[[#This Row],[담당자]],배민비즈계정!$B:$E,4,0),"")</f>
        <v>010-4659-7909</v>
      </c>
      <c r="AL909" s="12" t="str">
        <f>VLOOKUP(표1[[#This Row],[담당자]],배민비즈계정!$B:$E,2,0)</f>
        <v>2팀</v>
      </c>
      <c r="AM909" s="11" t="str">
        <f>VLOOKUP(표1[[#This Row],[담당자]],'담당자 정보'!B:G,6,FALSE)</f>
        <v>최융희</v>
      </c>
      <c r="AN909" s="11" t="str">
        <f>VLOOKUP(표1[[#This Row],[팀장]],배민비즈계정!$B:$E,3,FALSE)</f>
        <v>yhchoi62</v>
      </c>
      <c r="AO909" s="16" t="str">
        <f>VLOOKUP(표1[[#This Row],[팀장]],배민비즈계정!$B:$E,4,FALSE)</f>
        <v xml:space="preserve"> 010-2336-6262</v>
      </c>
      <c r="AP909" s="2" t="s">
        <v>1831</v>
      </c>
      <c r="AQ909" s="2" t="s">
        <v>400</v>
      </c>
      <c r="AR909" s="2" t="str">
        <f>_xlfn.XLOOKUP(표1[[#This Row],[시도2]]&amp;" "&amp;표1[[#This Row],[시군구2]],요금제0402!C:C,요금제0402!G:G)</f>
        <v>지방</v>
      </c>
      <c r="AS909" s="2"/>
      <c r="AT909" s="2"/>
      <c r="AU909" s="2"/>
    </row>
    <row r="910" spans="1:47" ht="16.5" customHeight="1">
      <c r="A910" s="44">
        <v>908</v>
      </c>
      <c r="B910" s="11"/>
      <c r="C910" s="11" t="s">
        <v>6428</v>
      </c>
      <c r="D910" s="11" t="s">
        <v>6429</v>
      </c>
      <c r="E910" s="11" t="s">
        <v>108</v>
      </c>
      <c r="F910" s="11" t="s">
        <v>288</v>
      </c>
      <c r="G910" s="11" t="s">
        <v>289</v>
      </c>
      <c r="H910" s="11">
        <v>1</v>
      </c>
      <c r="I910" s="50"/>
      <c r="J910" s="11" t="s">
        <v>6430</v>
      </c>
      <c r="K910" s="11" t="s">
        <v>6431</v>
      </c>
      <c r="L910" s="11" t="s">
        <v>5944</v>
      </c>
      <c r="M910" s="12">
        <v>45541</v>
      </c>
      <c r="N910" s="12">
        <v>45546</v>
      </c>
      <c r="O910" s="12" t="str">
        <f>IFERROR(_xlfn.XLOOKUP(표1[[#This Row],[시도]]&amp;" "&amp;표1[[#This Row],[시군구]],요금제0402!C:C,요금제0402!G:G),"-")</f>
        <v>지방</v>
      </c>
      <c r="P910" s="40"/>
      <c r="Q910" s="57">
        <v>0</v>
      </c>
      <c r="R910" s="18">
        <v>50</v>
      </c>
      <c r="S910" s="18">
        <v>0</v>
      </c>
      <c r="T910" s="12" t="s">
        <v>63</v>
      </c>
      <c r="U910" s="11" t="s">
        <v>64</v>
      </c>
      <c r="V910" s="11">
        <v>3400801918</v>
      </c>
      <c r="W910" s="11" t="s">
        <v>293</v>
      </c>
      <c r="X910" s="11" t="s">
        <v>294</v>
      </c>
      <c r="Y910" s="11" t="s">
        <v>295</v>
      </c>
      <c r="Z910" s="11">
        <v>11791067065807</v>
      </c>
      <c r="AA910" s="11" t="s">
        <v>296</v>
      </c>
      <c r="AB910" s="11" t="s">
        <v>297</v>
      </c>
      <c r="AC910" s="11"/>
      <c r="AD910" s="11"/>
      <c r="AE910" s="11"/>
      <c r="AF910" s="15"/>
      <c r="AG910" s="17" t="str">
        <f>IFERROR(VLOOKUP(표1[[#This Row],[담당자]],'담당자 정보'!$B:$D,2,0),"")</f>
        <v>바로고</v>
      </c>
      <c r="AH910" s="11" t="str">
        <f>IFERROR(VLOOKUP(표1[[#This Row],[담당자]],'담당자 정보'!$B:$E,4,0),"")</f>
        <v>2팀</v>
      </c>
      <c r="AI910" s="12" t="s">
        <v>298</v>
      </c>
      <c r="AJ910" s="41" t="str">
        <f>IFERROR(VLOOKUP(표1[[#This Row],[담당자]],배민비즈계정!$B:$E,3,0),"")</f>
        <v>hbshim</v>
      </c>
      <c r="AK910" s="41" t="str">
        <f>IFERROR(VLOOKUP(표1[[#This Row],[담당자]],배민비즈계정!$B:$E,4,0),"")</f>
        <v xml:space="preserve"> 010-8940-9029</v>
      </c>
      <c r="AL910" s="12" t="str">
        <f>VLOOKUP(표1[[#This Row],[담당자]],배민비즈계정!$B:$E,2,0)</f>
        <v>2팀</v>
      </c>
      <c r="AM910" s="11" t="str">
        <f>VLOOKUP(표1[[#This Row],[담당자]],'담당자 정보'!B:G,6,FALSE)</f>
        <v>최융희</v>
      </c>
      <c r="AN910" s="11" t="str">
        <f>VLOOKUP(표1[[#This Row],[팀장]],배민비즈계정!$B:$E,3,FALSE)</f>
        <v>yhchoi62</v>
      </c>
      <c r="AO910" s="16" t="str">
        <f>VLOOKUP(표1[[#This Row],[팀장]],배민비즈계정!$B:$E,4,FALSE)</f>
        <v xml:space="preserve"> 010-2336-6262</v>
      </c>
      <c r="AP910" s="2" t="s">
        <v>288</v>
      </c>
      <c r="AQ910" s="2" t="s">
        <v>289</v>
      </c>
      <c r="AR910" s="2" t="str">
        <f>_xlfn.XLOOKUP(표1[[#This Row],[시도2]]&amp;" "&amp;표1[[#This Row],[시군구2]],요금제0402!C:C,요금제0402!G:G)</f>
        <v>지방</v>
      </c>
      <c r="AS910" s="2"/>
      <c r="AT910" s="2"/>
      <c r="AU910" s="2"/>
    </row>
    <row r="911" spans="1:47" ht="16.5" customHeight="1">
      <c r="A911" s="44">
        <v>909</v>
      </c>
      <c r="B911" s="11"/>
      <c r="C911" s="11" t="s">
        <v>6432</v>
      </c>
      <c r="D911" s="11" t="s">
        <v>6433</v>
      </c>
      <c r="E911" s="11" t="s">
        <v>75</v>
      </c>
      <c r="F911" s="11" t="s">
        <v>2192</v>
      </c>
      <c r="G911" s="11" t="s">
        <v>2193</v>
      </c>
      <c r="H911" s="11">
        <v>0</v>
      </c>
      <c r="I911" s="50"/>
      <c r="J911" s="11" t="s">
        <v>6434</v>
      </c>
      <c r="K911" s="11" t="s">
        <v>6435</v>
      </c>
      <c r="L911" s="11" t="s">
        <v>5944</v>
      </c>
      <c r="M911" s="12">
        <v>45541</v>
      </c>
      <c r="N911" s="12">
        <v>45546</v>
      </c>
      <c r="O911" s="12" t="str">
        <f>IFERROR(_xlfn.XLOOKUP(표1[[#This Row],[시도]]&amp;" "&amp;표1[[#This Row],[시군구]],요금제0402!C:C,요금제0402!G:G),"-")</f>
        <v>지방</v>
      </c>
      <c r="P911" s="40"/>
      <c r="Q911" s="57">
        <v>0</v>
      </c>
      <c r="R911" s="18">
        <v>100</v>
      </c>
      <c r="S911" s="18">
        <v>50</v>
      </c>
      <c r="T911" s="39" t="s">
        <v>64</v>
      </c>
      <c r="U911" s="11" t="s">
        <v>64</v>
      </c>
      <c r="V911" s="11">
        <v>3220501786</v>
      </c>
      <c r="W911" s="11" t="s">
        <v>6436</v>
      </c>
      <c r="X911" s="11" t="s">
        <v>6437</v>
      </c>
      <c r="Y911" s="11" t="s">
        <v>6438</v>
      </c>
      <c r="Z911" s="11">
        <v>9003275877211</v>
      </c>
      <c r="AA911" s="11" t="s">
        <v>129</v>
      </c>
      <c r="AB911" s="11" t="s">
        <v>6439</v>
      </c>
      <c r="AC911" s="11"/>
      <c r="AD911" s="11"/>
      <c r="AE911" s="11"/>
      <c r="AF911" s="15"/>
      <c r="AG911" s="17" t="str">
        <f>IFERROR(VLOOKUP(표1[[#This Row],[담당자]],'담당자 정보'!$B:$D,2,0),"")</f>
        <v>바로고</v>
      </c>
      <c r="AH911" s="11" t="str">
        <f>IFERROR(VLOOKUP(표1[[#This Row],[담당자]],'담당자 정보'!$B:$E,4,0),"")</f>
        <v>2팀</v>
      </c>
      <c r="AI911" s="12" t="s">
        <v>298</v>
      </c>
      <c r="AJ911" s="41" t="str">
        <f>IFERROR(VLOOKUP(표1[[#This Row],[담당자]],배민비즈계정!$B:$E,3,0),"")</f>
        <v>hbshim</v>
      </c>
      <c r="AK911" s="41" t="str">
        <f>IFERROR(VLOOKUP(표1[[#This Row],[담당자]],배민비즈계정!$B:$E,4,0),"")</f>
        <v xml:space="preserve"> 010-8940-9029</v>
      </c>
      <c r="AL911" s="12" t="str">
        <f>VLOOKUP(표1[[#This Row],[담당자]],배민비즈계정!$B:$E,2,0)</f>
        <v>2팀</v>
      </c>
      <c r="AM911" s="11" t="str">
        <f>VLOOKUP(표1[[#This Row],[담당자]],'담당자 정보'!B:G,6,FALSE)</f>
        <v>최융희</v>
      </c>
      <c r="AN911" s="11" t="str">
        <f>VLOOKUP(표1[[#This Row],[팀장]],배민비즈계정!$B:$E,3,FALSE)</f>
        <v>yhchoi62</v>
      </c>
      <c r="AO911" s="16" t="str">
        <f>VLOOKUP(표1[[#This Row],[팀장]],배민비즈계정!$B:$E,4,FALSE)</f>
        <v xml:space="preserve"> 010-2336-6262</v>
      </c>
      <c r="AP911" s="2" t="s">
        <v>2192</v>
      </c>
      <c r="AQ911" s="2" t="s">
        <v>2193</v>
      </c>
      <c r="AR911" s="2" t="str">
        <f>_xlfn.XLOOKUP(표1[[#This Row],[시도2]]&amp;" "&amp;표1[[#This Row],[시군구2]],요금제0402!C:C,요금제0402!G:G)</f>
        <v>지방</v>
      </c>
      <c r="AS911" s="2"/>
      <c r="AT911" s="2"/>
      <c r="AU911" s="2"/>
    </row>
    <row r="912" spans="1:47" ht="16.5" customHeight="1">
      <c r="A912" s="44">
        <v>910</v>
      </c>
      <c r="B912" s="11"/>
      <c r="C912" s="11" t="s">
        <v>6440</v>
      </c>
      <c r="D912" s="11" t="s">
        <v>6441</v>
      </c>
      <c r="E912" s="11" t="s">
        <v>75</v>
      </c>
      <c r="F912" s="11" t="s">
        <v>481</v>
      </c>
      <c r="G912" s="11" t="s">
        <v>482</v>
      </c>
      <c r="H912" s="11">
        <v>0</v>
      </c>
      <c r="I912" s="50"/>
      <c r="J912" s="11" t="s">
        <v>6442</v>
      </c>
      <c r="K912" s="11" t="s">
        <v>6443</v>
      </c>
      <c r="L912" s="11" t="s">
        <v>5944</v>
      </c>
      <c r="M912" s="12">
        <v>45541</v>
      </c>
      <c r="N912" s="12">
        <v>45546</v>
      </c>
      <c r="O912" s="12" t="str">
        <f>IFERROR(_xlfn.XLOOKUP(표1[[#This Row],[시도]]&amp;" "&amp;표1[[#This Row],[시군구]],요금제0402!C:C,요금제0402!G:G),"-")</f>
        <v>지방</v>
      </c>
      <c r="P912" s="40"/>
      <c r="Q912" s="57">
        <v>0</v>
      </c>
      <c r="R912" s="18">
        <v>100</v>
      </c>
      <c r="S912" s="18">
        <v>50</v>
      </c>
      <c r="T912" s="39" t="s">
        <v>64</v>
      </c>
      <c r="U912" s="11" t="s">
        <v>64</v>
      </c>
      <c r="V912" s="11">
        <v>7162102054</v>
      </c>
      <c r="W912" s="11" t="s">
        <v>6444</v>
      </c>
      <c r="X912" s="11" t="s">
        <v>1606</v>
      </c>
      <c r="Y912" s="11" t="s">
        <v>6445</v>
      </c>
      <c r="Z912" s="11">
        <v>67070104371737</v>
      </c>
      <c r="AA912" s="11" t="s">
        <v>90</v>
      </c>
      <c r="AB912" s="11" t="s">
        <v>6446</v>
      </c>
      <c r="AC912" s="11"/>
      <c r="AD912" s="11"/>
      <c r="AE912" s="11"/>
      <c r="AF912" s="15"/>
      <c r="AG912" s="17" t="str">
        <f>IFERROR(VLOOKUP(표1[[#This Row],[담당자]],'담당자 정보'!$B:$D,2,0),"")</f>
        <v>바로고</v>
      </c>
      <c r="AH912" s="11" t="str">
        <f>IFERROR(VLOOKUP(표1[[#This Row],[담당자]],'담당자 정보'!$B:$E,4,0),"")</f>
        <v>2팀</v>
      </c>
      <c r="AI912" s="12" t="s">
        <v>410</v>
      </c>
      <c r="AJ912" s="41" t="str">
        <f>IFERROR(VLOOKUP(표1[[#This Row],[담당자]],배민비즈계정!$B:$E,3,0),"")</f>
        <v>yhchoi62</v>
      </c>
      <c r="AK912" s="41" t="str">
        <f>IFERROR(VLOOKUP(표1[[#This Row],[담당자]],배민비즈계정!$B:$E,4,0),"")</f>
        <v xml:space="preserve"> 010-2336-6262</v>
      </c>
      <c r="AL912" s="12" t="str">
        <f>VLOOKUP(표1[[#This Row],[담당자]],배민비즈계정!$B:$E,2,0)</f>
        <v>2팀 팀장</v>
      </c>
      <c r="AM912" s="11" t="str">
        <f>VLOOKUP(표1[[#This Row],[담당자]],'담당자 정보'!B:G,6,FALSE)</f>
        <v>최융희</v>
      </c>
      <c r="AN912" s="11" t="str">
        <f>VLOOKUP(표1[[#This Row],[팀장]],배민비즈계정!$B:$E,3,FALSE)</f>
        <v>yhchoi62</v>
      </c>
      <c r="AO912" s="16" t="str">
        <f>VLOOKUP(표1[[#This Row],[팀장]],배민비즈계정!$B:$E,4,FALSE)</f>
        <v xml:space="preserve"> 010-2336-6262</v>
      </c>
      <c r="AP912" s="2" t="s">
        <v>481</v>
      </c>
      <c r="AQ912" s="2" t="s">
        <v>482</v>
      </c>
      <c r="AR912" s="2" t="str">
        <f>_xlfn.XLOOKUP(표1[[#This Row],[시도2]]&amp;" "&amp;표1[[#This Row],[시군구2]],요금제0402!C:C,요금제0402!G:G)</f>
        <v>지방</v>
      </c>
      <c r="AS912" s="2"/>
      <c r="AT912" s="2"/>
      <c r="AU912" s="2"/>
    </row>
    <row r="913" spans="1:47" ht="16.5" customHeight="1">
      <c r="A913" s="44">
        <v>911</v>
      </c>
      <c r="B913" s="11"/>
      <c r="C913" s="11" t="s">
        <v>6447</v>
      </c>
      <c r="D913" s="11" t="s">
        <v>6448</v>
      </c>
      <c r="E913" s="11" t="s">
        <v>56</v>
      </c>
      <c r="F913" s="11" t="s">
        <v>481</v>
      </c>
      <c r="G913" s="11" t="s">
        <v>3151</v>
      </c>
      <c r="H913" s="11">
        <v>1</v>
      </c>
      <c r="I913" s="50"/>
      <c r="J913" s="11" t="s">
        <v>6449</v>
      </c>
      <c r="K913" s="11" t="s">
        <v>6450</v>
      </c>
      <c r="L913" s="11" t="s">
        <v>5944</v>
      </c>
      <c r="M913" s="12">
        <v>45541</v>
      </c>
      <c r="N913" s="12">
        <v>45546</v>
      </c>
      <c r="O913" s="12" t="str">
        <f>IFERROR(_xlfn.XLOOKUP(표1[[#This Row],[시도]]&amp;" "&amp;표1[[#This Row],[시군구]],요금제0402!C:C,요금제0402!G:G),"-")</f>
        <v>지방</v>
      </c>
      <c r="P913" s="40"/>
      <c r="Q913" s="57">
        <v>0</v>
      </c>
      <c r="R913" s="18">
        <v>100</v>
      </c>
      <c r="S913" s="18">
        <v>50</v>
      </c>
      <c r="T913" s="39" t="s">
        <v>64</v>
      </c>
      <c r="U913" s="11" t="s">
        <v>64</v>
      </c>
      <c r="V913" s="11">
        <v>4582001851</v>
      </c>
      <c r="W913" s="11" t="s">
        <v>6451</v>
      </c>
      <c r="X913" s="11" t="s">
        <v>6452</v>
      </c>
      <c r="Y913" s="11" t="s">
        <v>6453</v>
      </c>
      <c r="Z913" s="11">
        <v>3333315826218</v>
      </c>
      <c r="AA913" s="11" t="s">
        <v>68</v>
      </c>
      <c r="AB913" s="11" t="s">
        <v>6454</v>
      </c>
      <c r="AC913" s="11"/>
      <c r="AD913" s="11"/>
      <c r="AE913" s="11"/>
      <c r="AF913" s="15"/>
      <c r="AG913" s="17" t="str">
        <f>IFERROR(VLOOKUP(표1[[#This Row],[담당자]],'담당자 정보'!$B:$D,2,0),"")</f>
        <v>바로고</v>
      </c>
      <c r="AH913" s="11" t="str">
        <f>IFERROR(VLOOKUP(표1[[#This Row],[담당자]],'담당자 정보'!$B:$E,4,0),"")</f>
        <v>2팀</v>
      </c>
      <c r="AI913" s="12" t="s">
        <v>535</v>
      </c>
      <c r="AJ913" s="41" t="str">
        <f>IFERROR(VLOOKUP(표1[[#This Row],[담당자]],배민비즈계정!$B:$E,3,0),"")</f>
        <v>yckim</v>
      </c>
      <c r="AK913" s="41" t="str">
        <f>IFERROR(VLOOKUP(표1[[#This Row],[담당자]],배민비즈계정!$B:$E,4,0),"")</f>
        <v>010-9995-3121</v>
      </c>
      <c r="AL913" s="12" t="str">
        <f>VLOOKUP(표1[[#This Row],[담당자]],배민비즈계정!$B:$E,2,0)</f>
        <v>2팀</v>
      </c>
      <c r="AM913" s="11" t="str">
        <f>VLOOKUP(표1[[#This Row],[담당자]],'담당자 정보'!B:G,6,FALSE)</f>
        <v>최융희</v>
      </c>
      <c r="AN913" s="11" t="str">
        <f>VLOOKUP(표1[[#This Row],[팀장]],배민비즈계정!$B:$E,3,FALSE)</f>
        <v>yhchoi62</v>
      </c>
      <c r="AO913" s="16" t="str">
        <f>VLOOKUP(표1[[#This Row],[팀장]],배민비즈계정!$B:$E,4,FALSE)</f>
        <v xml:space="preserve"> 010-2336-6262</v>
      </c>
      <c r="AP913" s="2" t="s">
        <v>481</v>
      </c>
      <c r="AQ913" s="2" t="s">
        <v>3151</v>
      </c>
      <c r="AR913" s="2" t="str">
        <f>_xlfn.XLOOKUP(표1[[#This Row],[시도2]]&amp;" "&amp;표1[[#This Row],[시군구2]],요금제0402!C:C,요금제0402!G:G)</f>
        <v>지방</v>
      </c>
      <c r="AS913" s="2"/>
      <c r="AT913" s="2"/>
      <c r="AU913" s="2"/>
    </row>
    <row r="914" spans="1:47" ht="16.5" customHeight="1">
      <c r="A914" s="44">
        <v>912</v>
      </c>
      <c r="B914" s="11"/>
      <c r="C914" s="11" t="s">
        <v>6455</v>
      </c>
      <c r="D914" s="11" t="s">
        <v>6456</v>
      </c>
      <c r="E914" s="11" t="s">
        <v>108</v>
      </c>
      <c r="F914" s="11" t="s">
        <v>1831</v>
      </c>
      <c r="G914" s="11" t="s">
        <v>400</v>
      </c>
      <c r="H914" s="11">
        <v>2</v>
      </c>
      <c r="I914" s="50" t="s">
        <v>3352</v>
      </c>
      <c r="J914" s="11" t="s">
        <v>6457</v>
      </c>
      <c r="K914" s="11" t="s">
        <v>6458</v>
      </c>
      <c r="L914" s="11" t="s">
        <v>5944</v>
      </c>
      <c r="M914" s="12">
        <v>45541</v>
      </c>
      <c r="N914" s="12">
        <v>45546</v>
      </c>
      <c r="O914" s="12" t="str">
        <f>IFERROR(_xlfn.XLOOKUP(표1[[#This Row],[시도]]&amp;" "&amp;표1[[#This Row],[시군구]],요금제0402!C:C,요금제0402!G:G),"-")</f>
        <v>지방</v>
      </c>
      <c r="P914" s="40"/>
      <c r="Q914" s="57">
        <v>0</v>
      </c>
      <c r="R914" s="18">
        <v>100</v>
      </c>
      <c r="S914" s="18">
        <v>50</v>
      </c>
      <c r="T914" s="39" t="s">
        <v>64</v>
      </c>
      <c r="U914" s="11" t="s">
        <v>64</v>
      </c>
      <c r="V914" s="11">
        <v>2323002000</v>
      </c>
      <c r="W914" s="11" t="s">
        <v>2072</v>
      </c>
      <c r="X914" s="11" t="s">
        <v>2073</v>
      </c>
      <c r="Y914" s="11" t="s">
        <v>2074</v>
      </c>
      <c r="Z914" s="11">
        <v>32191054178107</v>
      </c>
      <c r="AA914" s="11" t="s">
        <v>296</v>
      </c>
      <c r="AB914" s="11" t="s">
        <v>2075</v>
      </c>
      <c r="AC914" s="11"/>
      <c r="AD914" s="11"/>
      <c r="AE914" s="11"/>
      <c r="AF914" s="15"/>
      <c r="AG914" s="17" t="str">
        <f>IFERROR(VLOOKUP(표1[[#This Row],[담당자]],'담당자 정보'!$B:$D,2,0),"")</f>
        <v>딜버</v>
      </c>
      <c r="AH914" s="11" t="str">
        <f>IFERROR(VLOOKUP(표1[[#This Row],[담당자]],'담당자 정보'!$B:$E,4,0),"")</f>
        <v>-</v>
      </c>
      <c r="AI914" s="12" t="s">
        <v>4570</v>
      </c>
      <c r="AJ914" s="41" t="str">
        <f>IFERROR(VLOOKUP(표1[[#This Row],[담당자]],배민비즈계정!$B:$E,3,0),"")</f>
        <v>bjpark01</v>
      </c>
      <c r="AK914" s="41" t="str">
        <f>IFERROR(VLOOKUP(표1[[#This Row],[담당자]],배민비즈계정!$B:$E,4,0),"")</f>
        <v>010-4200-8805</v>
      </c>
      <c r="AL914" s="12" t="str">
        <f>VLOOKUP(표1[[#This Row],[담당자]],배민비즈계정!$B:$E,2,0)</f>
        <v>딜버</v>
      </c>
      <c r="AM914" s="11">
        <f>VLOOKUP(표1[[#This Row],[담당자]],'담당자 정보'!B:G,6,FALSE)</f>
        <v>0</v>
      </c>
      <c r="AN914" s="11" t="e">
        <f>VLOOKUP(표1[[#This Row],[팀장]],배민비즈계정!$B:$E,3,FALSE)</f>
        <v>#N/A</v>
      </c>
      <c r="AO914" s="16" t="e">
        <f>VLOOKUP(표1[[#This Row],[팀장]],배민비즈계정!$B:$E,4,FALSE)</f>
        <v>#N/A</v>
      </c>
      <c r="AP914" s="2" t="s">
        <v>1831</v>
      </c>
      <c r="AQ914" s="2" t="s">
        <v>400</v>
      </c>
      <c r="AR914" s="2" t="str">
        <f>_xlfn.XLOOKUP(표1[[#This Row],[시도2]]&amp;" "&amp;표1[[#This Row],[시군구2]],요금제0402!C:C,요금제0402!G:G)</f>
        <v>지방</v>
      </c>
      <c r="AS914" s="2"/>
      <c r="AT914" s="2"/>
      <c r="AU914" s="2"/>
    </row>
    <row r="915" spans="1:47" ht="16.5" customHeight="1">
      <c r="A915" s="44">
        <v>913</v>
      </c>
      <c r="B915" s="11"/>
      <c r="C915" s="11" t="s">
        <v>6459</v>
      </c>
      <c r="D915" s="11" t="s">
        <v>6460</v>
      </c>
      <c r="E915" s="11" t="s">
        <v>56</v>
      </c>
      <c r="F915" s="11" t="s">
        <v>2192</v>
      </c>
      <c r="G915" s="11" t="s">
        <v>2193</v>
      </c>
      <c r="H915" s="11">
        <v>0</v>
      </c>
      <c r="I915" s="50"/>
      <c r="J915" s="11" t="s">
        <v>6461</v>
      </c>
      <c r="K915" s="11" t="s">
        <v>6462</v>
      </c>
      <c r="L915" s="11" t="s">
        <v>5944</v>
      </c>
      <c r="M915" s="12">
        <v>45541</v>
      </c>
      <c r="N915" s="12">
        <v>45546</v>
      </c>
      <c r="O915" s="12" t="str">
        <f>IFERROR(_xlfn.XLOOKUP(표1[[#This Row],[시도]]&amp;" "&amp;표1[[#This Row],[시군구]],요금제0402!C:C,요금제0402!G:G),"-")</f>
        <v>지방</v>
      </c>
      <c r="P915" s="40"/>
      <c r="Q915" s="57">
        <v>0</v>
      </c>
      <c r="R915" s="18">
        <v>100</v>
      </c>
      <c r="S915" s="18">
        <v>50</v>
      </c>
      <c r="T915" s="39" t="s">
        <v>64</v>
      </c>
      <c r="U915" s="11" t="s">
        <v>64</v>
      </c>
      <c r="V915" s="11">
        <v>7430402398</v>
      </c>
      <c r="W915" s="11" t="s">
        <v>6463</v>
      </c>
      <c r="X915" s="11" t="s">
        <v>6464</v>
      </c>
      <c r="Y915" s="11" t="s">
        <v>6465</v>
      </c>
      <c r="Z915" s="11">
        <v>3525185770173</v>
      </c>
      <c r="AA915" s="11" t="s">
        <v>142</v>
      </c>
      <c r="AB915" s="11" t="s">
        <v>6466</v>
      </c>
      <c r="AC915" s="11"/>
      <c r="AD915" s="11"/>
      <c r="AE915" s="11"/>
      <c r="AF915" s="15"/>
      <c r="AG915" s="17" t="str">
        <f>IFERROR(VLOOKUP(표1[[#This Row],[담당자]],'담당자 정보'!$B:$D,2,0),"")</f>
        <v>바로고</v>
      </c>
      <c r="AH915" s="11" t="str">
        <f>IFERROR(VLOOKUP(표1[[#This Row],[담당자]],'담당자 정보'!$B:$E,4,0),"")</f>
        <v>1팀</v>
      </c>
      <c r="AI915" s="12" t="s">
        <v>131</v>
      </c>
      <c r="AJ915" s="41" t="str">
        <f>IFERROR(VLOOKUP(표1[[#This Row],[담당자]],배민비즈계정!$B:$E,3,0),"")</f>
        <v>kwpark</v>
      </c>
      <c r="AK915" s="41" t="str">
        <f>IFERROR(VLOOKUP(표1[[#This Row],[담당자]],배민비즈계정!$B:$E,4,0),"")</f>
        <v>010-9098-6748</v>
      </c>
      <c r="AL915" s="12" t="str">
        <f>VLOOKUP(표1[[#This Row],[담당자]],배민비즈계정!$B:$E,2,0)</f>
        <v>1팀</v>
      </c>
      <c r="AM915" s="11" t="str">
        <f>VLOOKUP(표1[[#This Row],[담당자]],'담당자 정보'!B:G,6,FALSE)</f>
        <v>평정현</v>
      </c>
      <c r="AN915" s="11" t="str">
        <f>VLOOKUP(표1[[#This Row],[팀장]],배민비즈계정!$B:$E,3,FALSE)</f>
        <v>jhpyeong</v>
      </c>
      <c r="AO915" s="16" t="str">
        <f>VLOOKUP(표1[[#This Row],[팀장]],배민비즈계정!$B:$E,4,FALSE)</f>
        <v>010-4660-7292</v>
      </c>
      <c r="AP915" s="2" t="s">
        <v>2192</v>
      </c>
      <c r="AQ915" s="2" t="s">
        <v>2193</v>
      </c>
      <c r="AR915" s="2" t="str">
        <f>_xlfn.XLOOKUP(표1[[#This Row],[시도2]]&amp;" "&amp;표1[[#This Row],[시군구2]],요금제0402!C:C,요금제0402!G:G)</f>
        <v>지방</v>
      </c>
      <c r="AS915" s="2"/>
      <c r="AT915" s="2"/>
      <c r="AU915" s="2"/>
    </row>
    <row r="916" spans="1:47" ht="16.5" customHeight="1">
      <c r="A916" s="44">
        <v>914</v>
      </c>
      <c r="B916" s="11"/>
      <c r="C916" s="11" t="s">
        <v>6467</v>
      </c>
      <c r="D916" s="11" t="s">
        <v>6468</v>
      </c>
      <c r="E916" s="11" t="s">
        <v>56</v>
      </c>
      <c r="F916" s="11" t="s">
        <v>1831</v>
      </c>
      <c r="G916" s="11" t="s">
        <v>400</v>
      </c>
      <c r="H916" s="11">
        <v>0</v>
      </c>
      <c r="I916" s="50" t="s">
        <v>1119</v>
      </c>
      <c r="J916" s="11" t="s">
        <v>6469</v>
      </c>
      <c r="K916" s="11" t="s">
        <v>6458</v>
      </c>
      <c r="L916" s="11" t="s">
        <v>5944</v>
      </c>
      <c r="M916" s="12">
        <v>45541</v>
      </c>
      <c r="N916" s="12">
        <v>45546</v>
      </c>
      <c r="O916" s="12" t="str">
        <f>IFERROR(_xlfn.XLOOKUP(표1[[#This Row],[시도]]&amp;" "&amp;표1[[#This Row],[시군구]],요금제0402!C:C,요금제0402!G:G),"-")</f>
        <v>지방</v>
      </c>
      <c r="P916" s="40"/>
      <c r="Q916" s="57">
        <v>0</v>
      </c>
      <c r="R916" s="18">
        <v>100</v>
      </c>
      <c r="S916" s="18">
        <v>50</v>
      </c>
      <c r="T916" s="39" t="s">
        <v>64</v>
      </c>
      <c r="U916" s="11" t="s">
        <v>64</v>
      </c>
      <c r="V916" s="11">
        <v>4292102145</v>
      </c>
      <c r="W916" s="11" t="s">
        <v>6470</v>
      </c>
      <c r="X916" s="11" t="s">
        <v>6471</v>
      </c>
      <c r="Y916" s="11" t="s">
        <v>6472</v>
      </c>
      <c r="Z916" s="11">
        <v>34608623801011</v>
      </c>
      <c r="AA916" s="11" t="s">
        <v>103</v>
      </c>
      <c r="AB916" s="11" t="s">
        <v>6473</v>
      </c>
      <c r="AC916" s="11"/>
      <c r="AD916" s="11"/>
      <c r="AE916" s="11"/>
      <c r="AF916" s="15"/>
      <c r="AG916" s="17" t="str">
        <f>IFERROR(VLOOKUP(표1[[#This Row],[담당자]],'담당자 정보'!$B:$D,2,0),"")</f>
        <v>바로고</v>
      </c>
      <c r="AH916" s="11" t="str">
        <f>IFERROR(VLOOKUP(표1[[#This Row],[담당자]],'담당자 정보'!$B:$E,4,0),"")</f>
        <v>1팀</v>
      </c>
      <c r="AI916" s="12" t="s">
        <v>131</v>
      </c>
      <c r="AJ916" s="41" t="str">
        <f>IFERROR(VLOOKUP(표1[[#This Row],[담당자]],배민비즈계정!$B:$E,3,0),"")</f>
        <v>kwpark</v>
      </c>
      <c r="AK916" s="41" t="str">
        <f>IFERROR(VLOOKUP(표1[[#This Row],[담당자]],배민비즈계정!$B:$E,4,0),"")</f>
        <v>010-9098-6748</v>
      </c>
      <c r="AL916" s="12" t="str">
        <f>VLOOKUP(표1[[#This Row],[담당자]],배민비즈계정!$B:$E,2,0)</f>
        <v>1팀</v>
      </c>
      <c r="AM916" s="11" t="str">
        <f>VLOOKUP(표1[[#This Row],[담당자]],'담당자 정보'!B:G,6,FALSE)</f>
        <v>평정현</v>
      </c>
      <c r="AN916" s="11" t="str">
        <f>VLOOKUP(표1[[#This Row],[팀장]],배민비즈계정!$B:$E,3,FALSE)</f>
        <v>jhpyeong</v>
      </c>
      <c r="AO916" s="16" t="str">
        <f>VLOOKUP(표1[[#This Row],[팀장]],배민비즈계정!$B:$E,4,FALSE)</f>
        <v>010-4660-7292</v>
      </c>
      <c r="AP916" s="2" t="s">
        <v>1831</v>
      </c>
      <c r="AQ916" s="2" t="s">
        <v>400</v>
      </c>
      <c r="AR916" s="2" t="str">
        <f>_xlfn.XLOOKUP(표1[[#This Row],[시도2]]&amp;" "&amp;표1[[#This Row],[시군구2]],요금제0402!C:C,요금제0402!G:G)</f>
        <v>지방</v>
      </c>
      <c r="AS916" s="2"/>
      <c r="AT916" s="2"/>
      <c r="AU916" s="2"/>
    </row>
    <row r="917" spans="1:47" ht="16.5" customHeight="1">
      <c r="A917" s="44">
        <v>915</v>
      </c>
      <c r="B917" s="11"/>
      <c r="C917" s="11" t="s">
        <v>6474</v>
      </c>
      <c r="D917" s="11" t="s">
        <v>6475</v>
      </c>
      <c r="E917" s="11" t="s">
        <v>56</v>
      </c>
      <c r="F917" s="11" t="s">
        <v>57</v>
      </c>
      <c r="G917" s="11" t="s">
        <v>360</v>
      </c>
      <c r="H917" s="11">
        <v>0</v>
      </c>
      <c r="I917" s="50"/>
      <c r="J917" s="11" t="s">
        <v>6476</v>
      </c>
      <c r="K917" s="11" t="s">
        <v>6477</v>
      </c>
      <c r="L917" s="11" t="s">
        <v>5944</v>
      </c>
      <c r="M917" s="12">
        <v>45541</v>
      </c>
      <c r="N917" s="12">
        <v>45546</v>
      </c>
      <c r="O917" s="12" t="str">
        <f>IFERROR(_xlfn.XLOOKUP(표1[[#This Row],[시도]]&amp;" "&amp;표1[[#This Row],[시군구]],요금제0402!C:C,요금제0402!G:G),"-")</f>
        <v>서울B&amp;경인A</v>
      </c>
      <c r="P917" s="40"/>
      <c r="Q917" s="57">
        <v>0</v>
      </c>
      <c r="R917" s="18">
        <v>100</v>
      </c>
      <c r="S917" s="18">
        <v>50</v>
      </c>
      <c r="T917" s="39" t="s">
        <v>64</v>
      </c>
      <c r="U917" s="11" t="s">
        <v>64</v>
      </c>
      <c r="V917" s="11">
        <v>7720303059</v>
      </c>
      <c r="W917" s="11" t="s">
        <v>6478</v>
      </c>
      <c r="X917" s="11" t="s">
        <v>6479</v>
      </c>
      <c r="Y917" s="11" t="s">
        <v>6480</v>
      </c>
      <c r="Z917" s="11" t="s">
        <v>6481</v>
      </c>
      <c r="AA917" s="11" t="s">
        <v>103</v>
      </c>
      <c r="AB917" s="11" t="s">
        <v>6482</v>
      </c>
      <c r="AC917" s="11"/>
      <c r="AD917" s="11"/>
      <c r="AE917" s="11"/>
      <c r="AF917" s="15"/>
      <c r="AG917" s="17" t="str">
        <f>IFERROR(VLOOKUP(표1[[#This Row],[담당자]],'담당자 정보'!$B:$D,2,0),"")</f>
        <v>바로고</v>
      </c>
      <c r="AH917" s="11" t="str">
        <f>IFERROR(VLOOKUP(표1[[#This Row],[담당자]],'담당자 정보'!$B:$E,4,0),"")</f>
        <v>1팀</v>
      </c>
      <c r="AI917" s="12" t="s">
        <v>131</v>
      </c>
      <c r="AJ917" s="41" t="str">
        <f>IFERROR(VLOOKUP(표1[[#This Row],[담당자]],배민비즈계정!$B:$E,3,0),"")</f>
        <v>kwpark</v>
      </c>
      <c r="AK917" s="41" t="str">
        <f>IFERROR(VLOOKUP(표1[[#This Row],[담당자]],배민비즈계정!$B:$E,4,0),"")</f>
        <v>010-9098-6748</v>
      </c>
      <c r="AL917" s="12" t="str">
        <f>VLOOKUP(표1[[#This Row],[담당자]],배민비즈계정!$B:$E,2,0)</f>
        <v>1팀</v>
      </c>
      <c r="AM917" s="11" t="str">
        <f>VLOOKUP(표1[[#This Row],[담당자]],'담당자 정보'!B:G,6,FALSE)</f>
        <v>평정현</v>
      </c>
      <c r="AN917" s="11" t="str">
        <f>VLOOKUP(표1[[#This Row],[팀장]],배민비즈계정!$B:$E,3,FALSE)</f>
        <v>jhpyeong</v>
      </c>
      <c r="AO917" s="16" t="str">
        <f>VLOOKUP(표1[[#This Row],[팀장]],배민비즈계정!$B:$E,4,FALSE)</f>
        <v>010-4660-7292</v>
      </c>
      <c r="AP917" s="2" t="s">
        <v>57</v>
      </c>
      <c r="AQ917" s="2" t="s">
        <v>360</v>
      </c>
      <c r="AR917" s="2" t="str">
        <f>_xlfn.XLOOKUP(표1[[#This Row],[시도2]]&amp;" "&amp;표1[[#This Row],[시군구2]],요금제0402!C:C,요금제0402!G:G)</f>
        <v>서울B&amp;경인A</v>
      </c>
      <c r="AS917" s="2"/>
      <c r="AT917" s="2"/>
      <c r="AU917" s="2"/>
    </row>
    <row r="918" spans="1:47" ht="16.5" customHeight="1">
      <c r="A918" s="44">
        <v>916</v>
      </c>
      <c r="B918" s="11"/>
      <c r="C918" s="11" t="s">
        <v>6483</v>
      </c>
      <c r="D918" s="11" t="s">
        <v>6484</v>
      </c>
      <c r="E918" s="11" t="s">
        <v>56</v>
      </c>
      <c r="F918" s="11" t="s">
        <v>109</v>
      </c>
      <c r="G918" s="11" t="s">
        <v>1159</v>
      </c>
      <c r="H918" s="11">
        <v>0</v>
      </c>
      <c r="I918" s="50"/>
      <c r="J918" s="11" t="s">
        <v>6485</v>
      </c>
      <c r="K918" s="11" t="s">
        <v>6486</v>
      </c>
      <c r="L918" s="11" t="s">
        <v>5944</v>
      </c>
      <c r="M918" s="12">
        <v>45541</v>
      </c>
      <c r="N918" s="12">
        <v>45546</v>
      </c>
      <c r="O918" s="12" t="str">
        <f>IFERROR(_xlfn.XLOOKUP(표1[[#This Row],[시도]]&amp;" "&amp;표1[[#This Row],[시군구]],요금제0402!C:C,요금제0402!G:G),"-")</f>
        <v>경인B</v>
      </c>
      <c r="P918" s="40"/>
      <c r="Q918" s="57">
        <v>0</v>
      </c>
      <c r="R918" s="18">
        <v>100</v>
      </c>
      <c r="S918" s="18">
        <v>50</v>
      </c>
      <c r="T918" s="39" t="s">
        <v>64</v>
      </c>
      <c r="U918" s="11" t="s">
        <v>64</v>
      </c>
      <c r="V918" s="11">
        <v>8578703194</v>
      </c>
      <c r="W918" s="11" t="s">
        <v>6487</v>
      </c>
      <c r="X918" s="11" t="s">
        <v>6488</v>
      </c>
      <c r="Y918" s="11" t="s">
        <v>6489</v>
      </c>
      <c r="Z918" s="11">
        <v>1005704608395</v>
      </c>
      <c r="AA918" s="11" t="s">
        <v>259</v>
      </c>
      <c r="AB918" s="11" t="s">
        <v>6490</v>
      </c>
      <c r="AC918" s="11"/>
      <c r="AD918" s="11"/>
      <c r="AE918" s="11"/>
      <c r="AF918" s="15"/>
      <c r="AG918" s="17" t="str">
        <f>IFERROR(VLOOKUP(표1[[#This Row],[담당자]],'담당자 정보'!$B:$D,2,0),"")</f>
        <v>바로고</v>
      </c>
      <c r="AH918" s="11" t="str">
        <f>IFERROR(VLOOKUP(표1[[#This Row],[담당자]],'담당자 정보'!$B:$E,4,0),"")</f>
        <v>1팀</v>
      </c>
      <c r="AI918" s="12" t="s">
        <v>131</v>
      </c>
      <c r="AJ918" s="41" t="str">
        <f>IFERROR(VLOOKUP(표1[[#This Row],[담당자]],배민비즈계정!$B:$E,3,0),"")</f>
        <v>kwpark</v>
      </c>
      <c r="AK918" s="41" t="str">
        <f>IFERROR(VLOOKUP(표1[[#This Row],[담당자]],배민비즈계정!$B:$E,4,0),"")</f>
        <v>010-9098-6748</v>
      </c>
      <c r="AL918" s="12" t="str">
        <f>VLOOKUP(표1[[#This Row],[담당자]],배민비즈계정!$B:$E,2,0)</f>
        <v>1팀</v>
      </c>
      <c r="AM918" s="11" t="str">
        <f>VLOOKUP(표1[[#This Row],[담당자]],'담당자 정보'!B:G,6,FALSE)</f>
        <v>평정현</v>
      </c>
      <c r="AN918" s="11" t="str">
        <f>VLOOKUP(표1[[#This Row],[팀장]],배민비즈계정!$B:$E,3,FALSE)</f>
        <v>jhpyeong</v>
      </c>
      <c r="AO918" s="16" t="str">
        <f>VLOOKUP(표1[[#This Row],[팀장]],배민비즈계정!$B:$E,4,FALSE)</f>
        <v>010-4660-7292</v>
      </c>
      <c r="AP918" s="2" t="s">
        <v>109</v>
      </c>
      <c r="AQ918" s="2" t="s">
        <v>1159</v>
      </c>
      <c r="AR918" s="2" t="str">
        <f>_xlfn.XLOOKUP(표1[[#This Row],[시도2]]&amp;" "&amp;표1[[#This Row],[시군구2]],요금제0402!C:C,요금제0402!G:G)</f>
        <v>경인B</v>
      </c>
      <c r="AS918" s="2"/>
      <c r="AT918" s="2"/>
      <c r="AU918" s="2"/>
    </row>
    <row r="919" spans="1:47" ht="16.5" customHeight="1">
      <c r="A919" s="44">
        <v>917</v>
      </c>
      <c r="B919" s="11"/>
      <c r="C919" s="11" t="s">
        <v>6491</v>
      </c>
      <c r="D919" s="11" t="s">
        <v>6492</v>
      </c>
      <c r="E919" s="11" t="s">
        <v>56</v>
      </c>
      <c r="F919" s="11" t="s">
        <v>109</v>
      </c>
      <c r="G919" s="11" t="s">
        <v>819</v>
      </c>
      <c r="H919" s="11">
        <v>0</v>
      </c>
      <c r="I919" s="50"/>
      <c r="J919" s="11" t="s">
        <v>6493</v>
      </c>
      <c r="K919" s="11" t="s">
        <v>6494</v>
      </c>
      <c r="L919" s="11" t="s">
        <v>5944</v>
      </c>
      <c r="M919" s="12">
        <v>45541</v>
      </c>
      <c r="N919" s="12">
        <v>45546</v>
      </c>
      <c r="O919" s="12" t="str">
        <f>IFERROR(_xlfn.XLOOKUP(표1[[#This Row],[시도]]&amp;" "&amp;표1[[#This Row],[시군구]],요금제0402!C:C,요금제0402!G:G),"-")</f>
        <v>경인B</v>
      </c>
      <c r="P919" s="40"/>
      <c r="Q919" s="57">
        <v>0</v>
      </c>
      <c r="R919" s="18">
        <v>100</v>
      </c>
      <c r="S919" s="18">
        <v>50</v>
      </c>
      <c r="T919" s="39" t="s">
        <v>64</v>
      </c>
      <c r="U919" s="11" t="s">
        <v>64</v>
      </c>
      <c r="V919" s="11">
        <v>3256400518</v>
      </c>
      <c r="W919" s="11" t="s">
        <v>3824</v>
      </c>
      <c r="X919" s="11" t="s">
        <v>3825</v>
      </c>
      <c r="Y919" s="11" t="s">
        <v>3826</v>
      </c>
      <c r="Z919" s="11">
        <v>59280104170838</v>
      </c>
      <c r="AA919" s="11" t="s">
        <v>90</v>
      </c>
      <c r="AB919" s="11" t="s">
        <v>3827</v>
      </c>
      <c r="AC919" s="11"/>
      <c r="AD919" s="11"/>
      <c r="AE919" s="11"/>
      <c r="AF919" s="15"/>
      <c r="AG919" s="17" t="str">
        <f>IFERROR(VLOOKUP(표1[[#This Row],[담당자]],'담당자 정보'!$B:$D,2,0),"")</f>
        <v>바로고</v>
      </c>
      <c r="AH919" s="11" t="str">
        <f>IFERROR(VLOOKUP(표1[[#This Row],[담당자]],'담당자 정보'!$B:$E,4,0),"")</f>
        <v>1팀</v>
      </c>
      <c r="AI919" s="12" t="s">
        <v>131</v>
      </c>
      <c r="AJ919" s="41" t="str">
        <f>IFERROR(VLOOKUP(표1[[#This Row],[담당자]],배민비즈계정!$B:$E,3,0),"")</f>
        <v>kwpark</v>
      </c>
      <c r="AK919" s="41" t="str">
        <f>IFERROR(VLOOKUP(표1[[#This Row],[담당자]],배민비즈계정!$B:$E,4,0),"")</f>
        <v>010-9098-6748</v>
      </c>
      <c r="AL919" s="12" t="str">
        <f>VLOOKUP(표1[[#This Row],[담당자]],배민비즈계정!$B:$E,2,0)</f>
        <v>1팀</v>
      </c>
      <c r="AM919" s="11" t="str">
        <f>VLOOKUP(표1[[#This Row],[담당자]],'담당자 정보'!B:G,6,FALSE)</f>
        <v>평정현</v>
      </c>
      <c r="AN919" s="11" t="str">
        <f>VLOOKUP(표1[[#This Row],[팀장]],배민비즈계정!$B:$E,3,FALSE)</f>
        <v>jhpyeong</v>
      </c>
      <c r="AO919" s="16" t="str">
        <f>VLOOKUP(표1[[#This Row],[팀장]],배민비즈계정!$B:$E,4,FALSE)</f>
        <v>010-4660-7292</v>
      </c>
      <c r="AP919" s="2" t="s">
        <v>109</v>
      </c>
      <c r="AQ919" s="2" t="s">
        <v>819</v>
      </c>
      <c r="AR919" s="2" t="str">
        <f>_xlfn.XLOOKUP(표1[[#This Row],[시도2]]&amp;" "&amp;표1[[#This Row],[시군구2]],요금제0402!C:C,요금제0402!G:G)</f>
        <v>경인B</v>
      </c>
      <c r="AS919" s="2"/>
      <c r="AT919" s="2"/>
      <c r="AU919" s="2"/>
    </row>
    <row r="920" spans="1:47" ht="16.5" customHeight="1">
      <c r="A920" s="44">
        <v>918</v>
      </c>
      <c r="B920" s="11"/>
      <c r="C920" s="11" t="s">
        <v>6495</v>
      </c>
      <c r="D920" s="11" t="s">
        <v>6496</v>
      </c>
      <c r="E920" s="11" t="s">
        <v>56</v>
      </c>
      <c r="F920" s="11" t="s">
        <v>2149</v>
      </c>
      <c r="G920" s="11" t="s">
        <v>435</v>
      </c>
      <c r="H920" s="11">
        <v>0</v>
      </c>
      <c r="I920" s="50"/>
      <c r="J920" s="11" t="s">
        <v>6497</v>
      </c>
      <c r="K920" s="11" t="s">
        <v>5386</v>
      </c>
      <c r="L920" s="11" t="s">
        <v>5944</v>
      </c>
      <c r="M920" s="12">
        <v>45541</v>
      </c>
      <c r="N920" s="12">
        <v>45546</v>
      </c>
      <c r="O920" s="12" t="str">
        <f>IFERROR(_xlfn.XLOOKUP(표1[[#This Row],[시도]]&amp;" "&amp;표1[[#This Row],[시군구]],요금제0402!C:C,요금제0402!G:G),"-")</f>
        <v>경인B</v>
      </c>
      <c r="P920" s="40"/>
      <c r="Q920" s="57">
        <v>0</v>
      </c>
      <c r="R920" s="18">
        <v>100</v>
      </c>
      <c r="S920" s="18">
        <v>50</v>
      </c>
      <c r="T920" s="39" t="s">
        <v>64</v>
      </c>
      <c r="U920" s="11" t="s">
        <v>64</v>
      </c>
      <c r="V920" s="11">
        <v>7377200259</v>
      </c>
      <c r="W920" s="11" t="s">
        <v>6498</v>
      </c>
      <c r="X920" s="11" t="s">
        <v>6499</v>
      </c>
      <c r="Y920" s="11" t="s">
        <v>6500</v>
      </c>
      <c r="Z920" s="11">
        <v>3333171496363</v>
      </c>
      <c r="AA920" s="11" t="s">
        <v>68</v>
      </c>
      <c r="AB920" s="11" t="s">
        <v>6501</v>
      </c>
      <c r="AC920" s="11"/>
      <c r="AD920" s="11"/>
      <c r="AE920" s="11"/>
      <c r="AF920" s="15"/>
      <c r="AG920" s="17" t="str">
        <f>IFERROR(VLOOKUP(표1[[#This Row],[담당자]],'담당자 정보'!$B:$D,2,0),"")</f>
        <v>모아라인</v>
      </c>
      <c r="AH920" s="11" t="str">
        <f>IFERROR(VLOOKUP(표1[[#This Row],[담당자]],'담당자 정보'!$B:$E,4,0),"")</f>
        <v>인프라확장실</v>
      </c>
      <c r="AI920" s="12" t="s">
        <v>396</v>
      </c>
      <c r="AJ920" s="41" t="str">
        <f>IFERROR(VLOOKUP(표1[[#This Row],[담당자]],배민비즈계정!$B:$E,3,0),"")</f>
        <v>jpmook12</v>
      </c>
      <c r="AK920" s="41" t="str">
        <f>IFERROR(VLOOKUP(표1[[#This Row],[담당자]],배민비즈계정!$B:$E,4,0),"")</f>
        <v>010-9904-2857</v>
      </c>
      <c r="AL920" s="12" t="str">
        <f>VLOOKUP(표1[[#This Row],[담당자]],배민비즈계정!$B:$E,2,0)</f>
        <v>모아라인</v>
      </c>
      <c r="AM920" s="11">
        <f>VLOOKUP(표1[[#This Row],[담당자]],'담당자 정보'!B:G,6,FALSE)</f>
        <v>0</v>
      </c>
      <c r="AN920" s="11" t="e">
        <f>VLOOKUP(표1[[#This Row],[팀장]],배민비즈계정!$B:$E,3,FALSE)</f>
        <v>#N/A</v>
      </c>
      <c r="AO920" s="16" t="e">
        <f>VLOOKUP(표1[[#This Row],[팀장]],배민비즈계정!$B:$E,4,FALSE)</f>
        <v>#N/A</v>
      </c>
      <c r="AP920" s="2" t="s">
        <v>2149</v>
      </c>
      <c r="AQ920" s="2" t="s">
        <v>435</v>
      </c>
      <c r="AR920" s="2" t="str">
        <f>_xlfn.XLOOKUP(표1[[#This Row],[시도2]]&amp;" "&amp;표1[[#This Row],[시군구2]],요금제0402!C:C,요금제0402!G:G)</f>
        <v>경인B</v>
      </c>
      <c r="AS920" s="2"/>
      <c r="AT920" s="2"/>
      <c r="AU920" s="2"/>
    </row>
    <row r="921" spans="1:47" ht="16.5" customHeight="1">
      <c r="A921" s="44">
        <v>919</v>
      </c>
      <c r="B921" s="11"/>
      <c r="C921" s="11" t="s">
        <v>6502</v>
      </c>
      <c r="D921" s="11" t="s">
        <v>6503</v>
      </c>
      <c r="E921" s="11" t="s">
        <v>56</v>
      </c>
      <c r="F921" s="11" t="s">
        <v>1747</v>
      </c>
      <c r="G921" s="11" t="s">
        <v>6504</v>
      </c>
      <c r="H921" s="11">
        <v>0</v>
      </c>
      <c r="I921" s="50"/>
      <c r="J921" s="11" t="s">
        <v>6505</v>
      </c>
      <c r="K921" s="11" t="s">
        <v>6506</v>
      </c>
      <c r="L921" s="11" t="s">
        <v>5944</v>
      </c>
      <c r="M921" s="12">
        <v>45541</v>
      </c>
      <c r="N921" s="12">
        <v>45546</v>
      </c>
      <c r="O921" s="12" t="str">
        <f>IFERROR(_xlfn.XLOOKUP(표1[[#This Row],[시도]]&amp;" "&amp;표1[[#This Row],[시군구]],요금제0402!C:C,요금제0402!G:G),"-")</f>
        <v>지방</v>
      </c>
      <c r="P921" s="40"/>
      <c r="Q921" s="57">
        <v>0</v>
      </c>
      <c r="R921" s="18">
        <v>100</v>
      </c>
      <c r="S921" s="18">
        <v>50</v>
      </c>
      <c r="T921" s="39" t="s">
        <v>64</v>
      </c>
      <c r="U921" s="11" t="s">
        <v>64</v>
      </c>
      <c r="V921" s="11">
        <v>4062000827</v>
      </c>
      <c r="W921" s="11" t="s">
        <v>6507</v>
      </c>
      <c r="X921" s="11" t="s">
        <v>6508</v>
      </c>
      <c r="Y921" s="11" t="s">
        <v>6509</v>
      </c>
      <c r="Z921" s="11">
        <v>33191025248107</v>
      </c>
      <c r="AA921" s="11" t="s">
        <v>296</v>
      </c>
      <c r="AB921" s="11" t="s">
        <v>6510</v>
      </c>
      <c r="AC921" s="11"/>
      <c r="AD921" s="11"/>
      <c r="AE921" s="11"/>
      <c r="AF921" s="15"/>
      <c r="AG921" s="17" t="str">
        <f>IFERROR(VLOOKUP(표1[[#This Row],[담당자]],'담당자 정보'!$B:$D,2,0),"")</f>
        <v>모아라인</v>
      </c>
      <c r="AH921" s="11" t="str">
        <f>IFERROR(VLOOKUP(표1[[#This Row],[담당자]],'담당자 정보'!$B:$E,4,0),"")</f>
        <v>인프라확장_3팀</v>
      </c>
      <c r="AI921" s="12" t="s">
        <v>333</v>
      </c>
      <c r="AJ921" s="41" t="str">
        <f>IFERROR(VLOOKUP(표1[[#This Row],[담당자]],배민비즈계정!$B:$E,3,0),"")</f>
        <v>samsami7777777</v>
      </c>
      <c r="AK921" s="41" t="str">
        <f>IFERROR(VLOOKUP(표1[[#This Row],[담당자]],배민비즈계정!$B:$E,4,0),"")</f>
        <v>010-5212-8218</v>
      </c>
      <c r="AL921" s="12" t="str">
        <f>VLOOKUP(표1[[#This Row],[담당자]],배민비즈계정!$B:$E,2,0)</f>
        <v>모아라인</v>
      </c>
      <c r="AM921" s="11" t="str">
        <f>VLOOKUP(표1[[#This Row],[담당자]],'담당자 정보'!B:G,6,FALSE)</f>
        <v>김영선</v>
      </c>
      <c r="AN921" s="11" t="str">
        <f>VLOOKUP(표1[[#This Row],[팀장]],배민비즈계정!$B:$E,3,FALSE)</f>
        <v>samsami7777777</v>
      </c>
      <c r="AO921" s="16" t="str">
        <f>VLOOKUP(표1[[#This Row],[팀장]],배민비즈계정!$B:$E,4,FALSE)</f>
        <v>010-5212-8218</v>
      </c>
      <c r="AP921" s="2" t="s">
        <v>1747</v>
      </c>
      <c r="AQ921" s="2" t="s">
        <v>6504</v>
      </c>
      <c r="AR921" s="2" t="str">
        <f>_xlfn.XLOOKUP(표1[[#This Row],[시도2]]&amp;" "&amp;표1[[#This Row],[시군구2]],요금제0402!C:C,요금제0402!G:G)</f>
        <v>지방</v>
      </c>
      <c r="AS921" s="2"/>
      <c r="AT921" s="2"/>
      <c r="AU921" s="2"/>
    </row>
    <row r="922" spans="1:47" ht="16.5" customHeight="1">
      <c r="A922" s="44">
        <v>920</v>
      </c>
      <c r="B922" s="11"/>
      <c r="C922" s="11" t="s">
        <v>6511</v>
      </c>
      <c r="D922" s="11" t="s">
        <v>6512</v>
      </c>
      <c r="E922" s="11" t="s">
        <v>75</v>
      </c>
      <c r="F922" s="11" t="s">
        <v>309</v>
      </c>
      <c r="G922" s="11" t="s">
        <v>377</v>
      </c>
      <c r="H922" s="11">
        <v>0</v>
      </c>
      <c r="I922" s="50"/>
      <c r="J922" s="11" t="s">
        <v>6513</v>
      </c>
      <c r="K922" s="11" t="s">
        <v>6293</v>
      </c>
      <c r="L922" s="11" t="s">
        <v>5944</v>
      </c>
      <c r="M922" s="12">
        <v>45541</v>
      </c>
      <c r="N922" s="12">
        <v>45546</v>
      </c>
      <c r="O922" s="12" t="str">
        <f>IFERROR(_xlfn.XLOOKUP(표1[[#This Row],[시도]]&amp;" "&amp;표1[[#This Row],[시군구]],요금제0402!C:C,요금제0402!G:G),"-")</f>
        <v>지방</v>
      </c>
      <c r="P922" s="40"/>
      <c r="Q922" s="57">
        <v>0</v>
      </c>
      <c r="R922" s="18">
        <v>100</v>
      </c>
      <c r="S922" s="18">
        <v>50</v>
      </c>
      <c r="T922" s="39" t="s">
        <v>64</v>
      </c>
      <c r="U922" s="11" t="s">
        <v>64</v>
      </c>
      <c r="V922" s="11">
        <v>4580203379</v>
      </c>
      <c r="W922" s="11" t="s">
        <v>6514</v>
      </c>
      <c r="X922" s="11" t="s">
        <v>6515</v>
      </c>
      <c r="Y922" s="11" t="s">
        <v>6516</v>
      </c>
      <c r="Z922" s="11">
        <v>3120208159021</v>
      </c>
      <c r="AA922" s="11" t="s">
        <v>142</v>
      </c>
      <c r="AB922" s="11" t="s">
        <v>6517</v>
      </c>
      <c r="AC922" s="11"/>
      <c r="AD922" s="11"/>
      <c r="AE922" s="11"/>
      <c r="AF922" s="15"/>
      <c r="AG922" s="17" t="str">
        <f>IFERROR(VLOOKUP(표1[[#This Row],[담당자]],'담당자 정보'!$B:$D,2,0),"")</f>
        <v>모아라인</v>
      </c>
      <c r="AH922" s="11" t="str">
        <f>IFERROR(VLOOKUP(표1[[#This Row],[담당자]],'담당자 정보'!$B:$E,4,0),"")</f>
        <v>인프라확장_3팀</v>
      </c>
      <c r="AI922" s="12" t="s">
        <v>333</v>
      </c>
      <c r="AJ922" s="41" t="str">
        <f>IFERROR(VLOOKUP(표1[[#This Row],[담당자]],배민비즈계정!$B:$E,3,0),"")</f>
        <v>samsami7777777</v>
      </c>
      <c r="AK922" s="41" t="str">
        <f>IFERROR(VLOOKUP(표1[[#This Row],[담당자]],배민비즈계정!$B:$E,4,0),"")</f>
        <v>010-5212-8218</v>
      </c>
      <c r="AL922" s="12" t="str">
        <f>VLOOKUP(표1[[#This Row],[담당자]],배민비즈계정!$B:$E,2,0)</f>
        <v>모아라인</v>
      </c>
      <c r="AM922" s="11" t="str">
        <f>VLOOKUP(표1[[#This Row],[담당자]],'담당자 정보'!B:G,6,FALSE)</f>
        <v>김영선</v>
      </c>
      <c r="AN922" s="11" t="str">
        <f>VLOOKUP(표1[[#This Row],[팀장]],배민비즈계정!$B:$E,3,FALSE)</f>
        <v>samsami7777777</v>
      </c>
      <c r="AO922" s="16" t="str">
        <f>VLOOKUP(표1[[#This Row],[팀장]],배민비즈계정!$B:$E,4,FALSE)</f>
        <v>010-5212-8218</v>
      </c>
      <c r="AP922" s="2" t="s">
        <v>309</v>
      </c>
      <c r="AQ922" s="2" t="s">
        <v>377</v>
      </c>
      <c r="AR922" s="2" t="str">
        <f>_xlfn.XLOOKUP(표1[[#This Row],[시도2]]&amp;" "&amp;표1[[#This Row],[시군구2]],요금제0402!C:C,요금제0402!G:G)</f>
        <v>지방</v>
      </c>
      <c r="AS922" s="2"/>
      <c r="AT922" s="2"/>
      <c r="AU922" s="2"/>
    </row>
    <row r="923" spans="1:47" ht="16.5" customHeight="1">
      <c r="A923" s="44">
        <v>921</v>
      </c>
      <c r="B923" s="11"/>
      <c r="C923" s="11" t="s">
        <v>6518</v>
      </c>
      <c r="D923" s="11" t="s">
        <v>6519</v>
      </c>
      <c r="E923" s="11" t="s">
        <v>56</v>
      </c>
      <c r="F923" s="11" t="s">
        <v>309</v>
      </c>
      <c r="G923" s="11" t="s">
        <v>6520</v>
      </c>
      <c r="H923" s="11">
        <v>0</v>
      </c>
      <c r="I923" s="50"/>
      <c r="J923" s="11" t="s">
        <v>6521</v>
      </c>
      <c r="K923" s="11" t="s">
        <v>6522</v>
      </c>
      <c r="L923" s="11" t="s">
        <v>5944</v>
      </c>
      <c r="M923" s="12">
        <v>45541</v>
      </c>
      <c r="N923" s="12">
        <v>45546</v>
      </c>
      <c r="O923" s="12" t="str">
        <f>IFERROR(_xlfn.XLOOKUP(표1[[#This Row],[시도]]&amp;" "&amp;표1[[#This Row],[시군구]],요금제0402!C:C,요금제0402!G:G),"-")</f>
        <v>지방</v>
      </c>
      <c r="P923" s="40"/>
      <c r="Q923" s="57">
        <v>0</v>
      </c>
      <c r="R923" s="18">
        <v>100</v>
      </c>
      <c r="S923" s="18">
        <v>50</v>
      </c>
      <c r="T923" s="39" t="s">
        <v>64</v>
      </c>
      <c r="U923" s="11" t="s">
        <v>150</v>
      </c>
      <c r="V923" s="11">
        <v>0</v>
      </c>
      <c r="W923" s="11">
        <v>0</v>
      </c>
      <c r="X923" s="11">
        <v>0</v>
      </c>
      <c r="Y923" s="11">
        <v>0</v>
      </c>
      <c r="Z923" s="11">
        <v>0</v>
      </c>
      <c r="AA923" s="11">
        <v>0</v>
      </c>
      <c r="AB923" s="11">
        <v>0</v>
      </c>
      <c r="AC923" s="11"/>
      <c r="AD923" s="11"/>
      <c r="AE923" s="11"/>
      <c r="AF923" s="15"/>
      <c r="AG923" s="17" t="str">
        <f>IFERROR(VLOOKUP(표1[[#This Row],[담당자]],'담당자 정보'!$B:$D,2,0),"")</f>
        <v>모아라인</v>
      </c>
      <c r="AH923" s="11" t="str">
        <f>IFERROR(VLOOKUP(표1[[#This Row],[담당자]],'담당자 정보'!$B:$E,4,0),"")</f>
        <v>인프라확장_3팀</v>
      </c>
      <c r="AI923" s="12" t="s">
        <v>333</v>
      </c>
      <c r="AJ923" s="41" t="str">
        <f>IFERROR(VLOOKUP(표1[[#This Row],[담당자]],배민비즈계정!$B:$E,3,0),"")</f>
        <v>samsami7777777</v>
      </c>
      <c r="AK923" s="41" t="str">
        <f>IFERROR(VLOOKUP(표1[[#This Row],[담당자]],배민비즈계정!$B:$E,4,0),"")</f>
        <v>010-5212-8218</v>
      </c>
      <c r="AL923" s="12" t="str">
        <f>VLOOKUP(표1[[#This Row],[담당자]],배민비즈계정!$B:$E,2,0)</f>
        <v>모아라인</v>
      </c>
      <c r="AM923" s="11" t="str">
        <f>VLOOKUP(표1[[#This Row],[담당자]],'담당자 정보'!B:G,6,FALSE)</f>
        <v>김영선</v>
      </c>
      <c r="AN923" s="11" t="str">
        <f>VLOOKUP(표1[[#This Row],[팀장]],배민비즈계정!$B:$E,3,FALSE)</f>
        <v>samsami7777777</v>
      </c>
      <c r="AO923" s="16" t="str">
        <f>VLOOKUP(표1[[#This Row],[팀장]],배민비즈계정!$B:$E,4,FALSE)</f>
        <v>010-5212-8218</v>
      </c>
      <c r="AP923" s="2" t="s">
        <v>309</v>
      </c>
      <c r="AQ923" s="2" t="s">
        <v>6520</v>
      </c>
      <c r="AR923" s="2" t="str">
        <f>_xlfn.XLOOKUP(표1[[#This Row],[시도2]]&amp;" "&amp;표1[[#This Row],[시군구2]],요금제0402!C:C,요금제0402!G:G)</f>
        <v>지방</v>
      </c>
      <c r="AS923" s="2"/>
      <c r="AT923" s="2"/>
      <c r="AU923" s="2"/>
    </row>
    <row r="924" spans="1:47" ht="16.5" customHeight="1">
      <c r="A924" s="44">
        <v>922</v>
      </c>
      <c r="B924" s="17"/>
      <c r="C924" s="17" t="s">
        <v>6523</v>
      </c>
      <c r="D924" s="17" t="s">
        <v>6524</v>
      </c>
      <c r="E924" s="11" t="s">
        <v>56</v>
      </c>
      <c r="F924" s="17" t="s">
        <v>2149</v>
      </c>
      <c r="G924" s="17" t="s">
        <v>2164</v>
      </c>
      <c r="H924" s="11">
        <v>0</v>
      </c>
      <c r="I924" s="154"/>
      <c r="J924" s="17" t="s">
        <v>6525</v>
      </c>
      <c r="K924" s="17" t="s">
        <v>5545</v>
      </c>
      <c r="L924" s="11" t="s">
        <v>5944</v>
      </c>
      <c r="M924" s="12">
        <v>45541</v>
      </c>
      <c r="N924" s="12">
        <v>45546</v>
      </c>
      <c r="O924" s="12" t="str">
        <f>IFERROR(_xlfn.XLOOKUP(표1[[#This Row],[시도]]&amp;" "&amp;표1[[#This Row],[시군구]],요금제0402!C:C,요금제0402!G:G),"-")</f>
        <v>경인B</v>
      </c>
      <c r="P924" s="156"/>
      <c r="Q924" s="57">
        <v>0</v>
      </c>
      <c r="R924" s="18">
        <v>100</v>
      </c>
      <c r="S924" s="18">
        <v>50</v>
      </c>
      <c r="T924" s="39" t="s">
        <v>64</v>
      </c>
      <c r="U924" s="11" t="s">
        <v>64</v>
      </c>
      <c r="V924" s="11">
        <v>0</v>
      </c>
      <c r="W924" s="11">
        <v>0</v>
      </c>
      <c r="X924" s="11">
        <v>0</v>
      </c>
      <c r="Y924" s="11">
        <v>0</v>
      </c>
      <c r="Z924" s="11">
        <v>0</v>
      </c>
      <c r="AA924" s="11">
        <v>0</v>
      </c>
      <c r="AB924" s="11">
        <v>0</v>
      </c>
      <c r="AC924" s="17"/>
      <c r="AD924" s="17"/>
      <c r="AE924" s="17"/>
      <c r="AF924" s="32"/>
      <c r="AG924" s="17" t="str">
        <f>IFERROR(VLOOKUP(표1[[#This Row],[담당자]],'담당자 정보'!$B:$D,2,0),"")</f>
        <v>바로고</v>
      </c>
      <c r="AH924" s="11" t="str">
        <f>IFERROR(VLOOKUP(표1[[#This Row],[담당자]],'담당자 정보'!$B:$E,4,0),"")</f>
        <v>1팀</v>
      </c>
      <c r="AI924" s="12" t="s">
        <v>356</v>
      </c>
      <c r="AJ924" s="41" t="str">
        <f>IFERROR(VLOOKUP(표1[[#This Row],[담당자]],배민비즈계정!$B:$E,3,0),"")</f>
        <v>jhpyeong</v>
      </c>
      <c r="AK924" s="41" t="str">
        <f>IFERROR(VLOOKUP(표1[[#This Row],[담당자]],배민비즈계정!$B:$E,4,0),"")</f>
        <v>010-4660-7292</v>
      </c>
      <c r="AL924" s="12" t="str">
        <f>VLOOKUP(표1[[#This Row],[담당자]],배민비즈계정!$B:$E,2,0)</f>
        <v>1팀 팀장</v>
      </c>
      <c r="AM924" s="11" t="str">
        <f>VLOOKUP(표1[[#This Row],[담당자]],'담당자 정보'!B:G,6,FALSE)</f>
        <v>평정현</v>
      </c>
      <c r="AN924" s="11" t="str">
        <f>VLOOKUP(표1[[#This Row],[팀장]],배민비즈계정!$B:$E,3,FALSE)</f>
        <v>jhpyeong</v>
      </c>
      <c r="AO924" s="16" t="str">
        <f>VLOOKUP(표1[[#This Row],[팀장]],배민비즈계정!$B:$E,4,FALSE)</f>
        <v>010-4660-7292</v>
      </c>
      <c r="AP924" s="2" t="s">
        <v>2149</v>
      </c>
      <c r="AQ924" s="2" t="s">
        <v>2164</v>
      </c>
      <c r="AR924" s="2" t="str">
        <f>_xlfn.XLOOKUP(표1[[#This Row],[시도2]]&amp;" "&amp;표1[[#This Row],[시군구2]],요금제0402!C:C,요금제0402!G:G)</f>
        <v>경인B</v>
      </c>
      <c r="AS924" s="2"/>
      <c r="AT924" s="2"/>
      <c r="AU924" s="2"/>
    </row>
    <row r="925" spans="1:47" ht="16.5" customHeight="1">
      <c r="A925" s="44">
        <v>923</v>
      </c>
      <c r="B925" s="17"/>
      <c r="C925" s="17" t="s">
        <v>6526</v>
      </c>
      <c r="D925" s="17" t="s">
        <v>6527</v>
      </c>
      <c r="E925" s="11" t="s">
        <v>56</v>
      </c>
      <c r="F925" s="17" t="s">
        <v>493</v>
      </c>
      <c r="G925" s="17" t="s">
        <v>2027</v>
      </c>
      <c r="H925" s="11">
        <v>0</v>
      </c>
      <c r="I925" s="154"/>
      <c r="J925" s="17" t="s">
        <v>6528</v>
      </c>
      <c r="K925" s="17" t="s">
        <v>5433</v>
      </c>
      <c r="L925" s="11" t="s">
        <v>5944</v>
      </c>
      <c r="M925" s="12">
        <v>45548</v>
      </c>
      <c r="N925" s="12">
        <v>45554</v>
      </c>
      <c r="O925" s="12" t="str">
        <f>IFERROR(_xlfn.XLOOKUP(표1[[#This Row],[시도]]&amp;" "&amp;표1[[#This Row],[시군구]],요금제0402!C:C,요금제0402!G:G),"-")</f>
        <v>지방</v>
      </c>
      <c r="P925" s="156"/>
      <c r="Q925" s="57">
        <v>0</v>
      </c>
      <c r="R925" s="18">
        <v>100</v>
      </c>
      <c r="S925" s="18">
        <v>50</v>
      </c>
      <c r="T925" s="39" t="s">
        <v>64</v>
      </c>
      <c r="U925" s="11" t="s">
        <v>64</v>
      </c>
      <c r="V925" s="11">
        <v>6884000897</v>
      </c>
      <c r="W925" s="11" t="s">
        <v>4108</v>
      </c>
      <c r="X925" s="11" t="s">
        <v>4109</v>
      </c>
      <c r="Y925" s="11" t="s">
        <v>4110</v>
      </c>
      <c r="Z925" s="11">
        <v>508138039382</v>
      </c>
      <c r="AA925" s="11" t="s">
        <v>6529</v>
      </c>
      <c r="AB925" s="11" t="s">
        <v>4111</v>
      </c>
      <c r="AC925" s="17"/>
      <c r="AD925" s="17"/>
      <c r="AE925" s="17"/>
      <c r="AF925" s="32"/>
      <c r="AG925" s="17" t="str">
        <f>IFERROR(VLOOKUP(표1[[#This Row],[담당자]],'담당자 정보'!$B:$D,2,0),"")</f>
        <v>바로고</v>
      </c>
      <c r="AH925" s="11" t="str">
        <f>IFERROR(VLOOKUP(표1[[#This Row],[담당자]],'담당자 정보'!$B:$E,4,0),"")</f>
        <v>1팀</v>
      </c>
      <c r="AI925" s="12" t="s">
        <v>2479</v>
      </c>
      <c r="AJ925" s="41" t="str">
        <f>IFERROR(VLOOKUP(표1[[#This Row],[담당자]],배민비즈계정!$B:$E,3,0),"")</f>
        <v>yong1217</v>
      </c>
      <c r="AK925" s="41" t="str">
        <f>IFERROR(VLOOKUP(표1[[#This Row],[담당자]],배민비즈계정!$B:$E,4,0),"")</f>
        <v xml:space="preserve"> 010-9876-9387</v>
      </c>
      <c r="AL925" s="12" t="str">
        <f>VLOOKUP(표1[[#This Row],[담당자]],배민비즈계정!$B:$E,2,0)</f>
        <v>1팀</v>
      </c>
      <c r="AM925" s="11" t="str">
        <f>VLOOKUP(표1[[#This Row],[담당자]],'담당자 정보'!B:G,6,FALSE)</f>
        <v>평정현</v>
      </c>
      <c r="AN925" s="11" t="str">
        <f>VLOOKUP(표1[[#This Row],[팀장]],배민비즈계정!$B:$E,3,FALSE)</f>
        <v>jhpyeong</v>
      </c>
      <c r="AO925" s="16" t="str">
        <f>VLOOKUP(표1[[#This Row],[팀장]],배민비즈계정!$B:$E,4,FALSE)</f>
        <v>010-4660-7292</v>
      </c>
      <c r="AP925" s="2" t="s">
        <v>493</v>
      </c>
      <c r="AQ925" s="2" t="s">
        <v>2027</v>
      </c>
      <c r="AR925" s="2" t="str">
        <f>_xlfn.XLOOKUP(표1[[#This Row],[시도2]]&amp;" "&amp;표1[[#This Row],[시군구2]],요금제0402!C:C,요금제0402!G:G)</f>
        <v>지방</v>
      </c>
      <c r="AS925" s="2"/>
      <c r="AT925" s="2"/>
      <c r="AU925" s="2"/>
    </row>
    <row r="926" spans="1:47" ht="16.5" customHeight="1">
      <c r="A926" s="44">
        <v>924</v>
      </c>
      <c r="B926" s="11"/>
      <c r="C926" s="11" t="s">
        <v>6530</v>
      </c>
      <c r="D926" s="11" t="s">
        <v>6531</v>
      </c>
      <c r="E926" s="11" t="s">
        <v>56</v>
      </c>
      <c r="F926" s="11" t="s">
        <v>1678</v>
      </c>
      <c r="G926" s="11" t="s">
        <v>1679</v>
      </c>
      <c r="H926" s="11">
        <v>0</v>
      </c>
      <c r="I926" s="50"/>
      <c r="J926" s="11" t="s">
        <v>6532</v>
      </c>
      <c r="K926" s="11" t="s">
        <v>6533</v>
      </c>
      <c r="L926" s="11" t="s">
        <v>5944</v>
      </c>
      <c r="M926" s="12">
        <v>45548</v>
      </c>
      <c r="N926" s="12">
        <v>45554</v>
      </c>
      <c r="O926" s="12" t="str">
        <f>IFERROR(_xlfn.XLOOKUP(표1[[#This Row],[시도]]&amp;" "&amp;표1[[#This Row],[시군구]],요금제0402!C:C,요금제0402!G:G),"-")</f>
        <v>지방</v>
      </c>
      <c r="P926" s="40"/>
      <c r="Q926" s="57">
        <v>0</v>
      </c>
      <c r="R926" s="18">
        <v>100</v>
      </c>
      <c r="S926" s="18">
        <v>50</v>
      </c>
      <c r="T926" s="39" t="s">
        <v>64</v>
      </c>
      <c r="U926" s="11" t="s">
        <v>64</v>
      </c>
      <c r="V926" s="11">
        <v>4561901451</v>
      </c>
      <c r="W926" s="11" t="s">
        <v>6534</v>
      </c>
      <c r="X926" s="11" t="s">
        <v>6535</v>
      </c>
      <c r="Y926" s="11" t="s">
        <v>6536</v>
      </c>
      <c r="Z926" s="11">
        <v>3333036802511</v>
      </c>
      <c r="AA926" s="11" t="s">
        <v>4869</v>
      </c>
      <c r="AB926" s="11" t="s">
        <v>6537</v>
      </c>
      <c r="AC926" s="11"/>
      <c r="AD926" s="11"/>
      <c r="AE926" s="11"/>
      <c r="AF926" s="15"/>
      <c r="AG926" s="17" t="str">
        <f>IFERROR(VLOOKUP(표1[[#This Row],[담당자]],'담당자 정보'!$B:$D,2,0),"")</f>
        <v>바로고</v>
      </c>
      <c r="AH926" s="11" t="str">
        <f>IFERROR(VLOOKUP(표1[[#This Row],[담당자]],'담당자 정보'!$B:$E,4,0),"")</f>
        <v>2팀</v>
      </c>
      <c r="AI926" s="12" t="s">
        <v>317</v>
      </c>
      <c r="AJ926" s="41" t="str">
        <f>IFERROR(VLOOKUP(표1[[#This Row],[담당자]],배민비즈계정!$B:$E,3,0),"")</f>
        <v>mskim1</v>
      </c>
      <c r="AK926" s="41" t="str">
        <f>IFERROR(VLOOKUP(표1[[#This Row],[담당자]],배민비즈계정!$B:$E,4,0),"")</f>
        <v>010-4659-7909</v>
      </c>
      <c r="AL926" s="12" t="str">
        <f>VLOOKUP(표1[[#This Row],[담당자]],배민비즈계정!$B:$E,2,0)</f>
        <v>2팀</v>
      </c>
      <c r="AM926" s="11" t="str">
        <f>VLOOKUP(표1[[#This Row],[담당자]],'담당자 정보'!B:G,6,FALSE)</f>
        <v>최융희</v>
      </c>
      <c r="AN926" s="11" t="str">
        <f>VLOOKUP(표1[[#This Row],[팀장]],배민비즈계정!$B:$E,3,FALSE)</f>
        <v>yhchoi62</v>
      </c>
      <c r="AO926" s="16" t="str">
        <f>VLOOKUP(표1[[#This Row],[팀장]],배민비즈계정!$B:$E,4,FALSE)</f>
        <v xml:space="preserve"> 010-2336-6262</v>
      </c>
      <c r="AP926" s="2" t="s">
        <v>1678</v>
      </c>
      <c r="AQ926" s="2" t="s">
        <v>1679</v>
      </c>
      <c r="AR926" s="2" t="str">
        <f>_xlfn.XLOOKUP(표1[[#This Row],[시도2]]&amp;" "&amp;표1[[#This Row],[시군구2]],요금제0402!C:C,요금제0402!G:G)</f>
        <v>지방</v>
      </c>
      <c r="AS926" s="2"/>
      <c r="AT926" s="2"/>
      <c r="AU926" s="2"/>
    </row>
    <row r="927" spans="1:47" ht="16.5" customHeight="1">
      <c r="A927" s="44">
        <v>925</v>
      </c>
      <c r="B927" s="11"/>
      <c r="C927" s="11" t="s">
        <v>6538</v>
      </c>
      <c r="D927" s="11" t="s">
        <v>6539</v>
      </c>
      <c r="E927" s="11" t="s">
        <v>56</v>
      </c>
      <c r="F927" s="11" t="s">
        <v>2149</v>
      </c>
      <c r="G927" s="11" t="s">
        <v>2164</v>
      </c>
      <c r="H927" s="11">
        <v>0</v>
      </c>
      <c r="I927" s="50"/>
      <c r="J927" s="11" t="s">
        <v>6540</v>
      </c>
      <c r="K927" s="11" t="s">
        <v>6541</v>
      </c>
      <c r="L927" s="11" t="s">
        <v>5944</v>
      </c>
      <c r="M927" s="12">
        <v>45548</v>
      </c>
      <c r="N927" s="12">
        <v>45554</v>
      </c>
      <c r="O927" s="12" t="str">
        <f>IFERROR(_xlfn.XLOOKUP(표1[[#This Row],[시도]]&amp;" "&amp;표1[[#This Row],[시군구]],요금제0402!C:C,요금제0402!G:G),"-")</f>
        <v>경인B</v>
      </c>
      <c r="P927" s="40"/>
      <c r="Q927" s="57">
        <v>0</v>
      </c>
      <c r="R927" s="18">
        <v>100</v>
      </c>
      <c r="S927" s="18">
        <v>50</v>
      </c>
      <c r="T927" s="39" t="s">
        <v>64</v>
      </c>
      <c r="U927" s="11" t="s">
        <v>64</v>
      </c>
      <c r="V927" s="11">
        <v>8573201482</v>
      </c>
      <c r="W927" s="11" t="s">
        <v>6542</v>
      </c>
      <c r="X927" s="11" t="s">
        <v>6543</v>
      </c>
      <c r="Y927" s="11" t="s">
        <v>6544</v>
      </c>
      <c r="Z927" s="11">
        <v>110458565247</v>
      </c>
      <c r="AA927" s="11" t="s">
        <v>165</v>
      </c>
      <c r="AB927" s="11" t="s">
        <v>6545</v>
      </c>
      <c r="AC927" s="11"/>
      <c r="AD927" s="11"/>
      <c r="AE927" s="11"/>
      <c r="AF927" s="15"/>
      <c r="AG927" s="17" t="str">
        <f>IFERROR(VLOOKUP(표1[[#This Row],[담당자]],'담당자 정보'!$B:$D,2,0),"")</f>
        <v>바로고</v>
      </c>
      <c r="AH927" s="11" t="str">
        <f>IFERROR(VLOOKUP(표1[[#This Row],[담당자]],'담당자 정보'!$B:$E,4,0),"")</f>
        <v>1팀</v>
      </c>
      <c r="AI927" s="12" t="s">
        <v>2479</v>
      </c>
      <c r="AJ927" s="41" t="str">
        <f>IFERROR(VLOOKUP(표1[[#This Row],[담당자]],배민비즈계정!$B:$E,3,0),"")</f>
        <v>yong1217</v>
      </c>
      <c r="AK927" s="41" t="str">
        <f>IFERROR(VLOOKUP(표1[[#This Row],[담당자]],배민비즈계정!$B:$E,4,0),"")</f>
        <v xml:space="preserve"> 010-9876-9387</v>
      </c>
      <c r="AL927" s="12" t="str">
        <f>VLOOKUP(표1[[#This Row],[담당자]],배민비즈계정!$B:$E,2,0)</f>
        <v>1팀</v>
      </c>
      <c r="AM927" s="11" t="str">
        <f>VLOOKUP(표1[[#This Row],[담당자]],'담당자 정보'!B:G,6,FALSE)</f>
        <v>평정현</v>
      </c>
      <c r="AN927" s="11" t="str">
        <f>VLOOKUP(표1[[#This Row],[팀장]],배민비즈계정!$B:$E,3,FALSE)</f>
        <v>jhpyeong</v>
      </c>
      <c r="AO927" s="16" t="str">
        <f>VLOOKUP(표1[[#This Row],[팀장]],배민비즈계정!$B:$E,4,FALSE)</f>
        <v>010-4660-7292</v>
      </c>
      <c r="AP927" s="2" t="s">
        <v>2149</v>
      </c>
      <c r="AQ927" s="2" t="s">
        <v>2164</v>
      </c>
      <c r="AR927" s="2" t="str">
        <f>_xlfn.XLOOKUP(표1[[#This Row],[시도2]]&amp;" "&amp;표1[[#This Row],[시군구2]],요금제0402!C:C,요금제0402!G:G)</f>
        <v>경인B</v>
      </c>
      <c r="AS927" s="2"/>
      <c r="AT927" s="2"/>
      <c r="AU927" s="2"/>
    </row>
    <row r="928" spans="1:47" ht="16.5" customHeight="1">
      <c r="A928" s="44">
        <v>926</v>
      </c>
      <c r="B928" s="11"/>
      <c r="C928" s="11" t="s">
        <v>6546</v>
      </c>
      <c r="D928" s="11" t="s">
        <v>6547</v>
      </c>
      <c r="E928" s="11" t="s">
        <v>56</v>
      </c>
      <c r="F928" s="11" t="s">
        <v>57</v>
      </c>
      <c r="G928" s="11" t="s">
        <v>271</v>
      </c>
      <c r="H928" s="11">
        <v>0</v>
      </c>
      <c r="I928" s="50" t="s">
        <v>6139</v>
      </c>
      <c r="J928" s="11" t="s">
        <v>6548</v>
      </c>
      <c r="K928" s="11" t="s">
        <v>6549</v>
      </c>
      <c r="L928" s="11" t="s">
        <v>5944</v>
      </c>
      <c r="M928" s="12">
        <v>45548</v>
      </c>
      <c r="N928" s="12">
        <v>45554</v>
      </c>
      <c r="O928" s="12" t="str">
        <f>IFERROR(_xlfn.XLOOKUP(표1[[#This Row],[시도]]&amp;" "&amp;표1[[#This Row],[시군구]],요금제0402!C:C,요금제0402!G:G),"-")</f>
        <v>서울B&amp;경인A</v>
      </c>
      <c r="P928" s="40"/>
      <c r="Q928" s="57">
        <v>0</v>
      </c>
      <c r="R928" s="18">
        <v>100</v>
      </c>
      <c r="S928" s="18">
        <v>0</v>
      </c>
      <c r="T928" s="39" t="s">
        <v>150</v>
      </c>
      <c r="U928" s="11" t="s">
        <v>64</v>
      </c>
      <c r="V928" s="11">
        <v>6032352252</v>
      </c>
      <c r="W928" s="11" t="s">
        <v>6550</v>
      </c>
      <c r="X928" s="11" t="s">
        <v>6551</v>
      </c>
      <c r="Y928" s="11" t="s">
        <v>6552</v>
      </c>
      <c r="Z928" s="11">
        <v>3333264104896</v>
      </c>
      <c r="AA928" s="11" t="s">
        <v>68</v>
      </c>
      <c r="AB928" s="11" t="s">
        <v>6553</v>
      </c>
      <c r="AC928" s="11"/>
      <c r="AD928" s="11"/>
      <c r="AE928" s="11"/>
      <c r="AF928" s="15"/>
      <c r="AG928" s="17" t="str">
        <f>IFERROR(VLOOKUP(표1[[#This Row],[담당자]],'담당자 정보'!$B:$D,2,0),"")</f>
        <v>바로고</v>
      </c>
      <c r="AH928" s="11" t="str">
        <f>IFERROR(VLOOKUP(표1[[#This Row],[담당자]],'담당자 정보'!$B:$E,4,0),"")</f>
        <v>1팀</v>
      </c>
      <c r="AI928" s="12" t="s">
        <v>71</v>
      </c>
      <c r="AJ928" s="41" t="str">
        <f>IFERROR(VLOOKUP(표1[[#This Row],[담당자]],배민비즈계정!$B:$E,3,0),"")</f>
        <v>tkdan159</v>
      </c>
      <c r="AK928" s="41" t="str">
        <f>IFERROR(VLOOKUP(표1[[#This Row],[담당자]],배민비즈계정!$B:$E,4,0),"")</f>
        <v>010-9052-0911</v>
      </c>
      <c r="AL928" s="12" t="str">
        <f>VLOOKUP(표1[[#This Row],[담당자]],배민비즈계정!$B:$E,2,0)</f>
        <v>1팀</v>
      </c>
      <c r="AM928" s="11" t="str">
        <f>VLOOKUP(표1[[#This Row],[담당자]],'담당자 정보'!B:G,6,FALSE)</f>
        <v>평정현</v>
      </c>
      <c r="AN928" s="11" t="str">
        <f>VLOOKUP(표1[[#This Row],[팀장]],배민비즈계정!$B:$E,3,FALSE)</f>
        <v>jhpyeong</v>
      </c>
      <c r="AO928" s="16" t="str">
        <f>VLOOKUP(표1[[#This Row],[팀장]],배민비즈계정!$B:$E,4,FALSE)</f>
        <v>010-4660-7292</v>
      </c>
      <c r="AP928" s="2" t="s">
        <v>57</v>
      </c>
      <c r="AQ928" s="2" t="s">
        <v>271</v>
      </c>
      <c r="AR928" s="2" t="str">
        <f>_xlfn.XLOOKUP(표1[[#This Row],[시도2]]&amp;" "&amp;표1[[#This Row],[시군구2]],요금제0402!C:C,요금제0402!G:G)</f>
        <v>서울B&amp;경인A</v>
      </c>
      <c r="AS928" s="2"/>
      <c r="AT928" s="2"/>
      <c r="AU928" s="2"/>
    </row>
    <row r="929" spans="1:47" ht="16.5" customHeight="1">
      <c r="A929" s="44">
        <v>927</v>
      </c>
      <c r="B929" s="11"/>
      <c r="C929" s="11" t="s">
        <v>6554</v>
      </c>
      <c r="D929" s="11" t="s">
        <v>6555</v>
      </c>
      <c r="E929" s="11" t="s">
        <v>56</v>
      </c>
      <c r="F929" s="11" t="s">
        <v>57</v>
      </c>
      <c r="G929" s="11" t="s">
        <v>576</v>
      </c>
      <c r="H929" s="11">
        <v>0</v>
      </c>
      <c r="I929" s="50"/>
      <c r="J929" s="11" t="s">
        <v>6556</v>
      </c>
      <c r="K929" s="11" t="s">
        <v>6557</v>
      </c>
      <c r="L929" s="11" t="s">
        <v>5944</v>
      </c>
      <c r="M929" s="12">
        <v>45548</v>
      </c>
      <c r="N929" s="12">
        <v>45554</v>
      </c>
      <c r="O929" s="12" t="str">
        <f>IFERROR(_xlfn.XLOOKUP(표1[[#This Row],[시도]]&amp;" "&amp;표1[[#This Row],[시군구]],요금제0402!C:C,요금제0402!G:G),"-")</f>
        <v>서울B&amp;경인A</v>
      </c>
      <c r="P929" s="40"/>
      <c r="Q929" s="57">
        <v>0</v>
      </c>
      <c r="R929" s="18">
        <v>100</v>
      </c>
      <c r="S929" s="18">
        <v>50</v>
      </c>
      <c r="T929" s="39" t="s">
        <v>64</v>
      </c>
      <c r="U929" s="11" t="s">
        <v>150</v>
      </c>
      <c r="V929" s="11">
        <v>0</v>
      </c>
      <c r="W929" s="11">
        <v>0</v>
      </c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/>
      <c r="AD929" s="11"/>
      <c r="AE929" s="11"/>
      <c r="AF929" s="15"/>
      <c r="AG929" s="17" t="str">
        <f>IFERROR(VLOOKUP(표1[[#This Row],[담당자]],'담당자 정보'!$B:$D,2,0),"")</f>
        <v>바로고</v>
      </c>
      <c r="AH929" s="11" t="str">
        <f>IFERROR(VLOOKUP(표1[[#This Row],[담당자]],'담당자 정보'!$B:$E,4,0),"")</f>
        <v>1팀</v>
      </c>
      <c r="AI929" s="12" t="s">
        <v>71</v>
      </c>
      <c r="AJ929" s="41" t="str">
        <f>IFERROR(VLOOKUP(표1[[#This Row],[담당자]],배민비즈계정!$B:$E,3,0),"")</f>
        <v>tkdan159</v>
      </c>
      <c r="AK929" s="41" t="str">
        <f>IFERROR(VLOOKUP(표1[[#This Row],[담당자]],배민비즈계정!$B:$E,4,0),"")</f>
        <v>010-9052-0911</v>
      </c>
      <c r="AL929" s="12" t="str">
        <f>VLOOKUP(표1[[#This Row],[담당자]],배민비즈계정!$B:$E,2,0)</f>
        <v>1팀</v>
      </c>
      <c r="AM929" s="11" t="str">
        <f>VLOOKUP(표1[[#This Row],[담당자]],'담당자 정보'!B:G,6,FALSE)</f>
        <v>평정현</v>
      </c>
      <c r="AN929" s="11" t="str">
        <f>VLOOKUP(표1[[#This Row],[팀장]],배민비즈계정!$B:$E,3,FALSE)</f>
        <v>jhpyeong</v>
      </c>
      <c r="AO929" s="16" t="str">
        <f>VLOOKUP(표1[[#This Row],[팀장]],배민비즈계정!$B:$E,4,FALSE)</f>
        <v>010-4660-7292</v>
      </c>
      <c r="AP929" s="2" t="s">
        <v>57</v>
      </c>
      <c r="AQ929" s="2" t="s">
        <v>576</v>
      </c>
      <c r="AR929" s="2" t="str">
        <f>_xlfn.XLOOKUP(표1[[#This Row],[시도2]]&amp;" "&amp;표1[[#This Row],[시군구2]],요금제0402!C:C,요금제0402!G:G)</f>
        <v>서울B&amp;경인A</v>
      </c>
      <c r="AS929" s="2"/>
      <c r="AT929" s="2"/>
      <c r="AU929" s="2"/>
    </row>
    <row r="930" spans="1:47" ht="16.5" customHeight="1">
      <c r="A930" s="44">
        <v>928</v>
      </c>
      <c r="B930" s="11"/>
      <c r="C930" s="11" t="s">
        <v>6558</v>
      </c>
      <c r="D930" s="11" t="s">
        <v>6559</v>
      </c>
      <c r="E930" s="11" t="s">
        <v>56</v>
      </c>
      <c r="F930" s="11" t="s">
        <v>57</v>
      </c>
      <c r="G930" s="11" t="s">
        <v>281</v>
      </c>
      <c r="H930" s="11">
        <v>0</v>
      </c>
      <c r="I930" s="50"/>
      <c r="J930" s="11" t="s">
        <v>6560</v>
      </c>
      <c r="K930" s="11" t="s">
        <v>6561</v>
      </c>
      <c r="L930" s="11" t="s">
        <v>5944</v>
      </c>
      <c r="M930" s="12">
        <v>45548</v>
      </c>
      <c r="N930" s="12">
        <v>45554</v>
      </c>
      <c r="O930" s="12" t="str">
        <f>IFERROR(_xlfn.XLOOKUP(표1[[#This Row],[시도]]&amp;" "&amp;표1[[#This Row],[시군구]],요금제0402!C:C,요금제0402!G:G),"-")</f>
        <v>서울B&amp;경인A</v>
      </c>
      <c r="P930" s="40"/>
      <c r="Q930" s="57">
        <v>0</v>
      </c>
      <c r="R930" s="18">
        <v>100</v>
      </c>
      <c r="S930" s="18">
        <v>50</v>
      </c>
      <c r="T930" s="39" t="s">
        <v>64</v>
      </c>
      <c r="U930" s="11" t="s">
        <v>64</v>
      </c>
      <c r="V930" s="11">
        <v>8338803161</v>
      </c>
      <c r="W930" s="11" t="s">
        <v>1422</v>
      </c>
      <c r="X930" s="11" t="s">
        <v>257</v>
      </c>
      <c r="Y930" s="11" t="s">
        <v>1423</v>
      </c>
      <c r="Z930" s="11">
        <v>1005004688544</v>
      </c>
      <c r="AA930" s="11" t="s">
        <v>259</v>
      </c>
      <c r="AB930" s="11" t="s">
        <v>260</v>
      </c>
      <c r="AC930" s="11"/>
      <c r="AD930" s="11"/>
      <c r="AE930" s="11"/>
      <c r="AF930" s="15"/>
      <c r="AG930" s="17" t="str">
        <f>IFERROR(VLOOKUP(표1[[#This Row],[담당자]],'담당자 정보'!$B:$D,2,0),"")</f>
        <v>바로고</v>
      </c>
      <c r="AH930" s="11" t="str">
        <f>IFERROR(VLOOKUP(표1[[#This Row],[담당자]],'담당자 정보'!$B:$E,4,0),"")</f>
        <v>1팀</v>
      </c>
      <c r="AI930" s="12" t="s">
        <v>71</v>
      </c>
      <c r="AJ930" s="41" t="str">
        <f>IFERROR(VLOOKUP(표1[[#This Row],[담당자]],배민비즈계정!$B:$E,3,0),"")</f>
        <v>tkdan159</v>
      </c>
      <c r="AK930" s="41" t="str">
        <f>IFERROR(VLOOKUP(표1[[#This Row],[담당자]],배민비즈계정!$B:$E,4,0),"")</f>
        <v>010-9052-0911</v>
      </c>
      <c r="AL930" s="12" t="str">
        <f>VLOOKUP(표1[[#This Row],[담당자]],배민비즈계정!$B:$E,2,0)</f>
        <v>1팀</v>
      </c>
      <c r="AM930" s="11" t="str">
        <f>VLOOKUP(표1[[#This Row],[담당자]],'담당자 정보'!B:G,6,FALSE)</f>
        <v>평정현</v>
      </c>
      <c r="AN930" s="11" t="str">
        <f>VLOOKUP(표1[[#This Row],[팀장]],배민비즈계정!$B:$E,3,FALSE)</f>
        <v>jhpyeong</v>
      </c>
      <c r="AO930" s="16" t="str">
        <f>VLOOKUP(표1[[#This Row],[팀장]],배민비즈계정!$B:$E,4,FALSE)</f>
        <v>010-4660-7292</v>
      </c>
      <c r="AP930" s="2" t="s">
        <v>57</v>
      </c>
      <c r="AQ930" s="2" t="s">
        <v>281</v>
      </c>
      <c r="AR930" s="2" t="str">
        <f>_xlfn.XLOOKUP(표1[[#This Row],[시도2]]&amp;" "&amp;표1[[#This Row],[시군구2]],요금제0402!C:C,요금제0402!G:G)</f>
        <v>서울B&amp;경인A</v>
      </c>
      <c r="AS930" s="2"/>
      <c r="AT930" s="2"/>
      <c r="AU930" s="2"/>
    </row>
    <row r="931" spans="1:47" ht="16.5" customHeight="1">
      <c r="A931" s="44">
        <v>929</v>
      </c>
      <c r="B931" s="11"/>
      <c r="C931" s="11" t="s">
        <v>6562</v>
      </c>
      <c r="D931" s="11" t="s">
        <v>6563</v>
      </c>
      <c r="E931" s="11" t="s">
        <v>56</v>
      </c>
      <c r="F931" s="11" t="s">
        <v>57</v>
      </c>
      <c r="G931" s="11" t="s">
        <v>95</v>
      </c>
      <c r="H931" s="11">
        <v>0</v>
      </c>
      <c r="I931" s="50"/>
      <c r="J931" s="11" t="s">
        <v>6564</v>
      </c>
      <c r="K931" s="11" t="s">
        <v>5806</v>
      </c>
      <c r="L931" s="11" t="s">
        <v>5944</v>
      </c>
      <c r="M931" s="12">
        <v>45548</v>
      </c>
      <c r="N931" s="12">
        <v>45554</v>
      </c>
      <c r="O931" s="12" t="str">
        <f>IFERROR(_xlfn.XLOOKUP(표1[[#This Row],[시도]]&amp;" "&amp;표1[[#This Row],[시군구]],요금제0402!C:C,요금제0402!G:G),"-")</f>
        <v>서울A</v>
      </c>
      <c r="P931" s="40"/>
      <c r="Q931" s="57">
        <v>0</v>
      </c>
      <c r="R931" s="18">
        <v>100</v>
      </c>
      <c r="S931" s="18">
        <v>50</v>
      </c>
      <c r="T931" s="39" t="s">
        <v>64</v>
      </c>
      <c r="U931" s="11" t="s">
        <v>150</v>
      </c>
      <c r="V931" s="11">
        <v>0</v>
      </c>
      <c r="W931" s="11">
        <v>0</v>
      </c>
      <c r="X931" s="11">
        <v>0</v>
      </c>
      <c r="Y931" s="11">
        <v>0</v>
      </c>
      <c r="Z931" s="11">
        <v>0</v>
      </c>
      <c r="AA931" s="11">
        <v>0</v>
      </c>
      <c r="AB931" s="11">
        <v>0</v>
      </c>
      <c r="AC931" s="11"/>
      <c r="AD931" s="11"/>
      <c r="AE931" s="11"/>
      <c r="AF931" s="15"/>
      <c r="AG931" s="17" t="str">
        <f>IFERROR(VLOOKUP(표1[[#This Row],[담당자]],'담당자 정보'!$B:$D,2,0),"")</f>
        <v>바로고</v>
      </c>
      <c r="AH931" s="11" t="str">
        <f>IFERROR(VLOOKUP(표1[[#This Row],[담당자]],'담당자 정보'!$B:$E,4,0),"")</f>
        <v>전략사업부</v>
      </c>
      <c r="AI931" s="12" t="s">
        <v>4504</v>
      </c>
      <c r="AJ931" s="41" t="str">
        <f>IFERROR(VLOOKUP(표1[[#This Row],[담당자]],배민비즈계정!$B:$E,3,0),"")</f>
        <v>kckim</v>
      </c>
      <c r="AK931" s="41" t="str">
        <f>IFERROR(VLOOKUP(표1[[#This Row],[담당자]],배민비즈계정!$B:$E,4,0),"")</f>
        <v>01023652356</v>
      </c>
      <c r="AL931" s="12" t="str">
        <f>VLOOKUP(표1[[#This Row],[담당자]],배민비즈계정!$B:$E,2,0)</f>
        <v>커넥트팀 팀장</v>
      </c>
      <c r="AM931" s="11" t="str">
        <f>VLOOKUP(표1[[#This Row],[담당자]],'담당자 정보'!B:G,6,FALSE)</f>
        <v>김기찬</v>
      </c>
      <c r="AN931" s="11" t="str">
        <f>VLOOKUP(표1[[#This Row],[팀장]],배민비즈계정!$B:$E,3,FALSE)</f>
        <v>kckim</v>
      </c>
      <c r="AO931" s="16" t="str">
        <f>VLOOKUP(표1[[#This Row],[팀장]],배민비즈계정!$B:$E,4,FALSE)</f>
        <v>01023652356</v>
      </c>
      <c r="AP931" s="2" t="s">
        <v>57</v>
      </c>
      <c r="AQ931" s="2" t="s">
        <v>95</v>
      </c>
      <c r="AR931" s="2" t="str">
        <f>_xlfn.XLOOKUP(표1[[#This Row],[시도2]]&amp;" "&amp;표1[[#This Row],[시군구2]],요금제0402!C:C,요금제0402!G:G)</f>
        <v>서울A</v>
      </c>
      <c r="AS931" s="2"/>
      <c r="AT931" s="2"/>
      <c r="AU931" s="2"/>
    </row>
    <row r="932" spans="1:47" ht="16.5" customHeight="1">
      <c r="A932" s="44">
        <v>930</v>
      </c>
      <c r="B932" s="11"/>
      <c r="C932" s="11" t="s">
        <v>6565</v>
      </c>
      <c r="D932" s="11" t="s">
        <v>6566</v>
      </c>
      <c r="E932" s="11" t="s">
        <v>56</v>
      </c>
      <c r="F932" s="11" t="s">
        <v>57</v>
      </c>
      <c r="G932" s="11" t="s">
        <v>702</v>
      </c>
      <c r="H932" s="11">
        <v>0</v>
      </c>
      <c r="I932" s="50" t="s">
        <v>6139</v>
      </c>
      <c r="J932" s="11" t="s">
        <v>6567</v>
      </c>
      <c r="K932" s="11" t="s">
        <v>6568</v>
      </c>
      <c r="L932" s="11" t="s">
        <v>5944</v>
      </c>
      <c r="M932" s="12">
        <v>45548</v>
      </c>
      <c r="N932" s="12">
        <v>45554</v>
      </c>
      <c r="O932" s="12" t="str">
        <f>IFERROR(_xlfn.XLOOKUP(표1[[#This Row],[시도]]&amp;" "&amp;표1[[#This Row],[시군구]],요금제0402!C:C,요금제0402!G:G),"-")</f>
        <v>서울B&amp;경인A</v>
      </c>
      <c r="P932" s="40"/>
      <c r="Q932" s="57">
        <v>0</v>
      </c>
      <c r="R932" s="18">
        <v>100</v>
      </c>
      <c r="S932" s="18">
        <v>50</v>
      </c>
      <c r="T932" s="39" t="s">
        <v>64</v>
      </c>
      <c r="U932" s="11" t="s">
        <v>64</v>
      </c>
      <c r="V932" s="11">
        <v>4900402631</v>
      </c>
      <c r="W932" s="11" t="s">
        <v>2979</v>
      </c>
      <c r="X932" s="11" t="s">
        <v>2980</v>
      </c>
      <c r="Y932" s="11" t="s">
        <v>2981</v>
      </c>
      <c r="Z932" s="11" t="s">
        <v>6569</v>
      </c>
      <c r="AA932" s="11" t="s">
        <v>1251</v>
      </c>
      <c r="AB932" s="11" t="s">
        <v>2982</v>
      </c>
      <c r="AC932" s="11"/>
      <c r="AD932" s="11"/>
      <c r="AE932" s="11"/>
      <c r="AF932" s="15"/>
      <c r="AG932" s="17" t="str">
        <f>IFERROR(VLOOKUP(표1[[#This Row],[담당자]],'담당자 정보'!$B:$D,2,0),"")</f>
        <v>바로고</v>
      </c>
      <c r="AH932" s="11" t="str">
        <f>IFERROR(VLOOKUP(표1[[#This Row],[담당자]],'담당자 정보'!$B:$E,4,0),"")</f>
        <v>1팀</v>
      </c>
      <c r="AI932" s="12" t="s">
        <v>71</v>
      </c>
      <c r="AJ932" s="41" t="str">
        <f>IFERROR(VLOOKUP(표1[[#This Row],[담당자]],배민비즈계정!$B:$E,3,0),"")</f>
        <v>tkdan159</v>
      </c>
      <c r="AK932" s="41" t="str">
        <f>IFERROR(VLOOKUP(표1[[#This Row],[담당자]],배민비즈계정!$B:$E,4,0),"")</f>
        <v>010-9052-0911</v>
      </c>
      <c r="AL932" s="12" t="str">
        <f>VLOOKUP(표1[[#This Row],[담당자]],배민비즈계정!$B:$E,2,0)</f>
        <v>1팀</v>
      </c>
      <c r="AM932" s="11" t="str">
        <f>VLOOKUP(표1[[#This Row],[담당자]],'담당자 정보'!B:G,6,FALSE)</f>
        <v>평정현</v>
      </c>
      <c r="AN932" s="11" t="str">
        <f>VLOOKUP(표1[[#This Row],[팀장]],배민비즈계정!$B:$E,3,FALSE)</f>
        <v>jhpyeong</v>
      </c>
      <c r="AO932" s="16" t="str">
        <f>VLOOKUP(표1[[#This Row],[팀장]],배민비즈계정!$B:$E,4,FALSE)</f>
        <v>010-4660-7292</v>
      </c>
      <c r="AP932" s="2" t="s">
        <v>57</v>
      </c>
      <c r="AQ932" s="2" t="s">
        <v>702</v>
      </c>
      <c r="AR932" s="2" t="str">
        <f>_xlfn.XLOOKUP(표1[[#This Row],[시도2]]&amp;" "&amp;표1[[#This Row],[시군구2]],요금제0402!C:C,요금제0402!G:G)</f>
        <v>서울B&amp;경인A</v>
      </c>
      <c r="AS932" s="2"/>
      <c r="AT932" s="2"/>
      <c r="AU932" s="2"/>
    </row>
    <row r="933" spans="1:47" ht="16.5" customHeight="1">
      <c r="A933" s="44">
        <v>931</v>
      </c>
      <c r="B933" s="11"/>
      <c r="C933" s="11" t="s">
        <v>6570</v>
      </c>
      <c r="D933" s="11" t="s">
        <v>6571</v>
      </c>
      <c r="E933" s="11" t="s">
        <v>56</v>
      </c>
      <c r="F933" s="11" t="s">
        <v>109</v>
      </c>
      <c r="G933" s="11" t="s">
        <v>1044</v>
      </c>
      <c r="H933" s="11">
        <v>0</v>
      </c>
      <c r="I933" s="50"/>
      <c r="J933" s="11" t="s">
        <v>6572</v>
      </c>
      <c r="K933" s="11" t="s">
        <v>6573</v>
      </c>
      <c r="L933" s="11" t="s">
        <v>5944</v>
      </c>
      <c r="M933" s="12">
        <v>45548</v>
      </c>
      <c r="N933" s="12">
        <v>45554</v>
      </c>
      <c r="O933" s="12" t="str">
        <f>IFERROR(_xlfn.XLOOKUP(표1[[#This Row],[시도]]&amp;" "&amp;표1[[#This Row],[시군구]],요금제0402!C:C,요금제0402!G:G),"-")</f>
        <v>경인B</v>
      </c>
      <c r="P933" s="40"/>
      <c r="Q933" s="57">
        <v>0</v>
      </c>
      <c r="R933" s="18">
        <v>100</v>
      </c>
      <c r="S933" s="18">
        <v>50</v>
      </c>
      <c r="T933" s="39" t="s">
        <v>64</v>
      </c>
      <c r="U933" s="11" t="s">
        <v>64</v>
      </c>
      <c r="V933" s="11">
        <v>2382202100</v>
      </c>
      <c r="W933" s="11" t="s">
        <v>6574</v>
      </c>
      <c r="X933" s="11" t="s">
        <v>6575</v>
      </c>
      <c r="Y933" s="11" t="s">
        <v>6576</v>
      </c>
      <c r="Z933" s="11">
        <v>137007559835</v>
      </c>
      <c r="AA933" s="11" t="s">
        <v>430</v>
      </c>
      <c r="AB933" s="11" t="s">
        <v>6577</v>
      </c>
      <c r="AC933" s="11"/>
      <c r="AD933" s="11"/>
      <c r="AE933" s="11"/>
      <c r="AF933" s="15"/>
      <c r="AG933" s="17" t="str">
        <f>IFERROR(VLOOKUP(표1[[#This Row],[담당자]],'담당자 정보'!$B:$D,2,0),"")</f>
        <v>바로고</v>
      </c>
      <c r="AH933" s="11" t="str">
        <f>IFERROR(VLOOKUP(표1[[#This Row],[담당자]],'담당자 정보'!$B:$E,4,0),"")</f>
        <v>1팀</v>
      </c>
      <c r="AI933" s="12" t="s">
        <v>118</v>
      </c>
      <c r="AJ933" s="41" t="str">
        <f>IFERROR(VLOOKUP(표1[[#This Row],[담당자]],배민비즈계정!$B:$E,3,0),"")</f>
        <v>swyoo</v>
      </c>
      <c r="AK933" s="41" t="str">
        <f>IFERROR(VLOOKUP(표1[[#This Row],[담당자]],배민비즈계정!$B:$E,4,0),"")</f>
        <v xml:space="preserve"> 010-5714-1605</v>
      </c>
      <c r="AL933" s="12" t="str">
        <f>VLOOKUP(표1[[#This Row],[담당자]],배민비즈계정!$B:$E,2,0)</f>
        <v>1팀</v>
      </c>
      <c r="AM933" s="11" t="str">
        <f>VLOOKUP(표1[[#This Row],[담당자]],'담당자 정보'!B:G,6,FALSE)</f>
        <v>평정현</v>
      </c>
      <c r="AN933" s="11" t="str">
        <f>VLOOKUP(표1[[#This Row],[팀장]],배민비즈계정!$B:$E,3,FALSE)</f>
        <v>jhpyeong</v>
      </c>
      <c r="AO933" s="16" t="str">
        <f>VLOOKUP(표1[[#This Row],[팀장]],배민비즈계정!$B:$E,4,FALSE)</f>
        <v>010-4660-7292</v>
      </c>
      <c r="AP933" s="2" t="s">
        <v>109</v>
      </c>
      <c r="AQ933" s="2" t="s">
        <v>1044</v>
      </c>
      <c r="AR933" s="2" t="str">
        <f>_xlfn.XLOOKUP(표1[[#This Row],[시도2]]&amp;" "&amp;표1[[#This Row],[시군구2]],요금제0402!C:C,요금제0402!G:G)</f>
        <v>경인B</v>
      </c>
      <c r="AS933" s="2"/>
      <c r="AT933" s="2"/>
      <c r="AU933" s="2"/>
    </row>
    <row r="934" spans="1:47" ht="16.5" customHeight="1">
      <c r="A934" s="44">
        <v>932</v>
      </c>
      <c r="B934" s="11"/>
      <c r="C934" s="11" t="s">
        <v>6578</v>
      </c>
      <c r="D934" s="11" t="s">
        <v>6579</v>
      </c>
      <c r="E934" s="11" t="s">
        <v>108</v>
      </c>
      <c r="F934" s="11" t="s">
        <v>109</v>
      </c>
      <c r="G934" s="11" t="s">
        <v>135</v>
      </c>
      <c r="H934" s="11">
        <v>1</v>
      </c>
      <c r="I934" s="50"/>
      <c r="J934" s="11" t="s">
        <v>6580</v>
      </c>
      <c r="K934" s="11" t="s">
        <v>6581</v>
      </c>
      <c r="L934" s="11" t="s">
        <v>5944</v>
      </c>
      <c r="M934" s="12">
        <v>45548</v>
      </c>
      <c r="N934" s="12">
        <v>45554</v>
      </c>
      <c r="O934" s="12" t="str">
        <f>IFERROR(_xlfn.XLOOKUP(표1[[#This Row],[시도]]&amp;" "&amp;표1[[#This Row],[시군구]],요금제0402!C:C,요금제0402!G:G),"-")</f>
        <v>경인B</v>
      </c>
      <c r="P934" s="40"/>
      <c r="Q934" s="57">
        <v>0</v>
      </c>
      <c r="R934" s="18">
        <v>100</v>
      </c>
      <c r="S934" s="18">
        <v>0</v>
      </c>
      <c r="T934" s="39" t="s">
        <v>150</v>
      </c>
      <c r="U934" s="11" t="s">
        <v>64</v>
      </c>
      <c r="V934" s="11">
        <v>2922901744</v>
      </c>
      <c r="W934" s="11" t="s">
        <v>151</v>
      </c>
      <c r="X934" s="11" t="s">
        <v>152</v>
      </c>
      <c r="Y934" s="11" t="s">
        <v>153</v>
      </c>
      <c r="Z934" s="11">
        <v>28530100046833</v>
      </c>
      <c r="AA934" s="11" t="s">
        <v>90</v>
      </c>
      <c r="AB934" s="11" t="s">
        <v>154</v>
      </c>
      <c r="AC934" s="11" t="s">
        <v>6582</v>
      </c>
      <c r="AD934" s="11"/>
      <c r="AE934" s="11"/>
      <c r="AF934" s="15"/>
      <c r="AG934" s="17" t="str">
        <f>IFERROR(VLOOKUP(표1[[#This Row],[담당자]],'담당자 정보'!$B:$D,2,0),"")</f>
        <v>바로고</v>
      </c>
      <c r="AH934" s="11" t="str">
        <f>IFERROR(VLOOKUP(표1[[#This Row],[담당자]],'담당자 정보'!$B:$E,4,0),"")</f>
        <v>1팀</v>
      </c>
      <c r="AI934" s="12" t="s">
        <v>118</v>
      </c>
      <c r="AJ934" s="41" t="str">
        <f>IFERROR(VLOOKUP(표1[[#This Row],[담당자]],배민비즈계정!$B:$E,3,0),"")</f>
        <v>swyoo</v>
      </c>
      <c r="AK934" s="41" t="str">
        <f>IFERROR(VLOOKUP(표1[[#This Row],[담당자]],배민비즈계정!$B:$E,4,0),"")</f>
        <v xml:space="preserve"> 010-5714-1605</v>
      </c>
      <c r="AL934" s="12" t="str">
        <f>VLOOKUP(표1[[#This Row],[담당자]],배민비즈계정!$B:$E,2,0)</f>
        <v>1팀</v>
      </c>
      <c r="AM934" s="11" t="str">
        <f>VLOOKUP(표1[[#This Row],[담당자]],'담당자 정보'!B:G,6,FALSE)</f>
        <v>평정현</v>
      </c>
      <c r="AN934" s="11" t="str">
        <f>VLOOKUP(표1[[#This Row],[팀장]],배민비즈계정!$B:$E,3,FALSE)</f>
        <v>jhpyeong</v>
      </c>
      <c r="AO934" s="16" t="str">
        <f>VLOOKUP(표1[[#This Row],[팀장]],배민비즈계정!$B:$E,4,FALSE)</f>
        <v>010-4660-7292</v>
      </c>
      <c r="AP934" s="2" t="s">
        <v>109</v>
      </c>
      <c r="AQ934" s="2" t="s">
        <v>135</v>
      </c>
      <c r="AR934" s="2" t="str">
        <f>_xlfn.XLOOKUP(표1[[#This Row],[시도2]]&amp;" "&amp;표1[[#This Row],[시군구2]],요금제0402!C:C,요금제0402!G:G)</f>
        <v>경인B</v>
      </c>
      <c r="AS934" s="2"/>
      <c r="AT934" s="2"/>
      <c r="AU934" s="2"/>
    </row>
    <row r="935" spans="1:47" ht="16.5" customHeight="1">
      <c r="A935" s="44">
        <v>933</v>
      </c>
      <c r="B935" s="11"/>
      <c r="C935" s="11" t="s">
        <v>6583</v>
      </c>
      <c r="D935" s="11" t="s">
        <v>6584</v>
      </c>
      <c r="E935" s="11" t="s">
        <v>75</v>
      </c>
      <c r="F935" s="11" t="s">
        <v>109</v>
      </c>
      <c r="G935" s="11" t="s">
        <v>135</v>
      </c>
      <c r="H935" s="11">
        <v>0</v>
      </c>
      <c r="I935" s="47" t="s">
        <v>6585</v>
      </c>
      <c r="J935" s="11" t="s">
        <v>6586</v>
      </c>
      <c r="K935" s="11" t="s">
        <v>6587</v>
      </c>
      <c r="L935" s="11" t="s">
        <v>5944</v>
      </c>
      <c r="M935" s="12">
        <v>45548</v>
      </c>
      <c r="N935" s="12">
        <v>45554</v>
      </c>
      <c r="O935" s="12" t="str">
        <f>IFERROR(_xlfn.XLOOKUP(표1[[#This Row],[시도]]&amp;" "&amp;표1[[#This Row],[시군구]],요금제0402!C:C,요금제0402!G:G),"-")</f>
        <v>경인B</v>
      </c>
      <c r="P935" s="40"/>
      <c r="Q935" s="57">
        <v>0</v>
      </c>
      <c r="R935" s="18">
        <v>100</v>
      </c>
      <c r="S935" s="18">
        <v>0</v>
      </c>
      <c r="T935" s="39" t="s">
        <v>150</v>
      </c>
      <c r="U935" s="11" t="s">
        <v>64</v>
      </c>
      <c r="V935" s="11">
        <v>3772001983</v>
      </c>
      <c r="W935" s="11" t="s">
        <v>139</v>
      </c>
      <c r="X935" s="11" t="s">
        <v>140</v>
      </c>
      <c r="Y935" s="11" t="s">
        <v>141</v>
      </c>
      <c r="Z935" s="11">
        <v>3022401410221</v>
      </c>
      <c r="AA935" s="11" t="s">
        <v>142</v>
      </c>
      <c r="AB935" s="11" t="s">
        <v>143</v>
      </c>
      <c r="AC935" s="11"/>
      <c r="AD935" s="11"/>
      <c r="AE935" s="11"/>
      <c r="AF935" s="15"/>
      <c r="AG935" s="17" t="str">
        <f>IFERROR(VLOOKUP(표1[[#This Row],[담당자]],'담당자 정보'!$B:$D,2,0),"")</f>
        <v>바로고</v>
      </c>
      <c r="AH935" s="11" t="str">
        <f>IFERROR(VLOOKUP(표1[[#This Row],[담당자]],'담당자 정보'!$B:$E,4,0),"")</f>
        <v>1팀</v>
      </c>
      <c r="AI935" s="12" t="s">
        <v>118</v>
      </c>
      <c r="AJ935" s="41" t="str">
        <f>IFERROR(VLOOKUP(표1[[#This Row],[담당자]],배민비즈계정!$B:$E,3,0),"")</f>
        <v>swyoo</v>
      </c>
      <c r="AK935" s="41" t="str">
        <f>IFERROR(VLOOKUP(표1[[#This Row],[담당자]],배민비즈계정!$B:$E,4,0),"")</f>
        <v xml:space="preserve"> 010-5714-1605</v>
      </c>
      <c r="AL935" s="12" t="str">
        <f>VLOOKUP(표1[[#This Row],[담당자]],배민비즈계정!$B:$E,2,0)</f>
        <v>1팀</v>
      </c>
      <c r="AM935" s="11" t="str">
        <f>VLOOKUP(표1[[#This Row],[담당자]],'담당자 정보'!B:G,6,FALSE)</f>
        <v>평정현</v>
      </c>
      <c r="AN935" s="11" t="str">
        <f>VLOOKUP(표1[[#This Row],[팀장]],배민비즈계정!$B:$E,3,FALSE)</f>
        <v>jhpyeong</v>
      </c>
      <c r="AO935" s="16" t="str">
        <f>VLOOKUP(표1[[#This Row],[팀장]],배민비즈계정!$B:$E,4,FALSE)</f>
        <v>010-4660-7292</v>
      </c>
      <c r="AP935" s="2" t="s">
        <v>109</v>
      </c>
      <c r="AQ935" s="2" t="s">
        <v>135</v>
      </c>
      <c r="AR935" s="2" t="str">
        <f>_xlfn.XLOOKUP(표1[[#This Row],[시도2]]&amp;" "&amp;표1[[#This Row],[시군구2]],요금제0402!C:C,요금제0402!G:G)</f>
        <v>경인B</v>
      </c>
      <c r="AS935" s="2"/>
      <c r="AT935" s="2"/>
      <c r="AU935" s="2"/>
    </row>
    <row r="936" spans="1:47" ht="16.5" customHeight="1">
      <c r="A936" s="44">
        <v>934</v>
      </c>
      <c r="B936" s="11"/>
      <c r="C936" s="11" t="s">
        <v>6588</v>
      </c>
      <c r="D936" s="11" t="s">
        <v>6589</v>
      </c>
      <c r="E936" s="11" t="s">
        <v>56</v>
      </c>
      <c r="F936" s="11" t="s">
        <v>2149</v>
      </c>
      <c r="G936" s="11" t="s">
        <v>2170</v>
      </c>
      <c r="H936" s="11">
        <v>0</v>
      </c>
      <c r="I936" s="50"/>
      <c r="J936" s="11" t="s">
        <v>6590</v>
      </c>
      <c r="K936" s="11" t="s">
        <v>6183</v>
      </c>
      <c r="L936" s="11" t="s">
        <v>5944</v>
      </c>
      <c r="M936" s="12">
        <v>45548</v>
      </c>
      <c r="N936" s="12">
        <v>45554</v>
      </c>
      <c r="O936" s="12" t="str">
        <f>IFERROR(_xlfn.XLOOKUP(표1[[#This Row],[시도]]&amp;" "&amp;표1[[#This Row],[시군구]],요금제0402!C:C,요금제0402!G:G),"-")</f>
        <v>경인B</v>
      </c>
      <c r="P936" s="40"/>
      <c r="Q936" s="57">
        <v>0</v>
      </c>
      <c r="R936" s="18">
        <v>100</v>
      </c>
      <c r="S936" s="18">
        <v>50</v>
      </c>
      <c r="T936" s="39" t="s">
        <v>64</v>
      </c>
      <c r="U936" s="11" t="s">
        <v>64</v>
      </c>
      <c r="V936" s="11">
        <v>7991002975</v>
      </c>
      <c r="W936" s="11" t="s">
        <v>6591</v>
      </c>
      <c r="X936" s="11" t="s">
        <v>6592</v>
      </c>
      <c r="Y936" s="11" t="s">
        <v>6593</v>
      </c>
      <c r="Z936" s="11">
        <v>3333158250629</v>
      </c>
      <c r="AA936" s="11" t="s">
        <v>68</v>
      </c>
      <c r="AB936" s="11" t="s">
        <v>6594</v>
      </c>
      <c r="AC936" s="11"/>
      <c r="AD936" s="11"/>
      <c r="AE936" s="11"/>
      <c r="AF936" s="15"/>
      <c r="AG936" s="17" t="str">
        <f>IFERROR(VLOOKUP(표1[[#This Row],[담당자]],'담당자 정보'!$B:$D,2,0),"")</f>
        <v>바로고</v>
      </c>
      <c r="AH936" s="11" t="str">
        <f>IFERROR(VLOOKUP(표1[[#This Row],[담당자]],'담당자 정보'!$B:$E,4,0),"")</f>
        <v>2팀</v>
      </c>
      <c r="AI936" s="12" t="s">
        <v>535</v>
      </c>
      <c r="AJ936" s="41" t="str">
        <f>IFERROR(VLOOKUP(표1[[#This Row],[담당자]],배민비즈계정!$B:$E,3,0),"")</f>
        <v>yckim</v>
      </c>
      <c r="AK936" s="41" t="str">
        <f>IFERROR(VLOOKUP(표1[[#This Row],[담당자]],배민비즈계정!$B:$E,4,0),"")</f>
        <v>010-9995-3121</v>
      </c>
      <c r="AL936" s="12" t="str">
        <f>VLOOKUP(표1[[#This Row],[담당자]],배민비즈계정!$B:$E,2,0)</f>
        <v>2팀</v>
      </c>
      <c r="AM936" s="11" t="str">
        <f>VLOOKUP(표1[[#This Row],[담당자]],'담당자 정보'!B:G,6,FALSE)</f>
        <v>최융희</v>
      </c>
      <c r="AN936" s="11" t="str">
        <f>VLOOKUP(표1[[#This Row],[팀장]],배민비즈계정!$B:$E,3,FALSE)</f>
        <v>yhchoi62</v>
      </c>
      <c r="AO936" s="16" t="str">
        <f>VLOOKUP(표1[[#This Row],[팀장]],배민비즈계정!$B:$E,4,FALSE)</f>
        <v xml:space="preserve"> 010-2336-6262</v>
      </c>
      <c r="AP936" s="2" t="s">
        <v>2149</v>
      </c>
      <c r="AQ936" s="2" t="s">
        <v>2170</v>
      </c>
      <c r="AR936" s="2" t="str">
        <f>_xlfn.XLOOKUP(표1[[#This Row],[시도2]]&amp;" "&amp;표1[[#This Row],[시군구2]],요금제0402!C:C,요금제0402!G:G)</f>
        <v>경인B</v>
      </c>
      <c r="AS936" s="2"/>
      <c r="AT936" s="2"/>
      <c r="AU936" s="2"/>
    </row>
    <row r="937" spans="1:47" ht="16.5" customHeight="1">
      <c r="A937" s="44">
        <v>935</v>
      </c>
      <c r="B937" s="11"/>
      <c r="C937" s="11" t="s">
        <v>6595</v>
      </c>
      <c r="D937" s="11" t="s">
        <v>6596</v>
      </c>
      <c r="E937" s="11" t="s">
        <v>56</v>
      </c>
      <c r="F937" s="11" t="s">
        <v>447</v>
      </c>
      <c r="G937" s="11" t="s">
        <v>3256</v>
      </c>
      <c r="H937" s="11">
        <v>0</v>
      </c>
      <c r="I937" s="50"/>
      <c r="J937" s="11" t="s">
        <v>6597</v>
      </c>
      <c r="K937" s="11" t="s">
        <v>6598</v>
      </c>
      <c r="L937" s="11" t="s">
        <v>5944</v>
      </c>
      <c r="M937" s="12">
        <v>45548</v>
      </c>
      <c r="N937" s="12">
        <v>45554</v>
      </c>
      <c r="O937" s="12" t="str">
        <f>IFERROR(_xlfn.XLOOKUP(표1[[#This Row],[시도]]&amp;" "&amp;표1[[#This Row],[시군구]],요금제0402!C:C,요금제0402!G:G),"-")</f>
        <v>지방</v>
      </c>
      <c r="P937" s="40"/>
      <c r="Q937" s="57">
        <v>0</v>
      </c>
      <c r="R937" s="18">
        <v>100</v>
      </c>
      <c r="S937" s="18">
        <v>50</v>
      </c>
      <c r="T937" s="39" t="s">
        <v>64</v>
      </c>
      <c r="U937" s="11" t="s">
        <v>150</v>
      </c>
      <c r="V937" s="11">
        <v>0</v>
      </c>
      <c r="W937" s="11">
        <v>0</v>
      </c>
      <c r="X937" s="11">
        <v>0</v>
      </c>
      <c r="Y937" s="11">
        <v>0</v>
      </c>
      <c r="Z937" s="11">
        <v>0</v>
      </c>
      <c r="AA937" s="11">
        <v>0</v>
      </c>
      <c r="AB937" s="11">
        <v>0</v>
      </c>
      <c r="AC937" s="11"/>
      <c r="AD937" s="11"/>
      <c r="AE937" s="11"/>
      <c r="AF937" s="15"/>
      <c r="AG937" s="17" t="str">
        <f>IFERROR(VLOOKUP(표1[[#This Row],[담당자]],'담당자 정보'!$B:$D,2,0),"")</f>
        <v>바로고</v>
      </c>
      <c r="AH937" s="11" t="str">
        <f>IFERROR(VLOOKUP(표1[[#This Row],[담당자]],'담당자 정보'!$B:$E,4,0),"")</f>
        <v>1팀</v>
      </c>
      <c r="AI937" s="12" t="s">
        <v>131</v>
      </c>
      <c r="AJ937" s="41" t="str">
        <f>IFERROR(VLOOKUP(표1[[#This Row],[담당자]],배민비즈계정!$B:$E,3,0),"")</f>
        <v>kwpark</v>
      </c>
      <c r="AK937" s="41" t="str">
        <f>IFERROR(VLOOKUP(표1[[#This Row],[담당자]],배민비즈계정!$B:$E,4,0),"")</f>
        <v>010-9098-6748</v>
      </c>
      <c r="AL937" s="12" t="str">
        <f>VLOOKUP(표1[[#This Row],[담당자]],배민비즈계정!$B:$E,2,0)</f>
        <v>1팀</v>
      </c>
      <c r="AM937" s="11" t="str">
        <f>VLOOKUP(표1[[#This Row],[담당자]],'담당자 정보'!B:G,6,FALSE)</f>
        <v>평정현</v>
      </c>
      <c r="AN937" s="11" t="str">
        <f>VLOOKUP(표1[[#This Row],[팀장]],배민비즈계정!$B:$E,3,FALSE)</f>
        <v>jhpyeong</v>
      </c>
      <c r="AO937" s="16" t="str">
        <f>VLOOKUP(표1[[#This Row],[팀장]],배민비즈계정!$B:$E,4,FALSE)</f>
        <v>010-4660-7292</v>
      </c>
      <c r="AP937" s="2" t="s">
        <v>447</v>
      </c>
      <c r="AQ937" s="2" t="s">
        <v>3256</v>
      </c>
      <c r="AR937" s="2" t="str">
        <f>_xlfn.XLOOKUP(표1[[#This Row],[시도2]]&amp;" "&amp;표1[[#This Row],[시군구2]],요금제0402!C:C,요금제0402!G:G)</f>
        <v>지방</v>
      </c>
      <c r="AS937" s="2"/>
      <c r="AT937" s="2"/>
      <c r="AU937" s="2"/>
    </row>
    <row r="938" spans="1:47" ht="16.5" customHeight="1">
      <c r="A938" s="44">
        <v>936</v>
      </c>
      <c r="B938" s="11"/>
      <c r="C938" s="11" t="s">
        <v>6599</v>
      </c>
      <c r="D938" s="11" t="s">
        <v>6600</v>
      </c>
      <c r="E938" s="11" t="s">
        <v>56</v>
      </c>
      <c r="F938" s="11" t="s">
        <v>2149</v>
      </c>
      <c r="G938" s="11" t="s">
        <v>2497</v>
      </c>
      <c r="H938" s="11">
        <v>0</v>
      </c>
      <c r="I938" s="50"/>
      <c r="J938" s="11" t="s">
        <v>6601</v>
      </c>
      <c r="K938" s="11" t="s">
        <v>6602</v>
      </c>
      <c r="L938" s="11" t="s">
        <v>5944</v>
      </c>
      <c r="M938" s="12">
        <v>45548</v>
      </c>
      <c r="N938" s="12">
        <v>45554</v>
      </c>
      <c r="O938" s="12" t="str">
        <f>IFERROR(_xlfn.XLOOKUP(표1[[#This Row],[시도]]&amp;" "&amp;표1[[#This Row],[시군구]],요금제0402!C:C,요금제0402!G:G),"-")</f>
        <v>경인B</v>
      </c>
      <c r="P938" s="40"/>
      <c r="Q938" s="57">
        <v>0</v>
      </c>
      <c r="R938" s="18">
        <v>100</v>
      </c>
      <c r="S938" s="18">
        <v>50</v>
      </c>
      <c r="T938" s="39" t="s">
        <v>64</v>
      </c>
      <c r="U938" s="11" t="s">
        <v>64</v>
      </c>
      <c r="V938" s="11">
        <v>4998702586</v>
      </c>
      <c r="W938" s="11" t="s">
        <v>6603</v>
      </c>
      <c r="X938" s="11" t="s">
        <v>3676</v>
      </c>
      <c r="Y938" s="11" t="s">
        <v>3677</v>
      </c>
      <c r="Z938" s="11">
        <v>33808115004015</v>
      </c>
      <c r="AA938" s="11" t="s">
        <v>103</v>
      </c>
      <c r="AB938" s="11" t="s">
        <v>3678</v>
      </c>
      <c r="AC938" s="11"/>
      <c r="AD938" s="11"/>
      <c r="AE938" s="11"/>
      <c r="AF938" s="15"/>
      <c r="AG938" s="17" t="str">
        <f>IFERROR(VLOOKUP(표1[[#This Row],[담당자]],'담당자 정보'!$B:$D,2,0),"")</f>
        <v>바로고</v>
      </c>
      <c r="AH938" s="11" t="str">
        <f>IFERROR(VLOOKUP(표1[[#This Row],[담당자]],'담당자 정보'!$B:$E,4,0),"")</f>
        <v>1팀</v>
      </c>
      <c r="AI938" s="12" t="s">
        <v>131</v>
      </c>
      <c r="AJ938" s="41" t="str">
        <f>IFERROR(VLOOKUP(표1[[#This Row],[담당자]],배민비즈계정!$B:$E,3,0),"")</f>
        <v>kwpark</v>
      </c>
      <c r="AK938" s="41" t="str">
        <f>IFERROR(VLOOKUP(표1[[#This Row],[담당자]],배민비즈계정!$B:$E,4,0),"")</f>
        <v>010-9098-6748</v>
      </c>
      <c r="AL938" s="12" t="str">
        <f>VLOOKUP(표1[[#This Row],[담당자]],배민비즈계정!$B:$E,2,0)</f>
        <v>1팀</v>
      </c>
      <c r="AM938" s="11" t="str">
        <f>VLOOKUP(표1[[#This Row],[담당자]],'담당자 정보'!B:G,6,FALSE)</f>
        <v>평정현</v>
      </c>
      <c r="AN938" s="11" t="str">
        <f>VLOOKUP(표1[[#This Row],[팀장]],배민비즈계정!$B:$E,3,FALSE)</f>
        <v>jhpyeong</v>
      </c>
      <c r="AO938" s="16" t="str">
        <f>VLOOKUP(표1[[#This Row],[팀장]],배민비즈계정!$B:$E,4,FALSE)</f>
        <v>010-4660-7292</v>
      </c>
      <c r="AP938" s="2" t="s">
        <v>2149</v>
      </c>
      <c r="AQ938" s="2" t="s">
        <v>2497</v>
      </c>
      <c r="AR938" s="2" t="str">
        <f>_xlfn.XLOOKUP(표1[[#This Row],[시도2]]&amp;" "&amp;표1[[#This Row],[시군구2]],요금제0402!C:C,요금제0402!G:G)</f>
        <v>경인B</v>
      </c>
      <c r="AS938" s="2"/>
      <c r="AT938" s="2"/>
      <c r="AU938" s="2"/>
    </row>
    <row r="939" spans="1:47" ht="16.5" customHeight="1">
      <c r="A939" s="44">
        <v>937</v>
      </c>
      <c r="B939" s="11"/>
      <c r="C939" s="11" t="s">
        <v>6604</v>
      </c>
      <c r="D939" s="11" t="s">
        <v>6605</v>
      </c>
      <c r="E939" s="11" t="s">
        <v>56</v>
      </c>
      <c r="F939" s="11" t="s">
        <v>109</v>
      </c>
      <c r="G939" s="11" t="s">
        <v>170</v>
      </c>
      <c r="H939" s="11">
        <v>0</v>
      </c>
      <c r="I939" s="50"/>
      <c r="J939" s="11" t="s">
        <v>6606</v>
      </c>
      <c r="K939" s="11" t="s">
        <v>6607</v>
      </c>
      <c r="L939" s="11" t="s">
        <v>5944</v>
      </c>
      <c r="M939" s="12">
        <v>45548</v>
      </c>
      <c r="N939" s="12">
        <v>45554</v>
      </c>
      <c r="O939" s="12" t="str">
        <f>IFERROR(_xlfn.XLOOKUP(표1[[#This Row],[시도]]&amp;" "&amp;표1[[#This Row],[시군구]],요금제0402!C:C,요금제0402!G:G),"-")</f>
        <v>경인B</v>
      </c>
      <c r="P939" s="40"/>
      <c r="Q939" s="57">
        <v>0</v>
      </c>
      <c r="R939" s="18">
        <v>100</v>
      </c>
      <c r="S939" s="18">
        <v>50</v>
      </c>
      <c r="T939" s="39" t="s">
        <v>64</v>
      </c>
      <c r="U939" s="11" t="s">
        <v>64</v>
      </c>
      <c r="V939" s="11">
        <v>8761302045</v>
      </c>
      <c r="W939" s="11" t="s">
        <v>6608</v>
      </c>
      <c r="X939" s="11" t="s">
        <v>5347</v>
      </c>
      <c r="Y939" s="11" t="s">
        <v>5348</v>
      </c>
      <c r="Z939" s="11">
        <v>66880101790426</v>
      </c>
      <c r="AA939" s="11" t="s">
        <v>90</v>
      </c>
      <c r="AB939" s="11" t="s">
        <v>5349</v>
      </c>
      <c r="AC939" s="11"/>
      <c r="AD939" s="11"/>
      <c r="AE939" s="11"/>
      <c r="AF939" s="15"/>
      <c r="AG939" s="17" t="str">
        <f>IFERROR(VLOOKUP(표1[[#This Row],[담당자]],'담당자 정보'!$B:$D,2,0),"")</f>
        <v>바로고</v>
      </c>
      <c r="AH939" s="11" t="str">
        <f>IFERROR(VLOOKUP(표1[[#This Row],[담당자]],'담당자 정보'!$B:$E,4,0),"")</f>
        <v>1팀</v>
      </c>
      <c r="AI939" s="12" t="s">
        <v>131</v>
      </c>
      <c r="AJ939" s="41" t="str">
        <f>IFERROR(VLOOKUP(표1[[#This Row],[담당자]],배민비즈계정!$B:$E,3,0),"")</f>
        <v>kwpark</v>
      </c>
      <c r="AK939" s="41" t="str">
        <f>IFERROR(VLOOKUP(표1[[#This Row],[담당자]],배민비즈계정!$B:$E,4,0),"")</f>
        <v>010-9098-6748</v>
      </c>
      <c r="AL939" s="12" t="str">
        <f>VLOOKUP(표1[[#This Row],[담당자]],배민비즈계정!$B:$E,2,0)</f>
        <v>1팀</v>
      </c>
      <c r="AM939" s="11" t="str">
        <f>VLOOKUP(표1[[#This Row],[담당자]],'담당자 정보'!B:G,6,FALSE)</f>
        <v>평정현</v>
      </c>
      <c r="AN939" s="11" t="str">
        <f>VLOOKUP(표1[[#This Row],[팀장]],배민비즈계정!$B:$E,3,FALSE)</f>
        <v>jhpyeong</v>
      </c>
      <c r="AO939" s="16" t="str">
        <f>VLOOKUP(표1[[#This Row],[팀장]],배민비즈계정!$B:$E,4,FALSE)</f>
        <v>010-4660-7292</v>
      </c>
      <c r="AP939" s="2" t="s">
        <v>109</v>
      </c>
      <c r="AQ939" s="2" t="s">
        <v>170</v>
      </c>
      <c r="AR939" s="2" t="str">
        <f>_xlfn.XLOOKUP(표1[[#This Row],[시도2]]&amp;" "&amp;표1[[#This Row],[시군구2]],요금제0402!C:C,요금제0402!G:G)</f>
        <v>경인B</v>
      </c>
      <c r="AS939" s="2"/>
      <c r="AT939" s="2"/>
      <c r="AU939" s="2"/>
    </row>
    <row r="940" spans="1:47" ht="16.5" customHeight="1">
      <c r="A940" s="44">
        <v>938</v>
      </c>
      <c r="B940" s="11"/>
      <c r="C940" s="11" t="s">
        <v>6609</v>
      </c>
      <c r="D940" s="11" t="s">
        <v>6610</v>
      </c>
      <c r="E940" s="11" t="s">
        <v>56</v>
      </c>
      <c r="F940" s="11" t="s">
        <v>57</v>
      </c>
      <c r="G940" s="11" t="s">
        <v>95</v>
      </c>
      <c r="H940" s="11">
        <v>0</v>
      </c>
      <c r="I940" s="50"/>
      <c r="J940" s="11" t="s">
        <v>6611</v>
      </c>
      <c r="K940" s="11" t="s">
        <v>6612</v>
      </c>
      <c r="L940" s="11" t="s">
        <v>5944</v>
      </c>
      <c r="M940" s="12">
        <v>45548</v>
      </c>
      <c r="N940" s="12">
        <v>45554</v>
      </c>
      <c r="O940" s="12" t="str">
        <f>IFERROR(_xlfn.XLOOKUP(표1[[#This Row],[시도]]&amp;" "&amp;표1[[#This Row],[시군구]],요금제0402!C:C,요금제0402!G:G),"-")</f>
        <v>서울A</v>
      </c>
      <c r="P940" s="40"/>
      <c r="Q940" s="57">
        <v>0</v>
      </c>
      <c r="R940" s="18">
        <v>100</v>
      </c>
      <c r="S940" s="18">
        <v>50</v>
      </c>
      <c r="T940" s="39" t="s">
        <v>64</v>
      </c>
      <c r="U940" s="11" t="s">
        <v>64</v>
      </c>
      <c r="V940" s="11">
        <v>8102801773</v>
      </c>
      <c r="W940" s="11" t="s">
        <v>5363</v>
      </c>
      <c r="X940" s="11" t="s">
        <v>5364</v>
      </c>
      <c r="Y940" s="11" t="s">
        <v>5365</v>
      </c>
      <c r="Z940" s="11">
        <v>100026328780</v>
      </c>
      <c r="AA940" s="11" t="s">
        <v>165</v>
      </c>
      <c r="AB940" s="11" t="s">
        <v>5366</v>
      </c>
      <c r="AC940" s="11"/>
      <c r="AD940" s="11"/>
      <c r="AE940" s="11"/>
      <c r="AF940" s="15"/>
      <c r="AG940" s="17" t="str">
        <f>IFERROR(VLOOKUP(표1[[#This Row],[담당자]],'담당자 정보'!$B:$D,2,0),"")</f>
        <v>바로고</v>
      </c>
      <c r="AH940" s="11" t="str">
        <f>IFERROR(VLOOKUP(표1[[#This Row],[담당자]],'담당자 정보'!$B:$E,4,0),"")</f>
        <v>1팀</v>
      </c>
      <c r="AI940" s="12" t="s">
        <v>131</v>
      </c>
      <c r="AJ940" s="41" t="str">
        <f>IFERROR(VLOOKUP(표1[[#This Row],[담당자]],배민비즈계정!$B:$E,3,0),"")</f>
        <v>kwpark</v>
      </c>
      <c r="AK940" s="41" t="str">
        <f>IFERROR(VLOOKUP(표1[[#This Row],[담당자]],배민비즈계정!$B:$E,4,0),"")</f>
        <v>010-9098-6748</v>
      </c>
      <c r="AL940" s="12" t="str">
        <f>VLOOKUP(표1[[#This Row],[담당자]],배민비즈계정!$B:$E,2,0)</f>
        <v>1팀</v>
      </c>
      <c r="AM940" s="11" t="str">
        <f>VLOOKUP(표1[[#This Row],[담당자]],'담당자 정보'!B:G,6,FALSE)</f>
        <v>평정현</v>
      </c>
      <c r="AN940" s="11" t="str">
        <f>VLOOKUP(표1[[#This Row],[팀장]],배민비즈계정!$B:$E,3,FALSE)</f>
        <v>jhpyeong</v>
      </c>
      <c r="AO940" s="16" t="str">
        <f>VLOOKUP(표1[[#This Row],[팀장]],배민비즈계정!$B:$E,4,FALSE)</f>
        <v>010-4660-7292</v>
      </c>
      <c r="AP940" s="2" t="s">
        <v>57</v>
      </c>
      <c r="AQ940" s="2" t="s">
        <v>95</v>
      </c>
      <c r="AR940" s="2" t="str">
        <f>_xlfn.XLOOKUP(표1[[#This Row],[시도2]]&amp;" "&amp;표1[[#This Row],[시군구2]],요금제0402!C:C,요금제0402!G:G)</f>
        <v>서울A</v>
      </c>
      <c r="AS940" s="2"/>
      <c r="AT940" s="2"/>
      <c r="AU940" s="2"/>
    </row>
    <row r="941" spans="1:47" ht="16.5" customHeight="1">
      <c r="A941" s="44">
        <v>939</v>
      </c>
      <c r="B941" s="11"/>
      <c r="C941" s="11" t="s">
        <v>6613</v>
      </c>
      <c r="D941" s="11" t="s">
        <v>6614</v>
      </c>
      <c r="E941" s="11" t="s">
        <v>56</v>
      </c>
      <c r="F941" s="11" t="s">
        <v>493</v>
      </c>
      <c r="G941" s="11" t="s">
        <v>1790</v>
      </c>
      <c r="H941" s="11">
        <v>0</v>
      </c>
      <c r="I941" s="50"/>
      <c r="J941" s="11" t="s">
        <v>6615</v>
      </c>
      <c r="K941" s="11" t="s">
        <v>6616</v>
      </c>
      <c r="L941" s="11" t="s">
        <v>5944</v>
      </c>
      <c r="M941" s="12">
        <v>45548</v>
      </c>
      <c r="N941" s="12">
        <v>45554</v>
      </c>
      <c r="O941" s="12" t="str">
        <f>IFERROR(_xlfn.XLOOKUP(표1[[#This Row],[시도]]&amp;" "&amp;표1[[#This Row],[시군구]],요금제0402!C:C,요금제0402!G:G),"-")</f>
        <v>지방</v>
      </c>
      <c r="P941" s="40"/>
      <c r="Q941" s="57">
        <v>0</v>
      </c>
      <c r="R941" s="18">
        <v>100</v>
      </c>
      <c r="S941" s="18">
        <v>50</v>
      </c>
      <c r="T941" s="39" t="s">
        <v>64</v>
      </c>
      <c r="U941" s="11" t="s">
        <v>64</v>
      </c>
      <c r="V941" s="11">
        <v>8353801067</v>
      </c>
      <c r="W941" s="11" t="s">
        <v>6617</v>
      </c>
      <c r="X941" s="11" t="s">
        <v>6618</v>
      </c>
      <c r="Y941" s="11" t="s">
        <v>6619</v>
      </c>
      <c r="Z941" s="11">
        <v>3333175283311</v>
      </c>
      <c r="AA941" s="11" t="s">
        <v>68</v>
      </c>
      <c r="AB941" s="11" t="s">
        <v>6620</v>
      </c>
      <c r="AC941" s="11"/>
      <c r="AD941" s="11"/>
      <c r="AE941" s="11"/>
      <c r="AF941" s="15"/>
      <c r="AG941" s="17" t="str">
        <f>IFERROR(VLOOKUP(표1[[#This Row],[담당자]],'담당자 정보'!$B:$D,2,0),"")</f>
        <v>바로고</v>
      </c>
      <c r="AH941" s="11" t="str">
        <f>IFERROR(VLOOKUP(표1[[#This Row],[담당자]],'담당자 정보'!$B:$E,4,0),"")</f>
        <v>2팀</v>
      </c>
      <c r="AI941" s="12" t="s">
        <v>535</v>
      </c>
      <c r="AJ941" s="41" t="str">
        <f>IFERROR(VLOOKUP(표1[[#This Row],[담당자]],배민비즈계정!$B:$E,3,0),"")</f>
        <v>yckim</v>
      </c>
      <c r="AK941" s="41" t="str">
        <f>IFERROR(VLOOKUP(표1[[#This Row],[담당자]],배민비즈계정!$B:$E,4,0),"")</f>
        <v>010-9995-3121</v>
      </c>
      <c r="AL941" s="12" t="str">
        <f>VLOOKUP(표1[[#This Row],[담당자]],배민비즈계정!$B:$E,2,0)</f>
        <v>2팀</v>
      </c>
      <c r="AM941" s="11" t="str">
        <f>VLOOKUP(표1[[#This Row],[담당자]],'담당자 정보'!B:G,6,FALSE)</f>
        <v>최융희</v>
      </c>
      <c r="AN941" s="11" t="str">
        <f>VLOOKUP(표1[[#This Row],[팀장]],배민비즈계정!$B:$E,3,FALSE)</f>
        <v>yhchoi62</v>
      </c>
      <c r="AO941" s="16" t="str">
        <f>VLOOKUP(표1[[#This Row],[팀장]],배민비즈계정!$B:$E,4,FALSE)</f>
        <v xml:space="preserve"> 010-2336-6262</v>
      </c>
      <c r="AP941" s="2" t="s">
        <v>493</v>
      </c>
      <c r="AQ941" s="2" t="s">
        <v>1790</v>
      </c>
      <c r="AR941" s="2" t="str">
        <f>_xlfn.XLOOKUP(표1[[#This Row],[시도2]]&amp;" "&amp;표1[[#This Row],[시군구2]],요금제0402!C:C,요금제0402!G:G)</f>
        <v>지방</v>
      </c>
      <c r="AS941" s="2"/>
      <c r="AT941" s="2"/>
      <c r="AU941" s="2"/>
    </row>
    <row r="942" spans="1:47" ht="16.5" customHeight="1">
      <c r="A942" s="44">
        <v>940</v>
      </c>
      <c r="B942" s="11"/>
      <c r="C942" s="11" t="s">
        <v>6621</v>
      </c>
      <c r="D942" s="11" t="s">
        <v>6622</v>
      </c>
      <c r="E942" s="11" t="s">
        <v>108</v>
      </c>
      <c r="F942" s="11" t="s">
        <v>493</v>
      </c>
      <c r="G942" s="11" t="s">
        <v>377</v>
      </c>
      <c r="H942" s="11">
        <v>1</v>
      </c>
      <c r="I942" s="50"/>
      <c r="J942" s="11" t="s">
        <v>6623</v>
      </c>
      <c r="K942" s="11" t="s">
        <v>6624</v>
      </c>
      <c r="L942" s="11" t="s">
        <v>5944</v>
      </c>
      <c r="M942" s="12">
        <v>45548</v>
      </c>
      <c r="N942" s="12">
        <v>45554</v>
      </c>
      <c r="O942" s="12" t="str">
        <f>IFERROR(_xlfn.XLOOKUP(표1[[#This Row],[시도]]&amp;" "&amp;표1[[#This Row],[시군구]],요금제0402!C:C,요금제0402!G:G),"-")</f>
        <v>지방</v>
      </c>
      <c r="P942" s="40"/>
      <c r="Q942" s="57">
        <v>200</v>
      </c>
      <c r="R942" s="18">
        <v>100</v>
      </c>
      <c r="S942" s="18">
        <v>50</v>
      </c>
      <c r="T942" s="39" t="s">
        <v>64</v>
      </c>
      <c r="U942" s="11" t="s">
        <v>64</v>
      </c>
      <c r="V942" s="11">
        <v>2667700280</v>
      </c>
      <c r="W942" s="11" t="s">
        <v>6625</v>
      </c>
      <c r="X942" s="11" t="s">
        <v>6626</v>
      </c>
      <c r="Y942" s="11" t="s">
        <v>6627</v>
      </c>
      <c r="Z942" s="11">
        <v>30891006888105</v>
      </c>
      <c r="AA942" s="11" t="s">
        <v>296</v>
      </c>
      <c r="AB942" s="11" t="s">
        <v>6628</v>
      </c>
      <c r="AC942" s="11"/>
      <c r="AD942" s="11"/>
      <c r="AE942" s="11"/>
      <c r="AF942" s="15"/>
      <c r="AG942" s="17" t="str">
        <f>IFERROR(VLOOKUP(표1[[#This Row],[담당자]],'담당자 정보'!$B:$D,2,0),"")</f>
        <v>바로고</v>
      </c>
      <c r="AH942" s="11" t="str">
        <f>IFERROR(VLOOKUP(표1[[#This Row],[담당자]],'담당자 정보'!$B:$E,4,0),"")</f>
        <v>2팀</v>
      </c>
      <c r="AI942" s="12" t="s">
        <v>535</v>
      </c>
      <c r="AJ942" s="41" t="str">
        <f>IFERROR(VLOOKUP(표1[[#This Row],[담당자]],배민비즈계정!$B:$E,3,0),"")</f>
        <v>yckim</v>
      </c>
      <c r="AK942" s="41" t="str">
        <f>IFERROR(VLOOKUP(표1[[#This Row],[담당자]],배민비즈계정!$B:$E,4,0),"")</f>
        <v>010-9995-3121</v>
      </c>
      <c r="AL942" s="12" t="str">
        <f>VLOOKUP(표1[[#This Row],[담당자]],배민비즈계정!$B:$E,2,0)</f>
        <v>2팀</v>
      </c>
      <c r="AM942" s="11" t="str">
        <f>VLOOKUP(표1[[#This Row],[담당자]],'담당자 정보'!B:G,6,FALSE)</f>
        <v>최융희</v>
      </c>
      <c r="AN942" s="11" t="str">
        <f>VLOOKUP(표1[[#This Row],[팀장]],배민비즈계정!$B:$E,3,FALSE)</f>
        <v>yhchoi62</v>
      </c>
      <c r="AO942" s="16" t="str">
        <f>VLOOKUP(표1[[#This Row],[팀장]],배민비즈계정!$B:$E,4,FALSE)</f>
        <v xml:space="preserve"> 010-2336-6262</v>
      </c>
      <c r="AP942" s="2" t="s">
        <v>493</v>
      </c>
      <c r="AQ942" s="2" t="s">
        <v>377</v>
      </c>
      <c r="AR942" s="2" t="str">
        <f>_xlfn.XLOOKUP(표1[[#This Row],[시도2]]&amp;" "&amp;표1[[#This Row],[시군구2]],요금제0402!C:C,요금제0402!G:G)</f>
        <v>지방</v>
      </c>
      <c r="AS942" s="2"/>
      <c r="AT942" s="2"/>
      <c r="AU942" s="2"/>
    </row>
    <row r="943" spans="1:47" ht="16.5" customHeight="1">
      <c r="A943" s="44">
        <v>941</v>
      </c>
      <c r="B943" s="11"/>
      <c r="C943" s="11" t="s">
        <v>6629</v>
      </c>
      <c r="D943" s="11" t="s">
        <v>6630</v>
      </c>
      <c r="E943" s="11" t="s">
        <v>56</v>
      </c>
      <c r="F943" s="11" t="s">
        <v>2149</v>
      </c>
      <c r="G943" s="11" t="s">
        <v>435</v>
      </c>
      <c r="H943" s="11">
        <v>0</v>
      </c>
      <c r="I943" s="50"/>
      <c r="J943" s="11" t="s">
        <v>6631</v>
      </c>
      <c r="K943" s="11" t="s">
        <v>6632</v>
      </c>
      <c r="L943" s="11" t="s">
        <v>5944</v>
      </c>
      <c r="M943" s="12">
        <v>45548</v>
      </c>
      <c r="N943" s="12">
        <v>45554</v>
      </c>
      <c r="O943" s="12" t="str">
        <f>IFERROR(_xlfn.XLOOKUP(표1[[#This Row],[시도]]&amp;" "&amp;표1[[#This Row],[시군구]],요금제0402!C:C,요금제0402!G:G),"-")</f>
        <v>경인B</v>
      </c>
      <c r="P943" s="40"/>
      <c r="Q943" s="57">
        <v>0</v>
      </c>
      <c r="R943" s="18">
        <v>100</v>
      </c>
      <c r="S943" s="18">
        <v>50</v>
      </c>
      <c r="T943" s="39" t="s">
        <v>64</v>
      </c>
      <c r="U943" s="11" t="s">
        <v>64</v>
      </c>
      <c r="V943" s="11">
        <v>8405800656</v>
      </c>
      <c r="W943" s="11" t="s">
        <v>3667</v>
      </c>
      <c r="X943" s="11" t="s">
        <v>3668</v>
      </c>
      <c r="Y943" s="11" t="s">
        <v>3669</v>
      </c>
      <c r="Z943" s="11">
        <v>3333060159248</v>
      </c>
      <c r="AA943" s="11" t="s">
        <v>68</v>
      </c>
      <c r="AB943" s="11" t="s">
        <v>3670</v>
      </c>
      <c r="AC943" s="11"/>
      <c r="AD943" s="11"/>
      <c r="AE943" s="11"/>
      <c r="AF943" s="15"/>
      <c r="AG943" s="17" t="str">
        <f>IFERROR(VLOOKUP(표1[[#This Row],[담당자]],'담당자 정보'!$B:$D,2,0),"")</f>
        <v>바로고</v>
      </c>
      <c r="AH943" s="11" t="str">
        <f>IFERROR(VLOOKUP(표1[[#This Row],[담당자]],'담당자 정보'!$B:$E,4,0),"")</f>
        <v>1팀</v>
      </c>
      <c r="AI943" s="12" t="s">
        <v>131</v>
      </c>
      <c r="AJ943" s="41" t="str">
        <f>IFERROR(VLOOKUP(표1[[#This Row],[담당자]],배민비즈계정!$B:$E,3,0),"")</f>
        <v>kwpark</v>
      </c>
      <c r="AK943" s="41" t="str">
        <f>IFERROR(VLOOKUP(표1[[#This Row],[담당자]],배민비즈계정!$B:$E,4,0),"")</f>
        <v>010-9098-6748</v>
      </c>
      <c r="AL943" s="12" t="str">
        <f>VLOOKUP(표1[[#This Row],[담당자]],배민비즈계정!$B:$E,2,0)</f>
        <v>1팀</v>
      </c>
      <c r="AM943" s="11" t="str">
        <f>VLOOKUP(표1[[#This Row],[담당자]],'담당자 정보'!B:G,6,FALSE)</f>
        <v>평정현</v>
      </c>
      <c r="AN943" s="11" t="str">
        <f>VLOOKUP(표1[[#This Row],[팀장]],배민비즈계정!$B:$E,3,FALSE)</f>
        <v>jhpyeong</v>
      </c>
      <c r="AO943" s="16" t="str">
        <f>VLOOKUP(표1[[#This Row],[팀장]],배민비즈계정!$B:$E,4,FALSE)</f>
        <v>010-4660-7292</v>
      </c>
      <c r="AP943" s="2" t="s">
        <v>2149</v>
      </c>
      <c r="AQ943" s="2" t="s">
        <v>435</v>
      </c>
      <c r="AR943" s="2" t="str">
        <f>_xlfn.XLOOKUP(표1[[#This Row],[시도2]]&amp;" "&amp;표1[[#This Row],[시군구2]],요금제0402!C:C,요금제0402!G:G)</f>
        <v>경인B</v>
      </c>
      <c r="AS943" s="2"/>
      <c r="AT943" s="2"/>
      <c r="AU943" s="2"/>
    </row>
    <row r="944" spans="1:47" ht="16.5" customHeight="1">
      <c r="A944" s="44">
        <v>942</v>
      </c>
      <c r="B944" s="11"/>
      <c r="C944" s="11" t="s">
        <v>6633</v>
      </c>
      <c r="D944" s="11" t="s">
        <v>6634</v>
      </c>
      <c r="E944" s="11" t="s">
        <v>56</v>
      </c>
      <c r="F944" s="11" t="s">
        <v>2149</v>
      </c>
      <c r="G944" s="11" t="s">
        <v>435</v>
      </c>
      <c r="H944" s="11">
        <v>0</v>
      </c>
      <c r="I944" s="50"/>
      <c r="J944" s="11" t="s">
        <v>6635</v>
      </c>
      <c r="K944" s="11" t="s">
        <v>6632</v>
      </c>
      <c r="L944" s="11" t="s">
        <v>5944</v>
      </c>
      <c r="M944" s="12">
        <v>45548</v>
      </c>
      <c r="N944" s="12">
        <v>45554</v>
      </c>
      <c r="O944" s="12" t="str">
        <f>IFERROR(_xlfn.XLOOKUP(표1[[#This Row],[시도]]&amp;" "&amp;표1[[#This Row],[시군구]],요금제0402!C:C,요금제0402!G:G),"-")</f>
        <v>경인B</v>
      </c>
      <c r="P944" s="40"/>
      <c r="Q944" s="57">
        <v>0</v>
      </c>
      <c r="R944" s="18">
        <v>100</v>
      </c>
      <c r="S944" s="18">
        <v>50</v>
      </c>
      <c r="T944" s="39" t="s">
        <v>64</v>
      </c>
      <c r="U944" s="11" t="s">
        <v>64</v>
      </c>
      <c r="V944" s="11">
        <v>7705300497</v>
      </c>
      <c r="W944" s="11" t="s">
        <v>6636</v>
      </c>
      <c r="X944" s="11" t="s">
        <v>6637</v>
      </c>
      <c r="Y944" s="11" t="s">
        <v>6638</v>
      </c>
      <c r="Z944" s="11">
        <v>3333099558834</v>
      </c>
      <c r="AA944" s="11" t="s">
        <v>68</v>
      </c>
      <c r="AB944" s="11" t="s">
        <v>6639</v>
      </c>
      <c r="AC944" s="11"/>
      <c r="AD944" s="11"/>
      <c r="AE944" s="11"/>
      <c r="AF944" s="15"/>
      <c r="AG944" s="17" t="str">
        <f>IFERROR(VLOOKUP(표1[[#This Row],[담당자]],'담당자 정보'!$B:$D,2,0),"")</f>
        <v>모아라인</v>
      </c>
      <c r="AH944" s="11" t="str">
        <f>IFERROR(VLOOKUP(표1[[#This Row],[담당자]],'담당자 정보'!$B:$E,4,0),"")</f>
        <v>인프라확장실</v>
      </c>
      <c r="AI944" s="12" t="s">
        <v>396</v>
      </c>
      <c r="AJ944" s="41" t="str">
        <f>IFERROR(VLOOKUP(표1[[#This Row],[담당자]],배민비즈계정!$B:$E,3,0),"")</f>
        <v>jpmook12</v>
      </c>
      <c r="AK944" s="41" t="str">
        <f>IFERROR(VLOOKUP(표1[[#This Row],[담당자]],배민비즈계정!$B:$E,4,0),"")</f>
        <v>010-9904-2857</v>
      </c>
      <c r="AL944" s="12" t="str">
        <f>VLOOKUP(표1[[#This Row],[담당자]],배민비즈계정!$B:$E,2,0)</f>
        <v>모아라인</v>
      </c>
      <c r="AM944" s="11">
        <f>VLOOKUP(표1[[#This Row],[담당자]],'담당자 정보'!B:G,6,FALSE)</f>
        <v>0</v>
      </c>
      <c r="AN944" s="11" t="e">
        <f>VLOOKUP(표1[[#This Row],[팀장]],배민비즈계정!$B:$E,3,FALSE)</f>
        <v>#N/A</v>
      </c>
      <c r="AO944" s="16" t="e">
        <f>VLOOKUP(표1[[#This Row],[팀장]],배민비즈계정!$B:$E,4,FALSE)</f>
        <v>#N/A</v>
      </c>
      <c r="AP944" s="2" t="s">
        <v>2149</v>
      </c>
      <c r="AQ944" s="2" t="s">
        <v>435</v>
      </c>
      <c r="AR944" s="2" t="str">
        <f>_xlfn.XLOOKUP(표1[[#This Row],[시도2]]&amp;" "&amp;표1[[#This Row],[시군구2]],요금제0402!C:C,요금제0402!G:G)</f>
        <v>경인B</v>
      </c>
      <c r="AS944" s="2"/>
      <c r="AT944" s="2"/>
      <c r="AU944" s="2"/>
    </row>
    <row r="945" spans="1:47" ht="16.5" customHeight="1">
      <c r="A945" s="44">
        <v>943</v>
      </c>
      <c r="B945" s="11"/>
      <c r="C945" s="11" t="s">
        <v>6640</v>
      </c>
      <c r="D945" s="11" t="s">
        <v>6641</v>
      </c>
      <c r="E945" s="11" t="s">
        <v>56</v>
      </c>
      <c r="F945" s="11" t="s">
        <v>57</v>
      </c>
      <c r="G945" s="11" t="s">
        <v>2571</v>
      </c>
      <c r="H945" s="11">
        <v>1</v>
      </c>
      <c r="I945" s="50"/>
      <c r="J945" s="11" t="s">
        <v>6642</v>
      </c>
      <c r="K945" s="11" t="s">
        <v>6643</v>
      </c>
      <c r="L945" s="11" t="s">
        <v>5944</v>
      </c>
      <c r="M945" s="12">
        <v>45548</v>
      </c>
      <c r="N945" s="12">
        <v>45554</v>
      </c>
      <c r="O945" s="12" t="str">
        <f>IFERROR(_xlfn.XLOOKUP(표1[[#This Row],[시도]]&amp;" "&amp;표1[[#This Row],[시군구]],요금제0402!C:C,요금제0402!G:G),"-")</f>
        <v>서울B&amp;경인A</v>
      </c>
      <c r="P945" s="40"/>
      <c r="Q945" s="57">
        <v>0</v>
      </c>
      <c r="R945" s="18">
        <v>100</v>
      </c>
      <c r="S945" s="18">
        <v>0</v>
      </c>
      <c r="T945" s="39" t="s">
        <v>150</v>
      </c>
      <c r="U945" s="11" t="s">
        <v>64</v>
      </c>
      <c r="V945" s="11">
        <v>7748703040</v>
      </c>
      <c r="W945" s="11" t="s">
        <v>5785</v>
      </c>
      <c r="X945" s="11" t="s">
        <v>191</v>
      </c>
      <c r="Y945" s="11" t="s">
        <v>192</v>
      </c>
      <c r="Z945" s="11">
        <v>66590101739112</v>
      </c>
      <c r="AA945" s="11" t="s">
        <v>90</v>
      </c>
      <c r="AB945" s="11" t="s">
        <v>193</v>
      </c>
      <c r="AC945" s="11" t="s">
        <v>6644</v>
      </c>
      <c r="AD945" s="11"/>
      <c r="AE945" s="11"/>
      <c r="AF945" s="15"/>
      <c r="AG945" s="17" t="str">
        <f>IFERROR(VLOOKUP(표1[[#This Row],[담당자]],'담당자 정보'!$B:$D,2,0),"")</f>
        <v>모아라인</v>
      </c>
      <c r="AH945" s="11" t="str">
        <f>IFERROR(VLOOKUP(표1[[#This Row],[담당자]],'담당자 정보'!$B:$E,4,0),"")</f>
        <v>모아라인</v>
      </c>
      <c r="AI945" s="12" t="s">
        <v>3466</v>
      </c>
      <c r="AJ945" s="41" t="str">
        <f>IFERROR(VLOOKUP(표1[[#This Row],[담당자]],배민비즈계정!$B:$E,3,0),"")</f>
        <v>smfai1</v>
      </c>
      <c r="AK945" s="41" t="str">
        <f>IFERROR(VLOOKUP(표1[[#This Row],[담당자]],배민비즈계정!$B:$E,4,0),"")</f>
        <v>010-4696-9776</v>
      </c>
      <c r="AL945" s="12" t="str">
        <f>VLOOKUP(표1[[#This Row],[담당자]],배민비즈계정!$B:$E,2,0)</f>
        <v>모아라인</v>
      </c>
      <c r="AM945" s="11">
        <f>VLOOKUP(표1[[#This Row],[담당자]],'담당자 정보'!B:G,6,FALSE)</f>
        <v>0</v>
      </c>
      <c r="AN945" s="11" t="e">
        <f>VLOOKUP(표1[[#This Row],[팀장]],배민비즈계정!$B:$E,3,FALSE)</f>
        <v>#N/A</v>
      </c>
      <c r="AO945" s="16" t="e">
        <f>VLOOKUP(표1[[#This Row],[팀장]],배민비즈계정!$B:$E,4,FALSE)</f>
        <v>#N/A</v>
      </c>
      <c r="AP945" s="2" t="s">
        <v>57</v>
      </c>
      <c r="AQ945" s="2" t="s">
        <v>2571</v>
      </c>
      <c r="AR945" s="2" t="str">
        <f>_xlfn.XLOOKUP(표1[[#This Row],[시도2]]&amp;" "&amp;표1[[#This Row],[시군구2]],요금제0402!C:C,요금제0402!G:G)</f>
        <v>서울B&amp;경인A</v>
      </c>
      <c r="AS945" s="2"/>
      <c r="AT945" s="2"/>
      <c r="AU945" s="2"/>
    </row>
    <row r="946" spans="1:47" ht="16.5" customHeight="1">
      <c r="A946" s="44">
        <v>944</v>
      </c>
      <c r="B946" s="11"/>
      <c r="C946" s="11" t="s">
        <v>6645</v>
      </c>
      <c r="D946" s="11" t="s">
        <v>6646</v>
      </c>
      <c r="E946" s="11" t="s">
        <v>56</v>
      </c>
      <c r="F946" s="11" t="s">
        <v>109</v>
      </c>
      <c r="G946" s="11" t="s">
        <v>819</v>
      </c>
      <c r="H946" s="11">
        <v>0</v>
      </c>
      <c r="I946" s="50"/>
      <c r="J946" s="11" t="s">
        <v>6647</v>
      </c>
      <c r="K946" s="11" t="s">
        <v>6648</v>
      </c>
      <c r="L946" s="11" t="s">
        <v>5944</v>
      </c>
      <c r="M946" s="12">
        <v>45548</v>
      </c>
      <c r="N946" s="12">
        <v>45554</v>
      </c>
      <c r="O946" s="12" t="str">
        <f>IFERROR(_xlfn.XLOOKUP(표1[[#This Row],[시도]]&amp;" "&amp;표1[[#This Row],[시군구]],요금제0402!C:C,요금제0402!G:G),"-")</f>
        <v>경인B</v>
      </c>
      <c r="P946" s="40"/>
      <c r="Q946" s="57">
        <v>0</v>
      </c>
      <c r="R946" s="18">
        <v>100</v>
      </c>
      <c r="S946" s="18">
        <v>50</v>
      </c>
      <c r="T946" s="39" t="s">
        <v>64</v>
      </c>
      <c r="U946" s="11" t="s">
        <v>64</v>
      </c>
      <c r="V946" s="11">
        <v>7340802198</v>
      </c>
      <c r="W946" s="11" t="s">
        <v>6649</v>
      </c>
      <c r="X946" s="11" t="s">
        <v>6650</v>
      </c>
      <c r="Y946" s="11" t="s">
        <v>6651</v>
      </c>
      <c r="Z946" s="11">
        <v>100080237839</v>
      </c>
      <c r="AA946" s="11" t="s">
        <v>1097</v>
      </c>
      <c r="AB946" s="11" t="s">
        <v>6652</v>
      </c>
      <c r="AC946" s="11"/>
      <c r="AD946" s="11"/>
      <c r="AE946" s="11"/>
      <c r="AF946" s="15"/>
      <c r="AG946" s="17" t="str">
        <f>IFERROR(VLOOKUP(표1[[#This Row],[담당자]],'담당자 정보'!$B:$D,2,0),"")</f>
        <v>모아라인</v>
      </c>
      <c r="AH946" s="11" t="str">
        <f>IFERROR(VLOOKUP(표1[[#This Row],[담당자]],'담당자 정보'!$B:$E,4,0),"")</f>
        <v>인프라확장_2팀</v>
      </c>
      <c r="AI946" s="12" t="s">
        <v>455</v>
      </c>
      <c r="AJ946" s="41" t="str">
        <f>IFERROR(VLOOKUP(표1[[#This Row],[담당자]],배민비즈계정!$B:$E,3,0),"")</f>
        <v>Dkssudgody</v>
      </c>
      <c r="AK946" s="41" t="str">
        <f>IFERROR(VLOOKUP(표1[[#This Row],[담당자]],배민비즈계정!$B:$E,4,0),"")</f>
        <v>010-9737-2777</v>
      </c>
      <c r="AL946" s="12" t="str">
        <f>VLOOKUP(표1[[#This Row],[담당자]],배민비즈계정!$B:$E,2,0)</f>
        <v>모아라인</v>
      </c>
      <c r="AM946" s="11" t="str">
        <f>VLOOKUP(표1[[#This Row],[담당자]],'담당자 정보'!B:G,6,FALSE)</f>
        <v>김정교</v>
      </c>
      <c r="AN946" s="11" t="str">
        <f>VLOOKUP(표1[[#This Row],[팀장]],배민비즈계정!$B:$E,3,FALSE)</f>
        <v>Dkssudgody</v>
      </c>
      <c r="AO946" s="16" t="str">
        <f>VLOOKUP(표1[[#This Row],[팀장]],배민비즈계정!$B:$E,4,FALSE)</f>
        <v>010-9737-2777</v>
      </c>
      <c r="AP946" s="2" t="s">
        <v>109</v>
      </c>
      <c r="AQ946" s="2" t="s">
        <v>819</v>
      </c>
      <c r="AR946" s="2" t="str">
        <f>_xlfn.XLOOKUP(표1[[#This Row],[시도2]]&amp;" "&amp;표1[[#This Row],[시군구2]],요금제0402!C:C,요금제0402!G:G)</f>
        <v>경인B</v>
      </c>
      <c r="AS946" s="2"/>
      <c r="AT946" s="2"/>
      <c r="AU946" s="2"/>
    </row>
    <row r="947" spans="1:47" ht="16.5" customHeight="1">
      <c r="A947" s="44">
        <v>945</v>
      </c>
      <c r="B947" s="11"/>
      <c r="C947" s="11" t="s">
        <v>6653</v>
      </c>
      <c r="D947" s="11" t="s">
        <v>6654</v>
      </c>
      <c r="E947" s="11" t="s">
        <v>56</v>
      </c>
      <c r="F947" s="11" t="s">
        <v>493</v>
      </c>
      <c r="G947" s="11" t="s">
        <v>539</v>
      </c>
      <c r="H947" s="11">
        <v>0</v>
      </c>
      <c r="I947" s="50"/>
      <c r="J947" s="11" t="s">
        <v>6655</v>
      </c>
      <c r="K947" s="11" t="s">
        <v>6656</v>
      </c>
      <c r="L947" s="11" t="s">
        <v>5944</v>
      </c>
      <c r="M947" s="12">
        <v>45548</v>
      </c>
      <c r="N947" s="12">
        <v>45554</v>
      </c>
      <c r="O947" s="12" t="str">
        <f>IFERROR(_xlfn.XLOOKUP(표1[[#This Row],[시도]]&amp;" "&amp;표1[[#This Row],[시군구]],요금제0402!C:C,요금제0402!G:G),"-")</f>
        <v>지방</v>
      </c>
      <c r="P947" s="40"/>
      <c r="Q947" s="57">
        <v>0</v>
      </c>
      <c r="R947" s="18">
        <v>100</v>
      </c>
      <c r="S947" s="18">
        <v>50</v>
      </c>
      <c r="T947" s="39" t="s">
        <v>64</v>
      </c>
      <c r="U947" s="11" t="s">
        <v>64</v>
      </c>
      <c r="V947" s="11">
        <v>8104700964</v>
      </c>
      <c r="W947" s="11" t="s">
        <v>6657</v>
      </c>
      <c r="X947" s="11" t="s">
        <v>3492</v>
      </c>
      <c r="Y947" s="11" t="s">
        <v>3493</v>
      </c>
      <c r="Z947" s="11">
        <v>3333266965494</v>
      </c>
      <c r="AA947" s="11" t="s">
        <v>68</v>
      </c>
      <c r="AB947" s="11" t="s">
        <v>3494</v>
      </c>
      <c r="AC947" s="11" t="s">
        <v>6582</v>
      </c>
      <c r="AD947" s="11"/>
      <c r="AE947" s="11"/>
      <c r="AF947" s="15"/>
      <c r="AG947" s="17" t="str">
        <f>IFERROR(VLOOKUP(표1[[#This Row],[담당자]],'담당자 정보'!$B:$D,2,0),"")</f>
        <v>모아라인</v>
      </c>
      <c r="AH947" s="11" t="str">
        <f>IFERROR(VLOOKUP(표1[[#This Row],[담당자]],'담당자 정보'!$B:$E,4,0),"")</f>
        <v>인프라확장_3팀</v>
      </c>
      <c r="AI947" s="12" t="s">
        <v>333</v>
      </c>
      <c r="AJ947" s="41" t="str">
        <f>IFERROR(VLOOKUP(표1[[#This Row],[담당자]],배민비즈계정!$B:$E,3,0),"")</f>
        <v>samsami7777777</v>
      </c>
      <c r="AK947" s="41" t="str">
        <f>IFERROR(VLOOKUP(표1[[#This Row],[담당자]],배민비즈계정!$B:$E,4,0),"")</f>
        <v>010-5212-8218</v>
      </c>
      <c r="AL947" s="12" t="str">
        <f>VLOOKUP(표1[[#This Row],[담당자]],배민비즈계정!$B:$E,2,0)</f>
        <v>모아라인</v>
      </c>
      <c r="AM947" s="11" t="str">
        <f>VLOOKUP(표1[[#This Row],[담당자]],'담당자 정보'!B:G,6,FALSE)</f>
        <v>김영선</v>
      </c>
      <c r="AN947" s="11" t="str">
        <f>VLOOKUP(표1[[#This Row],[팀장]],배민비즈계정!$B:$E,3,FALSE)</f>
        <v>samsami7777777</v>
      </c>
      <c r="AO947" s="16" t="str">
        <f>VLOOKUP(표1[[#This Row],[팀장]],배민비즈계정!$B:$E,4,FALSE)</f>
        <v>010-5212-8218</v>
      </c>
      <c r="AP947" s="2" t="s">
        <v>493</v>
      </c>
      <c r="AQ947" s="2" t="s">
        <v>539</v>
      </c>
      <c r="AR947" s="2" t="str">
        <f>_xlfn.XLOOKUP(표1[[#This Row],[시도2]]&amp;" "&amp;표1[[#This Row],[시군구2]],요금제0402!C:C,요금제0402!G:G)</f>
        <v>지방</v>
      </c>
      <c r="AS947" s="2"/>
      <c r="AT947" s="2"/>
      <c r="AU947" s="2"/>
    </row>
    <row r="948" spans="1:47" ht="16.5" customHeight="1">
      <c r="A948" s="44">
        <v>946</v>
      </c>
      <c r="B948" s="11"/>
      <c r="C948" s="11" t="s">
        <v>6658</v>
      </c>
      <c r="D948" s="11" t="s">
        <v>6659</v>
      </c>
      <c r="E948" s="11" t="s">
        <v>56</v>
      </c>
      <c r="F948" s="17" t="s">
        <v>309</v>
      </c>
      <c r="G948" s="11" t="s">
        <v>289</v>
      </c>
      <c r="H948" s="11">
        <v>0</v>
      </c>
      <c r="I948" s="47" t="s">
        <v>6660</v>
      </c>
      <c r="J948" s="11" t="s">
        <v>6661</v>
      </c>
      <c r="K948" s="11" t="s">
        <v>6297</v>
      </c>
      <c r="L948" s="11" t="s">
        <v>5944</v>
      </c>
      <c r="M948" s="12">
        <v>45548</v>
      </c>
      <c r="N948" s="12">
        <v>45554</v>
      </c>
      <c r="O948" s="12" t="str">
        <f>IFERROR(_xlfn.XLOOKUP(표1[[#This Row],[시도]]&amp;" "&amp;표1[[#This Row],[시군구]],요금제0402!C:C,요금제0402!G:G),"-")</f>
        <v>지방</v>
      </c>
      <c r="P948" s="40"/>
      <c r="Q948" s="57">
        <v>100</v>
      </c>
      <c r="R948" s="18">
        <v>100</v>
      </c>
      <c r="S948" s="18">
        <v>50</v>
      </c>
      <c r="T948" s="39" t="s">
        <v>64</v>
      </c>
      <c r="U948" s="11" t="s">
        <v>64</v>
      </c>
      <c r="V948" s="11">
        <v>1567400643</v>
      </c>
      <c r="W948" s="11" t="s">
        <v>6662</v>
      </c>
      <c r="X948" s="11" t="s">
        <v>6663</v>
      </c>
      <c r="Y948" s="11" t="s">
        <v>6664</v>
      </c>
      <c r="Z948" s="11">
        <v>3333040255329</v>
      </c>
      <c r="AA948" s="11" t="s">
        <v>68</v>
      </c>
      <c r="AB948" s="11" t="s">
        <v>6665</v>
      </c>
      <c r="AC948" s="54" t="s">
        <v>6666</v>
      </c>
      <c r="AD948" s="11"/>
      <c r="AE948" s="11"/>
      <c r="AF948" s="15"/>
      <c r="AG948" s="17" t="str">
        <f>IFERROR(VLOOKUP(표1[[#This Row],[담당자]],'담당자 정보'!$B:$D,2,0),"")</f>
        <v>바로고</v>
      </c>
      <c r="AH948" s="11" t="str">
        <f>IFERROR(VLOOKUP(표1[[#This Row],[담당자]],'담당자 정보'!$B:$E,4,0),"")</f>
        <v>2팀</v>
      </c>
      <c r="AI948" s="12" t="s">
        <v>317</v>
      </c>
      <c r="AJ948" s="41" t="str">
        <f>IFERROR(VLOOKUP(표1[[#This Row],[담당자]],배민비즈계정!$B:$E,3,0),"")</f>
        <v>mskim1</v>
      </c>
      <c r="AK948" s="41" t="str">
        <f>IFERROR(VLOOKUP(표1[[#This Row],[담당자]],배민비즈계정!$B:$E,4,0),"")</f>
        <v>010-4659-7909</v>
      </c>
      <c r="AL948" s="12" t="str">
        <f>VLOOKUP(표1[[#This Row],[담당자]],배민비즈계정!$B:$E,2,0)</f>
        <v>2팀</v>
      </c>
      <c r="AM948" s="11" t="str">
        <f>VLOOKUP(표1[[#This Row],[담당자]],'담당자 정보'!B:G,6,FALSE)</f>
        <v>최융희</v>
      </c>
      <c r="AN948" s="11" t="str">
        <f>VLOOKUP(표1[[#This Row],[팀장]],배민비즈계정!$B:$E,3,FALSE)</f>
        <v>yhchoi62</v>
      </c>
      <c r="AO948" s="16" t="str">
        <f>VLOOKUP(표1[[#This Row],[팀장]],배민비즈계정!$B:$E,4,FALSE)</f>
        <v xml:space="preserve"> 010-2336-6262</v>
      </c>
      <c r="AP948" s="2" t="s">
        <v>309</v>
      </c>
      <c r="AQ948" s="2" t="s">
        <v>289</v>
      </c>
      <c r="AR948" s="2" t="str">
        <f>_xlfn.XLOOKUP(표1[[#This Row],[시도2]]&amp;" "&amp;표1[[#This Row],[시군구2]],요금제0402!C:C,요금제0402!G:G)</f>
        <v>지방</v>
      </c>
      <c r="AS948" s="2"/>
      <c r="AT948" s="2"/>
      <c r="AU948" s="2"/>
    </row>
    <row r="949" spans="1:47" ht="16.5" customHeight="1">
      <c r="A949" s="44">
        <v>947</v>
      </c>
      <c r="B949" s="17"/>
      <c r="C949" s="17" t="s">
        <v>6667</v>
      </c>
      <c r="D949" s="17" t="s">
        <v>6668</v>
      </c>
      <c r="E949" s="11" t="s">
        <v>56</v>
      </c>
      <c r="F949" s="17" t="s">
        <v>309</v>
      </c>
      <c r="G949" s="17" t="s">
        <v>310</v>
      </c>
      <c r="H949" s="11">
        <v>0</v>
      </c>
      <c r="I949" s="47" t="s">
        <v>6669</v>
      </c>
      <c r="J949" s="17" t="s">
        <v>6670</v>
      </c>
      <c r="K949" s="17" t="s">
        <v>6671</v>
      </c>
      <c r="L949" s="11" t="s">
        <v>5944</v>
      </c>
      <c r="M949" s="12">
        <v>45548</v>
      </c>
      <c r="N949" s="12">
        <v>45554</v>
      </c>
      <c r="O949" s="12" t="str">
        <f>IFERROR(_xlfn.XLOOKUP(표1[[#This Row],[시도]]&amp;" "&amp;표1[[#This Row],[시군구]],요금제0402!C:C,요금제0402!G:G),"-")</f>
        <v>지방</v>
      </c>
      <c r="P949" s="156"/>
      <c r="Q949" s="57">
        <v>100</v>
      </c>
      <c r="R949" s="18">
        <v>100</v>
      </c>
      <c r="S949" s="18">
        <v>50</v>
      </c>
      <c r="T949" s="39" t="s">
        <v>64</v>
      </c>
      <c r="U949" s="11" t="s">
        <v>64</v>
      </c>
      <c r="V949" s="11">
        <v>1567400643</v>
      </c>
      <c r="W949" s="11" t="s">
        <v>6672</v>
      </c>
      <c r="X949" s="11" t="s">
        <v>6663</v>
      </c>
      <c r="Y949" s="11" t="s">
        <v>6664</v>
      </c>
      <c r="Z949" s="11">
        <v>3333040255329</v>
      </c>
      <c r="AA949" s="11" t="s">
        <v>68</v>
      </c>
      <c r="AB949" s="11" t="s">
        <v>6665</v>
      </c>
      <c r="AC949" s="17" t="s">
        <v>6673</v>
      </c>
      <c r="AD949" s="17"/>
      <c r="AE949" s="17"/>
      <c r="AF949" s="32"/>
      <c r="AG949" s="17" t="str">
        <f>IFERROR(VLOOKUP(표1[[#This Row],[담당자]],'담당자 정보'!$B:$D,2,0),"")</f>
        <v>바로고</v>
      </c>
      <c r="AH949" s="11" t="str">
        <f>IFERROR(VLOOKUP(표1[[#This Row],[담당자]],'담당자 정보'!$B:$E,4,0),"")</f>
        <v>2팀</v>
      </c>
      <c r="AI949" s="12" t="s">
        <v>317</v>
      </c>
      <c r="AJ949" s="41" t="str">
        <f>IFERROR(VLOOKUP(표1[[#This Row],[담당자]],배민비즈계정!$B:$E,3,0),"")</f>
        <v>mskim1</v>
      </c>
      <c r="AK949" s="41" t="str">
        <f>IFERROR(VLOOKUP(표1[[#This Row],[담당자]],배민비즈계정!$B:$E,4,0),"")</f>
        <v>010-4659-7909</v>
      </c>
      <c r="AL949" s="12" t="str">
        <f>VLOOKUP(표1[[#This Row],[담당자]],배민비즈계정!$B:$E,2,0)</f>
        <v>2팀</v>
      </c>
      <c r="AM949" s="11" t="str">
        <f>VLOOKUP(표1[[#This Row],[담당자]],'담당자 정보'!B:G,6,FALSE)</f>
        <v>최융희</v>
      </c>
      <c r="AN949" s="11" t="str">
        <f>VLOOKUP(표1[[#This Row],[팀장]],배민비즈계정!$B:$E,3,FALSE)</f>
        <v>yhchoi62</v>
      </c>
      <c r="AO949" s="16" t="str">
        <f>VLOOKUP(표1[[#This Row],[팀장]],배민비즈계정!$B:$E,4,FALSE)</f>
        <v xml:space="preserve"> 010-2336-6262</v>
      </c>
      <c r="AP949" s="2" t="s">
        <v>309</v>
      </c>
      <c r="AQ949" s="2" t="s">
        <v>310</v>
      </c>
      <c r="AR949" s="2" t="str">
        <f>_xlfn.XLOOKUP(표1[[#This Row],[시도2]]&amp;" "&amp;표1[[#This Row],[시군구2]],요금제0402!C:C,요금제0402!G:G)</f>
        <v>지방</v>
      </c>
      <c r="AS949" s="2"/>
      <c r="AT949" s="2"/>
      <c r="AU949" s="2"/>
    </row>
    <row r="950" spans="1:47" ht="16.5" customHeight="1">
      <c r="A950" s="44">
        <v>948</v>
      </c>
      <c r="B950" s="11"/>
      <c r="C950" s="11" t="s">
        <v>6674</v>
      </c>
      <c r="D950" s="11" t="s">
        <v>6675</v>
      </c>
      <c r="E950" s="11" t="s">
        <v>56</v>
      </c>
      <c r="F950" s="11" t="s">
        <v>1831</v>
      </c>
      <c r="G950" s="11" t="s">
        <v>302</v>
      </c>
      <c r="H950" s="11">
        <v>0</v>
      </c>
      <c r="I950" s="50"/>
      <c r="J950" s="11" t="s">
        <v>6676</v>
      </c>
      <c r="K950" s="11" t="s">
        <v>6677</v>
      </c>
      <c r="L950" s="11" t="s">
        <v>6678</v>
      </c>
      <c r="M950" s="12">
        <v>45554</v>
      </c>
      <c r="N950" s="12">
        <v>45560</v>
      </c>
      <c r="O950" s="12" t="str">
        <f>IFERROR(_xlfn.XLOOKUP(표1[[#This Row],[시도]]&amp;" "&amp;표1[[#This Row],[시군구]],요금제0402!C:C,요금제0402!G:G),"-")</f>
        <v>지방</v>
      </c>
      <c r="P950" s="40"/>
      <c r="Q950" s="57">
        <v>0</v>
      </c>
      <c r="R950" s="18">
        <v>100</v>
      </c>
      <c r="S950" s="18">
        <v>50</v>
      </c>
      <c r="T950" s="39" t="s">
        <v>64</v>
      </c>
      <c r="U950" s="11" t="s">
        <v>64</v>
      </c>
      <c r="V950" s="11">
        <v>2070880052</v>
      </c>
      <c r="W950" s="11" t="s">
        <v>6679</v>
      </c>
      <c r="X950" s="11" t="s">
        <v>6680</v>
      </c>
      <c r="Y950" s="11" t="s">
        <v>6681</v>
      </c>
      <c r="Z950" s="11">
        <v>3021221358521</v>
      </c>
      <c r="AA950" s="11" t="s">
        <v>142</v>
      </c>
      <c r="AB950" s="11" t="s">
        <v>6682</v>
      </c>
      <c r="AC950" s="11" t="s">
        <v>6683</v>
      </c>
      <c r="AD950" s="11"/>
      <c r="AE950" s="11"/>
      <c r="AF950" s="15"/>
      <c r="AG950" s="17" t="str">
        <f>IFERROR(VLOOKUP(표1[[#This Row],[담당자]],'담당자 정보'!$B:$D,2,0),"")</f>
        <v>바로고</v>
      </c>
      <c r="AH950" s="11" t="str">
        <f>IFERROR(VLOOKUP(표1[[#This Row],[담당자]],'담당자 정보'!$B:$E,4,0),"")</f>
        <v>2팀</v>
      </c>
      <c r="AI950" s="12" t="s">
        <v>317</v>
      </c>
      <c r="AJ950" s="41" t="str">
        <f>IFERROR(VLOOKUP(표1[[#This Row],[담당자]],배민비즈계정!$B:$E,3,0),"")</f>
        <v>mskim1</v>
      </c>
      <c r="AK950" s="41" t="str">
        <f>IFERROR(VLOOKUP(표1[[#This Row],[담당자]],배민비즈계정!$B:$E,4,0),"")</f>
        <v>010-4659-7909</v>
      </c>
      <c r="AL950" s="12" t="str">
        <f>VLOOKUP(표1[[#This Row],[담당자]],배민비즈계정!$B:$E,2,0)</f>
        <v>2팀</v>
      </c>
      <c r="AM950" s="11" t="str">
        <f>VLOOKUP(표1[[#This Row],[담당자]],'담당자 정보'!B:G,6,FALSE)</f>
        <v>최융희</v>
      </c>
      <c r="AN950" s="11" t="str">
        <f>VLOOKUP(표1[[#This Row],[팀장]],배민비즈계정!$B:$E,3,FALSE)</f>
        <v>yhchoi62</v>
      </c>
      <c r="AO950" s="16" t="str">
        <f>VLOOKUP(표1[[#This Row],[팀장]],배민비즈계정!$B:$E,4,FALSE)</f>
        <v xml:space="preserve"> 010-2336-6262</v>
      </c>
      <c r="AP950" s="2" t="s">
        <v>1831</v>
      </c>
      <c r="AQ950" s="2" t="s">
        <v>302</v>
      </c>
      <c r="AR950" s="2" t="str">
        <f>_xlfn.XLOOKUP(표1[[#This Row],[시도2]]&amp;" "&amp;표1[[#This Row],[시군구2]],요금제0402!C:C,요금제0402!G:G)</f>
        <v>지방</v>
      </c>
      <c r="AS950" s="2"/>
      <c r="AT950" s="2"/>
      <c r="AU950" s="2"/>
    </row>
    <row r="951" spans="1:47" ht="16.5" customHeight="1">
      <c r="A951" s="44">
        <v>949</v>
      </c>
      <c r="B951" s="11"/>
      <c r="C951" s="11" t="s">
        <v>6684</v>
      </c>
      <c r="D951" s="11" t="s">
        <v>6685</v>
      </c>
      <c r="E951" s="11" t="s">
        <v>56</v>
      </c>
      <c r="F951" s="11" t="s">
        <v>1831</v>
      </c>
      <c r="G951" s="11" t="s">
        <v>302</v>
      </c>
      <c r="H951" s="11">
        <v>0</v>
      </c>
      <c r="I951" s="50"/>
      <c r="J951" s="11" t="s">
        <v>6686</v>
      </c>
      <c r="K951" s="11" t="s">
        <v>6687</v>
      </c>
      <c r="L951" s="11" t="s">
        <v>6678</v>
      </c>
      <c r="M951" s="12">
        <v>45554</v>
      </c>
      <c r="N951" s="12">
        <v>45560</v>
      </c>
      <c r="O951" s="12" t="str">
        <f>IFERROR(_xlfn.XLOOKUP(표1[[#This Row],[시도]]&amp;" "&amp;표1[[#This Row],[시군구]],요금제0402!C:C,요금제0402!G:G),"-")</f>
        <v>지방</v>
      </c>
      <c r="P951" s="40"/>
      <c r="Q951" s="57">
        <v>0</v>
      </c>
      <c r="R951" s="18">
        <v>100</v>
      </c>
      <c r="S951" s="18">
        <v>50</v>
      </c>
      <c r="T951" s="39" t="s">
        <v>64</v>
      </c>
      <c r="U951" s="11" t="s">
        <v>64</v>
      </c>
      <c r="V951" s="11">
        <v>8913600671</v>
      </c>
      <c r="W951" s="11" t="s">
        <v>3188</v>
      </c>
      <c r="X951" s="11" t="s">
        <v>3189</v>
      </c>
      <c r="Y951" s="11" t="s">
        <v>3190</v>
      </c>
      <c r="Z951" s="11">
        <v>9003298779251</v>
      </c>
      <c r="AA951" s="11" t="s">
        <v>129</v>
      </c>
      <c r="AB951" s="11" t="s">
        <v>3191</v>
      </c>
      <c r="AC951" s="11" t="s">
        <v>6688</v>
      </c>
      <c r="AD951" s="11"/>
      <c r="AE951" s="11"/>
      <c r="AF951" s="15"/>
      <c r="AG951" s="17" t="str">
        <f>IFERROR(VLOOKUP(표1[[#This Row],[담당자]],'담당자 정보'!$B:$D,2,0),"")</f>
        <v>바로고</v>
      </c>
      <c r="AH951" s="11" t="str">
        <f>IFERROR(VLOOKUP(표1[[#This Row],[담당자]],'담당자 정보'!$B:$E,4,0),"")</f>
        <v>2팀</v>
      </c>
      <c r="AI951" s="12" t="s">
        <v>317</v>
      </c>
      <c r="AJ951" s="41" t="str">
        <f>IFERROR(VLOOKUP(표1[[#This Row],[담당자]],배민비즈계정!$B:$E,3,0),"")</f>
        <v>mskim1</v>
      </c>
      <c r="AK951" s="41" t="str">
        <f>IFERROR(VLOOKUP(표1[[#This Row],[담당자]],배민비즈계정!$B:$E,4,0),"")</f>
        <v>010-4659-7909</v>
      </c>
      <c r="AL951" s="12" t="str">
        <f>VLOOKUP(표1[[#This Row],[담당자]],배민비즈계정!$B:$E,2,0)</f>
        <v>2팀</v>
      </c>
      <c r="AM951" s="11" t="str">
        <f>VLOOKUP(표1[[#This Row],[담당자]],'담당자 정보'!B:G,6,FALSE)</f>
        <v>최융희</v>
      </c>
      <c r="AN951" s="11" t="str">
        <f>VLOOKUP(표1[[#This Row],[팀장]],배민비즈계정!$B:$E,3,FALSE)</f>
        <v>yhchoi62</v>
      </c>
      <c r="AO951" s="16" t="str">
        <f>VLOOKUP(표1[[#This Row],[팀장]],배민비즈계정!$B:$E,4,FALSE)</f>
        <v xml:space="preserve"> 010-2336-6262</v>
      </c>
      <c r="AP951" s="2" t="s">
        <v>1831</v>
      </c>
      <c r="AQ951" s="2" t="s">
        <v>302</v>
      </c>
      <c r="AR951" s="2" t="str">
        <f>_xlfn.XLOOKUP(표1[[#This Row],[시도2]]&amp;" "&amp;표1[[#This Row],[시군구2]],요금제0402!C:C,요금제0402!G:G)</f>
        <v>지방</v>
      </c>
      <c r="AS951" s="2"/>
      <c r="AT951" s="2"/>
      <c r="AU951" s="2"/>
    </row>
    <row r="952" spans="1:47" ht="16.5" customHeight="1">
      <c r="A952" s="44">
        <v>950</v>
      </c>
      <c r="B952" s="11"/>
      <c r="C952" s="11" t="s">
        <v>6689</v>
      </c>
      <c r="D952" s="11" t="s">
        <v>6690</v>
      </c>
      <c r="E952" s="11" t="s">
        <v>75</v>
      </c>
      <c r="F952" s="11" t="s">
        <v>1831</v>
      </c>
      <c r="G952" s="11" t="s">
        <v>400</v>
      </c>
      <c r="H952" s="11">
        <v>0</v>
      </c>
      <c r="I952" s="50"/>
      <c r="J952" s="11" t="s">
        <v>6691</v>
      </c>
      <c r="K952" s="11" t="s">
        <v>6692</v>
      </c>
      <c r="L952" s="11" t="s">
        <v>6678</v>
      </c>
      <c r="M952" s="12">
        <v>45554</v>
      </c>
      <c r="N952" s="12">
        <v>45560</v>
      </c>
      <c r="O952" s="12" t="str">
        <f>IFERROR(_xlfn.XLOOKUP(표1[[#This Row],[시도]]&amp;" "&amp;표1[[#This Row],[시군구]],요금제0402!C:C,요금제0402!G:G),"-")</f>
        <v>지방</v>
      </c>
      <c r="P952" s="40"/>
      <c r="Q952" s="57">
        <v>0</v>
      </c>
      <c r="R952" s="18">
        <v>100</v>
      </c>
      <c r="S952" s="18">
        <v>50</v>
      </c>
      <c r="T952" s="39" t="s">
        <v>64</v>
      </c>
      <c r="U952" s="11" t="s">
        <v>64</v>
      </c>
      <c r="V952" s="11">
        <v>7121402296</v>
      </c>
      <c r="W952" s="11" t="s">
        <v>6693</v>
      </c>
      <c r="X952" s="11" t="s">
        <v>6694</v>
      </c>
      <c r="Y952" s="11" t="s">
        <v>6695</v>
      </c>
      <c r="Z952" s="11">
        <v>63301514101010</v>
      </c>
      <c r="AA952" s="11" t="s">
        <v>103</v>
      </c>
      <c r="AB952" s="11" t="s">
        <v>6696</v>
      </c>
      <c r="AC952" s="11" t="s">
        <v>6688</v>
      </c>
      <c r="AD952" s="11"/>
      <c r="AE952" s="11"/>
      <c r="AF952" s="15"/>
      <c r="AG952" s="17" t="str">
        <f>IFERROR(VLOOKUP(표1[[#This Row],[담당자]],'담당자 정보'!$B:$D,2,0),"")</f>
        <v>바로고</v>
      </c>
      <c r="AH952" s="11" t="str">
        <f>IFERROR(VLOOKUP(표1[[#This Row],[담당자]],'담당자 정보'!$B:$E,4,0),"")</f>
        <v>2팀</v>
      </c>
      <c r="AI952" s="12" t="s">
        <v>317</v>
      </c>
      <c r="AJ952" s="41" t="str">
        <f>IFERROR(VLOOKUP(표1[[#This Row],[담당자]],배민비즈계정!$B:$E,3,0),"")</f>
        <v>mskim1</v>
      </c>
      <c r="AK952" s="41" t="str">
        <f>IFERROR(VLOOKUP(표1[[#This Row],[담당자]],배민비즈계정!$B:$E,4,0),"")</f>
        <v>010-4659-7909</v>
      </c>
      <c r="AL952" s="12" t="str">
        <f>VLOOKUP(표1[[#This Row],[담당자]],배민비즈계정!$B:$E,2,0)</f>
        <v>2팀</v>
      </c>
      <c r="AM952" s="11" t="str">
        <f>VLOOKUP(표1[[#This Row],[담당자]],'담당자 정보'!B:G,6,FALSE)</f>
        <v>최융희</v>
      </c>
      <c r="AN952" s="11" t="str">
        <f>VLOOKUP(표1[[#This Row],[팀장]],배민비즈계정!$B:$E,3,FALSE)</f>
        <v>yhchoi62</v>
      </c>
      <c r="AO952" s="16" t="str">
        <f>VLOOKUP(표1[[#This Row],[팀장]],배민비즈계정!$B:$E,4,FALSE)</f>
        <v xml:space="preserve"> 010-2336-6262</v>
      </c>
      <c r="AP952" s="2" t="s">
        <v>1831</v>
      </c>
      <c r="AQ952" s="2" t="s">
        <v>400</v>
      </c>
      <c r="AR952" s="2" t="str">
        <f>_xlfn.XLOOKUP(표1[[#This Row],[시도2]]&amp;" "&amp;표1[[#This Row],[시군구2]],요금제0402!C:C,요금제0402!G:G)</f>
        <v>지방</v>
      </c>
      <c r="AS952" s="2"/>
      <c r="AT952" s="2"/>
      <c r="AU952" s="2"/>
    </row>
    <row r="953" spans="1:47" ht="16.5" customHeight="1">
      <c r="A953" s="44">
        <v>951</v>
      </c>
      <c r="B953" s="11"/>
      <c r="C953" s="11" t="s">
        <v>6697</v>
      </c>
      <c r="D953" s="11" t="s">
        <v>6698</v>
      </c>
      <c r="E953" s="11" t="s">
        <v>56</v>
      </c>
      <c r="F953" s="11" t="s">
        <v>1831</v>
      </c>
      <c r="G953" s="11" t="s">
        <v>400</v>
      </c>
      <c r="H953" s="11">
        <v>0</v>
      </c>
      <c r="I953" s="50"/>
      <c r="J953" s="11" t="s">
        <v>6699</v>
      </c>
      <c r="K953" s="11" t="s">
        <v>6700</v>
      </c>
      <c r="L953" s="11" t="s">
        <v>6678</v>
      </c>
      <c r="M953" s="12">
        <v>45554</v>
      </c>
      <c r="N953" s="12">
        <v>45560</v>
      </c>
      <c r="O953" s="12" t="str">
        <f>IFERROR(_xlfn.XLOOKUP(표1[[#This Row],[시도]]&amp;" "&amp;표1[[#This Row],[시군구]],요금제0402!C:C,요금제0402!G:G),"-")</f>
        <v>지방</v>
      </c>
      <c r="P953" s="40"/>
      <c r="Q953" s="57">
        <v>0</v>
      </c>
      <c r="R953" s="18">
        <v>100</v>
      </c>
      <c r="S953" s="18">
        <v>50</v>
      </c>
      <c r="T953" s="39" t="s">
        <v>64</v>
      </c>
      <c r="U953" s="11" t="s">
        <v>64</v>
      </c>
      <c r="V953" s="11">
        <v>5755400680</v>
      </c>
      <c r="W953" s="11" t="s">
        <v>6701</v>
      </c>
      <c r="X953" s="11" t="s">
        <v>6702</v>
      </c>
      <c r="Y953" s="11" t="s">
        <v>6703</v>
      </c>
      <c r="Z953" s="11">
        <v>3333082653921</v>
      </c>
      <c r="AA953" s="11" t="s">
        <v>68</v>
      </c>
      <c r="AB953" s="11" t="s">
        <v>6704</v>
      </c>
      <c r="AC953" s="11" t="s">
        <v>6688</v>
      </c>
      <c r="AD953" s="11"/>
      <c r="AE953" s="11"/>
      <c r="AF953" s="15"/>
      <c r="AG953" s="17" t="str">
        <f>IFERROR(VLOOKUP(표1[[#This Row],[담당자]],'담당자 정보'!$B:$D,2,0),"")</f>
        <v>바로고</v>
      </c>
      <c r="AH953" s="11" t="str">
        <f>IFERROR(VLOOKUP(표1[[#This Row],[담당자]],'담당자 정보'!$B:$E,4,0),"")</f>
        <v>2팀</v>
      </c>
      <c r="AI953" s="12" t="s">
        <v>317</v>
      </c>
      <c r="AJ953" s="41" t="str">
        <f>IFERROR(VLOOKUP(표1[[#This Row],[담당자]],배민비즈계정!$B:$E,3,0),"")</f>
        <v>mskim1</v>
      </c>
      <c r="AK953" s="41" t="str">
        <f>IFERROR(VLOOKUP(표1[[#This Row],[담당자]],배민비즈계정!$B:$E,4,0),"")</f>
        <v>010-4659-7909</v>
      </c>
      <c r="AL953" s="12" t="str">
        <f>VLOOKUP(표1[[#This Row],[담당자]],배민비즈계정!$B:$E,2,0)</f>
        <v>2팀</v>
      </c>
      <c r="AM953" s="11" t="str">
        <f>VLOOKUP(표1[[#This Row],[담당자]],'담당자 정보'!B:G,6,FALSE)</f>
        <v>최융희</v>
      </c>
      <c r="AN953" s="11" t="str">
        <f>VLOOKUP(표1[[#This Row],[팀장]],배민비즈계정!$B:$E,3,FALSE)</f>
        <v>yhchoi62</v>
      </c>
      <c r="AO953" s="16" t="str">
        <f>VLOOKUP(표1[[#This Row],[팀장]],배민비즈계정!$B:$E,4,FALSE)</f>
        <v xml:space="preserve"> 010-2336-6262</v>
      </c>
      <c r="AP953" s="2" t="s">
        <v>1831</v>
      </c>
      <c r="AQ953" s="2" t="s">
        <v>400</v>
      </c>
      <c r="AR953" s="2" t="str">
        <f>_xlfn.XLOOKUP(표1[[#This Row],[시도2]]&amp;" "&amp;표1[[#This Row],[시군구2]],요금제0402!C:C,요금제0402!G:G)</f>
        <v>지방</v>
      </c>
      <c r="AS953" s="2"/>
      <c r="AT953" s="2"/>
      <c r="AU953" s="2"/>
    </row>
    <row r="954" spans="1:47" ht="16.5" customHeight="1">
      <c r="A954" s="44">
        <v>952</v>
      </c>
      <c r="B954" s="11"/>
      <c r="C954" s="11" t="s">
        <v>6705</v>
      </c>
      <c r="D954" s="11" t="s">
        <v>6706</v>
      </c>
      <c r="E954" s="11" t="s">
        <v>56</v>
      </c>
      <c r="F954" s="11" t="s">
        <v>1831</v>
      </c>
      <c r="G954" s="11" t="s">
        <v>400</v>
      </c>
      <c r="H954" s="11">
        <v>0</v>
      </c>
      <c r="I954" s="50"/>
      <c r="J954" s="11" t="s">
        <v>6707</v>
      </c>
      <c r="K954" s="11" t="s">
        <v>6708</v>
      </c>
      <c r="L954" s="11" t="s">
        <v>6678</v>
      </c>
      <c r="M954" s="12">
        <v>45554</v>
      </c>
      <c r="N954" s="12">
        <v>45560</v>
      </c>
      <c r="O954" s="12" t="str">
        <f>IFERROR(_xlfn.XLOOKUP(표1[[#This Row],[시도]]&amp;" "&amp;표1[[#This Row],[시군구]],요금제0402!C:C,요금제0402!G:G),"-")</f>
        <v>지방</v>
      </c>
      <c r="P954" s="40"/>
      <c r="Q954" s="57">
        <v>0</v>
      </c>
      <c r="R954" s="18">
        <v>100</v>
      </c>
      <c r="S954" s="18">
        <v>50</v>
      </c>
      <c r="T954" s="39" t="s">
        <v>64</v>
      </c>
      <c r="U954" s="11" t="s">
        <v>150</v>
      </c>
      <c r="V954" s="11">
        <v>0</v>
      </c>
      <c r="W954" s="11">
        <v>0</v>
      </c>
      <c r="X954" s="11">
        <v>0</v>
      </c>
      <c r="Y954" s="11">
        <v>0</v>
      </c>
      <c r="Z954" s="11">
        <v>0</v>
      </c>
      <c r="AA954" s="11">
        <v>0</v>
      </c>
      <c r="AB954" s="11">
        <v>0</v>
      </c>
      <c r="AC954" s="11" t="s">
        <v>6688</v>
      </c>
      <c r="AD954" s="11"/>
      <c r="AE954" s="11"/>
      <c r="AF954" s="15"/>
      <c r="AG954" s="17" t="str">
        <f>IFERROR(VLOOKUP(표1[[#This Row],[담당자]],'담당자 정보'!$B:$D,2,0),"")</f>
        <v>바로고</v>
      </c>
      <c r="AH954" s="11" t="str">
        <f>IFERROR(VLOOKUP(표1[[#This Row],[담당자]],'담당자 정보'!$B:$E,4,0),"")</f>
        <v>2팀</v>
      </c>
      <c r="AI954" s="12" t="s">
        <v>317</v>
      </c>
      <c r="AJ954" s="41" t="str">
        <f>IFERROR(VLOOKUP(표1[[#This Row],[담당자]],배민비즈계정!$B:$E,3,0),"")</f>
        <v>mskim1</v>
      </c>
      <c r="AK954" s="41" t="str">
        <f>IFERROR(VLOOKUP(표1[[#This Row],[담당자]],배민비즈계정!$B:$E,4,0),"")</f>
        <v>010-4659-7909</v>
      </c>
      <c r="AL954" s="12" t="str">
        <f>VLOOKUP(표1[[#This Row],[담당자]],배민비즈계정!$B:$E,2,0)</f>
        <v>2팀</v>
      </c>
      <c r="AM954" s="11" t="str">
        <f>VLOOKUP(표1[[#This Row],[담당자]],'담당자 정보'!B:G,6,FALSE)</f>
        <v>최융희</v>
      </c>
      <c r="AN954" s="11" t="str">
        <f>VLOOKUP(표1[[#This Row],[팀장]],배민비즈계정!$B:$E,3,FALSE)</f>
        <v>yhchoi62</v>
      </c>
      <c r="AO954" s="16" t="str">
        <f>VLOOKUP(표1[[#This Row],[팀장]],배민비즈계정!$B:$E,4,FALSE)</f>
        <v xml:space="preserve"> 010-2336-6262</v>
      </c>
      <c r="AP954" s="2" t="s">
        <v>1831</v>
      </c>
      <c r="AQ954" s="2" t="s">
        <v>400</v>
      </c>
      <c r="AR954" s="2" t="str">
        <f>_xlfn.XLOOKUP(표1[[#This Row],[시도2]]&amp;" "&amp;표1[[#This Row],[시군구2]],요금제0402!C:C,요금제0402!G:G)</f>
        <v>지방</v>
      </c>
      <c r="AS954" s="2"/>
      <c r="AT954" s="2"/>
      <c r="AU954" s="2"/>
    </row>
    <row r="955" spans="1:47" ht="16.5" customHeight="1">
      <c r="A955" s="44">
        <v>953</v>
      </c>
      <c r="B955" s="11"/>
      <c r="C955" s="11" t="s">
        <v>6709</v>
      </c>
      <c r="D955" s="11" t="s">
        <v>6710</v>
      </c>
      <c r="E955" s="11" t="s">
        <v>56</v>
      </c>
      <c r="F955" s="11" t="s">
        <v>109</v>
      </c>
      <c r="G955" s="11" t="s">
        <v>1178</v>
      </c>
      <c r="H955" s="11">
        <v>0</v>
      </c>
      <c r="I955" s="50"/>
      <c r="J955" s="11" t="s">
        <v>6711</v>
      </c>
      <c r="K955" s="11" t="s">
        <v>5082</v>
      </c>
      <c r="L955" s="11" t="s">
        <v>6678</v>
      </c>
      <c r="M955" s="12">
        <v>45554</v>
      </c>
      <c r="N955" s="12">
        <v>45560</v>
      </c>
      <c r="O955" s="12" t="str">
        <f>IFERROR(_xlfn.XLOOKUP(표1[[#This Row],[시도]]&amp;" "&amp;표1[[#This Row],[시군구]],요금제0402!C:C,요금제0402!G:G),"-")</f>
        <v>로드러너 요금제</v>
      </c>
      <c r="P955" s="40"/>
      <c r="Q955" s="57">
        <v>0</v>
      </c>
      <c r="R955" s="18">
        <v>100</v>
      </c>
      <c r="S955" s="18">
        <v>50</v>
      </c>
      <c r="T955" s="39" t="s">
        <v>64</v>
      </c>
      <c r="U955" s="11" t="s">
        <v>150</v>
      </c>
      <c r="V955" s="11">
        <v>0</v>
      </c>
      <c r="W955" s="11">
        <v>0</v>
      </c>
      <c r="X955" s="11">
        <v>0</v>
      </c>
      <c r="Y955" s="11">
        <v>0</v>
      </c>
      <c r="Z955" s="11">
        <v>0</v>
      </c>
      <c r="AA955" s="11">
        <v>0</v>
      </c>
      <c r="AB955" s="11">
        <v>0</v>
      </c>
      <c r="AC955" s="11" t="s">
        <v>6688</v>
      </c>
      <c r="AD955" s="11"/>
      <c r="AE955" s="11"/>
      <c r="AF955" s="15"/>
      <c r="AG955" s="17" t="str">
        <f>IFERROR(VLOOKUP(표1[[#This Row],[담당자]],'담당자 정보'!$B:$D,2,0),"")</f>
        <v>모아라인</v>
      </c>
      <c r="AH955" s="11" t="str">
        <f>IFERROR(VLOOKUP(표1[[#This Row],[담당자]],'담당자 정보'!$B:$E,4,0),"")</f>
        <v>인프라확장실</v>
      </c>
      <c r="AI955" s="12" t="s">
        <v>396</v>
      </c>
      <c r="AJ955" s="41" t="str">
        <f>IFERROR(VLOOKUP(표1[[#This Row],[담당자]],배민비즈계정!$B:$E,3,0),"")</f>
        <v>jpmook12</v>
      </c>
      <c r="AK955" s="41" t="str">
        <f>IFERROR(VLOOKUP(표1[[#This Row],[담당자]],배민비즈계정!$B:$E,4,0),"")</f>
        <v>010-9904-2857</v>
      </c>
      <c r="AL955" s="12" t="str">
        <f>VLOOKUP(표1[[#This Row],[담당자]],배민비즈계정!$B:$E,2,0)</f>
        <v>모아라인</v>
      </c>
      <c r="AM955" s="11">
        <f>VLOOKUP(표1[[#This Row],[담당자]],'담당자 정보'!B:G,6,FALSE)</f>
        <v>0</v>
      </c>
      <c r="AN955" s="11" t="e">
        <f>VLOOKUP(표1[[#This Row],[팀장]],배민비즈계정!$B:$E,3,FALSE)</f>
        <v>#N/A</v>
      </c>
      <c r="AO955" s="16" t="e">
        <f>VLOOKUP(표1[[#This Row],[팀장]],배민비즈계정!$B:$E,4,FALSE)</f>
        <v>#N/A</v>
      </c>
      <c r="AP955" s="2" t="s">
        <v>109</v>
      </c>
      <c r="AQ955" s="2" t="s">
        <v>1178</v>
      </c>
      <c r="AR955" s="2" t="str">
        <f>_xlfn.XLOOKUP(표1[[#This Row],[시도2]]&amp;" "&amp;표1[[#This Row],[시군구2]],요금제0402!C:C,요금제0402!G:G)</f>
        <v>로드러너 요금제</v>
      </c>
      <c r="AS955" s="2"/>
      <c r="AT955" s="2"/>
      <c r="AU955" s="2"/>
    </row>
    <row r="956" spans="1:47" ht="16.5" customHeight="1">
      <c r="A956" s="44">
        <v>954</v>
      </c>
      <c r="B956" s="11"/>
      <c r="C956" s="11" t="s">
        <v>6712</v>
      </c>
      <c r="D956" s="11" t="s">
        <v>6713</v>
      </c>
      <c r="E956" s="11" t="s">
        <v>56</v>
      </c>
      <c r="F956" s="11" t="s">
        <v>1831</v>
      </c>
      <c r="G956" s="11" t="s">
        <v>400</v>
      </c>
      <c r="H956" s="11">
        <v>0</v>
      </c>
      <c r="I956" s="50"/>
      <c r="J956" s="11" t="s">
        <v>6714</v>
      </c>
      <c r="K956" s="11" t="s">
        <v>6715</v>
      </c>
      <c r="L956" s="11" t="s">
        <v>6678</v>
      </c>
      <c r="M956" s="12">
        <v>45554</v>
      </c>
      <c r="N956" s="12">
        <v>45560</v>
      </c>
      <c r="O956" s="12" t="str">
        <f>IFERROR(_xlfn.XLOOKUP(표1[[#This Row],[시도]]&amp;" "&amp;표1[[#This Row],[시군구]],요금제0402!C:C,요금제0402!G:G),"-")</f>
        <v>지방</v>
      </c>
      <c r="P956" s="40"/>
      <c r="Q956" s="57">
        <v>0</v>
      </c>
      <c r="R956" s="18">
        <v>100</v>
      </c>
      <c r="S956" s="18">
        <v>50</v>
      </c>
      <c r="T956" s="39" t="s">
        <v>64</v>
      </c>
      <c r="U956" s="11" t="s">
        <v>64</v>
      </c>
      <c r="V956" s="11">
        <v>3562901505</v>
      </c>
      <c r="W956" s="11" t="s">
        <v>6716</v>
      </c>
      <c r="X956" s="11" t="s">
        <v>6717</v>
      </c>
      <c r="Y956" s="11" t="s">
        <v>6718</v>
      </c>
      <c r="Z956" s="11">
        <v>3333313158972</v>
      </c>
      <c r="AA956" s="11" t="s">
        <v>68</v>
      </c>
      <c r="AB956" s="11" t="s">
        <v>6719</v>
      </c>
      <c r="AC956" s="11" t="s">
        <v>6688</v>
      </c>
      <c r="AD956" s="11"/>
      <c r="AE956" s="11"/>
      <c r="AF956" s="15"/>
      <c r="AG956" s="17" t="str">
        <f>IFERROR(VLOOKUP(표1[[#This Row],[담당자]],'담당자 정보'!$B:$D,2,0),"")</f>
        <v>바로고</v>
      </c>
      <c r="AH956" s="11" t="str">
        <f>IFERROR(VLOOKUP(표1[[#This Row],[담당자]],'담당자 정보'!$B:$E,4,0),"")</f>
        <v>2팀</v>
      </c>
      <c r="AI956" s="12" t="s">
        <v>317</v>
      </c>
      <c r="AJ956" s="41" t="str">
        <f>IFERROR(VLOOKUP(표1[[#This Row],[담당자]],배민비즈계정!$B:$E,3,0),"")</f>
        <v>mskim1</v>
      </c>
      <c r="AK956" s="41" t="str">
        <f>IFERROR(VLOOKUP(표1[[#This Row],[담당자]],배민비즈계정!$B:$E,4,0),"")</f>
        <v>010-4659-7909</v>
      </c>
      <c r="AL956" s="12" t="str">
        <f>VLOOKUP(표1[[#This Row],[담당자]],배민비즈계정!$B:$E,2,0)</f>
        <v>2팀</v>
      </c>
      <c r="AM956" s="11" t="str">
        <f>VLOOKUP(표1[[#This Row],[담당자]],'담당자 정보'!B:G,6,FALSE)</f>
        <v>최융희</v>
      </c>
      <c r="AN956" s="11" t="str">
        <f>VLOOKUP(표1[[#This Row],[팀장]],배민비즈계정!$B:$E,3,FALSE)</f>
        <v>yhchoi62</v>
      </c>
      <c r="AO956" s="16" t="str">
        <f>VLOOKUP(표1[[#This Row],[팀장]],배민비즈계정!$B:$E,4,FALSE)</f>
        <v xml:space="preserve"> 010-2336-6262</v>
      </c>
      <c r="AP956" s="2" t="s">
        <v>1831</v>
      </c>
      <c r="AQ956" s="2" t="s">
        <v>400</v>
      </c>
      <c r="AR956" s="2" t="str">
        <f>_xlfn.XLOOKUP(표1[[#This Row],[시도2]]&amp;" "&amp;표1[[#This Row],[시군구2]],요금제0402!C:C,요금제0402!G:G)</f>
        <v>지방</v>
      </c>
      <c r="AS956" s="2"/>
      <c r="AT956" s="2"/>
      <c r="AU956" s="2"/>
    </row>
    <row r="957" spans="1:47" ht="16.5" customHeight="1">
      <c r="A957" s="44">
        <v>955</v>
      </c>
      <c r="B957" s="11"/>
      <c r="C957" s="11" t="s">
        <v>6720</v>
      </c>
      <c r="D957" s="11" t="s">
        <v>6721</v>
      </c>
      <c r="E957" s="11" t="s">
        <v>56</v>
      </c>
      <c r="F957" s="11" t="s">
        <v>57</v>
      </c>
      <c r="G957" s="11" t="s">
        <v>95</v>
      </c>
      <c r="H957" s="11">
        <v>0</v>
      </c>
      <c r="I957" s="50"/>
      <c r="J957" s="11" t="s">
        <v>6722</v>
      </c>
      <c r="K957" s="11" t="s">
        <v>6723</v>
      </c>
      <c r="L957" s="11" t="s">
        <v>5944</v>
      </c>
      <c r="M957" s="12">
        <v>45554</v>
      </c>
      <c r="N957" s="12">
        <v>45560</v>
      </c>
      <c r="O957" s="12" t="str">
        <f>IFERROR(_xlfn.XLOOKUP(표1[[#This Row],[시도]]&amp;" "&amp;표1[[#This Row],[시군구]],요금제0402!C:C,요금제0402!G:G),"-")</f>
        <v>서울A</v>
      </c>
      <c r="P957" s="40"/>
      <c r="Q957" s="57">
        <v>0</v>
      </c>
      <c r="R957" s="18">
        <v>100</v>
      </c>
      <c r="S957" s="18">
        <v>50</v>
      </c>
      <c r="T957" s="39" t="s">
        <v>64</v>
      </c>
      <c r="U957" s="11" t="s">
        <v>64</v>
      </c>
      <c r="V957" s="11">
        <v>7152001040</v>
      </c>
      <c r="W957" s="11" t="s">
        <v>100</v>
      </c>
      <c r="X957" s="11" t="s">
        <v>101</v>
      </c>
      <c r="Y957" s="11" t="s">
        <v>102</v>
      </c>
      <c r="Z957" s="11">
        <v>21708984401011</v>
      </c>
      <c r="AA957" s="11" t="s">
        <v>103</v>
      </c>
      <c r="AB957" s="11" t="s">
        <v>6724</v>
      </c>
      <c r="AC957" s="11" t="s">
        <v>6688</v>
      </c>
      <c r="AD957" s="11"/>
      <c r="AE957" s="11"/>
      <c r="AF957" s="15"/>
      <c r="AG957" s="17" t="str">
        <f>IFERROR(VLOOKUP(표1[[#This Row],[담당자]],'담당자 정보'!$B:$D,2,0),"")</f>
        <v>바로고</v>
      </c>
      <c r="AH957" s="11" t="str">
        <f>IFERROR(VLOOKUP(표1[[#This Row],[담당자]],'담당자 정보'!$B:$E,4,0),"")</f>
        <v>전략사업부</v>
      </c>
      <c r="AI957" s="12" t="s">
        <v>4504</v>
      </c>
      <c r="AJ957" s="41" t="str">
        <f>IFERROR(VLOOKUP(표1[[#This Row],[담당자]],배민비즈계정!$B:$E,3,0),"")</f>
        <v>kckim</v>
      </c>
      <c r="AK957" s="41" t="str">
        <f>IFERROR(VLOOKUP(표1[[#This Row],[담당자]],배민비즈계정!$B:$E,4,0),"")</f>
        <v>01023652356</v>
      </c>
      <c r="AL957" s="12" t="str">
        <f>VLOOKUP(표1[[#This Row],[담당자]],배민비즈계정!$B:$E,2,0)</f>
        <v>커넥트팀 팀장</v>
      </c>
      <c r="AM957" s="11" t="str">
        <f>VLOOKUP(표1[[#This Row],[담당자]],'담당자 정보'!B:G,6,FALSE)</f>
        <v>김기찬</v>
      </c>
      <c r="AN957" s="11" t="str">
        <f>VLOOKUP(표1[[#This Row],[팀장]],배민비즈계정!$B:$E,3,FALSE)</f>
        <v>kckim</v>
      </c>
      <c r="AO957" s="16" t="str">
        <f>VLOOKUP(표1[[#This Row],[팀장]],배민비즈계정!$B:$E,4,FALSE)</f>
        <v>01023652356</v>
      </c>
      <c r="AP957" s="2" t="s">
        <v>57</v>
      </c>
      <c r="AQ957" s="2" t="s">
        <v>95</v>
      </c>
      <c r="AR957" s="2" t="str">
        <f>_xlfn.XLOOKUP(표1[[#This Row],[시도2]]&amp;" "&amp;표1[[#This Row],[시군구2]],요금제0402!C:C,요금제0402!G:G)</f>
        <v>서울A</v>
      </c>
      <c r="AS957" s="2"/>
      <c r="AT957" s="2"/>
      <c r="AU957" s="2"/>
    </row>
    <row r="958" spans="1:47" ht="16.5" customHeight="1">
      <c r="A958" s="44">
        <v>956</v>
      </c>
      <c r="B958" s="17"/>
      <c r="C958" s="17" t="s">
        <v>6725</v>
      </c>
      <c r="D958" s="17" t="s">
        <v>6726</v>
      </c>
      <c r="E958" s="11" t="s">
        <v>56</v>
      </c>
      <c r="F958" s="17" t="s">
        <v>57</v>
      </c>
      <c r="G958" s="17" t="s">
        <v>634</v>
      </c>
      <c r="H958" s="11">
        <v>0</v>
      </c>
      <c r="I958" s="154"/>
      <c r="J958" s="17" t="s">
        <v>6727</v>
      </c>
      <c r="K958" s="17" t="s">
        <v>3737</v>
      </c>
      <c r="L958" s="17" t="s">
        <v>5944</v>
      </c>
      <c r="M958" s="12">
        <v>45554</v>
      </c>
      <c r="N958" s="12">
        <v>45560</v>
      </c>
      <c r="O958" s="12" t="str">
        <f>IFERROR(_xlfn.XLOOKUP(표1[[#This Row],[시도]]&amp;" "&amp;표1[[#This Row],[시군구]],요금제0402!C:C,요금제0402!G:G),"-")</f>
        <v>서울B&amp;경인A</v>
      </c>
      <c r="P958" s="156"/>
      <c r="Q958" s="57">
        <v>0</v>
      </c>
      <c r="R958" s="18">
        <v>100</v>
      </c>
      <c r="S958" s="18">
        <v>50</v>
      </c>
      <c r="T958" s="39" t="s">
        <v>64</v>
      </c>
      <c r="U958" s="11" t="s">
        <v>64</v>
      </c>
      <c r="V958" s="11">
        <v>6396700780</v>
      </c>
      <c r="W958" s="11" t="s">
        <v>3729</v>
      </c>
      <c r="X958" s="11" t="s">
        <v>3739</v>
      </c>
      <c r="Y958" s="11" t="s">
        <v>3740</v>
      </c>
      <c r="Z958" s="11">
        <v>3511329090923</v>
      </c>
      <c r="AA958" s="11" t="s">
        <v>142</v>
      </c>
      <c r="AB958" s="11" t="s">
        <v>3741</v>
      </c>
      <c r="AC958" s="11" t="s">
        <v>6688</v>
      </c>
      <c r="AD958" s="17"/>
      <c r="AE958" s="17"/>
      <c r="AF958" s="32"/>
      <c r="AG958" s="17" t="str">
        <f>IFERROR(VLOOKUP(표1[[#This Row],[담당자]],'담당자 정보'!$B:$D,2,0),"")</f>
        <v>바로고</v>
      </c>
      <c r="AH958" s="11" t="str">
        <f>IFERROR(VLOOKUP(표1[[#This Row],[담당자]],'담당자 정보'!$B:$E,4,0),"")</f>
        <v>1팀</v>
      </c>
      <c r="AI958" s="12" t="s">
        <v>71</v>
      </c>
      <c r="AJ958" s="41" t="str">
        <f>IFERROR(VLOOKUP(표1[[#This Row],[담당자]],배민비즈계정!$B:$E,3,0),"")</f>
        <v>tkdan159</v>
      </c>
      <c r="AK958" s="41" t="str">
        <f>IFERROR(VLOOKUP(표1[[#This Row],[담당자]],배민비즈계정!$B:$E,4,0),"")</f>
        <v>010-9052-0911</v>
      </c>
      <c r="AL958" s="12" t="str">
        <f>VLOOKUP(표1[[#This Row],[담당자]],배민비즈계정!$B:$E,2,0)</f>
        <v>1팀</v>
      </c>
      <c r="AM958" s="11" t="str">
        <f>VLOOKUP(표1[[#This Row],[담당자]],'담당자 정보'!B:G,6,FALSE)</f>
        <v>평정현</v>
      </c>
      <c r="AN958" s="11" t="str">
        <f>VLOOKUP(표1[[#This Row],[팀장]],배민비즈계정!$B:$E,3,FALSE)</f>
        <v>jhpyeong</v>
      </c>
      <c r="AO958" s="16" t="str">
        <f>VLOOKUP(표1[[#This Row],[팀장]],배민비즈계정!$B:$E,4,FALSE)</f>
        <v>010-4660-7292</v>
      </c>
      <c r="AP958" s="2" t="s">
        <v>57</v>
      </c>
      <c r="AQ958" s="2" t="s">
        <v>634</v>
      </c>
      <c r="AR958" s="2" t="str">
        <f>_xlfn.XLOOKUP(표1[[#This Row],[시도2]]&amp;" "&amp;표1[[#This Row],[시군구2]],요금제0402!C:C,요금제0402!G:G)</f>
        <v>서울B&amp;경인A</v>
      </c>
      <c r="AS958" s="2"/>
      <c r="AT958" s="2"/>
      <c r="AU958" s="2"/>
    </row>
    <row r="959" spans="1:47" ht="16.5" customHeight="1">
      <c r="A959" s="44">
        <v>957</v>
      </c>
      <c r="B959" s="11"/>
      <c r="C959" s="11" t="s">
        <v>6728</v>
      </c>
      <c r="D959" s="11" t="s">
        <v>6729</v>
      </c>
      <c r="E959" s="11" t="s">
        <v>56</v>
      </c>
      <c r="F959" s="11" t="s">
        <v>2149</v>
      </c>
      <c r="G959" s="11" t="s">
        <v>435</v>
      </c>
      <c r="H959" s="11">
        <v>0</v>
      </c>
      <c r="I959" s="50" t="s">
        <v>6730</v>
      </c>
      <c r="J959" s="11" t="s">
        <v>6731</v>
      </c>
      <c r="K959" s="11" t="s">
        <v>6541</v>
      </c>
      <c r="L959" s="17" t="s">
        <v>5944</v>
      </c>
      <c r="M959" s="12">
        <v>45559</v>
      </c>
      <c r="N959" s="12">
        <v>45567</v>
      </c>
      <c r="O959" s="12" t="str">
        <f>IFERROR(_xlfn.XLOOKUP(표1[[#This Row],[시도]]&amp;" "&amp;표1[[#This Row],[시군구]],요금제0402!C:C,요금제0402!G:G),"-")</f>
        <v>경인B</v>
      </c>
      <c r="P959" s="40"/>
      <c r="Q959" s="57">
        <v>0</v>
      </c>
      <c r="R959" s="18">
        <v>100</v>
      </c>
      <c r="S959" s="18">
        <v>50</v>
      </c>
      <c r="T959" s="39" t="s">
        <v>64</v>
      </c>
      <c r="U959" s="11" t="s">
        <v>64</v>
      </c>
      <c r="V959" s="11">
        <v>5473201455</v>
      </c>
      <c r="W959" s="11" t="s">
        <v>627</v>
      </c>
      <c r="X959" s="11" t="s">
        <v>6732</v>
      </c>
      <c r="Y959" s="11" t="s">
        <v>6733</v>
      </c>
      <c r="Z959" s="11">
        <v>9003275923706</v>
      </c>
      <c r="AA959" s="11" t="s">
        <v>129</v>
      </c>
      <c r="AB959" s="11" t="s">
        <v>6734</v>
      </c>
      <c r="AC959" s="11" t="s">
        <v>6735</v>
      </c>
      <c r="AD959" s="11"/>
      <c r="AE959" s="11"/>
      <c r="AF959" s="15"/>
      <c r="AG959" s="17" t="str">
        <f>IFERROR(VLOOKUP(표1[[#This Row],[담당자]],'담당자 정보'!$B:$D,2,0),"")</f>
        <v>바로고</v>
      </c>
      <c r="AH959" s="11" t="str">
        <f>IFERROR(VLOOKUP(표1[[#This Row],[담당자]],'담당자 정보'!$B:$E,4,0),"")</f>
        <v>1팀</v>
      </c>
      <c r="AI959" s="12" t="s">
        <v>2479</v>
      </c>
      <c r="AJ959" s="39" t="str">
        <f>IFERROR(VLOOKUP(표1[[#This Row],[담당자]],배민비즈계정!$B:$E,3,0),"")</f>
        <v>yong1217</v>
      </c>
      <c r="AK959" s="39" t="str">
        <f>IFERROR(VLOOKUP(표1[[#This Row],[담당자]],배민비즈계정!$B:$E,4,0),"")</f>
        <v xml:space="preserve"> 010-9876-9387</v>
      </c>
      <c r="AL959" s="12" t="str">
        <f>VLOOKUP(표1[[#This Row],[담당자]],배민비즈계정!$B:$E,2,0)</f>
        <v>1팀</v>
      </c>
      <c r="AM959" s="11" t="str">
        <f>VLOOKUP(표1[[#This Row],[담당자]],'담당자 정보'!B:G,6,FALSE)</f>
        <v>평정현</v>
      </c>
      <c r="AN959" s="11" t="str">
        <f>VLOOKUP(표1[[#This Row],[팀장]],배민비즈계정!$B:$E,3,FALSE)</f>
        <v>jhpyeong</v>
      </c>
      <c r="AO959" s="16" t="str">
        <f>VLOOKUP(표1[[#This Row],[팀장]],배민비즈계정!$B:$E,4,FALSE)</f>
        <v>010-4660-7292</v>
      </c>
      <c r="AP959" s="2" t="s">
        <v>2149</v>
      </c>
      <c r="AQ959" s="2" t="s">
        <v>435</v>
      </c>
      <c r="AR959" s="2" t="str">
        <f>_xlfn.XLOOKUP(표1[[#This Row],[시도2]]&amp;" "&amp;표1[[#This Row],[시군구2]],요금제0402!C:C,요금제0402!G:G)</f>
        <v>경인B</v>
      </c>
      <c r="AS959" s="2"/>
      <c r="AT959" s="2"/>
      <c r="AU959" s="2"/>
    </row>
    <row r="960" spans="1:47" ht="16.5" customHeight="1">
      <c r="A960" s="44">
        <v>958</v>
      </c>
      <c r="B960" s="11"/>
      <c r="C960" s="11" t="s">
        <v>6736</v>
      </c>
      <c r="D960" s="11" t="s">
        <v>6737</v>
      </c>
      <c r="E960" s="11" t="s">
        <v>56</v>
      </c>
      <c r="F960" s="11" t="s">
        <v>109</v>
      </c>
      <c r="G960" s="11" t="s">
        <v>1148</v>
      </c>
      <c r="H960" s="11">
        <v>0</v>
      </c>
      <c r="I960" s="50"/>
      <c r="J960" s="11" t="s">
        <v>6738</v>
      </c>
      <c r="K960" s="11" t="s">
        <v>6739</v>
      </c>
      <c r="L960" s="17" t="s">
        <v>5944</v>
      </c>
      <c r="M960" s="12">
        <v>45559</v>
      </c>
      <c r="N960" s="12">
        <v>45567</v>
      </c>
      <c r="O960" s="12" t="str">
        <f>IFERROR(_xlfn.XLOOKUP(표1[[#This Row],[시도]]&amp;" "&amp;표1[[#This Row],[시군구]],요금제0402!C:C,요금제0402!G:G),"-")</f>
        <v>경인B</v>
      </c>
      <c r="P960" s="40"/>
      <c r="Q960" s="57">
        <v>0</v>
      </c>
      <c r="R960" s="18">
        <v>100</v>
      </c>
      <c r="S960" s="18">
        <v>50</v>
      </c>
      <c r="T960" s="39" t="s">
        <v>64</v>
      </c>
      <c r="U960" s="11" t="s">
        <v>64</v>
      </c>
      <c r="V960" s="11">
        <v>0</v>
      </c>
      <c r="W960" s="11">
        <v>0</v>
      </c>
      <c r="X960" s="11">
        <v>0</v>
      </c>
      <c r="Y960" s="11">
        <v>0</v>
      </c>
      <c r="Z960" s="11">
        <v>0</v>
      </c>
      <c r="AA960" s="11">
        <v>0</v>
      </c>
      <c r="AB960" s="11">
        <v>0</v>
      </c>
      <c r="AC960" s="11" t="s">
        <v>6735</v>
      </c>
      <c r="AD960" s="11"/>
      <c r="AE960" s="11"/>
      <c r="AF960" s="15"/>
      <c r="AG960" s="56" t="str">
        <f>IFERROR(VLOOKUP(표1[[#This Row],[담당자]],'담당자 정보'!$B:$D,2,0),"")</f>
        <v>바로고</v>
      </c>
      <c r="AH960" s="11" t="str">
        <f>IFERROR(VLOOKUP(표1[[#This Row],[담당자]],'담당자 정보'!$B:$E,4,0),"")</f>
        <v>1팀</v>
      </c>
      <c r="AI960" s="12" t="s">
        <v>131</v>
      </c>
      <c r="AJ960" s="39" t="str">
        <f>IFERROR(VLOOKUP(표1[[#This Row],[담당자]],배민비즈계정!$B:$E,3,0),"")</f>
        <v>kwpark</v>
      </c>
      <c r="AK960" s="39" t="str">
        <f>IFERROR(VLOOKUP(표1[[#This Row],[담당자]],배민비즈계정!$B:$E,4,0),"")</f>
        <v>010-9098-6748</v>
      </c>
      <c r="AL960" s="12" t="str">
        <f>VLOOKUP(표1[[#This Row],[담당자]],배민비즈계정!$B:$E,2,0)</f>
        <v>1팀</v>
      </c>
      <c r="AM960" s="11" t="str">
        <f>VLOOKUP(표1[[#This Row],[담당자]],'담당자 정보'!B:G,6,FALSE)</f>
        <v>평정현</v>
      </c>
      <c r="AN960" s="11" t="str">
        <f>VLOOKUP(표1[[#This Row],[팀장]],배민비즈계정!$B:$E,3,FALSE)</f>
        <v>jhpyeong</v>
      </c>
      <c r="AO960" s="16" t="str">
        <f>VLOOKUP(표1[[#This Row],[팀장]],배민비즈계정!$B:$E,4,FALSE)</f>
        <v>010-4660-7292</v>
      </c>
      <c r="AP960" s="2" t="s">
        <v>109</v>
      </c>
      <c r="AQ960" s="2" t="s">
        <v>1148</v>
      </c>
      <c r="AR960" s="2" t="str">
        <f>_xlfn.XLOOKUP(표1[[#This Row],[시도2]]&amp;" "&amp;표1[[#This Row],[시군구2]],요금제0402!C:C,요금제0402!G:G)</f>
        <v>경인B</v>
      </c>
      <c r="AS960" s="2"/>
      <c r="AT960" s="2"/>
      <c r="AU960" s="2"/>
    </row>
    <row r="961" spans="1:47" ht="16.5" customHeight="1">
      <c r="A961" s="44">
        <v>959</v>
      </c>
      <c r="B961" s="11"/>
      <c r="C961" s="11" t="s">
        <v>6740</v>
      </c>
      <c r="D961" s="11" t="s">
        <v>6741</v>
      </c>
      <c r="E961" s="11" t="s">
        <v>56</v>
      </c>
      <c r="F961" s="11" t="s">
        <v>109</v>
      </c>
      <c r="G961" s="11" t="s">
        <v>135</v>
      </c>
      <c r="H961" s="11">
        <v>0</v>
      </c>
      <c r="I961" s="50"/>
      <c r="J961" s="11" t="s">
        <v>6742</v>
      </c>
      <c r="K961" s="11" t="s">
        <v>5078</v>
      </c>
      <c r="L961" s="17" t="s">
        <v>5944</v>
      </c>
      <c r="M961" s="12">
        <v>45559</v>
      </c>
      <c r="N961" s="12">
        <v>45567</v>
      </c>
      <c r="O961" s="12" t="str">
        <f>IFERROR(_xlfn.XLOOKUP(표1[[#This Row],[시도]]&amp;" "&amp;표1[[#This Row],[시군구]],요금제0402!C:C,요금제0402!G:G),"-")</f>
        <v>경인B</v>
      </c>
      <c r="P961" s="40"/>
      <c r="Q961" s="57">
        <v>0</v>
      </c>
      <c r="R961" s="18">
        <v>100</v>
      </c>
      <c r="S961" s="18">
        <v>50</v>
      </c>
      <c r="T961" s="39" t="s">
        <v>64</v>
      </c>
      <c r="U961" s="11" t="s">
        <v>64</v>
      </c>
      <c r="V961" s="11">
        <v>5921300606</v>
      </c>
      <c r="W961" s="11" t="s">
        <v>6743</v>
      </c>
      <c r="X961" s="11" t="s">
        <v>6744</v>
      </c>
      <c r="Y961" s="11" t="s">
        <v>6745</v>
      </c>
      <c r="Z961" s="11" t="s">
        <v>6746</v>
      </c>
      <c r="AA961" s="11" t="s">
        <v>103</v>
      </c>
      <c r="AB961" s="11" t="s">
        <v>6747</v>
      </c>
      <c r="AC961" s="11" t="s">
        <v>6735</v>
      </c>
      <c r="AD961" s="11"/>
      <c r="AE961" s="11"/>
      <c r="AF961" s="15"/>
      <c r="AG961" s="56" t="str">
        <f>IFERROR(VLOOKUP(표1[[#This Row],[담당자]],'담당자 정보'!$B:$D,2,0),"")</f>
        <v>모아라인</v>
      </c>
      <c r="AH961" s="11" t="str">
        <f>IFERROR(VLOOKUP(표1[[#This Row],[담당자]],'담당자 정보'!$B:$E,4,0),"")</f>
        <v>인프라확장실</v>
      </c>
      <c r="AI961" s="12" t="s">
        <v>396</v>
      </c>
      <c r="AJ961" s="39" t="str">
        <f>IFERROR(VLOOKUP(표1[[#This Row],[담당자]],배민비즈계정!$B:$E,3,0),"")</f>
        <v>jpmook12</v>
      </c>
      <c r="AK961" s="39" t="str">
        <f>IFERROR(VLOOKUP(표1[[#This Row],[담당자]],배민비즈계정!$B:$E,4,0),"")</f>
        <v>010-9904-2857</v>
      </c>
      <c r="AL961" s="12" t="str">
        <f>VLOOKUP(표1[[#This Row],[담당자]],배민비즈계정!$B:$E,2,0)</f>
        <v>모아라인</v>
      </c>
      <c r="AM961" s="11">
        <f>VLOOKUP(표1[[#This Row],[담당자]],'담당자 정보'!B:G,6,FALSE)</f>
        <v>0</v>
      </c>
      <c r="AN961" s="11" t="e">
        <f>VLOOKUP(표1[[#This Row],[팀장]],배민비즈계정!$B:$E,3,FALSE)</f>
        <v>#N/A</v>
      </c>
      <c r="AO961" s="16" t="e">
        <f>VLOOKUP(표1[[#This Row],[팀장]],배민비즈계정!$B:$E,4,FALSE)</f>
        <v>#N/A</v>
      </c>
      <c r="AP961" s="2" t="s">
        <v>109</v>
      </c>
      <c r="AQ961" s="2" t="s">
        <v>135</v>
      </c>
      <c r="AR961" s="2" t="str">
        <f>_xlfn.XLOOKUP(표1[[#This Row],[시도2]]&amp;" "&amp;표1[[#This Row],[시군구2]],요금제0402!C:C,요금제0402!G:G)</f>
        <v>경인B</v>
      </c>
      <c r="AS961" s="2"/>
      <c r="AT961" s="2"/>
      <c r="AU961" s="2"/>
    </row>
    <row r="962" spans="1:47" ht="16.5" customHeight="1">
      <c r="A962" s="44">
        <v>960</v>
      </c>
      <c r="B962" s="11"/>
      <c r="C962" s="11" t="s">
        <v>6748</v>
      </c>
      <c r="D962" s="11" t="s">
        <v>6749</v>
      </c>
      <c r="E962" s="11" t="s">
        <v>56</v>
      </c>
      <c r="F962" s="11" t="s">
        <v>109</v>
      </c>
      <c r="G962" s="11" t="s">
        <v>135</v>
      </c>
      <c r="H962" s="11">
        <v>0</v>
      </c>
      <c r="I962" s="50"/>
      <c r="J962" s="11" t="s">
        <v>6750</v>
      </c>
      <c r="K962" s="11" t="s">
        <v>6751</v>
      </c>
      <c r="L962" s="17" t="s">
        <v>5944</v>
      </c>
      <c r="M962" s="12">
        <v>45559</v>
      </c>
      <c r="N962" s="12">
        <v>45567</v>
      </c>
      <c r="O962" s="12" t="str">
        <f>IFERROR(_xlfn.XLOOKUP(표1[[#This Row],[시도]]&amp;" "&amp;표1[[#This Row],[시군구]],요금제0402!C:C,요금제0402!G:G),"-")</f>
        <v>경인B</v>
      </c>
      <c r="P962" s="40"/>
      <c r="Q962" s="57">
        <v>0</v>
      </c>
      <c r="R962" s="18">
        <v>100</v>
      </c>
      <c r="S962" s="18">
        <v>50</v>
      </c>
      <c r="T962" s="39" t="s">
        <v>64</v>
      </c>
      <c r="U962" s="11" t="s">
        <v>64</v>
      </c>
      <c r="V962" s="11">
        <v>5921300606</v>
      </c>
      <c r="W962" s="11" t="s">
        <v>6743</v>
      </c>
      <c r="X962" s="11" t="s">
        <v>6744</v>
      </c>
      <c r="Y962" s="11" t="s">
        <v>6745</v>
      </c>
      <c r="Z962" s="11">
        <v>132088337758</v>
      </c>
      <c r="AA962" s="11" t="s">
        <v>430</v>
      </c>
      <c r="AB962" s="11" t="s">
        <v>6752</v>
      </c>
      <c r="AC962" s="11" t="s">
        <v>6735</v>
      </c>
      <c r="AD962" s="11"/>
      <c r="AE962" s="11"/>
      <c r="AF962" s="15"/>
      <c r="AG962" s="56" t="str">
        <f>IFERROR(VLOOKUP(표1[[#This Row],[담당자]],'담당자 정보'!$B:$D,2,0),"")</f>
        <v>모아라인</v>
      </c>
      <c r="AH962" s="11" t="str">
        <f>IFERROR(VLOOKUP(표1[[#This Row],[담당자]],'담당자 정보'!$B:$E,4,0),"")</f>
        <v>인프라확장실</v>
      </c>
      <c r="AI962" s="12" t="s">
        <v>396</v>
      </c>
      <c r="AJ962" s="39" t="str">
        <f>IFERROR(VLOOKUP(표1[[#This Row],[담당자]],배민비즈계정!$B:$E,3,0),"")</f>
        <v>jpmook12</v>
      </c>
      <c r="AK962" s="39" t="str">
        <f>IFERROR(VLOOKUP(표1[[#This Row],[담당자]],배민비즈계정!$B:$E,4,0),"")</f>
        <v>010-9904-2857</v>
      </c>
      <c r="AL962" s="12" t="str">
        <f>VLOOKUP(표1[[#This Row],[담당자]],배민비즈계정!$B:$E,2,0)</f>
        <v>모아라인</v>
      </c>
      <c r="AM962" s="11">
        <f>VLOOKUP(표1[[#This Row],[담당자]],'담당자 정보'!B:G,6,FALSE)</f>
        <v>0</v>
      </c>
      <c r="AN962" s="11" t="e">
        <f>VLOOKUP(표1[[#This Row],[팀장]],배민비즈계정!$B:$E,3,FALSE)</f>
        <v>#N/A</v>
      </c>
      <c r="AO962" s="16" t="e">
        <f>VLOOKUP(표1[[#This Row],[팀장]],배민비즈계정!$B:$E,4,FALSE)</f>
        <v>#N/A</v>
      </c>
      <c r="AP962" s="2" t="s">
        <v>109</v>
      </c>
      <c r="AQ962" s="2" t="s">
        <v>135</v>
      </c>
      <c r="AR962" s="2" t="str">
        <f>_xlfn.XLOOKUP(표1[[#This Row],[시도2]]&amp;" "&amp;표1[[#This Row],[시군구2]],요금제0402!C:C,요금제0402!G:G)</f>
        <v>경인B</v>
      </c>
      <c r="AS962" s="2"/>
      <c r="AT962" s="2"/>
      <c r="AU962" s="2"/>
    </row>
    <row r="963" spans="1:47" ht="16.5" customHeight="1">
      <c r="A963" s="44">
        <v>961</v>
      </c>
      <c r="B963" s="11"/>
      <c r="C963" s="11" t="s">
        <v>6753</v>
      </c>
      <c r="D963" s="11" t="s">
        <v>6754</v>
      </c>
      <c r="E963" s="11" t="s">
        <v>56</v>
      </c>
      <c r="F963" s="11" t="s">
        <v>2149</v>
      </c>
      <c r="G963" s="11" t="s">
        <v>2170</v>
      </c>
      <c r="H963" s="11">
        <v>0</v>
      </c>
      <c r="I963" s="50"/>
      <c r="J963" s="11" t="s">
        <v>6755</v>
      </c>
      <c r="K963" s="11" t="s">
        <v>6756</v>
      </c>
      <c r="L963" s="17" t="s">
        <v>5944</v>
      </c>
      <c r="M963" s="12">
        <v>45559</v>
      </c>
      <c r="N963" s="12">
        <v>45567</v>
      </c>
      <c r="O963" s="12" t="str">
        <f>IFERROR(_xlfn.XLOOKUP(표1[[#This Row],[시도]]&amp;" "&amp;표1[[#This Row],[시군구]],요금제0402!C:C,요금제0402!G:G),"-")</f>
        <v>경인B</v>
      </c>
      <c r="P963" s="40"/>
      <c r="Q963" s="57">
        <v>0</v>
      </c>
      <c r="R963" s="18">
        <v>100</v>
      </c>
      <c r="S963" s="18">
        <v>50</v>
      </c>
      <c r="T963" s="39" t="s">
        <v>64</v>
      </c>
      <c r="U963" s="11" t="s">
        <v>64</v>
      </c>
      <c r="V963" s="11">
        <v>6541902302</v>
      </c>
      <c r="W963" s="11" t="s">
        <v>6757</v>
      </c>
      <c r="X963" s="11" t="s">
        <v>2439</v>
      </c>
      <c r="Y963" s="11" t="s">
        <v>6758</v>
      </c>
      <c r="Z963" s="11">
        <v>3333291852766</v>
      </c>
      <c r="AA963" s="11" t="s">
        <v>68</v>
      </c>
      <c r="AB963" s="11" t="s">
        <v>6759</v>
      </c>
      <c r="AC963" s="11" t="s">
        <v>6735</v>
      </c>
      <c r="AD963" s="11"/>
      <c r="AE963" s="11"/>
      <c r="AF963" s="15"/>
      <c r="AG963" s="56" t="str">
        <f>IFERROR(VLOOKUP(표1[[#This Row],[담당자]],'담당자 정보'!$B:$D,2,0),"")</f>
        <v>바로고</v>
      </c>
      <c r="AH963" s="11" t="str">
        <f>IFERROR(VLOOKUP(표1[[#This Row],[담당자]],'담당자 정보'!$B:$E,4,0),"")</f>
        <v>1팀</v>
      </c>
      <c r="AI963" s="12" t="s">
        <v>71</v>
      </c>
      <c r="AJ963" s="39" t="str">
        <f>IFERROR(VLOOKUP(표1[[#This Row],[담당자]],배민비즈계정!$B:$E,3,0),"")</f>
        <v>tkdan159</v>
      </c>
      <c r="AK963" s="39" t="str">
        <f>IFERROR(VLOOKUP(표1[[#This Row],[담당자]],배민비즈계정!$B:$E,4,0),"")</f>
        <v>010-9052-0911</v>
      </c>
      <c r="AL963" s="12" t="str">
        <f>VLOOKUP(표1[[#This Row],[담당자]],배민비즈계정!$B:$E,2,0)</f>
        <v>1팀</v>
      </c>
      <c r="AM963" s="11" t="str">
        <f>VLOOKUP(표1[[#This Row],[담당자]],'담당자 정보'!B:G,6,FALSE)</f>
        <v>평정현</v>
      </c>
      <c r="AN963" s="11" t="str">
        <f>VLOOKUP(표1[[#This Row],[팀장]],배민비즈계정!$B:$E,3,FALSE)</f>
        <v>jhpyeong</v>
      </c>
      <c r="AO963" s="16" t="str">
        <f>VLOOKUP(표1[[#This Row],[팀장]],배민비즈계정!$B:$E,4,FALSE)</f>
        <v>010-4660-7292</v>
      </c>
      <c r="AP963" s="2" t="s">
        <v>2149</v>
      </c>
      <c r="AQ963" s="2" t="s">
        <v>2170</v>
      </c>
      <c r="AR963" s="2" t="str">
        <f>_xlfn.XLOOKUP(표1[[#This Row],[시도2]]&amp;" "&amp;표1[[#This Row],[시군구2]],요금제0402!C:C,요금제0402!G:G)</f>
        <v>경인B</v>
      </c>
      <c r="AS963" s="2"/>
      <c r="AT963" s="2"/>
      <c r="AU963" s="2"/>
    </row>
    <row r="964" spans="1:47" ht="16.5" customHeight="1">
      <c r="A964" s="44">
        <v>962</v>
      </c>
      <c r="B964" s="17"/>
      <c r="C964" s="17" t="s">
        <v>6760</v>
      </c>
      <c r="D964" s="17" t="s">
        <v>6761</v>
      </c>
      <c r="E964" s="11" t="s">
        <v>56</v>
      </c>
      <c r="F964" s="17" t="s">
        <v>309</v>
      </c>
      <c r="G964" s="17" t="s">
        <v>310</v>
      </c>
      <c r="H964" s="11">
        <v>0</v>
      </c>
      <c r="I964" s="154"/>
      <c r="J964" s="17" t="s">
        <v>6762</v>
      </c>
      <c r="K964" s="17" t="s">
        <v>6763</v>
      </c>
      <c r="L964" s="17" t="s">
        <v>5944</v>
      </c>
      <c r="M964" s="12">
        <v>45559</v>
      </c>
      <c r="N964" s="12">
        <v>45567</v>
      </c>
      <c r="O964" s="12" t="str">
        <f>IFERROR(_xlfn.XLOOKUP(표1[[#This Row],[시도]]&amp;" "&amp;표1[[#This Row],[시군구]],요금제0402!C:C,요금제0402!G:G),"-")</f>
        <v>지방</v>
      </c>
      <c r="P964" s="156"/>
      <c r="Q964" s="57">
        <v>0</v>
      </c>
      <c r="R964" s="18">
        <v>100</v>
      </c>
      <c r="S964" s="18">
        <v>50</v>
      </c>
      <c r="T964" s="39" t="s">
        <v>64</v>
      </c>
      <c r="U964" s="11" t="s">
        <v>64</v>
      </c>
      <c r="V964" s="11">
        <v>6760502417</v>
      </c>
      <c r="W964" s="11" t="s">
        <v>6764</v>
      </c>
      <c r="X964" s="11" t="s">
        <v>6765</v>
      </c>
      <c r="Y964" s="11" t="s">
        <v>6766</v>
      </c>
      <c r="Z964" s="11">
        <v>3021771144551</v>
      </c>
      <c r="AA964" s="11" t="s">
        <v>142</v>
      </c>
      <c r="AB964" s="11" t="s">
        <v>6767</v>
      </c>
      <c r="AC964" s="11" t="s">
        <v>6735</v>
      </c>
      <c r="AD964" s="17"/>
      <c r="AE964" s="17"/>
      <c r="AF964" s="32"/>
      <c r="AG964" s="56" t="str">
        <f>IFERROR(VLOOKUP(표1[[#This Row],[담당자]],'담당자 정보'!$B:$D,2,0),"")</f>
        <v>바로고</v>
      </c>
      <c r="AH964" s="17" t="str">
        <f>IFERROR(VLOOKUP(표1[[#This Row],[담당자]],'담당자 정보'!$B:$E,4,0),"")</f>
        <v>2팀</v>
      </c>
      <c r="AI964" s="12" t="s">
        <v>317</v>
      </c>
      <c r="AJ964" s="41" t="str">
        <f>IFERROR(VLOOKUP(표1[[#This Row],[담당자]],배민비즈계정!$B:$E,3,0),"")</f>
        <v>mskim1</v>
      </c>
      <c r="AK964" s="41" t="str">
        <f>IFERROR(VLOOKUP(표1[[#This Row],[담당자]],배민비즈계정!$B:$E,4,0),"")</f>
        <v>010-4659-7909</v>
      </c>
      <c r="AL964" s="12" t="str">
        <f>VLOOKUP(표1[[#This Row],[담당자]],배민비즈계정!$B:$E,2,0)</f>
        <v>2팀</v>
      </c>
      <c r="AM964" s="11" t="str">
        <f>VLOOKUP(표1[[#This Row],[담당자]],'담당자 정보'!B:G,6,FALSE)</f>
        <v>최융희</v>
      </c>
      <c r="AN964" s="11" t="str">
        <f>VLOOKUP(표1[[#This Row],[팀장]],배민비즈계정!$B:$E,3,FALSE)</f>
        <v>yhchoi62</v>
      </c>
      <c r="AO964" s="16" t="str">
        <f>VLOOKUP(표1[[#This Row],[팀장]],배민비즈계정!$B:$E,4,FALSE)</f>
        <v xml:space="preserve"> 010-2336-6262</v>
      </c>
      <c r="AP964" s="2" t="s">
        <v>309</v>
      </c>
      <c r="AQ964" s="2" t="s">
        <v>310</v>
      </c>
      <c r="AR964" s="2" t="str">
        <f>_xlfn.XLOOKUP(표1[[#This Row],[시도2]]&amp;" "&amp;표1[[#This Row],[시군구2]],요금제0402!C:C,요금제0402!G:G)</f>
        <v>지방</v>
      </c>
      <c r="AS964" s="2"/>
      <c r="AT964" s="2"/>
      <c r="AU964" s="2"/>
    </row>
    <row r="965" spans="1:47" ht="16.5" customHeight="1">
      <c r="A965" s="44">
        <v>963</v>
      </c>
      <c r="B965" s="17"/>
      <c r="C965" s="17" t="s">
        <v>6768</v>
      </c>
      <c r="D965" s="17" t="s">
        <v>6769</v>
      </c>
      <c r="E965" s="11" t="s">
        <v>75</v>
      </c>
      <c r="F965" s="17" t="s">
        <v>109</v>
      </c>
      <c r="G965" s="17" t="s">
        <v>1178</v>
      </c>
      <c r="H965" s="11">
        <v>0</v>
      </c>
      <c r="I965" s="154"/>
      <c r="J965" s="17" t="s">
        <v>6770</v>
      </c>
      <c r="K965" s="17" t="s">
        <v>6771</v>
      </c>
      <c r="L965" s="17" t="s">
        <v>5944</v>
      </c>
      <c r="M965" s="12">
        <v>45569</v>
      </c>
      <c r="N965" s="12">
        <v>45575</v>
      </c>
      <c r="O965" s="12" t="str">
        <f>IFERROR(_xlfn.XLOOKUP(표1[[#This Row],[시도]]&amp;" "&amp;표1[[#This Row],[시군구]],요금제0402!C:C,요금제0402!G:G),"-")</f>
        <v>로드러너 요금제</v>
      </c>
      <c r="P965" s="156"/>
      <c r="Q965" s="57">
        <v>0</v>
      </c>
      <c r="R965" s="18">
        <v>100</v>
      </c>
      <c r="S965" s="18">
        <v>50</v>
      </c>
      <c r="T965" s="39" t="s">
        <v>64</v>
      </c>
      <c r="U965" s="11" t="s">
        <v>150</v>
      </c>
      <c r="V965" s="11">
        <v>0</v>
      </c>
      <c r="W965" s="11">
        <v>0</v>
      </c>
      <c r="X965" s="11">
        <v>0</v>
      </c>
      <c r="Y965" s="11">
        <v>0</v>
      </c>
      <c r="Z965" s="11">
        <v>0</v>
      </c>
      <c r="AA965" s="11">
        <v>0</v>
      </c>
      <c r="AB965" s="11">
        <v>0</v>
      </c>
      <c r="AC965" s="17"/>
      <c r="AD965" s="17"/>
      <c r="AE965" s="17"/>
      <c r="AF965" s="32"/>
      <c r="AG965" s="17" t="str">
        <f>IFERROR(VLOOKUP(표1[[#This Row],[담당자]],'담당자 정보'!$B:$D,2,0),"")</f>
        <v>바로고</v>
      </c>
      <c r="AH965" s="17" t="str">
        <f>IFERROR(VLOOKUP(표1[[#This Row],[담당자]],'담당자 정보'!$B:$E,4,0),"")</f>
        <v>1팀</v>
      </c>
      <c r="AI965" s="12" t="s">
        <v>131</v>
      </c>
      <c r="AJ965" s="41" t="str">
        <f>IFERROR(VLOOKUP(표1[[#This Row],[담당자]],배민비즈계정!$B:$E,3,0),"")</f>
        <v>kwpark</v>
      </c>
      <c r="AK965" s="41" t="str">
        <f>IFERROR(VLOOKUP(표1[[#This Row],[담당자]],배민비즈계정!$B:$E,4,0),"")</f>
        <v>010-9098-6748</v>
      </c>
      <c r="AL965" s="12" t="str">
        <f>VLOOKUP(표1[[#This Row],[담당자]],배민비즈계정!$B:$E,2,0)</f>
        <v>1팀</v>
      </c>
      <c r="AM965" s="11" t="str">
        <f>VLOOKUP(표1[[#This Row],[담당자]],'담당자 정보'!B:G,6,FALSE)</f>
        <v>평정현</v>
      </c>
      <c r="AN965" s="11" t="str">
        <f>VLOOKUP(표1[[#This Row],[팀장]],배민비즈계정!$B:$E,3,FALSE)</f>
        <v>jhpyeong</v>
      </c>
      <c r="AO965" s="16" t="str">
        <f>VLOOKUP(표1[[#This Row],[팀장]],배민비즈계정!$B:$E,4,FALSE)</f>
        <v>010-4660-7292</v>
      </c>
      <c r="AP965" s="2" t="s">
        <v>109</v>
      </c>
      <c r="AQ965" s="2" t="s">
        <v>1178</v>
      </c>
      <c r="AR965" s="2" t="str">
        <f>_xlfn.XLOOKUP(표1[[#This Row],[시도2]]&amp;" "&amp;표1[[#This Row],[시군구2]],요금제0402!C:C,요금제0402!G:G)</f>
        <v>로드러너 요금제</v>
      </c>
      <c r="AS965" s="2"/>
      <c r="AT965" s="2"/>
      <c r="AU965" s="2"/>
    </row>
    <row r="966" spans="1:47" ht="16.5" customHeight="1">
      <c r="A966" s="44">
        <v>964</v>
      </c>
      <c r="B966" s="17"/>
      <c r="C966" s="17" t="s">
        <v>6772</v>
      </c>
      <c r="D966" s="17" t="s">
        <v>6773</v>
      </c>
      <c r="E966" s="11" t="s">
        <v>108</v>
      </c>
      <c r="F966" s="17" t="s">
        <v>109</v>
      </c>
      <c r="G966" s="17" t="s">
        <v>170</v>
      </c>
      <c r="H966" s="11">
        <v>4</v>
      </c>
      <c r="I966" s="139" t="s">
        <v>6774</v>
      </c>
      <c r="J966" s="17" t="s">
        <v>6775</v>
      </c>
      <c r="K966" s="17" t="s">
        <v>6776</v>
      </c>
      <c r="L966" s="17" t="s">
        <v>5944</v>
      </c>
      <c r="M966" s="12">
        <v>45569</v>
      </c>
      <c r="N966" s="12">
        <v>45575</v>
      </c>
      <c r="O966" s="12" t="str">
        <f>IFERROR(_xlfn.XLOOKUP(표1[[#This Row],[시도]]&amp;" "&amp;표1[[#This Row],[시군구]],요금제0402!C:C,요금제0402!G:G),"-")</f>
        <v>경인B</v>
      </c>
      <c r="P966" s="156"/>
      <c r="Q966" s="57">
        <v>0</v>
      </c>
      <c r="R966" s="18">
        <v>100</v>
      </c>
      <c r="S966" s="18">
        <v>50</v>
      </c>
      <c r="T966" s="39" t="s">
        <v>64</v>
      </c>
      <c r="U966" s="11" t="s">
        <v>64</v>
      </c>
      <c r="V966" s="11">
        <v>8202201763</v>
      </c>
      <c r="W966" s="11" t="s">
        <v>6777</v>
      </c>
      <c r="X966" s="11" t="s">
        <v>6778</v>
      </c>
      <c r="Y966" s="11" t="s">
        <v>6779</v>
      </c>
      <c r="Z966" s="11" t="s">
        <v>6780</v>
      </c>
      <c r="AA966" s="11" t="s">
        <v>90</v>
      </c>
      <c r="AB966" s="11" t="s">
        <v>6781</v>
      </c>
      <c r="AC966" s="17"/>
      <c r="AD966" s="17"/>
      <c r="AE966" s="17"/>
      <c r="AF966" s="32"/>
      <c r="AG966" s="17" t="str">
        <f>IFERROR(VLOOKUP(표1[[#This Row],[담당자]],'담당자 정보'!$B:$D,2,0),"")</f>
        <v>바로고</v>
      </c>
      <c r="AH966" s="17" t="str">
        <f>IFERROR(VLOOKUP(표1[[#This Row],[담당자]],'담당자 정보'!$B:$E,4,0),"")</f>
        <v>1팀</v>
      </c>
      <c r="AI966" s="12" t="s">
        <v>131</v>
      </c>
      <c r="AJ966" s="41" t="str">
        <f>IFERROR(VLOOKUP(표1[[#This Row],[담당자]],배민비즈계정!$B:$E,3,0),"")</f>
        <v>kwpark</v>
      </c>
      <c r="AK966" s="41" t="str">
        <f>IFERROR(VLOOKUP(표1[[#This Row],[담당자]],배민비즈계정!$B:$E,4,0),"")</f>
        <v>010-9098-6748</v>
      </c>
      <c r="AL966" s="12" t="str">
        <f>VLOOKUP(표1[[#This Row],[담당자]],배민비즈계정!$B:$E,2,0)</f>
        <v>1팀</v>
      </c>
      <c r="AM966" s="11" t="str">
        <f>VLOOKUP(표1[[#This Row],[담당자]],'담당자 정보'!B:G,6,FALSE)</f>
        <v>평정현</v>
      </c>
      <c r="AN966" s="11" t="str">
        <f>VLOOKUP(표1[[#This Row],[팀장]],배민비즈계정!$B:$E,3,FALSE)</f>
        <v>jhpyeong</v>
      </c>
      <c r="AO966" s="16" t="str">
        <f>VLOOKUP(표1[[#This Row],[팀장]],배민비즈계정!$B:$E,4,FALSE)</f>
        <v>010-4660-7292</v>
      </c>
      <c r="AP966" s="2" t="s">
        <v>109</v>
      </c>
      <c r="AQ966" s="2" t="s">
        <v>170</v>
      </c>
      <c r="AR966" s="2" t="str">
        <f>_xlfn.XLOOKUP(표1[[#This Row],[시도2]]&amp;" "&amp;표1[[#This Row],[시군구2]],요금제0402!C:C,요금제0402!G:G)</f>
        <v>경인B</v>
      </c>
      <c r="AS966" s="2"/>
      <c r="AT966" s="2"/>
      <c r="AU966" s="2"/>
    </row>
    <row r="967" spans="1:47" ht="16.5" customHeight="1">
      <c r="A967" s="44">
        <v>965</v>
      </c>
      <c r="B967" s="11"/>
      <c r="C967" s="11" t="s">
        <v>6782</v>
      </c>
      <c r="D967" s="11" t="s">
        <v>6783</v>
      </c>
      <c r="E967" s="11" t="s">
        <v>56</v>
      </c>
      <c r="F967" s="11" t="s">
        <v>57</v>
      </c>
      <c r="G967" s="11" t="s">
        <v>95</v>
      </c>
      <c r="H967" s="11">
        <v>0</v>
      </c>
      <c r="I967" s="50"/>
      <c r="J967" s="11" t="s">
        <v>6784</v>
      </c>
      <c r="K967" s="11" t="s">
        <v>6407</v>
      </c>
      <c r="L967" s="17" t="s">
        <v>5944</v>
      </c>
      <c r="M967" s="12">
        <v>45569</v>
      </c>
      <c r="N967" s="12">
        <v>45575</v>
      </c>
      <c r="O967" s="12" t="str">
        <f>IFERROR(_xlfn.XLOOKUP(표1[[#This Row],[시도]]&amp;" "&amp;표1[[#This Row],[시군구]],요금제0402!C:C,요금제0402!G:G),"-")</f>
        <v>서울A</v>
      </c>
      <c r="P967" s="40"/>
      <c r="Q967" s="57">
        <v>0</v>
      </c>
      <c r="R967" s="18">
        <v>100</v>
      </c>
      <c r="S967" s="18">
        <v>50</v>
      </c>
      <c r="T967" s="39" t="s">
        <v>64</v>
      </c>
      <c r="U967" s="11" t="s">
        <v>150</v>
      </c>
      <c r="V967" s="11">
        <v>0</v>
      </c>
      <c r="W967" s="11">
        <v>0</v>
      </c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/>
      <c r="AD967" s="11"/>
      <c r="AE967" s="11"/>
      <c r="AF967" s="15"/>
      <c r="AG967" s="17" t="str">
        <f>IFERROR(VLOOKUP(표1[[#This Row],[담당자]],'담당자 정보'!$B:$D,2,0),"")</f>
        <v>바로고</v>
      </c>
      <c r="AH967" s="11" t="str">
        <f>IFERROR(VLOOKUP(표1[[#This Row],[담당자]],'담당자 정보'!$B:$E,4,0),"")</f>
        <v>1팀</v>
      </c>
      <c r="AI967" s="12" t="s">
        <v>71</v>
      </c>
      <c r="AJ967" s="39" t="str">
        <f>IFERROR(VLOOKUP(표1[[#This Row],[담당자]],배민비즈계정!$B:$E,3,0),"")</f>
        <v>tkdan159</v>
      </c>
      <c r="AK967" s="39" t="str">
        <f>IFERROR(VLOOKUP(표1[[#This Row],[담당자]],배민비즈계정!$B:$E,4,0),"")</f>
        <v>010-9052-0911</v>
      </c>
      <c r="AL967" s="12" t="str">
        <f>VLOOKUP(표1[[#This Row],[담당자]],배민비즈계정!$B:$E,2,0)</f>
        <v>1팀</v>
      </c>
      <c r="AM967" s="11" t="str">
        <f>VLOOKUP(표1[[#This Row],[담당자]],'담당자 정보'!B:G,6,FALSE)</f>
        <v>평정현</v>
      </c>
      <c r="AN967" s="11" t="str">
        <f>VLOOKUP(표1[[#This Row],[팀장]],배민비즈계정!$B:$E,3,FALSE)</f>
        <v>jhpyeong</v>
      </c>
      <c r="AO967" s="16" t="str">
        <f>VLOOKUP(표1[[#This Row],[팀장]],배민비즈계정!$B:$E,4,FALSE)</f>
        <v>010-4660-7292</v>
      </c>
      <c r="AP967" s="2" t="s">
        <v>57</v>
      </c>
      <c r="AQ967" s="2" t="s">
        <v>95</v>
      </c>
      <c r="AR967" s="2" t="str">
        <f>_xlfn.XLOOKUP(표1[[#This Row],[시도2]]&amp;" "&amp;표1[[#This Row],[시군구2]],요금제0402!C:C,요금제0402!G:G)</f>
        <v>서울A</v>
      </c>
      <c r="AS967" s="2"/>
      <c r="AT967" s="2"/>
      <c r="AU967" s="2"/>
    </row>
    <row r="968" spans="1:47" ht="16.5" customHeight="1">
      <c r="A968" s="44">
        <v>966</v>
      </c>
      <c r="B968" s="11"/>
      <c r="C968" s="11" t="s">
        <v>6785</v>
      </c>
      <c r="D968" s="11" t="s">
        <v>6786</v>
      </c>
      <c r="E968" s="11" t="s">
        <v>56</v>
      </c>
      <c r="F968" s="11" t="s">
        <v>109</v>
      </c>
      <c r="G968" s="11" t="s">
        <v>1019</v>
      </c>
      <c r="H968" s="11">
        <v>0</v>
      </c>
      <c r="I968" s="47" t="s">
        <v>6787</v>
      </c>
      <c r="J968" s="11" t="s">
        <v>6788</v>
      </c>
      <c r="K968" s="11" t="s">
        <v>4705</v>
      </c>
      <c r="L968" s="17" t="s">
        <v>5944</v>
      </c>
      <c r="M968" s="12">
        <v>45569</v>
      </c>
      <c r="N968" s="12">
        <v>45575</v>
      </c>
      <c r="O968" s="12" t="str">
        <f>IFERROR(_xlfn.XLOOKUP(표1[[#This Row],[시도]]&amp;" "&amp;표1[[#This Row],[시군구]],요금제0402!C:C,요금제0402!G:G),"-")</f>
        <v>경인B</v>
      </c>
      <c r="P968" s="40"/>
      <c r="Q968" s="57">
        <v>0</v>
      </c>
      <c r="R968" s="18">
        <v>100</v>
      </c>
      <c r="S968" s="18">
        <v>0</v>
      </c>
      <c r="T968" s="39" t="s">
        <v>150</v>
      </c>
      <c r="U968" s="11" t="s">
        <v>64</v>
      </c>
      <c r="V968" s="11">
        <v>2921502033</v>
      </c>
      <c r="W968" s="11" t="s">
        <v>945</v>
      </c>
      <c r="X968" s="11" t="s">
        <v>1573</v>
      </c>
      <c r="Y968" s="11" t="s">
        <v>1574</v>
      </c>
      <c r="Z968" s="11">
        <v>137014233622</v>
      </c>
      <c r="AA968" s="11" t="s">
        <v>430</v>
      </c>
      <c r="AB968" s="11" t="s">
        <v>1575</v>
      </c>
      <c r="AC968" s="11"/>
      <c r="AD968" s="11"/>
      <c r="AE968" s="11"/>
      <c r="AF968" s="15"/>
      <c r="AG968" s="56" t="str">
        <f>IFERROR(VLOOKUP(표1[[#This Row],[담당자]],'담당자 정보'!$B:$D,2,0),"")</f>
        <v>바로고</v>
      </c>
      <c r="AH968" s="11" t="str">
        <f>IFERROR(VLOOKUP(표1[[#This Row],[담당자]],'담당자 정보'!$B:$E,4,0),"")</f>
        <v>1팀</v>
      </c>
      <c r="AI968" s="12" t="s">
        <v>118</v>
      </c>
      <c r="AJ968" s="39" t="str">
        <f>IFERROR(VLOOKUP(표1[[#This Row],[담당자]],배민비즈계정!$B:$E,3,0),"")</f>
        <v>swyoo</v>
      </c>
      <c r="AK968" s="39" t="str">
        <f>IFERROR(VLOOKUP(표1[[#This Row],[담당자]],배민비즈계정!$B:$E,4,0),"")</f>
        <v xml:space="preserve"> 010-5714-1605</v>
      </c>
      <c r="AL968" s="12" t="str">
        <f>VLOOKUP(표1[[#This Row],[담당자]],배민비즈계정!$B:$E,2,0)</f>
        <v>1팀</v>
      </c>
      <c r="AM968" s="11" t="str">
        <f>VLOOKUP(표1[[#This Row],[담당자]],'담당자 정보'!B:G,6,FALSE)</f>
        <v>평정현</v>
      </c>
      <c r="AN968" s="11" t="str">
        <f>VLOOKUP(표1[[#This Row],[팀장]],배민비즈계정!$B:$E,3,FALSE)</f>
        <v>jhpyeong</v>
      </c>
      <c r="AO968" s="16" t="str">
        <f>VLOOKUP(표1[[#This Row],[팀장]],배민비즈계정!$B:$E,4,FALSE)</f>
        <v>010-4660-7292</v>
      </c>
      <c r="AP968" s="2" t="s">
        <v>109</v>
      </c>
      <c r="AQ968" s="2" t="s">
        <v>1019</v>
      </c>
      <c r="AR968" s="2" t="str">
        <f>_xlfn.XLOOKUP(표1[[#This Row],[시도2]]&amp;" "&amp;표1[[#This Row],[시군구2]],요금제0402!C:C,요금제0402!G:G)</f>
        <v>경인B</v>
      </c>
      <c r="AS968" s="2"/>
      <c r="AT968" s="2"/>
      <c r="AU968" s="2"/>
    </row>
    <row r="969" spans="1:47" ht="16.5" customHeight="1">
      <c r="A969" s="44">
        <v>967</v>
      </c>
      <c r="B969" s="11"/>
      <c r="C969" s="11" t="s">
        <v>6789</v>
      </c>
      <c r="D969" s="11" t="s">
        <v>6790</v>
      </c>
      <c r="E969" s="11" t="s">
        <v>56</v>
      </c>
      <c r="F969" s="11" t="s">
        <v>109</v>
      </c>
      <c r="G969" s="11" t="s">
        <v>135</v>
      </c>
      <c r="H969" s="11">
        <v>1</v>
      </c>
      <c r="I969" s="50"/>
      <c r="J969" s="11" t="s">
        <v>6791</v>
      </c>
      <c r="K969" s="11" t="s">
        <v>6792</v>
      </c>
      <c r="L969" s="17" t="s">
        <v>5944</v>
      </c>
      <c r="M969" s="12">
        <v>45569</v>
      </c>
      <c r="N969" s="12">
        <v>45575</v>
      </c>
      <c r="O969" s="12" t="str">
        <f>IFERROR(_xlfn.XLOOKUP(표1[[#This Row],[시도]]&amp;" "&amp;표1[[#This Row],[시군구]],요금제0402!C:C,요금제0402!G:G),"-")</f>
        <v>경인B</v>
      </c>
      <c r="P969" s="40"/>
      <c r="Q969" s="57">
        <v>0</v>
      </c>
      <c r="R969" s="18">
        <v>100</v>
      </c>
      <c r="S969" s="18">
        <v>0</v>
      </c>
      <c r="T969" s="39" t="s">
        <v>150</v>
      </c>
      <c r="U969" s="11" t="s">
        <v>64</v>
      </c>
      <c r="V969" s="11">
        <v>8680202771</v>
      </c>
      <c r="W969" s="11" t="s">
        <v>6793</v>
      </c>
      <c r="X969" s="11" t="s">
        <v>6794</v>
      </c>
      <c r="Y969" s="11" t="s">
        <v>6795</v>
      </c>
      <c r="Z969" s="11">
        <v>16989056376607</v>
      </c>
      <c r="AA969" s="11" t="s">
        <v>296</v>
      </c>
      <c r="AB969" s="11" t="s">
        <v>6796</v>
      </c>
      <c r="AC969" s="11"/>
      <c r="AD969" s="11"/>
      <c r="AE969" s="11"/>
      <c r="AF969" s="15"/>
      <c r="AG969" s="56" t="str">
        <f>IFERROR(VLOOKUP(표1[[#This Row],[담당자]],'담당자 정보'!$B:$D,2,0),"")</f>
        <v>바로고</v>
      </c>
      <c r="AH969" s="11" t="str">
        <f>IFERROR(VLOOKUP(표1[[#This Row],[담당자]],'담당자 정보'!$B:$E,4,0),"")</f>
        <v>1팀</v>
      </c>
      <c r="AI969" s="12" t="s">
        <v>118</v>
      </c>
      <c r="AJ969" s="39" t="str">
        <f>IFERROR(VLOOKUP(표1[[#This Row],[담당자]],배민비즈계정!$B:$E,3,0),"")</f>
        <v>swyoo</v>
      </c>
      <c r="AK969" s="39" t="str">
        <f>IFERROR(VLOOKUP(표1[[#This Row],[담당자]],배민비즈계정!$B:$E,4,0),"")</f>
        <v xml:space="preserve"> 010-5714-1605</v>
      </c>
      <c r="AL969" s="12" t="str">
        <f>VLOOKUP(표1[[#This Row],[담당자]],배민비즈계정!$B:$E,2,0)</f>
        <v>1팀</v>
      </c>
      <c r="AM969" s="11" t="str">
        <f>VLOOKUP(표1[[#This Row],[담당자]],'담당자 정보'!B:G,6,FALSE)</f>
        <v>평정현</v>
      </c>
      <c r="AN969" s="11" t="str">
        <f>VLOOKUP(표1[[#This Row],[팀장]],배민비즈계정!$B:$E,3,FALSE)</f>
        <v>jhpyeong</v>
      </c>
      <c r="AO969" s="16" t="str">
        <f>VLOOKUP(표1[[#This Row],[팀장]],배민비즈계정!$B:$E,4,FALSE)</f>
        <v>010-4660-7292</v>
      </c>
      <c r="AP969" s="2" t="s">
        <v>109</v>
      </c>
      <c r="AQ969" s="2" t="s">
        <v>135</v>
      </c>
      <c r="AR969" s="2" t="str">
        <f>_xlfn.XLOOKUP(표1[[#This Row],[시도2]]&amp;" "&amp;표1[[#This Row],[시군구2]],요금제0402!C:C,요금제0402!G:G)</f>
        <v>경인B</v>
      </c>
      <c r="AS969" s="2"/>
      <c r="AT969" s="2"/>
      <c r="AU969" s="2"/>
    </row>
    <row r="970" spans="1:47" ht="16.5" customHeight="1">
      <c r="A970" s="44">
        <v>968</v>
      </c>
      <c r="B970" s="11"/>
      <c r="C970" s="11" t="s">
        <v>6797</v>
      </c>
      <c r="D970" s="11" t="s">
        <v>6798</v>
      </c>
      <c r="E970" s="11" t="s">
        <v>75</v>
      </c>
      <c r="F970" s="11" t="s">
        <v>57</v>
      </c>
      <c r="G970" s="11" t="s">
        <v>755</v>
      </c>
      <c r="H970" s="11">
        <v>0</v>
      </c>
      <c r="I970" s="50"/>
      <c r="J970" s="11" t="s">
        <v>6799</v>
      </c>
      <c r="K970" s="11" t="s">
        <v>6800</v>
      </c>
      <c r="L970" s="17" t="s">
        <v>5944</v>
      </c>
      <c r="M970" s="12">
        <v>45569</v>
      </c>
      <c r="N970" s="12">
        <v>45575</v>
      </c>
      <c r="O970" s="12" t="str">
        <f>IFERROR(_xlfn.XLOOKUP(표1[[#This Row],[시도]]&amp;" "&amp;표1[[#This Row],[시군구]],요금제0402!C:C,요금제0402!G:G),"-")</f>
        <v>서울B&amp;경인A</v>
      </c>
      <c r="P970" s="40"/>
      <c r="Q970" s="57">
        <v>0</v>
      </c>
      <c r="R970" s="18">
        <v>100</v>
      </c>
      <c r="S970" s="18">
        <v>50</v>
      </c>
      <c r="T970" s="39" t="s">
        <v>64</v>
      </c>
      <c r="U970" s="11" t="s">
        <v>64</v>
      </c>
      <c r="V970" s="11">
        <v>8992300618</v>
      </c>
      <c r="W970" s="11" t="s">
        <v>6801</v>
      </c>
      <c r="X970" s="11" t="s">
        <v>759</v>
      </c>
      <c r="Y970" s="11" t="s">
        <v>760</v>
      </c>
      <c r="Z970" s="11">
        <v>3333092704980</v>
      </c>
      <c r="AA970" s="11" t="s">
        <v>68</v>
      </c>
      <c r="AB970" s="11" t="s">
        <v>761</v>
      </c>
      <c r="AC970" s="11"/>
      <c r="AD970" s="11"/>
      <c r="AE970" s="11"/>
      <c r="AF970" s="15"/>
      <c r="AG970" s="56" t="str">
        <f>IFERROR(VLOOKUP(표1[[#This Row],[담당자]],'담당자 정보'!$B:$D,2,0),"")</f>
        <v>모아라인</v>
      </c>
      <c r="AH970" s="11" t="str">
        <f>IFERROR(VLOOKUP(표1[[#This Row],[담당자]],'담당자 정보'!$B:$E,4,0),"")</f>
        <v>인프라확장실</v>
      </c>
      <c r="AI970" s="12" t="s">
        <v>396</v>
      </c>
      <c r="AJ970" s="39" t="str">
        <f>IFERROR(VLOOKUP(표1[[#This Row],[담당자]],배민비즈계정!$B:$E,3,0),"")</f>
        <v>jpmook12</v>
      </c>
      <c r="AK970" s="39" t="str">
        <f>IFERROR(VLOOKUP(표1[[#This Row],[담당자]],배민비즈계정!$B:$E,4,0),"")</f>
        <v>010-9904-2857</v>
      </c>
      <c r="AL970" s="12" t="str">
        <f>VLOOKUP(표1[[#This Row],[담당자]],배민비즈계정!$B:$E,2,0)</f>
        <v>모아라인</v>
      </c>
      <c r="AM970" s="11">
        <f>VLOOKUP(표1[[#This Row],[담당자]],'담당자 정보'!B:G,6,FALSE)</f>
        <v>0</v>
      </c>
      <c r="AN970" s="11" t="e">
        <f>VLOOKUP(표1[[#This Row],[팀장]],배민비즈계정!$B:$E,3,FALSE)</f>
        <v>#N/A</v>
      </c>
      <c r="AO970" s="16" t="e">
        <f>VLOOKUP(표1[[#This Row],[팀장]],배민비즈계정!$B:$E,4,FALSE)</f>
        <v>#N/A</v>
      </c>
      <c r="AP970" s="2" t="s">
        <v>57</v>
      </c>
      <c r="AQ970" s="2" t="s">
        <v>755</v>
      </c>
      <c r="AR970" s="2" t="str">
        <f>_xlfn.XLOOKUP(표1[[#This Row],[시도2]]&amp;" "&amp;표1[[#This Row],[시군구2]],요금제0402!C:C,요금제0402!G:G)</f>
        <v>서울B&amp;경인A</v>
      </c>
      <c r="AS970" s="2"/>
      <c r="AT970" s="2"/>
      <c r="AU970" s="2"/>
    </row>
    <row r="971" spans="1:47" ht="16.5" customHeight="1">
      <c r="A971" s="44">
        <v>969</v>
      </c>
      <c r="B971" s="11"/>
      <c r="C971" s="11" t="s">
        <v>6802</v>
      </c>
      <c r="D971" s="11" t="s">
        <v>6803</v>
      </c>
      <c r="E971" s="11" t="s">
        <v>56</v>
      </c>
      <c r="F971" s="11" t="s">
        <v>1747</v>
      </c>
      <c r="G971" s="11" t="s">
        <v>3566</v>
      </c>
      <c r="H971" s="11">
        <v>0</v>
      </c>
      <c r="I971" s="50"/>
      <c r="J971" s="11" t="s">
        <v>6804</v>
      </c>
      <c r="K971" s="11" t="s">
        <v>6805</v>
      </c>
      <c r="L971" s="17" t="s">
        <v>5944</v>
      </c>
      <c r="M971" s="12">
        <v>45569</v>
      </c>
      <c r="N971" s="12">
        <v>45575</v>
      </c>
      <c r="O971" s="12" t="str">
        <f>IFERROR(_xlfn.XLOOKUP(표1[[#This Row],[시도]]&amp;" "&amp;표1[[#This Row],[시군구]],요금제0402!C:C,요금제0402!G:G),"-")</f>
        <v>지방</v>
      </c>
      <c r="P971" s="40"/>
      <c r="Q971" s="57">
        <v>50</v>
      </c>
      <c r="R971" s="18">
        <v>100</v>
      </c>
      <c r="S971" s="18">
        <v>50</v>
      </c>
      <c r="T971" s="39" t="s">
        <v>64</v>
      </c>
      <c r="U971" s="11" t="s">
        <v>150</v>
      </c>
      <c r="V971" s="11">
        <v>0</v>
      </c>
      <c r="W971" s="11">
        <v>0</v>
      </c>
      <c r="X971" s="11">
        <v>0</v>
      </c>
      <c r="Y971" s="11">
        <v>0</v>
      </c>
      <c r="Z971" s="11">
        <v>0</v>
      </c>
      <c r="AA971" s="11">
        <v>0</v>
      </c>
      <c r="AB971" s="11">
        <v>0</v>
      </c>
      <c r="AC971" s="11"/>
      <c r="AD971" s="11"/>
      <c r="AE971" s="11"/>
      <c r="AF971" s="15"/>
      <c r="AG971" s="56" t="str">
        <f>IFERROR(VLOOKUP(표1[[#This Row],[담당자]],'담당자 정보'!$B:$D,2,0),"")</f>
        <v>바로고</v>
      </c>
      <c r="AH971" s="11" t="str">
        <f>IFERROR(VLOOKUP(표1[[#This Row],[담당자]],'담당자 정보'!$B:$E,4,0),"")</f>
        <v>세일즈팀</v>
      </c>
      <c r="AI971" s="12" t="s">
        <v>6806</v>
      </c>
      <c r="AJ971" s="39" t="str">
        <f>IFERROR(VLOOKUP(표1[[#This Row],[담당자]],배민비즈계정!$B:$E,3,0),"")</f>
        <v>jacal1120</v>
      </c>
      <c r="AK971" s="39" t="str">
        <f>IFERROR(VLOOKUP(표1[[#This Row],[담당자]],배민비즈계정!$B:$E,4,0),"")</f>
        <v xml:space="preserve"> 010-9072-3442</v>
      </c>
      <c r="AL971" s="12" t="str">
        <f>VLOOKUP(표1[[#This Row],[담당자]],배민비즈계정!$B:$E,2,0)</f>
        <v>세일즈팀</v>
      </c>
      <c r="AM971" s="11" t="str">
        <f>VLOOKUP(표1[[#This Row],[담당자]],'담당자 정보'!B:G,6,FALSE)</f>
        <v>최융희</v>
      </c>
      <c r="AN971" s="11" t="str">
        <f>VLOOKUP(표1[[#This Row],[팀장]],배민비즈계정!$B:$E,3,FALSE)</f>
        <v>yhchoi62</v>
      </c>
      <c r="AO971" s="16" t="str">
        <f>VLOOKUP(표1[[#This Row],[팀장]],배민비즈계정!$B:$E,4,FALSE)</f>
        <v xml:space="preserve"> 010-2336-6262</v>
      </c>
      <c r="AP971" s="2" t="s">
        <v>1747</v>
      </c>
      <c r="AQ971" s="2" t="s">
        <v>3566</v>
      </c>
      <c r="AR971" s="2" t="str">
        <f>_xlfn.XLOOKUP(표1[[#This Row],[시도2]]&amp;" "&amp;표1[[#This Row],[시군구2]],요금제0402!C:C,요금제0402!G:G)</f>
        <v>지방</v>
      </c>
      <c r="AS971" s="2"/>
      <c r="AT971" s="2"/>
      <c r="AU971" s="2"/>
    </row>
    <row r="972" spans="1:47" ht="16.5" customHeight="1">
      <c r="A972" s="44">
        <v>970</v>
      </c>
      <c r="B972" s="11"/>
      <c r="C972" s="11" t="s">
        <v>6807</v>
      </c>
      <c r="D972" s="11" t="s">
        <v>6808</v>
      </c>
      <c r="E972" s="11" t="s">
        <v>56</v>
      </c>
      <c r="F972" s="11" t="s">
        <v>109</v>
      </c>
      <c r="G972" s="11" t="s">
        <v>1091</v>
      </c>
      <c r="H972" s="11">
        <v>0</v>
      </c>
      <c r="I972" s="50"/>
      <c r="J972" s="11" t="s">
        <v>6809</v>
      </c>
      <c r="K972" s="11" t="s">
        <v>6810</v>
      </c>
      <c r="L972" s="17" t="s">
        <v>5944</v>
      </c>
      <c r="M972" s="12">
        <v>45569</v>
      </c>
      <c r="N972" s="12">
        <v>45575</v>
      </c>
      <c r="O972" s="12" t="str">
        <f>IFERROR(_xlfn.XLOOKUP(표1[[#This Row],[시도]]&amp;" "&amp;표1[[#This Row],[시군구]],요금제0402!C:C,요금제0402!G:G),"-")</f>
        <v>경인B</v>
      </c>
      <c r="P972" s="40"/>
      <c r="Q972" s="57">
        <v>500</v>
      </c>
      <c r="R972" s="18">
        <v>100</v>
      </c>
      <c r="S972" s="18">
        <v>50</v>
      </c>
      <c r="T972" s="39" t="s">
        <v>64</v>
      </c>
      <c r="U972" s="11" t="s">
        <v>64</v>
      </c>
      <c r="V972" s="11">
        <v>8367700468</v>
      </c>
      <c r="W972" s="11" t="s">
        <v>6811</v>
      </c>
      <c r="X972" s="11" t="s">
        <v>6812</v>
      </c>
      <c r="Y972" s="11" t="s">
        <v>6813</v>
      </c>
      <c r="Z972" s="11">
        <v>3333332198476</v>
      </c>
      <c r="AA972" s="11" t="s">
        <v>68</v>
      </c>
      <c r="AB972" s="11" t="s">
        <v>6814</v>
      </c>
      <c r="AC972" s="11"/>
      <c r="AD972" s="11"/>
      <c r="AE972" s="11"/>
      <c r="AF972" s="15"/>
      <c r="AG972" s="56" t="str">
        <f>IFERROR(VLOOKUP(표1[[#This Row],[담당자]],'담당자 정보'!$B:$D,2,0),"")</f>
        <v>바로고</v>
      </c>
      <c r="AH972" s="11" t="str">
        <f>IFERROR(VLOOKUP(표1[[#This Row],[담당자]],'담당자 정보'!$B:$E,4,0),"")</f>
        <v>1팀</v>
      </c>
      <c r="AI972" s="12" t="s">
        <v>2479</v>
      </c>
      <c r="AJ972" s="39" t="str">
        <f>IFERROR(VLOOKUP(표1[[#This Row],[담당자]],배민비즈계정!$B:$E,3,0),"")</f>
        <v>yong1217</v>
      </c>
      <c r="AK972" s="39" t="str">
        <f>IFERROR(VLOOKUP(표1[[#This Row],[담당자]],배민비즈계정!$B:$E,4,0),"")</f>
        <v xml:space="preserve"> 010-9876-9387</v>
      </c>
      <c r="AL972" s="12" t="str">
        <f>VLOOKUP(표1[[#This Row],[담당자]],배민비즈계정!$B:$E,2,0)</f>
        <v>1팀</v>
      </c>
      <c r="AM972" s="11" t="str">
        <f>VLOOKUP(표1[[#This Row],[담당자]],'담당자 정보'!B:G,6,FALSE)</f>
        <v>평정현</v>
      </c>
      <c r="AN972" s="11" t="str">
        <f>VLOOKUP(표1[[#This Row],[팀장]],배민비즈계정!$B:$E,3,FALSE)</f>
        <v>jhpyeong</v>
      </c>
      <c r="AO972" s="16" t="str">
        <f>VLOOKUP(표1[[#This Row],[팀장]],배민비즈계정!$B:$E,4,FALSE)</f>
        <v>010-4660-7292</v>
      </c>
      <c r="AP972" s="2" t="s">
        <v>109</v>
      </c>
      <c r="AQ972" s="2" t="s">
        <v>1091</v>
      </c>
      <c r="AR972" s="2" t="str">
        <f>_xlfn.XLOOKUP(표1[[#This Row],[시도2]]&amp;" "&amp;표1[[#This Row],[시군구2]],요금제0402!C:C,요금제0402!G:G)</f>
        <v>경인B</v>
      </c>
      <c r="AS972" s="2"/>
      <c r="AT972" s="2"/>
      <c r="AU972" s="2"/>
    </row>
    <row r="973" spans="1:47" ht="16.5" customHeight="1">
      <c r="A973" s="44">
        <v>971</v>
      </c>
      <c r="B973" s="11"/>
      <c r="C973" s="11" t="s">
        <v>6815</v>
      </c>
      <c r="D973" s="11" t="s">
        <v>6816</v>
      </c>
      <c r="E973" s="11" t="s">
        <v>56</v>
      </c>
      <c r="F973" s="11" t="s">
        <v>388</v>
      </c>
      <c r="G973" s="11" t="s">
        <v>435</v>
      </c>
      <c r="H973" s="11">
        <v>0</v>
      </c>
      <c r="I973" s="50"/>
      <c r="J973" s="11" t="s">
        <v>6817</v>
      </c>
      <c r="K973" s="11" t="s">
        <v>6818</v>
      </c>
      <c r="L973" s="17" t="s">
        <v>5944</v>
      </c>
      <c r="M973" s="12">
        <v>45569</v>
      </c>
      <c r="N973" s="12">
        <v>45575</v>
      </c>
      <c r="O973" s="12" t="str">
        <f>IFERROR(_xlfn.XLOOKUP(표1[[#This Row],[시도]]&amp;" "&amp;표1[[#This Row],[시군구]],요금제0402!C:C,요금제0402!G:G),"-")</f>
        <v>지방</v>
      </c>
      <c r="P973" s="40"/>
      <c r="Q973" s="57">
        <v>0</v>
      </c>
      <c r="R973" s="18">
        <v>100</v>
      </c>
      <c r="S973" s="18">
        <v>50</v>
      </c>
      <c r="T973" s="39" t="s">
        <v>64</v>
      </c>
      <c r="U973" s="11" t="s">
        <v>64</v>
      </c>
      <c r="V973" s="11">
        <v>8361801489</v>
      </c>
      <c r="W973" s="11" t="s">
        <v>4282</v>
      </c>
      <c r="X973" s="11" t="s">
        <v>4283</v>
      </c>
      <c r="Y973" s="11" t="s">
        <v>4284</v>
      </c>
      <c r="Z973" s="11">
        <v>242240181182</v>
      </c>
      <c r="AA973" s="11" t="s">
        <v>90</v>
      </c>
      <c r="AB973" s="11" t="s">
        <v>4285</v>
      </c>
      <c r="AC973" s="11"/>
      <c r="AD973" s="11"/>
      <c r="AE973" s="11"/>
      <c r="AF973" s="15"/>
      <c r="AG973" s="56" t="str">
        <f>IFERROR(VLOOKUP(표1[[#This Row],[담당자]],'담당자 정보'!$B:$D,2,0),"")</f>
        <v>바로고</v>
      </c>
      <c r="AH973" s="11" t="str">
        <f>IFERROR(VLOOKUP(표1[[#This Row],[담당자]],'담당자 정보'!$B:$E,4,0),"")</f>
        <v>2팀</v>
      </c>
      <c r="AI973" s="12" t="s">
        <v>535</v>
      </c>
      <c r="AJ973" s="39" t="str">
        <f>IFERROR(VLOOKUP(표1[[#This Row],[담당자]],배민비즈계정!$B:$E,3,0),"")</f>
        <v>yckim</v>
      </c>
      <c r="AK973" s="39" t="str">
        <f>IFERROR(VLOOKUP(표1[[#This Row],[담당자]],배민비즈계정!$B:$E,4,0),"")</f>
        <v>010-9995-3121</v>
      </c>
      <c r="AL973" s="12" t="str">
        <f>VLOOKUP(표1[[#This Row],[담당자]],배민비즈계정!$B:$E,2,0)</f>
        <v>2팀</v>
      </c>
      <c r="AM973" s="11" t="str">
        <f>VLOOKUP(표1[[#This Row],[담당자]],'담당자 정보'!B:G,6,FALSE)</f>
        <v>최융희</v>
      </c>
      <c r="AN973" s="11" t="str">
        <f>VLOOKUP(표1[[#This Row],[팀장]],배민비즈계정!$B:$E,3,FALSE)</f>
        <v>yhchoi62</v>
      </c>
      <c r="AO973" s="16" t="str">
        <f>VLOOKUP(표1[[#This Row],[팀장]],배민비즈계정!$B:$E,4,FALSE)</f>
        <v xml:space="preserve"> 010-2336-6262</v>
      </c>
      <c r="AP973" s="2" t="s">
        <v>388</v>
      </c>
      <c r="AQ973" s="2" t="s">
        <v>435</v>
      </c>
      <c r="AR973" s="2" t="str">
        <f>_xlfn.XLOOKUP(표1[[#This Row],[시도2]]&amp;" "&amp;표1[[#This Row],[시군구2]],요금제0402!C:C,요금제0402!G:G)</f>
        <v>지방</v>
      </c>
      <c r="AS973" s="2"/>
      <c r="AT973" s="2"/>
      <c r="AU973" s="2"/>
    </row>
    <row r="974" spans="1:47" ht="16.5" customHeight="1">
      <c r="A974" s="44">
        <v>972</v>
      </c>
      <c r="B974" s="11"/>
      <c r="C974" s="11" t="s">
        <v>6819</v>
      </c>
      <c r="D974" s="11" t="s">
        <v>6820</v>
      </c>
      <c r="E974" s="11" t="s">
        <v>56</v>
      </c>
      <c r="F974" s="11" t="s">
        <v>109</v>
      </c>
      <c r="G974" s="11" t="s">
        <v>819</v>
      </c>
      <c r="H974" s="11">
        <v>0</v>
      </c>
      <c r="I974" s="50"/>
      <c r="J974" s="11" t="s">
        <v>6821</v>
      </c>
      <c r="K974" s="11" t="s">
        <v>6822</v>
      </c>
      <c r="L974" s="17" t="s">
        <v>5944</v>
      </c>
      <c r="M974" s="12">
        <v>45581</v>
      </c>
      <c r="N974" s="12">
        <v>45581</v>
      </c>
      <c r="O974" s="12" t="str">
        <f>IFERROR(_xlfn.XLOOKUP(표1[[#This Row],[시도]]&amp;" "&amp;표1[[#This Row],[시군구]],요금제0402!C:C,요금제0402!G:G),"-")</f>
        <v>경인B</v>
      </c>
      <c r="P974" s="40"/>
      <c r="Q974" s="57">
        <v>0</v>
      </c>
      <c r="R974" s="18">
        <v>100</v>
      </c>
      <c r="S974" s="18">
        <v>50</v>
      </c>
      <c r="T974" s="39" t="s">
        <v>64</v>
      </c>
      <c r="U974" s="11" t="s">
        <v>64</v>
      </c>
      <c r="V974" s="11">
        <v>8821301610</v>
      </c>
      <c r="W974" s="11" t="s">
        <v>5861</v>
      </c>
      <c r="X974" s="11" t="s">
        <v>5862</v>
      </c>
      <c r="Y974" s="11" t="s">
        <v>5863</v>
      </c>
      <c r="Z974" s="11">
        <v>61205903701013</v>
      </c>
      <c r="AA974" s="11" t="s">
        <v>103</v>
      </c>
      <c r="AB974" s="11" t="s">
        <v>5864</v>
      </c>
      <c r="AC974" s="11"/>
      <c r="AD974" s="11"/>
      <c r="AE974" s="11"/>
      <c r="AF974" s="15"/>
      <c r="AG974" s="17" t="str">
        <f>IFERROR(VLOOKUP(표1[[#This Row],[담당자]],'담당자 정보'!$B:$D,2,0),"")</f>
        <v>바로고</v>
      </c>
      <c r="AH974" s="11" t="str">
        <f>IFERROR(VLOOKUP(표1[[#This Row],[담당자]],'담당자 정보'!$B:$E,4,0),"")</f>
        <v>1팀</v>
      </c>
      <c r="AI974" s="12" t="s">
        <v>131</v>
      </c>
      <c r="AJ974" s="39" t="str">
        <f>IFERROR(VLOOKUP(표1[[#This Row],[담당자]],배민비즈계정!$B:$E,3,0),"")</f>
        <v>kwpark</v>
      </c>
      <c r="AK974" s="39" t="str">
        <f>IFERROR(VLOOKUP(표1[[#This Row],[담당자]],배민비즈계정!$B:$E,4,0),"")</f>
        <v>010-9098-6748</v>
      </c>
      <c r="AL974" s="12" t="str">
        <f>VLOOKUP(표1[[#This Row],[담당자]],배민비즈계정!$B:$E,2,0)</f>
        <v>1팀</v>
      </c>
      <c r="AM974" s="11" t="str">
        <f>VLOOKUP(표1[[#This Row],[담당자]],'담당자 정보'!B:G,6,FALSE)</f>
        <v>평정현</v>
      </c>
      <c r="AN974" s="11" t="str">
        <f>VLOOKUP(표1[[#This Row],[팀장]],배민비즈계정!$B:$E,3,FALSE)</f>
        <v>jhpyeong</v>
      </c>
      <c r="AO974" s="16" t="str">
        <f>VLOOKUP(표1[[#This Row],[팀장]],배민비즈계정!$B:$E,4,FALSE)</f>
        <v>010-4660-7292</v>
      </c>
      <c r="AP974" s="2" t="s">
        <v>109</v>
      </c>
      <c r="AQ974" s="2" t="s">
        <v>819</v>
      </c>
      <c r="AR974" s="2" t="str">
        <f>_xlfn.XLOOKUP(표1[[#This Row],[시도2]]&amp;" "&amp;표1[[#This Row],[시군구2]],요금제0402!C:C,요금제0402!G:G)</f>
        <v>경인B</v>
      </c>
      <c r="AS974" s="2"/>
      <c r="AT974" s="2"/>
      <c r="AU974" s="2"/>
    </row>
    <row r="975" spans="1:47" ht="16.5" customHeight="1">
      <c r="A975" s="44">
        <v>973</v>
      </c>
      <c r="B975" s="11"/>
      <c r="C975" s="11" t="s">
        <v>6823</v>
      </c>
      <c r="D975" s="11" t="s">
        <v>6824</v>
      </c>
      <c r="E975" s="11" t="s">
        <v>56</v>
      </c>
      <c r="F975" s="11" t="s">
        <v>57</v>
      </c>
      <c r="G975" s="11" t="s">
        <v>271</v>
      </c>
      <c r="H975" s="11">
        <v>0</v>
      </c>
      <c r="I975" s="50"/>
      <c r="J975" s="11" t="s">
        <v>6825</v>
      </c>
      <c r="K975" s="11" t="s">
        <v>6826</v>
      </c>
      <c r="L975" s="17" t="s">
        <v>5944</v>
      </c>
      <c r="M975" s="12">
        <v>45581</v>
      </c>
      <c r="N975" s="12">
        <v>45581</v>
      </c>
      <c r="O975" s="12" t="str">
        <f>IFERROR(_xlfn.XLOOKUP(표1[[#This Row],[시도]]&amp;" "&amp;표1[[#This Row],[시군구]],요금제0402!C:C,요금제0402!G:G),"-")</f>
        <v>서울B&amp;경인A</v>
      </c>
      <c r="P975" s="40"/>
      <c r="Q975" s="57">
        <v>0</v>
      </c>
      <c r="R975" s="18">
        <v>100</v>
      </c>
      <c r="S975" s="18">
        <v>50</v>
      </c>
      <c r="T975" s="39" t="s">
        <v>64</v>
      </c>
      <c r="U975" s="11" t="s">
        <v>64</v>
      </c>
      <c r="V975" s="11">
        <v>0</v>
      </c>
      <c r="W975" s="11">
        <v>0</v>
      </c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/>
      <c r="AD975" s="11"/>
      <c r="AE975" s="11"/>
      <c r="AF975" s="15"/>
      <c r="AG975" s="56" t="str">
        <f>IFERROR(VLOOKUP(표1[[#This Row],[담당자]],'담당자 정보'!$B:$D,2,0),"")</f>
        <v>바로고</v>
      </c>
      <c r="AH975" s="11" t="str">
        <f>IFERROR(VLOOKUP(표1[[#This Row],[담당자]],'담당자 정보'!$B:$E,4,0),"")</f>
        <v>1팀</v>
      </c>
      <c r="AI975" s="12" t="s">
        <v>131</v>
      </c>
      <c r="AJ975" s="39" t="str">
        <f>IFERROR(VLOOKUP(표1[[#This Row],[담당자]],배민비즈계정!$B:$E,3,0),"")</f>
        <v>kwpark</v>
      </c>
      <c r="AK975" s="39" t="str">
        <f>IFERROR(VLOOKUP(표1[[#This Row],[담당자]],배민비즈계정!$B:$E,4,0),"")</f>
        <v>010-9098-6748</v>
      </c>
      <c r="AL975" s="12" t="str">
        <f>VLOOKUP(표1[[#This Row],[담당자]],배민비즈계정!$B:$E,2,0)</f>
        <v>1팀</v>
      </c>
      <c r="AM975" s="11" t="str">
        <f>VLOOKUP(표1[[#This Row],[담당자]],'담당자 정보'!B:G,6,FALSE)</f>
        <v>평정현</v>
      </c>
      <c r="AN975" s="11" t="str">
        <f>VLOOKUP(표1[[#This Row],[팀장]],배민비즈계정!$B:$E,3,FALSE)</f>
        <v>jhpyeong</v>
      </c>
      <c r="AO975" s="16" t="str">
        <f>VLOOKUP(표1[[#This Row],[팀장]],배민비즈계정!$B:$E,4,FALSE)</f>
        <v>010-4660-7292</v>
      </c>
      <c r="AP975" s="2" t="s">
        <v>57</v>
      </c>
      <c r="AQ975" s="2" t="s">
        <v>271</v>
      </c>
      <c r="AR975" s="2" t="str">
        <f>_xlfn.XLOOKUP(표1[[#This Row],[시도2]]&amp;" "&amp;표1[[#This Row],[시군구2]],요금제0402!C:C,요금제0402!G:G)</f>
        <v>서울B&amp;경인A</v>
      </c>
      <c r="AS975" s="2"/>
      <c r="AT975" s="2"/>
      <c r="AU975" s="2"/>
    </row>
    <row r="976" spans="1:47" ht="16.5" customHeight="1">
      <c r="A976" s="44">
        <v>974</v>
      </c>
      <c r="B976" s="11"/>
      <c r="C976" s="11" t="s">
        <v>6827</v>
      </c>
      <c r="D976" s="11" t="s">
        <v>6828</v>
      </c>
      <c r="E976" s="11" t="s">
        <v>56</v>
      </c>
      <c r="F976" s="11" t="s">
        <v>109</v>
      </c>
      <c r="G976" s="11" t="s">
        <v>186</v>
      </c>
      <c r="H976" s="11">
        <v>0</v>
      </c>
      <c r="I976" s="50"/>
      <c r="J976" s="11" t="s">
        <v>6829</v>
      </c>
      <c r="K976" s="11" t="s">
        <v>4807</v>
      </c>
      <c r="L976" s="17" t="s">
        <v>5944</v>
      </c>
      <c r="M976" s="12">
        <v>45581</v>
      </c>
      <c r="N976" s="12">
        <v>45581</v>
      </c>
      <c r="O976" s="12" t="str">
        <f>IFERROR(_xlfn.XLOOKUP(표1[[#This Row],[시도]]&amp;" "&amp;표1[[#This Row],[시군구]],요금제0402!C:C,요금제0402!G:G),"-")</f>
        <v>경인B</v>
      </c>
      <c r="P976" s="40"/>
      <c r="Q976" s="57">
        <v>0</v>
      </c>
      <c r="R976" s="18">
        <v>100</v>
      </c>
      <c r="S976" s="18">
        <v>50</v>
      </c>
      <c r="T976" s="39" t="s">
        <v>64</v>
      </c>
      <c r="U976" s="11" t="s">
        <v>150</v>
      </c>
      <c r="V976" s="11">
        <v>0</v>
      </c>
      <c r="W976" s="11">
        <v>0</v>
      </c>
      <c r="X976" s="11">
        <v>0</v>
      </c>
      <c r="Y976" s="11">
        <v>0</v>
      </c>
      <c r="Z976" s="11">
        <v>0</v>
      </c>
      <c r="AA976" s="11">
        <v>0</v>
      </c>
      <c r="AB976" s="11">
        <v>0</v>
      </c>
      <c r="AC976" s="11"/>
      <c r="AD976" s="11"/>
      <c r="AE976" s="11"/>
      <c r="AF976" s="15"/>
      <c r="AG976" s="56" t="str">
        <f>IFERROR(VLOOKUP(표1[[#This Row],[담당자]],'담당자 정보'!$B:$D,2,0),"")</f>
        <v>바로고</v>
      </c>
      <c r="AH976" s="11" t="str">
        <f>IFERROR(VLOOKUP(표1[[#This Row],[담당자]],'담당자 정보'!$B:$E,4,0),"")</f>
        <v>1팀</v>
      </c>
      <c r="AI976" s="12" t="s">
        <v>71</v>
      </c>
      <c r="AJ976" s="39" t="str">
        <f>IFERROR(VLOOKUP(표1[[#This Row],[담당자]],배민비즈계정!$B:$E,3,0),"")</f>
        <v>tkdan159</v>
      </c>
      <c r="AK976" s="39" t="str">
        <f>IFERROR(VLOOKUP(표1[[#This Row],[담당자]],배민비즈계정!$B:$E,4,0),"")</f>
        <v>010-9052-0911</v>
      </c>
      <c r="AL976" s="12" t="str">
        <f>VLOOKUP(표1[[#This Row],[담당자]],배민비즈계정!$B:$E,2,0)</f>
        <v>1팀</v>
      </c>
      <c r="AM976" s="11" t="str">
        <f>VLOOKUP(표1[[#This Row],[담당자]],'담당자 정보'!B:G,6,FALSE)</f>
        <v>평정현</v>
      </c>
      <c r="AN976" s="11" t="str">
        <f>VLOOKUP(표1[[#This Row],[팀장]],배민비즈계정!$B:$E,3,FALSE)</f>
        <v>jhpyeong</v>
      </c>
      <c r="AO976" s="16" t="str">
        <f>VLOOKUP(표1[[#This Row],[팀장]],배민비즈계정!$B:$E,4,FALSE)</f>
        <v>010-4660-7292</v>
      </c>
      <c r="AP976" s="2" t="s">
        <v>109</v>
      </c>
      <c r="AQ976" s="2" t="s">
        <v>186</v>
      </c>
      <c r="AR976" s="2" t="str">
        <f>_xlfn.XLOOKUP(표1[[#This Row],[시도2]]&amp;" "&amp;표1[[#This Row],[시군구2]],요금제0402!C:C,요금제0402!G:G)</f>
        <v>경인B</v>
      </c>
      <c r="AS976" s="2"/>
      <c r="AT976" s="2"/>
      <c r="AU976" s="2"/>
    </row>
    <row r="977" spans="1:47" ht="16.5" customHeight="1">
      <c r="A977" s="44">
        <v>975</v>
      </c>
      <c r="B977" s="11"/>
      <c r="C977" s="11" t="s">
        <v>6830</v>
      </c>
      <c r="D977" s="11" t="s">
        <v>6831</v>
      </c>
      <c r="E977" s="11" t="s">
        <v>56</v>
      </c>
      <c r="F977" s="11" t="s">
        <v>109</v>
      </c>
      <c r="G977" s="11" t="s">
        <v>135</v>
      </c>
      <c r="H977" s="11">
        <v>0</v>
      </c>
      <c r="I977" s="47" t="s">
        <v>6832</v>
      </c>
      <c r="J977" s="11" t="s">
        <v>6833</v>
      </c>
      <c r="K977" s="11" t="s">
        <v>6834</v>
      </c>
      <c r="L977" s="17" t="s">
        <v>5944</v>
      </c>
      <c r="M977" s="12">
        <v>45581</v>
      </c>
      <c r="N977" s="12">
        <v>45581</v>
      </c>
      <c r="O977" s="12" t="str">
        <f>IFERROR(_xlfn.XLOOKUP(표1[[#This Row],[시도]]&amp;" "&amp;표1[[#This Row],[시군구]],요금제0402!C:C,요금제0402!G:G),"-")</f>
        <v>경인B</v>
      </c>
      <c r="P977" s="40"/>
      <c r="Q977" s="57">
        <v>0</v>
      </c>
      <c r="R977" s="18">
        <v>100</v>
      </c>
      <c r="S977" s="18">
        <v>0</v>
      </c>
      <c r="T977" s="39" t="s">
        <v>150</v>
      </c>
      <c r="U977" s="11" t="s">
        <v>64</v>
      </c>
      <c r="V977" s="11">
        <v>2921502033</v>
      </c>
      <c r="W977" s="11" t="s">
        <v>945</v>
      </c>
      <c r="X977" s="11" t="s">
        <v>1573</v>
      </c>
      <c r="Y977" s="11" t="s">
        <v>1574</v>
      </c>
      <c r="Z977" s="11">
        <v>137014233622</v>
      </c>
      <c r="AA977" s="11" t="s">
        <v>430</v>
      </c>
      <c r="AB977" s="11" t="s">
        <v>1575</v>
      </c>
      <c r="AC977" s="11"/>
      <c r="AD977" s="11"/>
      <c r="AE977" s="11"/>
      <c r="AF977" s="15"/>
      <c r="AG977" s="56" t="str">
        <f>IFERROR(VLOOKUP(표1[[#This Row],[담당자]],'담당자 정보'!$B:$D,2,0),"")</f>
        <v>바로고</v>
      </c>
      <c r="AH977" s="11" t="str">
        <f>IFERROR(VLOOKUP(표1[[#This Row],[담당자]],'담당자 정보'!$B:$E,4,0),"")</f>
        <v>1팀</v>
      </c>
      <c r="AI977" s="12" t="s">
        <v>118</v>
      </c>
      <c r="AJ977" s="39" t="str">
        <f>IFERROR(VLOOKUP(표1[[#This Row],[담당자]],배민비즈계정!$B:$E,3,0),"")</f>
        <v>swyoo</v>
      </c>
      <c r="AK977" s="39" t="str">
        <f>IFERROR(VLOOKUP(표1[[#This Row],[담당자]],배민비즈계정!$B:$E,4,0),"")</f>
        <v xml:space="preserve"> 010-5714-1605</v>
      </c>
      <c r="AL977" s="12" t="str">
        <f>VLOOKUP(표1[[#This Row],[담당자]],배민비즈계정!$B:$E,2,0)</f>
        <v>1팀</v>
      </c>
      <c r="AM977" s="11" t="str">
        <f>VLOOKUP(표1[[#This Row],[담당자]],'담당자 정보'!B:G,6,FALSE)</f>
        <v>평정현</v>
      </c>
      <c r="AN977" s="11" t="str">
        <f>VLOOKUP(표1[[#This Row],[팀장]],배민비즈계정!$B:$E,3,FALSE)</f>
        <v>jhpyeong</v>
      </c>
      <c r="AO977" s="16" t="str">
        <f>VLOOKUP(표1[[#This Row],[팀장]],배민비즈계정!$B:$E,4,FALSE)</f>
        <v>010-4660-7292</v>
      </c>
      <c r="AP977" s="2" t="s">
        <v>109</v>
      </c>
      <c r="AQ977" s="2" t="s">
        <v>135</v>
      </c>
      <c r="AR977" s="2" t="str">
        <f>_xlfn.XLOOKUP(표1[[#This Row],[시도2]]&amp;" "&amp;표1[[#This Row],[시군구2]],요금제0402!C:C,요금제0402!G:G)</f>
        <v>경인B</v>
      </c>
      <c r="AS977" s="2"/>
      <c r="AT977" s="2"/>
      <c r="AU977" s="2"/>
    </row>
    <row r="978" spans="1:47" ht="16.5" customHeight="1">
      <c r="A978" s="44">
        <v>976</v>
      </c>
      <c r="B978" s="11"/>
      <c r="C978" s="59" t="s">
        <v>6835</v>
      </c>
      <c r="D978" s="11" t="s">
        <v>6836</v>
      </c>
      <c r="E978" s="11" t="s">
        <v>56</v>
      </c>
      <c r="F978" s="11" t="s">
        <v>388</v>
      </c>
      <c r="G978" s="11" t="s">
        <v>377</v>
      </c>
      <c r="H978" s="11">
        <v>0</v>
      </c>
      <c r="I978" s="50"/>
      <c r="J978" s="11" t="s">
        <v>6837</v>
      </c>
      <c r="K978" s="11" t="s">
        <v>6838</v>
      </c>
      <c r="L978" s="17" t="s">
        <v>5944</v>
      </c>
      <c r="M978" s="12">
        <v>45581</v>
      </c>
      <c r="N978" s="12">
        <v>45581</v>
      </c>
      <c r="O978" s="12" t="str">
        <f>IFERROR(_xlfn.XLOOKUP(표1[[#This Row],[시도]]&amp;" "&amp;표1[[#This Row],[시군구]],요금제0402!C:C,요금제0402!G:G),"-")</f>
        <v>지방</v>
      </c>
      <c r="P978" s="40"/>
      <c r="Q978" s="57">
        <v>0</v>
      </c>
      <c r="R978" s="18">
        <v>100</v>
      </c>
      <c r="S978" s="18">
        <v>50</v>
      </c>
      <c r="T978" s="39" t="s">
        <v>64</v>
      </c>
      <c r="U978" s="11" t="s">
        <v>64</v>
      </c>
      <c r="V978" s="11">
        <v>7240203145</v>
      </c>
      <c r="W978" s="11" t="s">
        <v>6839</v>
      </c>
      <c r="X978" s="11" t="s">
        <v>6840</v>
      </c>
      <c r="Y978" s="11" t="s">
        <v>6841</v>
      </c>
      <c r="Z978" s="11">
        <v>110429954540</v>
      </c>
      <c r="AA978" s="11" t="s">
        <v>165</v>
      </c>
      <c r="AB978" s="11" t="s">
        <v>6842</v>
      </c>
      <c r="AC978" s="11"/>
      <c r="AD978" s="11"/>
      <c r="AE978" s="11"/>
      <c r="AF978" s="15"/>
      <c r="AG978" s="56" t="str">
        <f>IFERROR(VLOOKUP(표1[[#This Row],[담당자]],'담당자 정보'!$B:$D,2,0),"")</f>
        <v>모아라인</v>
      </c>
      <c r="AH978" s="11" t="str">
        <f>IFERROR(VLOOKUP(표1[[#This Row],[담당자]],'담당자 정보'!$B:$E,4,0),"")</f>
        <v>인프라확장실</v>
      </c>
      <c r="AI978" s="12" t="s">
        <v>396</v>
      </c>
      <c r="AJ978" s="39" t="str">
        <f>IFERROR(VLOOKUP(표1[[#This Row],[담당자]],배민비즈계정!$B:$E,3,0),"")</f>
        <v>jpmook12</v>
      </c>
      <c r="AK978" s="39" t="str">
        <f>IFERROR(VLOOKUP(표1[[#This Row],[담당자]],배민비즈계정!$B:$E,4,0),"")</f>
        <v>010-9904-2857</v>
      </c>
      <c r="AL978" s="12" t="str">
        <f>VLOOKUP(표1[[#This Row],[담당자]],배민비즈계정!$B:$E,2,0)</f>
        <v>모아라인</v>
      </c>
      <c r="AM978" s="11">
        <f>VLOOKUP(표1[[#This Row],[담당자]],'담당자 정보'!B:G,6,FALSE)</f>
        <v>0</v>
      </c>
      <c r="AN978" s="11" t="e">
        <f>VLOOKUP(표1[[#This Row],[팀장]],배민비즈계정!$B:$E,3,FALSE)</f>
        <v>#N/A</v>
      </c>
      <c r="AO978" s="16" t="e">
        <f>VLOOKUP(표1[[#This Row],[팀장]],배민비즈계정!$B:$E,4,FALSE)</f>
        <v>#N/A</v>
      </c>
      <c r="AP978" s="2" t="s">
        <v>388</v>
      </c>
      <c r="AQ978" s="2" t="s">
        <v>377</v>
      </c>
      <c r="AR978" s="2" t="str">
        <f>_xlfn.XLOOKUP(표1[[#This Row],[시도2]]&amp;" "&amp;표1[[#This Row],[시군구2]],요금제0402!C:C,요금제0402!G:G)</f>
        <v>지방</v>
      </c>
      <c r="AS978" s="2"/>
      <c r="AT978" s="2"/>
      <c r="AU978" s="2"/>
    </row>
    <row r="979" spans="1:47" ht="16.5" customHeight="1">
      <c r="A979" s="44">
        <v>977</v>
      </c>
      <c r="B979" s="11"/>
      <c r="C979" s="11" t="s">
        <v>6843</v>
      </c>
      <c r="D979" s="11" t="s">
        <v>6844</v>
      </c>
      <c r="E979" s="11" t="s">
        <v>56</v>
      </c>
      <c r="F979" s="11" t="s">
        <v>1197</v>
      </c>
      <c r="G979" s="11" t="s">
        <v>2214</v>
      </c>
      <c r="H979" s="11">
        <v>0</v>
      </c>
      <c r="I979" s="50"/>
      <c r="J979" s="11" t="s">
        <v>6845</v>
      </c>
      <c r="K979" s="11" t="s">
        <v>6846</v>
      </c>
      <c r="L979" s="17" t="s">
        <v>5944</v>
      </c>
      <c r="M979" s="12">
        <v>45581</v>
      </c>
      <c r="N979" s="12">
        <v>45581</v>
      </c>
      <c r="O979" s="12" t="str">
        <f>IFERROR(_xlfn.XLOOKUP(표1[[#This Row],[시도]]&amp;" "&amp;표1[[#This Row],[시군구]],요금제0402!C:C,요금제0402!G:G),"-")</f>
        <v>지방</v>
      </c>
      <c r="P979" s="40"/>
      <c r="Q979" s="57">
        <v>0</v>
      </c>
      <c r="R979" s="18">
        <v>100</v>
      </c>
      <c r="S979" s="18">
        <v>50</v>
      </c>
      <c r="T979" s="39" t="s">
        <v>64</v>
      </c>
      <c r="U979" s="11" t="s">
        <v>64</v>
      </c>
      <c r="V979" s="11">
        <v>8674400805</v>
      </c>
      <c r="W979" s="11" t="s">
        <v>6847</v>
      </c>
      <c r="X979" s="11" t="s">
        <v>6848</v>
      </c>
      <c r="Y979" s="11" t="s">
        <v>6849</v>
      </c>
      <c r="Z979" s="11">
        <v>9003275682932</v>
      </c>
      <c r="AA979" s="11" t="s">
        <v>129</v>
      </c>
      <c r="AB979" s="11" t="s">
        <v>6850</v>
      </c>
      <c r="AC979" s="11"/>
      <c r="AD979" s="11"/>
      <c r="AE979" s="11"/>
      <c r="AF979" s="15"/>
      <c r="AG979" s="56" t="str">
        <f>IFERROR(VLOOKUP(표1[[#This Row],[담당자]],'담당자 정보'!$B:$D,2,0),"")</f>
        <v>모아라인</v>
      </c>
      <c r="AH979" s="11" t="str">
        <f>IFERROR(VLOOKUP(표1[[#This Row],[담당자]],'담당자 정보'!$B:$E,4,0),"")</f>
        <v>인프라확장실</v>
      </c>
      <c r="AI979" s="12" t="s">
        <v>396</v>
      </c>
      <c r="AJ979" s="39" t="str">
        <f>IFERROR(VLOOKUP(표1[[#This Row],[담당자]],배민비즈계정!$B:$E,3,0),"")</f>
        <v>jpmook12</v>
      </c>
      <c r="AK979" s="39" t="str">
        <f>IFERROR(VLOOKUP(표1[[#This Row],[담당자]],배민비즈계정!$B:$E,4,0),"")</f>
        <v>010-9904-2857</v>
      </c>
      <c r="AL979" s="12" t="str">
        <f>VLOOKUP(표1[[#This Row],[담당자]],배민비즈계정!$B:$E,2,0)</f>
        <v>모아라인</v>
      </c>
      <c r="AM979" s="11">
        <f>VLOOKUP(표1[[#This Row],[담당자]],'담당자 정보'!B:G,6,FALSE)</f>
        <v>0</v>
      </c>
      <c r="AN979" s="11" t="e">
        <f>VLOOKUP(표1[[#This Row],[팀장]],배민비즈계정!$B:$E,3,FALSE)</f>
        <v>#N/A</v>
      </c>
      <c r="AO979" s="16" t="e">
        <f>VLOOKUP(표1[[#This Row],[팀장]],배민비즈계정!$B:$E,4,FALSE)</f>
        <v>#N/A</v>
      </c>
      <c r="AP979" s="2" t="s">
        <v>1197</v>
      </c>
      <c r="AQ979" s="2" t="s">
        <v>2214</v>
      </c>
      <c r="AR979" s="2" t="str">
        <f>_xlfn.XLOOKUP(표1[[#This Row],[시도2]]&amp;" "&amp;표1[[#This Row],[시군구2]],요금제0402!C:C,요금제0402!G:G)</f>
        <v>지방</v>
      </c>
      <c r="AS979" s="2"/>
      <c r="AT979" s="2"/>
      <c r="AU979" s="2"/>
    </row>
    <row r="980" spans="1:47" ht="16.5" customHeight="1">
      <c r="A980" s="44">
        <v>978</v>
      </c>
      <c r="B980" s="11"/>
      <c r="C980" s="11" t="s">
        <v>6851</v>
      </c>
      <c r="D980" s="11" t="s">
        <v>6852</v>
      </c>
      <c r="E980" s="11" t="s">
        <v>56</v>
      </c>
      <c r="F980" s="11" t="s">
        <v>309</v>
      </c>
      <c r="G980" s="11" t="s">
        <v>310</v>
      </c>
      <c r="H980" s="11">
        <v>0</v>
      </c>
      <c r="I980" s="47" t="s">
        <v>6853</v>
      </c>
      <c r="J980" s="11" t="s">
        <v>6854</v>
      </c>
      <c r="K980" s="11" t="s">
        <v>6855</v>
      </c>
      <c r="L980" s="17" t="s">
        <v>5944</v>
      </c>
      <c r="M980" s="12">
        <v>45581</v>
      </c>
      <c r="N980" s="12">
        <v>45581</v>
      </c>
      <c r="O980" s="12" t="str">
        <f>IFERROR(_xlfn.XLOOKUP(표1[[#This Row],[시도]]&amp;" "&amp;표1[[#This Row],[시군구]],요금제0402!C:C,요금제0402!G:G),"-")</f>
        <v>지방</v>
      </c>
      <c r="P980" s="40"/>
      <c r="Q980" s="57">
        <v>100</v>
      </c>
      <c r="R980" s="18">
        <v>100</v>
      </c>
      <c r="S980" s="18">
        <v>50</v>
      </c>
      <c r="T980" s="39" t="s">
        <v>64</v>
      </c>
      <c r="U980" s="11" t="s">
        <v>64</v>
      </c>
      <c r="V980" s="11">
        <v>1567400643</v>
      </c>
      <c r="W980" s="11" t="s">
        <v>6672</v>
      </c>
      <c r="X980" s="11" t="s">
        <v>6663</v>
      </c>
      <c r="Y980" s="11" t="s">
        <v>6664</v>
      </c>
      <c r="Z980" s="11">
        <v>3333040255329</v>
      </c>
      <c r="AA980" s="11" t="s">
        <v>68</v>
      </c>
      <c r="AB980" s="11" t="s">
        <v>6665</v>
      </c>
      <c r="AC980" s="11"/>
      <c r="AD980" s="11"/>
      <c r="AE980" s="11"/>
      <c r="AF980" s="15"/>
      <c r="AG980" s="56" t="str">
        <f>IFERROR(VLOOKUP(표1[[#This Row],[담당자]],'담당자 정보'!$B:$D,2,0),"")</f>
        <v>바로고</v>
      </c>
      <c r="AH980" s="11" t="str">
        <f>IFERROR(VLOOKUP(표1[[#This Row],[담당자]],'담당자 정보'!$B:$E,4,0),"")</f>
        <v>2팀</v>
      </c>
      <c r="AI980" s="12" t="s">
        <v>317</v>
      </c>
      <c r="AJ980" s="39" t="str">
        <f>IFERROR(VLOOKUP(표1[[#This Row],[담당자]],배민비즈계정!$B:$E,3,0),"")</f>
        <v>mskim1</v>
      </c>
      <c r="AK980" s="39" t="str">
        <f>IFERROR(VLOOKUP(표1[[#This Row],[담당자]],배민비즈계정!$B:$E,4,0),"")</f>
        <v>010-4659-7909</v>
      </c>
      <c r="AL980" s="12" t="str">
        <f>VLOOKUP(표1[[#This Row],[담당자]],배민비즈계정!$B:$E,2,0)</f>
        <v>2팀</v>
      </c>
      <c r="AM980" s="11" t="str">
        <f>VLOOKUP(표1[[#This Row],[담당자]],'담당자 정보'!B:G,6,FALSE)</f>
        <v>최융희</v>
      </c>
      <c r="AN980" s="11" t="str">
        <f>VLOOKUP(표1[[#This Row],[팀장]],배민비즈계정!$B:$E,3,FALSE)</f>
        <v>yhchoi62</v>
      </c>
      <c r="AO980" s="16" t="str">
        <f>VLOOKUP(표1[[#This Row],[팀장]],배민비즈계정!$B:$E,4,FALSE)</f>
        <v xml:space="preserve"> 010-2336-6262</v>
      </c>
      <c r="AP980" s="2" t="s">
        <v>309</v>
      </c>
      <c r="AQ980" s="2" t="s">
        <v>310</v>
      </c>
      <c r="AR980" s="2" t="str">
        <f>_xlfn.XLOOKUP(표1[[#This Row],[시도2]]&amp;" "&amp;표1[[#This Row],[시군구2]],요금제0402!C:C,요금제0402!G:G)</f>
        <v>지방</v>
      </c>
      <c r="AS980" s="2"/>
      <c r="AT980" s="2"/>
      <c r="AU980" s="2"/>
    </row>
    <row r="981" spans="1:47" ht="16.5" customHeight="1">
      <c r="A981" s="44">
        <v>979</v>
      </c>
      <c r="B981" s="11"/>
      <c r="C981" s="11" t="s">
        <v>6856</v>
      </c>
      <c r="D981" s="11" t="s">
        <v>6857</v>
      </c>
      <c r="E981" s="11" t="s">
        <v>75</v>
      </c>
      <c r="F981" s="11" t="s">
        <v>1706</v>
      </c>
      <c r="G981" s="11" t="s">
        <v>1725</v>
      </c>
      <c r="H981" s="11">
        <v>0</v>
      </c>
      <c r="I981" s="50"/>
      <c r="J981" s="11" t="s">
        <v>6858</v>
      </c>
      <c r="K981" s="11" t="s">
        <v>6859</v>
      </c>
      <c r="L981" s="17" t="s">
        <v>5944</v>
      </c>
      <c r="M981" s="12">
        <v>45581</v>
      </c>
      <c r="N981" s="12">
        <v>45581</v>
      </c>
      <c r="O981" s="12" t="str">
        <f>IFERROR(_xlfn.XLOOKUP(표1[[#This Row],[시도]]&amp;" "&amp;표1[[#This Row],[시군구]],요금제0402!C:C,요금제0402!G:G),"-")</f>
        <v>지방</v>
      </c>
      <c r="P981" s="40"/>
      <c r="Q981" s="57">
        <v>0</v>
      </c>
      <c r="R981" s="18">
        <v>100</v>
      </c>
      <c r="S981" s="18">
        <v>50</v>
      </c>
      <c r="T981" s="39" t="s">
        <v>64</v>
      </c>
      <c r="U981" s="11" t="s">
        <v>64</v>
      </c>
      <c r="V981" s="11">
        <v>3500402070</v>
      </c>
      <c r="W981" s="11" t="s">
        <v>5179</v>
      </c>
      <c r="X981" s="11" t="s">
        <v>5180</v>
      </c>
      <c r="Y981" s="11" t="s">
        <v>5181</v>
      </c>
      <c r="Z981" s="11">
        <v>3520141852143</v>
      </c>
      <c r="AA981" s="11" t="s">
        <v>142</v>
      </c>
      <c r="AB981" s="11" t="s">
        <v>6860</v>
      </c>
      <c r="AC981" s="11"/>
      <c r="AD981" s="11"/>
      <c r="AE981" s="11"/>
      <c r="AF981" s="15"/>
      <c r="AG981" s="56" t="str">
        <f>IFERROR(VLOOKUP(표1[[#This Row],[담당자]],'담당자 정보'!$B:$D,2,0),"")</f>
        <v>바로고</v>
      </c>
      <c r="AH981" s="11" t="str">
        <f>IFERROR(VLOOKUP(표1[[#This Row],[담당자]],'담당자 정보'!$B:$E,4,0),"")</f>
        <v>2팀</v>
      </c>
      <c r="AI981" s="12" t="s">
        <v>535</v>
      </c>
      <c r="AJ981" s="39" t="str">
        <f>IFERROR(VLOOKUP(표1[[#This Row],[담당자]],배민비즈계정!$B:$E,3,0),"")</f>
        <v>yckim</v>
      </c>
      <c r="AK981" s="39" t="str">
        <f>IFERROR(VLOOKUP(표1[[#This Row],[담당자]],배민비즈계정!$B:$E,4,0),"")</f>
        <v>010-9995-3121</v>
      </c>
      <c r="AL981" s="12" t="str">
        <f>VLOOKUP(표1[[#This Row],[담당자]],배민비즈계정!$B:$E,2,0)</f>
        <v>2팀</v>
      </c>
      <c r="AM981" s="11" t="str">
        <f>VLOOKUP(표1[[#This Row],[담당자]],'담당자 정보'!B:G,6,FALSE)</f>
        <v>최융희</v>
      </c>
      <c r="AN981" s="11" t="str">
        <f>VLOOKUP(표1[[#This Row],[팀장]],배민비즈계정!$B:$E,3,FALSE)</f>
        <v>yhchoi62</v>
      </c>
      <c r="AO981" s="16" t="str">
        <f>VLOOKUP(표1[[#This Row],[팀장]],배민비즈계정!$B:$E,4,FALSE)</f>
        <v xml:space="preserve"> 010-2336-6262</v>
      </c>
      <c r="AP981" s="2" t="s">
        <v>1706</v>
      </c>
      <c r="AQ981" s="2" t="s">
        <v>1725</v>
      </c>
      <c r="AR981" s="2" t="str">
        <f>_xlfn.XLOOKUP(표1[[#This Row],[시도2]]&amp;" "&amp;표1[[#This Row],[시군구2]],요금제0402!C:C,요금제0402!G:G)</f>
        <v>지방</v>
      </c>
      <c r="AS981" s="2"/>
      <c r="AT981" s="2"/>
      <c r="AU981" s="2"/>
    </row>
    <row r="982" spans="1:47" ht="16.5" customHeight="1">
      <c r="A982" s="44">
        <v>980</v>
      </c>
      <c r="B982" s="11"/>
      <c r="C982" s="11" t="s">
        <v>6861</v>
      </c>
      <c r="D982" s="11" t="s">
        <v>6862</v>
      </c>
      <c r="E982" s="11" t="s">
        <v>56</v>
      </c>
      <c r="F982" s="11" t="s">
        <v>109</v>
      </c>
      <c r="G982" s="11" t="s">
        <v>786</v>
      </c>
      <c r="H982" s="11">
        <v>0</v>
      </c>
      <c r="I982" s="50"/>
      <c r="J982" s="11" t="s">
        <v>6863</v>
      </c>
      <c r="K982" s="11" t="s">
        <v>800</v>
      </c>
      <c r="L982" s="17" t="s">
        <v>5944</v>
      </c>
      <c r="M982" s="12">
        <v>45581</v>
      </c>
      <c r="N982" s="12">
        <v>45581</v>
      </c>
      <c r="O982" s="12" t="str">
        <f>IFERROR(_xlfn.XLOOKUP(표1[[#This Row],[시도]]&amp;" "&amp;표1[[#This Row],[시군구]],요금제0402!C:C,요금제0402!G:G),"-")</f>
        <v>경인B</v>
      </c>
      <c r="P982" s="40"/>
      <c r="Q982" s="57">
        <v>0</v>
      </c>
      <c r="R982" s="18">
        <v>100</v>
      </c>
      <c r="S982" s="18">
        <v>50</v>
      </c>
      <c r="T982" s="39" t="s">
        <v>64</v>
      </c>
      <c r="U982" s="11" t="s">
        <v>150</v>
      </c>
      <c r="V982" s="11">
        <v>0</v>
      </c>
      <c r="W982" s="11">
        <v>0</v>
      </c>
      <c r="X982" s="11">
        <v>0</v>
      </c>
      <c r="Y982" s="11">
        <v>0</v>
      </c>
      <c r="Z982" s="11">
        <v>0</v>
      </c>
      <c r="AA982" s="11">
        <v>0</v>
      </c>
      <c r="AB982" s="11">
        <v>0</v>
      </c>
      <c r="AC982" s="11"/>
      <c r="AD982" s="11"/>
      <c r="AE982" s="11"/>
      <c r="AF982" s="15"/>
      <c r="AG982" s="56" t="str">
        <f>IFERROR(VLOOKUP(표1[[#This Row],[담당자]],'담당자 정보'!$B:$D,2,0),"")</f>
        <v>바로고</v>
      </c>
      <c r="AH982" s="11" t="str">
        <f>IFERROR(VLOOKUP(표1[[#This Row],[담당자]],'담당자 정보'!$B:$E,4,0),"")</f>
        <v>1팀</v>
      </c>
      <c r="AI982" s="12" t="s">
        <v>71</v>
      </c>
      <c r="AJ982" s="39" t="str">
        <f>IFERROR(VLOOKUP(표1[[#This Row],[담당자]],배민비즈계정!$B:$E,3,0),"")</f>
        <v>tkdan159</v>
      </c>
      <c r="AK982" s="39" t="str">
        <f>IFERROR(VLOOKUP(표1[[#This Row],[담당자]],배민비즈계정!$B:$E,4,0),"")</f>
        <v>010-9052-0911</v>
      </c>
      <c r="AL982" s="12" t="str">
        <f>VLOOKUP(표1[[#This Row],[담당자]],배민비즈계정!$B:$E,2,0)</f>
        <v>1팀</v>
      </c>
      <c r="AM982" s="11" t="str">
        <f>VLOOKUP(표1[[#This Row],[담당자]],'담당자 정보'!B:G,6,FALSE)</f>
        <v>평정현</v>
      </c>
      <c r="AN982" s="11" t="str">
        <f>VLOOKUP(표1[[#This Row],[팀장]],배민비즈계정!$B:$E,3,FALSE)</f>
        <v>jhpyeong</v>
      </c>
      <c r="AO982" s="16" t="str">
        <f>VLOOKUP(표1[[#This Row],[팀장]],배민비즈계정!$B:$E,4,FALSE)</f>
        <v>010-4660-7292</v>
      </c>
      <c r="AP982" s="2" t="s">
        <v>109</v>
      </c>
      <c r="AQ982" s="2" t="s">
        <v>786</v>
      </c>
      <c r="AR982" s="2" t="str">
        <f>_xlfn.XLOOKUP(표1[[#This Row],[시도2]]&amp;" "&amp;표1[[#This Row],[시군구2]],요금제0402!C:C,요금제0402!G:G)</f>
        <v>경인B</v>
      </c>
      <c r="AS982" s="2"/>
      <c r="AT982" s="2"/>
      <c r="AU982" s="2"/>
    </row>
    <row r="983" spans="1:47" ht="16.5" customHeight="1">
      <c r="A983" s="44">
        <v>981</v>
      </c>
      <c r="B983" s="11"/>
      <c r="C983" s="11" t="s">
        <v>6864</v>
      </c>
      <c r="D983" s="11" t="s">
        <v>6865</v>
      </c>
      <c r="E983" s="11" t="s">
        <v>56</v>
      </c>
      <c r="F983" s="11" t="s">
        <v>2149</v>
      </c>
      <c r="G983" s="11" t="s">
        <v>435</v>
      </c>
      <c r="H983" s="11">
        <v>0</v>
      </c>
      <c r="I983" s="50"/>
      <c r="J983" s="11" t="s">
        <v>6866</v>
      </c>
      <c r="K983" s="11" t="s">
        <v>6867</v>
      </c>
      <c r="L983" s="11" t="s">
        <v>5944</v>
      </c>
      <c r="M983" s="12">
        <v>45583</v>
      </c>
      <c r="N983" s="12">
        <v>45588</v>
      </c>
      <c r="O983" s="12" t="str">
        <f>IFERROR(_xlfn.XLOOKUP(표1[[#This Row],[시도]]&amp;" "&amp;표1[[#This Row],[시군구]],요금제0402!C:C,요금제0402!G:G),"-")</f>
        <v>경인B</v>
      </c>
      <c r="P983" s="40"/>
      <c r="Q983" s="57">
        <v>0</v>
      </c>
      <c r="R983" s="18">
        <v>100</v>
      </c>
      <c r="S983" s="18">
        <v>50</v>
      </c>
      <c r="T983" s="39" t="s">
        <v>64</v>
      </c>
      <c r="U983" s="11" t="s">
        <v>64</v>
      </c>
      <c r="V983" s="11">
        <v>5202501786</v>
      </c>
      <c r="W983" s="11" t="s">
        <v>6868</v>
      </c>
      <c r="X983" s="11" t="s">
        <v>6592</v>
      </c>
      <c r="Y983" s="11" t="s">
        <v>6869</v>
      </c>
      <c r="Z983" s="11">
        <v>75730100316231</v>
      </c>
      <c r="AA983" s="11" t="s">
        <v>90</v>
      </c>
      <c r="AB983" s="11" t="s">
        <v>6870</v>
      </c>
      <c r="AC983" s="11"/>
      <c r="AD983" s="11"/>
      <c r="AE983" s="11"/>
      <c r="AF983" s="15"/>
      <c r="AG983" s="56" t="str">
        <f>IFERROR(VLOOKUP(표1[[#This Row],[담당자]],'담당자 정보'!$B:$D,2,0),"")</f>
        <v>바로고</v>
      </c>
      <c r="AH983" s="11" t="str">
        <f>IFERROR(VLOOKUP(표1[[#This Row],[담당자]],'담당자 정보'!$B:$E,4,0),"")</f>
        <v>1팀</v>
      </c>
      <c r="AI983" s="12" t="s">
        <v>356</v>
      </c>
      <c r="AJ983" s="39" t="str">
        <f>IFERROR(VLOOKUP(표1[[#This Row],[담당자]],배민비즈계정!$B:$E,3,0),"")</f>
        <v>jhpyeong</v>
      </c>
      <c r="AK983" s="39" t="str">
        <f>IFERROR(VLOOKUP(표1[[#This Row],[담당자]],배민비즈계정!$B:$E,4,0),"")</f>
        <v>010-4660-7292</v>
      </c>
      <c r="AL983" s="12" t="str">
        <f>VLOOKUP(표1[[#This Row],[담당자]],배민비즈계정!$B:$E,2,0)</f>
        <v>1팀 팀장</v>
      </c>
      <c r="AM983" s="11" t="str">
        <f>VLOOKUP(표1[[#This Row],[담당자]],'담당자 정보'!B:G,6,FALSE)</f>
        <v>평정현</v>
      </c>
      <c r="AN983" s="11" t="str">
        <f>VLOOKUP(표1[[#This Row],[팀장]],배민비즈계정!$B:$E,3,FALSE)</f>
        <v>jhpyeong</v>
      </c>
      <c r="AO983" s="16" t="str">
        <f>VLOOKUP(표1[[#This Row],[팀장]],배민비즈계정!$B:$E,4,FALSE)</f>
        <v>010-4660-7292</v>
      </c>
      <c r="AP983" s="2" t="s">
        <v>2149</v>
      </c>
      <c r="AQ983" s="2" t="s">
        <v>435</v>
      </c>
      <c r="AR983" s="2" t="str">
        <f>_xlfn.XLOOKUP(표1[[#This Row],[시도2]]&amp;" "&amp;표1[[#This Row],[시군구2]],요금제0402!C:C,요금제0402!G:G)</f>
        <v>경인B</v>
      </c>
      <c r="AS983" s="2"/>
      <c r="AT983" s="2"/>
      <c r="AU983" s="2"/>
    </row>
    <row r="984" spans="1:47" ht="16.5" customHeight="1">
      <c r="A984" s="44">
        <v>982</v>
      </c>
      <c r="B984" s="11"/>
      <c r="C984" s="11" t="s">
        <v>6871</v>
      </c>
      <c r="D984" s="11" t="s">
        <v>6872</v>
      </c>
      <c r="E984" s="11" t="s">
        <v>56</v>
      </c>
      <c r="F984" s="11" t="s">
        <v>1284</v>
      </c>
      <c r="G984" s="11" t="s">
        <v>3295</v>
      </c>
      <c r="H984" s="11">
        <v>0</v>
      </c>
      <c r="I984" s="50"/>
      <c r="J984" s="11" t="s">
        <v>6873</v>
      </c>
      <c r="K984" s="11" t="s">
        <v>6874</v>
      </c>
      <c r="L984" s="11" t="s">
        <v>5944</v>
      </c>
      <c r="M984" s="12">
        <v>45583</v>
      </c>
      <c r="N984" s="12">
        <v>45588</v>
      </c>
      <c r="O984" s="12" t="str">
        <f>IFERROR(_xlfn.XLOOKUP(표1[[#This Row],[시도]]&amp;" "&amp;표1[[#This Row],[시군구]],요금제0402!C:C,요금제0402!G:G),"-")</f>
        <v>지방</v>
      </c>
      <c r="P984" s="40"/>
      <c r="Q984" s="57">
        <v>0</v>
      </c>
      <c r="R984" s="18">
        <v>100</v>
      </c>
      <c r="S984" s="18">
        <v>50</v>
      </c>
      <c r="T984" s="39" t="s">
        <v>64</v>
      </c>
      <c r="U984" s="11" t="s">
        <v>64</v>
      </c>
      <c r="V984" s="11">
        <v>3220103132</v>
      </c>
      <c r="W984" s="11" t="s">
        <v>6875</v>
      </c>
      <c r="X984" s="11" t="s">
        <v>6876</v>
      </c>
      <c r="Y984" s="11" t="s">
        <v>6877</v>
      </c>
      <c r="Z984" s="11">
        <v>46680204050517</v>
      </c>
      <c r="AA984" s="11" t="s">
        <v>90</v>
      </c>
      <c r="AB984" s="11" t="s">
        <v>6878</v>
      </c>
      <c r="AC984" s="11"/>
      <c r="AD984" s="11"/>
      <c r="AE984" s="11"/>
      <c r="AF984" s="15"/>
      <c r="AG984" s="56" t="str">
        <f>IFERROR(VLOOKUP(표1[[#This Row],[담당자]],'담당자 정보'!$B:$D,2,0),"")</f>
        <v>바로고</v>
      </c>
      <c r="AH984" s="11" t="str">
        <f>IFERROR(VLOOKUP(표1[[#This Row],[담당자]],'담당자 정보'!$B:$E,4,0),"")</f>
        <v>2팀</v>
      </c>
      <c r="AI984" s="12" t="s">
        <v>298</v>
      </c>
      <c r="AJ984" s="39" t="str">
        <f>IFERROR(VLOOKUP(표1[[#This Row],[담당자]],배민비즈계정!$B:$E,3,0),"")</f>
        <v>hbshim</v>
      </c>
      <c r="AK984" s="39" t="str">
        <f>IFERROR(VLOOKUP(표1[[#This Row],[담당자]],배민비즈계정!$B:$E,4,0),"")</f>
        <v xml:space="preserve"> 010-8940-9029</v>
      </c>
      <c r="AL984" s="12" t="str">
        <f>VLOOKUP(표1[[#This Row],[담당자]],배민비즈계정!$B:$E,2,0)</f>
        <v>2팀</v>
      </c>
      <c r="AM984" s="11" t="str">
        <f>VLOOKUP(표1[[#This Row],[담당자]],'담당자 정보'!B:G,6,FALSE)</f>
        <v>최융희</v>
      </c>
      <c r="AN984" s="11" t="str">
        <f>VLOOKUP(표1[[#This Row],[팀장]],배민비즈계정!$B:$E,3,FALSE)</f>
        <v>yhchoi62</v>
      </c>
      <c r="AO984" s="16" t="str">
        <f>VLOOKUP(표1[[#This Row],[팀장]],배민비즈계정!$B:$E,4,FALSE)</f>
        <v xml:space="preserve"> 010-2336-6262</v>
      </c>
      <c r="AP984" s="2" t="s">
        <v>1284</v>
      </c>
      <c r="AQ984" s="2" t="s">
        <v>3295</v>
      </c>
      <c r="AR984" s="2" t="str">
        <f>_xlfn.XLOOKUP(표1[[#This Row],[시도2]]&amp;" "&amp;표1[[#This Row],[시군구2]],요금제0402!C:C,요금제0402!G:G)</f>
        <v>지방</v>
      </c>
      <c r="AS984" s="2"/>
      <c r="AT984" s="2"/>
      <c r="AU984" s="2"/>
    </row>
    <row r="985" spans="1:47" ht="16.5" customHeight="1">
      <c r="A985" s="44">
        <v>983</v>
      </c>
      <c r="B985" s="11"/>
      <c r="C985" s="11" t="s">
        <v>6879</v>
      </c>
      <c r="D985" s="11" t="s">
        <v>6880</v>
      </c>
      <c r="E985" s="11" t="s">
        <v>56</v>
      </c>
      <c r="F985" s="11" t="s">
        <v>1284</v>
      </c>
      <c r="G985" s="11" t="s">
        <v>3295</v>
      </c>
      <c r="H985" s="11">
        <v>0</v>
      </c>
      <c r="I985" s="50"/>
      <c r="J985" s="11" t="s">
        <v>6881</v>
      </c>
      <c r="K985" s="11" t="s">
        <v>6882</v>
      </c>
      <c r="L985" s="11" t="s">
        <v>5944</v>
      </c>
      <c r="M985" s="12">
        <v>45583</v>
      </c>
      <c r="N985" s="12">
        <v>45588</v>
      </c>
      <c r="O985" s="12" t="str">
        <f>IFERROR(_xlfn.XLOOKUP(표1[[#This Row],[시도]]&amp;" "&amp;표1[[#This Row],[시군구]],요금제0402!C:C,요금제0402!G:G),"-")</f>
        <v>지방</v>
      </c>
      <c r="P985" s="40"/>
      <c r="Q985" s="57">
        <v>0</v>
      </c>
      <c r="R985" s="18">
        <v>100</v>
      </c>
      <c r="S985" s="18">
        <v>50</v>
      </c>
      <c r="T985" s="39" t="s">
        <v>64</v>
      </c>
      <c r="U985" s="11" t="s">
        <v>64</v>
      </c>
      <c r="V985" s="11">
        <v>8860303192</v>
      </c>
      <c r="W985" s="11" t="s">
        <v>6883</v>
      </c>
      <c r="X985" s="11" t="s">
        <v>6884</v>
      </c>
      <c r="Y985" s="11" t="s">
        <v>6885</v>
      </c>
      <c r="Z985" s="11">
        <v>110271738392</v>
      </c>
      <c r="AA985" s="11" t="s">
        <v>165</v>
      </c>
      <c r="AB985" s="11" t="s">
        <v>6886</v>
      </c>
      <c r="AC985" s="11"/>
      <c r="AD985" s="11"/>
      <c r="AE985" s="11"/>
      <c r="AF985" s="15"/>
      <c r="AG985" s="56" t="str">
        <f>IFERROR(VLOOKUP(표1[[#This Row],[담당자]],'담당자 정보'!$B:$D,2,0),"")</f>
        <v>바로고</v>
      </c>
      <c r="AH985" s="11" t="str">
        <f>IFERROR(VLOOKUP(표1[[#This Row],[담당자]],'담당자 정보'!$B:$E,4,0),"")</f>
        <v>2팀</v>
      </c>
      <c r="AI985" s="12" t="s">
        <v>298</v>
      </c>
      <c r="AJ985" s="39" t="str">
        <f>IFERROR(VLOOKUP(표1[[#This Row],[담당자]],배민비즈계정!$B:$E,3,0),"")</f>
        <v>hbshim</v>
      </c>
      <c r="AK985" s="39" t="str">
        <f>IFERROR(VLOOKUP(표1[[#This Row],[담당자]],배민비즈계정!$B:$E,4,0),"")</f>
        <v xml:space="preserve"> 010-8940-9029</v>
      </c>
      <c r="AL985" s="12" t="str">
        <f>VLOOKUP(표1[[#This Row],[담당자]],배민비즈계정!$B:$E,2,0)</f>
        <v>2팀</v>
      </c>
      <c r="AM985" s="11" t="str">
        <f>VLOOKUP(표1[[#This Row],[담당자]],'담당자 정보'!B:G,6,FALSE)</f>
        <v>최융희</v>
      </c>
      <c r="AN985" s="11" t="str">
        <f>VLOOKUP(표1[[#This Row],[팀장]],배민비즈계정!$B:$E,3,FALSE)</f>
        <v>yhchoi62</v>
      </c>
      <c r="AO985" s="16" t="str">
        <f>VLOOKUP(표1[[#This Row],[팀장]],배민비즈계정!$B:$E,4,FALSE)</f>
        <v xml:space="preserve"> 010-2336-6262</v>
      </c>
      <c r="AP985" s="2" t="s">
        <v>1284</v>
      </c>
      <c r="AQ985" s="2" t="s">
        <v>3295</v>
      </c>
      <c r="AR985" s="2" t="str">
        <f>_xlfn.XLOOKUP(표1[[#This Row],[시도2]]&amp;" "&amp;표1[[#This Row],[시군구2]],요금제0402!C:C,요금제0402!G:G)</f>
        <v>지방</v>
      </c>
      <c r="AS985" s="2"/>
      <c r="AT985" s="2"/>
      <c r="AU985" s="2"/>
    </row>
    <row r="986" spans="1:47" ht="16.5" customHeight="1">
      <c r="A986" s="44">
        <v>984</v>
      </c>
      <c r="B986" s="11"/>
      <c r="C986" s="11" t="s">
        <v>6887</v>
      </c>
      <c r="D986" s="11" t="s">
        <v>6888</v>
      </c>
      <c r="E986" s="11" t="s">
        <v>108</v>
      </c>
      <c r="F986" s="11" t="s">
        <v>288</v>
      </c>
      <c r="G986" s="11" t="s">
        <v>6889</v>
      </c>
      <c r="H986" s="11">
        <v>1</v>
      </c>
      <c r="I986" s="50"/>
      <c r="J986" s="11" t="s">
        <v>6890</v>
      </c>
      <c r="K986" s="11" t="s">
        <v>6891</v>
      </c>
      <c r="L986" s="11" t="s">
        <v>5944</v>
      </c>
      <c r="M986" s="12">
        <v>45583</v>
      </c>
      <c r="N986" s="12">
        <v>45588</v>
      </c>
      <c r="O986" s="12" t="str">
        <f>IFERROR(_xlfn.XLOOKUP(표1[[#This Row],[시도]]&amp;" "&amp;표1[[#This Row],[시군구]],요금제0402!C:C,요금제0402!G:G),"-")</f>
        <v>지방</v>
      </c>
      <c r="P986" s="40"/>
      <c r="Q986" s="57">
        <v>0</v>
      </c>
      <c r="R986" s="18">
        <v>50</v>
      </c>
      <c r="S986" s="18">
        <v>0</v>
      </c>
      <c r="T986" s="12" t="s">
        <v>63</v>
      </c>
      <c r="U986" s="11" t="s">
        <v>64</v>
      </c>
      <c r="V986" s="11">
        <v>3400801918</v>
      </c>
      <c r="W986" s="11" t="s">
        <v>293</v>
      </c>
      <c r="X986" s="11" t="s">
        <v>294</v>
      </c>
      <c r="Y986" s="11" t="s">
        <v>295</v>
      </c>
      <c r="Z986" s="11">
        <v>11791067065807</v>
      </c>
      <c r="AA986" s="11" t="s">
        <v>296</v>
      </c>
      <c r="AB986" s="11" t="s">
        <v>297</v>
      </c>
      <c r="AC986" s="11"/>
      <c r="AD986" s="11"/>
      <c r="AE986" s="11"/>
      <c r="AF986" s="15"/>
      <c r="AG986" s="56" t="str">
        <f>IFERROR(VLOOKUP(표1[[#This Row],[담당자]],'담당자 정보'!$B:$D,2,0),"")</f>
        <v>바로고</v>
      </c>
      <c r="AH986" s="11" t="str">
        <f>IFERROR(VLOOKUP(표1[[#This Row],[담당자]],'담당자 정보'!$B:$E,4,0),"")</f>
        <v>2팀</v>
      </c>
      <c r="AI986" s="12" t="s">
        <v>298</v>
      </c>
      <c r="AJ986" s="39" t="str">
        <f>IFERROR(VLOOKUP(표1[[#This Row],[담당자]],배민비즈계정!$B:$E,3,0),"")</f>
        <v>hbshim</v>
      </c>
      <c r="AK986" s="39" t="str">
        <f>IFERROR(VLOOKUP(표1[[#This Row],[담당자]],배민비즈계정!$B:$E,4,0),"")</f>
        <v xml:space="preserve"> 010-8940-9029</v>
      </c>
      <c r="AL986" s="12" t="str">
        <f>VLOOKUP(표1[[#This Row],[담당자]],배민비즈계정!$B:$E,2,0)</f>
        <v>2팀</v>
      </c>
      <c r="AM986" s="11" t="str">
        <f>VLOOKUP(표1[[#This Row],[담당자]],'담당자 정보'!B:G,6,FALSE)</f>
        <v>최융희</v>
      </c>
      <c r="AN986" s="11" t="str">
        <f>VLOOKUP(표1[[#This Row],[팀장]],배민비즈계정!$B:$E,3,FALSE)</f>
        <v>yhchoi62</v>
      </c>
      <c r="AO986" s="16" t="str">
        <f>VLOOKUP(표1[[#This Row],[팀장]],배민비즈계정!$B:$E,4,FALSE)</f>
        <v xml:space="preserve"> 010-2336-6262</v>
      </c>
      <c r="AP986" s="2" t="s">
        <v>288</v>
      </c>
      <c r="AQ986" s="2" t="s">
        <v>6889</v>
      </c>
      <c r="AR986" s="2" t="str">
        <f>_xlfn.XLOOKUP(표1[[#This Row],[시도2]]&amp;" "&amp;표1[[#This Row],[시군구2]],요금제0402!C:C,요금제0402!G:G)</f>
        <v>지방</v>
      </c>
      <c r="AS986" s="2"/>
      <c r="AT986" s="2"/>
      <c r="AU986" s="2"/>
    </row>
    <row r="987" spans="1:47" ht="16.5" customHeight="1">
      <c r="A987" s="44">
        <v>985</v>
      </c>
      <c r="B987" s="11"/>
      <c r="C987" s="11" t="s">
        <v>6892</v>
      </c>
      <c r="D987" s="11" t="s">
        <v>6893</v>
      </c>
      <c r="E987" s="11" t="s">
        <v>56</v>
      </c>
      <c r="F987" s="11" t="s">
        <v>57</v>
      </c>
      <c r="G987" s="11" t="s">
        <v>755</v>
      </c>
      <c r="H987" s="11">
        <v>0</v>
      </c>
      <c r="I987" s="50"/>
      <c r="J987" s="11" t="s">
        <v>6894</v>
      </c>
      <c r="K987" s="11" t="s">
        <v>6800</v>
      </c>
      <c r="L987" s="11" t="s">
        <v>5944</v>
      </c>
      <c r="M987" s="12">
        <v>45583</v>
      </c>
      <c r="N987" s="12">
        <v>45588</v>
      </c>
      <c r="O987" s="12" t="str">
        <f>IFERROR(_xlfn.XLOOKUP(표1[[#This Row],[시도]]&amp;" "&amp;표1[[#This Row],[시군구]],요금제0402!C:C,요금제0402!G:G),"-")</f>
        <v>서울B&amp;경인A</v>
      </c>
      <c r="P987" s="40"/>
      <c r="Q987" s="57">
        <v>0</v>
      </c>
      <c r="R987" s="18">
        <v>100</v>
      </c>
      <c r="S987" s="18">
        <v>50</v>
      </c>
      <c r="T987" s="39" t="s">
        <v>64</v>
      </c>
      <c r="U987" s="11" t="s">
        <v>64</v>
      </c>
      <c r="V987" s="11">
        <v>6662001525</v>
      </c>
      <c r="W987" s="11" t="s">
        <v>6895</v>
      </c>
      <c r="X987" s="11" t="s">
        <v>6896</v>
      </c>
      <c r="Y987" s="11" t="s">
        <v>6897</v>
      </c>
      <c r="Z987" s="11">
        <v>82240104165870</v>
      </c>
      <c r="AA987" s="11" t="s">
        <v>90</v>
      </c>
      <c r="AB987" s="11" t="s">
        <v>6898</v>
      </c>
      <c r="AC987" s="11"/>
      <c r="AD987" s="11"/>
      <c r="AE987" s="11"/>
      <c r="AF987" s="15"/>
      <c r="AG987" s="56" t="str">
        <f>IFERROR(VLOOKUP(표1[[#This Row],[담당자]],'담당자 정보'!$B:$D,2,0),"")</f>
        <v>바로고</v>
      </c>
      <c r="AH987" s="11" t="str">
        <f>IFERROR(VLOOKUP(표1[[#This Row],[담당자]],'담당자 정보'!$B:$E,4,0),"")</f>
        <v>1팀</v>
      </c>
      <c r="AI987" s="12" t="s">
        <v>71</v>
      </c>
      <c r="AJ987" s="39" t="str">
        <f>IFERROR(VLOOKUP(표1[[#This Row],[담당자]],배민비즈계정!$B:$E,3,0),"")</f>
        <v>tkdan159</v>
      </c>
      <c r="AK987" s="39" t="str">
        <f>IFERROR(VLOOKUP(표1[[#This Row],[담당자]],배민비즈계정!$B:$E,4,0),"")</f>
        <v>010-9052-0911</v>
      </c>
      <c r="AL987" s="12" t="str">
        <f>VLOOKUP(표1[[#This Row],[담당자]],배민비즈계정!$B:$E,2,0)</f>
        <v>1팀</v>
      </c>
      <c r="AM987" s="11" t="str">
        <f>VLOOKUP(표1[[#This Row],[담당자]],'담당자 정보'!B:G,6,FALSE)</f>
        <v>평정현</v>
      </c>
      <c r="AN987" s="11" t="str">
        <f>VLOOKUP(표1[[#This Row],[팀장]],배민비즈계정!$B:$E,3,FALSE)</f>
        <v>jhpyeong</v>
      </c>
      <c r="AO987" s="16" t="str">
        <f>VLOOKUP(표1[[#This Row],[팀장]],배민비즈계정!$B:$E,4,FALSE)</f>
        <v>010-4660-7292</v>
      </c>
      <c r="AP987" s="2" t="s">
        <v>57</v>
      </c>
      <c r="AQ987" s="2" t="s">
        <v>755</v>
      </c>
      <c r="AR987" s="2" t="str">
        <f>_xlfn.XLOOKUP(표1[[#This Row],[시도2]]&amp;" "&amp;표1[[#This Row],[시군구2]],요금제0402!C:C,요금제0402!G:G)</f>
        <v>서울B&amp;경인A</v>
      </c>
      <c r="AS987" s="2"/>
      <c r="AT987" s="2"/>
      <c r="AU987" s="2"/>
    </row>
    <row r="988" spans="1:47" ht="16.5" customHeight="1">
      <c r="A988" s="44">
        <v>986</v>
      </c>
      <c r="B988" s="11"/>
      <c r="C988" s="11" t="s">
        <v>6899</v>
      </c>
      <c r="D988" s="11" t="s">
        <v>6900</v>
      </c>
      <c r="E988" s="11" t="s">
        <v>56</v>
      </c>
      <c r="F988" s="11" t="s">
        <v>109</v>
      </c>
      <c r="G988" s="11" t="s">
        <v>1019</v>
      </c>
      <c r="H988" s="11">
        <v>0</v>
      </c>
      <c r="I988" s="50"/>
      <c r="J988" s="11" t="s">
        <v>6901</v>
      </c>
      <c r="K988" s="11" t="s">
        <v>4947</v>
      </c>
      <c r="L988" s="11" t="s">
        <v>5944</v>
      </c>
      <c r="M988" s="12">
        <v>45583</v>
      </c>
      <c r="N988" s="12">
        <v>45588</v>
      </c>
      <c r="O988" s="12" t="str">
        <f>IFERROR(_xlfn.XLOOKUP(표1[[#This Row],[시도]]&amp;" "&amp;표1[[#This Row],[시군구]],요금제0402!C:C,요금제0402!G:G),"-")</f>
        <v>경인B</v>
      </c>
      <c r="P988" s="40"/>
      <c r="Q988" s="57">
        <v>0</v>
      </c>
      <c r="R988" s="18">
        <v>100</v>
      </c>
      <c r="S988" s="18">
        <v>50</v>
      </c>
      <c r="T988" s="39" t="s">
        <v>64</v>
      </c>
      <c r="U988" s="11" t="s">
        <v>64</v>
      </c>
      <c r="V988" s="11">
        <v>8732500774</v>
      </c>
      <c r="W988" s="11" t="s">
        <v>6902</v>
      </c>
      <c r="X988" s="11" t="s">
        <v>6903</v>
      </c>
      <c r="Y988" s="11" t="s">
        <v>6904</v>
      </c>
      <c r="Z988" s="11">
        <v>3333162174175</v>
      </c>
      <c r="AA988" s="11" t="s">
        <v>68</v>
      </c>
      <c r="AB988" s="11" t="s">
        <v>6905</v>
      </c>
      <c r="AC988" s="11"/>
      <c r="AD988" s="11"/>
      <c r="AE988" s="11"/>
      <c r="AF988" s="15"/>
      <c r="AG988" s="56" t="str">
        <f>IFERROR(VLOOKUP(표1[[#This Row],[담당자]],'담당자 정보'!$B:$D,2,0),"")</f>
        <v>바로고</v>
      </c>
      <c r="AH988" s="11" t="str">
        <f>IFERROR(VLOOKUP(표1[[#This Row],[담당자]],'담당자 정보'!$B:$E,4,0),"")</f>
        <v>1팀</v>
      </c>
      <c r="AI988" s="12" t="s">
        <v>118</v>
      </c>
      <c r="AJ988" s="39" t="str">
        <f>IFERROR(VLOOKUP(표1[[#This Row],[담당자]],배민비즈계정!$B:$E,3,0),"")</f>
        <v>swyoo</v>
      </c>
      <c r="AK988" s="39" t="str">
        <f>IFERROR(VLOOKUP(표1[[#This Row],[담당자]],배민비즈계정!$B:$E,4,0),"")</f>
        <v xml:space="preserve"> 010-5714-1605</v>
      </c>
      <c r="AL988" s="12" t="str">
        <f>VLOOKUP(표1[[#This Row],[담당자]],배민비즈계정!$B:$E,2,0)</f>
        <v>1팀</v>
      </c>
      <c r="AM988" s="11" t="str">
        <f>VLOOKUP(표1[[#This Row],[담당자]],'담당자 정보'!B:G,6,FALSE)</f>
        <v>평정현</v>
      </c>
      <c r="AN988" s="11" t="str">
        <f>VLOOKUP(표1[[#This Row],[팀장]],배민비즈계정!$B:$E,3,FALSE)</f>
        <v>jhpyeong</v>
      </c>
      <c r="AO988" s="16" t="str">
        <f>VLOOKUP(표1[[#This Row],[팀장]],배민비즈계정!$B:$E,4,FALSE)</f>
        <v>010-4660-7292</v>
      </c>
      <c r="AP988" s="2" t="s">
        <v>109</v>
      </c>
      <c r="AQ988" s="2" t="s">
        <v>1019</v>
      </c>
      <c r="AR988" s="2" t="str">
        <f>_xlfn.XLOOKUP(표1[[#This Row],[시도2]]&amp;" "&amp;표1[[#This Row],[시군구2]],요금제0402!C:C,요금제0402!G:G)</f>
        <v>경인B</v>
      </c>
      <c r="AS988" s="2"/>
      <c r="AT988" s="2"/>
      <c r="AU988" s="2"/>
    </row>
    <row r="989" spans="1:47" ht="16.5" customHeight="1">
      <c r="A989" s="44">
        <v>987</v>
      </c>
      <c r="B989" s="11"/>
      <c r="C989" s="11" t="s">
        <v>6906</v>
      </c>
      <c r="D989" s="11" t="s">
        <v>6907</v>
      </c>
      <c r="E989" s="11" t="s">
        <v>56</v>
      </c>
      <c r="F989" s="11" t="s">
        <v>109</v>
      </c>
      <c r="G989" s="11" t="s">
        <v>135</v>
      </c>
      <c r="H989" s="11">
        <v>0</v>
      </c>
      <c r="I989" s="50"/>
      <c r="J989" s="11" t="s">
        <v>6908</v>
      </c>
      <c r="K989" s="11" t="s">
        <v>6909</v>
      </c>
      <c r="L989" s="11" t="s">
        <v>5944</v>
      </c>
      <c r="M989" s="12">
        <v>45583</v>
      </c>
      <c r="N989" s="12">
        <v>45588</v>
      </c>
      <c r="O989" s="12" t="str">
        <f>IFERROR(_xlfn.XLOOKUP(표1[[#This Row],[시도]]&amp;" "&amp;표1[[#This Row],[시군구]],요금제0402!C:C,요금제0402!G:G),"-")</f>
        <v>경인B</v>
      </c>
      <c r="P989" s="40"/>
      <c r="Q989" s="57">
        <v>0</v>
      </c>
      <c r="R989" s="18">
        <v>100</v>
      </c>
      <c r="S989" s="18">
        <v>0</v>
      </c>
      <c r="T989" s="39" t="s">
        <v>150</v>
      </c>
      <c r="U989" s="11" t="s">
        <v>64</v>
      </c>
      <c r="V989" s="11">
        <v>7775600510</v>
      </c>
      <c r="W989" s="11" t="s">
        <v>6910</v>
      </c>
      <c r="X989" s="11" t="s">
        <v>6911</v>
      </c>
      <c r="Y989" s="11" t="s">
        <v>6912</v>
      </c>
      <c r="Z989" s="11">
        <v>110532129840</v>
      </c>
      <c r="AA989" s="11" t="s">
        <v>165</v>
      </c>
      <c r="AB989" s="11" t="s">
        <v>6913</v>
      </c>
      <c r="AC989" s="11"/>
      <c r="AD989" s="11"/>
      <c r="AE989" s="11"/>
      <c r="AF989" s="15"/>
      <c r="AG989" s="56" t="str">
        <f>IFERROR(VLOOKUP(표1[[#This Row],[담당자]],'담당자 정보'!$B:$D,2,0),"")</f>
        <v>바로고</v>
      </c>
      <c r="AH989" s="11" t="str">
        <f>IFERROR(VLOOKUP(표1[[#This Row],[담당자]],'담당자 정보'!$B:$E,4,0),"")</f>
        <v>1팀</v>
      </c>
      <c r="AI989" s="12" t="s">
        <v>118</v>
      </c>
      <c r="AJ989" s="39" t="str">
        <f>IFERROR(VLOOKUP(표1[[#This Row],[담당자]],배민비즈계정!$B:$E,3,0),"")</f>
        <v>swyoo</v>
      </c>
      <c r="AK989" s="39" t="str">
        <f>IFERROR(VLOOKUP(표1[[#This Row],[담당자]],배민비즈계정!$B:$E,4,0),"")</f>
        <v xml:space="preserve"> 010-5714-1605</v>
      </c>
      <c r="AL989" s="12" t="str">
        <f>VLOOKUP(표1[[#This Row],[담당자]],배민비즈계정!$B:$E,2,0)</f>
        <v>1팀</v>
      </c>
      <c r="AM989" s="11" t="str">
        <f>VLOOKUP(표1[[#This Row],[담당자]],'담당자 정보'!B:G,6,FALSE)</f>
        <v>평정현</v>
      </c>
      <c r="AN989" s="11" t="str">
        <f>VLOOKUP(표1[[#This Row],[팀장]],배민비즈계정!$B:$E,3,FALSE)</f>
        <v>jhpyeong</v>
      </c>
      <c r="AO989" s="16" t="str">
        <f>VLOOKUP(표1[[#This Row],[팀장]],배민비즈계정!$B:$E,4,FALSE)</f>
        <v>010-4660-7292</v>
      </c>
      <c r="AP989" s="2" t="s">
        <v>109</v>
      </c>
      <c r="AQ989" s="2" t="s">
        <v>135</v>
      </c>
      <c r="AR989" s="2" t="str">
        <f>_xlfn.XLOOKUP(표1[[#This Row],[시도2]]&amp;" "&amp;표1[[#This Row],[시군구2]],요금제0402!C:C,요금제0402!G:G)</f>
        <v>경인B</v>
      </c>
      <c r="AS989" s="2"/>
      <c r="AT989" s="2"/>
      <c r="AU989" s="2"/>
    </row>
    <row r="990" spans="1:47" ht="16.5" customHeight="1">
      <c r="A990" s="44">
        <v>988</v>
      </c>
      <c r="B990" s="11"/>
      <c r="C990" s="11" t="s">
        <v>6914</v>
      </c>
      <c r="D990" s="11" t="s">
        <v>6915</v>
      </c>
      <c r="E990" s="11" t="s">
        <v>75</v>
      </c>
      <c r="F990" s="11" t="s">
        <v>109</v>
      </c>
      <c r="G990" s="11" t="s">
        <v>1159</v>
      </c>
      <c r="H990" s="11">
        <v>0</v>
      </c>
      <c r="I990" s="50"/>
      <c r="J990" s="11" t="s">
        <v>6916</v>
      </c>
      <c r="K990" s="11" t="s">
        <v>6917</v>
      </c>
      <c r="L990" s="11" t="s">
        <v>5944</v>
      </c>
      <c r="M990" s="12">
        <v>45583</v>
      </c>
      <c r="N990" s="12">
        <v>45588</v>
      </c>
      <c r="O990" s="12" t="str">
        <f>IFERROR(_xlfn.XLOOKUP(표1[[#This Row],[시도]]&amp;" "&amp;표1[[#This Row],[시군구]],요금제0402!C:C,요금제0402!G:G),"-")</f>
        <v>경인B</v>
      </c>
      <c r="P990" s="40"/>
      <c r="Q990" s="57">
        <v>0</v>
      </c>
      <c r="R990" s="18">
        <v>100</v>
      </c>
      <c r="S990" s="18">
        <v>50</v>
      </c>
      <c r="T990" s="39" t="s">
        <v>64</v>
      </c>
      <c r="U990" s="11" t="s">
        <v>64</v>
      </c>
      <c r="V990" s="11">
        <v>4390100637</v>
      </c>
      <c r="W990" s="11" t="s">
        <v>218</v>
      </c>
      <c r="X990" s="11" t="s">
        <v>6918</v>
      </c>
      <c r="Y990" s="11" t="s">
        <v>6919</v>
      </c>
      <c r="Z990" s="11">
        <v>66423704001539</v>
      </c>
      <c r="AA990" s="11" t="s">
        <v>90</v>
      </c>
      <c r="AB990" s="11" t="s">
        <v>6920</v>
      </c>
      <c r="AC990" s="11"/>
      <c r="AD990" s="11"/>
      <c r="AE990" s="11"/>
      <c r="AF990" s="15"/>
      <c r="AG990" s="56" t="str">
        <f>IFERROR(VLOOKUP(표1[[#This Row],[담당자]],'담당자 정보'!$B:$D,2,0),"")</f>
        <v>바로고</v>
      </c>
      <c r="AH990" s="11" t="str">
        <f>IFERROR(VLOOKUP(표1[[#This Row],[담당자]],'담당자 정보'!$B:$E,4,0),"")</f>
        <v>1팀</v>
      </c>
      <c r="AI990" s="12" t="s">
        <v>131</v>
      </c>
      <c r="AJ990" s="39" t="str">
        <f>IFERROR(VLOOKUP(표1[[#This Row],[담당자]],배민비즈계정!$B:$E,3,0),"")</f>
        <v>kwpark</v>
      </c>
      <c r="AK990" s="39" t="str">
        <f>IFERROR(VLOOKUP(표1[[#This Row],[담당자]],배민비즈계정!$B:$E,4,0),"")</f>
        <v>010-9098-6748</v>
      </c>
      <c r="AL990" s="12" t="str">
        <f>VLOOKUP(표1[[#This Row],[담당자]],배민비즈계정!$B:$E,2,0)</f>
        <v>1팀</v>
      </c>
      <c r="AM990" s="11" t="str">
        <f>VLOOKUP(표1[[#This Row],[담당자]],'담당자 정보'!B:G,6,FALSE)</f>
        <v>평정현</v>
      </c>
      <c r="AN990" s="11" t="str">
        <f>VLOOKUP(표1[[#This Row],[팀장]],배민비즈계정!$B:$E,3,FALSE)</f>
        <v>jhpyeong</v>
      </c>
      <c r="AO990" s="16" t="str">
        <f>VLOOKUP(표1[[#This Row],[팀장]],배민비즈계정!$B:$E,4,FALSE)</f>
        <v>010-4660-7292</v>
      </c>
      <c r="AP990" s="2" t="s">
        <v>109</v>
      </c>
      <c r="AQ990" s="2" t="s">
        <v>1159</v>
      </c>
      <c r="AR990" s="2" t="str">
        <f>_xlfn.XLOOKUP(표1[[#This Row],[시도2]]&amp;" "&amp;표1[[#This Row],[시군구2]],요금제0402!C:C,요금제0402!G:G)</f>
        <v>경인B</v>
      </c>
      <c r="AS990" s="2"/>
      <c r="AT990" s="2"/>
      <c r="AU990" s="2"/>
    </row>
    <row r="991" spans="1:47" ht="16.5" customHeight="1">
      <c r="A991" s="44">
        <v>989</v>
      </c>
      <c r="B991" s="11"/>
      <c r="C991" s="11" t="s">
        <v>6921</v>
      </c>
      <c r="D991" s="11" t="s">
        <v>6922</v>
      </c>
      <c r="E991" s="11" t="s">
        <v>56</v>
      </c>
      <c r="F991" s="11" t="s">
        <v>1197</v>
      </c>
      <c r="G991" s="11" t="s">
        <v>1198</v>
      </c>
      <c r="H991" s="11">
        <v>0</v>
      </c>
      <c r="I991" s="50"/>
      <c r="J991" s="11" t="s">
        <v>6923</v>
      </c>
      <c r="K991" s="11" t="s">
        <v>6924</v>
      </c>
      <c r="L991" s="11" t="s">
        <v>5944</v>
      </c>
      <c r="M991" s="12">
        <v>45583</v>
      </c>
      <c r="N991" s="12">
        <v>45588</v>
      </c>
      <c r="O991" s="12" t="str">
        <f>IFERROR(_xlfn.XLOOKUP(표1[[#This Row],[시도]]&amp;" "&amp;표1[[#This Row],[시군구]],요금제0402!C:C,요금제0402!G:G),"-")</f>
        <v>지방</v>
      </c>
      <c r="P991" s="40"/>
      <c r="Q991" s="57">
        <v>0</v>
      </c>
      <c r="R991" s="18">
        <v>100</v>
      </c>
      <c r="S991" s="18">
        <v>50</v>
      </c>
      <c r="T991" s="39" t="s">
        <v>64</v>
      </c>
      <c r="U991" s="11" t="s">
        <v>150</v>
      </c>
      <c r="V991" s="11">
        <v>0</v>
      </c>
      <c r="W991" s="11">
        <v>0</v>
      </c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/>
      <c r="AD991" s="11"/>
      <c r="AE991" s="11"/>
      <c r="AF991" s="15"/>
      <c r="AG991" s="56" t="str">
        <f>IFERROR(VLOOKUP(표1[[#This Row],[담당자]],'담당자 정보'!$B:$D,2,0),"")</f>
        <v>바로고</v>
      </c>
      <c r="AH991" s="11" t="str">
        <f>IFERROR(VLOOKUP(표1[[#This Row],[담당자]],'담당자 정보'!$B:$E,4,0),"")</f>
        <v>1팀</v>
      </c>
      <c r="AI991" s="12" t="s">
        <v>131</v>
      </c>
      <c r="AJ991" s="39" t="str">
        <f>IFERROR(VLOOKUP(표1[[#This Row],[담당자]],배민비즈계정!$B:$E,3,0),"")</f>
        <v>kwpark</v>
      </c>
      <c r="AK991" s="39" t="str">
        <f>IFERROR(VLOOKUP(표1[[#This Row],[담당자]],배민비즈계정!$B:$E,4,0),"")</f>
        <v>010-9098-6748</v>
      </c>
      <c r="AL991" s="12" t="str">
        <f>VLOOKUP(표1[[#This Row],[담당자]],배민비즈계정!$B:$E,2,0)</f>
        <v>1팀</v>
      </c>
      <c r="AM991" s="11" t="str">
        <f>VLOOKUP(표1[[#This Row],[담당자]],'담당자 정보'!B:G,6,FALSE)</f>
        <v>평정현</v>
      </c>
      <c r="AN991" s="11" t="str">
        <f>VLOOKUP(표1[[#This Row],[팀장]],배민비즈계정!$B:$E,3,FALSE)</f>
        <v>jhpyeong</v>
      </c>
      <c r="AO991" s="16" t="str">
        <f>VLOOKUP(표1[[#This Row],[팀장]],배민비즈계정!$B:$E,4,FALSE)</f>
        <v>010-4660-7292</v>
      </c>
      <c r="AP991" s="2" t="s">
        <v>1197</v>
      </c>
      <c r="AQ991" s="2" t="s">
        <v>1198</v>
      </c>
      <c r="AR991" s="2" t="str">
        <f>_xlfn.XLOOKUP(표1[[#This Row],[시도2]]&amp;" "&amp;표1[[#This Row],[시군구2]],요금제0402!C:C,요금제0402!G:G)</f>
        <v>지방</v>
      </c>
      <c r="AS991" s="2"/>
      <c r="AT991" s="2"/>
      <c r="AU991" s="2"/>
    </row>
    <row r="992" spans="1:47" ht="16.5" customHeight="1">
      <c r="A992" s="44">
        <v>990</v>
      </c>
      <c r="B992" s="11"/>
      <c r="C992" s="11" t="s">
        <v>6925</v>
      </c>
      <c r="D992" s="11" t="s">
        <v>6926</v>
      </c>
      <c r="E992" s="11" t="s">
        <v>56</v>
      </c>
      <c r="F992" s="11" t="s">
        <v>2149</v>
      </c>
      <c r="G992" s="11" t="s">
        <v>2176</v>
      </c>
      <c r="H992" s="11">
        <v>0</v>
      </c>
      <c r="I992" s="50"/>
      <c r="J992" s="11" t="s">
        <v>6927</v>
      </c>
      <c r="K992" s="11" t="s">
        <v>6928</v>
      </c>
      <c r="L992" s="11" t="s">
        <v>5944</v>
      </c>
      <c r="M992" s="12">
        <v>45583</v>
      </c>
      <c r="N992" s="12">
        <v>45588</v>
      </c>
      <c r="O992" s="12" t="str">
        <f>IFERROR(_xlfn.XLOOKUP(표1[[#This Row],[시도]]&amp;" "&amp;표1[[#This Row],[시군구]],요금제0402!C:C,요금제0402!G:G),"-")</f>
        <v>경인B</v>
      </c>
      <c r="P992" s="40"/>
      <c r="Q992" s="57">
        <v>0</v>
      </c>
      <c r="R992" s="18">
        <v>100</v>
      </c>
      <c r="S992" s="18">
        <v>50</v>
      </c>
      <c r="T992" s="39" t="s">
        <v>64</v>
      </c>
      <c r="U992" s="11" t="s">
        <v>64</v>
      </c>
      <c r="V992" s="11">
        <v>7558803070</v>
      </c>
      <c r="W992" s="11" t="s">
        <v>6929</v>
      </c>
      <c r="X992" s="11" t="s">
        <v>6930</v>
      </c>
      <c r="Y992" s="11" t="s">
        <v>6931</v>
      </c>
      <c r="Z992" s="11">
        <v>40391006165904</v>
      </c>
      <c r="AA992" s="11" t="s">
        <v>296</v>
      </c>
      <c r="AB992" s="11" t="s">
        <v>6932</v>
      </c>
      <c r="AC992" s="11"/>
      <c r="AD992" s="11"/>
      <c r="AE992" s="11"/>
      <c r="AF992" s="15"/>
      <c r="AG992" s="56" t="str">
        <f>IFERROR(VLOOKUP(표1[[#This Row],[담당자]],'담당자 정보'!$B:$D,2,0),"")</f>
        <v>바로고</v>
      </c>
      <c r="AH992" s="11" t="str">
        <f>IFERROR(VLOOKUP(표1[[#This Row],[담당자]],'담당자 정보'!$B:$E,4,0),"")</f>
        <v>1팀</v>
      </c>
      <c r="AI992" s="12" t="s">
        <v>131</v>
      </c>
      <c r="AJ992" s="39" t="str">
        <f>IFERROR(VLOOKUP(표1[[#This Row],[담당자]],배민비즈계정!$B:$E,3,0),"")</f>
        <v>kwpark</v>
      </c>
      <c r="AK992" s="39" t="str">
        <f>IFERROR(VLOOKUP(표1[[#This Row],[담당자]],배민비즈계정!$B:$E,4,0),"")</f>
        <v>010-9098-6748</v>
      </c>
      <c r="AL992" s="12" t="str">
        <f>VLOOKUP(표1[[#This Row],[담당자]],배민비즈계정!$B:$E,2,0)</f>
        <v>1팀</v>
      </c>
      <c r="AM992" s="11" t="str">
        <f>VLOOKUP(표1[[#This Row],[담당자]],'담당자 정보'!B:G,6,FALSE)</f>
        <v>평정현</v>
      </c>
      <c r="AN992" s="11" t="str">
        <f>VLOOKUP(표1[[#This Row],[팀장]],배민비즈계정!$B:$E,3,FALSE)</f>
        <v>jhpyeong</v>
      </c>
      <c r="AO992" s="16" t="str">
        <f>VLOOKUP(표1[[#This Row],[팀장]],배민비즈계정!$B:$E,4,FALSE)</f>
        <v>010-4660-7292</v>
      </c>
      <c r="AP992" s="2" t="s">
        <v>2149</v>
      </c>
      <c r="AQ992" s="2" t="s">
        <v>2176</v>
      </c>
      <c r="AR992" s="2" t="str">
        <f>_xlfn.XLOOKUP(표1[[#This Row],[시도2]]&amp;" "&amp;표1[[#This Row],[시군구2]],요금제0402!C:C,요금제0402!G:G)</f>
        <v>경인B</v>
      </c>
      <c r="AS992" s="2"/>
      <c r="AT992" s="2"/>
      <c r="AU992" s="2"/>
    </row>
    <row r="993" spans="1:47" ht="16.5" customHeight="1">
      <c r="A993" s="44">
        <v>991</v>
      </c>
      <c r="B993" s="17"/>
      <c r="C993" s="17" t="s">
        <v>6933</v>
      </c>
      <c r="D993" s="17" t="s">
        <v>6934</v>
      </c>
      <c r="E993" s="11" t="s">
        <v>56</v>
      </c>
      <c r="F993" s="17" t="s">
        <v>388</v>
      </c>
      <c r="G993" s="17" t="s">
        <v>377</v>
      </c>
      <c r="H993" s="11">
        <v>0</v>
      </c>
      <c r="I993" s="154"/>
      <c r="J993" s="17" t="s">
        <v>6935</v>
      </c>
      <c r="K993" s="17" t="s">
        <v>5846</v>
      </c>
      <c r="L993" s="17" t="s">
        <v>5944</v>
      </c>
      <c r="M993" s="12">
        <v>45583</v>
      </c>
      <c r="N993" s="12">
        <v>45588</v>
      </c>
      <c r="O993" s="12" t="str">
        <f>IFERROR(_xlfn.XLOOKUP(표1[[#This Row],[시도]]&amp;" "&amp;표1[[#This Row],[시군구]],요금제0402!C:C,요금제0402!G:G),"-")</f>
        <v>지방</v>
      </c>
      <c r="P993" s="156"/>
      <c r="Q993" s="57">
        <v>0</v>
      </c>
      <c r="R993" s="18">
        <v>100</v>
      </c>
      <c r="S993" s="18">
        <v>50</v>
      </c>
      <c r="T993" s="39" t="s">
        <v>64</v>
      </c>
      <c r="U993" s="11" t="s">
        <v>150</v>
      </c>
      <c r="V993" s="11">
        <v>0</v>
      </c>
      <c r="W993" s="11">
        <v>0</v>
      </c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7"/>
      <c r="AD993" s="17"/>
      <c r="AE993" s="17"/>
      <c r="AF993" s="32"/>
      <c r="AG993" s="56" t="str">
        <f>IFERROR(VLOOKUP(표1[[#This Row],[담당자]],'담당자 정보'!$B:$D,2,0),"")</f>
        <v>모아라인</v>
      </c>
      <c r="AH993" s="11" t="str">
        <f>IFERROR(VLOOKUP(표1[[#This Row],[담당자]],'담당자 정보'!$B:$E,4,0),"")</f>
        <v>인프라확장실</v>
      </c>
      <c r="AI993" s="12" t="s">
        <v>396</v>
      </c>
      <c r="AJ993" s="39" t="str">
        <f>IFERROR(VLOOKUP(표1[[#This Row],[담당자]],배민비즈계정!$B:$E,3,0),"")</f>
        <v>jpmook12</v>
      </c>
      <c r="AK993" s="39" t="str">
        <f>IFERROR(VLOOKUP(표1[[#This Row],[담당자]],배민비즈계정!$B:$E,4,0),"")</f>
        <v>010-9904-2857</v>
      </c>
      <c r="AL993" s="12" t="str">
        <f>VLOOKUP(표1[[#This Row],[담당자]],배민비즈계정!$B:$E,2,0)</f>
        <v>모아라인</v>
      </c>
      <c r="AM993" s="11">
        <f>VLOOKUP(표1[[#This Row],[담당자]],'담당자 정보'!B:G,6,FALSE)</f>
        <v>0</v>
      </c>
      <c r="AN993" s="11" t="e">
        <f>VLOOKUP(표1[[#This Row],[팀장]],배민비즈계정!$B:$E,3,FALSE)</f>
        <v>#N/A</v>
      </c>
      <c r="AO993" s="16" t="e">
        <f>VLOOKUP(표1[[#This Row],[팀장]],배민비즈계정!$B:$E,4,FALSE)</f>
        <v>#N/A</v>
      </c>
      <c r="AP993" s="2" t="s">
        <v>388</v>
      </c>
      <c r="AQ993" s="2" t="s">
        <v>377</v>
      </c>
      <c r="AR993" s="2" t="str">
        <f>_xlfn.XLOOKUP(표1[[#This Row],[시도2]]&amp;" "&amp;표1[[#This Row],[시군구2]],요금제0402!C:C,요금제0402!G:G)</f>
        <v>지방</v>
      </c>
      <c r="AS993" s="2"/>
      <c r="AT993" s="2"/>
      <c r="AU993" s="2"/>
    </row>
    <row r="994" spans="1:47" ht="16.5" customHeight="1">
      <c r="A994" s="60">
        <v>992</v>
      </c>
      <c r="B994" s="17"/>
      <c r="C994" s="17" t="s">
        <v>6936</v>
      </c>
      <c r="D994" s="17" t="s">
        <v>6937</v>
      </c>
      <c r="E994" s="11" t="s">
        <v>108</v>
      </c>
      <c r="F994" s="17" t="s">
        <v>288</v>
      </c>
      <c r="G994" s="17" t="s">
        <v>1637</v>
      </c>
      <c r="H994" s="11">
        <v>1</v>
      </c>
      <c r="I994" s="154"/>
      <c r="J994" s="17" t="s">
        <v>6938</v>
      </c>
      <c r="K994" s="17" t="s">
        <v>6939</v>
      </c>
      <c r="L994" s="11" t="s">
        <v>5944</v>
      </c>
      <c r="M994" s="12">
        <v>45590</v>
      </c>
      <c r="N994" s="12">
        <v>45595</v>
      </c>
      <c r="O994" s="12" t="str">
        <f>IFERROR(_xlfn.XLOOKUP(표1[[#This Row],[시도]]&amp;" "&amp;표1[[#This Row],[시군구]],요금제0402!C:C,요금제0402!G:G),"-")</f>
        <v>지방</v>
      </c>
      <c r="P994" s="156"/>
      <c r="Q994" s="57">
        <v>0</v>
      </c>
      <c r="R994" s="18">
        <v>50</v>
      </c>
      <c r="S994" s="18">
        <v>0</v>
      </c>
      <c r="T994" s="12" t="s">
        <v>63</v>
      </c>
      <c r="U994" s="11" t="s">
        <v>64</v>
      </c>
      <c r="V994" s="11">
        <v>3400801918</v>
      </c>
      <c r="W994" s="11" t="s">
        <v>293</v>
      </c>
      <c r="X994" s="11" t="s">
        <v>294</v>
      </c>
      <c r="Y994" s="11" t="s">
        <v>295</v>
      </c>
      <c r="Z994" s="11">
        <v>11791067065807</v>
      </c>
      <c r="AA994" s="11" t="s">
        <v>296</v>
      </c>
      <c r="AB994" s="11" t="s">
        <v>297</v>
      </c>
      <c r="AC994" s="17"/>
      <c r="AD994" s="17"/>
      <c r="AE994" s="17"/>
      <c r="AF994" s="32"/>
      <c r="AG994" s="17" t="str">
        <f>IFERROR(VLOOKUP(표1[[#This Row],[담당자]],'담당자 정보'!$B:$D,2,0),"")</f>
        <v>바로고</v>
      </c>
      <c r="AH994" s="17" t="str">
        <f>IFERROR(VLOOKUP(표1[[#This Row],[담당자]],'담당자 정보'!$B:$E,4,0),"")</f>
        <v>2팀</v>
      </c>
      <c r="AI994" s="12" t="s">
        <v>298</v>
      </c>
      <c r="AJ994" s="41" t="str">
        <f>IFERROR(VLOOKUP(표1[[#This Row],[담당자]],배민비즈계정!$B:$E,3,0),"")</f>
        <v>hbshim</v>
      </c>
      <c r="AK994" s="41" t="str">
        <f>IFERROR(VLOOKUP(표1[[#This Row],[담당자]],배민비즈계정!$B:$E,4,0),"")</f>
        <v xml:space="preserve"> 010-8940-9029</v>
      </c>
      <c r="AL994" s="12" t="str">
        <f>VLOOKUP(표1[[#This Row],[담당자]],배민비즈계정!$B:$E,2,0)</f>
        <v>2팀</v>
      </c>
      <c r="AM994" s="11" t="str">
        <f>VLOOKUP(표1[[#This Row],[담당자]],'담당자 정보'!B:G,6,FALSE)</f>
        <v>최융희</v>
      </c>
      <c r="AN994" s="11" t="str">
        <f>VLOOKUP(표1[[#This Row],[팀장]],배민비즈계정!$B:$E,3,FALSE)</f>
        <v>yhchoi62</v>
      </c>
      <c r="AO994" s="16" t="str">
        <f>VLOOKUP(표1[[#This Row],[팀장]],배민비즈계정!$B:$E,4,FALSE)</f>
        <v xml:space="preserve"> 010-2336-6262</v>
      </c>
      <c r="AP994" s="2" t="s">
        <v>288</v>
      </c>
      <c r="AQ994" s="2" t="s">
        <v>1637</v>
      </c>
      <c r="AR994" s="2" t="str">
        <f>_xlfn.XLOOKUP(표1[[#This Row],[시도2]]&amp;" "&amp;표1[[#This Row],[시군구2]],요금제0402!C:C,요금제0402!G:G)</f>
        <v>지방</v>
      </c>
      <c r="AS994" s="2"/>
      <c r="AT994" s="2"/>
      <c r="AU994" s="2"/>
    </row>
    <row r="995" spans="1:47" ht="16.5" customHeight="1">
      <c r="A995" s="44">
        <v>993</v>
      </c>
      <c r="B995" s="17"/>
      <c r="C995" s="17" t="s">
        <v>6940</v>
      </c>
      <c r="D995" s="17" t="s">
        <v>6941</v>
      </c>
      <c r="E995" s="11" t="s">
        <v>56</v>
      </c>
      <c r="F995" s="17" t="s">
        <v>57</v>
      </c>
      <c r="G995" s="17" t="s">
        <v>2952</v>
      </c>
      <c r="H995" s="11">
        <v>0</v>
      </c>
      <c r="I995" s="154"/>
      <c r="J995" s="17" t="s">
        <v>6942</v>
      </c>
      <c r="K995" s="17" t="s">
        <v>6943</v>
      </c>
      <c r="L995" s="17" t="s">
        <v>5944</v>
      </c>
      <c r="M995" s="12">
        <v>45590</v>
      </c>
      <c r="N995" s="12">
        <v>45595</v>
      </c>
      <c r="O995" s="12" t="str">
        <f>IFERROR(_xlfn.XLOOKUP(표1[[#This Row],[시도]]&amp;" "&amp;표1[[#This Row],[시군구]],요금제0402!C:C,요금제0402!G:G),"-")</f>
        <v>서울B&amp;경인A</v>
      </c>
      <c r="P995" s="156"/>
      <c r="Q995" s="57">
        <v>0</v>
      </c>
      <c r="R995" s="18">
        <v>100</v>
      </c>
      <c r="S995" s="18">
        <v>50</v>
      </c>
      <c r="T995" s="39" t="s">
        <v>64</v>
      </c>
      <c r="U995" s="11" t="s">
        <v>64</v>
      </c>
      <c r="V995" s="11">
        <v>2302201091</v>
      </c>
      <c r="W995" s="11" t="s">
        <v>6944</v>
      </c>
      <c r="X995" s="11" t="s">
        <v>2956</v>
      </c>
      <c r="Y995" s="11" t="s">
        <v>2957</v>
      </c>
      <c r="Z995" s="11">
        <v>20902344701173</v>
      </c>
      <c r="AA995" s="11" t="s">
        <v>103</v>
      </c>
      <c r="AB995" s="11" t="s">
        <v>2959</v>
      </c>
      <c r="AC995" s="17"/>
      <c r="AD995" s="17"/>
      <c r="AE995" s="17"/>
      <c r="AF995" s="32"/>
      <c r="AG995" s="17" t="str">
        <f>IFERROR(VLOOKUP(표1[[#This Row],[담당자]],'담당자 정보'!$B:$D,2,0),"")</f>
        <v>바로고</v>
      </c>
      <c r="AH995" s="17" t="str">
        <f>IFERROR(VLOOKUP(표1[[#This Row],[담당자]],'담당자 정보'!$B:$E,4,0),"")</f>
        <v>1팀</v>
      </c>
      <c r="AI995" s="12" t="s">
        <v>71</v>
      </c>
      <c r="AJ995" s="41" t="str">
        <f>IFERROR(VLOOKUP(표1[[#This Row],[담당자]],배민비즈계정!$B:$E,3,0),"")</f>
        <v>tkdan159</v>
      </c>
      <c r="AK995" s="41" t="str">
        <f>IFERROR(VLOOKUP(표1[[#This Row],[담당자]],배민비즈계정!$B:$E,4,0),"")</f>
        <v>010-9052-0911</v>
      </c>
      <c r="AL995" s="12" t="str">
        <f>VLOOKUP(표1[[#This Row],[담당자]],배민비즈계정!$B:$E,2,0)</f>
        <v>1팀</v>
      </c>
      <c r="AM995" s="11" t="str">
        <f>VLOOKUP(표1[[#This Row],[담당자]],'담당자 정보'!B:G,6,FALSE)</f>
        <v>평정현</v>
      </c>
      <c r="AN995" s="11" t="str">
        <f>VLOOKUP(표1[[#This Row],[팀장]],배민비즈계정!$B:$E,3,FALSE)</f>
        <v>jhpyeong</v>
      </c>
      <c r="AO995" s="16" t="str">
        <f>VLOOKUP(표1[[#This Row],[팀장]],배민비즈계정!$B:$E,4,FALSE)</f>
        <v>010-4660-7292</v>
      </c>
      <c r="AP995" s="2" t="s">
        <v>57</v>
      </c>
      <c r="AQ995" s="2" t="s">
        <v>2952</v>
      </c>
      <c r="AR995" s="2" t="str">
        <f>_xlfn.XLOOKUP(표1[[#This Row],[시도2]]&amp;" "&amp;표1[[#This Row],[시군구2]],요금제0402!C:C,요금제0402!G:G)</f>
        <v>서울B&amp;경인A</v>
      </c>
      <c r="AS995" s="2"/>
      <c r="AT995" s="2"/>
      <c r="AU995" s="2"/>
    </row>
    <row r="996" spans="1:47" ht="16.5" customHeight="1">
      <c r="A996" s="60">
        <v>994</v>
      </c>
      <c r="B996" s="11"/>
      <c r="C996" s="11" t="s">
        <v>6945</v>
      </c>
      <c r="D996" s="11" t="s">
        <v>6946</v>
      </c>
      <c r="E996" s="11" t="s">
        <v>108</v>
      </c>
      <c r="F996" s="11" t="s">
        <v>2149</v>
      </c>
      <c r="G996" s="11" t="s">
        <v>435</v>
      </c>
      <c r="H996" s="11">
        <v>1</v>
      </c>
      <c r="I996" s="50"/>
      <c r="J996" s="11" t="s">
        <v>6947</v>
      </c>
      <c r="K996" s="11" t="s">
        <v>6948</v>
      </c>
      <c r="L996" s="11" t="s">
        <v>5944</v>
      </c>
      <c r="M996" s="12">
        <v>45590</v>
      </c>
      <c r="N996" s="12">
        <v>45595</v>
      </c>
      <c r="O996" s="12" t="str">
        <f>IFERROR(_xlfn.XLOOKUP(표1[[#This Row],[시도]]&amp;" "&amp;표1[[#This Row],[시군구]],요금제0402!C:C,요금제0402!G:G),"-")</f>
        <v>경인B</v>
      </c>
      <c r="P996" s="40"/>
      <c r="Q996" s="57">
        <v>0</v>
      </c>
      <c r="R996" s="18">
        <v>100</v>
      </c>
      <c r="S996" s="18">
        <v>50</v>
      </c>
      <c r="T996" s="39" t="s">
        <v>64</v>
      </c>
      <c r="U996" s="11" t="s">
        <v>64</v>
      </c>
      <c r="V996" s="11">
        <v>8987900285</v>
      </c>
      <c r="W996" s="11" t="s">
        <v>6949</v>
      </c>
      <c r="X996" s="11" t="s">
        <v>6950</v>
      </c>
      <c r="Y996" s="11" t="s">
        <v>6951</v>
      </c>
      <c r="Z996" s="11">
        <v>27302424403012</v>
      </c>
      <c r="AA996" s="11" t="s">
        <v>103</v>
      </c>
      <c r="AB996" s="11" t="s">
        <v>6952</v>
      </c>
      <c r="AC996" s="11"/>
      <c r="AD996" s="11"/>
      <c r="AE996" s="11"/>
      <c r="AF996" s="15"/>
      <c r="AG996" s="17" t="str">
        <f>IFERROR(VLOOKUP(표1[[#This Row],[담당자]],'담당자 정보'!$B:$D,2,0),"")</f>
        <v>바로고</v>
      </c>
      <c r="AH996" s="11" t="str">
        <f>IFERROR(VLOOKUP(표1[[#This Row],[담당자]],'담당자 정보'!$B:$E,4,0),"")</f>
        <v>1팀</v>
      </c>
      <c r="AI996" s="12" t="s">
        <v>131</v>
      </c>
      <c r="AJ996" s="39" t="str">
        <f>IFERROR(VLOOKUP(표1[[#This Row],[담당자]],배민비즈계정!$B:$E,3,0),"")</f>
        <v>kwpark</v>
      </c>
      <c r="AK996" s="39" t="str">
        <f>IFERROR(VLOOKUP(표1[[#This Row],[담당자]],배민비즈계정!$B:$E,4,0),"")</f>
        <v>010-9098-6748</v>
      </c>
      <c r="AL996" s="12" t="str">
        <f>VLOOKUP(표1[[#This Row],[담당자]],배민비즈계정!$B:$E,2,0)</f>
        <v>1팀</v>
      </c>
      <c r="AM996" s="11" t="str">
        <f>VLOOKUP(표1[[#This Row],[담당자]],'담당자 정보'!B:G,6,FALSE)</f>
        <v>평정현</v>
      </c>
      <c r="AN996" s="11" t="str">
        <f>VLOOKUP(표1[[#This Row],[팀장]],배민비즈계정!$B:$E,3,FALSE)</f>
        <v>jhpyeong</v>
      </c>
      <c r="AO996" s="16" t="str">
        <f>VLOOKUP(표1[[#This Row],[팀장]],배민비즈계정!$B:$E,4,FALSE)</f>
        <v>010-4660-7292</v>
      </c>
      <c r="AP996" s="2" t="s">
        <v>2149</v>
      </c>
      <c r="AQ996" s="2" t="s">
        <v>435</v>
      </c>
      <c r="AR996" s="2" t="str">
        <f>_xlfn.XLOOKUP(표1[[#This Row],[시도2]]&amp;" "&amp;표1[[#This Row],[시군구2]],요금제0402!C:C,요금제0402!G:G)</f>
        <v>경인B</v>
      </c>
      <c r="AS996" s="2"/>
      <c r="AT996" s="2"/>
      <c r="AU996" s="2"/>
    </row>
    <row r="997" spans="1:47" ht="16.5" customHeight="1">
      <c r="A997" s="44">
        <v>995</v>
      </c>
      <c r="B997" s="11"/>
      <c r="C997" s="11" t="s">
        <v>6953</v>
      </c>
      <c r="D997" s="11" t="s">
        <v>6954</v>
      </c>
      <c r="E997" s="11" t="s">
        <v>56</v>
      </c>
      <c r="F997" s="11" t="s">
        <v>1831</v>
      </c>
      <c r="G997" s="11" t="s">
        <v>400</v>
      </c>
      <c r="H997" s="11">
        <v>0</v>
      </c>
      <c r="I997" s="50"/>
      <c r="J997" s="11" t="s">
        <v>6955</v>
      </c>
      <c r="K997" s="11" t="s">
        <v>6677</v>
      </c>
      <c r="L997" s="17" t="s">
        <v>5944</v>
      </c>
      <c r="M997" s="12">
        <v>45590</v>
      </c>
      <c r="N997" s="12">
        <v>45595</v>
      </c>
      <c r="O997" s="12" t="str">
        <f>IFERROR(_xlfn.XLOOKUP(표1[[#This Row],[시도]]&amp;" "&amp;표1[[#This Row],[시군구]],요금제0402!C:C,요금제0402!G:G),"-")</f>
        <v>지방</v>
      </c>
      <c r="P997" s="40"/>
      <c r="Q997" s="57">
        <v>0</v>
      </c>
      <c r="R997" s="18">
        <v>100</v>
      </c>
      <c r="S997" s="18">
        <v>50</v>
      </c>
      <c r="T997" s="39" t="s">
        <v>64</v>
      </c>
      <c r="U997" s="11" t="s">
        <v>64</v>
      </c>
      <c r="V997" s="11">
        <v>1735000453</v>
      </c>
      <c r="W997" s="11" t="s">
        <v>218</v>
      </c>
      <c r="X997" s="11" t="s">
        <v>6956</v>
      </c>
      <c r="Y997" s="11" t="s">
        <v>6957</v>
      </c>
      <c r="Z997" s="11">
        <v>17212367001019</v>
      </c>
      <c r="AA997" s="11" t="s">
        <v>103</v>
      </c>
      <c r="AB997" s="11" t="s">
        <v>6958</v>
      </c>
      <c r="AC997" s="11"/>
      <c r="AD997" s="11"/>
      <c r="AE997" s="11"/>
      <c r="AF997" s="15"/>
      <c r="AG997" s="56" t="str">
        <f>IFERROR(VLOOKUP(표1[[#This Row],[담당자]],'담당자 정보'!$B:$D,2,0),"")</f>
        <v>바로고</v>
      </c>
      <c r="AH997" s="11" t="str">
        <f>IFERROR(VLOOKUP(표1[[#This Row],[담당자]],'담당자 정보'!$B:$E,4,0),"")</f>
        <v>1팀</v>
      </c>
      <c r="AI997" s="12" t="s">
        <v>131</v>
      </c>
      <c r="AJ997" s="39" t="str">
        <f>IFERROR(VLOOKUP(표1[[#This Row],[담당자]],배민비즈계정!$B:$E,3,0),"")</f>
        <v>kwpark</v>
      </c>
      <c r="AK997" s="39" t="str">
        <f>IFERROR(VLOOKUP(표1[[#This Row],[담당자]],배민비즈계정!$B:$E,4,0),"")</f>
        <v>010-9098-6748</v>
      </c>
      <c r="AL997" s="12" t="str">
        <f>VLOOKUP(표1[[#This Row],[담당자]],배민비즈계정!$B:$E,2,0)</f>
        <v>1팀</v>
      </c>
      <c r="AM997" s="11" t="str">
        <f>VLOOKUP(표1[[#This Row],[담당자]],'담당자 정보'!B:G,6,FALSE)</f>
        <v>평정현</v>
      </c>
      <c r="AN997" s="11" t="str">
        <f>VLOOKUP(표1[[#This Row],[팀장]],배민비즈계정!$B:$E,3,FALSE)</f>
        <v>jhpyeong</v>
      </c>
      <c r="AO997" s="16" t="str">
        <f>VLOOKUP(표1[[#This Row],[팀장]],배민비즈계정!$B:$E,4,FALSE)</f>
        <v>010-4660-7292</v>
      </c>
      <c r="AP997" s="2" t="s">
        <v>1831</v>
      </c>
      <c r="AQ997" s="2" t="s">
        <v>400</v>
      </c>
      <c r="AR997" s="2" t="str">
        <f>_xlfn.XLOOKUP(표1[[#This Row],[시도2]]&amp;" "&amp;표1[[#This Row],[시군구2]],요금제0402!C:C,요금제0402!G:G)</f>
        <v>지방</v>
      </c>
      <c r="AS997" s="2"/>
      <c r="AT997" s="2"/>
      <c r="AU997" s="2"/>
    </row>
    <row r="998" spans="1:47" ht="16.5" customHeight="1">
      <c r="A998" s="60">
        <v>996</v>
      </c>
      <c r="B998" s="11"/>
      <c r="C998" s="11" t="s">
        <v>6959</v>
      </c>
      <c r="D998" s="11" t="s">
        <v>6960</v>
      </c>
      <c r="E998" s="11" t="s">
        <v>75</v>
      </c>
      <c r="F998" s="11" t="s">
        <v>109</v>
      </c>
      <c r="G998" s="11" t="s">
        <v>2273</v>
      </c>
      <c r="H998" s="11">
        <v>0</v>
      </c>
      <c r="I998" s="50"/>
      <c r="J998" s="11" t="s">
        <v>6961</v>
      </c>
      <c r="K998" s="11" t="s">
        <v>6962</v>
      </c>
      <c r="L998" s="11" t="s">
        <v>5944</v>
      </c>
      <c r="M998" s="12">
        <v>45590</v>
      </c>
      <c r="N998" s="12">
        <v>45595</v>
      </c>
      <c r="O998" s="12" t="str">
        <f>IFERROR(_xlfn.XLOOKUP(표1[[#This Row],[시도]]&amp;" "&amp;표1[[#This Row],[시군구]],요금제0402!C:C,요금제0402!G:G),"-")</f>
        <v>경인B</v>
      </c>
      <c r="P998" s="40"/>
      <c r="Q998" s="57">
        <v>0</v>
      </c>
      <c r="R998" s="18">
        <v>100</v>
      </c>
      <c r="S998" s="18">
        <v>50</v>
      </c>
      <c r="T998" s="39" t="s">
        <v>64</v>
      </c>
      <c r="U998" s="11" t="s">
        <v>64</v>
      </c>
      <c r="V998" s="11">
        <v>7633001091</v>
      </c>
      <c r="W998" s="11" t="s">
        <v>6963</v>
      </c>
      <c r="X998" s="11" t="s">
        <v>6964</v>
      </c>
      <c r="Y998" s="11" t="s">
        <v>6965</v>
      </c>
      <c r="Z998" s="11">
        <v>3333165031837</v>
      </c>
      <c r="AA998" s="11" t="s">
        <v>68</v>
      </c>
      <c r="AB998" s="11" t="s">
        <v>6966</v>
      </c>
      <c r="AC998" s="11"/>
      <c r="AD998" s="11"/>
      <c r="AE998" s="11"/>
      <c r="AF998" s="15"/>
      <c r="AG998" s="56" t="str">
        <f>IFERROR(VLOOKUP(표1[[#This Row],[담당자]],'담당자 정보'!$B:$D,2,0),"")</f>
        <v>바로고</v>
      </c>
      <c r="AH998" s="11" t="str">
        <f>IFERROR(VLOOKUP(표1[[#This Row],[담당자]],'담당자 정보'!$B:$E,4,0),"")</f>
        <v>1팀</v>
      </c>
      <c r="AI998" s="12" t="s">
        <v>131</v>
      </c>
      <c r="AJ998" s="39" t="str">
        <f>IFERROR(VLOOKUP(표1[[#This Row],[담당자]],배민비즈계정!$B:$E,3,0),"")</f>
        <v>kwpark</v>
      </c>
      <c r="AK998" s="39" t="str">
        <f>IFERROR(VLOOKUP(표1[[#This Row],[담당자]],배민비즈계정!$B:$E,4,0),"")</f>
        <v>010-9098-6748</v>
      </c>
      <c r="AL998" s="12" t="str">
        <f>VLOOKUP(표1[[#This Row],[담당자]],배민비즈계정!$B:$E,2,0)</f>
        <v>1팀</v>
      </c>
      <c r="AM998" s="11" t="str">
        <f>VLOOKUP(표1[[#This Row],[담당자]],'담당자 정보'!B:G,6,FALSE)</f>
        <v>평정현</v>
      </c>
      <c r="AN998" s="11" t="str">
        <f>VLOOKUP(표1[[#This Row],[팀장]],배민비즈계정!$B:$E,3,FALSE)</f>
        <v>jhpyeong</v>
      </c>
      <c r="AO998" s="16" t="str">
        <f>VLOOKUP(표1[[#This Row],[팀장]],배민비즈계정!$B:$E,4,FALSE)</f>
        <v>010-4660-7292</v>
      </c>
      <c r="AP998" s="2" t="s">
        <v>109</v>
      </c>
      <c r="AQ998" s="2" t="s">
        <v>2273</v>
      </c>
      <c r="AR998" s="2" t="str">
        <f>_xlfn.XLOOKUP(표1[[#This Row],[시도2]]&amp;" "&amp;표1[[#This Row],[시군구2]],요금제0402!C:C,요금제0402!G:G)</f>
        <v>경인B</v>
      </c>
      <c r="AS998" s="2"/>
      <c r="AT998" s="2"/>
      <c r="AU998" s="2"/>
    </row>
    <row r="999" spans="1:47" ht="16.5" customHeight="1">
      <c r="A999" s="44">
        <v>997</v>
      </c>
      <c r="B999" s="11"/>
      <c r="C999" s="11" t="s">
        <v>6967</v>
      </c>
      <c r="D999" s="11" t="s">
        <v>6968</v>
      </c>
      <c r="E999" s="11" t="s">
        <v>56</v>
      </c>
      <c r="F999" s="11" t="s">
        <v>2149</v>
      </c>
      <c r="G999" s="11" t="s">
        <v>2150</v>
      </c>
      <c r="H999" s="11">
        <v>0</v>
      </c>
      <c r="I999" s="50"/>
      <c r="J999" s="11" t="s">
        <v>6969</v>
      </c>
      <c r="K999" s="11" t="s">
        <v>6970</v>
      </c>
      <c r="L999" s="17" t="s">
        <v>5944</v>
      </c>
      <c r="M999" s="12">
        <v>45590</v>
      </c>
      <c r="N999" s="12">
        <v>45595</v>
      </c>
      <c r="O999" s="12" t="str">
        <f>IFERROR(_xlfn.XLOOKUP(표1[[#This Row],[시도]]&amp;" "&amp;표1[[#This Row],[시군구]],요금제0402!C:C,요금제0402!G:G),"-")</f>
        <v>경인B</v>
      </c>
      <c r="P999" s="40"/>
      <c r="Q999" s="57">
        <v>200</v>
      </c>
      <c r="R999" s="18">
        <v>100</v>
      </c>
      <c r="S999" s="18">
        <v>50</v>
      </c>
      <c r="T999" s="39" t="s">
        <v>64</v>
      </c>
      <c r="U999" s="11" t="s">
        <v>64</v>
      </c>
      <c r="V999" s="11">
        <v>8405800656</v>
      </c>
      <c r="W999" s="11" t="s">
        <v>3667</v>
      </c>
      <c r="X999" s="11" t="s">
        <v>3668</v>
      </c>
      <c r="Y999" s="11" t="s">
        <v>3669</v>
      </c>
      <c r="Z999" s="11">
        <v>3333060159248</v>
      </c>
      <c r="AA999" s="11" t="s">
        <v>68</v>
      </c>
      <c r="AB999" s="11" t="s">
        <v>3670</v>
      </c>
      <c r="AC999" s="11"/>
      <c r="AD999" s="11"/>
      <c r="AE999" s="11"/>
      <c r="AF999" s="15"/>
      <c r="AG999" s="56" t="str">
        <f>IFERROR(VLOOKUP(표1[[#This Row],[담당자]],'담당자 정보'!$B:$D,2,0),"")</f>
        <v>바로고</v>
      </c>
      <c r="AH999" s="11" t="str">
        <f>IFERROR(VLOOKUP(표1[[#This Row],[담당자]],'담당자 정보'!$B:$E,4,0),"")</f>
        <v>1팀</v>
      </c>
      <c r="AI999" s="12" t="s">
        <v>131</v>
      </c>
      <c r="AJ999" s="39" t="str">
        <f>IFERROR(VLOOKUP(표1[[#This Row],[담당자]],배민비즈계정!$B:$E,3,0),"")</f>
        <v>kwpark</v>
      </c>
      <c r="AK999" s="39" t="str">
        <f>IFERROR(VLOOKUP(표1[[#This Row],[담당자]],배민비즈계정!$B:$E,4,0),"")</f>
        <v>010-9098-6748</v>
      </c>
      <c r="AL999" s="12" t="str">
        <f>VLOOKUP(표1[[#This Row],[담당자]],배민비즈계정!$B:$E,2,0)</f>
        <v>1팀</v>
      </c>
      <c r="AM999" s="11" t="str">
        <f>VLOOKUP(표1[[#This Row],[담당자]],'담당자 정보'!B:G,6,FALSE)</f>
        <v>평정현</v>
      </c>
      <c r="AN999" s="11" t="str">
        <f>VLOOKUP(표1[[#This Row],[팀장]],배민비즈계정!$B:$E,3,FALSE)</f>
        <v>jhpyeong</v>
      </c>
      <c r="AO999" s="16" t="str">
        <f>VLOOKUP(표1[[#This Row],[팀장]],배민비즈계정!$B:$E,4,FALSE)</f>
        <v>010-4660-7292</v>
      </c>
      <c r="AP999" s="2" t="s">
        <v>2149</v>
      </c>
      <c r="AQ999" s="2" t="s">
        <v>2150</v>
      </c>
      <c r="AR999" s="2" t="str">
        <f>_xlfn.XLOOKUP(표1[[#This Row],[시도2]]&amp;" "&amp;표1[[#This Row],[시군구2]],요금제0402!C:C,요금제0402!G:G)</f>
        <v>경인B</v>
      </c>
      <c r="AS999" s="2"/>
      <c r="AT999" s="2"/>
      <c r="AU999" s="2"/>
    </row>
    <row r="1000" spans="1:47" ht="16.5" customHeight="1">
      <c r="A1000" s="60">
        <v>998</v>
      </c>
      <c r="B1000" s="11"/>
      <c r="C1000" s="11" t="s">
        <v>6971</v>
      </c>
      <c r="D1000" s="11" t="s">
        <v>6972</v>
      </c>
      <c r="E1000" s="11" t="s">
        <v>56</v>
      </c>
      <c r="F1000" s="11" t="s">
        <v>2149</v>
      </c>
      <c r="G1000" s="11" t="s">
        <v>302</v>
      </c>
      <c r="H1000" s="11">
        <v>0</v>
      </c>
      <c r="I1000" s="50"/>
      <c r="J1000" s="11" t="s">
        <v>6973</v>
      </c>
      <c r="K1000" s="11" t="s">
        <v>6974</v>
      </c>
      <c r="L1000" s="11" t="s">
        <v>5944</v>
      </c>
      <c r="M1000" s="12">
        <v>45590</v>
      </c>
      <c r="N1000" s="12">
        <v>45595</v>
      </c>
      <c r="O1000" s="12" t="str">
        <f>IFERROR(_xlfn.XLOOKUP(표1[[#This Row],[시도]]&amp;" "&amp;표1[[#This Row],[시군구]],요금제0402!C:C,요금제0402!G:G),"-")</f>
        <v>경인B</v>
      </c>
      <c r="P1000" s="40"/>
      <c r="Q1000" s="57">
        <v>0</v>
      </c>
      <c r="R1000" s="18">
        <v>100</v>
      </c>
      <c r="S1000" s="18">
        <v>50</v>
      </c>
      <c r="T1000" s="39" t="s">
        <v>64</v>
      </c>
      <c r="U1000" s="11" t="s">
        <v>64</v>
      </c>
      <c r="V1000" s="11">
        <v>7497500587</v>
      </c>
      <c r="W1000" s="11" t="s">
        <v>6975</v>
      </c>
      <c r="X1000" s="11" t="s">
        <v>6976</v>
      </c>
      <c r="Y1000" s="11" t="s">
        <v>6977</v>
      </c>
      <c r="Z1000" s="11">
        <v>3522233726263</v>
      </c>
      <c r="AA1000" s="11" t="s">
        <v>142</v>
      </c>
      <c r="AB1000" s="11" t="s">
        <v>6978</v>
      </c>
      <c r="AC1000" s="11"/>
      <c r="AD1000" s="11"/>
      <c r="AE1000" s="11"/>
      <c r="AF1000" s="15"/>
      <c r="AG1000" s="56" t="str">
        <f>IFERROR(VLOOKUP(표1[[#This Row],[담당자]],'담당자 정보'!$B:$D,2,0),"")</f>
        <v>바로고</v>
      </c>
      <c r="AH1000" s="11" t="str">
        <f>IFERROR(VLOOKUP(표1[[#This Row],[담당자]],'담당자 정보'!$B:$E,4,0),"")</f>
        <v>1팀</v>
      </c>
      <c r="AI1000" s="12" t="s">
        <v>131</v>
      </c>
      <c r="AJ1000" s="39" t="str">
        <f>IFERROR(VLOOKUP(표1[[#This Row],[담당자]],배민비즈계정!$B:$E,3,0),"")</f>
        <v>kwpark</v>
      </c>
      <c r="AK1000" s="39" t="str">
        <f>IFERROR(VLOOKUP(표1[[#This Row],[담당자]],배민비즈계정!$B:$E,4,0),"")</f>
        <v>010-9098-6748</v>
      </c>
      <c r="AL1000" s="12" t="str">
        <f>VLOOKUP(표1[[#This Row],[담당자]],배민비즈계정!$B:$E,2,0)</f>
        <v>1팀</v>
      </c>
      <c r="AM1000" s="11" t="str">
        <f>VLOOKUP(표1[[#This Row],[담당자]],'담당자 정보'!B:G,6,FALSE)</f>
        <v>평정현</v>
      </c>
      <c r="AN1000" s="11" t="str">
        <f>VLOOKUP(표1[[#This Row],[팀장]],배민비즈계정!$B:$E,3,FALSE)</f>
        <v>jhpyeong</v>
      </c>
      <c r="AO1000" s="16" t="str">
        <f>VLOOKUP(표1[[#This Row],[팀장]],배민비즈계정!$B:$E,4,FALSE)</f>
        <v>010-4660-7292</v>
      </c>
      <c r="AP1000" s="2" t="s">
        <v>2149</v>
      </c>
      <c r="AQ1000" s="2" t="s">
        <v>302</v>
      </c>
      <c r="AR1000" s="2" t="str">
        <f>_xlfn.XLOOKUP(표1[[#This Row],[시도2]]&amp;" "&amp;표1[[#This Row],[시군구2]],요금제0402!C:C,요금제0402!G:G)</f>
        <v>경인B</v>
      </c>
      <c r="AS1000" s="2"/>
      <c r="AT1000" s="2"/>
      <c r="AU1000" s="2"/>
    </row>
    <row r="1001" spans="1:47" ht="16.5" customHeight="1">
      <c r="A1001" s="44">
        <v>999</v>
      </c>
      <c r="B1001" s="11"/>
      <c r="C1001" s="11" t="s">
        <v>6979</v>
      </c>
      <c r="D1001" s="11" t="s">
        <v>6980</v>
      </c>
      <c r="E1001" s="11" t="s">
        <v>56</v>
      </c>
      <c r="F1001" s="11" t="s">
        <v>1747</v>
      </c>
      <c r="G1001" s="11" t="s">
        <v>3566</v>
      </c>
      <c r="H1001" s="11">
        <v>0</v>
      </c>
      <c r="I1001" s="50"/>
      <c r="J1001" s="11" t="s">
        <v>6981</v>
      </c>
      <c r="K1001" s="11" t="s">
        <v>6982</v>
      </c>
      <c r="L1001" s="17" t="s">
        <v>5944</v>
      </c>
      <c r="M1001" s="12">
        <v>45590</v>
      </c>
      <c r="N1001" s="12">
        <v>45595</v>
      </c>
      <c r="O1001" s="12" t="str">
        <f>IFERROR(_xlfn.XLOOKUP(표1[[#This Row],[시도]]&amp;" "&amp;표1[[#This Row],[시군구]],요금제0402!C:C,요금제0402!G:G),"-")</f>
        <v>지방</v>
      </c>
      <c r="P1001" s="40"/>
      <c r="Q1001" s="57">
        <v>0</v>
      </c>
      <c r="R1001" s="18">
        <v>100</v>
      </c>
      <c r="S1001" s="18">
        <v>50</v>
      </c>
      <c r="T1001" s="39" t="s">
        <v>64</v>
      </c>
      <c r="U1001" s="11" t="s">
        <v>64</v>
      </c>
      <c r="V1001" s="11">
        <v>2851801982</v>
      </c>
      <c r="W1001" s="11" t="s">
        <v>6983</v>
      </c>
      <c r="X1001" s="11" t="s">
        <v>6984</v>
      </c>
      <c r="Y1001" s="11" t="s">
        <v>6985</v>
      </c>
      <c r="Z1001" s="11">
        <v>3333015020862</v>
      </c>
      <c r="AA1001" s="11" t="s">
        <v>68</v>
      </c>
      <c r="AB1001" s="11" t="s">
        <v>6986</v>
      </c>
      <c r="AC1001" s="11"/>
      <c r="AD1001" s="11"/>
      <c r="AE1001" s="11"/>
      <c r="AF1001" s="15"/>
      <c r="AG1001" s="56" t="str">
        <f>IFERROR(VLOOKUP(표1[[#This Row],[담당자]],'담당자 정보'!$B:$D,2,0),"")</f>
        <v>모아라인</v>
      </c>
      <c r="AH1001" s="11" t="str">
        <f>IFERROR(VLOOKUP(표1[[#This Row],[담당자]],'담당자 정보'!$B:$E,4,0),"")</f>
        <v>인프라확장_3팀</v>
      </c>
      <c r="AI1001" s="12" t="s">
        <v>333</v>
      </c>
      <c r="AJ1001" s="39" t="str">
        <f>IFERROR(VLOOKUP(표1[[#This Row],[담당자]],배민비즈계정!$B:$E,3,0),"")</f>
        <v>samsami7777777</v>
      </c>
      <c r="AK1001" s="39" t="str">
        <f>IFERROR(VLOOKUP(표1[[#This Row],[담당자]],배민비즈계정!$B:$E,4,0),"")</f>
        <v>010-5212-8218</v>
      </c>
      <c r="AL1001" s="12" t="str">
        <f>VLOOKUP(표1[[#This Row],[담당자]],배민비즈계정!$B:$E,2,0)</f>
        <v>모아라인</v>
      </c>
      <c r="AM1001" s="11" t="str">
        <f>VLOOKUP(표1[[#This Row],[담당자]],'담당자 정보'!B:G,6,FALSE)</f>
        <v>김영선</v>
      </c>
      <c r="AN1001" s="11" t="str">
        <f>VLOOKUP(표1[[#This Row],[팀장]],배민비즈계정!$B:$E,3,FALSE)</f>
        <v>samsami7777777</v>
      </c>
      <c r="AO1001" s="16" t="str">
        <f>VLOOKUP(표1[[#This Row],[팀장]],배민비즈계정!$B:$E,4,FALSE)</f>
        <v>010-5212-8218</v>
      </c>
      <c r="AP1001" s="2" t="s">
        <v>1747</v>
      </c>
      <c r="AQ1001" s="2" t="s">
        <v>3566</v>
      </c>
      <c r="AR1001" s="2" t="str">
        <f>_xlfn.XLOOKUP(표1[[#This Row],[시도2]]&amp;" "&amp;표1[[#This Row],[시군구2]],요금제0402!C:C,요금제0402!G:G)</f>
        <v>지방</v>
      </c>
      <c r="AS1001" s="2"/>
      <c r="AT1001" s="2"/>
      <c r="AU1001" s="2"/>
    </row>
    <row r="1002" spans="1:47" ht="16.5" customHeight="1">
      <c r="A1002" s="60">
        <v>1000</v>
      </c>
      <c r="B1002" s="11"/>
      <c r="C1002" s="11" t="s">
        <v>6987</v>
      </c>
      <c r="D1002" s="11" t="s">
        <v>6988</v>
      </c>
      <c r="E1002" s="11" t="s">
        <v>108</v>
      </c>
      <c r="F1002" s="11" t="s">
        <v>2149</v>
      </c>
      <c r="G1002" s="11" t="s">
        <v>2150</v>
      </c>
      <c r="H1002" s="11">
        <v>1</v>
      </c>
      <c r="I1002" s="50" t="s">
        <v>6989</v>
      </c>
      <c r="J1002" s="11" t="s">
        <v>6990</v>
      </c>
      <c r="K1002" s="11" t="s">
        <v>6962</v>
      </c>
      <c r="L1002" s="11" t="s">
        <v>5944</v>
      </c>
      <c r="M1002" s="12">
        <v>45590</v>
      </c>
      <c r="N1002" s="12">
        <v>45595</v>
      </c>
      <c r="O1002" s="12" t="str">
        <f>IFERROR(_xlfn.XLOOKUP(표1[[#This Row],[시도]]&amp;" "&amp;표1[[#This Row],[시군구]],요금제0402!C:C,요금제0402!G:G),"-")</f>
        <v>경인B</v>
      </c>
      <c r="P1002" s="40"/>
      <c r="Q1002" s="57">
        <v>0</v>
      </c>
      <c r="R1002" s="18">
        <v>100</v>
      </c>
      <c r="S1002" s="18">
        <v>50</v>
      </c>
      <c r="T1002" s="39" t="s">
        <v>64</v>
      </c>
      <c r="U1002" s="11" t="s">
        <v>64</v>
      </c>
      <c r="V1002" s="11">
        <v>7748703040</v>
      </c>
      <c r="W1002" s="11" t="s">
        <v>5785</v>
      </c>
      <c r="X1002" s="11" t="s">
        <v>191</v>
      </c>
      <c r="Y1002" s="11" t="s">
        <v>192</v>
      </c>
      <c r="Z1002" s="11">
        <v>66590101739112</v>
      </c>
      <c r="AA1002" s="11" t="s">
        <v>90</v>
      </c>
      <c r="AB1002" s="11" t="s">
        <v>193</v>
      </c>
      <c r="AC1002" s="11"/>
      <c r="AD1002" s="11"/>
      <c r="AE1002" s="11"/>
      <c r="AF1002" s="15"/>
      <c r="AG1002" s="56" t="str">
        <f>IFERROR(VLOOKUP(표1[[#This Row],[담당자]],'담당자 정보'!$B:$D,2,0),"")</f>
        <v>바로고</v>
      </c>
      <c r="AH1002" s="11" t="str">
        <f>IFERROR(VLOOKUP(표1[[#This Row],[담당자]],'담당자 정보'!$B:$E,4,0),"")</f>
        <v>1팀</v>
      </c>
      <c r="AI1002" s="12" t="s">
        <v>131</v>
      </c>
      <c r="AJ1002" s="39" t="str">
        <f>IFERROR(VLOOKUP(표1[[#This Row],[담당자]],배민비즈계정!$B:$E,3,0),"")</f>
        <v>kwpark</v>
      </c>
      <c r="AK1002" s="39" t="str">
        <f>IFERROR(VLOOKUP(표1[[#This Row],[담당자]],배민비즈계정!$B:$E,4,0),"")</f>
        <v>010-9098-6748</v>
      </c>
      <c r="AL1002" s="12" t="str">
        <f>VLOOKUP(표1[[#This Row],[담당자]],배민비즈계정!$B:$E,2,0)</f>
        <v>1팀</v>
      </c>
      <c r="AM1002" s="11" t="str">
        <f>VLOOKUP(표1[[#This Row],[담당자]],'담당자 정보'!B:G,6,FALSE)</f>
        <v>평정현</v>
      </c>
      <c r="AN1002" s="11" t="str">
        <f>VLOOKUP(표1[[#This Row],[팀장]],배민비즈계정!$B:$E,3,FALSE)</f>
        <v>jhpyeong</v>
      </c>
      <c r="AO1002" s="16" t="str">
        <f>VLOOKUP(표1[[#This Row],[팀장]],배민비즈계정!$B:$E,4,FALSE)</f>
        <v>010-4660-7292</v>
      </c>
      <c r="AP1002" s="2" t="s">
        <v>2149</v>
      </c>
      <c r="AQ1002" s="2" t="s">
        <v>2150</v>
      </c>
      <c r="AR1002" s="2" t="str">
        <f>_xlfn.XLOOKUP(표1[[#This Row],[시도2]]&amp;" "&amp;표1[[#This Row],[시군구2]],요금제0402!C:C,요금제0402!G:G)</f>
        <v>경인B</v>
      </c>
      <c r="AS1002" s="2"/>
      <c r="AT1002" s="2"/>
      <c r="AU1002" s="2"/>
    </row>
    <row r="1003" spans="1:47" ht="16.5" customHeight="1">
      <c r="A1003" s="44">
        <v>1001</v>
      </c>
      <c r="B1003" s="11"/>
      <c r="C1003" s="11" t="s">
        <v>6991</v>
      </c>
      <c r="D1003" s="11" t="s">
        <v>6992</v>
      </c>
      <c r="E1003" s="11" t="s">
        <v>56</v>
      </c>
      <c r="F1003" s="11" t="s">
        <v>57</v>
      </c>
      <c r="G1003" s="11" t="s">
        <v>634</v>
      </c>
      <c r="H1003" s="11">
        <v>1</v>
      </c>
      <c r="I1003" s="50"/>
      <c r="J1003" s="11" t="s">
        <v>6993</v>
      </c>
      <c r="K1003" s="11" t="s">
        <v>6994</v>
      </c>
      <c r="L1003" s="17" t="s">
        <v>5944</v>
      </c>
      <c r="M1003" s="12">
        <v>45590</v>
      </c>
      <c r="N1003" s="12">
        <v>45595</v>
      </c>
      <c r="O1003" s="12" t="str">
        <f>IFERROR(_xlfn.XLOOKUP(표1[[#This Row],[시도]]&amp;" "&amp;표1[[#This Row],[시군구]],요금제0402!C:C,요금제0402!G:G),"-")</f>
        <v>서울B&amp;경인A</v>
      </c>
      <c r="P1003" s="40"/>
      <c r="Q1003" s="57">
        <v>0</v>
      </c>
      <c r="R1003" s="18">
        <v>100</v>
      </c>
      <c r="S1003" s="18">
        <v>50</v>
      </c>
      <c r="T1003" s="39" t="s">
        <v>64</v>
      </c>
      <c r="U1003" s="11" t="s">
        <v>64</v>
      </c>
      <c r="V1003" s="11">
        <v>3595201031</v>
      </c>
      <c r="W1003" s="11" t="s">
        <v>6995</v>
      </c>
      <c r="X1003" s="11" t="s">
        <v>6996</v>
      </c>
      <c r="Y1003" s="11" t="s">
        <v>6997</v>
      </c>
      <c r="Z1003" s="11">
        <v>110275737520</v>
      </c>
      <c r="AA1003" s="11" t="s">
        <v>165</v>
      </c>
      <c r="AB1003" s="11" t="s">
        <v>6998</v>
      </c>
      <c r="AC1003" s="11"/>
      <c r="AD1003" s="11"/>
      <c r="AE1003" s="11"/>
      <c r="AF1003" s="15"/>
      <c r="AG1003" s="56" t="str">
        <f>IFERROR(VLOOKUP(표1[[#This Row],[담당자]],'담당자 정보'!$B:$D,2,0),"")</f>
        <v>바로고</v>
      </c>
      <c r="AH1003" s="11" t="str">
        <f>IFERROR(VLOOKUP(표1[[#This Row],[담당자]],'담당자 정보'!$B:$E,4,0),"")</f>
        <v>1팀</v>
      </c>
      <c r="AI1003" s="12" t="s">
        <v>71</v>
      </c>
      <c r="AJ1003" s="39" t="str">
        <f>IFERROR(VLOOKUP(표1[[#This Row],[담당자]],배민비즈계정!$B:$E,3,0),"")</f>
        <v>tkdan159</v>
      </c>
      <c r="AK1003" s="39" t="str">
        <f>IFERROR(VLOOKUP(표1[[#This Row],[담당자]],배민비즈계정!$B:$E,4,0),"")</f>
        <v>010-9052-0911</v>
      </c>
      <c r="AL1003" s="12" t="str">
        <f>VLOOKUP(표1[[#This Row],[담당자]],배민비즈계정!$B:$E,2,0)</f>
        <v>1팀</v>
      </c>
      <c r="AM1003" s="11" t="str">
        <f>VLOOKUP(표1[[#This Row],[담당자]],'담당자 정보'!B:G,6,FALSE)</f>
        <v>평정현</v>
      </c>
      <c r="AN1003" s="11" t="str">
        <f>VLOOKUP(표1[[#This Row],[팀장]],배민비즈계정!$B:$E,3,FALSE)</f>
        <v>jhpyeong</v>
      </c>
      <c r="AO1003" s="16" t="str">
        <f>VLOOKUP(표1[[#This Row],[팀장]],배민비즈계정!$B:$E,4,FALSE)</f>
        <v>010-4660-7292</v>
      </c>
      <c r="AP1003" s="2" t="s">
        <v>57</v>
      </c>
      <c r="AQ1003" s="2" t="s">
        <v>634</v>
      </c>
      <c r="AR1003" s="2" t="str">
        <f>_xlfn.XLOOKUP(표1[[#This Row],[시도2]]&amp;" "&amp;표1[[#This Row],[시군구2]],요금제0402!C:C,요금제0402!G:G)</f>
        <v>서울B&amp;경인A</v>
      </c>
      <c r="AS1003" s="2"/>
      <c r="AT1003" s="2"/>
      <c r="AU1003" s="2"/>
    </row>
    <row r="1004" spans="1:47" ht="16.5" customHeight="1">
      <c r="A1004" s="60">
        <v>1002</v>
      </c>
      <c r="B1004" s="11"/>
      <c r="C1004" s="11" t="s">
        <v>6999</v>
      </c>
      <c r="D1004" s="11" t="s">
        <v>7000</v>
      </c>
      <c r="E1004" s="11" t="s">
        <v>75</v>
      </c>
      <c r="F1004" s="11" t="s">
        <v>57</v>
      </c>
      <c r="G1004" s="11" t="s">
        <v>281</v>
      </c>
      <c r="H1004" s="11">
        <v>0</v>
      </c>
      <c r="I1004" s="50"/>
      <c r="J1004" s="11" t="s">
        <v>7001</v>
      </c>
      <c r="K1004" s="11" t="s">
        <v>7002</v>
      </c>
      <c r="L1004" s="11" t="s">
        <v>5944</v>
      </c>
      <c r="M1004" s="12">
        <v>45590</v>
      </c>
      <c r="N1004" s="12">
        <v>45595</v>
      </c>
      <c r="O1004" s="12" t="str">
        <f>IFERROR(_xlfn.XLOOKUP(표1[[#This Row],[시도]]&amp;" "&amp;표1[[#This Row],[시군구]],요금제0402!C:C,요금제0402!G:G),"-")</f>
        <v>서울B&amp;경인A</v>
      </c>
      <c r="P1004" s="40"/>
      <c r="Q1004" s="57">
        <v>0</v>
      </c>
      <c r="R1004" s="18">
        <v>100</v>
      </c>
      <c r="S1004" s="18">
        <v>50</v>
      </c>
      <c r="T1004" s="39" t="s">
        <v>64</v>
      </c>
      <c r="U1004" s="11" t="s">
        <v>64</v>
      </c>
      <c r="V1004" s="11">
        <v>5790402292</v>
      </c>
      <c r="W1004" s="11" t="s">
        <v>7003</v>
      </c>
      <c r="X1004" s="11" t="s">
        <v>7004</v>
      </c>
      <c r="Y1004" s="11" t="s">
        <v>7005</v>
      </c>
      <c r="Z1004" s="11">
        <v>92215083749</v>
      </c>
      <c r="AA1004" s="11" t="s">
        <v>90</v>
      </c>
      <c r="AB1004" s="11" t="s">
        <v>7006</v>
      </c>
      <c r="AC1004" s="11"/>
      <c r="AD1004" s="11"/>
      <c r="AE1004" s="11"/>
      <c r="AF1004" s="15"/>
      <c r="AG1004" s="56" t="str">
        <f>IFERROR(VLOOKUP(표1[[#This Row],[담당자]],'담당자 정보'!$B:$D,2,0),"")</f>
        <v>바로고</v>
      </c>
      <c r="AH1004" s="11" t="str">
        <f>IFERROR(VLOOKUP(표1[[#This Row],[담당자]],'담당자 정보'!$B:$E,4,0),"")</f>
        <v>1팀</v>
      </c>
      <c r="AI1004" s="12" t="s">
        <v>131</v>
      </c>
      <c r="AJ1004" s="39" t="str">
        <f>IFERROR(VLOOKUP(표1[[#This Row],[담당자]],배민비즈계정!$B:$E,3,0),"")</f>
        <v>kwpark</v>
      </c>
      <c r="AK1004" s="39" t="str">
        <f>IFERROR(VLOOKUP(표1[[#This Row],[담당자]],배민비즈계정!$B:$E,4,0),"")</f>
        <v>010-9098-6748</v>
      </c>
      <c r="AL1004" s="12" t="str">
        <f>VLOOKUP(표1[[#This Row],[담당자]],배민비즈계정!$B:$E,2,0)</f>
        <v>1팀</v>
      </c>
      <c r="AM1004" s="11" t="str">
        <f>VLOOKUP(표1[[#This Row],[담당자]],'담당자 정보'!B:G,6,FALSE)</f>
        <v>평정현</v>
      </c>
      <c r="AN1004" s="11" t="str">
        <f>VLOOKUP(표1[[#This Row],[팀장]],배민비즈계정!$B:$E,3,FALSE)</f>
        <v>jhpyeong</v>
      </c>
      <c r="AO1004" s="16" t="str">
        <f>VLOOKUP(표1[[#This Row],[팀장]],배민비즈계정!$B:$E,4,FALSE)</f>
        <v>010-4660-7292</v>
      </c>
      <c r="AP1004" s="2" t="s">
        <v>57</v>
      </c>
      <c r="AQ1004" s="2" t="s">
        <v>281</v>
      </c>
      <c r="AR1004" s="2" t="str">
        <f>_xlfn.XLOOKUP(표1[[#This Row],[시도2]]&amp;" "&amp;표1[[#This Row],[시군구2]],요금제0402!C:C,요금제0402!G:G)</f>
        <v>서울B&amp;경인A</v>
      </c>
      <c r="AS1004" s="2"/>
      <c r="AT1004" s="2"/>
      <c r="AU1004" s="2"/>
    </row>
    <row r="1005" spans="1:47" ht="16.5" customHeight="1">
      <c r="A1005" s="44">
        <v>1003</v>
      </c>
      <c r="B1005" s="11"/>
      <c r="C1005" s="11" t="s">
        <v>7007</v>
      </c>
      <c r="D1005" s="11" t="s">
        <v>7008</v>
      </c>
      <c r="E1005" s="11" t="s">
        <v>56</v>
      </c>
      <c r="F1005" s="11" t="s">
        <v>57</v>
      </c>
      <c r="G1005" s="11" t="s">
        <v>95</v>
      </c>
      <c r="H1005" s="11">
        <v>0</v>
      </c>
      <c r="I1005" s="50"/>
      <c r="J1005" s="11" t="s">
        <v>7009</v>
      </c>
      <c r="K1005" s="11" t="s">
        <v>7010</v>
      </c>
      <c r="L1005" s="17" t="s">
        <v>5944</v>
      </c>
      <c r="M1005" s="12">
        <v>45590</v>
      </c>
      <c r="N1005" s="12">
        <v>45595</v>
      </c>
      <c r="O1005" s="12" t="str">
        <f>IFERROR(_xlfn.XLOOKUP(표1[[#This Row],[시도]]&amp;" "&amp;표1[[#This Row],[시군구]],요금제0402!C:C,요금제0402!G:G),"-")</f>
        <v>서울A</v>
      </c>
      <c r="P1005" s="40"/>
      <c r="Q1005" s="57">
        <v>0</v>
      </c>
      <c r="R1005" s="18">
        <v>100</v>
      </c>
      <c r="S1005" s="18">
        <v>50</v>
      </c>
      <c r="T1005" s="39" t="s">
        <v>64</v>
      </c>
      <c r="U1005" s="11" t="s">
        <v>64</v>
      </c>
      <c r="V1005" s="11">
        <v>7044901003</v>
      </c>
      <c r="W1005" s="11" t="s">
        <v>7011</v>
      </c>
      <c r="X1005" s="11" t="s">
        <v>7012</v>
      </c>
      <c r="Y1005" s="11" t="s">
        <v>7013</v>
      </c>
      <c r="Z1005" s="11">
        <v>1002598901003</v>
      </c>
      <c r="AA1005" s="11" t="s">
        <v>259</v>
      </c>
      <c r="AB1005" s="11" t="s">
        <v>7014</v>
      </c>
      <c r="AC1005" s="11"/>
      <c r="AD1005" s="11"/>
      <c r="AE1005" s="11"/>
      <c r="AF1005" s="15"/>
      <c r="AG1005" s="56" t="str">
        <f>IFERROR(VLOOKUP(표1[[#This Row],[담당자]],'담당자 정보'!$B:$D,2,0),"")</f>
        <v>바로고</v>
      </c>
      <c r="AH1005" s="11" t="str">
        <f>IFERROR(VLOOKUP(표1[[#This Row],[담당자]],'담당자 정보'!$B:$E,4,0),"")</f>
        <v>1팀</v>
      </c>
      <c r="AI1005" s="12" t="s">
        <v>131</v>
      </c>
      <c r="AJ1005" s="39" t="str">
        <f>IFERROR(VLOOKUP(표1[[#This Row],[담당자]],배민비즈계정!$B:$E,3,0),"")</f>
        <v>kwpark</v>
      </c>
      <c r="AK1005" s="39" t="str">
        <f>IFERROR(VLOOKUP(표1[[#This Row],[담당자]],배민비즈계정!$B:$E,4,0),"")</f>
        <v>010-9098-6748</v>
      </c>
      <c r="AL1005" s="12" t="str">
        <f>VLOOKUP(표1[[#This Row],[담당자]],배민비즈계정!$B:$E,2,0)</f>
        <v>1팀</v>
      </c>
      <c r="AM1005" s="11" t="str">
        <f>VLOOKUP(표1[[#This Row],[담당자]],'담당자 정보'!B:G,6,FALSE)</f>
        <v>평정현</v>
      </c>
      <c r="AN1005" s="11" t="str">
        <f>VLOOKUP(표1[[#This Row],[팀장]],배민비즈계정!$B:$E,3,FALSE)</f>
        <v>jhpyeong</v>
      </c>
      <c r="AO1005" s="16" t="str">
        <f>VLOOKUP(표1[[#This Row],[팀장]],배민비즈계정!$B:$E,4,FALSE)</f>
        <v>010-4660-7292</v>
      </c>
      <c r="AP1005" s="2" t="s">
        <v>57</v>
      </c>
      <c r="AQ1005" s="2" t="s">
        <v>95</v>
      </c>
      <c r="AR1005" s="2" t="str">
        <f>_xlfn.XLOOKUP(표1[[#This Row],[시도2]]&amp;" "&amp;표1[[#This Row],[시군구2]],요금제0402!C:C,요금제0402!G:G)</f>
        <v>서울A</v>
      </c>
      <c r="AS1005" s="2"/>
      <c r="AT1005" s="2"/>
      <c r="AU1005" s="2"/>
    </row>
    <row r="1006" spans="1:47" ht="16.5" customHeight="1">
      <c r="A1006" s="44">
        <v>1004</v>
      </c>
      <c r="B1006" s="11"/>
      <c r="C1006" s="11" t="s">
        <v>7015</v>
      </c>
      <c r="D1006" s="11" t="s">
        <v>7016</v>
      </c>
      <c r="E1006" s="11" t="s">
        <v>56</v>
      </c>
      <c r="F1006" s="11" t="s">
        <v>109</v>
      </c>
      <c r="G1006" s="11" t="s">
        <v>3609</v>
      </c>
      <c r="H1006" s="11">
        <v>0</v>
      </c>
      <c r="I1006" s="50"/>
      <c r="J1006" s="11" t="s">
        <v>7017</v>
      </c>
      <c r="K1006" s="11" t="s">
        <v>7018</v>
      </c>
      <c r="L1006" s="11" t="s">
        <v>5944</v>
      </c>
      <c r="M1006" s="12">
        <v>45597</v>
      </c>
      <c r="N1006" s="12">
        <v>45602</v>
      </c>
      <c r="O1006" s="12" t="str">
        <f>IFERROR(_xlfn.XLOOKUP(표1[[#This Row],[시도]]&amp;" "&amp;표1[[#This Row],[시군구]],요금제0402!C:C,요금제0402!G:G),"-")</f>
        <v>서울B&amp;경인A</v>
      </c>
      <c r="P1006" s="40"/>
      <c r="Q1006" s="57">
        <v>0</v>
      </c>
      <c r="R1006" s="18">
        <v>100</v>
      </c>
      <c r="S1006" s="18">
        <v>50</v>
      </c>
      <c r="T1006" s="39" t="s">
        <v>64</v>
      </c>
      <c r="U1006" s="11" t="s">
        <v>64</v>
      </c>
      <c r="V1006" s="11">
        <v>5084301005</v>
      </c>
      <c r="W1006" s="11" t="s">
        <v>7019</v>
      </c>
      <c r="X1006" s="11" t="s">
        <v>7020</v>
      </c>
      <c r="Y1006" s="11" t="s">
        <v>7021</v>
      </c>
      <c r="Z1006" s="11">
        <v>58830201068714</v>
      </c>
      <c r="AA1006" s="11" t="s">
        <v>90</v>
      </c>
      <c r="AB1006" s="11" t="s">
        <v>7022</v>
      </c>
      <c r="AC1006" s="11"/>
      <c r="AD1006" s="11"/>
      <c r="AE1006" s="11"/>
      <c r="AF1006" s="15"/>
      <c r="AG1006" s="17" t="str">
        <f>IFERROR(VLOOKUP(표1[[#This Row],[담당자]],'담당자 정보'!$B:$D,2,0),"")</f>
        <v>바로고</v>
      </c>
      <c r="AH1006" s="11" t="str">
        <f>IFERROR(VLOOKUP(표1[[#This Row],[담당자]],'담당자 정보'!$B:$E,4,0),"")</f>
        <v>4팀</v>
      </c>
      <c r="AI1006" s="12" t="s">
        <v>222</v>
      </c>
      <c r="AJ1006" s="39" t="str">
        <f>IFERROR(VLOOKUP(표1[[#This Row],[담당자]],배민비즈계정!$B:$E,3,0),"")</f>
        <v>tmdrl1539</v>
      </c>
      <c r="AK1006" s="39" t="str">
        <f>IFERROR(VLOOKUP(표1[[#This Row],[담당자]],배민비즈계정!$B:$E,4,0),"")</f>
        <v>010-4629-1734</v>
      </c>
      <c r="AL1006" s="12" t="str">
        <f>VLOOKUP(표1[[#This Row],[담당자]],배민비즈계정!$B:$E,2,0)</f>
        <v>4팀</v>
      </c>
      <c r="AM1006" s="11" t="str">
        <f>VLOOKUP(표1[[#This Row],[담당자]],'담당자 정보'!B:G,6,FALSE)</f>
        <v>평정현</v>
      </c>
      <c r="AN1006" s="11" t="str">
        <f>VLOOKUP(표1[[#This Row],[팀장]],배민비즈계정!$B:$E,3,FALSE)</f>
        <v>jhpyeong</v>
      </c>
      <c r="AO1006" s="16" t="str">
        <f>VLOOKUP(표1[[#This Row],[팀장]],배민비즈계정!$B:$E,4,FALSE)</f>
        <v>010-4660-7292</v>
      </c>
      <c r="AP1006" s="2" t="s">
        <v>109</v>
      </c>
      <c r="AQ1006" s="2" t="s">
        <v>3609</v>
      </c>
      <c r="AR1006" s="2" t="str">
        <f>_xlfn.XLOOKUP(표1[[#This Row],[시도2]]&amp;" "&amp;표1[[#This Row],[시군구2]],요금제0402!C:C,요금제0402!G:G)</f>
        <v>서울B&amp;경인A</v>
      </c>
      <c r="AS1006" s="2"/>
      <c r="AT1006" s="2"/>
      <c r="AU1006" s="2"/>
    </row>
    <row r="1007" spans="1:47" ht="16.5" customHeight="1">
      <c r="A1007" s="60">
        <v>1005</v>
      </c>
      <c r="B1007" s="11"/>
      <c r="C1007" s="11" t="s">
        <v>7023</v>
      </c>
      <c r="D1007" s="11" t="s">
        <v>7024</v>
      </c>
      <c r="E1007" s="11" t="s">
        <v>56</v>
      </c>
      <c r="F1007" s="11" t="s">
        <v>109</v>
      </c>
      <c r="G1007" s="11" t="s">
        <v>135</v>
      </c>
      <c r="H1007" s="11">
        <v>0</v>
      </c>
      <c r="I1007" s="50"/>
      <c r="J1007" s="11" t="s">
        <v>7025</v>
      </c>
      <c r="K1007" s="11" t="s">
        <v>7026</v>
      </c>
      <c r="L1007" s="17" t="s">
        <v>5944</v>
      </c>
      <c r="M1007" s="12">
        <v>45597</v>
      </c>
      <c r="N1007" s="12">
        <v>45602</v>
      </c>
      <c r="O1007" s="12" t="str">
        <f>IFERROR(_xlfn.XLOOKUP(표1[[#This Row],[시도]]&amp;" "&amp;표1[[#This Row],[시군구]],요금제0402!C:C,요금제0402!G:G),"-")</f>
        <v>경인B</v>
      </c>
      <c r="P1007" s="40"/>
      <c r="Q1007" s="57">
        <v>0</v>
      </c>
      <c r="R1007" s="18">
        <v>100</v>
      </c>
      <c r="S1007" s="18">
        <v>50</v>
      </c>
      <c r="T1007" s="39" t="s">
        <v>64</v>
      </c>
      <c r="U1007" s="11" t="s">
        <v>64</v>
      </c>
      <c r="V1007" s="11">
        <v>1946100460</v>
      </c>
      <c r="W1007" s="11" t="s">
        <v>7027</v>
      </c>
      <c r="X1007" s="11" t="s">
        <v>7028</v>
      </c>
      <c r="Y1007" s="11" t="s">
        <v>5659</v>
      </c>
      <c r="Z1007" s="11">
        <v>64604818401010</v>
      </c>
      <c r="AA1007" s="11" t="s">
        <v>103</v>
      </c>
      <c r="AB1007" s="11" t="s">
        <v>5660</v>
      </c>
      <c r="AC1007" s="11"/>
      <c r="AD1007" s="11"/>
      <c r="AE1007" s="11"/>
      <c r="AF1007" s="15"/>
      <c r="AG1007" s="56" t="str">
        <f>IFERROR(VLOOKUP(표1[[#This Row],[담당자]],'담당자 정보'!$B:$D,2,0),"")</f>
        <v>바로고</v>
      </c>
      <c r="AH1007" s="11" t="str">
        <f>IFERROR(VLOOKUP(표1[[#This Row],[담당자]],'담당자 정보'!$B:$E,4,0),"")</f>
        <v>1팀</v>
      </c>
      <c r="AI1007" s="12" t="s">
        <v>118</v>
      </c>
      <c r="AJ1007" s="39" t="str">
        <f>IFERROR(VLOOKUP(표1[[#This Row],[담당자]],배민비즈계정!$B:$E,3,0),"")</f>
        <v>swyoo</v>
      </c>
      <c r="AK1007" s="39" t="str">
        <f>IFERROR(VLOOKUP(표1[[#This Row],[담당자]],배민비즈계정!$B:$E,4,0),"")</f>
        <v xml:space="preserve"> 010-5714-1605</v>
      </c>
      <c r="AL1007" s="12" t="str">
        <f>VLOOKUP(표1[[#This Row],[담당자]],배민비즈계정!$B:$E,2,0)</f>
        <v>1팀</v>
      </c>
      <c r="AM1007" s="11" t="str">
        <f>VLOOKUP(표1[[#This Row],[담당자]],'담당자 정보'!B:G,6,FALSE)</f>
        <v>평정현</v>
      </c>
      <c r="AN1007" s="11" t="str">
        <f>VLOOKUP(표1[[#This Row],[팀장]],배민비즈계정!$B:$E,3,FALSE)</f>
        <v>jhpyeong</v>
      </c>
      <c r="AO1007" s="16" t="str">
        <f>VLOOKUP(표1[[#This Row],[팀장]],배민비즈계정!$B:$E,4,FALSE)</f>
        <v>010-4660-7292</v>
      </c>
      <c r="AP1007" s="2" t="s">
        <v>109</v>
      </c>
      <c r="AQ1007" s="2" t="s">
        <v>135</v>
      </c>
      <c r="AR1007" s="2" t="str">
        <f>_xlfn.XLOOKUP(표1[[#This Row],[시도2]]&amp;" "&amp;표1[[#This Row],[시군구2]],요금제0402!C:C,요금제0402!G:G)</f>
        <v>경인B</v>
      </c>
      <c r="AS1007" s="2"/>
      <c r="AT1007" s="2"/>
      <c r="AU1007" s="2"/>
    </row>
    <row r="1008" spans="1:47" ht="16.5" customHeight="1">
      <c r="A1008" s="44">
        <v>1006</v>
      </c>
      <c r="B1008" s="11"/>
      <c r="C1008" s="11" t="s">
        <v>7029</v>
      </c>
      <c r="D1008" s="11" t="s">
        <v>7030</v>
      </c>
      <c r="E1008" s="11" t="s">
        <v>75</v>
      </c>
      <c r="F1008" s="11" t="s">
        <v>109</v>
      </c>
      <c r="G1008" s="11" t="s">
        <v>214</v>
      </c>
      <c r="H1008" s="11">
        <v>0</v>
      </c>
      <c r="I1008" s="50"/>
      <c r="J1008" s="11" t="s">
        <v>7031</v>
      </c>
      <c r="K1008" s="11" t="s">
        <v>7032</v>
      </c>
      <c r="L1008" s="11" t="s">
        <v>5944</v>
      </c>
      <c r="M1008" s="12">
        <v>45597</v>
      </c>
      <c r="N1008" s="12">
        <v>45602</v>
      </c>
      <c r="O1008" s="12" t="str">
        <f>IFERROR(_xlfn.XLOOKUP(표1[[#This Row],[시도]]&amp;" "&amp;표1[[#This Row],[시군구]],요금제0402!C:C,요금제0402!G:G),"-")</f>
        <v>서울B&amp;경인A</v>
      </c>
      <c r="P1008" s="40"/>
      <c r="Q1008" s="57">
        <v>0</v>
      </c>
      <c r="R1008" s="18">
        <v>100</v>
      </c>
      <c r="S1008" s="18">
        <v>50</v>
      </c>
      <c r="T1008" s="39" t="s">
        <v>64</v>
      </c>
      <c r="U1008" s="11" t="s">
        <v>64</v>
      </c>
      <c r="V1008" s="11">
        <v>3731600909</v>
      </c>
      <c r="W1008" s="11" t="s">
        <v>7033</v>
      </c>
      <c r="X1008" s="11" t="s">
        <v>976</v>
      </c>
      <c r="Y1008" s="11" t="s">
        <v>977</v>
      </c>
      <c r="Z1008" s="11">
        <v>3333249559441</v>
      </c>
      <c r="AA1008" s="11" t="s">
        <v>68</v>
      </c>
      <c r="AB1008" s="11" t="s">
        <v>978</v>
      </c>
      <c r="AC1008" s="11"/>
      <c r="AD1008" s="11"/>
      <c r="AE1008" s="11"/>
      <c r="AF1008" s="15"/>
      <c r="AG1008" s="56" t="str">
        <f>IFERROR(VLOOKUP(표1[[#This Row],[담당자]],'담당자 정보'!$B:$D,2,0),"")</f>
        <v>바로고</v>
      </c>
      <c r="AH1008" s="11" t="str">
        <f>IFERROR(VLOOKUP(표1[[#This Row],[담당자]],'담당자 정보'!$B:$E,4,0),"")</f>
        <v>4팀</v>
      </c>
      <c r="AI1008" s="12" t="s">
        <v>222</v>
      </c>
      <c r="AJ1008" s="39" t="str">
        <f>IFERROR(VLOOKUP(표1[[#This Row],[담당자]],배민비즈계정!$B:$E,3,0),"")</f>
        <v>tmdrl1539</v>
      </c>
      <c r="AK1008" s="39" t="str">
        <f>IFERROR(VLOOKUP(표1[[#This Row],[담당자]],배민비즈계정!$B:$E,4,0),"")</f>
        <v>010-4629-1734</v>
      </c>
      <c r="AL1008" s="12" t="str">
        <f>VLOOKUP(표1[[#This Row],[담당자]],배민비즈계정!$B:$E,2,0)</f>
        <v>4팀</v>
      </c>
      <c r="AM1008" s="11" t="str">
        <f>VLOOKUP(표1[[#This Row],[담당자]],'담당자 정보'!B:G,6,FALSE)</f>
        <v>평정현</v>
      </c>
      <c r="AN1008" s="11" t="str">
        <f>VLOOKUP(표1[[#This Row],[팀장]],배민비즈계정!$B:$E,3,FALSE)</f>
        <v>jhpyeong</v>
      </c>
      <c r="AO1008" s="16" t="str">
        <f>VLOOKUP(표1[[#This Row],[팀장]],배민비즈계정!$B:$E,4,FALSE)</f>
        <v>010-4660-7292</v>
      </c>
      <c r="AP1008" s="2" t="s">
        <v>109</v>
      </c>
      <c r="AQ1008" s="2" t="s">
        <v>214</v>
      </c>
      <c r="AR1008" s="2" t="str">
        <f>_xlfn.XLOOKUP(표1[[#This Row],[시도2]]&amp;" "&amp;표1[[#This Row],[시군구2]],요금제0402!C:C,요금제0402!G:G)</f>
        <v>서울B&amp;경인A</v>
      </c>
      <c r="AS1008" s="2"/>
      <c r="AT1008" s="2"/>
      <c r="AU1008" s="2"/>
    </row>
    <row r="1009" spans="1:47" ht="16.5" customHeight="1">
      <c r="A1009" s="44">
        <v>1007</v>
      </c>
      <c r="B1009" s="11"/>
      <c r="C1009" s="11" t="s">
        <v>7034</v>
      </c>
      <c r="D1009" s="11" t="s">
        <v>7035</v>
      </c>
      <c r="E1009" s="11" t="s">
        <v>75</v>
      </c>
      <c r="F1009" s="11" t="s">
        <v>109</v>
      </c>
      <c r="G1009" s="11" t="s">
        <v>3609</v>
      </c>
      <c r="H1009" s="11">
        <v>0</v>
      </c>
      <c r="I1009" s="47" t="s">
        <v>7036</v>
      </c>
      <c r="J1009" s="11" t="s">
        <v>7037</v>
      </c>
      <c r="K1009" s="11" t="s">
        <v>7038</v>
      </c>
      <c r="L1009" s="17" t="s">
        <v>5944</v>
      </c>
      <c r="M1009" s="12">
        <v>45597</v>
      </c>
      <c r="N1009" s="12">
        <v>45602</v>
      </c>
      <c r="O1009" s="12" t="str">
        <f>IFERROR(_xlfn.XLOOKUP(표1[[#This Row],[시도]]&amp;" "&amp;표1[[#This Row],[시군구]],요금제0402!C:C,요금제0402!G:G),"-")</f>
        <v>서울B&amp;경인A</v>
      </c>
      <c r="P1009" s="40"/>
      <c r="Q1009" s="57">
        <v>0</v>
      </c>
      <c r="R1009" s="18">
        <v>100</v>
      </c>
      <c r="S1009" s="18">
        <v>50</v>
      </c>
      <c r="T1009" s="39" t="s">
        <v>64</v>
      </c>
      <c r="U1009" s="11" t="s">
        <v>64</v>
      </c>
      <c r="V1009" s="11">
        <v>7805800596</v>
      </c>
      <c r="W1009" s="11" t="s">
        <v>7039</v>
      </c>
      <c r="X1009" s="11" t="s">
        <v>7040</v>
      </c>
      <c r="Y1009" s="11" t="s">
        <v>7041</v>
      </c>
      <c r="Z1009" s="11">
        <v>3511250428503</v>
      </c>
      <c r="AA1009" s="11" t="s">
        <v>142</v>
      </c>
      <c r="AB1009" s="11" t="s">
        <v>7042</v>
      </c>
      <c r="AC1009" s="11"/>
      <c r="AD1009" s="11"/>
      <c r="AE1009" s="11"/>
      <c r="AF1009" s="15"/>
      <c r="AG1009" s="56" t="str">
        <f>IFERROR(VLOOKUP(표1[[#This Row],[담당자]],'담당자 정보'!$B:$D,2,0),"")</f>
        <v>바로고</v>
      </c>
      <c r="AH1009" s="11" t="str">
        <f>IFERROR(VLOOKUP(표1[[#This Row],[담당자]],'담당자 정보'!$B:$E,4,0),"")</f>
        <v>1팀</v>
      </c>
      <c r="AI1009" s="12" t="s">
        <v>2479</v>
      </c>
      <c r="AJ1009" s="39" t="str">
        <f>IFERROR(VLOOKUP(표1[[#This Row],[담당자]],배민비즈계정!$B:$E,3,0),"")</f>
        <v>yong1217</v>
      </c>
      <c r="AK1009" s="39" t="str">
        <f>IFERROR(VLOOKUP(표1[[#This Row],[담당자]],배민비즈계정!$B:$E,4,0),"")</f>
        <v xml:space="preserve"> 010-9876-9387</v>
      </c>
      <c r="AL1009" s="12" t="str">
        <f>VLOOKUP(표1[[#This Row],[담당자]],배민비즈계정!$B:$E,2,0)</f>
        <v>1팀</v>
      </c>
      <c r="AM1009" s="11" t="str">
        <f>VLOOKUP(표1[[#This Row],[담당자]],'담당자 정보'!B:G,6,FALSE)</f>
        <v>평정현</v>
      </c>
      <c r="AN1009" s="11" t="str">
        <f>VLOOKUP(표1[[#This Row],[팀장]],배민비즈계정!$B:$E,3,FALSE)</f>
        <v>jhpyeong</v>
      </c>
      <c r="AO1009" s="16" t="str">
        <f>VLOOKUP(표1[[#This Row],[팀장]],배민비즈계정!$B:$E,4,FALSE)</f>
        <v>010-4660-7292</v>
      </c>
      <c r="AP1009" s="2" t="s">
        <v>109</v>
      </c>
      <c r="AQ1009" s="2" t="s">
        <v>3609</v>
      </c>
      <c r="AR1009" s="2" t="str">
        <f>_xlfn.XLOOKUP(표1[[#This Row],[시도2]]&amp;" "&amp;표1[[#This Row],[시군구2]],요금제0402!C:C,요금제0402!G:G)</f>
        <v>서울B&amp;경인A</v>
      </c>
      <c r="AS1009" s="2"/>
      <c r="AT1009" s="2"/>
      <c r="AU1009" s="2"/>
    </row>
    <row r="1010" spans="1:47" ht="16.5" customHeight="1">
      <c r="A1010" s="60">
        <v>1008</v>
      </c>
      <c r="B1010" s="11"/>
      <c r="C1010" s="11" t="s">
        <v>7043</v>
      </c>
      <c r="D1010" s="11" t="s">
        <v>7044</v>
      </c>
      <c r="E1010" s="11" t="s">
        <v>56</v>
      </c>
      <c r="F1010" s="11" t="s">
        <v>2149</v>
      </c>
      <c r="G1010" s="11" t="s">
        <v>2176</v>
      </c>
      <c r="H1010" s="11">
        <v>0</v>
      </c>
      <c r="I1010" s="47" t="s">
        <v>7045</v>
      </c>
      <c r="J1010" s="11" t="s">
        <v>7046</v>
      </c>
      <c r="K1010" s="11" t="s">
        <v>7047</v>
      </c>
      <c r="L1010" s="17" t="s">
        <v>5944</v>
      </c>
      <c r="M1010" s="12">
        <v>45597</v>
      </c>
      <c r="N1010" s="12">
        <v>45602</v>
      </c>
      <c r="O1010" s="12" t="str">
        <f>IFERROR(_xlfn.XLOOKUP(표1[[#This Row],[시도]]&amp;" "&amp;표1[[#This Row],[시군구]],요금제0402!C:C,요금제0402!G:G),"-")</f>
        <v>경인B</v>
      </c>
      <c r="P1010" s="40"/>
      <c r="Q1010" s="57">
        <v>0</v>
      </c>
      <c r="R1010" s="18">
        <v>100</v>
      </c>
      <c r="S1010" s="18">
        <v>50</v>
      </c>
      <c r="T1010" s="39" t="s">
        <v>64</v>
      </c>
      <c r="U1010" s="11" t="s">
        <v>64</v>
      </c>
      <c r="V1010" s="11">
        <v>2360503386</v>
      </c>
      <c r="W1010" s="11" t="s">
        <v>7048</v>
      </c>
      <c r="X1010" s="11" t="s">
        <v>7049</v>
      </c>
      <c r="Y1010" s="11" t="s">
        <v>7050</v>
      </c>
      <c r="Z1010" s="11">
        <v>27380204172372</v>
      </c>
      <c r="AA1010" s="11" t="s">
        <v>90</v>
      </c>
      <c r="AB1010" s="11" t="s">
        <v>7051</v>
      </c>
      <c r="AC1010" s="11"/>
      <c r="AD1010" s="11"/>
      <c r="AE1010" s="11"/>
      <c r="AF1010" s="15"/>
      <c r="AG1010" s="56" t="str">
        <f>IFERROR(VLOOKUP(표1[[#This Row],[담당자]],'담당자 정보'!$B:$D,2,0),"")</f>
        <v>바로고</v>
      </c>
      <c r="AH1010" s="11" t="str">
        <f>IFERROR(VLOOKUP(표1[[#This Row],[담당자]],'담당자 정보'!$B:$E,4,0),"")</f>
        <v>1팀</v>
      </c>
      <c r="AI1010" s="12" t="s">
        <v>131</v>
      </c>
      <c r="AJ1010" s="39" t="str">
        <f>IFERROR(VLOOKUP(표1[[#This Row],[담당자]],배민비즈계정!$B:$E,3,0),"")</f>
        <v>kwpark</v>
      </c>
      <c r="AK1010" s="39" t="str">
        <f>IFERROR(VLOOKUP(표1[[#This Row],[담당자]],배민비즈계정!$B:$E,4,0),"")</f>
        <v>010-9098-6748</v>
      </c>
      <c r="AL1010" s="12" t="str">
        <f>VLOOKUP(표1[[#This Row],[담당자]],배민비즈계정!$B:$E,2,0)</f>
        <v>1팀</v>
      </c>
      <c r="AM1010" s="11" t="str">
        <f>VLOOKUP(표1[[#This Row],[담당자]],'담당자 정보'!B:G,6,FALSE)</f>
        <v>평정현</v>
      </c>
      <c r="AN1010" s="11" t="str">
        <f>VLOOKUP(표1[[#This Row],[팀장]],배민비즈계정!$B:$E,3,FALSE)</f>
        <v>jhpyeong</v>
      </c>
      <c r="AO1010" s="16" t="str">
        <f>VLOOKUP(표1[[#This Row],[팀장]],배민비즈계정!$B:$E,4,FALSE)</f>
        <v>010-4660-7292</v>
      </c>
      <c r="AP1010" s="2" t="s">
        <v>2149</v>
      </c>
      <c r="AQ1010" s="2" t="s">
        <v>2176</v>
      </c>
      <c r="AR1010" s="2" t="str">
        <f>_xlfn.XLOOKUP(표1[[#This Row],[시도2]]&amp;" "&amp;표1[[#This Row],[시군구2]],요금제0402!C:C,요금제0402!G:G)</f>
        <v>경인B</v>
      </c>
      <c r="AS1010" s="2"/>
      <c r="AT1010" s="2"/>
      <c r="AU1010" s="2"/>
    </row>
    <row r="1011" spans="1:47" ht="16.5" customHeight="1">
      <c r="A1011" s="44">
        <v>1009</v>
      </c>
      <c r="B1011" s="11"/>
      <c r="C1011" s="11" t="s">
        <v>7052</v>
      </c>
      <c r="D1011" s="11" t="s">
        <v>7053</v>
      </c>
      <c r="E1011" s="11" t="s">
        <v>56</v>
      </c>
      <c r="F1011" s="11" t="s">
        <v>2149</v>
      </c>
      <c r="G1011" s="11" t="s">
        <v>2176</v>
      </c>
      <c r="H1011" s="11">
        <v>0</v>
      </c>
      <c r="I1011" s="50" t="s">
        <v>7054</v>
      </c>
      <c r="J1011" s="11" t="s">
        <v>7055</v>
      </c>
      <c r="K1011" s="11" t="s">
        <v>7056</v>
      </c>
      <c r="L1011" s="11" t="s">
        <v>5944</v>
      </c>
      <c r="M1011" s="12">
        <v>45597</v>
      </c>
      <c r="N1011" s="12">
        <v>45602</v>
      </c>
      <c r="O1011" s="12" t="str">
        <f>IFERROR(_xlfn.XLOOKUP(표1[[#This Row],[시도]]&amp;" "&amp;표1[[#This Row],[시군구]],요금제0402!C:C,요금제0402!G:G),"-")</f>
        <v>경인B</v>
      </c>
      <c r="P1011" s="40"/>
      <c r="Q1011" s="57">
        <v>0</v>
      </c>
      <c r="R1011" s="18">
        <v>100</v>
      </c>
      <c r="S1011" s="18">
        <v>50</v>
      </c>
      <c r="T1011" s="39" t="s">
        <v>64</v>
      </c>
      <c r="U1011" s="11" t="s">
        <v>64</v>
      </c>
      <c r="V1011" s="11">
        <v>2360503386</v>
      </c>
      <c r="W1011" s="11" t="s">
        <v>7048</v>
      </c>
      <c r="X1011" s="11" t="s">
        <v>7049</v>
      </c>
      <c r="Y1011" s="11" t="s">
        <v>7050</v>
      </c>
      <c r="Z1011" s="11">
        <v>27380204172372</v>
      </c>
      <c r="AA1011" s="11" t="s">
        <v>90</v>
      </c>
      <c r="AB1011" s="11" t="s">
        <v>7051</v>
      </c>
      <c r="AC1011" s="11"/>
      <c r="AD1011" s="11"/>
      <c r="AE1011" s="11"/>
      <c r="AF1011" s="15"/>
      <c r="AG1011" s="56" t="str">
        <f>IFERROR(VLOOKUP(표1[[#This Row],[담당자]],'담당자 정보'!$B:$D,2,0),"")</f>
        <v>바로고</v>
      </c>
      <c r="AH1011" s="11" t="str">
        <f>IFERROR(VLOOKUP(표1[[#This Row],[담당자]],'담당자 정보'!$B:$E,4,0),"")</f>
        <v>1팀</v>
      </c>
      <c r="AI1011" s="12" t="s">
        <v>131</v>
      </c>
      <c r="AJ1011" s="39" t="str">
        <f>IFERROR(VLOOKUP(표1[[#This Row],[담당자]],배민비즈계정!$B:$E,3,0),"")</f>
        <v>kwpark</v>
      </c>
      <c r="AK1011" s="39" t="str">
        <f>IFERROR(VLOOKUP(표1[[#This Row],[담당자]],배민비즈계정!$B:$E,4,0),"")</f>
        <v>010-9098-6748</v>
      </c>
      <c r="AL1011" s="12" t="str">
        <f>VLOOKUP(표1[[#This Row],[담당자]],배민비즈계정!$B:$E,2,0)</f>
        <v>1팀</v>
      </c>
      <c r="AM1011" s="11" t="str">
        <f>VLOOKUP(표1[[#This Row],[담당자]],'담당자 정보'!B:G,6,FALSE)</f>
        <v>평정현</v>
      </c>
      <c r="AN1011" s="11" t="str">
        <f>VLOOKUP(표1[[#This Row],[팀장]],배민비즈계정!$B:$E,3,FALSE)</f>
        <v>jhpyeong</v>
      </c>
      <c r="AO1011" s="16" t="str">
        <f>VLOOKUP(표1[[#This Row],[팀장]],배민비즈계정!$B:$E,4,FALSE)</f>
        <v>010-4660-7292</v>
      </c>
      <c r="AP1011" s="2" t="s">
        <v>2149</v>
      </c>
      <c r="AQ1011" s="2" t="s">
        <v>2176</v>
      </c>
      <c r="AR1011" s="2" t="str">
        <f>_xlfn.XLOOKUP(표1[[#This Row],[시도2]]&amp;" "&amp;표1[[#This Row],[시군구2]],요금제0402!C:C,요금제0402!G:G)</f>
        <v>경인B</v>
      </c>
      <c r="AS1011" s="2"/>
      <c r="AT1011" s="2"/>
      <c r="AU1011" s="2"/>
    </row>
    <row r="1012" spans="1:47" ht="16.5" customHeight="1">
      <c r="A1012" s="44">
        <v>1010</v>
      </c>
      <c r="B1012" s="11"/>
      <c r="C1012" s="11" t="s">
        <v>7057</v>
      </c>
      <c r="D1012" s="11" t="s">
        <v>7058</v>
      </c>
      <c r="E1012" s="11" t="s">
        <v>56</v>
      </c>
      <c r="F1012" s="11" t="s">
        <v>109</v>
      </c>
      <c r="G1012" s="11" t="s">
        <v>2273</v>
      </c>
      <c r="H1012" s="11">
        <v>0</v>
      </c>
      <c r="I1012" s="50"/>
      <c r="J1012" s="11" t="s">
        <v>7059</v>
      </c>
      <c r="K1012" s="11" t="s">
        <v>7060</v>
      </c>
      <c r="L1012" s="17" t="s">
        <v>5944</v>
      </c>
      <c r="M1012" s="12">
        <v>45597</v>
      </c>
      <c r="N1012" s="12">
        <v>45602</v>
      </c>
      <c r="O1012" s="12" t="str">
        <f>IFERROR(_xlfn.XLOOKUP(표1[[#This Row],[시도]]&amp;" "&amp;표1[[#This Row],[시군구]],요금제0402!C:C,요금제0402!G:G),"-")</f>
        <v>경인B</v>
      </c>
      <c r="P1012" s="40"/>
      <c r="Q1012" s="57">
        <v>0</v>
      </c>
      <c r="R1012" s="18">
        <v>100</v>
      </c>
      <c r="S1012" s="18">
        <v>50</v>
      </c>
      <c r="T1012" s="39" t="s">
        <v>64</v>
      </c>
      <c r="U1012" s="11" t="s">
        <v>64</v>
      </c>
      <c r="V1012" s="11">
        <v>1827800577</v>
      </c>
      <c r="W1012" s="11" t="s">
        <v>7061</v>
      </c>
      <c r="X1012" s="11" t="s">
        <v>7062</v>
      </c>
      <c r="Y1012" s="11" t="s">
        <v>7063</v>
      </c>
      <c r="Z1012" s="11">
        <v>110078639770</v>
      </c>
      <c r="AA1012" s="11" t="s">
        <v>165</v>
      </c>
      <c r="AB1012" s="11" t="s">
        <v>7064</v>
      </c>
      <c r="AC1012" s="11"/>
      <c r="AD1012" s="11"/>
      <c r="AE1012" s="11"/>
      <c r="AF1012" s="15"/>
      <c r="AG1012" s="56" t="str">
        <f>IFERROR(VLOOKUP(표1[[#This Row],[담당자]],'담당자 정보'!$B:$D,2,0),"")</f>
        <v>바로고</v>
      </c>
      <c r="AH1012" s="11" t="str">
        <f>IFERROR(VLOOKUP(표1[[#This Row],[담당자]],'담당자 정보'!$B:$E,4,0),"")</f>
        <v>1팀</v>
      </c>
      <c r="AI1012" s="12" t="s">
        <v>131</v>
      </c>
      <c r="AJ1012" s="39" t="str">
        <f>IFERROR(VLOOKUP(표1[[#This Row],[담당자]],배민비즈계정!$B:$E,3,0),"")</f>
        <v>kwpark</v>
      </c>
      <c r="AK1012" s="39" t="str">
        <f>IFERROR(VLOOKUP(표1[[#This Row],[담당자]],배민비즈계정!$B:$E,4,0),"")</f>
        <v>010-9098-6748</v>
      </c>
      <c r="AL1012" s="12" t="str">
        <f>VLOOKUP(표1[[#This Row],[담당자]],배민비즈계정!$B:$E,2,0)</f>
        <v>1팀</v>
      </c>
      <c r="AM1012" s="11" t="str">
        <f>VLOOKUP(표1[[#This Row],[담당자]],'담당자 정보'!B:G,6,FALSE)</f>
        <v>평정현</v>
      </c>
      <c r="AN1012" s="11" t="str">
        <f>VLOOKUP(표1[[#This Row],[팀장]],배민비즈계정!$B:$E,3,FALSE)</f>
        <v>jhpyeong</v>
      </c>
      <c r="AO1012" s="16" t="str">
        <f>VLOOKUP(표1[[#This Row],[팀장]],배민비즈계정!$B:$E,4,FALSE)</f>
        <v>010-4660-7292</v>
      </c>
      <c r="AP1012" s="2" t="s">
        <v>109</v>
      </c>
      <c r="AQ1012" s="2" t="s">
        <v>2273</v>
      </c>
      <c r="AR1012" s="2" t="str">
        <f>_xlfn.XLOOKUP(표1[[#This Row],[시도2]]&amp;" "&amp;표1[[#This Row],[시군구2]],요금제0402!C:C,요금제0402!G:G)</f>
        <v>경인B</v>
      </c>
      <c r="AS1012" s="2"/>
      <c r="AT1012" s="2"/>
      <c r="AU1012" s="2"/>
    </row>
    <row r="1013" spans="1:47" ht="16.5" customHeight="1">
      <c r="A1013" s="60">
        <v>1011</v>
      </c>
      <c r="B1013" s="11"/>
      <c r="C1013" s="11" t="s">
        <v>7065</v>
      </c>
      <c r="D1013" s="11" t="s">
        <v>7066</v>
      </c>
      <c r="E1013" s="11" t="s">
        <v>56</v>
      </c>
      <c r="F1013" s="11" t="s">
        <v>57</v>
      </c>
      <c r="G1013" s="11" t="s">
        <v>95</v>
      </c>
      <c r="H1013" s="11">
        <v>0</v>
      </c>
      <c r="I1013" s="50"/>
      <c r="J1013" s="11" t="s">
        <v>7067</v>
      </c>
      <c r="K1013" s="11" t="s">
        <v>7068</v>
      </c>
      <c r="L1013" s="11" t="s">
        <v>5944</v>
      </c>
      <c r="M1013" s="12">
        <v>45597</v>
      </c>
      <c r="N1013" s="12">
        <v>45602</v>
      </c>
      <c r="O1013" s="12" t="str">
        <f>IFERROR(_xlfn.XLOOKUP(표1[[#This Row],[시도]]&amp;" "&amp;표1[[#This Row],[시군구]],요금제0402!C:C,요금제0402!G:G),"-")</f>
        <v>서울A</v>
      </c>
      <c r="P1013" s="40"/>
      <c r="Q1013" s="57">
        <v>0</v>
      </c>
      <c r="R1013" s="18">
        <v>100</v>
      </c>
      <c r="S1013" s="18">
        <v>50</v>
      </c>
      <c r="T1013" s="39" t="s">
        <v>64</v>
      </c>
      <c r="U1013" s="11" t="s">
        <v>64</v>
      </c>
      <c r="V1013" s="11">
        <v>7727500613</v>
      </c>
      <c r="W1013" s="11" t="s">
        <v>7069</v>
      </c>
      <c r="X1013" s="11" t="s">
        <v>7070</v>
      </c>
      <c r="Y1013" s="11" t="s">
        <v>7071</v>
      </c>
      <c r="Z1013" s="11">
        <v>1005404720160</v>
      </c>
      <c r="AA1013" s="11" t="s">
        <v>259</v>
      </c>
      <c r="AB1013" s="11" t="s">
        <v>7072</v>
      </c>
      <c r="AC1013" s="11"/>
      <c r="AD1013" s="11"/>
      <c r="AE1013" s="11"/>
      <c r="AF1013" s="15"/>
      <c r="AG1013" s="56" t="str">
        <f>IFERROR(VLOOKUP(표1[[#This Row],[담당자]],'담당자 정보'!$B:$D,2,0),"")</f>
        <v>바로고</v>
      </c>
      <c r="AH1013" s="11" t="str">
        <f>IFERROR(VLOOKUP(표1[[#This Row],[담당자]],'담당자 정보'!$B:$E,4,0),"")</f>
        <v>1팀</v>
      </c>
      <c r="AI1013" s="12" t="s">
        <v>131</v>
      </c>
      <c r="AJ1013" s="39" t="str">
        <f>IFERROR(VLOOKUP(표1[[#This Row],[담당자]],배민비즈계정!$B:$E,3,0),"")</f>
        <v>kwpark</v>
      </c>
      <c r="AK1013" s="39" t="str">
        <f>IFERROR(VLOOKUP(표1[[#This Row],[담당자]],배민비즈계정!$B:$E,4,0),"")</f>
        <v>010-9098-6748</v>
      </c>
      <c r="AL1013" s="12" t="str">
        <f>VLOOKUP(표1[[#This Row],[담당자]],배민비즈계정!$B:$E,2,0)</f>
        <v>1팀</v>
      </c>
      <c r="AM1013" s="11" t="str">
        <f>VLOOKUP(표1[[#This Row],[담당자]],'담당자 정보'!B:G,6,FALSE)</f>
        <v>평정현</v>
      </c>
      <c r="AN1013" s="11" t="str">
        <f>VLOOKUP(표1[[#This Row],[팀장]],배민비즈계정!$B:$E,3,FALSE)</f>
        <v>jhpyeong</v>
      </c>
      <c r="AO1013" s="16" t="str">
        <f>VLOOKUP(표1[[#This Row],[팀장]],배민비즈계정!$B:$E,4,FALSE)</f>
        <v>010-4660-7292</v>
      </c>
      <c r="AP1013" s="2" t="s">
        <v>57</v>
      </c>
      <c r="AQ1013" s="2" t="s">
        <v>95</v>
      </c>
      <c r="AR1013" s="2" t="str">
        <f>_xlfn.XLOOKUP(표1[[#This Row],[시도2]]&amp;" "&amp;표1[[#This Row],[시군구2]],요금제0402!C:C,요금제0402!G:G)</f>
        <v>서울A</v>
      </c>
      <c r="AS1013" s="2"/>
      <c r="AT1013" s="2"/>
      <c r="AU1013" s="2"/>
    </row>
    <row r="1014" spans="1:47" ht="16.5" customHeight="1">
      <c r="A1014" s="44">
        <v>1012</v>
      </c>
      <c r="B1014" s="11"/>
      <c r="C1014" s="11" t="s">
        <v>7073</v>
      </c>
      <c r="D1014" s="11" t="s">
        <v>7074</v>
      </c>
      <c r="E1014" s="11" t="s">
        <v>56</v>
      </c>
      <c r="F1014" s="11" t="s">
        <v>109</v>
      </c>
      <c r="G1014" s="11" t="s">
        <v>3609</v>
      </c>
      <c r="H1014" s="11">
        <v>0</v>
      </c>
      <c r="I1014" s="50"/>
      <c r="J1014" s="11" t="s">
        <v>7075</v>
      </c>
      <c r="K1014" s="11" t="s">
        <v>7076</v>
      </c>
      <c r="L1014" s="17" t="s">
        <v>5944</v>
      </c>
      <c r="M1014" s="12">
        <v>45597</v>
      </c>
      <c r="N1014" s="12">
        <v>45602</v>
      </c>
      <c r="O1014" s="12" t="str">
        <f>IFERROR(_xlfn.XLOOKUP(표1[[#This Row],[시도]]&amp;" "&amp;표1[[#This Row],[시군구]],요금제0402!C:C,요금제0402!G:G),"-")</f>
        <v>서울B&amp;경인A</v>
      </c>
      <c r="P1014" s="40"/>
      <c r="Q1014" s="57">
        <v>0</v>
      </c>
      <c r="R1014" s="18">
        <v>100</v>
      </c>
      <c r="S1014" s="18">
        <v>50</v>
      </c>
      <c r="T1014" s="39" t="s">
        <v>64</v>
      </c>
      <c r="U1014" s="11" t="s">
        <v>150</v>
      </c>
      <c r="V1014" s="11">
        <v>0</v>
      </c>
      <c r="W1014" s="11">
        <v>0</v>
      </c>
      <c r="X1014" s="11">
        <v>0</v>
      </c>
      <c r="Y1014" s="11">
        <v>0</v>
      </c>
      <c r="Z1014" s="11">
        <v>0</v>
      </c>
      <c r="AA1014" s="11">
        <v>0</v>
      </c>
      <c r="AB1014" s="11">
        <v>0</v>
      </c>
      <c r="AC1014" s="11"/>
      <c r="AD1014" s="11"/>
      <c r="AE1014" s="11"/>
      <c r="AF1014" s="15"/>
      <c r="AG1014" s="56" t="str">
        <f>IFERROR(VLOOKUP(표1[[#This Row],[담당자]],'담당자 정보'!$B:$D,2,0),"")</f>
        <v>바로고</v>
      </c>
      <c r="AH1014" s="11" t="str">
        <f>IFERROR(VLOOKUP(표1[[#This Row],[담당자]],'담당자 정보'!$B:$E,4,0),"")</f>
        <v>1팀</v>
      </c>
      <c r="AI1014" s="12" t="s">
        <v>131</v>
      </c>
      <c r="AJ1014" s="39" t="str">
        <f>IFERROR(VLOOKUP(표1[[#This Row],[담당자]],배민비즈계정!$B:$E,3,0),"")</f>
        <v>kwpark</v>
      </c>
      <c r="AK1014" s="39" t="str">
        <f>IFERROR(VLOOKUP(표1[[#This Row],[담당자]],배민비즈계정!$B:$E,4,0),"")</f>
        <v>010-9098-6748</v>
      </c>
      <c r="AL1014" s="12" t="str">
        <f>VLOOKUP(표1[[#This Row],[담당자]],배민비즈계정!$B:$E,2,0)</f>
        <v>1팀</v>
      </c>
      <c r="AM1014" s="11" t="str">
        <f>VLOOKUP(표1[[#This Row],[담당자]],'담당자 정보'!B:G,6,FALSE)</f>
        <v>평정현</v>
      </c>
      <c r="AN1014" s="11" t="str">
        <f>VLOOKUP(표1[[#This Row],[팀장]],배민비즈계정!$B:$E,3,FALSE)</f>
        <v>jhpyeong</v>
      </c>
      <c r="AO1014" s="16" t="str">
        <f>VLOOKUP(표1[[#This Row],[팀장]],배민비즈계정!$B:$E,4,FALSE)</f>
        <v>010-4660-7292</v>
      </c>
      <c r="AP1014" s="2" t="s">
        <v>109</v>
      </c>
      <c r="AQ1014" s="2" t="s">
        <v>3609</v>
      </c>
      <c r="AR1014" s="2" t="str">
        <f>_xlfn.XLOOKUP(표1[[#This Row],[시도2]]&amp;" "&amp;표1[[#This Row],[시군구2]],요금제0402!C:C,요금제0402!G:G)</f>
        <v>서울B&amp;경인A</v>
      </c>
      <c r="AS1014" s="2"/>
      <c r="AT1014" s="2"/>
      <c r="AU1014" s="2"/>
    </row>
    <row r="1015" spans="1:47" ht="16.5" customHeight="1">
      <c r="A1015" s="44">
        <v>1013</v>
      </c>
      <c r="B1015" s="11"/>
      <c r="C1015" s="11" t="s">
        <v>7077</v>
      </c>
      <c r="D1015" s="11" t="s">
        <v>7078</v>
      </c>
      <c r="E1015" s="11" t="s">
        <v>56</v>
      </c>
      <c r="F1015" s="11" t="s">
        <v>309</v>
      </c>
      <c r="G1015" s="11" t="s">
        <v>310</v>
      </c>
      <c r="H1015" s="11">
        <v>0</v>
      </c>
      <c r="I1015" s="50"/>
      <c r="J1015" s="11" t="s">
        <v>7079</v>
      </c>
      <c r="K1015" s="11" t="s">
        <v>7080</v>
      </c>
      <c r="L1015" s="17" t="s">
        <v>5944</v>
      </c>
      <c r="M1015" s="12">
        <v>45597</v>
      </c>
      <c r="N1015" s="12">
        <v>45602</v>
      </c>
      <c r="O1015" s="12" t="str">
        <f>IFERROR(_xlfn.XLOOKUP(표1[[#This Row],[시도]]&amp;" "&amp;표1[[#This Row],[시군구]],요금제0402!C:C,요금제0402!G:G),"-")</f>
        <v>지방</v>
      </c>
      <c r="P1015" s="40"/>
      <c r="Q1015" s="57">
        <v>0</v>
      </c>
      <c r="R1015" s="18">
        <v>100</v>
      </c>
      <c r="S1015" s="18">
        <v>50</v>
      </c>
      <c r="T1015" s="39" t="s">
        <v>64</v>
      </c>
      <c r="U1015" s="11" t="s">
        <v>64</v>
      </c>
      <c r="V1015" s="11">
        <v>6662601037</v>
      </c>
      <c r="W1015" s="11" t="s">
        <v>6142</v>
      </c>
      <c r="X1015" s="11" t="s">
        <v>6143</v>
      </c>
      <c r="Y1015" s="11" t="s">
        <v>6144</v>
      </c>
      <c r="Z1015" s="11">
        <v>508154625686</v>
      </c>
      <c r="AA1015" s="11" t="s">
        <v>232</v>
      </c>
      <c r="AB1015" s="11" t="s">
        <v>6146</v>
      </c>
      <c r="AC1015" s="11"/>
      <c r="AD1015" s="11"/>
      <c r="AE1015" s="11"/>
      <c r="AF1015" s="15"/>
      <c r="AG1015" s="56" t="str">
        <f>IFERROR(VLOOKUP(표1[[#This Row],[담당자]],'담당자 정보'!$B:$D,2,0),"")</f>
        <v>모아라인</v>
      </c>
      <c r="AH1015" s="11" t="str">
        <f>IFERROR(VLOOKUP(표1[[#This Row],[담당자]],'담당자 정보'!$B:$E,4,0),"")</f>
        <v>인프라확장_3팀</v>
      </c>
      <c r="AI1015" s="12" t="s">
        <v>333</v>
      </c>
      <c r="AJ1015" s="39" t="str">
        <f>IFERROR(VLOOKUP(표1[[#This Row],[담당자]],배민비즈계정!$B:$E,3,0),"")</f>
        <v>samsami7777777</v>
      </c>
      <c r="AK1015" s="39" t="str">
        <f>IFERROR(VLOOKUP(표1[[#This Row],[담당자]],배민비즈계정!$B:$E,4,0),"")</f>
        <v>010-5212-8218</v>
      </c>
      <c r="AL1015" s="12" t="str">
        <f>VLOOKUP(표1[[#This Row],[담당자]],배민비즈계정!$B:$E,2,0)</f>
        <v>모아라인</v>
      </c>
      <c r="AM1015" s="11" t="str">
        <f>VLOOKUP(표1[[#This Row],[담당자]],'담당자 정보'!B:G,6,FALSE)</f>
        <v>김영선</v>
      </c>
      <c r="AN1015" s="11" t="str">
        <f>VLOOKUP(표1[[#This Row],[팀장]],배민비즈계정!$B:$E,3,FALSE)</f>
        <v>samsami7777777</v>
      </c>
      <c r="AO1015" s="16" t="str">
        <f>VLOOKUP(표1[[#This Row],[팀장]],배민비즈계정!$B:$E,4,FALSE)</f>
        <v>010-5212-8218</v>
      </c>
      <c r="AP1015" s="2" t="s">
        <v>309</v>
      </c>
      <c r="AQ1015" s="2" t="s">
        <v>310</v>
      </c>
      <c r="AR1015" s="2" t="str">
        <f>_xlfn.XLOOKUP(표1[[#This Row],[시도2]]&amp;" "&amp;표1[[#This Row],[시군구2]],요금제0402!C:C,요금제0402!G:G)</f>
        <v>지방</v>
      </c>
      <c r="AS1015" s="2"/>
      <c r="AT1015" s="2"/>
      <c r="AU1015" s="2"/>
    </row>
    <row r="1016" spans="1:47" ht="16.5" customHeight="1">
      <c r="A1016" s="60">
        <v>1014</v>
      </c>
      <c r="B1016" s="11"/>
      <c r="C1016" s="11" t="s">
        <v>7081</v>
      </c>
      <c r="D1016" s="11" t="s">
        <v>7082</v>
      </c>
      <c r="E1016" s="11" t="s">
        <v>56</v>
      </c>
      <c r="F1016" s="11" t="s">
        <v>109</v>
      </c>
      <c r="G1016" s="11" t="s">
        <v>2273</v>
      </c>
      <c r="H1016" s="11">
        <v>0</v>
      </c>
      <c r="I1016" s="50"/>
      <c r="J1016" s="11" t="s">
        <v>7083</v>
      </c>
      <c r="K1016" s="11" t="s">
        <v>7060</v>
      </c>
      <c r="L1016" s="11" t="s">
        <v>5944</v>
      </c>
      <c r="M1016" s="12">
        <v>45597</v>
      </c>
      <c r="N1016" s="12">
        <v>45602</v>
      </c>
      <c r="O1016" s="12" t="str">
        <f>IFERROR(_xlfn.XLOOKUP(표1[[#This Row],[시도]]&amp;" "&amp;표1[[#This Row],[시군구]],요금제0402!C:C,요금제0402!G:G),"-")</f>
        <v>경인B</v>
      </c>
      <c r="P1016" s="40"/>
      <c r="Q1016" s="57">
        <v>0</v>
      </c>
      <c r="R1016" s="18">
        <v>100</v>
      </c>
      <c r="S1016" s="18">
        <v>50</v>
      </c>
      <c r="T1016" s="39" t="s">
        <v>64</v>
      </c>
      <c r="U1016" s="11" t="s">
        <v>64</v>
      </c>
      <c r="V1016" s="11">
        <v>7473301649</v>
      </c>
      <c r="W1016" s="11" t="s">
        <v>7084</v>
      </c>
      <c r="X1016" s="11" t="s">
        <v>7085</v>
      </c>
      <c r="Y1016" s="11" t="s">
        <v>7086</v>
      </c>
      <c r="Z1016" s="11">
        <v>1005704712328</v>
      </c>
      <c r="AA1016" s="11" t="s">
        <v>259</v>
      </c>
      <c r="AB1016" s="11" t="s">
        <v>7087</v>
      </c>
      <c r="AC1016" s="11"/>
      <c r="AD1016" s="11"/>
      <c r="AE1016" s="11"/>
      <c r="AF1016" s="15"/>
      <c r="AG1016" s="56" t="str">
        <f>IFERROR(VLOOKUP(표1[[#This Row],[담당자]],'담당자 정보'!$B:$D,2,0),"")</f>
        <v>모아라인</v>
      </c>
      <c r="AH1016" s="11" t="str">
        <f>IFERROR(VLOOKUP(표1[[#This Row],[담당자]],'담당자 정보'!$B:$E,4,0),"")</f>
        <v>인프라확장_3팀</v>
      </c>
      <c r="AI1016" s="12" t="s">
        <v>333</v>
      </c>
      <c r="AJ1016" s="39" t="str">
        <f>IFERROR(VLOOKUP(표1[[#This Row],[담당자]],배민비즈계정!$B:$E,3,0),"")</f>
        <v>samsami7777777</v>
      </c>
      <c r="AK1016" s="39" t="str">
        <f>IFERROR(VLOOKUP(표1[[#This Row],[담당자]],배민비즈계정!$B:$E,4,0),"")</f>
        <v>010-5212-8218</v>
      </c>
      <c r="AL1016" s="12" t="str">
        <f>VLOOKUP(표1[[#This Row],[담당자]],배민비즈계정!$B:$E,2,0)</f>
        <v>모아라인</v>
      </c>
      <c r="AM1016" s="11" t="str">
        <f>VLOOKUP(표1[[#This Row],[담당자]],'담당자 정보'!B:G,6,FALSE)</f>
        <v>김영선</v>
      </c>
      <c r="AN1016" s="11" t="str">
        <f>VLOOKUP(표1[[#This Row],[팀장]],배민비즈계정!$B:$E,3,FALSE)</f>
        <v>samsami7777777</v>
      </c>
      <c r="AO1016" s="16" t="str">
        <f>VLOOKUP(표1[[#This Row],[팀장]],배민비즈계정!$B:$E,4,FALSE)</f>
        <v>010-5212-8218</v>
      </c>
      <c r="AP1016" s="2" t="s">
        <v>109</v>
      </c>
      <c r="AQ1016" s="2" t="s">
        <v>2273</v>
      </c>
      <c r="AR1016" s="2" t="str">
        <f>_xlfn.XLOOKUP(표1[[#This Row],[시도2]]&amp;" "&amp;표1[[#This Row],[시군구2]],요금제0402!C:C,요금제0402!G:G)</f>
        <v>경인B</v>
      </c>
      <c r="AS1016" s="2"/>
      <c r="AT1016" s="2"/>
      <c r="AU1016" s="2"/>
    </row>
    <row r="1017" spans="1:47" ht="16.5" customHeight="1">
      <c r="A1017" s="44">
        <v>1015</v>
      </c>
      <c r="B1017" s="11"/>
      <c r="C1017" s="11" t="s">
        <v>7088</v>
      </c>
      <c r="D1017" s="11" t="s">
        <v>7089</v>
      </c>
      <c r="E1017" s="11" t="s">
        <v>56</v>
      </c>
      <c r="F1017" s="11" t="s">
        <v>288</v>
      </c>
      <c r="G1017" s="11" t="s">
        <v>302</v>
      </c>
      <c r="H1017" s="11">
        <v>0</v>
      </c>
      <c r="I1017" s="50" t="s">
        <v>7090</v>
      </c>
      <c r="J1017" s="11" t="s">
        <v>7091</v>
      </c>
      <c r="K1017" s="11" t="s">
        <v>5374</v>
      </c>
      <c r="L1017" s="17" t="s">
        <v>5944</v>
      </c>
      <c r="M1017" s="12">
        <v>45597</v>
      </c>
      <c r="N1017" s="12">
        <v>45602</v>
      </c>
      <c r="O1017" s="12" t="str">
        <f>IFERROR(_xlfn.XLOOKUP(표1[[#This Row],[시도]]&amp;" "&amp;표1[[#This Row],[시군구]],요금제0402!C:C,요금제0402!G:G),"-")</f>
        <v>지방</v>
      </c>
      <c r="P1017" s="40"/>
      <c r="Q1017" s="57">
        <v>300</v>
      </c>
      <c r="R1017" s="18">
        <v>100</v>
      </c>
      <c r="S1017" s="18">
        <v>50</v>
      </c>
      <c r="T1017" s="39" t="s">
        <v>64</v>
      </c>
      <c r="U1017" s="11" t="s">
        <v>64</v>
      </c>
      <c r="V1017" s="11">
        <v>5051858185</v>
      </c>
      <c r="W1017" s="11" t="s">
        <v>392</v>
      </c>
      <c r="X1017" s="11" t="s">
        <v>7092</v>
      </c>
      <c r="Y1017" s="11" t="s">
        <v>7093</v>
      </c>
      <c r="Z1017" s="11" t="s">
        <v>7094</v>
      </c>
      <c r="AA1017" s="11" t="s">
        <v>296</v>
      </c>
      <c r="AB1017" s="11" t="s">
        <v>7095</v>
      </c>
      <c r="AC1017" s="11"/>
      <c r="AD1017" s="11"/>
      <c r="AE1017" s="11"/>
      <c r="AF1017" s="15"/>
      <c r="AG1017" s="56" t="str">
        <f>IFERROR(VLOOKUP(표1[[#This Row],[담당자]],'담당자 정보'!$B:$D,2,0),"")</f>
        <v>바로고</v>
      </c>
      <c r="AH1017" s="11" t="str">
        <f>IFERROR(VLOOKUP(표1[[#This Row],[담당자]],'담당자 정보'!$B:$E,4,0),"")</f>
        <v>2팀</v>
      </c>
      <c r="AI1017" s="12" t="s">
        <v>298</v>
      </c>
      <c r="AJ1017" s="39" t="str">
        <f>IFERROR(VLOOKUP(표1[[#This Row],[담당자]],배민비즈계정!$B:$E,3,0),"")</f>
        <v>hbshim</v>
      </c>
      <c r="AK1017" s="39" t="str">
        <f>IFERROR(VLOOKUP(표1[[#This Row],[담당자]],배민비즈계정!$B:$E,4,0),"")</f>
        <v xml:space="preserve"> 010-8940-9029</v>
      </c>
      <c r="AL1017" s="12" t="str">
        <f>VLOOKUP(표1[[#This Row],[담당자]],배민비즈계정!$B:$E,2,0)</f>
        <v>2팀</v>
      </c>
      <c r="AM1017" s="11" t="str">
        <f>VLOOKUP(표1[[#This Row],[담당자]],'담당자 정보'!B:G,6,FALSE)</f>
        <v>최융희</v>
      </c>
      <c r="AN1017" s="11" t="str">
        <f>VLOOKUP(표1[[#This Row],[팀장]],배민비즈계정!$B:$E,3,FALSE)</f>
        <v>yhchoi62</v>
      </c>
      <c r="AO1017" s="16" t="str">
        <f>VLOOKUP(표1[[#This Row],[팀장]],배민비즈계정!$B:$E,4,FALSE)</f>
        <v xml:space="preserve"> 010-2336-6262</v>
      </c>
      <c r="AP1017" s="2" t="s">
        <v>288</v>
      </c>
      <c r="AQ1017" s="2" t="s">
        <v>302</v>
      </c>
      <c r="AR1017" s="2" t="str">
        <f>_xlfn.XLOOKUP(표1[[#This Row],[시도2]]&amp;" "&amp;표1[[#This Row],[시군구2]],요금제0402!C:C,요금제0402!G:G)</f>
        <v>지방</v>
      </c>
      <c r="AS1017" s="2"/>
      <c r="AT1017" s="2"/>
      <c r="AU1017" s="2"/>
    </row>
    <row r="1018" spans="1:47" ht="16.5" customHeight="1">
      <c r="A1018" s="44">
        <v>1016</v>
      </c>
      <c r="B1018" s="11"/>
      <c r="C1018" s="11" t="s">
        <v>7096</v>
      </c>
      <c r="D1018" s="11" t="s">
        <v>7097</v>
      </c>
      <c r="E1018" s="11" t="s">
        <v>108</v>
      </c>
      <c r="F1018" s="11" t="s">
        <v>493</v>
      </c>
      <c r="G1018" s="11" t="s">
        <v>377</v>
      </c>
      <c r="H1018" s="11">
        <v>1</v>
      </c>
      <c r="I1018" s="50"/>
      <c r="J1018" s="11" t="s">
        <v>7098</v>
      </c>
      <c r="K1018" s="11" t="s">
        <v>7099</v>
      </c>
      <c r="L1018" s="11" t="s">
        <v>5944</v>
      </c>
      <c r="M1018" s="12">
        <v>45597</v>
      </c>
      <c r="N1018" s="12">
        <v>45602</v>
      </c>
      <c r="O1018" s="12" t="str">
        <f>IFERROR(_xlfn.XLOOKUP(표1[[#This Row],[시도]]&amp;" "&amp;표1[[#This Row],[시군구]],요금제0402!C:C,요금제0402!G:G),"-")</f>
        <v>지방</v>
      </c>
      <c r="P1018" s="40"/>
      <c r="Q1018" s="57">
        <v>0</v>
      </c>
      <c r="R1018" s="18">
        <v>100</v>
      </c>
      <c r="S1018" s="18">
        <v>50</v>
      </c>
      <c r="T1018" s="39" t="s">
        <v>64</v>
      </c>
      <c r="U1018" s="11" t="s">
        <v>64</v>
      </c>
      <c r="V1018" s="11">
        <v>1553100056</v>
      </c>
      <c r="W1018" s="11" t="s">
        <v>7100</v>
      </c>
      <c r="X1018" s="11" t="s">
        <v>7101</v>
      </c>
      <c r="Y1018" s="11" t="s">
        <v>7102</v>
      </c>
      <c r="Z1018" s="11">
        <v>1124493040202</v>
      </c>
      <c r="AA1018" s="11" t="s">
        <v>500</v>
      </c>
      <c r="AB1018" s="11" t="s">
        <v>7103</v>
      </c>
      <c r="AC1018" s="11"/>
      <c r="AD1018" s="11"/>
      <c r="AE1018" s="11"/>
      <c r="AF1018" s="15"/>
      <c r="AG1018" s="56" t="str">
        <f>IFERROR(VLOOKUP(표1[[#This Row],[담당자]],'담당자 정보'!$B:$D,2,0),"")</f>
        <v>바로고</v>
      </c>
      <c r="AH1018" s="11" t="str">
        <f>IFERROR(VLOOKUP(표1[[#This Row],[담당자]],'담당자 정보'!$B:$E,4,0),"")</f>
        <v>2팀</v>
      </c>
      <c r="AI1018" s="12" t="s">
        <v>535</v>
      </c>
      <c r="AJ1018" s="39" t="str">
        <f>IFERROR(VLOOKUP(표1[[#This Row],[담당자]],배민비즈계정!$B:$E,3,0),"")</f>
        <v>yckim</v>
      </c>
      <c r="AK1018" s="39" t="str">
        <f>IFERROR(VLOOKUP(표1[[#This Row],[담당자]],배민비즈계정!$B:$E,4,0),"")</f>
        <v>010-9995-3121</v>
      </c>
      <c r="AL1018" s="12" t="str">
        <f>VLOOKUP(표1[[#This Row],[담당자]],배민비즈계정!$B:$E,2,0)</f>
        <v>2팀</v>
      </c>
      <c r="AM1018" s="11" t="str">
        <f>VLOOKUP(표1[[#This Row],[담당자]],'담당자 정보'!B:G,6,FALSE)</f>
        <v>최융희</v>
      </c>
      <c r="AN1018" s="11" t="str">
        <f>VLOOKUP(표1[[#This Row],[팀장]],배민비즈계정!$B:$E,3,FALSE)</f>
        <v>yhchoi62</v>
      </c>
      <c r="AO1018" s="16" t="str">
        <f>VLOOKUP(표1[[#This Row],[팀장]],배민비즈계정!$B:$E,4,FALSE)</f>
        <v xml:space="preserve"> 010-2336-6262</v>
      </c>
      <c r="AP1018" s="2" t="s">
        <v>493</v>
      </c>
      <c r="AQ1018" s="2" t="s">
        <v>377</v>
      </c>
      <c r="AR1018" s="2" t="str">
        <f>_xlfn.XLOOKUP(표1[[#This Row],[시도2]]&amp;" "&amp;표1[[#This Row],[시군구2]],요금제0402!C:C,요금제0402!G:G)</f>
        <v>지방</v>
      </c>
      <c r="AS1018" s="2"/>
      <c r="AT1018" s="2"/>
      <c r="AU1018" s="2"/>
    </row>
    <row r="1019" spans="1:47" ht="16.5" customHeight="1">
      <c r="A1019" s="60">
        <v>1017</v>
      </c>
      <c r="B1019" s="17"/>
      <c r="C1019" s="17" t="s">
        <v>7104</v>
      </c>
      <c r="D1019" s="17" t="s">
        <v>7105</v>
      </c>
      <c r="E1019" s="11" t="s">
        <v>56</v>
      </c>
      <c r="F1019" s="17" t="s">
        <v>57</v>
      </c>
      <c r="G1019" s="17" t="s">
        <v>95</v>
      </c>
      <c r="H1019" s="11">
        <v>0</v>
      </c>
      <c r="I1019" s="154"/>
      <c r="J1019" s="17" t="s">
        <v>7106</v>
      </c>
      <c r="K1019" s="17" t="s">
        <v>7107</v>
      </c>
      <c r="L1019" s="17" t="s">
        <v>5944</v>
      </c>
      <c r="M1019" s="12">
        <v>45597</v>
      </c>
      <c r="N1019" s="12">
        <v>45602</v>
      </c>
      <c r="O1019" s="12" t="str">
        <f>IFERROR(_xlfn.XLOOKUP(표1[[#This Row],[시도]]&amp;" "&amp;표1[[#This Row],[시군구]],요금제0402!C:C,요금제0402!G:G),"-")</f>
        <v>서울A</v>
      </c>
      <c r="P1019" s="156"/>
      <c r="Q1019" s="57">
        <v>0</v>
      </c>
      <c r="R1019" s="18">
        <v>100</v>
      </c>
      <c r="S1019" s="18">
        <v>50</v>
      </c>
      <c r="T1019" s="39" t="s">
        <v>64</v>
      </c>
      <c r="U1019" s="11" t="s">
        <v>64</v>
      </c>
      <c r="V1019" s="11">
        <v>7383101243</v>
      </c>
      <c r="W1019" s="11" t="s">
        <v>7108</v>
      </c>
      <c r="X1019" s="11" t="s">
        <v>7109</v>
      </c>
      <c r="Y1019" s="11" t="s">
        <v>7110</v>
      </c>
      <c r="Z1019" s="11">
        <v>100052582678</v>
      </c>
      <c r="AA1019" s="11" t="s">
        <v>1097</v>
      </c>
      <c r="AB1019" s="11" t="s">
        <v>7111</v>
      </c>
      <c r="AC1019" s="17"/>
      <c r="AD1019" s="17"/>
      <c r="AE1019" s="17"/>
      <c r="AF1019" s="32"/>
      <c r="AG1019" s="56" t="str">
        <f>IFERROR(VLOOKUP(표1[[#This Row],[담당자]],'담당자 정보'!$B:$D,2,0),"")</f>
        <v>바로고</v>
      </c>
      <c r="AH1019" s="17" t="str">
        <f>IFERROR(VLOOKUP(표1[[#This Row],[담당자]],'담당자 정보'!$B:$E,4,0),"")</f>
        <v>1팀</v>
      </c>
      <c r="AI1019" s="12" t="s">
        <v>131</v>
      </c>
      <c r="AJ1019" s="41" t="str">
        <f>IFERROR(VLOOKUP(표1[[#This Row],[담당자]],배민비즈계정!$B:$E,3,0),"")</f>
        <v>kwpark</v>
      </c>
      <c r="AK1019" s="41" t="str">
        <f>IFERROR(VLOOKUP(표1[[#This Row],[담당자]],배민비즈계정!$B:$E,4,0),"")</f>
        <v>010-9098-6748</v>
      </c>
      <c r="AL1019" s="12" t="str">
        <f>VLOOKUP(표1[[#This Row],[담당자]],배민비즈계정!$B:$E,2,0)</f>
        <v>1팀</v>
      </c>
      <c r="AM1019" s="11" t="str">
        <f>VLOOKUP(표1[[#This Row],[담당자]],'담당자 정보'!B:G,6,FALSE)</f>
        <v>평정현</v>
      </c>
      <c r="AN1019" s="11" t="str">
        <f>VLOOKUP(표1[[#This Row],[팀장]],배민비즈계정!$B:$E,3,FALSE)</f>
        <v>jhpyeong</v>
      </c>
      <c r="AO1019" s="16" t="str">
        <f>VLOOKUP(표1[[#This Row],[팀장]],배민비즈계정!$B:$E,4,FALSE)</f>
        <v>010-4660-7292</v>
      </c>
      <c r="AP1019" s="2" t="s">
        <v>57</v>
      </c>
      <c r="AQ1019" s="2" t="s">
        <v>95</v>
      </c>
      <c r="AR1019" s="2" t="str">
        <f>_xlfn.XLOOKUP(표1[[#This Row],[시도2]]&amp;" "&amp;표1[[#This Row],[시군구2]],요금제0402!C:C,요금제0402!G:G)</f>
        <v>서울A</v>
      </c>
      <c r="AS1019" s="2"/>
      <c r="AT1019" s="2"/>
      <c r="AU1019" s="2"/>
    </row>
    <row r="1020" spans="1:47" ht="16.5" customHeight="1">
      <c r="A1020" s="44">
        <v>1018</v>
      </c>
      <c r="B1020" s="11"/>
      <c r="C1020" s="11" t="s">
        <v>7112</v>
      </c>
      <c r="D1020" s="11" t="s">
        <v>7113</v>
      </c>
      <c r="E1020" s="11" t="s">
        <v>56</v>
      </c>
      <c r="F1020" s="11" t="s">
        <v>2149</v>
      </c>
      <c r="G1020" s="11" t="s">
        <v>2176</v>
      </c>
      <c r="H1020" s="11">
        <v>0</v>
      </c>
      <c r="I1020" s="50"/>
      <c r="J1020" s="11" t="s">
        <v>7114</v>
      </c>
      <c r="K1020" s="11" t="s">
        <v>7115</v>
      </c>
      <c r="L1020" s="11" t="s">
        <v>7116</v>
      </c>
      <c r="M1020" s="12">
        <v>45604</v>
      </c>
      <c r="N1020" s="12">
        <v>45609</v>
      </c>
      <c r="O1020" s="12" t="str">
        <f>IFERROR(_xlfn.XLOOKUP(표1[[#This Row],[시도]]&amp;" "&amp;표1[[#This Row],[시군구]],요금제0402!C:C,요금제0402!G:G),"-")</f>
        <v>경인B</v>
      </c>
      <c r="P1020" s="40"/>
      <c r="Q1020" s="57">
        <v>0</v>
      </c>
      <c r="R1020" s="18">
        <v>100</v>
      </c>
      <c r="S1020" s="18">
        <v>50</v>
      </c>
      <c r="T1020" s="39" t="s">
        <v>64</v>
      </c>
      <c r="U1020" s="11" t="s">
        <v>64</v>
      </c>
      <c r="V1020" s="11">
        <v>7558803070</v>
      </c>
      <c r="W1020" s="11" t="s">
        <v>6929</v>
      </c>
      <c r="X1020" s="11" t="s">
        <v>6930</v>
      </c>
      <c r="Y1020" s="11" t="s">
        <v>6931</v>
      </c>
      <c r="Z1020" s="11">
        <v>40391006165904</v>
      </c>
      <c r="AA1020" s="11" t="s">
        <v>296</v>
      </c>
      <c r="AB1020" s="11" t="s">
        <v>6932</v>
      </c>
      <c r="AC1020" s="11"/>
      <c r="AD1020" s="11"/>
      <c r="AE1020" s="11"/>
      <c r="AF1020" s="15"/>
      <c r="AG1020" s="17" t="str">
        <f>IFERROR(VLOOKUP(표1[[#This Row],[담당자]],'담당자 정보'!$B:$D,2,0),"")</f>
        <v>바로고</v>
      </c>
      <c r="AH1020" s="11" t="str">
        <f>IFERROR(VLOOKUP(표1[[#This Row],[담당자]],'담당자 정보'!$B:$E,4,0),"")</f>
        <v>1팀</v>
      </c>
      <c r="AI1020" s="12" t="s">
        <v>131</v>
      </c>
      <c r="AJ1020" s="39" t="str">
        <f>IFERROR(VLOOKUP(표1[[#This Row],[담당자]],배민비즈계정!$B:$E,3,0),"")</f>
        <v>kwpark</v>
      </c>
      <c r="AK1020" s="39" t="str">
        <f>IFERROR(VLOOKUP(표1[[#This Row],[담당자]],배민비즈계정!$B:$E,4,0),"")</f>
        <v>010-9098-6748</v>
      </c>
      <c r="AL1020" s="12" t="str">
        <f>VLOOKUP(표1[[#This Row],[담당자]],배민비즈계정!$B:$E,2,0)</f>
        <v>1팀</v>
      </c>
      <c r="AM1020" s="11" t="str">
        <f>VLOOKUP(표1[[#This Row],[담당자]],'담당자 정보'!B:G,6,FALSE)</f>
        <v>평정현</v>
      </c>
      <c r="AN1020" s="11" t="str">
        <f>VLOOKUP(표1[[#This Row],[팀장]],배민비즈계정!$B:$E,3,FALSE)</f>
        <v>jhpyeong</v>
      </c>
      <c r="AO1020" s="16" t="str">
        <f>VLOOKUP(표1[[#This Row],[팀장]],배민비즈계정!$B:$E,4,FALSE)</f>
        <v>010-4660-7292</v>
      </c>
      <c r="AP1020" s="2" t="s">
        <v>2149</v>
      </c>
      <c r="AQ1020" s="2" t="s">
        <v>2176</v>
      </c>
      <c r="AR1020" s="2" t="str">
        <f>_xlfn.XLOOKUP(표1[[#This Row],[시도2]]&amp;" "&amp;표1[[#This Row],[시군구2]],요금제0402!C:C,요금제0402!G:G)</f>
        <v>경인B</v>
      </c>
      <c r="AS1020" s="2"/>
      <c r="AT1020" s="2"/>
      <c r="AU1020" s="2"/>
    </row>
    <row r="1021" spans="1:47" ht="16.5" customHeight="1">
      <c r="A1021" s="60">
        <v>1019</v>
      </c>
      <c r="B1021" s="11"/>
      <c r="C1021" s="11" t="s">
        <v>7117</v>
      </c>
      <c r="D1021" s="11" t="s">
        <v>7118</v>
      </c>
      <c r="E1021" s="11" t="s">
        <v>56</v>
      </c>
      <c r="F1021" s="11" t="s">
        <v>109</v>
      </c>
      <c r="G1021" s="11" t="s">
        <v>170</v>
      </c>
      <c r="H1021" s="11">
        <v>0</v>
      </c>
      <c r="I1021" s="50"/>
      <c r="J1021" s="11" t="s">
        <v>7119</v>
      </c>
      <c r="K1021" s="11" t="s">
        <v>7120</v>
      </c>
      <c r="L1021" s="11" t="s">
        <v>7116</v>
      </c>
      <c r="M1021" s="12">
        <v>45604</v>
      </c>
      <c r="N1021" s="12">
        <v>45609</v>
      </c>
      <c r="O1021" s="12" t="str">
        <f>IFERROR(_xlfn.XLOOKUP(표1[[#This Row],[시도]]&amp;" "&amp;표1[[#This Row],[시군구]],요금제0402!C:C,요금제0402!G:G),"-")</f>
        <v>경인B</v>
      </c>
      <c r="P1021" s="40"/>
      <c r="Q1021" s="57">
        <v>0</v>
      </c>
      <c r="R1021" s="18">
        <v>100</v>
      </c>
      <c r="S1021" s="18">
        <v>50</v>
      </c>
      <c r="T1021" s="39" t="s">
        <v>64</v>
      </c>
      <c r="U1021" s="11" t="s">
        <v>150</v>
      </c>
      <c r="V1021" s="11">
        <v>2334800674</v>
      </c>
      <c r="W1021" s="11" t="s">
        <v>7121</v>
      </c>
      <c r="X1021" s="11" t="s">
        <v>7122</v>
      </c>
      <c r="Y1021" s="11" t="s">
        <v>7123</v>
      </c>
      <c r="Z1021" s="11">
        <v>23270104659541</v>
      </c>
      <c r="AA1021" s="11" t="s">
        <v>90</v>
      </c>
      <c r="AB1021" s="11" t="s">
        <v>7124</v>
      </c>
      <c r="AC1021" s="11"/>
      <c r="AD1021" s="11"/>
      <c r="AE1021" s="11"/>
      <c r="AF1021" s="15"/>
      <c r="AG1021" s="56" t="str">
        <f>IFERROR(VLOOKUP(표1[[#This Row],[담당자]],'담당자 정보'!$B:$D,2,0),"")</f>
        <v>바로고</v>
      </c>
      <c r="AH1021" s="11" t="str">
        <f>IFERROR(VLOOKUP(표1[[#This Row],[담당자]],'담당자 정보'!$B:$E,4,0),"")</f>
        <v>1팀</v>
      </c>
      <c r="AI1021" s="12" t="s">
        <v>131</v>
      </c>
      <c r="AJ1021" s="39" t="str">
        <f>IFERROR(VLOOKUP(표1[[#This Row],[담당자]],배민비즈계정!$B:$E,3,0),"")</f>
        <v>kwpark</v>
      </c>
      <c r="AK1021" s="39" t="str">
        <f>IFERROR(VLOOKUP(표1[[#This Row],[담당자]],배민비즈계정!$B:$E,4,0),"")</f>
        <v>010-9098-6748</v>
      </c>
      <c r="AL1021" s="12" t="str">
        <f>VLOOKUP(표1[[#This Row],[담당자]],배민비즈계정!$B:$E,2,0)</f>
        <v>1팀</v>
      </c>
      <c r="AM1021" s="11" t="str">
        <f>VLOOKUP(표1[[#This Row],[담당자]],'담당자 정보'!B:G,6,FALSE)</f>
        <v>평정현</v>
      </c>
      <c r="AN1021" s="11" t="str">
        <f>VLOOKUP(표1[[#This Row],[팀장]],배민비즈계정!$B:$E,3,FALSE)</f>
        <v>jhpyeong</v>
      </c>
      <c r="AO1021" s="16" t="str">
        <f>VLOOKUP(표1[[#This Row],[팀장]],배민비즈계정!$B:$E,4,FALSE)</f>
        <v>010-4660-7292</v>
      </c>
      <c r="AP1021" s="2" t="s">
        <v>109</v>
      </c>
      <c r="AQ1021" s="2" t="s">
        <v>170</v>
      </c>
      <c r="AR1021" s="2" t="str">
        <f>_xlfn.XLOOKUP(표1[[#This Row],[시도2]]&amp;" "&amp;표1[[#This Row],[시군구2]],요금제0402!C:C,요금제0402!G:G)</f>
        <v>경인B</v>
      </c>
      <c r="AS1021" s="2"/>
      <c r="AT1021" s="2"/>
      <c r="AU1021" s="2"/>
    </row>
    <row r="1022" spans="1:47" ht="16.5" customHeight="1">
      <c r="A1022" s="44">
        <v>1020</v>
      </c>
      <c r="B1022" s="11"/>
      <c r="C1022" s="11" t="s">
        <v>7125</v>
      </c>
      <c r="D1022" s="11" t="s">
        <v>7126</v>
      </c>
      <c r="E1022" s="11" t="s">
        <v>1177</v>
      </c>
      <c r="F1022" s="11" t="s">
        <v>109</v>
      </c>
      <c r="G1022" s="11" t="s">
        <v>1178</v>
      </c>
      <c r="H1022" s="11">
        <v>1</v>
      </c>
      <c r="I1022" s="50"/>
      <c r="J1022" s="11" t="s">
        <v>7127</v>
      </c>
      <c r="K1022" s="11" t="s">
        <v>7128</v>
      </c>
      <c r="L1022" s="11" t="s">
        <v>7116</v>
      </c>
      <c r="M1022" s="12">
        <v>45604</v>
      </c>
      <c r="N1022" s="12">
        <v>45609</v>
      </c>
      <c r="O1022" s="12" t="str">
        <f>IFERROR(_xlfn.XLOOKUP(표1[[#This Row],[시도]]&amp;" "&amp;표1[[#This Row],[시군구]],요금제0402!C:C,요금제0402!G:G),"-")</f>
        <v>로드러너 요금제</v>
      </c>
      <c r="P1022" s="40"/>
      <c r="Q1022" s="57">
        <v>0</v>
      </c>
      <c r="R1022" s="18">
        <v>100</v>
      </c>
      <c r="S1022" s="18">
        <v>50</v>
      </c>
      <c r="T1022" s="39" t="s">
        <v>64</v>
      </c>
      <c r="U1022" s="11" t="s">
        <v>64</v>
      </c>
      <c r="V1022" s="11">
        <v>4595600494</v>
      </c>
      <c r="W1022" s="11" t="s">
        <v>173</v>
      </c>
      <c r="X1022" s="11" t="s">
        <v>174</v>
      </c>
      <c r="Y1022" s="11" t="s">
        <v>175</v>
      </c>
      <c r="Z1022" s="11">
        <v>3333102425433</v>
      </c>
      <c r="AA1022" s="11" t="s">
        <v>68</v>
      </c>
      <c r="AB1022" s="11" t="s">
        <v>176</v>
      </c>
      <c r="AC1022" s="11"/>
      <c r="AD1022" s="11"/>
      <c r="AE1022" s="11"/>
      <c r="AF1022" s="15"/>
      <c r="AG1022" s="56" t="str">
        <f>IFERROR(VLOOKUP(표1[[#This Row],[담당자]],'담당자 정보'!$B:$D,2,0),"")</f>
        <v>바로고</v>
      </c>
      <c r="AH1022" s="11" t="str">
        <f>IFERROR(VLOOKUP(표1[[#This Row],[담당자]],'담당자 정보'!$B:$E,4,0),"")</f>
        <v>1팀</v>
      </c>
      <c r="AI1022" s="12" t="s">
        <v>131</v>
      </c>
      <c r="AJ1022" s="39" t="str">
        <f>IFERROR(VLOOKUP(표1[[#This Row],[담당자]],배민비즈계정!$B:$E,3,0),"")</f>
        <v>kwpark</v>
      </c>
      <c r="AK1022" s="39" t="str">
        <f>IFERROR(VLOOKUP(표1[[#This Row],[담당자]],배민비즈계정!$B:$E,4,0),"")</f>
        <v>010-9098-6748</v>
      </c>
      <c r="AL1022" s="12" t="str">
        <f>VLOOKUP(표1[[#This Row],[담당자]],배민비즈계정!$B:$E,2,0)</f>
        <v>1팀</v>
      </c>
      <c r="AM1022" s="11" t="str">
        <f>VLOOKUP(표1[[#This Row],[담당자]],'담당자 정보'!B:G,6,FALSE)</f>
        <v>평정현</v>
      </c>
      <c r="AN1022" s="11" t="str">
        <f>VLOOKUP(표1[[#This Row],[팀장]],배민비즈계정!$B:$E,3,FALSE)</f>
        <v>jhpyeong</v>
      </c>
      <c r="AO1022" s="16" t="str">
        <f>VLOOKUP(표1[[#This Row],[팀장]],배민비즈계정!$B:$E,4,FALSE)</f>
        <v>010-4660-7292</v>
      </c>
      <c r="AP1022" s="2" t="s">
        <v>109</v>
      </c>
      <c r="AQ1022" s="2" t="s">
        <v>1178</v>
      </c>
      <c r="AR1022" s="2" t="str">
        <f>_xlfn.XLOOKUP(표1[[#This Row],[시도2]]&amp;" "&amp;표1[[#This Row],[시군구2]],요금제0402!C:C,요금제0402!G:G)</f>
        <v>로드러너 요금제</v>
      </c>
      <c r="AS1022" s="2"/>
      <c r="AT1022" s="2"/>
      <c r="AU1022" s="2"/>
    </row>
    <row r="1023" spans="1:47" ht="16.5" customHeight="1">
      <c r="A1023" s="60">
        <v>1021</v>
      </c>
      <c r="B1023" s="11"/>
      <c r="C1023" s="11" t="s">
        <v>7129</v>
      </c>
      <c r="D1023" s="11" t="s">
        <v>7130</v>
      </c>
      <c r="E1023" s="11" t="s">
        <v>56</v>
      </c>
      <c r="F1023" s="11" t="s">
        <v>1678</v>
      </c>
      <c r="G1023" s="11" t="s">
        <v>1679</v>
      </c>
      <c r="H1023" s="11">
        <v>1</v>
      </c>
      <c r="I1023" s="50"/>
      <c r="J1023" s="11" t="s">
        <v>7131</v>
      </c>
      <c r="K1023" s="11" t="s">
        <v>7132</v>
      </c>
      <c r="L1023" s="11" t="s">
        <v>7116</v>
      </c>
      <c r="M1023" s="12">
        <v>45604</v>
      </c>
      <c r="N1023" s="12">
        <v>45609</v>
      </c>
      <c r="O1023" s="12" t="str">
        <f>IFERROR(_xlfn.XLOOKUP(표1[[#This Row],[시도]]&amp;" "&amp;표1[[#This Row],[시군구]],요금제0402!C:C,요금제0402!G:G),"-")</f>
        <v>지방</v>
      </c>
      <c r="P1023" s="40"/>
      <c r="Q1023" s="57">
        <v>0</v>
      </c>
      <c r="R1023" s="18">
        <v>100</v>
      </c>
      <c r="S1023" s="18">
        <v>50</v>
      </c>
      <c r="T1023" s="39" t="s">
        <v>64</v>
      </c>
      <c r="U1023" s="11" t="s">
        <v>64</v>
      </c>
      <c r="V1023" s="11">
        <v>8331802311</v>
      </c>
      <c r="W1023" s="11" t="s">
        <v>7133</v>
      </c>
      <c r="X1023" s="11" t="s">
        <v>7134</v>
      </c>
      <c r="Y1023" s="11" t="s">
        <v>7135</v>
      </c>
      <c r="Z1023" s="11">
        <v>3021952038611</v>
      </c>
      <c r="AA1023" s="11" t="s">
        <v>142</v>
      </c>
      <c r="AB1023" s="11" t="s">
        <v>7136</v>
      </c>
      <c r="AC1023" s="11"/>
      <c r="AD1023" s="11"/>
      <c r="AE1023" s="11"/>
      <c r="AF1023" s="15"/>
      <c r="AG1023" s="56" t="str">
        <f>IFERROR(VLOOKUP(표1[[#This Row],[담당자]],'담당자 정보'!$B:$D,2,0),"")</f>
        <v>바로고</v>
      </c>
      <c r="AH1023" s="11" t="str">
        <f>IFERROR(VLOOKUP(표1[[#This Row],[담당자]],'담당자 정보'!$B:$E,4,0),"")</f>
        <v>1팀</v>
      </c>
      <c r="AI1023" s="12" t="s">
        <v>131</v>
      </c>
      <c r="AJ1023" s="39" t="str">
        <f>IFERROR(VLOOKUP(표1[[#This Row],[담당자]],배민비즈계정!$B:$E,3,0),"")</f>
        <v>kwpark</v>
      </c>
      <c r="AK1023" s="39" t="str">
        <f>IFERROR(VLOOKUP(표1[[#This Row],[담당자]],배민비즈계정!$B:$E,4,0),"")</f>
        <v>010-9098-6748</v>
      </c>
      <c r="AL1023" s="12" t="str">
        <f>VLOOKUP(표1[[#This Row],[담당자]],배민비즈계정!$B:$E,2,0)</f>
        <v>1팀</v>
      </c>
      <c r="AM1023" s="11" t="str">
        <f>VLOOKUP(표1[[#This Row],[담당자]],'담당자 정보'!B:G,6,FALSE)</f>
        <v>평정현</v>
      </c>
      <c r="AN1023" s="11" t="str">
        <f>VLOOKUP(표1[[#This Row],[팀장]],배민비즈계정!$B:$E,3,FALSE)</f>
        <v>jhpyeong</v>
      </c>
      <c r="AO1023" s="16" t="str">
        <f>VLOOKUP(표1[[#This Row],[팀장]],배민비즈계정!$B:$E,4,FALSE)</f>
        <v>010-4660-7292</v>
      </c>
      <c r="AP1023" s="2" t="s">
        <v>1678</v>
      </c>
      <c r="AQ1023" s="2" t="s">
        <v>1679</v>
      </c>
      <c r="AR1023" s="2" t="str">
        <f>_xlfn.XLOOKUP(표1[[#This Row],[시도2]]&amp;" "&amp;표1[[#This Row],[시군구2]],요금제0402!C:C,요금제0402!G:G)</f>
        <v>지방</v>
      </c>
      <c r="AS1023" s="2"/>
      <c r="AT1023" s="2"/>
      <c r="AU1023" s="2"/>
    </row>
    <row r="1024" spans="1:47" ht="16.5" customHeight="1">
      <c r="A1024" s="44">
        <v>1022</v>
      </c>
      <c r="B1024" s="11"/>
      <c r="C1024" s="11" t="s">
        <v>7137</v>
      </c>
      <c r="D1024" s="11" t="s">
        <v>7138</v>
      </c>
      <c r="E1024" s="11" t="s">
        <v>56</v>
      </c>
      <c r="F1024" s="11" t="s">
        <v>2149</v>
      </c>
      <c r="G1024" s="11" t="s">
        <v>2170</v>
      </c>
      <c r="H1024" s="11">
        <v>0</v>
      </c>
      <c r="I1024" s="50"/>
      <c r="J1024" s="11" t="s">
        <v>7139</v>
      </c>
      <c r="K1024" s="11" t="s">
        <v>7140</v>
      </c>
      <c r="L1024" s="11" t="s">
        <v>7116</v>
      </c>
      <c r="M1024" s="12">
        <v>45604</v>
      </c>
      <c r="N1024" s="12">
        <v>45609</v>
      </c>
      <c r="O1024" s="12" t="str">
        <f>IFERROR(_xlfn.XLOOKUP(표1[[#This Row],[시도]]&amp;" "&amp;표1[[#This Row],[시군구]],요금제0402!C:C,요금제0402!G:G),"-")</f>
        <v>경인B</v>
      </c>
      <c r="P1024" s="40"/>
      <c r="Q1024" s="57">
        <v>0</v>
      </c>
      <c r="R1024" s="18">
        <v>100</v>
      </c>
      <c r="S1024" s="18">
        <v>50</v>
      </c>
      <c r="T1024" s="39" t="s">
        <v>64</v>
      </c>
      <c r="U1024" s="11" t="s">
        <v>64</v>
      </c>
      <c r="V1024" s="11">
        <v>7558803070</v>
      </c>
      <c r="W1024" s="11" t="s">
        <v>6929</v>
      </c>
      <c r="X1024" s="11" t="s">
        <v>6930</v>
      </c>
      <c r="Y1024" s="11" t="s">
        <v>6931</v>
      </c>
      <c r="Z1024" s="11">
        <v>40391006165904</v>
      </c>
      <c r="AA1024" s="11" t="s">
        <v>296</v>
      </c>
      <c r="AB1024" s="11" t="s">
        <v>6932</v>
      </c>
      <c r="AC1024" s="11"/>
      <c r="AD1024" s="11"/>
      <c r="AE1024" s="11"/>
      <c r="AF1024" s="15"/>
      <c r="AG1024" s="56" t="str">
        <f>IFERROR(VLOOKUP(표1[[#This Row],[담당자]],'담당자 정보'!$B:$D,2,0),"")</f>
        <v>바로고</v>
      </c>
      <c r="AH1024" s="11" t="str">
        <f>IFERROR(VLOOKUP(표1[[#This Row],[담당자]],'담당자 정보'!$B:$E,4,0),"")</f>
        <v>1팀</v>
      </c>
      <c r="AI1024" s="12" t="s">
        <v>131</v>
      </c>
      <c r="AJ1024" s="39" t="str">
        <f>IFERROR(VLOOKUP(표1[[#This Row],[담당자]],배민비즈계정!$B:$E,3,0),"")</f>
        <v>kwpark</v>
      </c>
      <c r="AK1024" s="39" t="str">
        <f>IFERROR(VLOOKUP(표1[[#This Row],[담당자]],배민비즈계정!$B:$E,4,0),"")</f>
        <v>010-9098-6748</v>
      </c>
      <c r="AL1024" s="12" t="str">
        <f>VLOOKUP(표1[[#This Row],[담당자]],배민비즈계정!$B:$E,2,0)</f>
        <v>1팀</v>
      </c>
      <c r="AM1024" s="11" t="str">
        <f>VLOOKUP(표1[[#This Row],[담당자]],'담당자 정보'!B:G,6,FALSE)</f>
        <v>평정현</v>
      </c>
      <c r="AN1024" s="11" t="str">
        <f>VLOOKUP(표1[[#This Row],[팀장]],배민비즈계정!$B:$E,3,FALSE)</f>
        <v>jhpyeong</v>
      </c>
      <c r="AO1024" s="16" t="str">
        <f>VLOOKUP(표1[[#This Row],[팀장]],배민비즈계정!$B:$E,4,FALSE)</f>
        <v>010-4660-7292</v>
      </c>
      <c r="AP1024" s="2" t="s">
        <v>2149</v>
      </c>
      <c r="AQ1024" s="2" t="s">
        <v>2170</v>
      </c>
      <c r="AR1024" s="2" t="str">
        <f>_xlfn.XLOOKUP(표1[[#This Row],[시도2]]&amp;" "&amp;표1[[#This Row],[시군구2]],요금제0402!C:C,요금제0402!G:G)</f>
        <v>경인B</v>
      </c>
      <c r="AS1024" s="2"/>
      <c r="AT1024" s="2"/>
      <c r="AU1024" s="2"/>
    </row>
    <row r="1025" spans="1:47" ht="16.5" customHeight="1">
      <c r="A1025" s="60">
        <v>1023</v>
      </c>
      <c r="B1025" s="11"/>
      <c r="C1025" s="11" t="s">
        <v>7141</v>
      </c>
      <c r="D1025" s="11" t="s">
        <v>7142</v>
      </c>
      <c r="E1025" s="11" t="s">
        <v>56</v>
      </c>
      <c r="F1025" s="11" t="s">
        <v>109</v>
      </c>
      <c r="G1025" s="11" t="s">
        <v>170</v>
      </c>
      <c r="H1025" s="11">
        <v>0</v>
      </c>
      <c r="I1025" s="50"/>
      <c r="J1025" s="11" t="s">
        <v>7143</v>
      </c>
      <c r="K1025" s="11" t="s">
        <v>7144</v>
      </c>
      <c r="L1025" s="11" t="s">
        <v>7116</v>
      </c>
      <c r="M1025" s="12">
        <v>45604</v>
      </c>
      <c r="N1025" s="12">
        <v>45609</v>
      </c>
      <c r="O1025" s="12" t="str">
        <f>IFERROR(_xlfn.XLOOKUP(표1[[#This Row],[시도]]&amp;" "&amp;표1[[#This Row],[시군구]],요금제0402!C:C,요금제0402!G:G),"-")</f>
        <v>경인B</v>
      </c>
      <c r="P1025" s="40"/>
      <c r="Q1025" s="57">
        <v>0</v>
      </c>
      <c r="R1025" s="18">
        <v>100</v>
      </c>
      <c r="S1025" s="18">
        <v>50</v>
      </c>
      <c r="T1025" s="39" t="s">
        <v>64</v>
      </c>
      <c r="U1025" s="11" t="s">
        <v>64</v>
      </c>
      <c r="V1025" s="11">
        <v>5770301892</v>
      </c>
      <c r="W1025" s="11" t="s">
        <v>7145</v>
      </c>
      <c r="X1025" s="11" t="s">
        <v>7146</v>
      </c>
      <c r="Y1025" s="11" t="s">
        <v>7147</v>
      </c>
      <c r="Z1025" s="11">
        <v>20503056030984</v>
      </c>
      <c r="AA1025" s="11" t="s">
        <v>142</v>
      </c>
      <c r="AB1025" s="11" t="s">
        <v>7148</v>
      </c>
      <c r="AC1025" s="11"/>
      <c r="AD1025" s="11"/>
      <c r="AE1025" s="11"/>
      <c r="AF1025" s="15"/>
      <c r="AG1025" s="56" t="str">
        <f>IFERROR(VLOOKUP(표1[[#This Row],[담당자]],'담당자 정보'!$B:$D,2,0),"")</f>
        <v>바로고</v>
      </c>
      <c r="AH1025" s="11" t="str">
        <f>IFERROR(VLOOKUP(표1[[#This Row],[담당자]],'담당자 정보'!$B:$E,4,0),"")</f>
        <v>1팀</v>
      </c>
      <c r="AI1025" s="12" t="s">
        <v>131</v>
      </c>
      <c r="AJ1025" s="39" t="str">
        <f>IFERROR(VLOOKUP(표1[[#This Row],[담당자]],배민비즈계정!$B:$E,3,0),"")</f>
        <v>kwpark</v>
      </c>
      <c r="AK1025" s="39" t="str">
        <f>IFERROR(VLOOKUP(표1[[#This Row],[담당자]],배민비즈계정!$B:$E,4,0),"")</f>
        <v>010-9098-6748</v>
      </c>
      <c r="AL1025" s="12" t="str">
        <f>VLOOKUP(표1[[#This Row],[담당자]],배민비즈계정!$B:$E,2,0)</f>
        <v>1팀</v>
      </c>
      <c r="AM1025" s="11" t="str">
        <f>VLOOKUP(표1[[#This Row],[담당자]],'담당자 정보'!B:G,6,FALSE)</f>
        <v>평정현</v>
      </c>
      <c r="AN1025" s="11" t="str">
        <f>VLOOKUP(표1[[#This Row],[팀장]],배민비즈계정!$B:$E,3,FALSE)</f>
        <v>jhpyeong</v>
      </c>
      <c r="AO1025" s="16" t="str">
        <f>VLOOKUP(표1[[#This Row],[팀장]],배민비즈계정!$B:$E,4,FALSE)</f>
        <v>010-4660-7292</v>
      </c>
      <c r="AP1025" s="2" t="s">
        <v>109</v>
      </c>
      <c r="AQ1025" s="2" t="s">
        <v>170</v>
      </c>
      <c r="AR1025" s="2" t="str">
        <f>_xlfn.XLOOKUP(표1[[#This Row],[시도2]]&amp;" "&amp;표1[[#This Row],[시군구2]],요금제0402!C:C,요금제0402!G:G)</f>
        <v>경인B</v>
      </c>
      <c r="AS1025" s="2"/>
      <c r="AT1025" s="2"/>
      <c r="AU1025" s="2"/>
    </row>
    <row r="1026" spans="1:47" ht="16.5" customHeight="1">
      <c r="A1026" s="44">
        <v>1024</v>
      </c>
      <c r="B1026" s="11"/>
      <c r="C1026" s="11" t="s">
        <v>7149</v>
      </c>
      <c r="D1026" s="11" t="s">
        <v>7150</v>
      </c>
      <c r="E1026" s="11" t="s">
        <v>108</v>
      </c>
      <c r="F1026" s="11" t="s">
        <v>57</v>
      </c>
      <c r="G1026" s="11" t="s">
        <v>4088</v>
      </c>
      <c r="H1026" s="11">
        <v>1</v>
      </c>
      <c r="I1026" s="47" t="s">
        <v>7151</v>
      </c>
      <c r="J1026" s="11" t="s">
        <v>7152</v>
      </c>
      <c r="K1026" s="11" t="s">
        <v>7153</v>
      </c>
      <c r="L1026" s="11" t="s">
        <v>7116</v>
      </c>
      <c r="M1026" s="12">
        <v>45604</v>
      </c>
      <c r="N1026" s="12">
        <v>45609</v>
      </c>
      <c r="O1026" s="12" t="str">
        <f>IFERROR(_xlfn.XLOOKUP(표1[[#This Row],[시도]]&amp;" "&amp;표1[[#This Row],[시군구]],요금제0402!C:C,요금제0402!G:G),"-")</f>
        <v>서울A</v>
      </c>
      <c r="P1026" s="40"/>
      <c r="Q1026" s="57">
        <v>0</v>
      </c>
      <c r="R1026" s="18">
        <v>100</v>
      </c>
      <c r="S1026" s="18">
        <v>50</v>
      </c>
      <c r="T1026" s="39" t="s">
        <v>64</v>
      </c>
      <c r="U1026" s="11" t="s">
        <v>64</v>
      </c>
      <c r="V1026" s="11">
        <v>4502401817</v>
      </c>
      <c r="W1026" s="11" t="s">
        <v>7154</v>
      </c>
      <c r="X1026" s="11" t="s">
        <v>7155</v>
      </c>
      <c r="Y1026" s="11" t="s">
        <v>7156</v>
      </c>
      <c r="Z1026" s="11">
        <v>100300214491</v>
      </c>
      <c r="AA1026" s="11" t="s">
        <v>408</v>
      </c>
      <c r="AB1026" s="11" t="s">
        <v>7157</v>
      </c>
      <c r="AC1026" s="11"/>
      <c r="AD1026" s="11"/>
      <c r="AE1026" s="11"/>
      <c r="AF1026" s="15"/>
      <c r="AG1026" s="56" t="str">
        <f>IFERROR(VLOOKUP(표1[[#This Row],[담당자]],'담당자 정보'!$B:$D,2,0),"")</f>
        <v>바로고</v>
      </c>
      <c r="AH1026" s="11" t="str">
        <f>IFERROR(VLOOKUP(표1[[#This Row],[담당자]],'담당자 정보'!$B:$E,4,0),"")</f>
        <v>1팀</v>
      </c>
      <c r="AI1026" s="12" t="s">
        <v>71</v>
      </c>
      <c r="AJ1026" s="39" t="str">
        <f>IFERROR(VLOOKUP(표1[[#This Row],[담당자]],배민비즈계정!$B:$E,3,0),"")</f>
        <v>tkdan159</v>
      </c>
      <c r="AK1026" s="39" t="str">
        <f>IFERROR(VLOOKUP(표1[[#This Row],[담당자]],배민비즈계정!$B:$E,4,0),"")</f>
        <v>010-9052-0911</v>
      </c>
      <c r="AL1026" s="12" t="str">
        <f>VLOOKUP(표1[[#This Row],[담당자]],배민비즈계정!$B:$E,2,0)</f>
        <v>1팀</v>
      </c>
      <c r="AM1026" s="11" t="str">
        <f>VLOOKUP(표1[[#This Row],[담당자]],'담당자 정보'!B:G,6,FALSE)</f>
        <v>평정현</v>
      </c>
      <c r="AN1026" s="11" t="str">
        <f>VLOOKUP(표1[[#This Row],[팀장]],배민비즈계정!$B:$E,3,FALSE)</f>
        <v>jhpyeong</v>
      </c>
      <c r="AO1026" s="16" t="str">
        <f>VLOOKUP(표1[[#This Row],[팀장]],배민비즈계정!$B:$E,4,FALSE)</f>
        <v>010-4660-7292</v>
      </c>
      <c r="AP1026" s="2" t="s">
        <v>57</v>
      </c>
      <c r="AQ1026" s="2" t="s">
        <v>4088</v>
      </c>
      <c r="AR1026" s="2" t="str">
        <f>_xlfn.XLOOKUP(표1[[#This Row],[시도2]]&amp;" "&amp;표1[[#This Row],[시군구2]],요금제0402!C:C,요금제0402!G:G)</f>
        <v>서울A</v>
      </c>
      <c r="AS1026" s="2"/>
      <c r="AT1026" s="2"/>
      <c r="AU1026" s="2"/>
    </row>
    <row r="1027" spans="1:47" ht="16.5" customHeight="1">
      <c r="A1027" s="60">
        <v>1025</v>
      </c>
      <c r="B1027" s="11"/>
      <c r="C1027" s="11" t="s">
        <v>7158</v>
      </c>
      <c r="D1027" s="11" t="s">
        <v>7159</v>
      </c>
      <c r="E1027" s="11" t="s">
        <v>56</v>
      </c>
      <c r="F1027" s="11" t="s">
        <v>57</v>
      </c>
      <c r="G1027" s="11" t="s">
        <v>743</v>
      </c>
      <c r="H1027" s="11">
        <v>0</v>
      </c>
      <c r="I1027" s="50"/>
      <c r="J1027" s="11" t="s">
        <v>7160</v>
      </c>
      <c r="K1027" s="11" t="s">
        <v>7161</v>
      </c>
      <c r="L1027" s="11" t="s">
        <v>7116</v>
      </c>
      <c r="M1027" s="12">
        <v>45604</v>
      </c>
      <c r="N1027" s="12">
        <v>45609</v>
      </c>
      <c r="O1027" s="12" t="str">
        <f>IFERROR(_xlfn.XLOOKUP(표1[[#This Row],[시도]]&amp;" "&amp;표1[[#This Row],[시군구]],요금제0402!C:C,요금제0402!G:G),"-")</f>
        <v>서울B&amp;경인A</v>
      </c>
      <c r="P1027" s="40"/>
      <c r="Q1027" s="57">
        <v>0</v>
      </c>
      <c r="R1027" s="18">
        <v>100</v>
      </c>
      <c r="S1027" s="18">
        <v>50</v>
      </c>
      <c r="T1027" s="39" t="s">
        <v>64</v>
      </c>
      <c r="U1027" s="11" t="s">
        <v>150</v>
      </c>
      <c r="V1027" s="11">
        <v>0</v>
      </c>
      <c r="W1027" s="11">
        <v>0</v>
      </c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/>
      <c r="AD1027" s="11"/>
      <c r="AE1027" s="11"/>
      <c r="AF1027" s="15"/>
      <c r="AG1027" s="56" t="str">
        <f>IFERROR(VLOOKUP(표1[[#This Row],[담당자]],'담당자 정보'!$B:$D,2,0),"")</f>
        <v>바로고</v>
      </c>
      <c r="AH1027" s="11" t="str">
        <f>IFERROR(VLOOKUP(표1[[#This Row],[담당자]],'담당자 정보'!$B:$E,4,0),"")</f>
        <v>1팀</v>
      </c>
      <c r="AI1027" s="12" t="s">
        <v>71</v>
      </c>
      <c r="AJ1027" s="39" t="str">
        <f>IFERROR(VLOOKUP(표1[[#This Row],[담당자]],배민비즈계정!$B:$E,3,0),"")</f>
        <v>tkdan159</v>
      </c>
      <c r="AK1027" s="39" t="str">
        <f>IFERROR(VLOOKUP(표1[[#This Row],[담당자]],배민비즈계정!$B:$E,4,0),"")</f>
        <v>010-9052-0911</v>
      </c>
      <c r="AL1027" s="12" t="str">
        <f>VLOOKUP(표1[[#This Row],[담당자]],배민비즈계정!$B:$E,2,0)</f>
        <v>1팀</v>
      </c>
      <c r="AM1027" s="11" t="str">
        <f>VLOOKUP(표1[[#This Row],[담당자]],'담당자 정보'!B:G,6,FALSE)</f>
        <v>평정현</v>
      </c>
      <c r="AN1027" s="11" t="str">
        <f>VLOOKUP(표1[[#This Row],[팀장]],배민비즈계정!$B:$E,3,FALSE)</f>
        <v>jhpyeong</v>
      </c>
      <c r="AO1027" s="16" t="str">
        <f>VLOOKUP(표1[[#This Row],[팀장]],배민비즈계정!$B:$E,4,FALSE)</f>
        <v>010-4660-7292</v>
      </c>
      <c r="AP1027" s="2" t="s">
        <v>57</v>
      </c>
      <c r="AQ1027" s="2" t="s">
        <v>743</v>
      </c>
      <c r="AR1027" s="2" t="str">
        <f>_xlfn.XLOOKUP(표1[[#This Row],[시도2]]&amp;" "&amp;표1[[#This Row],[시군구2]],요금제0402!C:C,요금제0402!G:G)</f>
        <v>서울B&amp;경인A</v>
      </c>
      <c r="AS1027" s="2"/>
      <c r="AT1027" s="2"/>
      <c r="AU1027" s="2"/>
    </row>
    <row r="1028" spans="1:47" ht="16.5" customHeight="1">
      <c r="A1028" s="44">
        <v>1026</v>
      </c>
      <c r="B1028" s="11"/>
      <c r="C1028" s="11" t="s">
        <v>7162</v>
      </c>
      <c r="D1028" s="11" t="s">
        <v>7163</v>
      </c>
      <c r="E1028" s="11" t="s">
        <v>56</v>
      </c>
      <c r="F1028" s="11" t="s">
        <v>109</v>
      </c>
      <c r="G1028" s="11" t="s">
        <v>1148</v>
      </c>
      <c r="H1028" s="11">
        <v>0</v>
      </c>
      <c r="I1028" s="50"/>
      <c r="J1028" s="11" t="s">
        <v>7164</v>
      </c>
      <c r="K1028" s="11" t="s">
        <v>7165</v>
      </c>
      <c r="L1028" s="11" t="s">
        <v>7116</v>
      </c>
      <c r="M1028" s="12">
        <v>45604</v>
      </c>
      <c r="N1028" s="12">
        <v>45609</v>
      </c>
      <c r="O1028" s="12" t="str">
        <f>IFERROR(_xlfn.XLOOKUP(표1[[#This Row],[시도]]&amp;" "&amp;표1[[#This Row],[시군구]],요금제0402!C:C,요금제0402!G:G),"-")</f>
        <v>경인B</v>
      </c>
      <c r="P1028" s="40"/>
      <c r="Q1028" s="57">
        <v>0</v>
      </c>
      <c r="R1028" s="18">
        <v>100</v>
      </c>
      <c r="S1028" s="18">
        <v>50</v>
      </c>
      <c r="T1028" s="39" t="s">
        <v>64</v>
      </c>
      <c r="U1028" s="11" t="s">
        <v>150</v>
      </c>
      <c r="V1028" s="11">
        <v>0</v>
      </c>
      <c r="W1028" s="11">
        <v>0</v>
      </c>
      <c r="X1028" s="11">
        <v>0</v>
      </c>
      <c r="Y1028" s="11">
        <v>0</v>
      </c>
      <c r="Z1028" s="11">
        <v>0</v>
      </c>
      <c r="AA1028" s="11">
        <v>0</v>
      </c>
      <c r="AB1028" s="11">
        <v>0</v>
      </c>
      <c r="AC1028" s="11"/>
      <c r="AD1028" s="11"/>
      <c r="AE1028" s="11"/>
      <c r="AF1028" s="15"/>
      <c r="AG1028" s="56" t="str">
        <f>IFERROR(VLOOKUP(표1[[#This Row],[담당자]],'담당자 정보'!$B:$D,2,0),"")</f>
        <v>바로고</v>
      </c>
      <c r="AH1028" s="11" t="str">
        <f>IFERROR(VLOOKUP(표1[[#This Row],[담당자]],'담당자 정보'!$B:$E,4,0),"")</f>
        <v>1팀</v>
      </c>
      <c r="AI1028" s="12" t="s">
        <v>2479</v>
      </c>
      <c r="AJ1028" s="39" t="str">
        <f>IFERROR(VLOOKUP(표1[[#This Row],[담당자]],배민비즈계정!$B:$E,3,0),"")</f>
        <v>yong1217</v>
      </c>
      <c r="AK1028" s="39" t="str">
        <f>IFERROR(VLOOKUP(표1[[#This Row],[담당자]],배민비즈계정!$B:$E,4,0),"")</f>
        <v xml:space="preserve"> 010-9876-9387</v>
      </c>
      <c r="AL1028" s="12" t="str">
        <f>VLOOKUP(표1[[#This Row],[담당자]],배민비즈계정!$B:$E,2,0)</f>
        <v>1팀</v>
      </c>
      <c r="AM1028" s="11" t="str">
        <f>VLOOKUP(표1[[#This Row],[담당자]],'담당자 정보'!B:G,6,FALSE)</f>
        <v>평정현</v>
      </c>
      <c r="AN1028" s="11" t="str">
        <f>VLOOKUP(표1[[#This Row],[팀장]],배민비즈계정!$B:$E,3,FALSE)</f>
        <v>jhpyeong</v>
      </c>
      <c r="AO1028" s="16" t="str">
        <f>VLOOKUP(표1[[#This Row],[팀장]],배민비즈계정!$B:$E,4,FALSE)</f>
        <v>010-4660-7292</v>
      </c>
      <c r="AP1028" s="2" t="s">
        <v>109</v>
      </c>
      <c r="AQ1028" s="2" t="s">
        <v>1148</v>
      </c>
      <c r="AR1028" s="2" t="str">
        <f>_xlfn.XLOOKUP(표1[[#This Row],[시도2]]&amp;" "&amp;표1[[#This Row],[시군구2]],요금제0402!C:C,요금제0402!G:G)</f>
        <v>경인B</v>
      </c>
      <c r="AS1028" s="2"/>
      <c r="AT1028" s="2"/>
      <c r="AU1028" s="2"/>
    </row>
    <row r="1029" spans="1:47" ht="16.5" customHeight="1">
      <c r="A1029" s="60">
        <v>1027</v>
      </c>
      <c r="B1029" s="11"/>
      <c r="C1029" s="11" t="s">
        <v>7166</v>
      </c>
      <c r="D1029" s="11" t="s">
        <v>7167</v>
      </c>
      <c r="E1029" s="11" t="s">
        <v>56</v>
      </c>
      <c r="F1029" s="11" t="s">
        <v>309</v>
      </c>
      <c r="G1029" s="11" t="s">
        <v>400</v>
      </c>
      <c r="H1029" s="11">
        <v>0</v>
      </c>
      <c r="I1029" s="50"/>
      <c r="J1029" s="11" t="s">
        <v>7168</v>
      </c>
      <c r="K1029" s="11" t="s">
        <v>6671</v>
      </c>
      <c r="L1029" s="11" t="s">
        <v>7116</v>
      </c>
      <c r="M1029" s="12">
        <v>45604</v>
      </c>
      <c r="N1029" s="12">
        <v>45609</v>
      </c>
      <c r="O1029" s="12" t="str">
        <f>IFERROR(_xlfn.XLOOKUP(표1[[#This Row],[시도]]&amp;" "&amp;표1[[#This Row],[시군구]],요금제0402!C:C,요금제0402!G:G),"-")</f>
        <v>지방</v>
      </c>
      <c r="P1029" s="40"/>
      <c r="Q1029" s="57">
        <v>200</v>
      </c>
      <c r="R1029" s="18">
        <v>100</v>
      </c>
      <c r="S1029" s="18">
        <v>50</v>
      </c>
      <c r="T1029" s="39" t="s">
        <v>64</v>
      </c>
      <c r="U1029" s="11" t="s">
        <v>64</v>
      </c>
      <c r="V1029" s="11">
        <v>2271492704</v>
      </c>
      <c r="W1029" s="11" t="s">
        <v>4911</v>
      </c>
      <c r="X1029" s="11" t="s">
        <v>4912</v>
      </c>
      <c r="Y1029" s="11" t="s">
        <v>4913</v>
      </c>
      <c r="Z1029" s="11">
        <v>3333268470257</v>
      </c>
      <c r="AA1029" s="11" t="s">
        <v>68</v>
      </c>
      <c r="AB1029" s="11" t="s">
        <v>4914</v>
      </c>
      <c r="AC1029" s="11"/>
      <c r="AD1029" s="11"/>
      <c r="AE1029" s="11"/>
      <c r="AF1029" s="15"/>
      <c r="AG1029" s="56" t="str">
        <f>IFERROR(VLOOKUP(표1[[#This Row],[담당자]],'담당자 정보'!$B:$D,2,0),"")</f>
        <v>바로고</v>
      </c>
      <c r="AH1029" s="11" t="str">
        <f>IFERROR(VLOOKUP(표1[[#This Row],[담당자]],'담당자 정보'!$B:$E,4,0),"")</f>
        <v>2팀</v>
      </c>
      <c r="AI1029" s="12" t="s">
        <v>317</v>
      </c>
      <c r="AJ1029" s="39" t="str">
        <f>IFERROR(VLOOKUP(표1[[#This Row],[담당자]],배민비즈계정!$B:$E,3,0),"")</f>
        <v>mskim1</v>
      </c>
      <c r="AK1029" s="39" t="str">
        <f>IFERROR(VLOOKUP(표1[[#This Row],[담당자]],배민비즈계정!$B:$E,4,0),"")</f>
        <v>010-4659-7909</v>
      </c>
      <c r="AL1029" s="12" t="str">
        <f>VLOOKUP(표1[[#This Row],[담당자]],배민비즈계정!$B:$E,2,0)</f>
        <v>2팀</v>
      </c>
      <c r="AM1029" s="11" t="str">
        <f>VLOOKUP(표1[[#This Row],[담당자]],'담당자 정보'!B:G,6,FALSE)</f>
        <v>최융희</v>
      </c>
      <c r="AN1029" s="11" t="str">
        <f>VLOOKUP(표1[[#This Row],[팀장]],배민비즈계정!$B:$E,3,FALSE)</f>
        <v>yhchoi62</v>
      </c>
      <c r="AO1029" s="16" t="str">
        <f>VLOOKUP(표1[[#This Row],[팀장]],배민비즈계정!$B:$E,4,FALSE)</f>
        <v xml:space="preserve"> 010-2336-6262</v>
      </c>
      <c r="AP1029" s="2" t="s">
        <v>309</v>
      </c>
      <c r="AQ1029" s="2" t="s">
        <v>400</v>
      </c>
      <c r="AR1029" s="2" t="str">
        <f>_xlfn.XLOOKUP(표1[[#This Row],[시도2]]&amp;" "&amp;표1[[#This Row],[시군구2]],요금제0402!C:C,요금제0402!G:G)</f>
        <v>지방</v>
      </c>
      <c r="AS1029" s="2"/>
      <c r="AT1029" s="2"/>
      <c r="AU1029" s="2"/>
    </row>
    <row r="1030" spans="1:47" ht="16.5" customHeight="1">
      <c r="A1030" s="44">
        <v>1028</v>
      </c>
      <c r="B1030" s="11"/>
      <c r="C1030" s="11" t="s">
        <v>7169</v>
      </c>
      <c r="D1030" s="11" t="s">
        <v>7170</v>
      </c>
      <c r="E1030" s="11" t="s">
        <v>56</v>
      </c>
      <c r="F1030" s="11" t="s">
        <v>1236</v>
      </c>
      <c r="G1030" s="11" t="s">
        <v>7171</v>
      </c>
      <c r="H1030" s="11">
        <v>0</v>
      </c>
      <c r="I1030" s="50"/>
      <c r="J1030" s="11" t="s">
        <v>7172</v>
      </c>
      <c r="K1030" s="11" t="s">
        <v>7173</v>
      </c>
      <c r="L1030" s="11" t="s">
        <v>7116</v>
      </c>
      <c r="M1030" s="12">
        <v>45604</v>
      </c>
      <c r="N1030" s="12">
        <v>45609</v>
      </c>
      <c r="O1030" s="12" t="str">
        <f>IFERROR(_xlfn.XLOOKUP(표1[[#This Row],[시도]]&amp;" "&amp;표1[[#This Row],[시군구]],요금제0402!C:C,요금제0402!G:G),"-")</f>
        <v>지방</v>
      </c>
      <c r="P1030" s="40"/>
      <c r="Q1030" s="57">
        <v>0</v>
      </c>
      <c r="R1030" s="18">
        <v>100</v>
      </c>
      <c r="S1030" s="18">
        <v>50</v>
      </c>
      <c r="T1030" s="39" t="s">
        <v>64</v>
      </c>
      <c r="U1030" s="11" t="s">
        <v>64</v>
      </c>
      <c r="V1030" s="11">
        <v>6776500532</v>
      </c>
      <c r="W1030" s="11" t="s">
        <v>7174</v>
      </c>
      <c r="X1030" s="11" t="s">
        <v>3668</v>
      </c>
      <c r="Y1030" s="11" t="s">
        <v>7175</v>
      </c>
      <c r="Z1030" s="11" t="s">
        <v>7176</v>
      </c>
      <c r="AA1030" s="11" t="s">
        <v>142</v>
      </c>
      <c r="AB1030" s="11" t="s">
        <v>7177</v>
      </c>
      <c r="AC1030" s="11"/>
      <c r="AD1030" s="11"/>
      <c r="AE1030" s="11"/>
      <c r="AF1030" s="15"/>
      <c r="AG1030" s="56" t="str">
        <f>IFERROR(VLOOKUP(표1[[#This Row],[담당자]],'담당자 정보'!$B:$D,2,0),"")</f>
        <v>바로고</v>
      </c>
      <c r="AH1030" s="11" t="str">
        <f>IFERROR(VLOOKUP(표1[[#This Row],[담당자]],'담당자 정보'!$B:$E,4,0),"")</f>
        <v>2팀</v>
      </c>
      <c r="AI1030" s="12" t="s">
        <v>535</v>
      </c>
      <c r="AJ1030" s="39" t="str">
        <f>IFERROR(VLOOKUP(표1[[#This Row],[담당자]],배민비즈계정!$B:$E,3,0),"")</f>
        <v>yckim</v>
      </c>
      <c r="AK1030" s="39" t="str">
        <f>IFERROR(VLOOKUP(표1[[#This Row],[담당자]],배민비즈계정!$B:$E,4,0),"")</f>
        <v>010-9995-3121</v>
      </c>
      <c r="AL1030" s="12" t="str">
        <f>VLOOKUP(표1[[#This Row],[담당자]],배민비즈계정!$B:$E,2,0)</f>
        <v>2팀</v>
      </c>
      <c r="AM1030" s="11" t="str">
        <f>VLOOKUP(표1[[#This Row],[담당자]],'담당자 정보'!B:G,6,FALSE)</f>
        <v>최융희</v>
      </c>
      <c r="AN1030" s="11" t="str">
        <f>VLOOKUP(표1[[#This Row],[팀장]],배민비즈계정!$B:$E,3,FALSE)</f>
        <v>yhchoi62</v>
      </c>
      <c r="AO1030" s="16" t="str">
        <f>VLOOKUP(표1[[#This Row],[팀장]],배민비즈계정!$B:$E,4,FALSE)</f>
        <v xml:space="preserve"> 010-2336-6262</v>
      </c>
      <c r="AP1030" s="2" t="s">
        <v>1236</v>
      </c>
      <c r="AQ1030" s="2" t="s">
        <v>7171</v>
      </c>
      <c r="AR1030" s="2" t="str">
        <f>_xlfn.XLOOKUP(표1[[#This Row],[시도2]]&amp;" "&amp;표1[[#This Row],[시군구2]],요금제0402!C:C,요금제0402!G:G)</f>
        <v>지방</v>
      </c>
      <c r="AS1030" s="2"/>
      <c r="AT1030" s="2"/>
      <c r="AU1030" s="2"/>
    </row>
    <row r="1031" spans="1:47" ht="16.5" customHeight="1">
      <c r="A1031" s="60">
        <v>1029</v>
      </c>
      <c r="B1031" s="11"/>
      <c r="C1031" s="11" t="s">
        <v>7178</v>
      </c>
      <c r="D1031" s="11" t="s">
        <v>7179</v>
      </c>
      <c r="E1031" s="11" t="s">
        <v>56</v>
      </c>
      <c r="F1031" s="11" t="s">
        <v>388</v>
      </c>
      <c r="G1031" s="11" t="s">
        <v>377</v>
      </c>
      <c r="H1031" s="11">
        <v>0</v>
      </c>
      <c r="I1031" s="50" t="s">
        <v>7180</v>
      </c>
      <c r="J1031" s="11" t="s">
        <v>7181</v>
      </c>
      <c r="K1031" s="11" t="s">
        <v>1604</v>
      </c>
      <c r="L1031" s="11" t="s">
        <v>7116</v>
      </c>
      <c r="M1031" s="12">
        <v>45604</v>
      </c>
      <c r="N1031" s="12">
        <v>45609</v>
      </c>
      <c r="O1031" s="12" t="str">
        <f>IFERROR(_xlfn.XLOOKUP(표1[[#This Row],[시도]]&amp;" "&amp;표1[[#This Row],[시군구]],요금제0402!C:C,요금제0402!G:G),"-")</f>
        <v>지방</v>
      </c>
      <c r="P1031" s="40"/>
      <c r="Q1031" s="57">
        <v>0</v>
      </c>
      <c r="R1031" s="18">
        <v>100</v>
      </c>
      <c r="S1031" s="18">
        <v>50</v>
      </c>
      <c r="T1031" s="39" t="s">
        <v>64</v>
      </c>
      <c r="U1031" s="11" t="s">
        <v>64</v>
      </c>
      <c r="V1031" s="11">
        <v>7252801117</v>
      </c>
      <c r="W1031" s="11" t="s">
        <v>4375</v>
      </c>
      <c r="X1031" s="11" t="s">
        <v>4376</v>
      </c>
      <c r="Y1031" s="11" t="s">
        <v>4377</v>
      </c>
      <c r="Z1031" s="11">
        <v>1121027387157</v>
      </c>
      <c r="AA1031" s="11" t="s">
        <v>1262</v>
      </c>
      <c r="AB1031" s="11" t="s">
        <v>4378</v>
      </c>
      <c r="AC1031" s="11"/>
      <c r="AD1031" s="11"/>
      <c r="AE1031" s="11"/>
      <c r="AF1031" s="15"/>
      <c r="AG1031" s="56" t="str">
        <f>IFERROR(VLOOKUP(표1[[#This Row],[담당자]],'담당자 정보'!$B:$D,2,0),"")</f>
        <v>모아라인</v>
      </c>
      <c r="AH1031" s="11" t="str">
        <f>IFERROR(VLOOKUP(표1[[#This Row],[담당자]],'담당자 정보'!$B:$E,4,0),"")</f>
        <v>인프라확장실</v>
      </c>
      <c r="AI1031" s="12" t="s">
        <v>396</v>
      </c>
      <c r="AJ1031" s="39" t="str">
        <f>IFERROR(VLOOKUP(표1[[#This Row],[담당자]],배민비즈계정!$B:$E,3,0),"")</f>
        <v>jpmook12</v>
      </c>
      <c r="AK1031" s="39" t="str">
        <f>IFERROR(VLOOKUP(표1[[#This Row],[담당자]],배민비즈계정!$B:$E,4,0),"")</f>
        <v>010-9904-2857</v>
      </c>
      <c r="AL1031" s="12" t="str">
        <f>VLOOKUP(표1[[#This Row],[담당자]],배민비즈계정!$B:$E,2,0)</f>
        <v>모아라인</v>
      </c>
      <c r="AM1031" s="11">
        <f>VLOOKUP(표1[[#This Row],[담당자]],'담당자 정보'!B:G,6,FALSE)</f>
        <v>0</v>
      </c>
      <c r="AN1031" s="11" t="e">
        <f>VLOOKUP(표1[[#This Row],[팀장]],배민비즈계정!$B:$E,3,FALSE)</f>
        <v>#N/A</v>
      </c>
      <c r="AO1031" s="16" t="e">
        <f>VLOOKUP(표1[[#This Row],[팀장]],배민비즈계정!$B:$E,4,FALSE)</f>
        <v>#N/A</v>
      </c>
      <c r="AP1031" s="2" t="s">
        <v>388</v>
      </c>
      <c r="AQ1031" s="2" t="s">
        <v>377</v>
      </c>
      <c r="AR1031" s="2" t="str">
        <f>_xlfn.XLOOKUP(표1[[#This Row],[시도2]]&amp;" "&amp;표1[[#This Row],[시군구2]],요금제0402!C:C,요금제0402!G:G)</f>
        <v>지방</v>
      </c>
      <c r="AS1031" s="2"/>
      <c r="AT1031" s="2"/>
      <c r="AU1031" s="2"/>
    </row>
    <row r="1032" spans="1:47" ht="16.5" customHeight="1">
      <c r="A1032" s="44">
        <v>1030</v>
      </c>
      <c r="B1032" s="11"/>
      <c r="C1032" s="11" t="s">
        <v>7182</v>
      </c>
      <c r="D1032" s="11" t="s">
        <v>7183</v>
      </c>
      <c r="E1032" s="11" t="s">
        <v>56</v>
      </c>
      <c r="F1032" s="11" t="s">
        <v>309</v>
      </c>
      <c r="G1032" s="11" t="s">
        <v>310</v>
      </c>
      <c r="H1032" s="11">
        <v>0</v>
      </c>
      <c r="I1032" s="50"/>
      <c r="J1032" s="11" t="s">
        <v>7184</v>
      </c>
      <c r="K1032" s="11" t="s">
        <v>7185</v>
      </c>
      <c r="L1032" s="11" t="s">
        <v>7116</v>
      </c>
      <c r="M1032" s="12">
        <v>45604</v>
      </c>
      <c r="N1032" s="12">
        <v>45609</v>
      </c>
      <c r="O1032" s="12" t="str">
        <f>IFERROR(_xlfn.XLOOKUP(표1[[#This Row],[시도]]&amp;" "&amp;표1[[#This Row],[시군구]],요금제0402!C:C,요금제0402!G:G),"-")</f>
        <v>지방</v>
      </c>
      <c r="P1032" s="40"/>
      <c r="Q1032" s="57">
        <v>100</v>
      </c>
      <c r="R1032" s="18">
        <v>100</v>
      </c>
      <c r="S1032" s="18">
        <v>50</v>
      </c>
      <c r="T1032" s="39" t="s">
        <v>64</v>
      </c>
      <c r="U1032" s="11" t="s">
        <v>64</v>
      </c>
      <c r="V1032" s="11">
        <v>1567400643</v>
      </c>
      <c r="W1032" s="11" t="s">
        <v>6672</v>
      </c>
      <c r="X1032" s="11" t="s">
        <v>6663</v>
      </c>
      <c r="Y1032" s="11" t="s">
        <v>6664</v>
      </c>
      <c r="Z1032" s="11">
        <v>3333040255329</v>
      </c>
      <c r="AA1032" s="11" t="s">
        <v>68</v>
      </c>
      <c r="AB1032" s="11" t="s">
        <v>6665</v>
      </c>
      <c r="AC1032" s="11"/>
      <c r="AD1032" s="11"/>
      <c r="AE1032" s="11"/>
      <c r="AF1032" s="15"/>
      <c r="AG1032" s="56" t="str">
        <f>IFERROR(VLOOKUP(표1[[#This Row],[담당자]],'담당자 정보'!$B:$D,2,0),"")</f>
        <v>바로고</v>
      </c>
      <c r="AH1032" s="11" t="str">
        <f>IFERROR(VLOOKUP(표1[[#This Row],[담당자]],'담당자 정보'!$B:$E,4,0),"")</f>
        <v>2팀</v>
      </c>
      <c r="AI1032" s="12" t="s">
        <v>317</v>
      </c>
      <c r="AJ1032" s="39" t="str">
        <f>IFERROR(VLOOKUP(표1[[#This Row],[담당자]],배민비즈계정!$B:$E,3,0),"")</f>
        <v>mskim1</v>
      </c>
      <c r="AK1032" s="39" t="str">
        <f>IFERROR(VLOOKUP(표1[[#This Row],[담당자]],배민비즈계정!$B:$E,4,0),"")</f>
        <v>010-4659-7909</v>
      </c>
      <c r="AL1032" s="12" t="str">
        <f>VLOOKUP(표1[[#This Row],[담당자]],배민비즈계정!$B:$E,2,0)</f>
        <v>2팀</v>
      </c>
      <c r="AM1032" s="11" t="str">
        <f>VLOOKUP(표1[[#This Row],[담당자]],'담당자 정보'!B:G,6,FALSE)</f>
        <v>최융희</v>
      </c>
      <c r="AN1032" s="11" t="str">
        <f>VLOOKUP(표1[[#This Row],[팀장]],배민비즈계정!$B:$E,3,FALSE)</f>
        <v>yhchoi62</v>
      </c>
      <c r="AO1032" s="16" t="str">
        <f>VLOOKUP(표1[[#This Row],[팀장]],배민비즈계정!$B:$E,4,FALSE)</f>
        <v xml:space="preserve"> 010-2336-6262</v>
      </c>
      <c r="AP1032" s="2" t="s">
        <v>309</v>
      </c>
      <c r="AQ1032" s="2" t="s">
        <v>310</v>
      </c>
      <c r="AR1032" s="2" t="str">
        <f>_xlfn.XLOOKUP(표1[[#This Row],[시도2]]&amp;" "&amp;표1[[#This Row],[시군구2]],요금제0402!C:C,요금제0402!G:G)</f>
        <v>지방</v>
      </c>
      <c r="AS1032" s="2"/>
      <c r="AT1032" s="2"/>
      <c r="AU1032" s="2"/>
    </row>
    <row r="1033" spans="1:47" ht="16.5" customHeight="1">
      <c r="A1033" s="60">
        <v>1031</v>
      </c>
      <c r="B1033" s="11"/>
      <c r="C1033" s="11" t="s">
        <v>7186</v>
      </c>
      <c r="D1033" s="11" t="s">
        <v>7187</v>
      </c>
      <c r="E1033" s="11" t="s">
        <v>56</v>
      </c>
      <c r="F1033" s="11" t="s">
        <v>109</v>
      </c>
      <c r="G1033" s="11" t="s">
        <v>241</v>
      </c>
      <c r="H1033" s="11">
        <v>0</v>
      </c>
      <c r="I1033" s="50"/>
      <c r="J1033" s="11" t="s">
        <v>7188</v>
      </c>
      <c r="K1033" s="11" t="s">
        <v>7120</v>
      </c>
      <c r="L1033" s="11" t="s">
        <v>7116</v>
      </c>
      <c r="M1033" s="12">
        <v>45604</v>
      </c>
      <c r="N1033" s="12">
        <v>45609</v>
      </c>
      <c r="O1033" s="12" t="str">
        <f>IFERROR(_xlfn.XLOOKUP(표1[[#This Row],[시도]]&amp;" "&amp;표1[[#This Row],[시군구]],요금제0402!C:C,요금제0402!G:G),"-")</f>
        <v>서울B&amp;경인A</v>
      </c>
      <c r="P1033" s="40"/>
      <c r="Q1033" s="57">
        <v>0</v>
      </c>
      <c r="R1033" s="18">
        <v>100</v>
      </c>
      <c r="S1033" s="18">
        <v>50</v>
      </c>
      <c r="T1033" s="39" t="s">
        <v>64</v>
      </c>
      <c r="U1033" s="11" t="s">
        <v>64</v>
      </c>
      <c r="V1033" s="11">
        <v>1510801467</v>
      </c>
      <c r="W1033" s="11" t="s">
        <v>7189</v>
      </c>
      <c r="X1033" s="11" t="s">
        <v>7190</v>
      </c>
      <c r="Y1033" s="11" t="s">
        <v>7191</v>
      </c>
      <c r="Z1033" s="11">
        <v>1002136635163</v>
      </c>
      <c r="AA1033" s="11" t="s">
        <v>259</v>
      </c>
      <c r="AB1033" s="11" t="s">
        <v>7192</v>
      </c>
      <c r="AC1033" s="11"/>
      <c r="AD1033" s="11"/>
      <c r="AE1033" s="11"/>
      <c r="AF1033" s="15"/>
      <c r="AG1033" s="56" t="str">
        <f>IFERROR(VLOOKUP(표1[[#This Row],[담당자]],'담당자 정보'!$B:$D,2,0),"")</f>
        <v>바로고</v>
      </c>
      <c r="AH1033" s="11" t="str">
        <f>IFERROR(VLOOKUP(표1[[#This Row],[담당자]],'담당자 정보'!$B:$E,4,0),"")</f>
        <v>1팀</v>
      </c>
      <c r="AI1033" s="12" t="s">
        <v>131</v>
      </c>
      <c r="AJ1033" s="39" t="str">
        <f>IFERROR(VLOOKUP(표1[[#This Row],[담당자]],배민비즈계정!$B:$E,3,0),"")</f>
        <v>kwpark</v>
      </c>
      <c r="AK1033" s="39" t="str">
        <f>IFERROR(VLOOKUP(표1[[#This Row],[담당자]],배민비즈계정!$B:$E,4,0),"")</f>
        <v>010-9098-6748</v>
      </c>
      <c r="AL1033" s="12" t="str">
        <f>VLOOKUP(표1[[#This Row],[담당자]],배민비즈계정!$B:$E,2,0)</f>
        <v>1팀</v>
      </c>
      <c r="AM1033" s="11" t="str">
        <f>VLOOKUP(표1[[#This Row],[담당자]],'담당자 정보'!B:G,6,FALSE)</f>
        <v>평정현</v>
      </c>
      <c r="AN1033" s="11" t="str">
        <f>VLOOKUP(표1[[#This Row],[팀장]],배민비즈계정!$B:$E,3,FALSE)</f>
        <v>jhpyeong</v>
      </c>
      <c r="AO1033" s="16" t="str">
        <f>VLOOKUP(표1[[#This Row],[팀장]],배민비즈계정!$B:$E,4,FALSE)</f>
        <v>010-4660-7292</v>
      </c>
      <c r="AP1033" s="2" t="s">
        <v>109</v>
      </c>
      <c r="AQ1033" s="2" t="s">
        <v>241</v>
      </c>
      <c r="AR1033" s="2" t="str">
        <f>_xlfn.XLOOKUP(표1[[#This Row],[시도2]]&amp;" "&amp;표1[[#This Row],[시군구2]],요금제0402!C:C,요금제0402!G:G)</f>
        <v>서울B&amp;경인A</v>
      </c>
      <c r="AS1033" s="2"/>
      <c r="AT1033" s="2"/>
      <c r="AU1033" s="2"/>
    </row>
    <row r="1034" spans="1:47" ht="16.5" customHeight="1">
      <c r="A1034" s="44">
        <v>1032</v>
      </c>
      <c r="B1034" s="17"/>
      <c r="C1034" s="17" t="s">
        <v>7193</v>
      </c>
      <c r="D1034" s="17" t="s">
        <v>7194</v>
      </c>
      <c r="E1034" s="11" t="s">
        <v>56</v>
      </c>
      <c r="F1034" s="17" t="s">
        <v>1831</v>
      </c>
      <c r="G1034" s="17" t="s">
        <v>400</v>
      </c>
      <c r="H1034" s="11">
        <v>0</v>
      </c>
      <c r="I1034" s="154"/>
      <c r="J1034" s="17" t="s">
        <v>7195</v>
      </c>
      <c r="K1034" s="17" t="s">
        <v>6687</v>
      </c>
      <c r="L1034" s="11" t="s">
        <v>7116</v>
      </c>
      <c r="M1034" s="12">
        <v>45604</v>
      </c>
      <c r="N1034" s="12">
        <v>45609</v>
      </c>
      <c r="O1034" s="12" t="str">
        <f>IFERROR(_xlfn.XLOOKUP(표1[[#This Row],[시도]]&amp;" "&amp;표1[[#This Row],[시군구]],요금제0402!C:C,요금제0402!G:G),"-")</f>
        <v>지방</v>
      </c>
      <c r="P1034" s="156"/>
      <c r="Q1034" s="57">
        <v>0</v>
      </c>
      <c r="R1034" s="18">
        <v>100</v>
      </c>
      <c r="S1034" s="18">
        <v>50</v>
      </c>
      <c r="T1034" s="39" t="s">
        <v>64</v>
      </c>
      <c r="U1034" s="11" t="s">
        <v>64</v>
      </c>
      <c r="V1034" s="11">
        <v>4292102145</v>
      </c>
      <c r="W1034" s="11" t="s">
        <v>6470</v>
      </c>
      <c r="X1034" s="11" t="s">
        <v>6471</v>
      </c>
      <c r="Y1034" s="11" t="s">
        <v>6472</v>
      </c>
      <c r="Z1034" s="11">
        <v>34608623801011</v>
      </c>
      <c r="AA1034" s="11" t="s">
        <v>103</v>
      </c>
      <c r="AB1034" s="11" t="s">
        <v>6473</v>
      </c>
      <c r="AC1034" s="17"/>
      <c r="AD1034" s="17"/>
      <c r="AE1034" s="17"/>
      <c r="AF1034" s="32"/>
      <c r="AG1034" s="56" t="str">
        <f>IFERROR(VLOOKUP(표1[[#This Row],[담당자]],'담당자 정보'!$B:$D,2,0),"")</f>
        <v>바로고</v>
      </c>
      <c r="AH1034" s="17" t="str">
        <f>IFERROR(VLOOKUP(표1[[#This Row],[담당자]],'담당자 정보'!$B:$E,4,0),"")</f>
        <v>1팀</v>
      </c>
      <c r="AI1034" s="12" t="s">
        <v>131</v>
      </c>
      <c r="AJ1034" s="41" t="str">
        <f>IFERROR(VLOOKUP(표1[[#This Row],[담당자]],배민비즈계정!$B:$E,3,0),"")</f>
        <v>kwpark</v>
      </c>
      <c r="AK1034" s="41" t="str">
        <f>IFERROR(VLOOKUP(표1[[#This Row],[담당자]],배민비즈계정!$B:$E,4,0),"")</f>
        <v>010-9098-6748</v>
      </c>
      <c r="AL1034" s="12" t="str">
        <f>VLOOKUP(표1[[#This Row],[담당자]],배민비즈계정!$B:$E,2,0)</f>
        <v>1팀</v>
      </c>
      <c r="AM1034" s="11" t="str">
        <f>VLOOKUP(표1[[#This Row],[담당자]],'담당자 정보'!B:G,6,FALSE)</f>
        <v>평정현</v>
      </c>
      <c r="AN1034" s="11" t="str">
        <f>VLOOKUP(표1[[#This Row],[팀장]],배민비즈계정!$B:$E,3,FALSE)</f>
        <v>jhpyeong</v>
      </c>
      <c r="AO1034" s="16" t="str">
        <f>VLOOKUP(표1[[#This Row],[팀장]],배민비즈계정!$B:$E,4,FALSE)</f>
        <v>010-4660-7292</v>
      </c>
      <c r="AP1034" s="2" t="s">
        <v>1831</v>
      </c>
      <c r="AQ1034" s="2" t="s">
        <v>400</v>
      </c>
      <c r="AR1034" s="2" t="str">
        <f>_xlfn.XLOOKUP(표1[[#This Row],[시도2]]&amp;" "&amp;표1[[#This Row],[시군구2]],요금제0402!C:C,요금제0402!G:G)</f>
        <v>지방</v>
      </c>
      <c r="AS1034" s="2"/>
      <c r="AT1034" s="2"/>
      <c r="AU1034" s="2"/>
    </row>
    <row r="1035" spans="1:47" ht="16.5" customHeight="1">
      <c r="A1035" s="60">
        <v>1033</v>
      </c>
      <c r="B1035" s="11"/>
      <c r="C1035" s="11" t="s">
        <v>7196</v>
      </c>
      <c r="D1035" s="11" t="s">
        <v>7197</v>
      </c>
      <c r="E1035" s="11" t="s">
        <v>56</v>
      </c>
      <c r="F1035" s="11" t="s">
        <v>288</v>
      </c>
      <c r="G1035" s="11" t="s">
        <v>1637</v>
      </c>
      <c r="H1035" s="11">
        <v>0</v>
      </c>
      <c r="I1035" s="50"/>
      <c r="J1035" s="11" t="s">
        <v>7198</v>
      </c>
      <c r="K1035" s="11" t="s">
        <v>7199</v>
      </c>
      <c r="L1035" s="11" t="s">
        <v>7116</v>
      </c>
      <c r="M1035" s="12">
        <v>45611</v>
      </c>
      <c r="N1035" s="12">
        <v>45616</v>
      </c>
      <c r="O1035" s="12" t="str">
        <f>IFERROR(_xlfn.XLOOKUP(표1[[#This Row],[시도]]&amp;" "&amp;표1[[#This Row],[시군구]],요금제0402!C:C,요금제0402!G:G),"-")</f>
        <v>지방</v>
      </c>
      <c r="P1035" s="40"/>
      <c r="Q1035" s="57">
        <v>0</v>
      </c>
      <c r="R1035" s="18">
        <v>50</v>
      </c>
      <c r="S1035" s="18">
        <v>0</v>
      </c>
      <c r="T1035" s="12" t="s">
        <v>63</v>
      </c>
      <c r="U1035" s="11" t="s">
        <v>64</v>
      </c>
      <c r="V1035" s="11">
        <v>3400801918</v>
      </c>
      <c r="W1035" s="11" t="s">
        <v>293</v>
      </c>
      <c r="X1035" s="11" t="s">
        <v>294</v>
      </c>
      <c r="Y1035" s="11" t="s">
        <v>295</v>
      </c>
      <c r="Z1035" s="11">
        <v>11791067065807</v>
      </c>
      <c r="AA1035" s="11" t="s">
        <v>296</v>
      </c>
      <c r="AB1035" s="11" t="s">
        <v>297</v>
      </c>
      <c r="AC1035" s="11"/>
      <c r="AD1035" s="11"/>
      <c r="AE1035" s="11"/>
      <c r="AF1035" s="15"/>
      <c r="AG1035" s="17" t="str">
        <f>IFERROR(VLOOKUP(표1[[#This Row],[담당자]],'담당자 정보'!$B:$D,2,0),"")</f>
        <v>바로고</v>
      </c>
      <c r="AH1035" s="11" t="str">
        <f>IFERROR(VLOOKUP(표1[[#This Row],[담당자]],'담당자 정보'!$B:$E,4,0),"")</f>
        <v>2팀</v>
      </c>
      <c r="AI1035" s="12" t="s">
        <v>298</v>
      </c>
      <c r="AJ1035" s="39" t="str">
        <f>IFERROR(VLOOKUP(표1[[#This Row],[담당자]],배민비즈계정!$B:$E,3,0),"")</f>
        <v>hbshim</v>
      </c>
      <c r="AK1035" s="39" t="str">
        <f>IFERROR(VLOOKUP(표1[[#This Row],[담당자]],배민비즈계정!$B:$E,4,0),"")</f>
        <v xml:space="preserve"> 010-8940-9029</v>
      </c>
      <c r="AL1035" s="12" t="str">
        <f>VLOOKUP(표1[[#This Row],[담당자]],배민비즈계정!$B:$E,2,0)</f>
        <v>2팀</v>
      </c>
      <c r="AM1035" s="11" t="str">
        <f>VLOOKUP(표1[[#This Row],[담당자]],'담당자 정보'!B:G,6,FALSE)</f>
        <v>최융희</v>
      </c>
      <c r="AN1035" s="11" t="str">
        <f>VLOOKUP(표1[[#This Row],[팀장]],배민비즈계정!$B:$E,3,FALSE)</f>
        <v>yhchoi62</v>
      </c>
      <c r="AO1035" s="16" t="str">
        <f>VLOOKUP(표1[[#This Row],[팀장]],배민비즈계정!$B:$E,4,FALSE)</f>
        <v xml:space="preserve"> 010-2336-6262</v>
      </c>
      <c r="AP1035" s="2" t="s">
        <v>288</v>
      </c>
      <c r="AQ1035" s="2" t="s">
        <v>1637</v>
      </c>
      <c r="AR1035" s="2" t="str">
        <f>_xlfn.XLOOKUP(표1[[#This Row],[시도2]]&amp;" "&amp;표1[[#This Row],[시군구2]],요금제0402!C:C,요금제0402!G:G)</f>
        <v>지방</v>
      </c>
      <c r="AS1035" s="2"/>
      <c r="AT1035" s="2"/>
      <c r="AU1035" s="2"/>
    </row>
    <row r="1036" spans="1:47" ht="16.5" customHeight="1">
      <c r="A1036" s="44">
        <v>1034</v>
      </c>
      <c r="B1036" s="11"/>
      <c r="C1036" s="11" t="s">
        <v>7200</v>
      </c>
      <c r="D1036" s="11" t="s">
        <v>7201</v>
      </c>
      <c r="E1036" s="11" t="s">
        <v>108</v>
      </c>
      <c r="F1036" s="11" t="s">
        <v>288</v>
      </c>
      <c r="G1036" s="11" t="s">
        <v>435</v>
      </c>
      <c r="H1036" s="11">
        <v>1</v>
      </c>
      <c r="I1036" s="47" t="s">
        <v>7202</v>
      </c>
      <c r="J1036" s="11" t="s">
        <v>7203</v>
      </c>
      <c r="K1036" s="11" t="s">
        <v>7204</v>
      </c>
      <c r="L1036" s="11" t="s">
        <v>7116</v>
      </c>
      <c r="M1036" s="12">
        <v>45611</v>
      </c>
      <c r="N1036" s="12">
        <v>45616</v>
      </c>
      <c r="O1036" s="12" t="str">
        <f>IFERROR(_xlfn.XLOOKUP(표1[[#This Row],[시도]]&amp;" "&amp;표1[[#This Row],[시군구]],요금제0402!C:C,요금제0402!G:G),"-")</f>
        <v>지방</v>
      </c>
      <c r="P1036" s="40"/>
      <c r="Q1036" s="57">
        <v>0</v>
      </c>
      <c r="R1036" s="18">
        <v>50</v>
      </c>
      <c r="S1036" s="18">
        <v>0</v>
      </c>
      <c r="T1036" s="12" t="s">
        <v>63</v>
      </c>
      <c r="U1036" s="11" t="s">
        <v>64</v>
      </c>
      <c r="V1036" s="11">
        <v>3400801918</v>
      </c>
      <c r="W1036" s="11" t="s">
        <v>293</v>
      </c>
      <c r="X1036" s="11" t="s">
        <v>294</v>
      </c>
      <c r="Y1036" s="11" t="s">
        <v>295</v>
      </c>
      <c r="Z1036" s="11">
        <v>11791067065807</v>
      </c>
      <c r="AA1036" s="11" t="s">
        <v>296</v>
      </c>
      <c r="AB1036" s="11" t="s">
        <v>297</v>
      </c>
      <c r="AC1036" s="11"/>
      <c r="AD1036" s="11"/>
      <c r="AE1036" s="11"/>
      <c r="AF1036" s="15"/>
      <c r="AG1036" s="56" t="str">
        <f>IFERROR(VLOOKUP(표1[[#This Row],[담당자]],'담당자 정보'!$B:$D,2,0),"")</f>
        <v>바로고</v>
      </c>
      <c r="AH1036" s="11" t="str">
        <f>IFERROR(VLOOKUP(표1[[#This Row],[담당자]],'담당자 정보'!$B:$E,4,0),"")</f>
        <v>2팀</v>
      </c>
      <c r="AI1036" s="12" t="s">
        <v>298</v>
      </c>
      <c r="AJ1036" s="39" t="str">
        <f>IFERROR(VLOOKUP(표1[[#This Row],[담당자]],배민비즈계정!$B:$E,3,0),"")</f>
        <v>hbshim</v>
      </c>
      <c r="AK1036" s="39" t="str">
        <f>IFERROR(VLOOKUP(표1[[#This Row],[담당자]],배민비즈계정!$B:$E,4,0),"")</f>
        <v xml:space="preserve"> 010-8940-9029</v>
      </c>
      <c r="AL1036" s="12" t="str">
        <f>VLOOKUP(표1[[#This Row],[담당자]],배민비즈계정!$B:$E,2,0)</f>
        <v>2팀</v>
      </c>
      <c r="AM1036" s="11" t="str">
        <f>VLOOKUP(표1[[#This Row],[담당자]],'담당자 정보'!B:G,6,FALSE)</f>
        <v>최융희</v>
      </c>
      <c r="AN1036" s="11" t="str">
        <f>VLOOKUP(표1[[#This Row],[팀장]],배민비즈계정!$B:$E,3,FALSE)</f>
        <v>yhchoi62</v>
      </c>
      <c r="AO1036" s="16" t="str">
        <f>VLOOKUP(표1[[#This Row],[팀장]],배민비즈계정!$B:$E,4,FALSE)</f>
        <v xml:space="preserve"> 010-2336-6262</v>
      </c>
      <c r="AP1036" s="2" t="s">
        <v>288</v>
      </c>
      <c r="AQ1036" s="2" t="s">
        <v>435</v>
      </c>
      <c r="AR1036" s="2" t="str">
        <f>_xlfn.XLOOKUP(표1[[#This Row],[시도2]]&amp;" "&amp;표1[[#This Row],[시군구2]],요금제0402!C:C,요금제0402!G:G)</f>
        <v>지방</v>
      </c>
      <c r="AS1036" s="2"/>
      <c r="AT1036" s="2"/>
      <c r="AU1036" s="2"/>
    </row>
    <row r="1037" spans="1:47" ht="16.5" customHeight="1">
      <c r="A1037" s="60">
        <v>1035</v>
      </c>
      <c r="B1037" s="11"/>
      <c r="C1037" s="11" t="s">
        <v>7205</v>
      </c>
      <c r="D1037" s="11" t="s">
        <v>7206</v>
      </c>
      <c r="E1037" s="11" t="s">
        <v>75</v>
      </c>
      <c r="F1037" s="11" t="s">
        <v>109</v>
      </c>
      <c r="G1037" s="11" t="s">
        <v>135</v>
      </c>
      <c r="H1037" s="11">
        <v>0</v>
      </c>
      <c r="I1037" s="50"/>
      <c r="J1037" s="11" t="s">
        <v>7207</v>
      </c>
      <c r="K1037" s="11" t="s">
        <v>6751</v>
      </c>
      <c r="L1037" s="11" t="s">
        <v>7116</v>
      </c>
      <c r="M1037" s="12">
        <v>45611</v>
      </c>
      <c r="N1037" s="12">
        <v>45616</v>
      </c>
      <c r="O1037" s="12" t="str">
        <f>IFERROR(_xlfn.XLOOKUP(표1[[#This Row],[시도]]&amp;" "&amp;표1[[#This Row],[시군구]],요금제0402!C:C,요금제0402!G:G),"-")</f>
        <v>경인B</v>
      </c>
      <c r="P1037" s="40"/>
      <c r="Q1037" s="57">
        <v>0</v>
      </c>
      <c r="R1037" s="18">
        <v>100</v>
      </c>
      <c r="S1037" s="18">
        <v>50</v>
      </c>
      <c r="T1037" s="39" t="s">
        <v>64</v>
      </c>
      <c r="U1037" s="11" t="s">
        <v>64</v>
      </c>
      <c r="V1037" s="11">
        <v>8010402938</v>
      </c>
      <c r="W1037" s="11" t="s">
        <v>7208</v>
      </c>
      <c r="X1037" s="11" t="s">
        <v>7209</v>
      </c>
      <c r="Y1037" s="11" t="s">
        <v>7210</v>
      </c>
      <c r="Z1037" s="11">
        <v>132072373728</v>
      </c>
      <c r="AA1037" s="11" t="s">
        <v>430</v>
      </c>
      <c r="AB1037" s="11" t="s">
        <v>7211</v>
      </c>
      <c r="AC1037" s="11"/>
      <c r="AD1037" s="11"/>
      <c r="AE1037" s="11"/>
      <c r="AF1037" s="15"/>
      <c r="AG1037" s="56" t="str">
        <f>IFERROR(VLOOKUP(표1[[#This Row],[담당자]],'담당자 정보'!$B:$D,2,0),"")</f>
        <v>바로고</v>
      </c>
      <c r="AH1037" s="11" t="str">
        <f>IFERROR(VLOOKUP(표1[[#This Row],[담당자]],'담당자 정보'!$B:$E,4,0),"")</f>
        <v>1팀</v>
      </c>
      <c r="AI1037" s="12" t="s">
        <v>118</v>
      </c>
      <c r="AJ1037" s="39" t="str">
        <f>IFERROR(VLOOKUP(표1[[#This Row],[담당자]],배민비즈계정!$B:$E,3,0),"")</f>
        <v>swyoo</v>
      </c>
      <c r="AK1037" s="39" t="str">
        <f>IFERROR(VLOOKUP(표1[[#This Row],[담당자]],배민비즈계정!$B:$E,4,0),"")</f>
        <v xml:space="preserve"> 010-5714-1605</v>
      </c>
      <c r="AL1037" s="12" t="str">
        <f>VLOOKUP(표1[[#This Row],[담당자]],배민비즈계정!$B:$E,2,0)</f>
        <v>1팀</v>
      </c>
      <c r="AM1037" s="11" t="str">
        <f>VLOOKUP(표1[[#This Row],[담당자]],'담당자 정보'!B:G,6,FALSE)</f>
        <v>평정현</v>
      </c>
      <c r="AN1037" s="11" t="str">
        <f>VLOOKUP(표1[[#This Row],[팀장]],배민비즈계정!$B:$E,3,FALSE)</f>
        <v>jhpyeong</v>
      </c>
      <c r="AO1037" s="16" t="str">
        <f>VLOOKUP(표1[[#This Row],[팀장]],배민비즈계정!$B:$E,4,FALSE)</f>
        <v>010-4660-7292</v>
      </c>
      <c r="AP1037" s="2" t="s">
        <v>109</v>
      </c>
      <c r="AQ1037" s="2" t="s">
        <v>135</v>
      </c>
      <c r="AR1037" s="2" t="str">
        <f>_xlfn.XLOOKUP(표1[[#This Row],[시도2]]&amp;" "&amp;표1[[#This Row],[시군구2]],요금제0402!C:C,요금제0402!G:G)</f>
        <v>경인B</v>
      </c>
      <c r="AS1037" s="2"/>
      <c r="AT1037" s="2"/>
      <c r="AU1037" s="2"/>
    </row>
    <row r="1038" spans="1:47" ht="16.5" customHeight="1">
      <c r="A1038" s="44">
        <v>1036</v>
      </c>
      <c r="B1038" s="11"/>
      <c r="C1038" s="11" t="s">
        <v>7212</v>
      </c>
      <c r="D1038" s="11" t="s">
        <v>7213</v>
      </c>
      <c r="E1038" s="11" t="s">
        <v>56</v>
      </c>
      <c r="F1038" s="11" t="s">
        <v>109</v>
      </c>
      <c r="G1038" s="11" t="s">
        <v>1019</v>
      </c>
      <c r="H1038" s="11">
        <v>0</v>
      </c>
      <c r="I1038" s="50" t="s">
        <v>7214</v>
      </c>
      <c r="J1038" s="11" t="s">
        <v>7215</v>
      </c>
      <c r="K1038" s="11" t="s">
        <v>7216</v>
      </c>
      <c r="L1038" s="11" t="s">
        <v>7116</v>
      </c>
      <c r="M1038" s="12">
        <v>45611</v>
      </c>
      <c r="N1038" s="12">
        <v>45616</v>
      </c>
      <c r="O1038" s="12" t="str">
        <f>IFERROR(_xlfn.XLOOKUP(표1[[#This Row],[시도]]&amp;" "&amp;표1[[#This Row],[시군구]],요금제0402!C:C,요금제0402!G:G),"-")</f>
        <v>경인B</v>
      </c>
      <c r="P1038" s="40"/>
      <c r="Q1038" s="57">
        <v>0</v>
      </c>
      <c r="R1038" s="18">
        <v>100</v>
      </c>
      <c r="S1038" s="18">
        <v>0</v>
      </c>
      <c r="T1038" s="39" t="s">
        <v>63</v>
      </c>
      <c r="U1038" s="11" t="s">
        <v>64</v>
      </c>
      <c r="V1038" s="11">
        <v>4598803342</v>
      </c>
      <c r="W1038" s="11" t="s">
        <v>1032</v>
      </c>
      <c r="X1038" s="11" t="s">
        <v>7217</v>
      </c>
      <c r="Y1038" s="11" t="s">
        <v>1034</v>
      </c>
      <c r="Z1038" s="11">
        <v>40291005266104</v>
      </c>
      <c r="AA1038" s="11" t="s">
        <v>296</v>
      </c>
      <c r="AB1038" s="11" t="s">
        <v>1035</v>
      </c>
      <c r="AC1038" s="11"/>
      <c r="AD1038" s="11"/>
      <c r="AE1038" s="11"/>
      <c r="AF1038" s="15"/>
      <c r="AG1038" s="56" t="str">
        <f>IFERROR(VLOOKUP(표1[[#This Row],[담당자]],'담당자 정보'!$B:$D,2,0),"")</f>
        <v>바로고</v>
      </c>
      <c r="AH1038" s="11" t="str">
        <f>IFERROR(VLOOKUP(표1[[#This Row],[담당자]],'담당자 정보'!$B:$E,4,0),"")</f>
        <v>1팀</v>
      </c>
      <c r="AI1038" s="12" t="s">
        <v>118</v>
      </c>
      <c r="AJ1038" s="39" t="str">
        <f>IFERROR(VLOOKUP(표1[[#This Row],[담당자]],배민비즈계정!$B:$E,3,0),"")</f>
        <v>swyoo</v>
      </c>
      <c r="AK1038" s="39" t="str">
        <f>IFERROR(VLOOKUP(표1[[#This Row],[담당자]],배민비즈계정!$B:$E,4,0),"")</f>
        <v xml:space="preserve"> 010-5714-1605</v>
      </c>
      <c r="AL1038" s="12" t="str">
        <f>VLOOKUP(표1[[#This Row],[담당자]],배민비즈계정!$B:$E,2,0)</f>
        <v>1팀</v>
      </c>
      <c r="AM1038" s="11" t="str">
        <f>VLOOKUP(표1[[#This Row],[담당자]],'담당자 정보'!B:G,6,FALSE)</f>
        <v>평정현</v>
      </c>
      <c r="AN1038" s="11" t="str">
        <f>VLOOKUP(표1[[#This Row],[팀장]],배민비즈계정!$B:$E,3,FALSE)</f>
        <v>jhpyeong</v>
      </c>
      <c r="AO1038" s="16" t="str">
        <f>VLOOKUP(표1[[#This Row],[팀장]],배민비즈계정!$B:$E,4,FALSE)</f>
        <v>010-4660-7292</v>
      </c>
      <c r="AP1038" s="2" t="s">
        <v>109</v>
      </c>
      <c r="AQ1038" s="2" t="s">
        <v>1019</v>
      </c>
      <c r="AR1038" s="2" t="str">
        <f>_xlfn.XLOOKUP(표1[[#This Row],[시도2]]&amp;" "&amp;표1[[#This Row],[시군구2]],요금제0402!C:C,요금제0402!G:G)</f>
        <v>경인B</v>
      </c>
      <c r="AS1038" s="2"/>
      <c r="AT1038" s="2"/>
      <c r="AU1038" s="2"/>
    </row>
    <row r="1039" spans="1:47" ht="16.5" customHeight="1">
      <c r="A1039" s="60">
        <v>1037</v>
      </c>
      <c r="B1039" s="11"/>
      <c r="C1039" s="11" t="s">
        <v>7218</v>
      </c>
      <c r="D1039" s="11" t="s">
        <v>7219</v>
      </c>
      <c r="E1039" s="11" t="s">
        <v>56</v>
      </c>
      <c r="F1039" s="11" t="s">
        <v>109</v>
      </c>
      <c r="G1039" s="11" t="s">
        <v>1019</v>
      </c>
      <c r="H1039" s="11">
        <v>0</v>
      </c>
      <c r="I1039" s="50"/>
      <c r="J1039" s="11" t="s">
        <v>7220</v>
      </c>
      <c r="K1039" s="11" t="s">
        <v>5409</v>
      </c>
      <c r="L1039" s="11" t="s">
        <v>7116</v>
      </c>
      <c r="M1039" s="12">
        <v>45611</v>
      </c>
      <c r="N1039" s="12">
        <v>45616</v>
      </c>
      <c r="O1039" s="12" t="str">
        <f>IFERROR(_xlfn.XLOOKUP(표1[[#This Row],[시도]]&amp;" "&amp;표1[[#This Row],[시군구]],요금제0402!C:C,요금제0402!G:G),"-")</f>
        <v>경인B</v>
      </c>
      <c r="P1039" s="40"/>
      <c r="Q1039" s="57">
        <v>0</v>
      </c>
      <c r="R1039" s="18">
        <v>100</v>
      </c>
      <c r="S1039" s="18">
        <v>0</v>
      </c>
      <c r="T1039" s="39" t="s">
        <v>63</v>
      </c>
      <c r="U1039" s="11" t="s">
        <v>64</v>
      </c>
      <c r="V1039" s="11">
        <v>4598803342</v>
      </c>
      <c r="W1039" s="11" t="s">
        <v>1032</v>
      </c>
      <c r="X1039" s="11" t="s">
        <v>7217</v>
      </c>
      <c r="Y1039" s="11" t="s">
        <v>1034</v>
      </c>
      <c r="Z1039" s="11">
        <v>40291005266104</v>
      </c>
      <c r="AA1039" s="11" t="s">
        <v>296</v>
      </c>
      <c r="AB1039" s="11" t="s">
        <v>1035</v>
      </c>
      <c r="AC1039" s="11"/>
      <c r="AD1039" s="11"/>
      <c r="AE1039" s="11"/>
      <c r="AF1039" s="15"/>
      <c r="AG1039" s="56" t="str">
        <f>IFERROR(VLOOKUP(표1[[#This Row],[담당자]],'담당자 정보'!$B:$D,2,0),"")</f>
        <v>바로고</v>
      </c>
      <c r="AH1039" s="11" t="str">
        <f>IFERROR(VLOOKUP(표1[[#This Row],[담당자]],'담당자 정보'!$B:$E,4,0),"")</f>
        <v>1팀</v>
      </c>
      <c r="AI1039" s="12" t="s">
        <v>118</v>
      </c>
      <c r="AJ1039" s="39" t="str">
        <f>IFERROR(VLOOKUP(표1[[#This Row],[담당자]],배민비즈계정!$B:$E,3,0),"")</f>
        <v>swyoo</v>
      </c>
      <c r="AK1039" s="39" t="str">
        <f>IFERROR(VLOOKUP(표1[[#This Row],[담당자]],배민비즈계정!$B:$E,4,0),"")</f>
        <v xml:space="preserve"> 010-5714-1605</v>
      </c>
      <c r="AL1039" s="12" t="str">
        <f>VLOOKUP(표1[[#This Row],[담당자]],배민비즈계정!$B:$E,2,0)</f>
        <v>1팀</v>
      </c>
      <c r="AM1039" s="11" t="str">
        <f>VLOOKUP(표1[[#This Row],[담당자]],'담당자 정보'!B:G,6,FALSE)</f>
        <v>평정현</v>
      </c>
      <c r="AN1039" s="11" t="str">
        <f>VLOOKUP(표1[[#This Row],[팀장]],배민비즈계정!$B:$E,3,FALSE)</f>
        <v>jhpyeong</v>
      </c>
      <c r="AO1039" s="16" t="str">
        <f>VLOOKUP(표1[[#This Row],[팀장]],배민비즈계정!$B:$E,4,FALSE)</f>
        <v>010-4660-7292</v>
      </c>
      <c r="AP1039" s="2" t="s">
        <v>109</v>
      </c>
      <c r="AQ1039" s="2" t="s">
        <v>1019</v>
      </c>
      <c r="AR1039" s="2" t="str">
        <f>_xlfn.XLOOKUP(표1[[#This Row],[시도2]]&amp;" "&amp;표1[[#This Row],[시군구2]],요금제0402!C:C,요금제0402!G:G)</f>
        <v>경인B</v>
      </c>
      <c r="AS1039" s="2"/>
      <c r="AT1039" s="2"/>
      <c r="AU1039" s="2"/>
    </row>
    <row r="1040" spans="1:47" ht="16.5" customHeight="1">
      <c r="A1040" s="44">
        <v>1038</v>
      </c>
      <c r="B1040" s="11"/>
      <c r="C1040" s="11" t="s">
        <v>7221</v>
      </c>
      <c r="D1040" s="11" t="s">
        <v>7222</v>
      </c>
      <c r="E1040" s="11" t="s">
        <v>56</v>
      </c>
      <c r="F1040" s="11" t="s">
        <v>109</v>
      </c>
      <c r="G1040" s="11" t="s">
        <v>1019</v>
      </c>
      <c r="H1040" s="11">
        <v>0</v>
      </c>
      <c r="I1040" s="50"/>
      <c r="J1040" s="11" t="s">
        <v>7223</v>
      </c>
      <c r="K1040" s="11" t="s">
        <v>7224</v>
      </c>
      <c r="L1040" s="11" t="s">
        <v>7116</v>
      </c>
      <c r="M1040" s="12">
        <v>45611</v>
      </c>
      <c r="N1040" s="12">
        <v>45616</v>
      </c>
      <c r="O1040" s="12" t="str">
        <f>IFERROR(_xlfn.XLOOKUP(표1[[#This Row],[시도]]&amp;" "&amp;표1[[#This Row],[시군구]],요금제0402!C:C,요금제0402!G:G),"-")</f>
        <v>경인B</v>
      </c>
      <c r="P1040" s="40"/>
      <c r="Q1040" s="57">
        <v>0</v>
      </c>
      <c r="R1040" s="18">
        <v>100</v>
      </c>
      <c r="S1040" s="18">
        <v>0</v>
      </c>
      <c r="T1040" s="39" t="s">
        <v>63</v>
      </c>
      <c r="U1040" s="11" t="s">
        <v>64</v>
      </c>
      <c r="V1040" s="11">
        <v>4598803342</v>
      </c>
      <c r="W1040" s="11" t="s">
        <v>1032</v>
      </c>
      <c r="X1040" s="11" t="s">
        <v>7217</v>
      </c>
      <c r="Y1040" s="11" t="s">
        <v>1034</v>
      </c>
      <c r="Z1040" s="11">
        <v>40291005266104</v>
      </c>
      <c r="AA1040" s="11" t="s">
        <v>296</v>
      </c>
      <c r="AB1040" s="11" t="s">
        <v>1035</v>
      </c>
      <c r="AC1040" s="11"/>
      <c r="AD1040" s="11"/>
      <c r="AE1040" s="11"/>
      <c r="AF1040" s="15"/>
      <c r="AG1040" s="56" t="str">
        <f>IFERROR(VLOOKUP(표1[[#This Row],[담당자]],'담당자 정보'!$B:$D,2,0),"")</f>
        <v>바로고</v>
      </c>
      <c r="AH1040" s="11" t="str">
        <f>IFERROR(VLOOKUP(표1[[#This Row],[담당자]],'담당자 정보'!$B:$E,4,0),"")</f>
        <v>1팀</v>
      </c>
      <c r="AI1040" s="12" t="s">
        <v>118</v>
      </c>
      <c r="AJ1040" s="39" t="str">
        <f>IFERROR(VLOOKUP(표1[[#This Row],[담당자]],배민비즈계정!$B:$E,3,0),"")</f>
        <v>swyoo</v>
      </c>
      <c r="AK1040" s="39" t="str">
        <f>IFERROR(VLOOKUP(표1[[#This Row],[담당자]],배민비즈계정!$B:$E,4,0),"")</f>
        <v xml:space="preserve"> 010-5714-1605</v>
      </c>
      <c r="AL1040" s="12" t="str">
        <f>VLOOKUP(표1[[#This Row],[담당자]],배민비즈계정!$B:$E,2,0)</f>
        <v>1팀</v>
      </c>
      <c r="AM1040" s="11" t="str">
        <f>VLOOKUP(표1[[#This Row],[담당자]],'담당자 정보'!B:G,6,FALSE)</f>
        <v>평정현</v>
      </c>
      <c r="AN1040" s="11" t="str">
        <f>VLOOKUP(표1[[#This Row],[팀장]],배민비즈계정!$B:$E,3,FALSE)</f>
        <v>jhpyeong</v>
      </c>
      <c r="AO1040" s="16" t="str">
        <f>VLOOKUP(표1[[#This Row],[팀장]],배민비즈계정!$B:$E,4,FALSE)</f>
        <v>010-4660-7292</v>
      </c>
      <c r="AP1040" s="2" t="s">
        <v>109</v>
      </c>
      <c r="AQ1040" s="2" t="s">
        <v>1019</v>
      </c>
      <c r="AR1040" s="2" t="str">
        <f>_xlfn.XLOOKUP(표1[[#This Row],[시도2]]&amp;" "&amp;표1[[#This Row],[시군구2]],요금제0402!C:C,요금제0402!G:G)</f>
        <v>경인B</v>
      </c>
      <c r="AS1040" s="2"/>
      <c r="AT1040" s="2"/>
      <c r="AU1040" s="2"/>
    </row>
    <row r="1041" spans="1:47" ht="16.5" customHeight="1">
      <c r="A1041" s="60">
        <v>1039</v>
      </c>
      <c r="B1041" s="11"/>
      <c r="C1041" s="11" t="s">
        <v>7225</v>
      </c>
      <c r="D1041" s="11" t="s">
        <v>7226</v>
      </c>
      <c r="E1041" s="11" t="s">
        <v>56</v>
      </c>
      <c r="F1041" s="11" t="s">
        <v>481</v>
      </c>
      <c r="G1041" s="11" t="s">
        <v>3167</v>
      </c>
      <c r="H1041" s="11">
        <v>0</v>
      </c>
      <c r="I1041" s="50"/>
      <c r="J1041" s="11" t="s">
        <v>7227</v>
      </c>
      <c r="K1041" s="11" t="s">
        <v>7228</v>
      </c>
      <c r="L1041" s="11" t="s">
        <v>7116</v>
      </c>
      <c r="M1041" s="12">
        <v>45611</v>
      </c>
      <c r="N1041" s="12">
        <v>45616</v>
      </c>
      <c r="O1041" s="12" t="str">
        <f>IFERROR(_xlfn.XLOOKUP(표1[[#This Row],[시도]]&amp;" "&amp;표1[[#This Row],[시군구]],요금제0402!C:C,요금제0402!G:G),"-")</f>
        <v>지방</v>
      </c>
      <c r="P1041" s="40"/>
      <c r="Q1041" s="57">
        <v>0</v>
      </c>
      <c r="R1041" s="18">
        <v>100</v>
      </c>
      <c r="S1041" s="18">
        <v>50</v>
      </c>
      <c r="T1041" s="39" t="s">
        <v>64</v>
      </c>
      <c r="U1041" s="11" t="s">
        <v>64</v>
      </c>
      <c r="V1041" s="11">
        <v>7141400182</v>
      </c>
      <c r="W1041" s="11" t="s">
        <v>3170</v>
      </c>
      <c r="X1041" s="11" t="s">
        <v>3171</v>
      </c>
      <c r="Y1041" s="11" t="s">
        <v>3172</v>
      </c>
      <c r="Z1041" s="11">
        <v>3010180472941</v>
      </c>
      <c r="AA1041" s="11" t="s">
        <v>142</v>
      </c>
      <c r="AB1041" s="11" t="s">
        <v>3173</v>
      </c>
      <c r="AC1041" s="11"/>
      <c r="AD1041" s="11"/>
      <c r="AE1041" s="11"/>
      <c r="AF1041" s="15"/>
      <c r="AG1041" s="56" t="str">
        <f>IFERROR(VLOOKUP(표1[[#This Row],[담당자]],'담당자 정보'!$B:$D,2,0),"")</f>
        <v>바로고</v>
      </c>
      <c r="AH1041" s="11" t="str">
        <f>IFERROR(VLOOKUP(표1[[#This Row],[담당자]],'담당자 정보'!$B:$E,4,0),"")</f>
        <v>2팀</v>
      </c>
      <c r="AI1041" s="12" t="s">
        <v>317</v>
      </c>
      <c r="AJ1041" s="39" t="str">
        <f>IFERROR(VLOOKUP(표1[[#This Row],[담당자]],배민비즈계정!$B:$E,3,0),"")</f>
        <v>mskim1</v>
      </c>
      <c r="AK1041" s="39" t="str">
        <f>IFERROR(VLOOKUP(표1[[#This Row],[담당자]],배민비즈계정!$B:$E,4,0),"")</f>
        <v>010-4659-7909</v>
      </c>
      <c r="AL1041" s="12" t="str">
        <f>VLOOKUP(표1[[#This Row],[담당자]],배민비즈계정!$B:$E,2,0)</f>
        <v>2팀</v>
      </c>
      <c r="AM1041" s="11" t="str">
        <f>VLOOKUP(표1[[#This Row],[담당자]],'담당자 정보'!B:G,6,FALSE)</f>
        <v>최융희</v>
      </c>
      <c r="AN1041" s="11" t="str">
        <f>VLOOKUP(표1[[#This Row],[팀장]],배민비즈계정!$B:$E,3,FALSE)</f>
        <v>yhchoi62</v>
      </c>
      <c r="AO1041" s="16" t="str">
        <f>VLOOKUP(표1[[#This Row],[팀장]],배민비즈계정!$B:$E,4,FALSE)</f>
        <v xml:space="preserve"> 010-2336-6262</v>
      </c>
      <c r="AP1041" s="2" t="s">
        <v>481</v>
      </c>
      <c r="AQ1041" s="2" t="s">
        <v>3167</v>
      </c>
      <c r="AR1041" s="2" t="str">
        <f>_xlfn.XLOOKUP(표1[[#This Row],[시도2]]&amp;" "&amp;표1[[#This Row],[시군구2]],요금제0402!C:C,요금제0402!G:G)</f>
        <v>지방</v>
      </c>
      <c r="AS1041" s="2"/>
      <c r="AT1041" s="2"/>
      <c r="AU1041" s="2"/>
    </row>
    <row r="1042" spans="1:47" ht="16.5" customHeight="1">
      <c r="A1042" s="44">
        <v>1040</v>
      </c>
      <c r="B1042" s="11"/>
      <c r="C1042" s="11" t="s">
        <v>7229</v>
      </c>
      <c r="D1042" s="11" t="s">
        <v>7230</v>
      </c>
      <c r="E1042" s="11" t="s">
        <v>56</v>
      </c>
      <c r="F1042" s="11" t="s">
        <v>1831</v>
      </c>
      <c r="G1042" s="11" t="s">
        <v>7231</v>
      </c>
      <c r="H1042" s="11">
        <v>0</v>
      </c>
      <c r="I1042" s="50"/>
      <c r="J1042" s="11" t="s">
        <v>7232</v>
      </c>
      <c r="K1042" s="11" t="s">
        <v>7233</v>
      </c>
      <c r="L1042" s="11" t="s">
        <v>7116</v>
      </c>
      <c r="M1042" s="12">
        <v>45611</v>
      </c>
      <c r="N1042" s="12">
        <v>45616</v>
      </c>
      <c r="O1042" s="12" t="str">
        <f>IFERROR(_xlfn.XLOOKUP(표1[[#This Row],[시도]]&amp;" "&amp;표1[[#This Row],[시군구]],요금제0402!C:C,요금제0402!G:G),"-")</f>
        <v>지방</v>
      </c>
      <c r="P1042" s="40"/>
      <c r="Q1042" s="57">
        <v>0</v>
      </c>
      <c r="R1042" s="18">
        <v>100</v>
      </c>
      <c r="S1042" s="18">
        <v>50</v>
      </c>
      <c r="T1042" s="39" t="s">
        <v>64</v>
      </c>
      <c r="U1042" s="11" t="s">
        <v>150</v>
      </c>
      <c r="V1042" s="11">
        <v>0</v>
      </c>
      <c r="W1042" s="11">
        <v>0</v>
      </c>
      <c r="X1042" s="11">
        <v>0</v>
      </c>
      <c r="Y1042" s="11">
        <v>0</v>
      </c>
      <c r="Z1042" s="11">
        <v>0</v>
      </c>
      <c r="AA1042" s="11">
        <v>0</v>
      </c>
      <c r="AB1042" s="11">
        <v>0</v>
      </c>
      <c r="AC1042" s="11"/>
      <c r="AD1042" s="11"/>
      <c r="AE1042" s="11"/>
      <c r="AF1042" s="15"/>
      <c r="AG1042" s="56" t="str">
        <f>IFERROR(VLOOKUP(표1[[#This Row],[담당자]],'담당자 정보'!$B:$D,2,0),"")</f>
        <v>바로고</v>
      </c>
      <c r="AH1042" s="11" t="str">
        <f>IFERROR(VLOOKUP(표1[[#This Row],[담당자]],'담당자 정보'!$B:$E,4,0),"")</f>
        <v>2팀</v>
      </c>
      <c r="AI1042" s="12" t="s">
        <v>317</v>
      </c>
      <c r="AJ1042" s="39" t="str">
        <f>IFERROR(VLOOKUP(표1[[#This Row],[담당자]],배민비즈계정!$B:$E,3,0),"")</f>
        <v>mskim1</v>
      </c>
      <c r="AK1042" s="39" t="str">
        <f>IFERROR(VLOOKUP(표1[[#This Row],[담당자]],배민비즈계정!$B:$E,4,0),"")</f>
        <v>010-4659-7909</v>
      </c>
      <c r="AL1042" s="12" t="str">
        <f>VLOOKUP(표1[[#This Row],[담당자]],배민비즈계정!$B:$E,2,0)</f>
        <v>2팀</v>
      </c>
      <c r="AM1042" s="11" t="str">
        <f>VLOOKUP(표1[[#This Row],[담당자]],'담당자 정보'!B:G,6,FALSE)</f>
        <v>최융희</v>
      </c>
      <c r="AN1042" s="11" t="str">
        <f>VLOOKUP(표1[[#This Row],[팀장]],배민비즈계정!$B:$E,3,FALSE)</f>
        <v>yhchoi62</v>
      </c>
      <c r="AO1042" s="16" t="str">
        <f>VLOOKUP(표1[[#This Row],[팀장]],배민비즈계정!$B:$E,4,FALSE)</f>
        <v xml:space="preserve"> 010-2336-6262</v>
      </c>
      <c r="AP1042" s="2" t="s">
        <v>1831</v>
      </c>
      <c r="AQ1042" s="2" t="s">
        <v>7231</v>
      </c>
      <c r="AR1042" s="2" t="str">
        <f>_xlfn.XLOOKUP(표1[[#This Row],[시도2]]&amp;" "&amp;표1[[#This Row],[시군구2]],요금제0402!C:C,요금제0402!G:G)</f>
        <v>지방</v>
      </c>
      <c r="AS1042" s="2"/>
      <c r="AT1042" s="2"/>
      <c r="AU1042" s="2"/>
    </row>
    <row r="1043" spans="1:47" ht="16.5" customHeight="1">
      <c r="A1043" s="60">
        <v>1041</v>
      </c>
      <c r="B1043" s="11"/>
      <c r="C1043" s="11" t="s">
        <v>7234</v>
      </c>
      <c r="D1043" s="11" t="s">
        <v>7235</v>
      </c>
      <c r="E1043" s="11" t="s">
        <v>56</v>
      </c>
      <c r="F1043" s="11" t="s">
        <v>1284</v>
      </c>
      <c r="G1043" s="11" t="s">
        <v>1305</v>
      </c>
      <c r="H1043" s="11">
        <v>1</v>
      </c>
      <c r="I1043" s="50"/>
      <c r="J1043" s="11" t="s">
        <v>7236</v>
      </c>
      <c r="K1043" s="11" t="s">
        <v>7237</v>
      </c>
      <c r="L1043" s="11" t="s">
        <v>7116</v>
      </c>
      <c r="M1043" s="12">
        <v>45611</v>
      </c>
      <c r="N1043" s="12">
        <v>45616</v>
      </c>
      <c r="O1043" s="12" t="str">
        <f>IFERROR(_xlfn.XLOOKUP(표1[[#This Row],[시도]]&amp;" "&amp;표1[[#This Row],[시군구]],요금제0402!C:C,요금제0402!G:G),"-")</f>
        <v>지방</v>
      </c>
      <c r="P1043" s="40"/>
      <c r="Q1043" s="57">
        <v>0</v>
      </c>
      <c r="R1043" s="18">
        <v>100</v>
      </c>
      <c r="S1043" s="18">
        <v>50</v>
      </c>
      <c r="T1043" s="39" t="s">
        <v>64</v>
      </c>
      <c r="U1043" s="11" t="s">
        <v>64</v>
      </c>
      <c r="V1043" s="11">
        <v>5265600794</v>
      </c>
      <c r="W1043" s="11" t="s">
        <v>7238</v>
      </c>
      <c r="X1043" s="11" t="s">
        <v>5200</v>
      </c>
      <c r="Y1043" s="11" t="s">
        <v>7239</v>
      </c>
      <c r="Z1043" s="11">
        <v>9002158772384</v>
      </c>
      <c r="AA1043" s="11" t="s">
        <v>129</v>
      </c>
      <c r="AB1043" s="11" t="s">
        <v>7240</v>
      </c>
      <c r="AC1043" s="11"/>
      <c r="AD1043" s="11"/>
      <c r="AE1043" s="11"/>
      <c r="AF1043" s="15"/>
      <c r="AG1043" s="56" t="str">
        <f>IFERROR(VLOOKUP(표1[[#This Row],[담당자]],'담당자 정보'!$B:$D,2,0),"")</f>
        <v>바로고</v>
      </c>
      <c r="AH1043" s="11" t="str">
        <f>IFERROR(VLOOKUP(표1[[#This Row],[담당자]],'담당자 정보'!$B:$E,4,0),"")</f>
        <v>1팀</v>
      </c>
      <c r="AI1043" s="12" t="s">
        <v>131</v>
      </c>
      <c r="AJ1043" s="39" t="str">
        <f>IFERROR(VLOOKUP(표1[[#This Row],[담당자]],배민비즈계정!$B:$E,3,0),"")</f>
        <v>kwpark</v>
      </c>
      <c r="AK1043" s="39" t="str">
        <f>IFERROR(VLOOKUP(표1[[#This Row],[담당자]],배민비즈계정!$B:$E,4,0),"")</f>
        <v>010-9098-6748</v>
      </c>
      <c r="AL1043" s="12" t="str">
        <f>VLOOKUP(표1[[#This Row],[담당자]],배민비즈계정!$B:$E,2,0)</f>
        <v>1팀</v>
      </c>
      <c r="AM1043" s="11" t="str">
        <f>VLOOKUP(표1[[#This Row],[담당자]],'담당자 정보'!B:G,6,FALSE)</f>
        <v>평정현</v>
      </c>
      <c r="AN1043" s="11" t="str">
        <f>VLOOKUP(표1[[#This Row],[팀장]],배민비즈계정!$B:$E,3,FALSE)</f>
        <v>jhpyeong</v>
      </c>
      <c r="AO1043" s="16" t="str">
        <f>VLOOKUP(표1[[#This Row],[팀장]],배민비즈계정!$B:$E,4,FALSE)</f>
        <v>010-4660-7292</v>
      </c>
      <c r="AP1043" s="2" t="s">
        <v>1284</v>
      </c>
      <c r="AQ1043" s="2" t="s">
        <v>1305</v>
      </c>
      <c r="AR1043" s="2" t="str">
        <f>_xlfn.XLOOKUP(표1[[#This Row],[시도2]]&amp;" "&amp;표1[[#This Row],[시군구2]],요금제0402!C:C,요금제0402!G:G)</f>
        <v>지방</v>
      </c>
      <c r="AS1043" s="2"/>
      <c r="AT1043" s="2"/>
      <c r="AU1043" s="2"/>
    </row>
    <row r="1044" spans="1:47" ht="16.5" customHeight="1">
      <c r="A1044" s="44">
        <v>1042</v>
      </c>
      <c r="B1044" s="11"/>
      <c r="C1044" s="11" t="s">
        <v>7241</v>
      </c>
      <c r="D1044" s="11" t="s">
        <v>7242</v>
      </c>
      <c r="E1044" s="11" t="s">
        <v>56</v>
      </c>
      <c r="F1044" s="11" t="s">
        <v>57</v>
      </c>
      <c r="G1044" s="11" t="s">
        <v>576</v>
      </c>
      <c r="H1044" s="11">
        <v>0</v>
      </c>
      <c r="I1044" s="50"/>
      <c r="J1044" s="11" t="s">
        <v>7243</v>
      </c>
      <c r="K1044" s="11" t="s">
        <v>7244</v>
      </c>
      <c r="L1044" s="11" t="s">
        <v>7116</v>
      </c>
      <c r="M1044" s="12">
        <v>45611</v>
      </c>
      <c r="N1044" s="12">
        <v>45616</v>
      </c>
      <c r="O1044" s="12" t="str">
        <f>IFERROR(_xlfn.XLOOKUP(표1[[#This Row],[시도]]&amp;" "&amp;표1[[#This Row],[시군구]],요금제0402!C:C,요금제0402!G:G),"-")</f>
        <v>서울B&amp;경인A</v>
      </c>
      <c r="P1044" s="40"/>
      <c r="Q1044" s="57">
        <v>0</v>
      </c>
      <c r="R1044" s="18">
        <v>100</v>
      </c>
      <c r="S1044" s="18">
        <v>50</v>
      </c>
      <c r="T1044" s="39" t="s">
        <v>64</v>
      </c>
      <c r="U1044" s="11" t="s">
        <v>64</v>
      </c>
      <c r="V1044" s="11">
        <v>4521202390</v>
      </c>
      <c r="W1044" s="11" t="s">
        <v>7245</v>
      </c>
      <c r="X1044" s="11" t="s">
        <v>7246</v>
      </c>
      <c r="Y1044" s="11" t="s">
        <v>7247</v>
      </c>
      <c r="Z1044" s="11">
        <v>3511340197363</v>
      </c>
      <c r="AA1044" s="11" t="s">
        <v>142</v>
      </c>
      <c r="AB1044" s="11" t="s">
        <v>7248</v>
      </c>
      <c r="AC1044" s="11"/>
      <c r="AD1044" s="11"/>
      <c r="AE1044" s="11"/>
      <c r="AF1044" s="15"/>
      <c r="AG1044" s="56" t="str">
        <f>IFERROR(VLOOKUP(표1[[#This Row],[담당자]],'담당자 정보'!$B:$D,2,0),"")</f>
        <v>바로고</v>
      </c>
      <c r="AH1044" s="11" t="str">
        <f>IFERROR(VLOOKUP(표1[[#This Row],[담당자]],'담당자 정보'!$B:$E,4,0),"")</f>
        <v>1팀</v>
      </c>
      <c r="AI1044" s="12" t="s">
        <v>131</v>
      </c>
      <c r="AJ1044" s="39" t="str">
        <f>IFERROR(VLOOKUP(표1[[#This Row],[담당자]],배민비즈계정!$B:$E,3,0),"")</f>
        <v>kwpark</v>
      </c>
      <c r="AK1044" s="39" t="str">
        <f>IFERROR(VLOOKUP(표1[[#This Row],[담당자]],배민비즈계정!$B:$E,4,0),"")</f>
        <v>010-9098-6748</v>
      </c>
      <c r="AL1044" s="12" t="str">
        <f>VLOOKUP(표1[[#This Row],[담당자]],배민비즈계정!$B:$E,2,0)</f>
        <v>1팀</v>
      </c>
      <c r="AM1044" s="11" t="str">
        <f>VLOOKUP(표1[[#This Row],[담당자]],'담당자 정보'!B:G,6,FALSE)</f>
        <v>평정현</v>
      </c>
      <c r="AN1044" s="11" t="str">
        <f>VLOOKUP(표1[[#This Row],[팀장]],배민비즈계정!$B:$E,3,FALSE)</f>
        <v>jhpyeong</v>
      </c>
      <c r="AO1044" s="16" t="str">
        <f>VLOOKUP(표1[[#This Row],[팀장]],배민비즈계정!$B:$E,4,FALSE)</f>
        <v>010-4660-7292</v>
      </c>
      <c r="AP1044" s="2" t="s">
        <v>57</v>
      </c>
      <c r="AQ1044" s="2" t="s">
        <v>576</v>
      </c>
      <c r="AR1044" s="2" t="str">
        <f>_xlfn.XLOOKUP(표1[[#This Row],[시도2]]&amp;" "&amp;표1[[#This Row],[시군구2]],요금제0402!C:C,요금제0402!G:G)</f>
        <v>서울B&amp;경인A</v>
      </c>
      <c r="AS1044" s="2"/>
      <c r="AT1044" s="2"/>
      <c r="AU1044" s="2"/>
    </row>
    <row r="1045" spans="1:47" ht="16.5" customHeight="1">
      <c r="A1045" s="60">
        <v>1043</v>
      </c>
      <c r="B1045" s="11"/>
      <c r="C1045" s="11" t="s">
        <v>7249</v>
      </c>
      <c r="D1045" s="11" t="s">
        <v>7250</v>
      </c>
      <c r="E1045" s="11" t="s">
        <v>56</v>
      </c>
      <c r="F1045" s="11" t="s">
        <v>109</v>
      </c>
      <c r="G1045" s="11" t="s">
        <v>170</v>
      </c>
      <c r="H1045" s="11">
        <v>0</v>
      </c>
      <c r="I1045" s="50"/>
      <c r="J1045" s="11" t="s">
        <v>7251</v>
      </c>
      <c r="K1045" s="11" t="s">
        <v>7252</v>
      </c>
      <c r="L1045" s="11" t="s">
        <v>7116</v>
      </c>
      <c r="M1045" s="12">
        <v>45611</v>
      </c>
      <c r="N1045" s="12">
        <v>45616</v>
      </c>
      <c r="O1045" s="12" t="str">
        <f>IFERROR(_xlfn.XLOOKUP(표1[[#This Row],[시도]]&amp;" "&amp;표1[[#This Row],[시군구]],요금제0402!C:C,요금제0402!G:G),"-")</f>
        <v>경인B</v>
      </c>
      <c r="P1045" s="40"/>
      <c r="Q1045" s="57">
        <v>0</v>
      </c>
      <c r="R1045" s="18">
        <v>100</v>
      </c>
      <c r="S1045" s="18">
        <v>50</v>
      </c>
      <c r="T1045" s="39" t="s">
        <v>64</v>
      </c>
      <c r="U1045" s="11" t="s">
        <v>64</v>
      </c>
      <c r="V1045" s="11">
        <v>4300802452</v>
      </c>
      <c r="W1045" s="11" t="s">
        <v>7253</v>
      </c>
      <c r="X1045" s="11" t="s">
        <v>7254</v>
      </c>
      <c r="Y1045" s="11" t="s">
        <v>7255</v>
      </c>
      <c r="Z1045" s="11">
        <v>3333318962110</v>
      </c>
      <c r="AA1045" s="11" t="s">
        <v>68</v>
      </c>
      <c r="AB1045" s="11" t="s">
        <v>7256</v>
      </c>
      <c r="AC1045" s="11"/>
      <c r="AD1045" s="11"/>
      <c r="AE1045" s="11"/>
      <c r="AF1045" s="15"/>
      <c r="AG1045" s="56" t="str">
        <f>IFERROR(VLOOKUP(표1[[#This Row],[담당자]],'담당자 정보'!$B:$D,2,0),"")</f>
        <v>바로고</v>
      </c>
      <c r="AH1045" s="11" t="str">
        <f>IFERROR(VLOOKUP(표1[[#This Row],[담당자]],'담당자 정보'!$B:$E,4,0),"")</f>
        <v>1팀</v>
      </c>
      <c r="AI1045" s="12" t="s">
        <v>131</v>
      </c>
      <c r="AJ1045" s="39" t="str">
        <f>IFERROR(VLOOKUP(표1[[#This Row],[담당자]],배민비즈계정!$B:$E,3,0),"")</f>
        <v>kwpark</v>
      </c>
      <c r="AK1045" s="39" t="str">
        <f>IFERROR(VLOOKUP(표1[[#This Row],[담당자]],배민비즈계정!$B:$E,4,0),"")</f>
        <v>010-9098-6748</v>
      </c>
      <c r="AL1045" s="12" t="str">
        <f>VLOOKUP(표1[[#This Row],[담당자]],배민비즈계정!$B:$E,2,0)</f>
        <v>1팀</v>
      </c>
      <c r="AM1045" s="11" t="str">
        <f>VLOOKUP(표1[[#This Row],[담당자]],'담당자 정보'!B:G,6,FALSE)</f>
        <v>평정현</v>
      </c>
      <c r="AN1045" s="11" t="str">
        <f>VLOOKUP(표1[[#This Row],[팀장]],배민비즈계정!$B:$E,3,FALSE)</f>
        <v>jhpyeong</v>
      </c>
      <c r="AO1045" s="16" t="str">
        <f>VLOOKUP(표1[[#This Row],[팀장]],배민비즈계정!$B:$E,4,FALSE)</f>
        <v>010-4660-7292</v>
      </c>
      <c r="AP1045" s="2" t="s">
        <v>109</v>
      </c>
      <c r="AQ1045" s="2" t="s">
        <v>170</v>
      </c>
      <c r="AR1045" s="2" t="str">
        <f>_xlfn.XLOOKUP(표1[[#This Row],[시도2]]&amp;" "&amp;표1[[#This Row],[시군구2]],요금제0402!C:C,요금제0402!G:G)</f>
        <v>경인B</v>
      </c>
      <c r="AS1045" s="2"/>
      <c r="AT1045" s="2"/>
      <c r="AU1045" s="2"/>
    </row>
    <row r="1046" spans="1:47" ht="16.5" customHeight="1">
      <c r="A1046" s="44">
        <v>1044</v>
      </c>
      <c r="B1046" s="11"/>
      <c r="C1046" s="11" t="s">
        <v>7257</v>
      </c>
      <c r="D1046" s="11" t="s">
        <v>7258</v>
      </c>
      <c r="E1046" s="11" t="s">
        <v>56</v>
      </c>
      <c r="F1046" s="11" t="s">
        <v>309</v>
      </c>
      <c r="G1046" s="11" t="s">
        <v>310</v>
      </c>
      <c r="H1046" s="11">
        <v>0</v>
      </c>
      <c r="I1046" s="50"/>
      <c r="J1046" s="11" t="s">
        <v>7259</v>
      </c>
      <c r="K1046" s="11" t="s">
        <v>7260</v>
      </c>
      <c r="L1046" s="11" t="s">
        <v>7116</v>
      </c>
      <c r="M1046" s="12">
        <v>45611</v>
      </c>
      <c r="N1046" s="12">
        <v>45616</v>
      </c>
      <c r="O1046" s="12" t="str">
        <f>IFERROR(_xlfn.XLOOKUP(표1[[#This Row],[시도]]&amp;" "&amp;표1[[#This Row],[시군구]],요금제0402!C:C,요금제0402!G:G),"-")</f>
        <v>지방</v>
      </c>
      <c r="P1046" s="40"/>
      <c r="Q1046" s="57">
        <v>0</v>
      </c>
      <c r="R1046" s="18">
        <v>100</v>
      </c>
      <c r="S1046" s="18">
        <v>50</v>
      </c>
      <c r="T1046" s="39" t="s">
        <v>64</v>
      </c>
      <c r="U1046" s="11" t="s">
        <v>150</v>
      </c>
      <c r="V1046" s="11">
        <v>0</v>
      </c>
      <c r="W1046" s="11">
        <v>0</v>
      </c>
      <c r="X1046" s="11">
        <v>0</v>
      </c>
      <c r="Y1046" s="11">
        <v>0</v>
      </c>
      <c r="Z1046" s="11">
        <v>0</v>
      </c>
      <c r="AA1046" s="11">
        <v>0</v>
      </c>
      <c r="AB1046" s="11">
        <v>0</v>
      </c>
      <c r="AC1046" s="11"/>
      <c r="AD1046" s="11"/>
      <c r="AE1046" s="11"/>
      <c r="AF1046" s="15"/>
      <c r="AG1046" s="56" t="str">
        <f>IFERROR(VLOOKUP(표1[[#This Row],[담당자]],'담당자 정보'!$B:$D,2,0),"")</f>
        <v>바로고</v>
      </c>
      <c r="AH1046" s="11" t="str">
        <f>IFERROR(VLOOKUP(표1[[#This Row],[담당자]],'담당자 정보'!$B:$E,4,0),"")</f>
        <v>세일즈팀</v>
      </c>
      <c r="AI1046" s="12" t="s">
        <v>6806</v>
      </c>
      <c r="AJ1046" s="39" t="str">
        <f>IFERROR(VLOOKUP(표1[[#This Row],[담당자]],배민비즈계정!$B:$E,3,0),"")</f>
        <v>jacal1120</v>
      </c>
      <c r="AK1046" s="39" t="str">
        <f>IFERROR(VLOOKUP(표1[[#This Row],[담당자]],배민비즈계정!$B:$E,4,0),"")</f>
        <v xml:space="preserve"> 010-9072-3442</v>
      </c>
      <c r="AL1046" s="12" t="str">
        <f>VLOOKUP(표1[[#This Row],[담당자]],배민비즈계정!$B:$E,2,0)</f>
        <v>세일즈팀</v>
      </c>
      <c r="AM1046" s="11" t="str">
        <f>VLOOKUP(표1[[#This Row],[담당자]],'담당자 정보'!B:G,6,FALSE)</f>
        <v>최융희</v>
      </c>
      <c r="AN1046" s="11" t="str">
        <f>VLOOKUP(표1[[#This Row],[팀장]],배민비즈계정!$B:$E,3,FALSE)</f>
        <v>yhchoi62</v>
      </c>
      <c r="AO1046" s="16" t="str">
        <f>VLOOKUP(표1[[#This Row],[팀장]],배민비즈계정!$B:$E,4,FALSE)</f>
        <v xml:space="preserve"> 010-2336-6262</v>
      </c>
      <c r="AP1046" s="2" t="s">
        <v>309</v>
      </c>
      <c r="AQ1046" s="2" t="s">
        <v>310</v>
      </c>
      <c r="AR1046" s="2" t="str">
        <f>_xlfn.XLOOKUP(표1[[#This Row],[시도2]]&amp;" "&amp;표1[[#This Row],[시군구2]],요금제0402!C:C,요금제0402!G:G)</f>
        <v>지방</v>
      </c>
      <c r="AS1046" s="2"/>
      <c r="AT1046" s="2"/>
      <c r="AU1046" s="2"/>
    </row>
    <row r="1047" spans="1:47" ht="16.5" customHeight="1">
      <c r="A1047" s="60">
        <v>1045</v>
      </c>
      <c r="B1047" s="11"/>
      <c r="C1047" s="11" t="s">
        <v>7261</v>
      </c>
      <c r="D1047" s="11" t="s">
        <v>7262</v>
      </c>
      <c r="E1047" s="11" t="s">
        <v>75</v>
      </c>
      <c r="F1047" s="11" t="s">
        <v>109</v>
      </c>
      <c r="G1047" s="11" t="s">
        <v>786</v>
      </c>
      <c r="H1047" s="11">
        <v>0</v>
      </c>
      <c r="I1047" s="50"/>
      <c r="J1047" s="11" t="s">
        <v>7263</v>
      </c>
      <c r="K1047" s="11" t="s">
        <v>7264</v>
      </c>
      <c r="L1047" s="11" t="s">
        <v>7116</v>
      </c>
      <c r="M1047" s="12">
        <v>45611</v>
      </c>
      <c r="N1047" s="12">
        <v>45616</v>
      </c>
      <c r="O1047" s="12" t="str">
        <f>IFERROR(_xlfn.XLOOKUP(표1[[#This Row],[시도]]&amp;" "&amp;표1[[#This Row],[시군구]],요금제0402!C:C,요금제0402!G:G),"-")</f>
        <v>경인B</v>
      </c>
      <c r="P1047" s="40"/>
      <c r="Q1047" s="57">
        <v>0</v>
      </c>
      <c r="R1047" s="18">
        <v>100</v>
      </c>
      <c r="S1047" s="18">
        <v>50</v>
      </c>
      <c r="T1047" s="39" t="s">
        <v>64</v>
      </c>
      <c r="U1047" s="11" t="s">
        <v>64</v>
      </c>
      <c r="V1047" s="11">
        <v>2590901813</v>
      </c>
      <c r="W1047" s="11" t="s">
        <v>7265</v>
      </c>
      <c r="X1047" s="11" t="s">
        <v>7266</v>
      </c>
      <c r="Y1047" s="11" t="s">
        <v>7267</v>
      </c>
      <c r="Z1047" s="11">
        <v>110436179103</v>
      </c>
      <c r="AA1047" s="11" t="s">
        <v>165</v>
      </c>
      <c r="AB1047" s="11" t="s">
        <v>7268</v>
      </c>
      <c r="AC1047" s="11"/>
      <c r="AD1047" s="11"/>
      <c r="AE1047" s="11"/>
      <c r="AF1047" s="15"/>
      <c r="AG1047" s="56" t="str">
        <f>IFERROR(VLOOKUP(표1[[#This Row],[담당자]],'담당자 정보'!$B:$D,2,0),"")</f>
        <v>바로고</v>
      </c>
      <c r="AH1047" s="11" t="str">
        <f>IFERROR(VLOOKUP(표1[[#This Row],[담당자]],'담당자 정보'!$B:$E,4,0),"")</f>
        <v>1팀</v>
      </c>
      <c r="AI1047" s="12" t="s">
        <v>71</v>
      </c>
      <c r="AJ1047" s="39" t="str">
        <f>IFERROR(VLOOKUP(표1[[#This Row],[담당자]],배민비즈계정!$B:$E,3,0),"")</f>
        <v>tkdan159</v>
      </c>
      <c r="AK1047" s="39" t="str">
        <f>IFERROR(VLOOKUP(표1[[#This Row],[담당자]],배민비즈계정!$B:$E,4,0),"")</f>
        <v>010-9052-0911</v>
      </c>
      <c r="AL1047" s="12" t="str">
        <f>VLOOKUP(표1[[#This Row],[담당자]],배민비즈계정!$B:$E,2,0)</f>
        <v>1팀</v>
      </c>
      <c r="AM1047" s="11" t="str">
        <f>VLOOKUP(표1[[#This Row],[담당자]],'담당자 정보'!B:G,6,FALSE)</f>
        <v>평정현</v>
      </c>
      <c r="AN1047" s="11" t="str">
        <f>VLOOKUP(표1[[#This Row],[팀장]],배민비즈계정!$B:$E,3,FALSE)</f>
        <v>jhpyeong</v>
      </c>
      <c r="AO1047" s="16" t="str">
        <f>VLOOKUP(표1[[#This Row],[팀장]],배민비즈계정!$B:$E,4,FALSE)</f>
        <v>010-4660-7292</v>
      </c>
      <c r="AP1047" s="2" t="s">
        <v>109</v>
      </c>
      <c r="AQ1047" s="2" t="s">
        <v>786</v>
      </c>
      <c r="AR1047" s="2" t="str">
        <f>_xlfn.XLOOKUP(표1[[#This Row],[시도2]]&amp;" "&amp;표1[[#This Row],[시군구2]],요금제0402!C:C,요금제0402!G:G)</f>
        <v>경인B</v>
      </c>
      <c r="AS1047" s="2"/>
      <c r="AT1047" s="2"/>
      <c r="AU1047" s="2"/>
    </row>
    <row r="1048" spans="1:47" ht="16.5" customHeight="1">
      <c r="A1048" s="44">
        <v>1046</v>
      </c>
      <c r="B1048" s="11"/>
      <c r="C1048" s="11" t="s">
        <v>7269</v>
      </c>
      <c r="D1048" s="11" t="s">
        <v>7270</v>
      </c>
      <c r="E1048" s="11" t="s">
        <v>56</v>
      </c>
      <c r="F1048" s="11" t="s">
        <v>57</v>
      </c>
      <c r="G1048" s="11" t="s">
        <v>1409</v>
      </c>
      <c r="H1048" s="11">
        <v>0</v>
      </c>
      <c r="I1048" s="50"/>
      <c r="J1048" s="11" t="s">
        <v>7271</v>
      </c>
      <c r="K1048" s="11" t="s">
        <v>7272</v>
      </c>
      <c r="L1048" s="11" t="s">
        <v>7116</v>
      </c>
      <c r="M1048" s="12">
        <v>45611</v>
      </c>
      <c r="N1048" s="12">
        <v>45616</v>
      </c>
      <c r="O1048" s="12" t="str">
        <f>IFERROR(_xlfn.XLOOKUP(표1[[#This Row],[시도]]&amp;" "&amp;표1[[#This Row],[시군구]],요금제0402!C:C,요금제0402!G:G),"-")</f>
        <v>서울B&amp;경인A</v>
      </c>
      <c r="P1048" s="40"/>
      <c r="Q1048" s="57">
        <v>0</v>
      </c>
      <c r="R1048" s="18">
        <v>100</v>
      </c>
      <c r="S1048" s="18">
        <v>0</v>
      </c>
      <c r="T1048" s="39" t="s">
        <v>63</v>
      </c>
      <c r="U1048" s="11" t="s">
        <v>64</v>
      </c>
      <c r="V1048" s="11">
        <v>0</v>
      </c>
      <c r="W1048" s="11">
        <v>0</v>
      </c>
      <c r="X1048" s="11">
        <v>0</v>
      </c>
      <c r="Y1048" s="11">
        <v>0</v>
      </c>
      <c r="Z1048" s="11">
        <v>0</v>
      </c>
      <c r="AA1048" s="11">
        <v>0</v>
      </c>
      <c r="AB1048" s="11">
        <v>0</v>
      </c>
      <c r="AC1048" s="11"/>
      <c r="AD1048" s="11"/>
      <c r="AE1048" s="11"/>
      <c r="AF1048" s="15"/>
      <c r="AG1048" s="56" t="str">
        <f>IFERROR(VLOOKUP(표1[[#This Row],[담당자]],'담당자 정보'!$B:$D,2,0),"")</f>
        <v>바로고</v>
      </c>
      <c r="AH1048" s="11" t="str">
        <f>IFERROR(VLOOKUP(표1[[#This Row],[담당자]],'담당자 정보'!$B:$E,4,0),"")</f>
        <v>1팀</v>
      </c>
      <c r="AI1048" s="12" t="s">
        <v>71</v>
      </c>
      <c r="AJ1048" s="39" t="str">
        <f>IFERROR(VLOOKUP(표1[[#This Row],[담당자]],배민비즈계정!$B:$E,3,0),"")</f>
        <v>tkdan159</v>
      </c>
      <c r="AK1048" s="39" t="str">
        <f>IFERROR(VLOOKUP(표1[[#This Row],[담당자]],배민비즈계정!$B:$E,4,0),"")</f>
        <v>010-9052-0911</v>
      </c>
      <c r="AL1048" s="12" t="str">
        <f>VLOOKUP(표1[[#This Row],[담당자]],배민비즈계정!$B:$E,2,0)</f>
        <v>1팀</v>
      </c>
      <c r="AM1048" s="11" t="str">
        <f>VLOOKUP(표1[[#This Row],[담당자]],'담당자 정보'!B:G,6,FALSE)</f>
        <v>평정현</v>
      </c>
      <c r="AN1048" s="11" t="str">
        <f>VLOOKUP(표1[[#This Row],[팀장]],배민비즈계정!$B:$E,3,FALSE)</f>
        <v>jhpyeong</v>
      </c>
      <c r="AO1048" s="16" t="str">
        <f>VLOOKUP(표1[[#This Row],[팀장]],배민비즈계정!$B:$E,4,FALSE)</f>
        <v>010-4660-7292</v>
      </c>
      <c r="AP1048" s="2" t="s">
        <v>57</v>
      </c>
      <c r="AQ1048" s="2" t="s">
        <v>1409</v>
      </c>
      <c r="AR1048" s="2" t="str">
        <f>_xlfn.XLOOKUP(표1[[#This Row],[시도2]]&amp;" "&amp;표1[[#This Row],[시군구2]],요금제0402!C:C,요금제0402!G:G)</f>
        <v>서울B&amp;경인A</v>
      </c>
      <c r="AS1048" s="2"/>
      <c r="AT1048" s="2"/>
      <c r="AU1048" s="2"/>
    </row>
    <row r="1049" spans="1:47" ht="16.5" customHeight="1">
      <c r="A1049" s="60">
        <v>1047</v>
      </c>
      <c r="B1049" s="11"/>
      <c r="C1049" s="11" t="s">
        <v>7273</v>
      </c>
      <c r="D1049" s="11" t="s">
        <v>7274</v>
      </c>
      <c r="E1049" s="11" t="s">
        <v>1177</v>
      </c>
      <c r="F1049" s="11" t="s">
        <v>109</v>
      </c>
      <c r="G1049" s="11" t="s">
        <v>1178</v>
      </c>
      <c r="H1049" s="11">
        <v>1</v>
      </c>
      <c r="I1049" s="50"/>
      <c r="J1049" s="11" t="s">
        <v>7275</v>
      </c>
      <c r="K1049" s="11" t="s">
        <v>7276</v>
      </c>
      <c r="L1049" s="11" t="s">
        <v>7116</v>
      </c>
      <c r="M1049" s="12">
        <v>45611</v>
      </c>
      <c r="N1049" s="12">
        <v>45616</v>
      </c>
      <c r="O1049" s="12" t="str">
        <f>IFERROR(_xlfn.XLOOKUP(표1[[#This Row],[시도]]&amp;" "&amp;표1[[#This Row],[시군구]],요금제0402!C:C,요금제0402!G:G),"-")</f>
        <v>로드러너 요금제</v>
      </c>
      <c r="P1049" s="40"/>
      <c r="Q1049" s="57">
        <v>0</v>
      </c>
      <c r="R1049" s="18">
        <v>100</v>
      </c>
      <c r="S1049" s="18">
        <v>50</v>
      </c>
      <c r="T1049" s="39" t="s">
        <v>64</v>
      </c>
      <c r="U1049" s="11" t="s">
        <v>64</v>
      </c>
      <c r="V1049" s="11">
        <v>1392002323</v>
      </c>
      <c r="W1049" s="11" t="s">
        <v>6267</v>
      </c>
      <c r="X1049" s="11" t="s">
        <v>6268</v>
      </c>
      <c r="Y1049" s="11" t="s">
        <v>6269</v>
      </c>
      <c r="Z1049" s="11">
        <v>3333315918251</v>
      </c>
      <c r="AA1049" s="11" t="s">
        <v>68</v>
      </c>
      <c r="AB1049" s="11" t="s">
        <v>7277</v>
      </c>
      <c r="AC1049" s="11"/>
      <c r="AD1049" s="11"/>
      <c r="AE1049" s="11"/>
      <c r="AF1049" s="15"/>
      <c r="AG1049" s="56" t="str">
        <f>IFERROR(VLOOKUP(표1[[#This Row],[담당자]],'담당자 정보'!$B:$D,2,0),"")</f>
        <v>바로고</v>
      </c>
      <c r="AH1049" s="11" t="str">
        <f>IFERROR(VLOOKUP(표1[[#This Row],[담당자]],'담당자 정보'!$B:$E,4,0),"")</f>
        <v>2팀</v>
      </c>
      <c r="AI1049" s="12" t="s">
        <v>298</v>
      </c>
      <c r="AJ1049" s="39" t="str">
        <f>IFERROR(VLOOKUP(표1[[#This Row],[담당자]],배민비즈계정!$B:$E,3,0),"")</f>
        <v>hbshim</v>
      </c>
      <c r="AK1049" s="39" t="str">
        <f>IFERROR(VLOOKUP(표1[[#This Row],[담당자]],배민비즈계정!$B:$E,4,0),"")</f>
        <v xml:space="preserve"> 010-8940-9029</v>
      </c>
      <c r="AL1049" s="12" t="str">
        <f>VLOOKUP(표1[[#This Row],[담당자]],배민비즈계정!$B:$E,2,0)</f>
        <v>2팀</v>
      </c>
      <c r="AM1049" s="11" t="str">
        <f>VLOOKUP(표1[[#This Row],[담당자]],'담당자 정보'!B:G,6,FALSE)</f>
        <v>최융희</v>
      </c>
      <c r="AN1049" s="11" t="str">
        <f>VLOOKUP(표1[[#This Row],[팀장]],배민비즈계정!$B:$E,3,FALSE)</f>
        <v>yhchoi62</v>
      </c>
      <c r="AO1049" s="16" t="str">
        <f>VLOOKUP(표1[[#This Row],[팀장]],배민비즈계정!$B:$E,4,FALSE)</f>
        <v xml:space="preserve"> 010-2336-6262</v>
      </c>
      <c r="AP1049" s="2" t="s">
        <v>109</v>
      </c>
      <c r="AQ1049" s="2" t="s">
        <v>1178</v>
      </c>
      <c r="AR1049" s="2" t="str">
        <f>_xlfn.XLOOKUP(표1[[#This Row],[시도2]]&amp;" "&amp;표1[[#This Row],[시군구2]],요금제0402!C:C,요금제0402!G:G)</f>
        <v>로드러너 요금제</v>
      </c>
      <c r="AS1049" s="2"/>
      <c r="AT1049" s="2"/>
      <c r="AU1049" s="2"/>
    </row>
    <row r="1050" spans="1:47" ht="16.5" customHeight="1">
      <c r="A1050" s="44">
        <v>1048</v>
      </c>
      <c r="B1050" s="11"/>
      <c r="C1050" s="11" t="s">
        <v>7278</v>
      </c>
      <c r="D1050" s="11" t="s">
        <v>7279</v>
      </c>
      <c r="E1050" s="11" t="s">
        <v>108</v>
      </c>
      <c r="F1050" s="11" t="s">
        <v>1236</v>
      </c>
      <c r="G1050" s="11" t="s">
        <v>7171</v>
      </c>
      <c r="H1050" s="11">
        <v>1</v>
      </c>
      <c r="I1050" s="50"/>
      <c r="J1050" s="11" t="s">
        <v>7280</v>
      </c>
      <c r="K1050" s="11" t="s">
        <v>7281</v>
      </c>
      <c r="L1050" s="11" t="s">
        <v>7116</v>
      </c>
      <c r="M1050" s="12">
        <v>45611</v>
      </c>
      <c r="N1050" s="12">
        <v>45616</v>
      </c>
      <c r="O1050" s="12" t="str">
        <f>IFERROR(_xlfn.XLOOKUP(표1[[#This Row],[시도]]&amp;" "&amp;표1[[#This Row],[시군구]],요금제0402!C:C,요금제0402!G:G),"-")</f>
        <v>지방</v>
      </c>
      <c r="P1050" s="40"/>
      <c r="Q1050" s="57">
        <v>200</v>
      </c>
      <c r="R1050" s="18">
        <v>100</v>
      </c>
      <c r="S1050" s="18">
        <v>50</v>
      </c>
      <c r="T1050" s="39" t="s">
        <v>64</v>
      </c>
      <c r="U1050" s="11" t="s">
        <v>64</v>
      </c>
      <c r="V1050" s="11">
        <v>3682000961</v>
      </c>
      <c r="W1050" s="11" t="s">
        <v>7282</v>
      </c>
      <c r="X1050" s="11" t="s">
        <v>7283</v>
      </c>
      <c r="Y1050" s="11" t="s">
        <v>7284</v>
      </c>
      <c r="Z1050" s="11">
        <v>3333030184403</v>
      </c>
      <c r="AA1050" s="11" t="s">
        <v>68</v>
      </c>
      <c r="AB1050" s="11" t="s">
        <v>7285</v>
      </c>
      <c r="AC1050" s="11"/>
      <c r="AD1050" s="11"/>
      <c r="AE1050" s="11"/>
      <c r="AF1050" s="15"/>
      <c r="AG1050" s="56" t="str">
        <f>IFERROR(VLOOKUP(표1[[#This Row],[담당자]],'담당자 정보'!$B:$D,2,0),"")</f>
        <v>바로고</v>
      </c>
      <c r="AH1050" s="11" t="str">
        <f>IFERROR(VLOOKUP(표1[[#This Row],[담당자]],'담당자 정보'!$B:$E,4,0),"")</f>
        <v>2팀</v>
      </c>
      <c r="AI1050" s="12" t="s">
        <v>535</v>
      </c>
      <c r="AJ1050" s="39" t="str">
        <f>IFERROR(VLOOKUP(표1[[#This Row],[담당자]],배민비즈계정!$B:$E,3,0),"")</f>
        <v>yckim</v>
      </c>
      <c r="AK1050" s="39" t="str">
        <f>IFERROR(VLOOKUP(표1[[#This Row],[담당자]],배민비즈계정!$B:$E,4,0),"")</f>
        <v>010-9995-3121</v>
      </c>
      <c r="AL1050" s="12" t="str">
        <f>VLOOKUP(표1[[#This Row],[담당자]],배민비즈계정!$B:$E,2,0)</f>
        <v>2팀</v>
      </c>
      <c r="AM1050" s="11" t="str">
        <f>VLOOKUP(표1[[#This Row],[담당자]],'담당자 정보'!B:G,6,FALSE)</f>
        <v>최융희</v>
      </c>
      <c r="AN1050" s="11" t="str">
        <f>VLOOKUP(표1[[#This Row],[팀장]],배민비즈계정!$B:$E,3,FALSE)</f>
        <v>yhchoi62</v>
      </c>
      <c r="AO1050" s="16" t="str">
        <f>VLOOKUP(표1[[#This Row],[팀장]],배민비즈계정!$B:$E,4,FALSE)</f>
        <v xml:space="preserve"> 010-2336-6262</v>
      </c>
      <c r="AP1050" s="2" t="s">
        <v>1236</v>
      </c>
      <c r="AQ1050" s="2" t="s">
        <v>7171</v>
      </c>
      <c r="AR1050" s="2" t="str">
        <f>_xlfn.XLOOKUP(표1[[#This Row],[시도2]]&amp;" "&amp;표1[[#This Row],[시군구2]],요금제0402!C:C,요금제0402!G:G)</f>
        <v>지방</v>
      </c>
      <c r="AS1050" s="2"/>
      <c r="AT1050" s="2"/>
      <c r="AU1050" s="2"/>
    </row>
    <row r="1051" spans="1:47" ht="16.5" customHeight="1">
      <c r="A1051" s="60">
        <v>1049</v>
      </c>
      <c r="B1051" s="11"/>
      <c r="C1051" s="11" t="s">
        <v>7286</v>
      </c>
      <c r="D1051" s="11" t="s">
        <v>7287</v>
      </c>
      <c r="E1051" s="11" t="s">
        <v>56</v>
      </c>
      <c r="F1051" s="11" t="s">
        <v>493</v>
      </c>
      <c r="G1051" s="11" t="s">
        <v>377</v>
      </c>
      <c r="H1051" s="11">
        <v>0</v>
      </c>
      <c r="I1051" s="50"/>
      <c r="J1051" s="11" t="s">
        <v>7288</v>
      </c>
      <c r="K1051" s="11" t="s">
        <v>7289</v>
      </c>
      <c r="L1051" s="11" t="s">
        <v>7116</v>
      </c>
      <c r="M1051" s="12">
        <v>45611</v>
      </c>
      <c r="N1051" s="12">
        <v>45616</v>
      </c>
      <c r="O1051" s="12" t="str">
        <f>IFERROR(_xlfn.XLOOKUP(표1[[#This Row],[시도]]&amp;" "&amp;표1[[#This Row],[시군구]],요금제0402!C:C,요금제0402!G:G),"-")</f>
        <v>지방</v>
      </c>
      <c r="P1051" s="40"/>
      <c r="Q1051" s="57">
        <v>0</v>
      </c>
      <c r="R1051" s="18">
        <v>100</v>
      </c>
      <c r="S1051" s="18">
        <v>50</v>
      </c>
      <c r="T1051" s="39" t="s">
        <v>64</v>
      </c>
      <c r="U1051" s="11" t="s">
        <v>64</v>
      </c>
      <c r="V1051" s="11">
        <v>2436100758</v>
      </c>
      <c r="W1051" s="11" t="s">
        <v>7290</v>
      </c>
      <c r="X1051" s="11" t="s">
        <v>7291</v>
      </c>
      <c r="Y1051" s="11" t="s">
        <v>7292</v>
      </c>
      <c r="Z1051" s="11">
        <v>313120130762</v>
      </c>
      <c r="AA1051" s="11" t="s">
        <v>500</v>
      </c>
      <c r="AB1051" s="11" t="s">
        <v>7293</v>
      </c>
      <c r="AC1051" s="11"/>
      <c r="AD1051" s="11"/>
      <c r="AE1051" s="11"/>
      <c r="AF1051" s="15"/>
      <c r="AG1051" s="56" t="str">
        <f>IFERROR(VLOOKUP(표1[[#This Row],[담당자]],'담당자 정보'!$B:$D,2,0),"")</f>
        <v>바로고</v>
      </c>
      <c r="AH1051" s="11" t="str">
        <f>IFERROR(VLOOKUP(표1[[#This Row],[담당자]],'담당자 정보'!$B:$E,4,0),"")</f>
        <v>1팀</v>
      </c>
      <c r="AI1051" s="12" t="s">
        <v>131</v>
      </c>
      <c r="AJ1051" s="39" t="str">
        <f>IFERROR(VLOOKUP(표1[[#This Row],[담당자]],배민비즈계정!$B:$E,3,0),"")</f>
        <v>kwpark</v>
      </c>
      <c r="AK1051" s="39" t="str">
        <f>IFERROR(VLOOKUP(표1[[#This Row],[담당자]],배민비즈계정!$B:$E,4,0),"")</f>
        <v>010-9098-6748</v>
      </c>
      <c r="AL1051" s="12" t="str">
        <f>VLOOKUP(표1[[#This Row],[담당자]],배민비즈계정!$B:$E,2,0)</f>
        <v>1팀</v>
      </c>
      <c r="AM1051" s="11" t="str">
        <f>VLOOKUP(표1[[#This Row],[담당자]],'담당자 정보'!B:G,6,FALSE)</f>
        <v>평정현</v>
      </c>
      <c r="AN1051" s="11" t="str">
        <f>VLOOKUP(표1[[#This Row],[팀장]],배민비즈계정!$B:$E,3,FALSE)</f>
        <v>jhpyeong</v>
      </c>
      <c r="AO1051" s="16" t="str">
        <f>VLOOKUP(표1[[#This Row],[팀장]],배민비즈계정!$B:$E,4,FALSE)</f>
        <v>010-4660-7292</v>
      </c>
      <c r="AP1051" s="2" t="s">
        <v>493</v>
      </c>
      <c r="AQ1051" s="2" t="s">
        <v>377</v>
      </c>
      <c r="AR1051" s="2" t="str">
        <f>_xlfn.XLOOKUP(표1[[#This Row],[시도2]]&amp;" "&amp;표1[[#This Row],[시군구2]],요금제0402!C:C,요금제0402!G:G)</f>
        <v>지방</v>
      </c>
      <c r="AS1051" s="2"/>
      <c r="AT1051" s="2"/>
      <c r="AU1051" s="2"/>
    </row>
    <row r="1052" spans="1:47" ht="16.5" customHeight="1">
      <c r="A1052" s="44">
        <v>1050</v>
      </c>
      <c r="B1052" s="11"/>
      <c r="C1052" s="11" t="s">
        <v>7294</v>
      </c>
      <c r="D1052" s="11" t="s">
        <v>7295</v>
      </c>
      <c r="E1052" s="11" t="s">
        <v>108</v>
      </c>
      <c r="F1052" s="11" t="s">
        <v>109</v>
      </c>
      <c r="G1052" s="11" t="s">
        <v>2273</v>
      </c>
      <c r="H1052" s="11">
        <v>1</v>
      </c>
      <c r="I1052" s="50"/>
      <c r="J1052" s="11" t="s">
        <v>7296</v>
      </c>
      <c r="K1052" s="11" t="s">
        <v>7128</v>
      </c>
      <c r="L1052" s="11" t="s">
        <v>7116</v>
      </c>
      <c r="M1052" s="12">
        <v>45611</v>
      </c>
      <c r="N1052" s="12">
        <v>45616</v>
      </c>
      <c r="O1052" s="12" t="str">
        <f>IFERROR(_xlfn.XLOOKUP(표1[[#This Row],[시도]]&amp;" "&amp;표1[[#This Row],[시군구]],요금제0402!C:C,요금제0402!G:G),"-")</f>
        <v>경인B</v>
      </c>
      <c r="P1052" s="40"/>
      <c r="Q1052" s="57">
        <v>0</v>
      </c>
      <c r="R1052" s="18">
        <v>100</v>
      </c>
      <c r="S1052" s="18">
        <v>50</v>
      </c>
      <c r="T1052" s="39" t="s">
        <v>64</v>
      </c>
      <c r="U1052" s="11" t="s">
        <v>64</v>
      </c>
      <c r="V1052" s="11">
        <v>5043563377</v>
      </c>
      <c r="W1052" s="11" t="s">
        <v>7297</v>
      </c>
      <c r="X1052" s="11" t="s">
        <v>7298</v>
      </c>
      <c r="Y1052" s="11" t="s">
        <v>7299</v>
      </c>
      <c r="Z1052" s="11">
        <v>3333211709592</v>
      </c>
      <c r="AA1052" s="11" t="s">
        <v>68</v>
      </c>
      <c r="AB1052" s="11" t="s">
        <v>7300</v>
      </c>
      <c r="AC1052" s="11"/>
      <c r="AD1052" s="11"/>
      <c r="AE1052" s="11"/>
      <c r="AF1052" s="15"/>
      <c r="AG1052" s="56" t="str">
        <f>IFERROR(VLOOKUP(표1[[#This Row],[담당자]],'담당자 정보'!$B:$D,2,0),"")</f>
        <v>바로고</v>
      </c>
      <c r="AH1052" s="11" t="str">
        <f>IFERROR(VLOOKUP(표1[[#This Row],[담당자]],'담당자 정보'!$B:$E,4,0),"")</f>
        <v>1팀</v>
      </c>
      <c r="AI1052" s="12" t="s">
        <v>131</v>
      </c>
      <c r="AJ1052" s="39" t="str">
        <f>IFERROR(VLOOKUP(표1[[#This Row],[담당자]],배민비즈계정!$B:$E,3,0),"")</f>
        <v>kwpark</v>
      </c>
      <c r="AK1052" s="39" t="str">
        <f>IFERROR(VLOOKUP(표1[[#This Row],[담당자]],배민비즈계정!$B:$E,4,0),"")</f>
        <v>010-9098-6748</v>
      </c>
      <c r="AL1052" s="12" t="str">
        <f>VLOOKUP(표1[[#This Row],[담당자]],배민비즈계정!$B:$E,2,0)</f>
        <v>1팀</v>
      </c>
      <c r="AM1052" s="11" t="str">
        <f>VLOOKUP(표1[[#This Row],[담당자]],'담당자 정보'!B:G,6,FALSE)</f>
        <v>평정현</v>
      </c>
      <c r="AN1052" s="11" t="str">
        <f>VLOOKUP(표1[[#This Row],[팀장]],배민비즈계정!$B:$E,3,FALSE)</f>
        <v>jhpyeong</v>
      </c>
      <c r="AO1052" s="16" t="str">
        <f>VLOOKUP(표1[[#This Row],[팀장]],배민비즈계정!$B:$E,4,FALSE)</f>
        <v>010-4660-7292</v>
      </c>
      <c r="AP1052" s="2" t="s">
        <v>109</v>
      </c>
      <c r="AQ1052" s="2" t="s">
        <v>2273</v>
      </c>
      <c r="AR1052" s="2" t="str">
        <f>_xlfn.XLOOKUP(표1[[#This Row],[시도2]]&amp;" "&amp;표1[[#This Row],[시군구2]],요금제0402!C:C,요금제0402!G:G)</f>
        <v>경인B</v>
      </c>
      <c r="AS1052" s="2"/>
      <c r="AT1052" s="2"/>
      <c r="AU1052" s="2"/>
    </row>
    <row r="1053" spans="1:47" ht="16.5" customHeight="1">
      <c r="A1053" s="60">
        <v>1051</v>
      </c>
      <c r="B1053" s="11"/>
      <c r="C1053" s="11" t="s">
        <v>7301</v>
      </c>
      <c r="D1053" s="11" t="s">
        <v>7302</v>
      </c>
      <c r="E1053" s="11" t="s">
        <v>56</v>
      </c>
      <c r="F1053" s="11" t="s">
        <v>57</v>
      </c>
      <c r="G1053" s="11" t="s">
        <v>58</v>
      </c>
      <c r="H1053" s="11">
        <v>0</v>
      </c>
      <c r="I1053" s="50"/>
      <c r="J1053" s="11" t="s">
        <v>7303</v>
      </c>
      <c r="K1053" s="11" t="s">
        <v>7304</v>
      </c>
      <c r="L1053" s="11" t="s">
        <v>7116</v>
      </c>
      <c r="M1053" s="12">
        <v>45611</v>
      </c>
      <c r="N1053" s="12">
        <v>45616</v>
      </c>
      <c r="O1053" s="12" t="str">
        <f>IFERROR(_xlfn.XLOOKUP(표1[[#This Row],[시도]]&amp;" "&amp;표1[[#This Row],[시군구]],요금제0402!C:C,요금제0402!G:G),"-")</f>
        <v>서울B&amp;경인A</v>
      </c>
      <c r="P1053" s="40"/>
      <c r="Q1053" s="57">
        <v>0</v>
      </c>
      <c r="R1053" s="18">
        <v>100</v>
      </c>
      <c r="S1053" s="18">
        <v>50</v>
      </c>
      <c r="T1053" s="39" t="s">
        <v>64</v>
      </c>
      <c r="U1053" s="11" t="s">
        <v>64</v>
      </c>
      <c r="V1053" s="11">
        <v>2360503386</v>
      </c>
      <c r="W1053" s="11" t="s">
        <v>7048</v>
      </c>
      <c r="X1053" s="11" t="s">
        <v>7049</v>
      </c>
      <c r="Y1053" s="11" t="s">
        <v>7305</v>
      </c>
      <c r="Z1053" s="11">
        <v>27380204172372</v>
      </c>
      <c r="AA1053" s="11" t="s">
        <v>90</v>
      </c>
      <c r="AB1053" s="11" t="s">
        <v>7051</v>
      </c>
      <c r="AC1053" s="11"/>
      <c r="AD1053" s="11"/>
      <c r="AE1053" s="11"/>
      <c r="AF1053" s="15"/>
      <c r="AG1053" s="56" t="str">
        <f>IFERROR(VLOOKUP(표1[[#This Row],[담당자]],'담당자 정보'!$B:$D,2,0),"")</f>
        <v>바로고</v>
      </c>
      <c r="AH1053" s="11" t="str">
        <f>IFERROR(VLOOKUP(표1[[#This Row],[담당자]],'담당자 정보'!$B:$E,4,0),"")</f>
        <v>1팀</v>
      </c>
      <c r="AI1053" s="12" t="s">
        <v>131</v>
      </c>
      <c r="AJ1053" s="39" t="str">
        <f>IFERROR(VLOOKUP(표1[[#This Row],[담당자]],배민비즈계정!$B:$E,3,0),"")</f>
        <v>kwpark</v>
      </c>
      <c r="AK1053" s="39" t="str">
        <f>IFERROR(VLOOKUP(표1[[#This Row],[담당자]],배민비즈계정!$B:$E,4,0),"")</f>
        <v>010-9098-6748</v>
      </c>
      <c r="AL1053" s="12" t="str">
        <f>VLOOKUP(표1[[#This Row],[담당자]],배민비즈계정!$B:$E,2,0)</f>
        <v>1팀</v>
      </c>
      <c r="AM1053" s="11" t="str">
        <f>VLOOKUP(표1[[#This Row],[담당자]],'담당자 정보'!B:G,6,FALSE)</f>
        <v>평정현</v>
      </c>
      <c r="AN1053" s="11" t="str">
        <f>VLOOKUP(표1[[#This Row],[팀장]],배민비즈계정!$B:$E,3,FALSE)</f>
        <v>jhpyeong</v>
      </c>
      <c r="AO1053" s="16" t="str">
        <f>VLOOKUP(표1[[#This Row],[팀장]],배민비즈계정!$B:$E,4,FALSE)</f>
        <v>010-4660-7292</v>
      </c>
      <c r="AP1053" s="2" t="s">
        <v>57</v>
      </c>
      <c r="AQ1053" s="2" t="s">
        <v>58</v>
      </c>
      <c r="AR1053" s="2" t="str">
        <f>_xlfn.XLOOKUP(표1[[#This Row],[시도2]]&amp;" "&amp;표1[[#This Row],[시군구2]],요금제0402!C:C,요금제0402!G:G)</f>
        <v>서울B&amp;경인A</v>
      </c>
      <c r="AS1053" s="2"/>
      <c r="AT1053" s="2"/>
      <c r="AU1053" s="2"/>
    </row>
    <row r="1054" spans="1:47" ht="16.5" customHeight="1">
      <c r="A1054" s="44">
        <v>1052</v>
      </c>
      <c r="B1054" s="17"/>
      <c r="C1054" s="17" t="s">
        <v>7306</v>
      </c>
      <c r="D1054" s="17" t="s">
        <v>7307</v>
      </c>
      <c r="E1054" s="11" t="s">
        <v>56</v>
      </c>
      <c r="F1054" s="17" t="s">
        <v>493</v>
      </c>
      <c r="G1054" s="17" t="s">
        <v>539</v>
      </c>
      <c r="H1054" s="11">
        <v>0</v>
      </c>
      <c r="I1054" s="154"/>
      <c r="J1054" s="17" t="s">
        <v>7308</v>
      </c>
      <c r="K1054" s="17" t="s">
        <v>7309</v>
      </c>
      <c r="L1054" s="11" t="s">
        <v>7116</v>
      </c>
      <c r="M1054" s="12">
        <v>45611</v>
      </c>
      <c r="N1054" s="12">
        <v>45616</v>
      </c>
      <c r="O1054" s="12" t="str">
        <f>IFERROR(_xlfn.XLOOKUP(표1[[#This Row],[시도]]&amp;" "&amp;표1[[#This Row],[시군구]],요금제0402!C:C,요금제0402!G:G),"-")</f>
        <v>지방</v>
      </c>
      <c r="P1054" s="156"/>
      <c r="Q1054" s="57">
        <v>0</v>
      </c>
      <c r="R1054" s="18">
        <v>100</v>
      </c>
      <c r="S1054" s="18">
        <v>50</v>
      </c>
      <c r="T1054" s="39" t="s">
        <v>64</v>
      </c>
      <c r="U1054" s="11" t="s">
        <v>64</v>
      </c>
      <c r="V1054" s="11">
        <v>2130427831</v>
      </c>
      <c r="W1054" s="11" t="s">
        <v>7310</v>
      </c>
      <c r="X1054" s="11" t="s">
        <v>7311</v>
      </c>
      <c r="Y1054" s="11" t="s">
        <v>7312</v>
      </c>
      <c r="Z1054" s="11">
        <v>1122119137803</v>
      </c>
      <c r="AA1054" s="11" t="s">
        <v>500</v>
      </c>
      <c r="AB1054" s="11" t="s">
        <v>7313</v>
      </c>
      <c r="AC1054" s="17"/>
      <c r="AD1054" s="17"/>
      <c r="AE1054" s="17"/>
      <c r="AF1054" s="32"/>
      <c r="AG1054" s="56" t="str">
        <f>IFERROR(VLOOKUP(표1[[#This Row],[담당자]],'담당자 정보'!$B:$D,2,0),"")</f>
        <v>바로고</v>
      </c>
      <c r="AH1054" s="17" t="str">
        <f>IFERROR(VLOOKUP(표1[[#This Row],[담당자]],'담당자 정보'!$B:$E,4,0),"")</f>
        <v>2팀</v>
      </c>
      <c r="AI1054" s="12" t="s">
        <v>535</v>
      </c>
      <c r="AJ1054" s="41" t="str">
        <f>IFERROR(VLOOKUP(표1[[#This Row],[담당자]],배민비즈계정!$B:$E,3,0),"")</f>
        <v>yckim</v>
      </c>
      <c r="AK1054" s="41" t="str">
        <f>IFERROR(VLOOKUP(표1[[#This Row],[담당자]],배민비즈계정!$B:$E,4,0),"")</f>
        <v>010-9995-3121</v>
      </c>
      <c r="AL1054" s="12" t="str">
        <f>VLOOKUP(표1[[#This Row],[담당자]],배민비즈계정!$B:$E,2,0)</f>
        <v>2팀</v>
      </c>
      <c r="AM1054" s="11" t="str">
        <f>VLOOKUP(표1[[#This Row],[담당자]],'담당자 정보'!B:G,6,FALSE)</f>
        <v>최융희</v>
      </c>
      <c r="AN1054" s="11" t="str">
        <f>VLOOKUP(표1[[#This Row],[팀장]],배민비즈계정!$B:$E,3,FALSE)</f>
        <v>yhchoi62</v>
      </c>
      <c r="AO1054" s="16" t="str">
        <f>VLOOKUP(표1[[#This Row],[팀장]],배민비즈계정!$B:$E,4,FALSE)</f>
        <v xml:space="preserve"> 010-2336-6262</v>
      </c>
      <c r="AP1054" s="2" t="s">
        <v>493</v>
      </c>
      <c r="AQ1054" s="2" t="s">
        <v>539</v>
      </c>
      <c r="AR1054" s="2" t="str">
        <f>_xlfn.XLOOKUP(표1[[#This Row],[시도2]]&amp;" "&amp;표1[[#This Row],[시군구2]],요금제0402!C:C,요금제0402!G:G)</f>
        <v>지방</v>
      </c>
      <c r="AS1054" s="2"/>
      <c r="AT1054" s="2"/>
      <c r="AU1054" s="2"/>
    </row>
    <row r="1055" spans="1:47" ht="16.5" customHeight="1">
      <c r="A1055" s="60">
        <v>1053</v>
      </c>
      <c r="B1055" s="17"/>
      <c r="C1055" s="17" t="s">
        <v>7314</v>
      </c>
      <c r="D1055" s="17" t="s">
        <v>7315</v>
      </c>
      <c r="E1055" s="11" t="s">
        <v>56</v>
      </c>
      <c r="F1055" s="17" t="s">
        <v>493</v>
      </c>
      <c r="G1055" s="17" t="s">
        <v>1790</v>
      </c>
      <c r="H1055" s="11">
        <v>0</v>
      </c>
      <c r="I1055" s="154"/>
      <c r="J1055" s="17" t="s">
        <v>7316</v>
      </c>
      <c r="K1055" s="17" t="s">
        <v>7317</v>
      </c>
      <c r="L1055" s="11" t="s">
        <v>7116</v>
      </c>
      <c r="M1055" s="12">
        <v>45611</v>
      </c>
      <c r="N1055" s="12">
        <v>45616</v>
      </c>
      <c r="O1055" s="12" t="str">
        <f>IFERROR(_xlfn.XLOOKUP(표1[[#This Row],[시도]]&amp;" "&amp;표1[[#This Row],[시군구]],요금제0402!C:C,요금제0402!G:G),"-")</f>
        <v>지방</v>
      </c>
      <c r="P1055" s="156"/>
      <c r="Q1055" s="57">
        <v>0</v>
      </c>
      <c r="R1055" s="18">
        <v>100</v>
      </c>
      <c r="S1055" s="18">
        <v>50</v>
      </c>
      <c r="T1055" s="39" t="s">
        <v>64</v>
      </c>
      <c r="U1055" s="11" t="s">
        <v>150</v>
      </c>
      <c r="V1055" s="11">
        <v>0</v>
      </c>
      <c r="W1055" s="11">
        <v>0</v>
      </c>
      <c r="X1055" s="11">
        <v>0</v>
      </c>
      <c r="Y1055" s="11">
        <v>0</v>
      </c>
      <c r="Z1055" s="11">
        <v>0</v>
      </c>
      <c r="AA1055" s="11">
        <v>0</v>
      </c>
      <c r="AB1055" s="11">
        <v>0</v>
      </c>
      <c r="AC1055" s="17"/>
      <c r="AD1055" s="17"/>
      <c r="AE1055" s="17"/>
      <c r="AF1055" s="32"/>
      <c r="AG1055" s="17" t="str">
        <f>IFERROR(VLOOKUP(표1[[#This Row],[담당자]],'담당자 정보'!$B:$D,2,0),"")</f>
        <v>바로고</v>
      </c>
      <c r="AH1055" s="17" t="str">
        <f>IFERROR(VLOOKUP(표1[[#This Row],[담당자]],'담당자 정보'!$B:$E,4,0),"")</f>
        <v>1팀</v>
      </c>
      <c r="AI1055" s="12" t="s">
        <v>356</v>
      </c>
      <c r="AJ1055" s="41" t="str">
        <f>IFERROR(VLOOKUP(표1[[#This Row],[담당자]],배민비즈계정!$B:$E,3,0),"")</f>
        <v>jhpyeong</v>
      </c>
      <c r="AK1055" s="41" t="str">
        <f>IFERROR(VLOOKUP(표1[[#This Row],[담당자]],배민비즈계정!$B:$E,4,0),"")</f>
        <v>010-4660-7292</v>
      </c>
      <c r="AL1055" s="12" t="str">
        <f>VLOOKUP(표1[[#This Row],[담당자]],배민비즈계정!$B:$E,2,0)</f>
        <v>1팀 팀장</v>
      </c>
      <c r="AM1055" s="11" t="str">
        <f>VLOOKUP(표1[[#This Row],[담당자]],'담당자 정보'!B:G,6,FALSE)</f>
        <v>평정현</v>
      </c>
      <c r="AN1055" s="11" t="str">
        <f>VLOOKUP(표1[[#This Row],[팀장]],배민비즈계정!$B:$E,3,FALSE)</f>
        <v>jhpyeong</v>
      </c>
      <c r="AO1055" s="16" t="str">
        <f>VLOOKUP(표1[[#This Row],[팀장]],배민비즈계정!$B:$E,4,FALSE)</f>
        <v>010-4660-7292</v>
      </c>
      <c r="AP1055" s="2" t="s">
        <v>493</v>
      </c>
      <c r="AQ1055" s="2" t="s">
        <v>1790</v>
      </c>
      <c r="AR1055" s="2" t="str">
        <f>_xlfn.XLOOKUP(표1[[#This Row],[시도2]]&amp;" "&amp;표1[[#This Row],[시군구2]],요금제0402!C:C,요금제0402!G:G)</f>
        <v>지방</v>
      </c>
      <c r="AS1055" s="2"/>
      <c r="AT1055" s="2"/>
      <c r="AU1055" s="2"/>
    </row>
    <row r="1056" spans="1:47" ht="16.5" customHeight="1">
      <c r="A1056" s="44">
        <v>1054</v>
      </c>
      <c r="B1056" s="11"/>
      <c r="C1056" s="11" t="s">
        <v>7318</v>
      </c>
      <c r="D1056" s="11" t="s">
        <v>7319</v>
      </c>
      <c r="E1056" s="11" t="s">
        <v>56</v>
      </c>
      <c r="F1056" s="11" t="s">
        <v>388</v>
      </c>
      <c r="G1056" s="11" t="s">
        <v>423</v>
      </c>
      <c r="H1056" s="11">
        <v>0</v>
      </c>
      <c r="I1056" s="50" t="s">
        <v>7320</v>
      </c>
      <c r="J1056" s="11" t="s">
        <v>7321</v>
      </c>
      <c r="K1056" s="11" t="s">
        <v>7322</v>
      </c>
      <c r="L1056" s="11" t="s">
        <v>7116</v>
      </c>
      <c r="M1056" s="12">
        <v>45618</v>
      </c>
      <c r="N1056" s="12">
        <v>45623</v>
      </c>
      <c r="O1056" s="12" t="str">
        <f>IFERROR(_xlfn.XLOOKUP(표1[[#This Row],[시도]]&amp;" "&amp;표1[[#This Row],[시군구]],요금제0402!C:C,요금제0402!G:G),"-")</f>
        <v>지방</v>
      </c>
      <c r="P1056" s="40"/>
      <c r="Q1056" s="57">
        <v>300</v>
      </c>
      <c r="R1056" s="18">
        <v>100</v>
      </c>
      <c r="S1056" s="18">
        <v>50</v>
      </c>
      <c r="T1056" s="39" t="s">
        <v>64</v>
      </c>
      <c r="U1056" s="11" t="s">
        <v>64</v>
      </c>
      <c r="V1056" s="11">
        <v>6154100692</v>
      </c>
      <c r="W1056" s="11" t="s">
        <v>7323</v>
      </c>
      <c r="X1056" s="11" t="s">
        <v>7324</v>
      </c>
      <c r="Y1056" s="11" t="s">
        <v>7325</v>
      </c>
      <c r="Z1056" s="11">
        <v>3529942157763</v>
      </c>
      <c r="AA1056" s="11" t="s">
        <v>142</v>
      </c>
      <c r="AB1056" s="11" t="s">
        <v>6259</v>
      </c>
      <c r="AC1056" s="11"/>
      <c r="AD1056" s="11"/>
      <c r="AE1056" s="11"/>
      <c r="AF1056" s="15"/>
      <c r="AG1056" s="17" t="str">
        <f>IFERROR(VLOOKUP(표1[[#This Row],[담당자]],'담당자 정보'!$B:$D,2,0),"")</f>
        <v>바로고</v>
      </c>
      <c r="AH1056" s="11" t="str">
        <f>IFERROR(VLOOKUP(표1[[#This Row],[담당자]],'담당자 정보'!$B:$E,4,0),"")</f>
        <v>1팀</v>
      </c>
      <c r="AI1056" s="12" t="s">
        <v>131</v>
      </c>
      <c r="AJ1056" s="39" t="str">
        <f>IFERROR(VLOOKUP(표1[[#This Row],[담당자]],배민비즈계정!$B:$E,3,0),"")</f>
        <v>kwpark</v>
      </c>
      <c r="AK1056" s="39" t="str">
        <f>IFERROR(VLOOKUP(표1[[#This Row],[담당자]],배민비즈계정!$B:$E,4,0),"")</f>
        <v>010-9098-6748</v>
      </c>
      <c r="AL1056" s="12" t="str">
        <f>VLOOKUP(표1[[#This Row],[담당자]],배민비즈계정!$B:$E,2,0)</f>
        <v>1팀</v>
      </c>
      <c r="AM1056" s="11" t="str">
        <f>VLOOKUP(표1[[#This Row],[담당자]],'담당자 정보'!B:G,6,FALSE)</f>
        <v>평정현</v>
      </c>
      <c r="AN1056" s="11" t="str">
        <f>VLOOKUP(표1[[#This Row],[팀장]],배민비즈계정!$B:$E,3,FALSE)</f>
        <v>jhpyeong</v>
      </c>
      <c r="AO1056" s="16" t="str">
        <f>VLOOKUP(표1[[#This Row],[팀장]],배민비즈계정!$B:$E,4,FALSE)</f>
        <v>010-4660-7292</v>
      </c>
      <c r="AP1056" s="2" t="s">
        <v>388</v>
      </c>
      <c r="AQ1056" s="2" t="s">
        <v>423</v>
      </c>
      <c r="AR1056" s="2" t="str">
        <f>_xlfn.XLOOKUP(표1[[#This Row],[시도2]]&amp;" "&amp;표1[[#This Row],[시군구2]],요금제0402!C:C,요금제0402!G:G)</f>
        <v>지방</v>
      </c>
      <c r="AS1056" s="2"/>
      <c r="AT1056" s="2"/>
      <c r="AU1056" s="2"/>
    </row>
    <row r="1057" spans="1:47" ht="16.5" customHeight="1">
      <c r="A1057" s="60">
        <v>1055</v>
      </c>
      <c r="B1057" s="11"/>
      <c r="C1057" s="11" t="s">
        <v>7326</v>
      </c>
      <c r="D1057" s="11" t="s">
        <v>7327</v>
      </c>
      <c r="E1057" s="11" t="s">
        <v>56</v>
      </c>
      <c r="F1057" s="11" t="s">
        <v>57</v>
      </c>
      <c r="G1057" s="11" t="s">
        <v>58</v>
      </c>
      <c r="H1057" s="11">
        <v>0</v>
      </c>
      <c r="I1057" s="50"/>
      <c r="J1057" s="11" t="s">
        <v>7328</v>
      </c>
      <c r="K1057" s="11" t="s">
        <v>7329</v>
      </c>
      <c r="L1057" s="11" t="s">
        <v>7116</v>
      </c>
      <c r="M1057" s="12">
        <v>45618</v>
      </c>
      <c r="N1057" s="12">
        <v>45623</v>
      </c>
      <c r="O1057" s="12" t="str">
        <f>IFERROR(_xlfn.XLOOKUP(표1[[#This Row],[시도]]&amp;" "&amp;표1[[#This Row],[시군구]],요금제0402!C:C,요금제0402!G:G),"-")</f>
        <v>서울B&amp;경인A</v>
      </c>
      <c r="P1057" s="40"/>
      <c r="Q1057" s="57">
        <v>0</v>
      </c>
      <c r="R1057" s="18">
        <v>100</v>
      </c>
      <c r="S1057" s="18">
        <v>50</v>
      </c>
      <c r="T1057" s="39" t="s">
        <v>64</v>
      </c>
      <c r="U1057" s="11" t="s">
        <v>64</v>
      </c>
      <c r="V1057" s="11">
        <v>2360503386</v>
      </c>
      <c r="W1057" s="11" t="s">
        <v>7048</v>
      </c>
      <c r="X1057" s="11" t="s">
        <v>7049</v>
      </c>
      <c r="Y1057" s="11" t="s">
        <v>7050</v>
      </c>
      <c r="Z1057" s="11">
        <v>27380204172372</v>
      </c>
      <c r="AA1057" s="11" t="s">
        <v>90</v>
      </c>
      <c r="AB1057" s="11" t="s">
        <v>7051</v>
      </c>
      <c r="AC1057" s="11"/>
      <c r="AD1057" s="11"/>
      <c r="AE1057" s="11"/>
      <c r="AF1057" s="15"/>
      <c r="AG1057" s="56" t="str">
        <f>IFERROR(VLOOKUP(표1[[#This Row],[담당자]],'담당자 정보'!$B:$D,2,0),"")</f>
        <v>바로고</v>
      </c>
      <c r="AH1057" s="11" t="str">
        <f>IFERROR(VLOOKUP(표1[[#This Row],[담당자]],'담당자 정보'!$B:$E,4,0),"")</f>
        <v>1팀</v>
      </c>
      <c r="AI1057" s="12" t="s">
        <v>131</v>
      </c>
      <c r="AJ1057" s="39" t="str">
        <f>IFERROR(VLOOKUP(표1[[#This Row],[담당자]],배민비즈계정!$B:$E,3,0),"")</f>
        <v>kwpark</v>
      </c>
      <c r="AK1057" s="39" t="str">
        <f>IFERROR(VLOOKUP(표1[[#This Row],[담당자]],배민비즈계정!$B:$E,4,0),"")</f>
        <v>010-9098-6748</v>
      </c>
      <c r="AL1057" s="12" t="str">
        <f>VLOOKUP(표1[[#This Row],[담당자]],배민비즈계정!$B:$E,2,0)</f>
        <v>1팀</v>
      </c>
      <c r="AM1057" s="11" t="str">
        <f>VLOOKUP(표1[[#This Row],[담당자]],'담당자 정보'!B:G,6,FALSE)</f>
        <v>평정현</v>
      </c>
      <c r="AN1057" s="11" t="str">
        <f>VLOOKUP(표1[[#This Row],[팀장]],배민비즈계정!$B:$E,3,FALSE)</f>
        <v>jhpyeong</v>
      </c>
      <c r="AO1057" s="16" t="str">
        <f>VLOOKUP(표1[[#This Row],[팀장]],배민비즈계정!$B:$E,4,FALSE)</f>
        <v>010-4660-7292</v>
      </c>
      <c r="AP1057" s="2" t="s">
        <v>57</v>
      </c>
      <c r="AQ1057" s="2" t="s">
        <v>58</v>
      </c>
      <c r="AR1057" s="2" t="str">
        <f>_xlfn.XLOOKUP(표1[[#This Row],[시도2]]&amp;" "&amp;표1[[#This Row],[시군구2]],요금제0402!C:C,요금제0402!G:G)</f>
        <v>서울B&amp;경인A</v>
      </c>
      <c r="AS1057" s="2"/>
      <c r="AT1057" s="2"/>
      <c r="AU1057" s="2"/>
    </row>
    <row r="1058" spans="1:47" ht="16.5" customHeight="1">
      <c r="A1058" s="44">
        <v>1056</v>
      </c>
      <c r="B1058" s="11"/>
      <c r="C1058" s="11" t="s">
        <v>7330</v>
      </c>
      <c r="D1058" s="11" t="s">
        <v>7331</v>
      </c>
      <c r="E1058" s="11" t="s">
        <v>56</v>
      </c>
      <c r="F1058" s="11" t="s">
        <v>2149</v>
      </c>
      <c r="G1058" s="11" t="s">
        <v>2170</v>
      </c>
      <c r="H1058" s="11">
        <v>0</v>
      </c>
      <c r="I1058" s="50" t="s">
        <v>5248</v>
      </c>
      <c r="J1058" s="11" t="s">
        <v>7332</v>
      </c>
      <c r="K1058" s="11" t="s">
        <v>7333</v>
      </c>
      <c r="L1058" s="11" t="s">
        <v>7116</v>
      </c>
      <c r="M1058" s="12">
        <v>45618</v>
      </c>
      <c r="N1058" s="12">
        <v>45623</v>
      </c>
      <c r="O1058" s="12" t="str">
        <f>IFERROR(_xlfn.XLOOKUP(표1[[#This Row],[시도]]&amp;" "&amp;표1[[#This Row],[시군구]],요금제0402!C:C,요금제0402!G:G),"-")</f>
        <v>경인B</v>
      </c>
      <c r="P1058" s="40"/>
      <c r="Q1058" s="57">
        <v>0</v>
      </c>
      <c r="R1058" s="18">
        <v>100</v>
      </c>
      <c r="S1058" s="18">
        <v>50</v>
      </c>
      <c r="T1058" s="39" t="s">
        <v>64</v>
      </c>
      <c r="U1058" s="11" t="s">
        <v>64</v>
      </c>
      <c r="V1058" s="11">
        <v>2360503386</v>
      </c>
      <c r="W1058" s="11" t="s">
        <v>7048</v>
      </c>
      <c r="X1058" s="11" t="s">
        <v>7049</v>
      </c>
      <c r="Y1058" s="11" t="s">
        <v>7050</v>
      </c>
      <c r="Z1058" s="11">
        <v>27380204172372</v>
      </c>
      <c r="AA1058" s="11" t="s">
        <v>90</v>
      </c>
      <c r="AB1058" s="11" t="s">
        <v>7051</v>
      </c>
      <c r="AC1058" s="11"/>
      <c r="AD1058" s="11"/>
      <c r="AE1058" s="11"/>
      <c r="AF1058" s="15"/>
      <c r="AG1058" s="56" t="str">
        <f>IFERROR(VLOOKUP(표1[[#This Row],[담당자]],'담당자 정보'!$B:$D,2,0),"")</f>
        <v>바로고</v>
      </c>
      <c r="AH1058" s="11" t="str">
        <f>IFERROR(VLOOKUP(표1[[#This Row],[담당자]],'담당자 정보'!$B:$E,4,0),"")</f>
        <v>1팀</v>
      </c>
      <c r="AI1058" s="12" t="s">
        <v>131</v>
      </c>
      <c r="AJ1058" s="39" t="str">
        <f>IFERROR(VLOOKUP(표1[[#This Row],[담당자]],배민비즈계정!$B:$E,3,0),"")</f>
        <v>kwpark</v>
      </c>
      <c r="AK1058" s="39" t="str">
        <f>IFERROR(VLOOKUP(표1[[#This Row],[담당자]],배민비즈계정!$B:$E,4,0),"")</f>
        <v>010-9098-6748</v>
      </c>
      <c r="AL1058" s="12" t="str">
        <f>VLOOKUP(표1[[#This Row],[담당자]],배민비즈계정!$B:$E,2,0)</f>
        <v>1팀</v>
      </c>
      <c r="AM1058" s="11" t="str">
        <f>VLOOKUP(표1[[#This Row],[담당자]],'담당자 정보'!B:G,6,FALSE)</f>
        <v>평정현</v>
      </c>
      <c r="AN1058" s="11" t="str">
        <f>VLOOKUP(표1[[#This Row],[팀장]],배민비즈계정!$B:$E,3,FALSE)</f>
        <v>jhpyeong</v>
      </c>
      <c r="AO1058" s="16" t="str">
        <f>VLOOKUP(표1[[#This Row],[팀장]],배민비즈계정!$B:$E,4,FALSE)</f>
        <v>010-4660-7292</v>
      </c>
      <c r="AP1058" s="2" t="s">
        <v>2149</v>
      </c>
      <c r="AQ1058" s="2" t="s">
        <v>2170</v>
      </c>
      <c r="AR1058" s="2" t="str">
        <f>_xlfn.XLOOKUP(표1[[#This Row],[시도2]]&amp;" "&amp;표1[[#This Row],[시군구2]],요금제0402!C:C,요금제0402!G:G)</f>
        <v>경인B</v>
      </c>
      <c r="AS1058" s="2"/>
      <c r="AT1058" s="2"/>
      <c r="AU1058" s="2"/>
    </row>
    <row r="1059" spans="1:47" ht="16.5" customHeight="1">
      <c r="A1059" s="60">
        <v>1057</v>
      </c>
      <c r="B1059" s="11"/>
      <c r="C1059" s="11" t="s">
        <v>7334</v>
      </c>
      <c r="D1059" s="11" t="s">
        <v>7335</v>
      </c>
      <c r="E1059" s="11" t="s">
        <v>56</v>
      </c>
      <c r="F1059" s="11" t="s">
        <v>2149</v>
      </c>
      <c r="G1059" s="11" t="s">
        <v>2170</v>
      </c>
      <c r="H1059" s="11">
        <v>0</v>
      </c>
      <c r="I1059" s="50"/>
      <c r="J1059" s="11" t="s">
        <v>7336</v>
      </c>
      <c r="K1059" s="11" t="s">
        <v>7337</v>
      </c>
      <c r="L1059" s="11" t="s">
        <v>7116</v>
      </c>
      <c r="M1059" s="12">
        <v>45618</v>
      </c>
      <c r="N1059" s="12">
        <v>45623</v>
      </c>
      <c r="O1059" s="12" t="str">
        <f>IFERROR(_xlfn.XLOOKUP(표1[[#This Row],[시도]]&amp;" "&amp;표1[[#This Row],[시군구]],요금제0402!C:C,요금제0402!G:G),"-")</f>
        <v>경인B</v>
      </c>
      <c r="P1059" s="40"/>
      <c r="Q1059" s="57">
        <v>0</v>
      </c>
      <c r="R1059" s="18">
        <v>100</v>
      </c>
      <c r="S1059" s="18">
        <v>50</v>
      </c>
      <c r="T1059" s="39" t="s">
        <v>64</v>
      </c>
      <c r="U1059" s="11" t="s">
        <v>64</v>
      </c>
      <c r="V1059" s="11">
        <v>2360503386</v>
      </c>
      <c r="W1059" s="11" t="s">
        <v>7048</v>
      </c>
      <c r="X1059" s="11" t="s">
        <v>7049</v>
      </c>
      <c r="Y1059" s="11" t="s">
        <v>7050</v>
      </c>
      <c r="Z1059" s="11">
        <v>27380204172372</v>
      </c>
      <c r="AA1059" s="11" t="s">
        <v>90</v>
      </c>
      <c r="AB1059" s="11" t="s">
        <v>7051</v>
      </c>
      <c r="AC1059" s="11"/>
      <c r="AD1059" s="11"/>
      <c r="AE1059" s="11"/>
      <c r="AF1059" s="15"/>
      <c r="AG1059" s="56" t="str">
        <f>IFERROR(VLOOKUP(표1[[#This Row],[담당자]],'담당자 정보'!$B:$D,2,0),"")</f>
        <v>바로고</v>
      </c>
      <c r="AH1059" s="11" t="str">
        <f>IFERROR(VLOOKUP(표1[[#This Row],[담당자]],'담당자 정보'!$B:$E,4,0),"")</f>
        <v>1팀</v>
      </c>
      <c r="AI1059" s="12" t="s">
        <v>131</v>
      </c>
      <c r="AJ1059" s="39" t="str">
        <f>IFERROR(VLOOKUP(표1[[#This Row],[담당자]],배민비즈계정!$B:$E,3,0),"")</f>
        <v>kwpark</v>
      </c>
      <c r="AK1059" s="39" t="str">
        <f>IFERROR(VLOOKUP(표1[[#This Row],[담당자]],배민비즈계정!$B:$E,4,0),"")</f>
        <v>010-9098-6748</v>
      </c>
      <c r="AL1059" s="12" t="str">
        <f>VLOOKUP(표1[[#This Row],[담당자]],배민비즈계정!$B:$E,2,0)</f>
        <v>1팀</v>
      </c>
      <c r="AM1059" s="11" t="str">
        <f>VLOOKUP(표1[[#This Row],[담당자]],'담당자 정보'!B:G,6,FALSE)</f>
        <v>평정현</v>
      </c>
      <c r="AN1059" s="11" t="str">
        <f>VLOOKUP(표1[[#This Row],[팀장]],배민비즈계정!$B:$E,3,FALSE)</f>
        <v>jhpyeong</v>
      </c>
      <c r="AO1059" s="16" t="str">
        <f>VLOOKUP(표1[[#This Row],[팀장]],배민비즈계정!$B:$E,4,FALSE)</f>
        <v>010-4660-7292</v>
      </c>
      <c r="AP1059" s="2" t="s">
        <v>2149</v>
      </c>
      <c r="AQ1059" s="2" t="s">
        <v>2170</v>
      </c>
      <c r="AR1059" s="2" t="str">
        <f>_xlfn.XLOOKUP(표1[[#This Row],[시도2]]&amp;" "&amp;표1[[#This Row],[시군구2]],요금제0402!C:C,요금제0402!G:G)</f>
        <v>경인B</v>
      </c>
      <c r="AS1059" s="2"/>
      <c r="AT1059" s="2"/>
      <c r="AU1059" s="2"/>
    </row>
    <row r="1060" spans="1:47" ht="16.5" customHeight="1">
      <c r="A1060" s="44">
        <v>1058</v>
      </c>
      <c r="B1060" s="11"/>
      <c r="C1060" s="11" t="s">
        <v>7338</v>
      </c>
      <c r="D1060" s="11" t="s">
        <v>7339</v>
      </c>
      <c r="E1060" s="11" t="s">
        <v>56</v>
      </c>
      <c r="F1060" s="11" t="s">
        <v>2149</v>
      </c>
      <c r="G1060" s="11" t="s">
        <v>2497</v>
      </c>
      <c r="H1060" s="11">
        <v>0</v>
      </c>
      <c r="I1060" s="50"/>
      <c r="J1060" s="11" t="s">
        <v>7340</v>
      </c>
      <c r="K1060" s="11" t="s">
        <v>7341</v>
      </c>
      <c r="L1060" s="11" t="s">
        <v>7116</v>
      </c>
      <c r="M1060" s="12">
        <v>45618</v>
      </c>
      <c r="N1060" s="12">
        <v>45623</v>
      </c>
      <c r="O1060" s="12" t="str">
        <f>IFERROR(_xlfn.XLOOKUP(표1[[#This Row],[시도]]&amp;" "&amp;표1[[#This Row],[시군구]],요금제0402!C:C,요금제0402!G:G),"-")</f>
        <v>경인B</v>
      </c>
      <c r="P1060" s="40"/>
      <c r="Q1060" s="57">
        <v>0</v>
      </c>
      <c r="R1060" s="18">
        <v>100</v>
      </c>
      <c r="S1060" s="18">
        <v>50</v>
      </c>
      <c r="T1060" s="39" t="s">
        <v>64</v>
      </c>
      <c r="U1060" s="11" t="s">
        <v>150</v>
      </c>
      <c r="V1060" s="11">
        <v>0</v>
      </c>
      <c r="W1060" s="11">
        <v>0</v>
      </c>
      <c r="X1060" s="11">
        <v>0</v>
      </c>
      <c r="Y1060" s="11">
        <v>0</v>
      </c>
      <c r="Z1060" s="11">
        <v>0</v>
      </c>
      <c r="AA1060" s="11">
        <v>0</v>
      </c>
      <c r="AB1060" s="11">
        <v>0</v>
      </c>
      <c r="AC1060" s="11"/>
      <c r="AD1060" s="11"/>
      <c r="AE1060" s="11"/>
      <c r="AF1060" s="15"/>
      <c r="AG1060" s="56" t="str">
        <f>IFERROR(VLOOKUP(표1[[#This Row],[담당자]],'담당자 정보'!$B:$D,2,0),"")</f>
        <v>바로고</v>
      </c>
      <c r="AH1060" s="11" t="str">
        <f>IFERROR(VLOOKUP(표1[[#This Row],[담당자]],'담당자 정보'!$B:$E,4,0),"")</f>
        <v>1팀</v>
      </c>
      <c r="AI1060" s="12" t="s">
        <v>356</v>
      </c>
      <c r="AJ1060" s="39" t="str">
        <f>IFERROR(VLOOKUP(표1[[#This Row],[담당자]],배민비즈계정!$B:$E,3,0),"")</f>
        <v>jhpyeong</v>
      </c>
      <c r="AK1060" s="39" t="str">
        <f>IFERROR(VLOOKUP(표1[[#This Row],[담당자]],배민비즈계정!$B:$E,4,0),"")</f>
        <v>010-4660-7292</v>
      </c>
      <c r="AL1060" s="12" t="str">
        <f>VLOOKUP(표1[[#This Row],[담당자]],배민비즈계정!$B:$E,2,0)</f>
        <v>1팀 팀장</v>
      </c>
      <c r="AM1060" s="11" t="str">
        <f>VLOOKUP(표1[[#This Row],[담당자]],'담당자 정보'!B:G,6,FALSE)</f>
        <v>평정현</v>
      </c>
      <c r="AN1060" s="11" t="str">
        <f>VLOOKUP(표1[[#This Row],[팀장]],배민비즈계정!$B:$E,3,FALSE)</f>
        <v>jhpyeong</v>
      </c>
      <c r="AO1060" s="16" t="str">
        <f>VLOOKUP(표1[[#This Row],[팀장]],배민비즈계정!$B:$E,4,FALSE)</f>
        <v>010-4660-7292</v>
      </c>
      <c r="AP1060" s="2" t="s">
        <v>2149</v>
      </c>
      <c r="AQ1060" s="2" t="s">
        <v>2497</v>
      </c>
      <c r="AR1060" s="2" t="str">
        <f>_xlfn.XLOOKUP(표1[[#This Row],[시도2]]&amp;" "&amp;표1[[#This Row],[시군구2]],요금제0402!C:C,요금제0402!G:G)</f>
        <v>경인B</v>
      </c>
      <c r="AS1060" s="2"/>
      <c r="AT1060" s="2"/>
      <c r="AU1060" s="2"/>
    </row>
    <row r="1061" spans="1:47" ht="16.5" customHeight="1">
      <c r="A1061" s="60">
        <v>1059</v>
      </c>
      <c r="B1061" s="11"/>
      <c r="C1061" s="11" t="s">
        <v>7342</v>
      </c>
      <c r="D1061" s="11" t="s">
        <v>7343</v>
      </c>
      <c r="E1061" s="11" t="s">
        <v>56</v>
      </c>
      <c r="F1061" s="11" t="s">
        <v>109</v>
      </c>
      <c r="G1061" s="11" t="s">
        <v>1129</v>
      </c>
      <c r="H1061" s="11">
        <v>0</v>
      </c>
      <c r="I1061" s="50"/>
      <c r="J1061" s="11" t="s">
        <v>7344</v>
      </c>
      <c r="K1061" s="11" t="s">
        <v>7345</v>
      </c>
      <c r="L1061" s="11" t="s">
        <v>7116</v>
      </c>
      <c r="M1061" s="12">
        <v>45618</v>
      </c>
      <c r="N1061" s="12">
        <v>45623</v>
      </c>
      <c r="O1061" s="12" t="str">
        <f>IFERROR(_xlfn.XLOOKUP(표1[[#This Row],[시도]]&amp;" "&amp;표1[[#This Row],[시군구]],요금제0402!C:C,요금제0402!G:G),"-")</f>
        <v>경인B</v>
      </c>
      <c r="P1061" s="40"/>
      <c r="Q1061" s="57">
        <v>0</v>
      </c>
      <c r="R1061" s="18">
        <v>100</v>
      </c>
      <c r="S1061" s="18">
        <v>50</v>
      </c>
      <c r="T1061" s="39" t="s">
        <v>64</v>
      </c>
      <c r="U1061" s="11" t="s">
        <v>64</v>
      </c>
      <c r="V1061" s="11">
        <v>2881701873</v>
      </c>
      <c r="W1061" s="11" t="s">
        <v>7346</v>
      </c>
      <c r="X1061" s="11" t="s">
        <v>7347</v>
      </c>
      <c r="Y1061" s="11" t="s">
        <v>7348</v>
      </c>
      <c r="Z1061" s="11">
        <v>110543461418</v>
      </c>
      <c r="AA1061" s="11" t="s">
        <v>165</v>
      </c>
      <c r="AB1061" s="11" t="s">
        <v>7349</v>
      </c>
      <c r="AC1061" s="11"/>
      <c r="AD1061" s="11"/>
      <c r="AE1061" s="11"/>
      <c r="AF1061" s="15"/>
      <c r="AG1061" s="56" t="str">
        <f>IFERROR(VLOOKUP(표1[[#This Row],[담당자]],'담당자 정보'!$B:$D,2,0),"")</f>
        <v>모아라인</v>
      </c>
      <c r="AH1061" s="11" t="str">
        <f>IFERROR(VLOOKUP(표1[[#This Row],[담당자]],'담당자 정보'!$B:$E,4,0),"")</f>
        <v>인프라확장실</v>
      </c>
      <c r="AI1061" s="12" t="s">
        <v>396</v>
      </c>
      <c r="AJ1061" s="39" t="str">
        <f>IFERROR(VLOOKUP(표1[[#This Row],[담당자]],배민비즈계정!$B:$E,3,0),"")</f>
        <v>jpmook12</v>
      </c>
      <c r="AK1061" s="39" t="str">
        <f>IFERROR(VLOOKUP(표1[[#This Row],[담당자]],배민비즈계정!$B:$E,4,0),"")</f>
        <v>010-9904-2857</v>
      </c>
      <c r="AL1061" s="12" t="str">
        <f>VLOOKUP(표1[[#This Row],[담당자]],배민비즈계정!$B:$E,2,0)</f>
        <v>모아라인</v>
      </c>
      <c r="AM1061" s="11">
        <f>VLOOKUP(표1[[#This Row],[담당자]],'담당자 정보'!B:G,6,FALSE)</f>
        <v>0</v>
      </c>
      <c r="AN1061" s="11" t="e">
        <f>VLOOKUP(표1[[#This Row],[팀장]],배민비즈계정!$B:$E,3,FALSE)</f>
        <v>#N/A</v>
      </c>
      <c r="AO1061" s="16" t="e">
        <f>VLOOKUP(표1[[#This Row],[팀장]],배민비즈계정!$B:$E,4,FALSE)</f>
        <v>#N/A</v>
      </c>
      <c r="AP1061" s="2" t="s">
        <v>109</v>
      </c>
      <c r="AQ1061" s="2" t="s">
        <v>1129</v>
      </c>
      <c r="AR1061" s="2" t="str">
        <f>_xlfn.XLOOKUP(표1[[#This Row],[시도2]]&amp;" "&amp;표1[[#This Row],[시군구2]],요금제0402!C:C,요금제0402!G:G)</f>
        <v>경인B</v>
      </c>
      <c r="AS1061" s="2"/>
      <c r="AT1061" s="2"/>
      <c r="AU1061" s="2"/>
    </row>
    <row r="1062" spans="1:47" ht="16.5" customHeight="1">
      <c r="A1062" s="44">
        <v>1060</v>
      </c>
      <c r="B1062" s="11"/>
      <c r="C1062" s="11" t="s">
        <v>7350</v>
      </c>
      <c r="D1062" s="11" t="s">
        <v>7351</v>
      </c>
      <c r="E1062" s="11" t="s">
        <v>108</v>
      </c>
      <c r="F1062" s="11" t="s">
        <v>109</v>
      </c>
      <c r="G1062" s="11" t="s">
        <v>848</v>
      </c>
      <c r="H1062" s="11">
        <v>3</v>
      </c>
      <c r="I1062" s="47" t="s">
        <v>7352</v>
      </c>
      <c r="J1062" s="11" t="s">
        <v>7353</v>
      </c>
      <c r="K1062" s="11" t="s">
        <v>7354</v>
      </c>
      <c r="L1062" s="11" t="s">
        <v>7116</v>
      </c>
      <c r="M1062" s="12">
        <v>45618</v>
      </c>
      <c r="N1062" s="12">
        <v>45623</v>
      </c>
      <c r="O1062" s="12" t="str">
        <f>IFERROR(_xlfn.XLOOKUP(표1[[#This Row],[시도]]&amp;" "&amp;표1[[#This Row],[시군구]],요금제0402!C:C,요금제0402!G:G),"-")</f>
        <v>경인B</v>
      </c>
      <c r="P1062" s="40"/>
      <c r="Q1062" s="57">
        <v>0</v>
      </c>
      <c r="R1062" s="18">
        <v>100</v>
      </c>
      <c r="S1062" s="18">
        <v>50</v>
      </c>
      <c r="T1062" s="39" t="s">
        <v>64</v>
      </c>
      <c r="U1062" s="11" t="s">
        <v>64</v>
      </c>
      <c r="V1062" s="11">
        <v>7454200710</v>
      </c>
      <c r="W1062" s="11" t="s">
        <v>7355</v>
      </c>
      <c r="X1062" s="11" t="s">
        <v>7356</v>
      </c>
      <c r="Y1062" s="11" t="s">
        <v>7357</v>
      </c>
      <c r="Z1062" s="11">
        <v>3333279238533</v>
      </c>
      <c r="AA1062" s="11" t="s">
        <v>68</v>
      </c>
      <c r="AB1062" s="11" t="s">
        <v>7358</v>
      </c>
      <c r="AC1062" s="11"/>
      <c r="AD1062" s="11"/>
      <c r="AE1062" s="11"/>
      <c r="AF1062" s="15"/>
      <c r="AG1062" s="56" t="str">
        <f>IFERROR(VLOOKUP(표1[[#This Row],[담당자]],'담당자 정보'!$B:$D,2,0),"")</f>
        <v>모아라인</v>
      </c>
      <c r="AH1062" s="11" t="str">
        <f>IFERROR(VLOOKUP(표1[[#This Row],[담당자]],'담당자 정보'!$B:$E,4,0),"")</f>
        <v>인프라확장실</v>
      </c>
      <c r="AI1062" s="12" t="s">
        <v>396</v>
      </c>
      <c r="AJ1062" s="39" t="str">
        <f>IFERROR(VLOOKUP(표1[[#This Row],[담당자]],배민비즈계정!$B:$E,3,0),"")</f>
        <v>jpmook12</v>
      </c>
      <c r="AK1062" s="39" t="str">
        <f>IFERROR(VLOOKUP(표1[[#This Row],[담당자]],배민비즈계정!$B:$E,4,0),"")</f>
        <v>010-9904-2857</v>
      </c>
      <c r="AL1062" s="12" t="str">
        <f>VLOOKUP(표1[[#This Row],[담당자]],배민비즈계정!$B:$E,2,0)</f>
        <v>모아라인</v>
      </c>
      <c r="AM1062" s="11">
        <f>VLOOKUP(표1[[#This Row],[담당자]],'담당자 정보'!B:G,6,FALSE)</f>
        <v>0</v>
      </c>
      <c r="AN1062" s="11" t="e">
        <f>VLOOKUP(표1[[#This Row],[팀장]],배민비즈계정!$B:$E,3,FALSE)</f>
        <v>#N/A</v>
      </c>
      <c r="AO1062" s="16" t="e">
        <f>VLOOKUP(표1[[#This Row],[팀장]],배민비즈계정!$B:$E,4,FALSE)</f>
        <v>#N/A</v>
      </c>
      <c r="AP1062" s="2" t="s">
        <v>109</v>
      </c>
      <c r="AQ1062" s="2" t="s">
        <v>848</v>
      </c>
      <c r="AR1062" s="2" t="str">
        <f>_xlfn.XLOOKUP(표1[[#This Row],[시도2]]&amp;" "&amp;표1[[#This Row],[시군구2]],요금제0402!C:C,요금제0402!G:G)</f>
        <v>경인B</v>
      </c>
      <c r="AS1062" s="2"/>
      <c r="AT1062" s="2"/>
      <c r="AU1062" s="2"/>
    </row>
    <row r="1063" spans="1:47" ht="16.5" customHeight="1">
      <c r="A1063" s="60">
        <v>1061</v>
      </c>
      <c r="B1063" s="11"/>
      <c r="C1063" s="11" t="s">
        <v>7359</v>
      </c>
      <c r="D1063" s="11" t="s">
        <v>7360</v>
      </c>
      <c r="E1063" s="11" t="s">
        <v>75</v>
      </c>
      <c r="F1063" s="11" t="s">
        <v>109</v>
      </c>
      <c r="G1063" s="11" t="s">
        <v>970</v>
      </c>
      <c r="H1063" s="11">
        <v>0</v>
      </c>
      <c r="I1063" s="50"/>
      <c r="J1063" s="11" t="s">
        <v>7361</v>
      </c>
      <c r="K1063" s="11" t="s">
        <v>7362</v>
      </c>
      <c r="L1063" s="11" t="s">
        <v>7116</v>
      </c>
      <c r="M1063" s="12">
        <v>45618</v>
      </c>
      <c r="N1063" s="12">
        <v>45623</v>
      </c>
      <c r="O1063" s="12" t="str">
        <f>IFERROR(_xlfn.XLOOKUP(표1[[#This Row],[시도]]&amp;" "&amp;표1[[#This Row],[시군구]],요금제0402!C:C,요금제0402!G:G),"-")</f>
        <v>서울B&amp;경인A</v>
      </c>
      <c r="P1063" s="40"/>
      <c r="Q1063" s="57">
        <v>0</v>
      </c>
      <c r="R1063" s="18">
        <v>100</v>
      </c>
      <c r="S1063" s="18">
        <v>50</v>
      </c>
      <c r="T1063" s="39" t="s">
        <v>64</v>
      </c>
      <c r="U1063" s="11" t="s">
        <v>64</v>
      </c>
      <c r="V1063" s="11">
        <v>3041414892</v>
      </c>
      <c r="W1063" s="11" t="s">
        <v>7363</v>
      </c>
      <c r="X1063" s="11" t="s">
        <v>7364</v>
      </c>
      <c r="Y1063" s="11" t="s">
        <v>7365</v>
      </c>
      <c r="Z1063" s="11">
        <v>3021983726051</v>
      </c>
      <c r="AA1063" s="11" t="s">
        <v>142</v>
      </c>
      <c r="AB1063" s="11" t="s">
        <v>7366</v>
      </c>
      <c r="AC1063" s="11"/>
      <c r="AD1063" s="11"/>
      <c r="AE1063" s="11"/>
      <c r="AF1063" s="15"/>
      <c r="AG1063" s="56" t="str">
        <f>IFERROR(VLOOKUP(표1[[#This Row],[담당자]],'담당자 정보'!$B:$D,2,0),"")</f>
        <v>바로고</v>
      </c>
      <c r="AH1063" s="11" t="str">
        <f>IFERROR(VLOOKUP(표1[[#This Row],[담당자]],'담당자 정보'!$B:$E,4,0),"")</f>
        <v>4팀</v>
      </c>
      <c r="AI1063" s="12" t="s">
        <v>222</v>
      </c>
      <c r="AJ1063" s="39" t="str">
        <f>IFERROR(VLOOKUP(표1[[#This Row],[담당자]],배민비즈계정!$B:$E,3,0),"")</f>
        <v>tmdrl1539</v>
      </c>
      <c r="AK1063" s="39" t="str">
        <f>IFERROR(VLOOKUP(표1[[#This Row],[담당자]],배민비즈계정!$B:$E,4,0),"")</f>
        <v>010-4629-1734</v>
      </c>
      <c r="AL1063" s="12" t="str">
        <f>VLOOKUP(표1[[#This Row],[담당자]],배민비즈계정!$B:$E,2,0)</f>
        <v>4팀</v>
      </c>
      <c r="AM1063" s="11" t="str">
        <f>VLOOKUP(표1[[#This Row],[담당자]],'담당자 정보'!B:G,6,FALSE)</f>
        <v>평정현</v>
      </c>
      <c r="AN1063" s="11" t="str">
        <f>VLOOKUP(표1[[#This Row],[팀장]],배민비즈계정!$B:$E,3,FALSE)</f>
        <v>jhpyeong</v>
      </c>
      <c r="AO1063" s="16" t="str">
        <f>VLOOKUP(표1[[#This Row],[팀장]],배민비즈계정!$B:$E,4,FALSE)</f>
        <v>010-4660-7292</v>
      </c>
      <c r="AP1063" s="2" t="s">
        <v>109</v>
      </c>
      <c r="AQ1063" s="2" t="s">
        <v>970</v>
      </c>
      <c r="AR1063" s="2" t="str">
        <f>_xlfn.XLOOKUP(표1[[#This Row],[시도2]]&amp;" "&amp;표1[[#This Row],[시군구2]],요금제0402!C:C,요금제0402!G:G)</f>
        <v>서울B&amp;경인A</v>
      </c>
      <c r="AS1063" s="2"/>
      <c r="AT1063" s="2"/>
      <c r="AU1063" s="2"/>
    </row>
    <row r="1064" spans="1:47" ht="16.5" customHeight="1">
      <c r="A1064" s="44">
        <v>1062</v>
      </c>
      <c r="B1064" s="11"/>
      <c r="C1064" s="11" t="s">
        <v>7367</v>
      </c>
      <c r="D1064" s="11" t="s">
        <v>7368</v>
      </c>
      <c r="E1064" s="11" t="s">
        <v>1177</v>
      </c>
      <c r="F1064" s="11" t="s">
        <v>109</v>
      </c>
      <c r="G1064" s="11" t="s">
        <v>1178</v>
      </c>
      <c r="H1064" s="11">
        <v>1</v>
      </c>
      <c r="I1064" s="50"/>
      <c r="J1064" s="11" t="s">
        <v>7369</v>
      </c>
      <c r="K1064" s="11" t="s">
        <v>7370</v>
      </c>
      <c r="L1064" s="11" t="s">
        <v>7116</v>
      </c>
      <c r="M1064" s="12">
        <v>45618</v>
      </c>
      <c r="N1064" s="12">
        <v>45623</v>
      </c>
      <c r="O1064" s="12" t="str">
        <f>IFERROR(_xlfn.XLOOKUP(표1[[#This Row],[시도]]&amp;" "&amp;표1[[#This Row],[시군구]],요금제0402!C:C,요금제0402!G:G),"-")</f>
        <v>로드러너 요금제</v>
      </c>
      <c r="P1064" s="40"/>
      <c r="Q1064" s="57">
        <v>0</v>
      </c>
      <c r="R1064" s="18">
        <v>100</v>
      </c>
      <c r="S1064" s="18">
        <v>50</v>
      </c>
      <c r="T1064" s="39" t="s">
        <v>64</v>
      </c>
      <c r="U1064" s="11" t="s">
        <v>64</v>
      </c>
      <c r="V1064" s="11">
        <v>1162302073</v>
      </c>
      <c r="W1064" s="11" t="s">
        <v>7371</v>
      </c>
      <c r="X1064" s="11" t="s">
        <v>7372</v>
      </c>
      <c r="Y1064" s="11" t="s">
        <v>7373</v>
      </c>
      <c r="Z1064" s="11">
        <v>3521680637613</v>
      </c>
      <c r="AA1064" s="11" t="s">
        <v>142</v>
      </c>
      <c r="AB1064" s="11" t="s">
        <v>7374</v>
      </c>
      <c r="AC1064" s="11"/>
      <c r="AD1064" s="11"/>
      <c r="AE1064" s="11"/>
      <c r="AF1064" s="15"/>
      <c r="AG1064" s="56" t="str">
        <f>IFERROR(VLOOKUP(표1[[#This Row],[담당자]],'담당자 정보'!$B:$D,2,0),"")</f>
        <v>바로고</v>
      </c>
      <c r="AH1064" s="11" t="str">
        <f>IFERROR(VLOOKUP(표1[[#This Row],[담당자]],'담당자 정보'!$B:$E,4,0),"")</f>
        <v>4팀</v>
      </c>
      <c r="AI1064" s="12" t="s">
        <v>222</v>
      </c>
      <c r="AJ1064" s="39" t="str">
        <f>IFERROR(VLOOKUP(표1[[#This Row],[담당자]],배민비즈계정!$B:$E,3,0),"")</f>
        <v>tmdrl1539</v>
      </c>
      <c r="AK1064" s="39" t="str">
        <f>IFERROR(VLOOKUP(표1[[#This Row],[담당자]],배민비즈계정!$B:$E,4,0),"")</f>
        <v>010-4629-1734</v>
      </c>
      <c r="AL1064" s="12" t="str">
        <f>VLOOKUP(표1[[#This Row],[담당자]],배민비즈계정!$B:$E,2,0)</f>
        <v>4팀</v>
      </c>
      <c r="AM1064" s="11" t="str">
        <f>VLOOKUP(표1[[#This Row],[담당자]],'담당자 정보'!B:G,6,FALSE)</f>
        <v>평정현</v>
      </c>
      <c r="AN1064" s="11" t="str">
        <f>VLOOKUP(표1[[#This Row],[팀장]],배민비즈계정!$B:$E,3,FALSE)</f>
        <v>jhpyeong</v>
      </c>
      <c r="AO1064" s="16" t="str">
        <f>VLOOKUP(표1[[#This Row],[팀장]],배민비즈계정!$B:$E,4,FALSE)</f>
        <v>010-4660-7292</v>
      </c>
      <c r="AP1064" s="2" t="s">
        <v>109</v>
      </c>
      <c r="AQ1064" s="2" t="s">
        <v>1178</v>
      </c>
      <c r="AR1064" s="2" t="str">
        <f>_xlfn.XLOOKUP(표1[[#This Row],[시도2]]&amp;" "&amp;표1[[#This Row],[시군구2]],요금제0402!C:C,요금제0402!G:G)</f>
        <v>로드러너 요금제</v>
      </c>
      <c r="AS1064" s="2"/>
      <c r="AT1064" s="2">
        <v>29</v>
      </c>
      <c r="AU1064" s="2"/>
    </row>
    <row r="1065" spans="1:47" ht="16.5" customHeight="1">
      <c r="A1065" s="60">
        <v>1063</v>
      </c>
      <c r="B1065" s="11"/>
      <c r="C1065" s="11" t="s">
        <v>7375</v>
      </c>
      <c r="D1065" s="11" t="s">
        <v>7376</v>
      </c>
      <c r="E1065" s="11" t="s">
        <v>108</v>
      </c>
      <c r="F1065" s="11" t="s">
        <v>109</v>
      </c>
      <c r="G1065" s="11" t="s">
        <v>170</v>
      </c>
      <c r="H1065" s="11">
        <v>1</v>
      </c>
      <c r="I1065" s="50"/>
      <c r="J1065" s="11" t="s">
        <v>7377</v>
      </c>
      <c r="K1065" s="11" t="s">
        <v>7378</v>
      </c>
      <c r="L1065" s="11" t="s">
        <v>7116</v>
      </c>
      <c r="M1065" s="12">
        <v>45618</v>
      </c>
      <c r="N1065" s="12">
        <v>45623</v>
      </c>
      <c r="O1065" s="12" t="str">
        <f>IFERROR(_xlfn.XLOOKUP(표1[[#This Row],[시도]]&amp;" "&amp;표1[[#This Row],[시군구]],요금제0402!C:C,요금제0402!G:G),"-")</f>
        <v>경인B</v>
      </c>
      <c r="P1065" s="40"/>
      <c r="Q1065" s="57">
        <v>0</v>
      </c>
      <c r="R1065" s="18">
        <v>100</v>
      </c>
      <c r="S1065" s="18">
        <v>50</v>
      </c>
      <c r="T1065" s="39" t="s">
        <v>64</v>
      </c>
      <c r="U1065" s="11" t="s">
        <v>64</v>
      </c>
      <c r="V1065" s="11">
        <v>3204400683</v>
      </c>
      <c r="W1065" s="11" t="s">
        <v>7379</v>
      </c>
      <c r="X1065" s="11" t="s">
        <v>7380</v>
      </c>
      <c r="Y1065" s="11" t="s">
        <v>7381</v>
      </c>
      <c r="Z1065" s="11">
        <v>3560724909873</v>
      </c>
      <c r="AA1065" s="11" t="s">
        <v>142</v>
      </c>
      <c r="AB1065" s="11" t="s">
        <v>7382</v>
      </c>
      <c r="AC1065" s="11"/>
      <c r="AD1065" s="11"/>
      <c r="AE1065" s="11"/>
      <c r="AF1065" s="15"/>
      <c r="AG1065" s="56" t="str">
        <f>IFERROR(VLOOKUP(표1[[#This Row],[담당자]],'담당자 정보'!$B:$D,2,0),"")</f>
        <v>딜버</v>
      </c>
      <c r="AH1065" s="11" t="str">
        <f>IFERROR(VLOOKUP(표1[[#This Row],[담당자]],'담당자 정보'!$B:$E,4,0),"")</f>
        <v>-</v>
      </c>
      <c r="AI1065" s="12" t="s">
        <v>443</v>
      </c>
      <c r="AJ1065" s="39" t="str">
        <f>IFERROR(VLOOKUP(표1[[#This Row],[담당자]],배민비즈계정!$B:$E,3,0),"")</f>
        <v>ksy1596</v>
      </c>
      <c r="AK1065" s="39" t="str">
        <f>IFERROR(VLOOKUP(표1[[#This Row],[담당자]],배민비즈계정!$B:$E,4,0),"")</f>
        <v>010-4337-1596</v>
      </c>
      <c r="AL1065" s="12" t="str">
        <f>VLOOKUP(표1[[#This Row],[담당자]],배민비즈계정!$B:$E,2,0)</f>
        <v>딜버</v>
      </c>
      <c r="AM1065" s="11">
        <f>VLOOKUP(표1[[#This Row],[담당자]],'담당자 정보'!B:G,6,FALSE)</f>
        <v>0</v>
      </c>
      <c r="AN1065" s="11" t="e">
        <f>VLOOKUP(표1[[#This Row],[팀장]],배민비즈계정!$B:$E,3,FALSE)</f>
        <v>#N/A</v>
      </c>
      <c r="AO1065" s="16" t="e">
        <f>VLOOKUP(표1[[#This Row],[팀장]],배민비즈계정!$B:$E,4,FALSE)</f>
        <v>#N/A</v>
      </c>
      <c r="AP1065" s="2" t="s">
        <v>109</v>
      </c>
      <c r="AQ1065" s="2" t="s">
        <v>170</v>
      </c>
      <c r="AR1065" s="2" t="str">
        <f>_xlfn.XLOOKUP(표1[[#This Row],[시도2]]&amp;" "&amp;표1[[#This Row],[시군구2]],요금제0402!C:C,요금제0402!G:G)</f>
        <v>경인B</v>
      </c>
      <c r="AS1065" s="2"/>
      <c r="AT1065" s="2"/>
      <c r="AU1065" s="2"/>
    </row>
    <row r="1066" spans="1:47" ht="16.5" customHeight="1">
      <c r="A1066" s="44">
        <v>1064</v>
      </c>
      <c r="B1066" s="11"/>
      <c r="C1066" s="11" t="s">
        <v>7383</v>
      </c>
      <c r="D1066" s="11" t="s">
        <v>7384</v>
      </c>
      <c r="E1066" s="11" t="s">
        <v>75</v>
      </c>
      <c r="F1066" s="11" t="s">
        <v>109</v>
      </c>
      <c r="G1066" s="11" t="s">
        <v>2750</v>
      </c>
      <c r="H1066" s="11">
        <v>0</v>
      </c>
      <c r="I1066" s="50"/>
      <c r="J1066" s="11" t="s">
        <v>7385</v>
      </c>
      <c r="K1066" s="11" t="s">
        <v>7386</v>
      </c>
      <c r="L1066" s="11" t="s">
        <v>7116</v>
      </c>
      <c r="M1066" s="12">
        <v>45618</v>
      </c>
      <c r="N1066" s="12">
        <v>45623</v>
      </c>
      <c r="O1066" s="12" t="str">
        <f>IFERROR(_xlfn.XLOOKUP(표1[[#This Row],[시도]]&amp;" "&amp;표1[[#This Row],[시군구]],요금제0402!C:C,요금제0402!G:G),"-")</f>
        <v>서울B&amp;경인A</v>
      </c>
      <c r="P1066" s="40"/>
      <c r="Q1066" s="57">
        <v>0</v>
      </c>
      <c r="R1066" s="18">
        <v>100</v>
      </c>
      <c r="S1066" s="18">
        <v>50</v>
      </c>
      <c r="T1066" s="39" t="s">
        <v>64</v>
      </c>
      <c r="U1066" s="11" t="s">
        <v>64</v>
      </c>
      <c r="V1066" s="11">
        <v>1092296106</v>
      </c>
      <c r="W1066" s="11" t="s">
        <v>7387</v>
      </c>
      <c r="X1066" s="11" t="s">
        <v>718</v>
      </c>
      <c r="Y1066" s="11" t="s">
        <v>7388</v>
      </c>
      <c r="Z1066" s="11">
        <v>3522230206493</v>
      </c>
      <c r="AA1066" s="11" t="s">
        <v>142</v>
      </c>
      <c r="AB1066" s="11" t="s">
        <v>7389</v>
      </c>
      <c r="AC1066" s="11"/>
      <c r="AD1066" s="11"/>
      <c r="AE1066" s="11"/>
      <c r="AF1066" s="15"/>
      <c r="AG1066" s="56" t="str">
        <f>IFERROR(VLOOKUP(표1[[#This Row],[담당자]],'담당자 정보'!$B:$D,2,0),"")</f>
        <v>바로고</v>
      </c>
      <c r="AH1066" s="11" t="str">
        <f>IFERROR(VLOOKUP(표1[[#This Row],[담당자]],'담당자 정보'!$B:$E,4,0),"")</f>
        <v>4팀</v>
      </c>
      <c r="AI1066" s="12" t="s">
        <v>222</v>
      </c>
      <c r="AJ1066" s="39" t="str">
        <f>IFERROR(VLOOKUP(표1[[#This Row],[담당자]],배민비즈계정!$B:$E,3,0),"")</f>
        <v>tmdrl1539</v>
      </c>
      <c r="AK1066" s="39" t="str">
        <f>IFERROR(VLOOKUP(표1[[#This Row],[담당자]],배민비즈계정!$B:$E,4,0),"")</f>
        <v>010-4629-1734</v>
      </c>
      <c r="AL1066" s="12" t="str">
        <f>VLOOKUP(표1[[#This Row],[담당자]],배민비즈계정!$B:$E,2,0)</f>
        <v>4팀</v>
      </c>
      <c r="AM1066" s="11" t="str">
        <f>VLOOKUP(표1[[#This Row],[담당자]],'담당자 정보'!B:G,6,FALSE)</f>
        <v>평정현</v>
      </c>
      <c r="AN1066" s="11" t="str">
        <f>VLOOKUP(표1[[#This Row],[팀장]],배민비즈계정!$B:$E,3,FALSE)</f>
        <v>jhpyeong</v>
      </c>
      <c r="AO1066" s="16" t="str">
        <f>VLOOKUP(표1[[#This Row],[팀장]],배민비즈계정!$B:$E,4,FALSE)</f>
        <v>010-4660-7292</v>
      </c>
      <c r="AP1066" s="2" t="s">
        <v>109</v>
      </c>
      <c r="AQ1066" s="2" t="s">
        <v>2750</v>
      </c>
      <c r="AR1066" s="2" t="str">
        <f>_xlfn.XLOOKUP(표1[[#This Row],[시도2]]&amp;" "&amp;표1[[#This Row],[시군구2]],요금제0402!C:C,요금제0402!G:G)</f>
        <v>서울B&amp;경인A</v>
      </c>
      <c r="AS1066" s="2"/>
      <c r="AT1066" s="2"/>
      <c r="AU1066" s="2"/>
    </row>
    <row r="1067" spans="1:47" ht="16.5" customHeight="1">
      <c r="A1067" s="60">
        <v>1065</v>
      </c>
      <c r="B1067" s="17"/>
      <c r="C1067" s="17" t="s">
        <v>7390</v>
      </c>
      <c r="D1067" s="17" t="s">
        <v>7391</v>
      </c>
      <c r="E1067" s="11" t="s">
        <v>56</v>
      </c>
      <c r="F1067" s="17" t="s">
        <v>109</v>
      </c>
      <c r="G1067" s="17" t="s">
        <v>1019</v>
      </c>
      <c r="H1067" s="11">
        <v>0</v>
      </c>
      <c r="I1067" s="50" t="s">
        <v>5248</v>
      </c>
      <c r="J1067" s="17" t="s">
        <v>7392</v>
      </c>
      <c r="K1067" s="17" t="s">
        <v>5537</v>
      </c>
      <c r="L1067" s="11" t="s">
        <v>7116</v>
      </c>
      <c r="M1067" s="12">
        <v>45618</v>
      </c>
      <c r="N1067" s="12">
        <v>45623</v>
      </c>
      <c r="O1067" s="12" t="str">
        <f>IFERROR(_xlfn.XLOOKUP(표1[[#This Row],[시도]]&amp;" "&amp;표1[[#This Row],[시군구]],요금제0402!C:C,요금제0402!G:G),"-")</f>
        <v>경인B</v>
      </c>
      <c r="P1067" s="156"/>
      <c r="Q1067" s="57">
        <v>0</v>
      </c>
      <c r="R1067" s="18">
        <v>100</v>
      </c>
      <c r="S1067" s="18">
        <v>0</v>
      </c>
      <c r="T1067" s="39" t="s">
        <v>63</v>
      </c>
      <c r="U1067" s="11" t="s">
        <v>64</v>
      </c>
      <c r="V1067" s="11">
        <v>2921502033</v>
      </c>
      <c r="W1067" s="11" t="s">
        <v>7393</v>
      </c>
      <c r="X1067" s="11" t="s">
        <v>1573</v>
      </c>
      <c r="Y1067" s="11" t="s">
        <v>1574</v>
      </c>
      <c r="Z1067" s="11">
        <v>137014233622</v>
      </c>
      <c r="AA1067" s="11" t="s">
        <v>430</v>
      </c>
      <c r="AB1067" s="11" t="s">
        <v>1575</v>
      </c>
      <c r="AC1067" s="17"/>
      <c r="AD1067" s="17"/>
      <c r="AE1067" s="17"/>
      <c r="AF1067" s="32"/>
      <c r="AG1067" s="56" t="str">
        <f>IFERROR(VLOOKUP(표1[[#This Row],[담당자]],'담당자 정보'!$B:$D,2,0),"")</f>
        <v>바로고</v>
      </c>
      <c r="AH1067" s="17" t="str">
        <f>IFERROR(VLOOKUP(표1[[#This Row],[담당자]],'담당자 정보'!$B:$E,4,0),"")</f>
        <v>1팀</v>
      </c>
      <c r="AI1067" s="12" t="s">
        <v>118</v>
      </c>
      <c r="AJ1067" s="41" t="str">
        <f>IFERROR(VLOOKUP(표1[[#This Row],[담당자]],배민비즈계정!$B:$E,3,0),"")</f>
        <v>swyoo</v>
      </c>
      <c r="AK1067" s="41" t="str">
        <f>IFERROR(VLOOKUP(표1[[#This Row],[담당자]],배민비즈계정!$B:$E,4,0),"")</f>
        <v xml:space="preserve"> 010-5714-1605</v>
      </c>
      <c r="AL1067" s="12" t="str">
        <f>VLOOKUP(표1[[#This Row],[담당자]],배민비즈계정!$B:$E,2,0)</f>
        <v>1팀</v>
      </c>
      <c r="AM1067" s="11" t="str">
        <f>VLOOKUP(표1[[#This Row],[담당자]],'담당자 정보'!B:G,6,FALSE)</f>
        <v>평정현</v>
      </c>
      <c r="AN1067" s="11" t="str">
        <f>VLOOKUP(표1[[#This Row],[팀장]],배민비즈계정!$B:$E,3,FALSE)</f>
        <v>jhpyeong</v>
      </c>
      <c r="AO1067" s="16" t="str">
        <f>VLOOKUP(표1[[#This Row],[팀장]],배민비즈계정!$B:$E,4,FALSE)</f>
        <v>010-4660-7292</v>
      </c>
      <c r="AP1067" s="2" t="s">
        <v>109</v>
      </c>
      <c r="AQ1067" s="2" t="s">
        <v>1019</v>
      </c>
      <c r="AR1067" s="2" t="str">
        <f>_xlfn.XLOOKUP(표1[[#This Row],[시도2]]&amp;" "&amp;표1[[#This Row],[시군구2]],요금제0402!C:C,요금제0402!G:G)</f>
        <v>경인B</v>
      </c>
      <c r="AS1067" s="2"/>
      <c r="AT1067" s="2"/>
      <c r="AU1067" s="2"/>
    </row>
    <row r="1068" spans="1:47" ht="16.5" customHeight="1">
      <c r="A1068" s="44">
        <v>1066</v>
      </c>
      <c r="B1068" s="17"/>
      <c r="C1068" s="17" t="s">
        <v>7394</v>
      </c>
      <c r="D1068" s="17" t="s">
        <v>7395</v>
      </c>
      <c r="E1068" s="11" t="s">
        <v>75</v>
      </c>
      <c r="F1068" s="17" t="s">
        <v>109</v>
      </c>
      <c r="G1068" s="17" t="s">
        <v>170</v>
      </c>
      <c r="H1068" s="11">
        <v>0</v>
      </c>
      <c r="I1068" s="154"/>
      <c r="J1068" s="17" t="s">
        <v>7396</v>
      </c>
      <c r="K1068" s="17" t="s">
        <v>7397</v>
      </c>
      <c r="L1068" s="11" t="s">
        <v>7116</v>
      </c>
      <c r="M1068" s="12">
        <v>45623</v>
      </c>
      <c r="N1068" s="12">
        <v>45623</v>
      </c>
      <c r="O1068" s="12" t="str">
        <f>IFERROR(_xlfn.XLOOKUP(표1[[#This Row],[시도]]&amp;" "&amp;표1[[#This Row],[시군구]],요금제0402!C:C,요금제0402!G:G),"-")</f>
        <v>경인B</v>
      </c>
      <c r="P1068" s="156"/>
      <c r="Q1068" s="57">
        <v>0</v>
      </c>
      <c r="R1068" s="18">
        <v>100</v>
      </c>
      <c r="S1068" s="18">
        <v>50</v>
      </c>
      <c r="T1068" s="39" t="s">
        <v>64</v>
      </c>
      <c r="U1068" s="11" t="s">
        <v>64</v>
      </c>
      <c r="V1068" s="11">
        <v>1175800672</v>
      </c>
      <c r="W1068" s="11" t="s">
        <v>7398</v>
      </c>
      <c r="X1068" s="11" t="s">
        <v>7399</v>
      </c>
      <c r="Y1068" s="11" t="s">
        <v>7400</v>
      </c>
      <c r="Z1068" s="11">
        <v>23270104668576</v>
      </c>
      <c r="AA1068" s="11" t="s">
        <v>90</v>
      </c>
      <c r="AB1068" s="11" t="s">
        <v>7401</v>
      </c>
      <c r="AC1068" s="17"/>
      <c r="AD1068" s="17"/>
      <c r="AE1068" s="17"/>
      <c r="AF1068" s="32"/>
      <c r="AG1068" s="17" t="str">
        <f>IFERROR(VLOOKUP(표1[[#This Row],[담당자]],'담당자 정보'!$B:$D,2,0),"")</f>
        <v>바로고</v>
      </c>
      <c r="AH1068" s="17" t="str">
        <f>IFERROR(VLOOKUP(표1[[#This Row],[담당자]],'담당자 정보'!$B:$E,4,0),"")</f>
        <v>1팀</v>
      </c>
      <c r="AI1068" s="12" t="s">
        <v>131</v>
      </c>
      <c r="AJ1068" s="41" t="str">
        <f>IFERROR(VLOOKUP(표1[[#This Row],[담당자]],배민비즈계정!$B:$E,3,0),"")</f>
        <v>kwpark</v>
      </c>
      <c r="AK1068" s="41" t="str">
        <f>IFERROR(VLOOKUP(표1[[#This Row],[담당자]],배민비즈계정!$B:$E,4,0),"")</f>
        <v>010-9098-6748</v>
      </c>
      <c r="AL1068" s="12" t="str">
        <f>VLOOKUP(표1[[#This Row],[담당자]],배민비즈계정!$B:$E,2,0)</f>
        <v>1팀</v>
      </c>
      <c r="AM1068" s="11" t="str">
        <f>VLOOKUP(표1[[#This Row],[담당자]],'담당자 정보'!B:G,6,FALSE)</f>
        <v>평정현</v>
      </c>
      <c r="AN1068" s="11" t="str">
        <f>VLOOKUP(표1[[#This Row],[팀장]],배민비즈계정!$B:$E,3,FALSE)</f>
        <v>jhpyeong</v>
      </c>
      <c r="AO1068" s="16" t="str">
        <f>VLOOKUP(표1[[#This Row],[팀장]],배민비즈계정!$B:$E,4,FALSE)</f>
        <v>010-4660-7292</v>
      </c>
      <c r="AP1068" s="2" t="s">
        <v>109</v>
      </c>
      <c r="AQ1068" s="2" t="s">
        <v>170</v>
      </c>
      <c r="AR1068" s="2" t="str">
        <f>_xlfn.XLOOKUP(표1[[#This Row],[시도2]]&amp;" "&amp;표1[[#This Row],[시군구2]],요금제0402!C:C,요금제0402!G:G)</f>
        <v>경인B</v>
      </c>
      <c r="AS1068" s="2"/>
      <c r="AT1068" s="2"/>
      <c r="AU1068" s="2"/>
    </row>
    <row r="1069" spans="1:47" ht="16.5" customHeight="1">
      <c r="A1069" s="60">
        <v>1067</v>
      </c>
      <c r="B1069" s="11"/>
      <c r="C1069" s="11" t="s">
        <v>7402</v>
      </c>
      <c r="D1069" s="11" t="s">
        <v>7403</v>
      </c>
      <c r="E1069" s="11" t="s">
        <v>108</v>
      </c>
      <c r="F1069" s="11" t="s">
        <v>1831</v>
      </c>
      <c r="G1069" s="11" t="s">
        <v>289</v>
      </c>
      <c r="H1069" s="11">
        <v>3</v>
      </c>
      <c r="I1069" s="50" t="s">
        <v>7090</v>
      </c>
      <c r="J1069" s="11" t="s">
        <v>7404</v>
      </c>
      <c r="K1069" s="11" t="s">
        <v>6458</v>
      </c>
      <c r="L1069" s="11" t="s">
        <v>7116</v>
      </c>
      <c r="M1069" s="12">
        <v>45625</v>
      </c>
      <c r="N1069" s="12">
        <v>45630</v>
      </c>
      <c r="O1069" s="12" t="str">
        <f>IFERROR(_xlfn.XLOOKUP(표1[[#This Row],[시도]]&amp;" "&amp;표1[[#This Row],[시군구]],요금제0402!C:C,요금제0402!G:G),"-")</f>
        <v>지방</v>
      </c>
      <c r="P1069" s="40"/>
      <c r="Q1069" s="57">
        <v>100</v>
      </c>
      <c r="R1069" s="18">
        <v>100</v>
      </c>
      <c r="S1069" s="18">
        <v>50</v>
      </c>
      <c r="T1069" s="39" t="s">
        <v>64</v>
      </c>
      <c r="U1069" s="11" t="s">
        <v>64</v>
      </c>
      <c r="V1069" s="11">
        <v>1570403446</v>
      </c>
      <c r="W1069" s="11" t="s">
        <v>7405</v>
      </c>
      <c r="X1069" s="11" t="s">
        <v>7406</v>
      </c>
      <c r="Y1069" s="11" t="s">
        <v>7407</v>
      </c>
      <c r="Z1069" s="11">
        <v>3333185323173</v>
      </c>
      <c r="AA1069" s="11" t="s">
        <v>68</v>
      </c>
      <c r="AB1069" s="11" t="s">
        <v>7408</v>
      </c>
      <c r="AC1069" s="11"/>
      <c r="AD1069" s="11"/>
      <c r="AE1069" s="11"/>
      <c r="AF1069" s="15"/>
      <c r="AG1069" s="17" t="str">
        <f>IFERROR(VLOOKUP(표1[[#This Row],[담당자]],'담당자 정보'!$B:$D,2,0),"")</f>
        <v>바로고</v>
      </c>
      <c r="AH1069" s="11" t="str">
        <f>IFERROR(VLOOKUP(표1[[#This Row],[담당자]],'담당자 정보'!$B:$E,4,0),"")</f>
        <v>2팀</v>
      </c>
      <c r="AI1069" s="12" t="s">
        <v>317</v>
      </c>
      <c r="AJ1069" s="39" t="str">
        <f>IFERROR(VLOOKUP(표1[[#This Row],[담당자]],배민비즈계정!$B:$E,3,0),"")</f>
        <v>mskim1</v>
      </c>
      <c r="AK1069" s="39" t="str">
        <f>IFERROR(VLOOKUP(표1[[#This Row],[담당자]],배민비즈계정!$B:$E,4,0),"")</f>
        <v>010-4659-7909</v>
      </c>
      <c r="AL1069" s="12" t="str">
        <f>VLOOKUP(표1[[#This Row],[담당자]],배민비즈계정!$B:$E,2,0)</f>
        <v>2팀</v>
      </c>
      <c r="AM1069" s="11" t="str">
        <f>VLOOKUP(표1[[#This Row],[담당자]],'담당자 정보'!B:G,6,FALSE)</f>
        <v>최융희</v>
      </c>
      <c r="AN1069" s="11" t="str">
        <f>VLOOKUP(표1[[#This Row],[팀장]],배민비즈계정!$B:$E,3,FALSE)</f>
        <v>yhchoi62</v>
      </c>
      <c r="AO1069" s="16" t="str">
        <f>VLOOKUP(표1[[#This Row],[팀장]],배민비즈계정!$B:$E,4,FALSE)</f>
        <v xml:space="preserve"> 010-2336-6262</v>
      </c>
      <c r="AP1069" s="2" t="s">
        <v>1831</v>
      </c>
      <c r="AQ1069" s="2" t="s">
        <v>289</v>
      </c>
      <c r="AR1069" s="2" t="str">
        <f>_xlfn.XLOOKUP(표1[[#This Row],[시도2]]&amp;" "&amp;표1[[#This Row],[시군구2]],요금제0402!C:C,요금제0402!G:G)</f>
        <v>지방</v>
      </c>
      <c r="AS1069" s="2"/>
      <c r="AT1069" s="2"/>
      <c r="AU1069" s="2"/>
    </row>
    <row r="1070" spans="1:47" ht="16.5" customHeight="1">
      <c r="A1070" s="44">
        <v>1068</v>
      </c>
      <c r="B1070" s="11"/>
      <c r="C1070" s="11" t="s">
        <v>7409</v>
      </c>
      <c r="D1070" s="11" t="s">
        <v>7410</v>
      </c>
      <c r="E1070" s="11" t="s">
        <v>108</v>
      </c>
      <c r="F1070" s="11" t="s">
        <v>1747</v>
      </c>
      <c r="G1070" s="11" t="s">
        <v>1810</v>
      </c>
      <c r="H1070" s="11">
        <v>1</v>
      </c>
      <c r="I1070" s="50"/>
      <c r="J1070" s="11" t="s">
        <v>7411</v>
      </c>
      <c r="K1070" s="11" t="s">
        <v>7412</v>
      </c>
      <c r="L1070" s="11" t="s">
        <v>7116</v>
      </c>
      <c r="M1070" s="12">
        <v>45625</v>
      </c>
      <c r="N1070" s="12">
        <v>45630</v>
      </c>
      <c r="O1070" s="12" t="str">
        <f>IFERROR(_xlfn.XLOOKUP(표1[[#This Row],[시도]]&amp;" "&amp;표1[[#This Row],[시군구]],요금제0402!C:C,요금제0402!G:G),"-")</f>
        <v>지방</v>
      </c>
      <c r="P1070" s="40"/>
      <c r="Q1070" s="57">
        <v>0</v>
      </c>
      <c r="R1070" s="18">
        <v>100</v>
      </c>
      <c r="S1070" s="18">
        <v>50</v>
      </c>
      <c r="T1070" s="39" t="s">
        <v>64</v>
      </c>
      <c r="U1070" s="11" t="s">
        <v>64</v>
      </c>
      <c r="V1070" s="11">
        <v>6042695503</v>
      </c>
      <c r="W1070" s="11" t="s">
        <v>7413</v>
      </c>
      <c r="X1070" s="11" t="s">
        <v>7414</v>
      </c>
      <c r="Y1070" s="11" t="s">
        <v>7415</v>
      </c>
      <c r="Z1070" s="11">
        <v>3333305483302</v>
      </c>
      <c r="AA1070" s="11" t="s">
        <v>68</v>
      </c>
      <c r="AB1070" s="11" t="s">
        <v>7416</v>
      </c>
      <c r="AC1070" s="11"/>
      <c r="AD1070" s="11"/>
      <c r="AE1070" s="11"/>
      <c r="AF1070" s="15"/>
      <c r="AG1070" s="56" t="str">
        <f>IFERROR(VLOOKUP(표1[[#This Row],[담당자]],'담당자 정보'!$B:$D,2,0),"")</f>
        <v>바로고</v>
      </c>
      <c r="AH1070" s="11" t="str">
        <f>IFERROR(VLOOKUP(표1[[#This Row],[담당자]],'담당자 정보'!$B:$E,4,0),"")</f>
        <v>2팀</v>
      </c>
      <c r="AI1070" s="12" t="s">
        <v>317</v>
      </c>
      <c r="AJ1070" s="39" t="str">
        <f>IFERROR(VLOOKUP(표1[[#This Row],[담당자]],배민비즈계정!$B:$E,3,0),"")</f>
        <v>mskim1</v>
      </c>
      <c r="AK1070" s="39" t="str">
        <f>IFERROR(VLOOKUP(표1[[#This Row],[담당자]],배민비즈계정!$B:$E,4,0),"")</f>
        <v>010-4659-7909</v>
      </c>
      <c r="AL1070" s="12" t="str">
        <f>VLOOKUP(표1[[#This Row],[담당자]],배민비즈계정!$B:$E,2,0)</f>
        <v>2팀</v>
      </c>
      <c r="AM1070" s="11" t="str">
        <f>VLOOKUP(표1[[#This Row],[담당자]],'담당자 정보'!B:G,6,FALSE)</f>
        <v>최융희</v>
      </c>
      <c r="AN1070" s="11" t="str">
        <f>VLOOKUP(표1[[#This Row],[팀장]],배민비즈계정!$B:$E,3,FALSE)</f>
        <v>yhchoi62</v>
      </c>
      <c r="AO1070" s="16" t="str">
        <f>VLOOKUP(표1[[#This Row],[팀장]],배민비즈계정!$B:$E,4,FALSE)</f>
        <v xml:space="preserve"> 010-2336-6262</v>
      </c>
      <c r="AP1070" s="2" t="s">
        <v>1747</v>
      </c>
      <c r="AQ1070" s="2" t="s">
        <v>1810</v>
      </c>
      <c r="AR1070" s="2" t="str">
        <f>_xlfn.XLOOKUP(표1[[#This Row],[시도2]]&amp;" "&amp;표1[[#This Row],[시군구2]],요금제0402!C:C,요금제0402!G:G)</f>
        <v>지방</v>
      </c>
      <c r="AS1070" s="2"/>
      <c r="AT1070" s="2"/>
      <c r="AU1070" s="2"/>
    </row>
    <row r="1071" spans="1:47" ht="16.5" customHeight="1">
      <c r="A1071" s="60">
        <v>1069</v>
      </c>
      <c r="B1071" s="11"/>
      <c r="C1071" s="11" t="s">
        <v>7417</v>
      </c>
      <c r="D1071" s="11" t="s">
        <v>7418</v>
      </c>
      <c r="E1071" s="11" t="s">
        <v>108</v>
      </c>
      <c r="F1071" s="11" t="s">
        <v>1747</v>
      </c>
      <c r="G1071" s="11" t="s">
        <v>1810</v>
      </c>
      <c r="H1071" s="11">
        <v>1</v>
      </c>
      <c r="I1071" s="50"/>
      <c r="J1071" s="11" t="s">
        <v>7419</v>
      </c>
      <c r="K1071" s="11" t="s">
        <v>7412</v>
      </c>
      <c r="L1071" s="11" t="s">
        <v>7116</v>
      </c>
      <c r="M1071" s="12">
        <v>45625</v>
      </c>
      <c r="N1071" s="12">
        <v>45630</v>
      </c>
      <c r="O1071" s="12" t="str">
        <f>IFERROR(_xlfn.XLOOKUP(표1[[#This Row],[시도]]&amp;" "&amp;표1[[#This Row],[시군구]],요금제0402!C:C,요금제0402!G:G),"-")</f>
        <v>지방</v>
      </c>
      <c r="P1071" s="40"/>
      <c r="Q1071" s="57">
        <v>100</v>
      </c>
      <c r="R1071" s="18">
        <v>100</v>
      </c>
      <c r="S1071" s="18">
        <v>50</v>
      </c>
      <c r="T1071" s="39" t="s">
        <v>64</v>
      </c>
      <c r="U1071" s="11" t="s">
        <v>64</v>
      </c>
      <c r="V1071" s="11">
        <v>8726000578</v>
      </c>
      <c r="W1071" s="11" t="s">
        <v>7420</v>
      </c>
      <c r="X1071" s="11" t="s">
        <v>7421</v>
      </c>
      <c r="Y1071" s="11" t="s">
        <v>7422</v>
      </c>
      <c r="Z1071" s="11">
        <v>3333197028766</v>
      </c>
      <c r="AA1071" s="11" t="s">
        <v>68</v>
      </c>
      <c r="AB1071" s="11" t="s">
        <v>7423</v>
      </c>
      <c r="AC1071" s="11"/>
      <c r="AD1071" s="11"/>
      <c r="AE1071" s="11"/>
      <c r="AF1071" s="15"/>
      <c r="AG1071" s="56" t="str">
        <f>IFERROR(VLOOKUP(표1[[#This Row],[담당자]],'담당자 정보'!$B:$D,2,0),"")</f>
        <v>딜버</v>
      </c>
      <c r="AH1071" s="11" t="str">
        <f>IFERROR(VLOOKUP(표1[[#This Row],[담당자]],'담당자 정보'!$B:$E,4,0),"")</f>
        <v>-</v>
      </c>
      <c r="AI1071" s="12" t="s">
        <v>443</v>
      </c>
      <c r="AJ1071" s="39" t="str">
        <f>IFERROR(VLOOKUP(표1[[#This Row],[담당자]],배민비즈계정!$B:$E,3,0),"")</f>
        <v>ksy1596</v>
      </c>
      <c r="AK1071" s="39" t="str">
        <f>IFERROR(VLOOKUP(표1[[#This Row],[담당자]],배민비즈계정!$B:$E,4,0),"")</f>
        <v>010-4337-1596</v>
      </c>
      <c r="AL1071" s="12" t="str">
        <f>VLOOKUP(표1[[#This Row],[담당자]],배민비즈계정!$B:$E,2,0)</f>
        <v>딜버</v>
      </c>
      <c r="AM1071" s="11">
        <f>VLOOKUP(표1[[#This Row],[담당자]],'담당자 정보'!B:G,6,FALSE)</f>
        <v>0</v>
      </c>
      <c r="AN1071" s="11" t="e">
        <f>VLOOKUP(표1[[#This Row],[팀장]],배민비즈계정!$B:$E,3,FALSE)</f>
        <v>#N/A</v>
      </c>
      <c r="AO1071" s="16" t="e">
        <f>VLOOKUP(표1[[#This Row],[팀장]],배민비즈계정!$B:$E,4,FALSE)</f>
        <v>#N/A</v>
      </c>
      <c r="AP1071" s="2" t="s">
        <v>1747</v>
      </c>
      <c r="AQ1071" s="2" t="s">
        <v>1810</v>
      </c>
      <c r="AR1071" s="2" t="str">
        <f>_xlfn.XLOOKUP(표1[[#This Row],[시도2]]&amp;" "&amp;표1[[#This Row],[시군구2]],요금제0402!C:C,요금제0402!G:G)</f>
        <v>지방</v>
      </c>
      <c r="AS1071" s="2"/>
      <c r="AT1071" s="2"/>
      <c r="AU1071" s="2"/>
    </row>
    <row r="1072" spans="1:47" ht="16.5" customHeight="1">
      <c r="A1072" s="44">
        <v>1070</v>
      </c>
      <c r="B1072" s="11"/>
      <c r="C1072" s="11" t="s">
        <v>7424</v>
      </c>
      <c r="D1072" s="11" t="s">
        <v>7425</v>
      </c>
      <c r="E1072" s="11" t="s">
        <v>75</v>
      </c>
      <c r="F1072" s="11" t="s">
        <v>109</v>
      </c>
      <c r="G1072" s="11" t="s">
        <v>1044</v>
      </c>
      <c r="H1072" s="11">
        <v>0</v>
      </c>
      <c r="I1072" s="50"/>
      <c r="J1072" s="11" t="s">
        <v>7426</v>
      </c>
      <c r="K1072" s="11" t="s">
        <v>7224</v>
      </c>
      <c r="L1072" s="11" t="s">
        <v>7116</v>
      </c>
      <c r="M1072" s="12">
        <v>45625</v>
      </c>
      <c r="N1072" s="12">
        <v>45630</v>
      </c>
      <c r="O1072" s="12" t="str">
        <f>IFERROR(_xlfn.XLOOKUP(표1[[#This Row],[시도]]&amp;" "&amp;표1[[#This Row],[시군구]],요금제0402!C:C,요금제0402!G:G),"-")</f>
        <v>경인B</v>
      </c>
      <c r="P1072" s="40"/>
      <c r="Q1072" s="57">
        <v>0</v>
      </c>
      <c r="R1072" s="18">
        <v>100</v>
      </c>
      <c r="S1072" s="18">
        <v>50</v>
      </c>
      <c r="T1072" s="39" t="s">
        <v>64</v>
      </c>
      <c r="U1072" s="11" t="s">
        <v>64</v>
      </c>
      <c r="V1072" s="11">
        <v>4140199107</v>
      </c>
      <c r="W1072" s="11" t="s">
        <v>7427</v>
      </c>
      <c r="X1072" s="11" t="s">
        <v>995</v>
      </c>
      <c r="Y1072" s="11" t="s">
        <v>1530</v>
      </c>
      <c r="Z1072" s="11">
        <v>3333249176407</v>
      </c>
      <c r="AA1072" s="11" t="s">
        <v>68</v>
      </c>
      <c r="AB1072" s="11" t="s">
        <v>1531</v>
      </c>
      <c r="AC1072" s="11"/>
      <c r="AD1072" s="11"/>
      <c r="AE1072" s="11"/>
      <c r="AF1072" s="15"/>
      <c r="AG1072" s="56" t="str">
        <f>IFERROR(VLOOKUP(표1[[#This Row],[담당자]],'담당자 정보'!$B:$D,2,0),"")</f>
        <v>바로고</v>
      </c>
      <c r="AH1072" s="11" t="str">
        <f>IFERROR(VLOOKUP(표1[[#This Row],[담당자]],'담당자 정보'!$B:$E,4,0),"")</f>
        <v>1팀</v>
      </c>
      <c r="AI1072" s="12" t="s">
        <v>118</v>
      </c>
      <c r="AJ1072" s="39" t="str">
        <f>IFERROR(VLOOKUP(표1[[#This Row],[담당자]],배민비즈계정!$B:$E,3,0),"")</f>
        <v>swyoo</v>
      </c>
      <c r="AK1072" s="39" t="str">
        <f>IFERROR(VLOOKUP(표1[[#This Row],[담당자]],배민비즈계정!$B:$E,4,0),"")</f>
        <v xml:space="preserve"> 010-5714-1605</v>
      </c>
      <c r="AL1072" s="12" t="str">
        <f>VLOOKUP(표1[[#This Row],[담당자]],배민비즈계정!$B:$E,2,0)</f>
        <v>1팀</v>
      </c>
      <c r="AM1072" s="11" t="str">
        <f>VLOOKUP(표1[[#This Row],[담당자]],'담당자 정보'!B:G,6,FALSE)</f>
        <v>평정현</v>
      </c>
      <c r="AN1072" s="11" t="str">
        <f>VLOOKUP(표1[[#This Row],[팀장]],배민비즈계정!$B:$E,3,FALSE)</f>
        <v>jhpyeong</v>
      </c>
      <c r="AO1072" s="16" t="str">
        <f>VLOOKUP(표1[[#This Row],[팀장]],배민비즈계정!$B:$E,4,FALSE)</f>
        <v>010-4660-7292</v>
      </c>
      <c r="AP1072" s="2" t="s">
        <v>109</v>
      </c>
      <c r="AQ1072" s="2" t="s">
        <v>1044</v>
      </c>
      <c r="AR1072" s="2" t="str">
        <f>_xlfn.XLOOKUP(표1[[#This Row],[시도2]]&amp;" "&amp;표1[[#This Row],[시군구2]],요금제0402!C:C,요금제0402!G:G)</f>
        <v>경인B</v>
      </c>
      <c r="AS1072" s="2"/>
      <c r="AT1072" s="2"/>
      <c r="AU1072" s="2"/>
    </row>
    <row r="1073" spans="1:47" ht="16.5" customHeight="1">
      <c r="A1073" s="60">
        <v>1071</v>
      </c>
      <c r="B1073" s="11"/>
      <c r="C1073" s="11" t="s">
        <v>7428</v>
      </c>
      <c r="D1073" s="11" t="s">
        <v>7429</v>
      </c>
      <c r="E1073" s="11" t="s">
        <v>108</v>
      </c>
      <c r="F1073" s="11" t="s">
        <v>1747</v>
      </c>
      <c r="G1073" s="11" t="s">
        <v>6504</v>
      </c>
      <c r="H1073" s="11">
        <v>1</v>
      </c>
      <c r="I1073" s="50"/>
      <c r="J1073" s="11" t="s">
        <v>7430</v>
      </c>
      <c r="K1073" s="11" t="s">
        <v>7431</v>
      </c>
      <c r="L1073" s="11" t="s">
        <v>7116</v>
      </c>
      <c r="M1073" s="12">
        <v>45625</v>
      </c>
      <c r="N1073" s="12">
        <v>45630</v>
      </c>
      <c r="O1073" s="12" t="str">
        <f>IFERROR(_xlfn.XLOOKUP(표1[[#This Row],[시도]]&amp;" "&amp;표1[[#This Row],[시군구]],요금제0402!C:C,요금제0402!G:G),"-")</f>
        <v>지방</v>
      </c>
      <c r="P1073" s="40"/>
      <c r="Q1073" s="57">
        <v>0</v>
      </c>
      <c r="R1073" s="18">
        <v>100</v>
      </c>
      <c r="S1073" s="18">
        <v>50</v>
      </c>
      <c r="T1073" s="39" t="s">
        <v>64</v>
      </c>
      <c r="U1073" s="11" t="s">
        <v>64</v>
      </c>
      <c r="V1073" s="11">
        <v>1880801886</v>
      </c>
      <c r="W1073" s="11" t="s">
        <v>6463</v>
      </c>
      <c r="X1073" s="11" t="s">
        <v>7432</v>
      </c>
      <c r="Y1073" s="11" t="s">
        <v>7433</v>
      </c>
      <c r="Z1073" s="11">
        <v>100167847313</v>
      </c>
      <c r="AA1073" s="11" t="s">
        <v>1097</v>
      </c>
      <c r="AB1073" s="11" t="s">
        <v>7434</v>
      </c>
      <c r="AC1073" s="11"/>
      <c r="AD1073" s="11"/>
      <c r="AE1073" s="11"/>
      <c r="AF1073" s="15"/>
      <c r="AG1073" s="56" t="str">
        <f>IFERROR(VLOOKUP(표1[[#This Row],[담당자]],'담당자 정보'!$B:$D,2,0),"")</f>
        <v>모아라인</v>
      </c>
      <c r="AH1073" s="11" t="str">
        <f>IFERROR(VLOOKUP(표1[[#This Row],[담당자]],'담당자 정보'!$B:$E,4,0),"")</f>
        <v>인프라확장_3팀</v>
      </c>
      <c r="AI1073" s="12" t="s">
        <v>333</v>
      </c>
      <c r="AJ1073" s="39" t="str">
        <f>IFERROR(VLOOKUP(표1[[#This Row],[담당자]],배민비즈계정!$B:$E,3,0),"")</f>
        <v>samsami7777777</v>
      </c>
      <c r="AK1073" s="39" t="str">
        <f>IFERROR(VLOOKUP(표1[[#This Row],[담당자]],배민비즈계정!$B:$E,4,0),"")</f>
        <v>010-5212-8218</v>
      </c>
      <c r="AL1073" s="12" t="str">
        <f>VLOOKUP(표1[[#This Row],[담당자]],배민비즈계정!$B:$E,2,0)</f>
        <v>모아라인</v>
      </c>
      <c r="AM1073" s="11" t="str">
        <f>VLOOKUP(표1[[#This Row],[담당자]],'담당자 정보'!B:G,6,FALSE)</f>
        <v>김영선</v>
      </c>
      <c r="AN1073" s="11" t="str">
        <f>VLOOKUP(표1[[#This Row],[팀장]],배민비즈계정!$B:$E,3,FALSE)</f>
        <v>samsami7777777</v>
      </c>
      <c r="AO1073" s="16" t="str">
        <f>VLOOKUP(표1[[#This Row],[팀장]],배민비즈계정!$B:$E,4,FALSE)</f>
        <v>010-5212-8218</v>
      </c>
      <c r="AP1073" s="2" t="s">
        <v>1747</v>
      </c>
      <c r="AQ1073" s="2" t="s">
        <v>6504</v>
      </c>
      <c r="AR1073" s="2" t="str">
        <f>_xlfn.XLOOKUP(표1[[#This Row],[시도2]]&amp;" "&amp;표1[[#This Row],[시군구2]],요금제0402!C:C,요금제0402!G:G)</f>
        <v>지방</v>
      </c>
      <c r="AS1073" s="2"/>
      <c r="AT1073" s="2"/>
      <c r="AU1073" s="2"/>
    </row>
    <row r="1074" spans="1:47" ht="16.5" customHeight="1">
      <c r="A1074" s="44">
        <v>1072</v>
      </c>
      <c r="B1074" s="11"/>
      <c r="C1074" s="11" t="s">
        <v>7435</v>
      </c>
      <c r="D1074" s="11" t="s">
        <v>7436</v>
      </c>
      <c r="E1074" s="11" t="s">
        <v>56</v>
      </c>
      <c r="F1074" s="11" t="s">
        <v>109</v>
      </c>
      <c r="G1074" s="11" t="s">
        <v>1129</v>
      </c>
      <c r="H1074" s="11">
        <v>0</v>
      </c>
      <c r="I1074" s="50"/>
      <c r="J1074" s="11" t="s">
        <v>7437</v>
      </c>
      <c r="K1074" s="11" t="s">
        <v>7438</v>
      </c>
      <c r="L1074" s="11" t="s">
        <v>7116</v>
      </c>
      <c r="M1074" s="12">
        <v>45625</v>
      </c>
      <c r="N1074" s="12">
        <v>45630</v>
      </c>
      <c r="O1074" s="12" t="str">
        <f>IFERROR(_xlfn.XLOOKUP(표1[[#This Row],[시도]]&amp;" "&amp;표1[[#This Row],[시군구]],요금제0402!C:C,요금제0402!G:G),"-")</f>
        <v>경인B</v>
      </c>
      <c r="P1074" s="40"/>
      <c r="Q1074" s="57">
        <v>0</v>
      </c>
      <c r="R1074" s="18">
        <v>100</v>
      </c>
      <c r="S1074" s="18">
        <v>50</v>
      </c>
      <c r="T1074" s="39" t="s">
        <v>64</v>
      </c>
      <c r="U1074" s="11" t="s">
        <v>64</v>
      </c>
      <c r="V1074" s="11">
        <v>4934000891</v>
      </c>
      <c r="W1074" s="11" t="s">
        <v>1141</v>
      </c>
      <c r="X1074" s="11" t="s">
        <v>7439</v>
      </c>
      <c r="Y1074" s="11" t="s">
        <v>1143</v>
      </c>
      <c r="Z1074" s="11">
        <v>20420104618330</v>
      </c>
      <c r="AA1074" s="11" t="s">
        <v>90</v>
      </c>
      <c r="AB1074" s="11" t="s">
        <v>1144</v>
      </c>
      <c r="AC1074" s="11"/>
      <c r="AD1074" s="11"/>
      <c r="AE1074" s="11"/>
      <c r="AF1074" s="15"/>
      <c r="AG1074" s="56" t="str">
        <f>IFERROR(VLOOKUP(표1[[#This Row],[담당자]],'담당자 정보'!$B:$D,2,0),"")</f>
        <v>모아라인</v>
      </c>
      <c r="AH1074" s="11" t="str">
        <f>IFERROR(VLOOKUP(표1[[#This Row],[담당자]],'담당자 정보'!$B:$E,4,0),"")</f>
        <v>인프라확장실</v>
      </c>
      <c r="AI1074" s="12" t="s">
        <v>396</v>
      </c>
      <c r="AJ1074" s="39" t="str">
        <f>IFERROR(VLOOKUP(표1[[#This Row],[담당자]],배민비즈계정!$B:$E,3,0),"")</f>
        <v>jpmook12</v>
      </c>
      <c r="AK1074" s="39" t="str">
        <f>IFERROR(VLOOKUP(표1[[#This Row],[담당자]],배민비즈계정!$B:$E,4,0),"")</f>
        <v>010-9904-2857</v>
      </c>
      <c r="AL1074" s="12" t="str">
        <f>VLOOKUP(표1[[#This Row],[담당자]],배민비즈계정!$B:$E,2,0)</f>
        <v>모아라인</v>
      </c>
      <c r="AM1074" s="11">
        <f>VLOOKUP(표1[[#This Row],[담당자]],'담당자 정보'!B:G,6,FALSE)</f>
        <v>0</v>
      </c>
      <c r="AN1074" s="11" t="e">
        <f>VLOOKUP(표1[[#This Row],[팀장]],배민비즈계정!$B:$E,3,FALSE)</f>
        <v>#N/A</v>
      </c>
      <c r="AO1074" s="16" t="e">
        <f>VLOOKUP(표1[[#This Row],[팀장]],배민비즈계정!$B:$E,4,FALSE)</f>
        <v>#N/A</v>
      </c>
      <c r="AP1074" s="2" t="s">
        <v>109</v>
      </c>
      <c r="AQ1074" s="2" t="s">
        <v>1129</v>
      </c>
      <c r="AR1074" s="2" t="str">
        <f>_xlfn.XLOOKUP(표1[[#This Row],[시도2]]&amp;" "&amp;표1[[#This Row],[시군구2]],요금제0402!C:C,요금제0402!G:G)</f>
        <v>경인B</v>
      </c>
      <c r="AS1074" s="2"/>
      <c r="AT1074" s="2"/>
      <c r="AU1074" s="2"/>
    </row>
    <row r="1075" spans="1:47" ht="16.5" customHeight="1">
      <c r="A1075" s="60">
        <v>1073</v>
      </c>
      <c r="B1075" s="11"/>
      <c r="C1075" s="11" t="s">
        <v>7440</v>
      </c>
      <c r="D1075" s="11" t="s">
        <v>7441</v>
      </c>
      <c r="E1075" s="11" t="s">
        <v>108</v>
      </c>
      <c r="F1075" s="11" t="s">
        <v>481</v>
      </c>
      <c r="G1075" s="11" t="s">
        <v>3887</v>
      </c>
      <c r="H1075" s="11">
        <v>2</v>
      </c>
      <c r="I1075" s="50"/>
      <c r="J1075" s="11" t="s">
        <v>7442</v>
      </c>
      <c r="K1075" s="11" t="s">
        <v>7443</v>
      </c>
      <c r="L1075" s="11" t="s">
        <v>7116</v>
      </c>
      <c r="M1075" s="12">
        <v>45625</v>
      </c>
      <c r="N1075" s="12">
        <v>45630</v>
      </c>
      <c r="O1075" s="12" t="str">
        <f>IFERROR(_xlfn.XLOOKUP(표1[[#This Row],[시도]]&amp;" "&amp;표1[[#This Row],[시군구]],요금제0402!C:C,요금제0402!G:G),"-")</f>
        <v>지방</v>
      </c>
      <c r="P1075" s="40"/>
      <c r="Q1075" s="57">
        <v>0</v>
      </c>
      <c r="R1075" s="18">
        <v>100</v>
      </c>
      <c r="S1075" s="18">
        <v>50</v>
      </c>
      <c r="T1075" s="39" t="s">
        <v>64</v>
      </c>
      <c r="U1075" s="11" t="s">
        <v>64</v>
      </c>
      <c r="V1075" s="11">
        <v>3071053130</v>
      </c>
      <c r="W1075" s="11" t="s">
        <v>7444</v>
      </c>
      <c r="X1075" s="11" t="s">
        <v>7445</v>
      </c>
      <c r="Y1075" s="11" t="s">
        <v>7446</v>
      </c>
      <c r="Z1075" s="11">
        <v>80712372332</v>
      </c>
      <c r="AA1075" s="11" t="s">
        <v>142</v>
      </c>
      <c r="AB1075" s="11" t="s">
        <v>7447</v>
      </c>
      <c r="AC1075" s="11"/>
      <c r="AD1075" s="11"/>
      <c r="AE1075" s="11"/>
      <c r="AF1075" s="15"/>
      <c r="AG1075" s="56" t="str">
        <f>IFERROR(VLOOKUP(표1[[#This Row],[담당자]],'담당자 정보'!$B:$D,2,0),"")</f>
        <v>바로고</v>
      </c>
      <c r="AH1075" s="11" t="str">
        <f>IFERROR(VLOOKUP(표1[[#This Row],[담당자]],'담당자 정보'!$B:$E,4,0),"")</f>
        <v>2팀</v>
      </c>
      <c r="AI1075" s="12" t="s">
        <v>535</v>
      </c>
      <c r="AJ1075" s="39" t="str">
        <f>IFERROR(VLOOKUP(표1[[#This Row],[담당자]],배민비즈계정!$B:$E,3,0),"")</f>
        <v>yckim</v>
      </c>
      <c r="AK1075" s="39" t="str">
        <f>IFERROR(VLOOKUP(표1[[#This Row],[담당자]],배민비즈계정!$B:$E,4,0),"")</f>
        <v>010-9995-3121</v>
      </c>
      <c r="AL1075" s="12" t="str">
        <f>VLOOKUP(표1[[#This Row],[담당자]],배민비즈계정!$B:$E,2,0)</f>
        <v>2팀</v>
      </c>
      <c r="AM1075" s="11" t="str">
        <f>VLOOKUP(표1[[#This Row],[담당자]],'담당자 정보'!B:G,6,FALSE)</f>
        <v>최융희</v>
      </c>
      <c r="AN1075" s="11" t="str">
        <f>VLOOKUP(표1[[#This Row],[팀장]],배민비즈계정!$B:$E,3,FALSE)</f>
        <v>yhchoi62</v>
      </c>
      <c r="AO1075" s="16" t="str">
        <f>VLOOKUP(표1[[#This Row],[팀장]],배민비즈계정!$B:$E,4,FALSE)</f>
        <v xml:space="preserve"> 010-2336-6262</v>
      </c>
      <c r="AP1075" s="2" t="s">
        <v>481</v>
      </c>
      <c r="AQ1075" s="2" t="s">
        <v>3887</v>
      </c>
      <c r="AR1075" s="2" t="str">
        <f>_xlfn.XLOOKUP(표1[[#This Row],[시도2]]&amp;" "&amp;표1[[#This Row],[시군구2]],요금제0402!C:C,요금제0402!G:G)</f>
        <v>지방</v>
      </c>
      <c r="AS1075" s="2"/>
      <c r="AT1075" s="2"/>
      <c r="AU1075" s="2"/>
    </row>
    <row r="1076" spans="1:47" ht="16.5" customHeight="1">
      <c r="A1076" s="44">
        <v>1074</v>
      </c>
      <c r="B1076" s="11"/>
      <c r="C1076" s="11" t="s">
        <v>7448</v>
      </c>
      <c r="D1076" s="11" t="s">
        <v>7449</v>
      </c>
      <c r="E1076" s="11" t="s">
        <v>56</v>
      </c>
      <c r="F1076" s="11" t="s">
        <v>447</v>
      </c>
      <c r="G1076" s="11" t="s">
        <v>471</v>
      </c>
      <c r="H1076" s="11">
        <v>0</v>
      </c>
      <c r="I1076" s="50"/>
      <c r="J1076" s="11" t="s">
        <v>7450</v>
      </c>
      <c r="K1076" s="11" t="s">
        <v>7451</v>
      </c>
      <c r="L1076" s="11" t="s">
        <v>7116</v>
      </c>
      <c r="M1076" s="12">
        <v>45625</v>
      </c>
      <c r="N1076" s="12">
        <v>45630</v>
      </c>
      <c r="O1076" s="12" t="str">
        <f>IFERROR(_xlfn.XLOOKUP(표1[[#This Row],[시도]]&amp;" "&amp;표1[[#This Row],[시군구]],요금제0402!C:C,요금제0402!G:G),"-")</f>
        <v>지방</v>
      </c>
      <c r="P1076" s="40"/>
      <c r="Q1076" s="57">
        <v>0</v>
      </c>
      <c r="R1076" s="18">
        <v>100</v>
      </c>
      <c r="S1076" s="18">
        <v>50</v>
      </c>
      <c r="T1076" s="39" t="s">
        <v>64</v>
      </c>
      <c r="U1076" s="11" t="s">
        <v>64</v>
      </c>
      <c r="V1076" s="11">
        <v>3340601433</v>
      </c>
      <c r="W1076" s="11" t="s">
        <v>7452</v>
      </c>
      <c r="X1076" s="11" t="s">
        <v>7453</v>
      </c>
      <c r="Y1076" s="11" t="s">
        <v>7454</v>
      </c>
      <c r="Z1076" s="11">
        <v>9002193156281</v>
      </c>
      <c r="AA1076" s="11" t="s">
        <v>129</v>
      </c>
      <c r="AB1076" s="11" t="s">
        <v>7455</v>
      </c>
      <c r="AC1076" s="11"/>
      <c r="AD1076" s="11"/>
      <c r="AE1076" s="11"/>
      <c r="AF1076" s="15"/>
      <c r="AG1076" s="56" t="str">
        <f>IFERROR(VLOOKUP(표1[[#This Row],[담당자]],'담당자 정보'!$B:$D,2,0),"")</f>
        <v>모아라인</v>
      </c>
      <c r="AH1076" s="11" t="str">
        <f>IFERROR(VLOOKUP(표1[[#This Row],[담당자]],'담당자 정보'!$B:$E,4,0),"")</f>
        <v>인프라확장_2팀</v>
      </c>
      <c r="AI1076" s="12" t="s">
        <v>455</v>
      </c>
      <c r="AJ1076" s="39" t="str">
        <f>IFERROR(VLOOKUP(표1[[#This Row],[담당자]],배민비즈계정!$B:$E,3,0),"")</f>
        <v>Dkssudgody</v>
      </c>
      <c r="AK1076" s="39" t="str">
        <f>IFERROR(VLOOKUP(표1[[#This Row],[담당자]],배민비즈계정!$B:$E,4,0),"")</f>
        <v>010-9737-2777</v>
      </c>
      <c r="AL1076" s="12" t="str">
        <f>VLOOKUP(표1[[#This Row],[담당자]],배민비즈계정!$B:$E,2,0)</f>
        <v>모아라인</v>
      </c>
      <c r="AM1076" s="11" t="str">
        <f>VLOOKUP(표1[[#This Row],[담당자]],'담당자 정보'!B:G,6,FALSE)</f>
        <v>김정교</v>
      </c>
      <c r="AN1076" s="11" t="str">
        <f>VLOOKUP(표1[[#This Row],[팀장]],배민비즈계정!$B:$E,3,FALSE)</f>
        <v>Dkssudgody</v>
      </c>
      <c r="AO1076" s="16" t="str">
        <f>VLOOKUP(표1[[#This Row],[팀장]],배민비즈계정!$B:$E,4,FALSE)</f>
        <v>010-9737-2777</v>
      </c>
      <c r="AP1076" s="2" t="s">
        <v>447</v>
      </c>
      <c r="AQ1076" s="2" t="s">
        <v>471</v>
      </c>
      <c r="AR1076" s="2" t="str">
        <f>_xlfn.XLOOKUP(표1[[#This Row],[시도2]]&amp;" "&amp;표1[[#This Row],[시군구2]],요금제0402!C:C,요금제0402!G:G)</f>
        <v>지방</v>
      </c>
      <c r="AS1076" s="2"/>
      <c r="AT1076" s="2"/>
      <c r="AU1076" s="2"/>
    </row>
    <row r="1077" spans="1:47" ht="16.5" customHeight="1">
      <c r="A1077" s="60">
        <v>1075</v>
      </c>
      <c r="B1077" s="11"/>
      <c r="C1077" s="11" t="s">
        <v>7456</v>
      </c>
      <c r="D1077" s="11" t="s">
        <v>7457</v>
      </c>
      <c r="E1077" s="11" t="s">
        <v>56</v>
      </c>
      <c r="F1077" s="11" t="s">
        <v>57</v>
      </c>
      <c r="G1077" s="11" t="s">
        <v>95</v>
      </c>
      <c r="H1077" s="11">
        <v>0</v>
      </c>
      <c r="I1077" s="50"/>
      <c r="J1077" s="11" t="s">
        <v>7458</v>
      </c>
      <c r="K1077" s="11" t="s">
        <v>7459</v>
      </c>
      <c r="L1077" s="11" t="s">
        <v>7116</v>
      </c>
      <c r="M1077" s="12">
        <v>45625</v>
      </c>
      <c r="N1077" s="12">
        <v>45630</v>
      </c>
      <c r="O1077" s="12" t="str">
        <f>IFERROR(_xlfn.XLOOKUP(표1[[#This Row],[시도]]&amp;" "&amp;표1[[#This Row],[시군구]],요금제0402!C:C,요금제0402!G:G),"-")</f>
        <v>서울A</v>
      </c>
      <c r="P1077" s="40"/>
      <c r="Q1077" s="57">
        <v>0</v>
      </c>
      <c r="R1077" s="18">
        <v>100</v>
      </c>
      <c r="S1077" s="18">
        <v>50</v>
      </c>
      <c r="T1077" s="39" t="s">
        <v>64</v>
      </c>
      <c r="U1077" s="11" t="s">
        <v>64</v>
      </c>
      <c r="V1077" s="11">
        <v>5363901100</v>
      </c>
      <c r="W1077" s="11" t="s">
        <v>7460</v>
      </c>
      <c r="X1077" s="11" t="s">
        <v>7461</v>
      </c>
      <c r="Y1077" s="11" t="s">
        <v>7462</v>
      </c>
      <c r="Z1077" s="11">
        <v>3511243569443</v>
      </c>
      <c r="AA1077" s="11" t="s">
        <v>142</v>
      </c>
      <c r="AB1077" s="11" t="s">
        <v>7463</v>
      </c>
      <c r="AC1077" s="11"/>
      <c r="AD1077" s="11"/>
      <c r="AE1077" s="11"/>
      <c r="AF1077" s="15"/>
      <c r="AG1077" s="56" t="str">
        <f>IFERROR(VLOOKUP(표1[[#This Row],[담당자]],'담당자 정보'!$B:$D,2,0),"")</f>
        <v>바로고</v>
      </c>
      <c r="AH1077" s="11" t="str">
        <f>IFERROR(VLOOKUP(표1[[#This Row],[담당자]],'담당자 정보'!$B:$E,4,0),"")</f>
        <v>1팀</v>
      </c>
      <c r="AI1077" s="12" t="s">
        <v>131</v>
      </c>
      <c r="AJ1077" s="39" t="str">
        <f>IFERROR(VLOOKUP(표1[[#This Row],[담당자]],배민비즈계정!$B:$E,3,0),"")</f>
        <v>kwpark</v>
      </c>
      <c r="AK1077" s="39" t="str">
        <f>IFERROR(VLOOKUP(표1[[#This Row],[담당자]],배민비즈계정!$B:$E,4,0),"")</f>
        <v>010-9098-6748</v>
      </c>
      <c r="AL1077" s="12" t="str">
        <f>VLOOKUP(표1[[#This Row],[담당자]],배민비즈계정!$B:$E,2,0)</f>
        <v>1팀</v>
      </c>
      <c r="AM1077" s="11" t="str">
        <f>VLOOKUP(표1[[#This Row],[담당자]],'담당자 정보'!B:G,6,FALSE)</f>
        <v>평정현</v>
      </c>
      <c r="AN1077" s="11" t="str">
        <f>VLOOKUP(표1[[#This Row],[팀장]],배민비즈계정!$B:$E,3,FALSE)</f>
        <v>jhpyeong</v>
      </c>
      <c r="AO1077" s="16" t="str">
        <f>VLOOKUP(표1[[#This Row],[팀장]],배민비즈계정!$B:$E,4,FALSE)</f>
        <v>010-4660-7292</v>
      </c>
      <c r="AP1077" s="2" t="s">
        <v>57</v>
      </c>
      <c r="AQ1077" s="2" t="s">
        <v>95</v>
      </c>
      <c r="AR1077" s="2" t="str">
        <f>_xlfn.XLOOKUP(표1[[#This Row],[시도2]]&amp;" "&amp;표1[[#This Row],[시군구2]],요금제0402!C:C,요금제0402!G:G)</f>
        <v>서울A</v>
      </c>
      <c r="AS1077" s="2"/>
      <c r="AT1077" s="2"/>
      <c r="AU1077" s="2"/>
    </row>
    <row r="1078" spans="1:47" ht="16.5" customHeight="1">
      <c r="A1078" s="44">
        <v>1076</v>
      </c>
      <c r="B1078" s="11"/>
      <c r="C1078" s="11" t="s">
        <v>7464</v>
      </c>
      <c r="D1078" s="11" t="s">
        <v>7465</v>
      </c>
      <c r="E1078" s="11" t="s">
        <v>56</v>
      </c>
      <c r="F1078" s="11" t="s">
        <v>309</v>
      </c>
      <c r="G1078" s="11" t="s">
        <v>289</v>
      </c>
      <c r="H1078" s="11">
        <v>0</v>
      </c>
      <c r="I1078" s="50"/>
      <c r="J1078" s="11" t="s">
        <v>7466</v>
      </c>
      <c r="K1078" s="11" t="s">
        <v>7467</v>
      </c>
      <c r="L1078" s="11" t="s">
        <v>7116</v>
      </c>
      <c r="M1078" s="12">
        <v>45625</v>
      </c>
      <c r="N1078" s="12">
        <v>45630</v>
      </c>
      <c r="O1078" s="12" t="str">
        <f>IFERROR(_xlfn.XLOOKUP(표1[[#This Row],[시도]]&amp;" "&amp;표1[[#This Row],[시군구]],요금제0402!C:C,요금제0402!G:G),"-")</f>
        <v>지방</v>
      </c>
      <c r="P1078" s="40"/>
      <c r="Q1078" s="57">
        <v>0</v>
      </c>
      <c r="R1078" s="18">
        <v>100</v>
      </c>
      <c r="S1078" s="18">
        <v>50</v>
      </c>
      <c r="T1078" s="39" t="s">
        <v>64</v>
      </c>
      <c r="U1078" s="11" t="s">
        <v>64</v>
      </c>
      <c r="V1078" s="11">
        <v>4940703268</v>
      </c>
      <c r="W1078" s="11" t="s">
        <v>7468</v>
      </c>
      <c r="X1078" s="11" t="s">
        <v>7469</v>
      </c>
      <c r="Y1078" s="11" t="s">
        <v>7470</v>
      </c>
      <c r="Z1078" s="11">
        <v>3333089347330</v>
      </c>
      <c r="AA1078" s="11" t="s">
        <v>68</v>
      </c>
      <c r="AB1078" s="11" t="s">
        <v>7471</v>
      </c>
      <c r="AC1078" s="11"/>
      <c r="AD1078" s="11"/>
      <c r="AE1078" s="11"/>
      <c r="AF1078" s="15"/>
      <c r="AG1078" s="56" t="str">
        <f>IFERROR(VLOOKUP(표1[[#This Row],[담당자]],'담당자 정보'!$B:$D,2,0),"")</f>
        <v>바로고</v>
      </c>
      <c r="AH1078" s="11" t="str">
        <f>IFERROR(VLOOKUP(표1[[#This Row],[담당자]],'담당자 정보'!$B:$E,4,0),"")</f>
        <v>2팀</v>
      </c>
      <c r="AI1078" s="12" t="s">
        <v>317</v>
      </c>
      <c r="AJ1078" s="39" t="str">
        <f>IFERROR(VLOOKUP(표1[[#This Row],[담당자]],배민비즈계정!$B:$E,3,0),"")</f>
        <v>mskim1</v>
      </c>
      <c r="AK1078" s="39" t="str">
        <f>IFERROR(VLOOKUP(표1[[#This Row],[담당자]],배민비즈계정!$B:$E,4,0),"")</f>
        <v>010-4659-7909</v>
      </c>
      <c r="AL1078" s="12" t="str">
        <f>VLOOKUP(표1[[#This Row],[담당자]],배민비즈계정!$B:$E,2,0)</f>
        <v>2팀</v>
      </c>
      <c r="AM1078" s="11" t="str">
        <f>VLOOKUP(표1[[#This Row],[담당자]],'담당자 정보'!B:G,6,FALSE)</f>
        <v>최융희</v>
      </c>
      <c r="AN1078" s="11" t="str">
        <f>VLOOKUP(표1[[#This Row],[팀장]],배민비즈계정!$B:$E,3,FALSE)</f>
        <v>yhchoi62</v>
      </c>
      <c r="AO1078" s="16" t="str">
        <f>VLOOKUP(표1[[#This Row],[팀장]],배민비즈계정!$B:$E,4,FALSE)</f>
        <v xml:space="preserve"> 010-2336-6262</v>
      </c>
      <c r="AP1078" s="2" t="s">
        <v>309</v>
      </c>
      <c r="AQ1078" s="2" t="s">
        <v>289</v>
      </c>
      <c r="AR1078" s="2" t="str">
        <f>_xlfn.XLOOKUP(표1[[#This Row],[시도2]]&amp;" "&amp;표1[[#This Row],[시군구2]],요금제0402!C:C,요금제0402!G:G)</f>
        <v>지방</v>
      </c>
      <c r="AS1078" s="2"/>
      <c r="AT1078" s="2"/>
      <c r="AU1078" s="2"/>
    </row>
    <row r="1079" spans="1:47" ht="16.5" customHeight="1">
      <c r="A1079" s="60">
        <v>1077</v>
      </c>
      <c r="B1079" s="11"/>
      <c r="C1079" s="11" t="s">
        <v>7472</v>
      </c>
      <c r="D1079" s="11" t="s">
        <v>7473</v>
      </c>
      <c r="E1079" s="11" t="s">
        <v>56</v>
      </c>
      <c r="F1079" s="11" t="s">
        <v>2149</v>
      </c>
      <c r="G1079" s="11" t="s">
        <v>435</v>
      </c>
      <c r="H1079" s="11">
        <v>0</v>
      </c>
      <c r="I1079" s="50"/>
      <c r="J1079" s="11" t="s">
        <v>7474</v>
      </c>
      <c r="K1079" s="11" t="s">
        <v>7475</v>
      </c>
      <c r="L1079" s="11" t="s">
        <v>7116</v>
      </c>
      <c r="M1079" s="12">
        <v>45625</v>
      </c>
      <c r="N1079" s="12">
        <v>45630</v>
      </c>
      <c r="O1079" s="12" t="str">
        <f>IFERROR(_xlfn.XLOOKUP(표1[[#This Row],[시도]]&amp;" "&amp;표1[[#This Row],[시군구]],요금제0402!C:C,요금제0402!G:G),"-")</f>
        <v>경인B</v>
      </c>
      <c r="P1079" s="40"/>
      <c r="Q1079" s="57">
        <v>0</v>
      </c>
      <c r="R1079" s="18">
        <v>100</v>
      </c>
      <c r="S1079" s="18">
        <v>50</v>
      </c>
      <c r="T1079" s="39" t="s">
        <v>64</v>
      </c>
      <c r="U1079" s="11" t="s">
        <v>64</v>
      </c>
      <c r="V1079" s="11">
        <v>2360503386</v>
      </c>
      <c r="W1079" s="11" t="s">
        <v>7048</v>
      </c>
      <c r="X1079" s="11" t="s">
        <v>7049</v>
      </c>
      <c r="Y1079" s="11" t="s">
        <v>7050</v>
      </c>
      <c r="Z1079" s="11">
        <v>27380204172372</v>
      </c>
      <c r="AA1079" s="11" t="s">
        <v>90</v>
      </c>
      <c r="AB1079" s="11" t="s">
        <v>7051</v>
      </c>
      <c r="AC1079" s="11"/>
      <c r="AD1079" s="11"/>
      <c r="AE1079" s="11"/>
      <c r="AF1079" s="15"/>
      <c r="AG1079" s="56" t="str">
        <f>IFERROR(VLOOKUP(표1[[#This Row],[담당자]],'담당자 정보'!$B:$D,2,0),"")</f>
        <v>바로고</v>
      </c>
      <c r="AH1079" s="11" t="str">
        <f>IFERROR(VLOOKUP(표1[[#This Row],[담당자]],'담당자 정보'!$B:$E,4,0),"")</f>
        <v>1팀</v>
      </c>
      <c r="AI1079" s="12" t="s">
        <v>131</v>
      </c>
      <c r="AJ1079" s="39" t="str">
        <f>IFERROR(VLOOKUP(표1[[#This Row],[담당자]],배민비즈계정!$B:$E,3,0),"")</f>
        <v>kwpark</v>
      </c>
      <c r="AK1079" s="39" t="str">
        <f>IFERROR(VLOOKUP(표1[[#This Row],[담당자]],배민비즈계정!$B:$E,4,0),"")</f>
        <v>010-9098-6748</v>
      </c>
      <c r="AL1079" s="12" t="str">
        <f>VLOOKUP(표1[[#This Row],[담당자]],배민비즈계정!$B:$E,2,0)</f>
        <v>1팀</v>
      </c>
      <c r="AM1079" s="11" t="str">
        <f>VLOOKUP(표1[[#This Row],[담당자]],'담당자 정보'!B:G,6,FALSE)</f>
        <v>평정현</v>
      </c>
      <c r="AN1079" s="11" t="str">
        <f>VLOOKUP(표1[[#This Row],[팀장]],배민비즈계정!$B:$E,3,FALSE)</f>
        <v>jhpyeong</v>
      </c>
      <c r="AO1079" s="16" t="str">
        <f>VLOOKUP(표1[[#This Row],[팀장]],배민비즈계정!$B:$E,4,FALSE)</f>
        <v>010-4660-7292</v>
      </c>
      <c r="AP1079" s="2" t="s">
        <v>2149</v>
      </c>
      <c r="AQ1079" s="2" t="s">
        <v>435</v>
      </c>
      <c r="AR1079" s="2" t="str">
        <f>_xlfn.XLOOKUP(표1[[#This Row],[시도2]]&amp;" "&amp;표1[[#This Row],[시군구2]],요금제0402!C:C,요금제0402!G:G)</f>
        <v>경인B</v>
      </c>
      <c r="AS1079" s="2"/>
      <c r="AT1079" s="2"/>
      <c r="AU1079" s="2"/>
    </row>
    <row r="1080" spans="1:47" ht="16.5" customHeight="1">
      <c r="A1080" s="44">
        <v>1078</v>
      </c>
      <c r="B1080" s="11"/>
      <c r="C1080" s="11" t="s">
        <v>7476</v>
      </c>
      <c r="D1080" s="11" t="s">
        <v>7477</v>
      </c>
      <c r="E1080" s="11" t="s">
        <v>56</v>
      </c>
      <c r="F1080" s="11" t="s">
        <v>2149</v>
      </c>
      <c r="G1080" s="11" t="s">
        <v>435</v>
      </c>
      <c r="H1080" s="11">
        <v>0</v>
      </c>
      <c r="I1080" s="50"/>
      <c r="J1080" s="11" t="s">
        <v>7478</v>
      </c>
      <c r="K1080" s="11" t="s">
        <v>7479</v>
      </c>
      <c r="L1080" s="11" t="s">
        <v>7116</v>
      </c>
      <c r="M1080" s="12">
        <v>45625</v>
      </c>
      <c r="N1080" s="12">
        <v>45630</v>
      </c>
      <c r="O1080" s="12" t="str">
        <f>IFERROR(_xlfn.XLOOKUP(표1[[#This Row],[시도]]&amp;" "&amp;표1[[#This Row],[시군구]],요금제0402!C:C,요금제0402!G:G),"-")</f>
        <v>경인B</v>
      </c>
      <c r="P1080" s="40"/>
      <c r="Q1080" s="57">
        <v>0</v>
      </c>
      <c r="R1080" s="18">
        <v>100</v>
      </c>
      <c r="S1080" s="18">
        <v>50</v>
      </c>
      <c r="T1080" s="39" t="s">
        <v>64</v>
      </c>
      <c r="U1080" s="11" t="s">
        <v>64</v>
      </c>
      <c r="V1080" s="11">
        <v>2360503386</v>
      </c>
      <c r="W1080" s="11" t="s">
        <v>7048</v>
      </c>
      <c r="X1080" s="11" t="s">
        <v>7049</v>
      </c>
      <c r="Y1080" s="11" t="s">
        <v>7050</v>
      </c>
      <c r="Z1080" s="11">
        <v>27380204172372</v>
      </c>
      <c r="AA1080" s="11" t="s">
        <v>90</v>
      </c>
      <c r="AB1080" s="11" t="s">
        <v>7051</v>
      </c>
      <c r="AC1080" s="11"/>
      <c r="AD1080" s="11"/>
      <c r="AE1080" s="11"/>
      <c r="AF1080" s="15"/>
      <c r="AG1080" s="56" t="str">
        <f>IFERROR(VLOOKUP(표1[[#This Row],[담당자]],'담당자 정보'!$B:$D,2,0),"")</f>
        <v>바로고</v>
      </c>
      <c r="AH1080" s="11" t="str">
        <f>IFERROR(VLOOKUP(표1[[#This Row],[담당자]],'담당자 정보'!$B:$E,4,0),"")</f>
        <v>1팀</v>
      </c>
      <c r="AI1080" s="12" t="s">
        <v>131</v>
      </c>
      <c r="AJ1080" s="39" t="str">
        <f>IFERROR(VLOOKUP(표1[[#This Row],[담당자]],배민비즈계정!$B:$E,3,0),"")</f>
        <v>kwpark</v>
      </c>
      <c r="AK1080" s="39" t="str">
        <f>IFERROR(VLOOKUP(표1[[#This Row],[담당자]],배민비즈계정!$B:$E,4,0),"")</f>
        <v>010-9098-6748</v>
      </c>
      <c r="AL1080" s="12" t="str">
        <f>VLOOKUP(표1[[#This Row],[담당자]],배민비즈계정!$B:$E,2,0)</f>
        <v>1팀</v>
      </c>
      <c r="AM1080" s="11" t="str">
        <f>VLOOKUP(표1[[#This Row],[담당자]],'담당자 정보'!B:G,6,FALSE)</f>
        <v>평정현</v>
      </c>
      <c r="AN1080" s="11" t="str">
        <f>VLOOKUP(표1[[#This Row],[팀장]],배민비즈계정!$B:$E,3,FALSE)</f>
        <v>jhpyeong</v>
      </c>
      <c r="AO1080" s="16" t="str">
        <f>VLOOKUP(표1[[#This Row],[팀장]],배민비즈계정!$B:$E,4,FALSE)</f>
        <v>010-4660-7292</v>
      </c>
      <c r="AP1080" s="2" t="s">
        <v>2149</v>
      </c>
      <c r="AQ1080" s="2" t="s">
        <v>435</v>
      </c>
      <c r="AR1080" s="2" t="str">
        <f>_xlfn.XLOOKUP(표1[[#This Row],[시도2]]&amp;" "&amp;표1[[#This Row],[시군구2]],요금제0402!C:C,요금제0402!G:G)</f>
        <v>경인B</v>
      </c>
      <c r="AS1080" s="2"/>
      <c r="AT1080" s="2"/>
      <c r="AU1080" s="2"/>
    </row>
    <row r="1081" spans="1:47" ht="16.5" customHeight="1">
      <c r="A1081" s="60">
        <v>1079</v>
      </c>
      <c r="B1081" s="11"/>
      <c r="C1081" s="11" t="s">
        <v>7480</v>
      </c>
      <c r="D1081" s="11" t="s">
        <v>7481</v>
      </c>
      <c r="E1081" s="11" t="s">
        <v>56</v>
      </c>
      <c r="F1081" s="11" t="s">
        <v>2149</v>
      </c>
      <c r="G1081" s="11" t="s">
        <v>435</v>
      </c>
      <c r="H1081" s="11">
        <v>0</v>
      </c>
      <c r="I1081" s="50"/>
      <c r="J1081" s="11" t="s">
        <v>7482</v>
      </c>
      <c r="K1081" s="11" t="s">
        <v>7483</v>
      </c>
      <c r="L1081" s="11" t="s">
        <v>7116</v>
      </c>
      <c r="M1081" s="12">
        <v>45625</v>
      </c>
      <c r="N1081" s="12">
        <v>45630</v>
      </c>
      <c r="O1081" s="12" t="str">
        <f>IFERROR(_xlfn.XLOOKUP(표1[[#This Row],[시도]]&amp;" "&amp;표1[[#This Row],[시군구]],요금제0402!C:C,요금제0402!G:G),"-")</f>
        <v>경인B</v>
      </c>
      <c r="P1081" s="40"/>
      <c r="Q1081" s="57">
        <v>0</v>
      </c>
      <c r="R1081" s="18">
        <v>100</v>
      </c>
      <c r="S1081" s="18">
        <v>50</v>
      </c>
      <c r="T1081" s="39" t="s">
        <v>64</v>
      </c>
      <c r="U1081" s="11" t="s">
        <v>64</v>
      </c>
      <c r="V1081" s="11">
        <v>2360503386</v>
      </c>
      <c r="W1081" s="11" t="s">
        <v>7048</v>
      </c>
      <c r="X1081" s="11" t="s">
        <v>7049</v>
      </c>
      <c r="Y1081" s="11" t="s">
        <v>7050</v>
      </c>
      <c r="Z1081" s="11">
        <v>27380204172372</v>
      </c>
      <c r="AA1081" s="11" t="s">
        <v>90</v>
      </c>
      <c r="AB1081" s="11" t="s">
        <v>7051</v>
      </c>
      <c r="AC1081" s="11"/>
      <c r="AD1081" s="11"/>
      <c r="AE1081" s="11"/>
      <c r="AF1081" s="15"/>
      <c r="AG1081" s="56" t="str">
        <f>IFERROR(VLOOKUP(표1[[#This Row],[담당자]],'담당자 정보'!$B:$D,2,0),"")</f>
        <v>바로고</v>
      </c>
      <c r="AH1081" s="11" t="str">
        <f>IFERROR(VLOOKUP(표1[[#This Row],[담당자]],'담당자 정보'!$B:$E,4,0),"")</f>
        <v>1팀</v>
      </c>
      <c r="AI1081" s="12" t="s">
        <v>131</v>
      </c>
      <c r="AJ1081" s="39" t="str">
        <f>IFERROR(VLOOKUP(표1[[#This Row],[담당자]],배민비즈계정!$B:$E,3,0),"")</f>
        <v>kwpark</v>
      </c>
      <c r="AK1081" s="39" t="str">
        <f>IFERROR(VLOOKUP(표1[[#This Row],[담당자]],배민비즈계정!$B:$E,4,0),"")</f>
        <v>010-9098-6748</v>
      </c>
      <c r="AL1081" s="12" t="str">
        <f>VLOOKUP(표1[[#This Row],[담당자]],배민비즈계정!$B:$E,2,0)</f>
        <v>1팀</v>
      </c>
      <c r="AM1081" s="11" t="str">
        <f>VLOOKUP(표1[[#This Row],[담당자]],'담당자 정보'!B:G,6,FALSE)</f>
        <v>평정현</v>
      </c>
      <c r="AN1081" s="11" t="str">
        <f>VLOOKUP(표1[[#This Row],[팀장]],배민비즈계정!$B:$E,3,FALSE)</f>
        <v>jhpyeong</v>
      </c>
      <c r="AO1081" s="16" t="str">
        <f>VLOOKUP(표1[[#This Row],[팀장]],배민비즈계정!$B:$E,4,FALSE)</f>
        <v>010-4660-7292</v>
      </c>
      <c r="AP1081" s="2" t="s">
        <v>2149</v>
      </c>
      <c r="AQ1081" s="2" t="s">
        <v>435</v>
      </c>
      <c r="AR1081" s="2" t="str">
        <f>_xlfn.XLOOKUP(표1[[#This Row],[시도2]]&amp;" "&amp;표1[[#This Row],[시군구2]],요금제0402!C:C,요금제0402!G:G)</f>
        <v>경인B</v>
      </c>
      <c r="AS1081" s="2"/>
      <c r="AT1081" s="2"/>
      <c r="AU1081" s="2"/>
    </row>
    <row r="1082" spans="1:47" ht="16.5" customHeight="1">
      <c r="A1082" s="44">
        <v>1080</v>
      </c>
      <c r="B1082" s="17"/>
      <c r="C1082" s="17" t="s">
        <v>7484</v>
      </c>
      <c r="D1082" s="17" t="s">
        <v>7485</v>
      </c>
      <c r="E1082" s="11" t="s">
        <v>3758</v>
      </c>
      <c r="F1082" s="11" t="s">
        <v>2149</v>
      </c>
      <c r="G1082" s="11" t="s">
        <v>435</v>
      </c>
      <c r="H1082" s="11">
        <v>0</v>
      </c>
      <c r="I1082" s="154"/>
      <c r="J1082" s="17" t="s">
        <v>7486</v>
      </c>
      <c r="K1082" s="17" t="s">
        <v>7487</v>
      </c>
      <c r="L1082" s="11" t="s">
        <v>7116</v>
      </c>
      <c r="M1082" s="12">
        <v>45625</v>
      </c>
      <c r="N1082" s="12">
        <v>45630</v>
      </c>
      <c r="O1082" s="12" t="str">
        <f>IFERROR(_xlfn.XLOOKUP(표1[[#This Row],[시도]]&amp;" "&amp;표1[[#This Row],[시군구]],요금제0402!C:C,요금제0402!G:G),"-")</f>
        <v>경인B</v>
      </c>
      <c r="P1082" s="156"/>
      <c r="Q1082" s="57">
        <v>0</v>
      </c>
      <c r="R1082" s="18">
        <v>100</v>
      </c>
      <c r="S1082" s="18">
        <v>50</v>
      </c>
      <c r="T1082" s="39" t="s">
        <v>64</v>
      </c>
      <c r="U1082" s="11" t="s">
        <v>64</v>
      </c>
      <c r="V1082" s="11">
        <v>2360503386</v>
      </c>
      <c r="W1082" s="11" t="s">
        <v>7048</v>
      </c>
      <c r="X1082" s="11" t="s">
        <v>7049</v>
      </c>
      <c r="Y1082" s="11" t="s">
        <v>7050</v>
      </c>
      <c r="Z1082" s="11">
        <v>27380204172372</v>
      </c>
      <c r="AA1082" s="11" t="s">
        <v>90</v>
      </c>
      <c r="AB1082" s="11" t="s">
        <v>7051</v>
      </c>
      <c r="AC1082" s="17"/>
      <c r="AD1082" s="17"/>
      <c r="AE1082" s="17"/>
      <c r="AF1082" s="32"/>
      <c r="AG1082" s="56" t="str">
        <f>IFERROR(VLOOKUP(표1[[#This Row],[담당자]],'담당자 정보'!$B:$D,2,0),"")</f>
        <v>바로고</v>
      </c>
      <c r="AH1082" s="17" t="str">
        <f>IFERROR(VLOOKUP(표1[[#This Row],[담당자]],'담당자 정보'!$B:$E,4,0),"")</f>
        <v>1팀</v>
      </c>
      <c r="AI1082" s="12" t="s">
        <v>131</v>
      </c>
      <c r="AJ1082" s="41" t="str">
        <f>IFERROR(VLOOKUP(표1[[#This Row],[담당자]],배민비즈계정!$B:$E,3,0),"")</f>
        <v>kwpark</v>
      </c>
      <c r="AK1082" s="41" t="str">
        <f>IFERROR(VLOOKUP(표1[[#This Row],[담당자]],배민비즈계정!$B:$E,4,0),"")</f>
        <v>010-9098-6748</v>
      </c>
      <c r="AL1082" s="12" t="str">
        <f>VLOOKUP(표1[[#This Row],[담당자]],배민비즈계정!$B:$E,2,0)</f>
        <v>1팀</v>
      </c>
      <c r="AM1082" s="11" t="str">
        <f>VLOOKUP(표1[[#This Row],[담당자]],'담당자 정보'!B:G,6,FALSE)</f>
        <v>평정현</v>
      </c>
      <c r="AN1082" s="11" t="str">
        <f>VLOOKUP(표1[[#This Row],[팀장]],배민비즈계정!$B:$E,3,FALSE)</f>
        <v>jhpyeong</v>
      </c>
      <c r="AO1082" s="16" t="str">
        <f>VLOOKUP(표1[[#This Row],[팀장]],배민비즈계정!$B:$E,4,FALSE)</f>
        <v>010-4660-7292</v>
      </c>
      <c r="AP1082" s="2" t="s">
        <v>2149</v>
      </c>
      <c r="AQ1082" s="2" t="s">
        <v>435</v>
      </c>
      <c r="AR1082" s="2" t="str">
        <f>_xlfn.XLOOKUP(표1[[#This Row],[시도2]]&amp;" "&amp;표1[[#This Row],[시군구2]],요금제0402!C:C,요금제0402!G:G)</f>
        <v>경인B</v>
      </c>
      <c r="AS1082" s="2"/>
      <c r="AT1082" s="2"/>
      <c r="AU1082" s="2"/>
    </row>
    <row r="1083" spans="1:47" ht="16.5" customHeight="1">
      <c r="A1083" s="60">
        <v>1081</v>
      </c>
      <c r="B1083" s="11"/>
      <c r="C1083" s="11" t="s">
        <v>7488</v>
      </c>
      <c r="D1083" s="11" t="s">
        <v>7489</v>
      </c>
      <c r="E1083" s="11" t="s">
        <v>75</v>
      </c>
      <c r="F1083" s="11" t="s">
        <v>57</v>
      </c>
      <c r="G1083" s="11" t="s">
        <v>2571</v>
      </c>
      <c r="H1083" s="11">
        <v>0</v>
      </c>
      <c r="I1083" s="50"/>
      <c r="J1083" s="11" t="s">
        <v>7490</v>
      </c>
      <c r="K1083" s="11" t="s">
        <v>7491</v>
      </c>
      <c r="L1083" s="11" t="s">
        <v>7116</v>
      </c>
      <c r="M1083" s="12">
        <v>45632</v>
      </c>
      <c r="N1083" s="12">
        <v>45637</v>
      </c>
      <c r="O1083" s="12" t="str">
        <f>IFERROR(_xlfn.XLOOKUP(표1[[#This Row],[시도]]&amp;" "&amp;표1[[#This Row],[시군구]],요금제0402!C:C,요금제0402!G:G),"-")</f>
        <v>서울B&amp;경인A</v>
      </c>
      <c r="P1083" s="40"/>
      <c r="Q1083" s="57">
        <v>0</v>
      </c>
      <c r="R1083" s="18">
        <v>100</v>
      </c>
      <c r="S1083" s="18">
        <v>50</v>
      </c>
      <c r="T1083" s="39" t="s">
        <v>64</v>
      </c>
      <c r="U1083" s="11" t="s">
        <v>64</v>
      </c>
      <c r="V1083" s="11">
        <v>7748703040</v>
      </c>
      <c r="W1083" s="11" t="s">
        <v>5785</v>
      </c>
      <c r="X1083" s="11" t="s">
        <v>191</v>
      </c>
      <c r="Y1083" s="11" t="s">
        <v>192</v>
      </c>
      <c r="Z1083" s="11">
        <v>66590101739112</v>
      </c>
      <c r="AA1083" s="11" t="s">
        <v>90</v>
      </c>
      <c r="AB1083" s="11" t="s">
        <v>193</v>
      </c>
      <c r="AC1083" s="11"/>
      <c r="AD1083" s="11"/>
      <c r="AE1083" s="11"/>
      <c r="AF1083" s="15"/>
      <c r="AG1083" s="17" t="str">
        <f>IFERROR(VLOOKUP(표1[[#This Row],[담당자]],'담당자 정보'!$B:$D,2,0),"")</f>
        <v>바로고</v>
      </c>
      <c r="AH1083" s="11" t="str">
        <f>IFERROR(VLOOKUP(표1[[#This Row],[담당자]],'담당자 정보'!$B:$E,4,0),"")</f>
        <v>1팀</v>
      </c>
      <c r="AI1083" s="12" t="s">
        <v>131</v>
      </c>
      <c r="AJ1083" s="39" t="str">
        <f>IFERROR(VLOOKUP(표1[[#This Row],[담당자]],배민비즈계정!$B:$E,3,0),"")</f>
        <v>kwpark</v>
      </c>
      <c r="AK1083" s="39" t="str">
        <f>IFERROR(VLOOKUP(표1[[#This Row],[담당자]],배민비즈계정!$B:$E,4,0),"")</f>
        <v>010-9098-6748</v>
      </c>
      <c r="AL1083" s="12" t="str">
        <f>VLOOKUP(표1[[#This Row],[담당자]],배민비즈계정!$B:$E,2,0)</f>
        <v>1팀</v>
      </c>
      <c r="AM1083" s="11" t="str">
        <f>VLOOKUP(표1[[#This Row],[담당자]],'담당자 정보'!B:G,6,FALSE)</f>
        <v>평정현</v>
      </c>
      <c r="AN1083" s="11" t="str">
        <f>VLOOKUP(표1[[#This Row],[팀장]],배민비즈계정!$B:$E,3,FALSE)</f>
        <v>jhpyeong</v>
      </c>
      <c r="AO1083" s="16" t="str">
        <f>VLOOKUP(표1[[#This Row],[팀장]],배민비즈계정!$B:$E,4,FALSE)</f>
        <v>010-4660-7292</v>
      </c>
      <c r="AP1083" s="2" t="s">
        <v>57</v>
      </c>
      <c r="AQ1083" s="2" t="s">
        <v>2571</v>
      </c>
      <c r="AR1083" s="2" t="str">
        <f>_xlfn.XLOOKUP(표1[[#This Row],[시도2]]&amp;" "&amp;표1[[#This Row],[시군구2]],요금제0402!C:C,요금제0402!G:G)</f>
        <v>서울B&amp;경인A</v>
      </c>
      <c r="AS1083" s="2"/>
      <c r="AT1083" s="2"/>
      <c r="AU1083" s="2"/>
    </row>
    <row r="1084" spans="1:47" ht="16.5" customHeight="1">
      <c r="A1084" s="44">
        <v>1082</v>
      </c>
      <c r="B1084" s="11"/>
      <c r="C1084" s="11" t="s">
        <v>7492</v>
      </c>
      <c r="D1084" s="11" t="s">
        <v>7493</v>
      </c>
      <c r="E1084" s="11" t="s">
        <v>3758</v>
      </c>
      <c r="F1084" s="11" t="s">
        <v>109</v>
      </c>
      <c r="G1084" s="11" t="s">
        <v>786</v>
      </c>
      <c r="H1084" s="11">
        <v>0</v>
      </c>
      <c r="I1084" s="50"/>
      <c r="J1084" s="11" t="s">
        <v>7494</v>
      </c>
      <c r="K1084" s="11" t="s">
        <v>7495</v>
      </c>
      <c r="L1084" s="11" t="s">
        <v>7116</v>
      </c>
      <c r="M1084" s="12">
        <v>45632</v>
      </c>
      <c r="N1084" s="12">
        <v>45637</v>
      </c>
      <c r="O1084" s="12" t="str">
        <f>IFERROR(_xlfn.XLOOKUP(표1[[#This Row],[시도]]&amp;" "&amp;표1[[#This Row],[시군구]],요금제0402!C:C,요금제0402!G:G),"-")</f>
        <v>경인B</v>
      </c>
      <c r="P1084" s="40"/>
      <c r="Q1084" s="57">
        <v>0</v>
      </c>
      <c r="R1084" s="18">
        <v>100</v>
      </c>
      <c r="S1084" s="18">
        <v>50</v>
      </c>
      <c r="T1084" s="39" t="s">
        <v>64</v>
      </c>
      <c r="U1084" s="11" t="s">
        <v>150</v>
      </c>
      <c r="V1084" s="11">
        <v>0</v>
      </c>
      <c r="W1084" s="11">
        <v>0</v>
      </c>
      <c r="X1084" s="11">
        <v>0</v>
      </c>
      <c r="Y1084" s="11">
        <v>0</v>
      </c>
      <c r="Z1084" s="11">
        <v>0</v>
      </c>
      <c r="AA1084" s="11">
        <v>0</v>
      </c>
      <c r="AB1084" s="11">
        <v>0</v>
      </c>
      <c r="AC1084" s="11"/>
      <c r="AD1084" s="11"/>
      <c r="AE1084" s="11"/>
      <c r="AF1084" s="15"/>
      <c r="AG1084" s="56" t="str">
        <f>IFERROR(VLOOKUP(표1[[#This Row],[담당자]],'담당자 정보'!$B:$D,2,0),"")</f>
        <v>바로고</v>
      </c>
      <c r="AH1084" s="11" t="str">
        <f>IFERROR(VLOOKUP(표1[[#This Row],[담당자]],'담당자 정보'!$B:$E,4,0),"")</f>
        <v>1팀</v>
      </c>
      <c r="AI1084" s="12" t="s">
        <v>71</v>
      </c>
      <c r="AJ1084" s="39" t="str">
        <f>IFERROR(VLOOKUP(표1[[#This Row],[담당자]],배민비즈계정!$B:$E,3,0),"")</f>
        <v>tkdan159</v>
      </c>
      <c r="AK1084" s="39" t="str">
        <f>IFERROR(VLOOKUP(표1[[#This Row],[담당자]],배민비즈계정!$B:$E,4,0),"")</f>
        <v>010-9052-0911</v>
      </c>
      <c r="AL1084" s="12" t="str">
        <f>VLOOKUP(표1[[#This Row],[담당자]],배민비즈계정!$B:$E,2,0)</f>
        <v>1팀</v>
      </c>
      <c r="AM1084" s="11" t="str">
        <f>VLOOKUP(표1[[#This Row],[담당자]],'담당자 정보'!B:G,6,FALSE)</f>
        <v>평정현</v>
      </c>
      <c r="AN1084" s="11" t="str">
        <f>VLOOKUP(표1[[#This Row],[팀장]],배민비즈계정!$B:$E,3,FALSE)</f>
        <v>jhpyeong</v>
      </c>
      <c r="AO1084" s="16" t="str">
        <f>VLOOKUP(표1[[#This Row],[팀장]],배민비즈계정!$B:$E,4,FALSE)</f>
        <v>010-4660-7292</v>
      </c>
      <c r="AP1084" s="2" t="s">
        <v>109</v>
      </c>
      <c r="AQ1084" s="2" t="s">
        <v>786</v>
      </c>
      <c r="AR1084" s="2" t="str">
        <f>_xlfn.XLOOKUP(표1[[#This Row],[시도2]]&amp;" "&amp;표1[[#This Row],[시군구2]],요금제0402!C:C,요금제0402!G:G)</f>
        <v>경인B</v>
      </c>
      <c r="AS1084" s="2"/>
      <c r="AT1084" s="2"/>
      <c r="AU1084" s="2"/>
    </row>
    <row r="1085" spans="1:47" ht="16.5" customHeight="1">
      <c r="A1085" s="60">
        <v>1083</v>
      </c>
      <c r="B1085" s="11"/>
      <c r="C1085" s="11" t="s">
        <v>7496</v>
      </c>
      <c r="D1085" s="11" t="s">
        <v>7497</v>
      </c>
      <c r="E1085" s="11" t="s">
        <v>56</v>
      </c>
      <c r="F1085" s="11" t="s">
        <v>57</v>
      </c>
      <c r="G1085" s="11" t="s">
        <v>337</v>
      </c>
      <c r="H1085" s="11">
        <v>0</v>
      </c>
      <c r="I1085" s="50"/>
      <c r="J1085" s="11" t="s">
        <v>7498</v>
      </c>
      <c r="K1085" s="11" t="s">
        <v>7499</v>
      </c>
      <c r="L1085" s="11" t="s">
        <v>7116</v>
      </c>
      <c r="M1085" s="12">
        <v>45632</v>
      </c>
      <c r="N1085" s="12">
        <v>45637</v>
      </c>
      <c r="O1085" s="12" t="str">
        <f>IFERROR(_xlfn.XLOOKUP(표1[[#This Row],[시도]]&amp;" "&amp;표1[[#This Row],[시군구]],요금제0402!C:C,요금제0402!G:G),"-")</f>
        <v>서울B&amp;경인A</v>
      </c>
      <c r="P1085" s="40"/>
      <c r="Q1085" s="57">
        <v>0</v>
      </c>
      <c r="R1085" s="18">
        <v>100</v>
      </c>
      <c r="S1085" s="18">
        <v>50</v>
      </c>
      <c r="T1085" s="39" t="s">
        <v>64</v>
      </c>
      <c r="U1085" s="11" t="s">
        <v>64</v>
      </c>
      <c r="V1085" s="11">
        <v>2020276279</v>
      </c>
      <c r="W1085" s="11" t="s">
        <v>7500</v>
      </c>
      <c r="X1085" s="11" t="s">
        <v>7501</v>
      </c>
      <c r="Y1085" s="11" t="s">
        <v>7502</v>
      </c>
      <c r="Z1085" s="11" t="s">
        <v>7503</v>
      </c>
      <c r="AA1085" s="11" t="s">
        <v>90</v>
      </c>
      <c r="AB1085" s="11" t="s">
        <v>7504</v>
      </c>
      <c r="AC1085" s="11"/>
      <c r="AD1085" s="11"/>
      <c r="AE1085" s="11"/>
      <c r="AF1085" s="15"/>
      <c r="AG1085" s="56" t="str">
        <f>IFERROR(VLOOKUP(표1[[#This Row],[담당자]],'담당자 정보'!$B:$D,2,0),"")</f>
        <v>바로고</v>
      </c>
      <c r="AH1085" s="11" t="str">
        <f>IFERROR(VLOOKUP(표1[[#This Row],[담당자]],'담당자 정보'!$B:$E,4,0),"")</f>
        <v>1팀</v>
      </c>
      <c r="AI1085" s="12" t="s">
        <v>71</v>
      </c>
      <c r="AJ1085" s="39" t="str">
        <f>IFERROR(VLOOKUP(표1[[#This Row],[담당자]],배민비즈계정!$B:$E,3,0),"")</f>
        <v>tkdan159</v>
      </c>
      <c r="AK1085" s="39" t="str">
        <f>IFERROR(VLOOKUP(표1[[#This Row],[담당자]],배민비즈계정!$B:$E,4,0),"")</f>
        <v>010-9052-0911</v>
      </c>
      <c r="AL1085" s="12" t="str">
        <f>VLOOKUP(표1[[#This Row],[담당자]],배민비즈계정!$B:$E,2,0)</f>
        <v>1팀</v>
      </c>
      <c r="AM1085" s="11" t="str">
        <f>VLOOKUP(표1[[#This Row],[담당자]],'담당자 정보'!B:G,6,FALSE)</f>
        <v>평정현</v>
      </c>
      <c r="AN1085" s="11" t="str">
        <f>VLOOKUP(표1[[#This Row],[팀장]],배민비즈계정!$B:$E,3,FALSE)</f>
        <v>jhpyeong</v>
      </c>
      <c r="AO1085" s="16" t="str">
        <f>VLOOKUP(표1[[#This Row],[팀장]],배민비즈계정!$B:$E,4,FALSE)</f>
        <v>010-4660-7292</v>
      </c>
      <c r="AP1085" s="2" t="s">
        <v>57</v>
      </c>
      <c r="AQ1085" s="2" t="s">
        <v>337</v>
      </c>
      <c r="AR1085" s="2" t="str">
        <f>_xlfn.XLOOKUP(표1[[#This Row],[시도2]]&amp;" "&amp;표1[[#This Row],[시군구2]],요금제0402!C:C,요금제0402!G:G)</f>
        <v>서울B&amp;경인A</v>
      </c>
      <c r="AS1085" s="2"/>
      <c r="AT1085" s="2"/>
      <c r="AU1085" s="2"/>
    </row>
    <row r="1086" spans="1:47" ht="16.5" customHeight="1">
      <c r="A1086" s="44">
        <v>1084</v>
      </c>
      <c r="B1086" s="11"/>
      <c r="C1086" s="11" t="s">
        <v>7505</v>
      </c>
      <c r="D1086" s="11" t="s">
        <v>7506</v>
      </c>
      <c r="E1086" s="11" t="s">
        <v>56</v>
      </c>
      <c r="F1086" s="11" t="s">
        <v>1747</v>
      </c>
      <c r="G1086" s="11" t="s">
        <v>1810</v>
      </c>
      <c r="H1086" s="11">
        <v>0</v>
      </c>
      <c r="I1086" s="50" t="s">
        <v>7507</v>
      </c>
      <c r="J1086" s="11" t="s">
        <v>7508</v>
      </c>
      <c r="K1086" s="11" t="s">
        <v>7509</v>
      </c>
      <c r="L1086" s="11" t="s">
        <v>7116</v>
      </c>
      <c r="M1086" s="12">
        <v>45632</v>
      </c>
      <c r="N1086" s="12">
        <v>45637</v>
      </c>
      <c r="O1086" s="12" t="str">
        <f>IFERROR(_xlfn.XLOOKUP(표1[[#This Row],[시도]]&amp;" "&amp;표1[[#This Row],[시군구]],요금제0402!C:C,요금제0402!G:G),"-")</f>
        <v>지방</v>
      </c>
      <c r="P1086" s="40"/>
      <c r="Q1086" s="57">
        <v>100</v>
      </c>
      <c r="R1086" s="18">
        <v>100</v>
      </c>
      <c r="S1086" s="18">
        <v>50</v>
      </c>
      <c r="T1086" s="39" t="s">
        <v>64</v>
      </c>
      <c r="U1086" s="11" t="s">
        <v>64</v>
      </c>
      <c r="V1086" s="11">
        <v>5890101979</v>
      </c>
      <c r="W1086" s="11" t="s">
        <v>7510</v>
      </c>
      <c r="X1086" s="11" t="s">
        <v>7511</v>
      </c>
      <c r="Y1086" s="11" t="s">
        <v>7512</v>
      </c>
      <c r="Z1086" s="11">
        <v>9003295038675</v>
      </c>
      <c r="AA1086" s="11" t="s">
        <v>129</v>
      </c>
      <c r="AB1086" s="11" t="s">
        <v>7513</v>
      </c>
      <c r="AC1086" s="11"/>
      <c r="AD1086" s="11"/>
      <c r="AE1086" s="11"/>
      <c r="AF1086" s="15"/>
      <c r="AG1086" s="56" t="str">
        <f>IFERROR(VLOOKUP(표1[[#This Row],[담당자]],'담당자 정보'!$B:$D,2,0),"")</f>
        <v>딜버</v>
      </c>
      <c r="AH1086" s="11" t="str">
        <f>IFERROR(VLOOKUP(표1[[#This Row],[담당자]],'담당자 정보'!$B:$E,4,0),"")</f>
        <v>-</v>
      </c>
      <c r="AI1086" s="12" t="s">
        <v>443</v>
      </c>
      <c r="AJ1086" s="39" t="str">
        <f>IFERROR(VLOOKUP(표1[[#This Row],[담당자]],배민비즈계정!$B:$E,3,0),"")</f>
        <v>ksy1596</v>
      </c>
      <c r="AK1086" s="39" t="str">
        <f>IFERROR(VLOOKUP(표1[[#This Row],[담당자]],배민비즈계정!$B:$E,4,0),"")</f>
        <v>010-4337-1596</v>
      </c>
      <c r="AL1086" s="12" t="str">
        <f>VLOOKUP(표1[[#This Row],[담당자]],배민비즈계정!$B:$E,2,0)</f>
        <v>딜버</v>
      </c>
      <c r="AM1086" s="11">
        <f>VLOOKUP(표1[[#This Row],[담당자]],'담당자 정보'!B:G,6,FALSE)</f>
        <v>0</v>
      </c>
      <c r="AN1086" s="11" t="e">
        <f>VLOOKUP(표1[[#This Row],[팀장]],배민비즈계정!$B:$E,3,FALSE)</f>
        <v>#N/A</v>
      </c>
      <c r="AO1086" s="16" t="e">
        <f>VLOOKUP(표1[[#This Row],[팀장]],배민비즈계정!$B:$E,4,FALSE)</f>
        <v>#N/A</v>
      </c>
      <c r="AP1086" s="2" t="s">
        <v>1747</v>
      </c>
      <c r="AQ1086" s="2" t="s">
        <v>1810</v>
      </c>
      <c r="AR1086" s="2" t="str">
        <f>_xlfn.XLOOKUP(표1[[#This Row],[시도2]]&amp;" "&amp;표1[[#This Row],[시군구2]],요금제0402!C:C,요금제0402!G:G)</f>
        <v>지방</v>
      </c>
      <c r="AS1086" s="2"/>
      <c r="AT1086" s="2"/>
      <c r="AU1086" s="2"/>
    </row>
    <row r="1087" spans="1:47" ht="16.5" customHeight="1">
      <c r="A1087" s="60">
        <v>1085</v>
      </c>
      <c r="B1087" s="11"/>
      <c r="C1087" s="11" t="s">
        <v>7514</v>
      </c>
      <c r="D1087" s="11" t="s">
        <v>7515</v>
      </c>
      <c r="E1087" s="11" t="s">
        <v>56</v>
      </c>
      <c r="F1087" s="11" t="s">
        <v>388</v>
      </c>
      <c r="G1087" s="11" t="s">
        <v>423</v>
      </c>
      <c r="H1087" s="11">
        <v>0</v>
      </c>
      <c r="I1087" s="50"/>
      <c r="J1087" s="11" t="s">
        <v>7516</v>
      </c>
      <c r="K1087" s="11" t="s">
        <v>5606</v>
      </c>
      <c r="L1087" s="11" t="s">
        <v>7116</v>
      </c>
      <c r="M1087" s="12">
        <v>45632</v>
      </c>
      <c r="N1087" s="12">
        <v>45637</v>
      </c>
      <c r="O1087" s="12" t="str">
        <f>IFERROR(_xlfn.XLOOKUP(표1[[#This Row],[시도]]&amp;" "&amp;표1[[#This Row],[시군구]],요금제0402!C:C,요금제0402!G:G),"-")</f>
        <v>지방</v>
      </c>
      <c r="P1087" s="40"/>
      <c r="Q1087" s="57">
        <v>0</v>
      </c>
      <c r="R1087" s="18">
        <v>100</v>
      </c>
      <c r="S1087" s="18">
        <v>50</v>
      </c>
      <c r="T1087" s="39" t="s">
        <v>64</v>
      </c>
      <c r="U1087" s="11" t="s">
        <v>64</v>
      </c>
      <c r="V1087" s="11">
        <v>2770102963</v>
      </c>
      <c r="W1087" s="11" t="s">
        <v>7517</v>
      </c>
      <c r="X1087" s="11" t="s">
        <v>7518</v>
      </c>
      <c r="Y1087" s="11" t="s">
        <v>7519</v>
      </c>
      <c r="Z1087" s="11">
        <v>100037816036</v>
      </c>
      <c r="AA1087" s="11" t="s">
        <v>1097</v>
      </c>
      <c r="AB1087" s="11" t="s">
        <v>7520</v>
      </c>
      <c r="AC1087" s="11"/>
      <c r="AD1087" s="11"/>
      <c r="AE1087" s="11"/>
      <c r="AF1087" s="15"/>
      <c r="AG1087" s="56" t="str">
        <f>IFERROR(VLOOKUP(표1[[#This Row],[담당자]],'담당자 정보'!$B:$D,2,0),"")</f>
        <v>모아라인</v>
      </c>
      <c r="AH1087" s="11" t="str">
        <f>IFERROR(VLOOKUP(표1[[#This Row],[담당자]],'담당자 정보'!$B:$E,4,0),"")</f>
        <v>인프라확장실</v>
      </c>
      <c r="AI1087" s="12" t="s">
        <v>396</v>
      </c>
      <c r="AJ1087" s="39" t="str">
        <f>IFERROR(VLOOKUP(표1[[#This Row],[담당자]],배민비즈계정!$B:$E,3,0),"")</f>
        <v>jpmook12</v>
      </c>
      <c r="AK1087" s="39" t="str">
        <f>IFERROR(VLOOKUP(표1[[#This Row],[담당자]],배민비즈계정!$B:$E,4,0),"")</f>
        <v>010-9904-2857</v>
      </c>
      <c r="AL1087" s="12" t="str">
        <f>VLOOKUP(표1[[#This Row],[담당자]],배민비즈계정!$B:$E,2,0)</f>
        <v>모아라인</v>
      </c>
      <c r="AM1087" s="11">
        <f>VLOOKUP(표1[[#This Row],[담당자]],'담당자 정보'!B:G,6,FALSE)</f>
        <v>0</v>
      </c>
      <c r="AN1087" s="11" t="e">
        <f>VLOOKUP(표1[[#This Row],[팀장]],배민비즈계정!$B:$E,3,FALSE)</f>
        <v>#N/A</v>
      </c>
      <c r="AO1087" s="16" t="e">
        <f>VLOOKUP(표1[[#This Row],[팀장]],배민비즈계정!$B:$E,4,FALSE)</f>
        <v>#N/A</v>
      </c>
      <c r="AP1087" s="2" t="s">
        <v>388</v>
      </c>
      <c r="AQ1087" s="2" t="s">
        <v>423</v>
      </c>
      <c r="AR1087" s="2" t="str">
        <f>_xlfn.XLOOKUP(표1[[#This Row],[시도2]]&amp;" "&amp;표1[[#This Row],[시군구2]],요금제0402!C:C,요금제0402!G:G)</f>
        <v>지방</v>
      </c>
      <c r="AS1087" s="2"/>
      <c r="AT1087" s="2"/>
      <c r="AU1087" s="2"/>
    </row>
    <row r="1088" spans="1:47" ht="16.5" customHeight="1">
      <c r="A1088" s="44">
        <v>1086</v>
      </c>
      <c r="B1088" s="11"/>
      <c r="C1088" s="11" t="s">
        <v>7521</v>
      </c>
      <c r="D1088" s="11" t="s">
        <v>7522</v>
      </c>
      <c r="E1088" s="11" t="s">
        <v>75</v>
      </c>
      <c r="F1088" s="11" t="s">
        <v>109</v>
      </c>
      <c r="G1088" s="11" t="s">
        <v>1148</v>
      </c>
      <c r="H1088" s="11">
        <v>0</v>
      </c>
      <c r="I1088" s="50"/>
      <c r="J1088" s="11" t="s">
        <v>7523</v>
      </c>
      <c r="K1088" s="11" t="s">
        <v>7524</v>
      </c>
      <c r="L1088" s="11" t="s">
        <v>7116</v>
      </c>
      <c r="M1088" s="12">
        <v>45632</v>
      </c>
      <c r="N1088" s="12">
        <v>45637</v>
      </c>
      <c r="O1088" s="12" t="str">
        <f>IFERROR(_xlfn.XLOOKUP(표1[[#This Row],[시도]]&amp;" "&amp;표1[[#This Row],[시군구]],요금제0402!C:C,요금제0402!G:G),"-")</f>
        <v>경인B</v>
      </c>
      <c r="P1088" s="40"/>
      <c r="Q1088" s="57">
        <v>0</v>
      </c>
      <c r="R1088" s="18">
        <v>100</v>
      </c>
      <c r="S1088" s="18">
        <v>50</v>
      </c>
      <c r="T1088" s="39" t="s">
        <v>64</v>
      </c>
      <c r="U1088" s="11" t="s">
        <v>64</v>
      </c>
      <c r="V1088" s="11">
        <v>7584700588</v>
      </c>
      <c r="W1088" s="11" t="s">
        <v>3518</v>
      </c>
      <c r="X1088" s="11" t="s">
        <v>3519</v>
      </c>
      <c r="Y1088" s="11" t="s">
        <v>3520</v>
      </c>
      <c r="Z1088" s="11">
        <v>3510552450083</v>
      </c>
      <c r="AA1088" s="11" t="s">
        <v>142</v>
      </c>
      <c r="AB1088" s="11" t="s">
        <v>3521</v>
      </c>
      <c r="AC1088" s="11"/>
      <c r="AD1088" s="11"/>
      <c r="AE1088" s="11"/>
      <c r="AF1088" s="15"/>
      <c r="AG1088" s="56" t="str">
        <f>IFERROR(VLOOKUP(표1[[#This Row],[담당자]],'담당자 정보'!$B:$D,2,0),"")</f>
        <v>모아라인</v>
      </c>
      <c r="AH1088" s="11" t="str">
        <f>IFERROR(VLOOKUP(표1[[#This Row],[담당자]],'담당자 정보'!$B:$E,4,0),"")</f>
        <v>인프라확장_2팀</v>
      </c>
      <c r="AI1088" s="12" t="s">
        <v>455</v>
      </c>
      <c r="AJ1088" s="39" t="str">
        <f>IFERROR(VLOOKUP(표1[[#This Row],[담당자]],배민비즈계정!$B:$E,3,0),"")</f>
        <v>Dkssudgody</v>
      </c>
      <c r="AK1088" s="39" t="str">
        <f>IFERROR(VLOOKUP(표1[[#This Row],[담당자]],배민비즈계정!$B:$E,4,0),"")</f>
        <v>010-9737-2777</v>
      </c>
      <c r="AL1088" s="12" t="str">
        <f>VLOOKUP(표1[[#This Row],[담당자]],배민비즈계정!$B:$E,2,0)</f>
        <v>모아라인</v>
      </c>
      <c r="AM1088" s="11" t="str">
        <f>VLOOKUP(표1[[#This Row],[담당자]],'담당자 정보'!B:G,6,FALSE)</f>
        <v>김정교</v>
      </c>
      <c r="AN1088" s="11" t="str">
        <f>VLOOKUP(표1[[#This Row],[팀장]],배민비즈계정!$B:$E,3,FALSE)</f>
        <v>Dkssudgody</v>
      </c>
      <c r="AO1088" s="16" t="str">
        <f>VLOOKUP(표1[[#This Row],[팀장]],배민비즈계정!$B:$E,4,FALSE)</f>
        <v>010-9737-2777</v>
      </c>
      <c r="AP1088" s="2" t="s">
        <v>109</v>
      </c>
      <c r="AQ1088" s="2" t="s">
        <v>1148</v>
      </c>
      <c r="AR1088" s="2" t="str">
        <f>_xlfn.XLOOKUP(표1[[#This Row],[시도2]]&amp;" "&amp;표1[[#This Row],[시군구2]],요금제0402!C:C,요금제0402!G:G)</f>
        <v>경인B</v>
      </c>
      <c r="AS1088" s="2"/>
      <c r="AT1088" s="2"/>
      <c r="AU1088" s="2"/>
    </row>
    <row r="1089" spans="1:47" ht="16.5" customHeight="1">
      <c r="A1089" s="60">
        <v>1087</v>
      </c>
      <c r="B1089" s="11"/>
      <c r="C1089" s="11" t="s">
        <v>7525</v>
      </c>
      <c r="D1089" s="11" t="s">
        <v>7526</v>
      </c>
      <c r="E1089" s="11" t="s">
        <v>56</v>
      </c>
      <c r="F1089" s="11" t="s">
        <v>57</v>
      </c>
      <c r="G1089" s="11" t="s">
        <v>252</v>
      </c>
      <c r="H1089" s="11">
        <v>0</v>
      </c>
      <c r="I1089" s="50"/>
      <c r="J1089" s="11" t="s">
        <v>7527</v>
      </c>
      <c r="K1089" s="11" t="s">
        <v>7528</v>
      </c>
      <c r="L1089" s="11" t="s">
        <v>7116</v>
      </c>
      <c r="M1089" s="12">
        <v>45632</v>
      </c>
      <c r="N1089" s="12">
        <v>45637</v>
      </c>
      <c r="O1089" s="12" t="str">
        <f>IFERROR(_xlfn.XLOOKUP(표1[[#This Row],[시도]]&amp;" "&amp;표1[[#This Row],[시군구]],요금제0402!C:C,요금제0402!G:G),"-")</f>
        <v>서울B&amp;경인A</v>
      </c>
      <c r="P1089" s="40"/>
      <c r="Q1089" s="57">
        <v>0</v>
      </c>
      <c r="R1089" s="18">
        <v>100</v>
      </c>
      <c r="S1089" s="18">
        <v>50</v>
      </c>
      <c r="T1089" s="39" t="s">
        <v>64</v>
      </c>
      <c r="U1089" s="11" t="s">
        <v>64</v>
      </c>
      <c r="V1089" s="11">
        <v>2021570483</v>
      </c>
      <c r="W1089" s="11" t="s">
        <v>5741</v>
      </c>
      <c r="X1089" s="11" t="s">
        <v>5742</v>
      </c>
      <c r="Y1089" s="11" t="s">
        <v>5743</v>
      </c>
      <c r="Z1089" s="11">
        <v>110207405237</v>
      </c>
      <c r="AA1089" s="11" t="s">
        <v>165</v>
      </c>
      <c r="AB1089" s="11" t="s">
        <v>5744</v>
      </c>
      <c r="AC1089" s="11"/>
      <c r="AD1089" s="11"/>
      <c r="AE1089" s="11"/>
      <c r="AF1089" s="15"/>
      <c r="AG1089" s="56" t="str">
        <f>IFERROR(VLOOKUP(표1[[#This Row],[담당자]],'담당자 정보'!$B:$D,2,0),"")</f>
        <v>바로고</v>
      </c>
      <c r="AH1089" s="11" t="str">
        <f>IFERROR(VLOOKUP(표1[[#This Row],[담당자]],'담당자 정보'!$B:$E,4,0),"")</f>
        <v>1팀</v>
      </c>
      <c r="AI1089" s="12" t="s">
        <v>71</v>
      </c>
      <c r="AJ1089" s="39" t="str">
        <f>IFERROR(VLOOKUP(표1[[#This Row],[담당자]],배민비즈계정!$B:$E,3,0),"")</f>
        <v>tkdan159</v>
      </c>
      <c r="AK1089" s="39" t="str">
        <f>IFERROR(VLOOKUP(표1[[#This Row],[담당자]],배민비즈계정!$B:$E,4,0),"")</f>
        <v>010-9052-0911</v>
      </c>
      <c r="AL1089" s="12" t="str">
        <f>VLOOKUP(표1[[#This Row],[담당자]],배민비즈계정!$B:$E,2,0)</f>
        <v>1팀</v>
      </c>
      <c r="AM1089" s="11" t="str">
        <f>VLOOKUP(표1[[#This Row],[담당자]],'담당자 정보'!B:G,6,FALSE)</f>
        <v>평정현</v>
      </c>
      <c r="AN1089" s="11" t="str">
        <f>VLOOKUP(표1[[#This Row],[팀장]],배민비즈계정!$B:$E,3,FALSE)</f>
        <v>jhpyeong</v>
      </c>
      <c r="AO1089" s="16" t="str">
        <f>VLOOKUP(표1[[#This Row],[팀장]],배민비즈계정!$B:$E,4,FALSE)</f>
        <v>010-4660-7292</v>
      </c>
      <c r="AP1089" s="2" t="s">
        <v>57</v>
      </c>
      <c r="AQ1089" s="2" t="s">
        <v>252</v>
      </c>
      <c r="AR1089" s="2" t="str">
        <f>_xlfn.XLOOKUP(표1[[#This Row],[시도2]]&amp;" "&amp;표1[[#This Row],[시군구2]],요금제0402!C:C,요금제0402!G:G)</f>
        <v>서울B&amp;경인A</v>
      </c>
      <c r="AS1089" s="2"/>
      <c r="AT1089" s="2"/>
      <c r="AU1089" s="2"/>
    </row>
    <row r="1090" spans="1:47" ht="16.5" customHeight="1">
      <c r="A1090" s="44">
        <v>1088</v>
      </c>
      <c r="B1090" s="17"/>
      <c r="C1090" s="17" t="s">
        <v>7529</v>
      </c>
      <c r="D1090" s="17" t="s">
        <v>7530</v>
      </c>
      <c r="E1090" s="11" t="s">
        <v>56</v>
      </c>
      <c r="F1090" s="17" t="s">
        <v>2149</v>
      </c>
      <c r="G1090" s="17" t="s">
        <v>435</v>
      </c>
      <c r="H1090" s="11">
        <v>0</v>
      </c>
      <c r="I1090" s="154"/>
      <c r="J1090" s="17" t="s">
        <v>7531</v>
      </c>
      <c r="K1090" s="17" t="s">
        <v>7532</v>
      </c>
      <c r="L1090" s="11" t="s">
        <v>7116</v>
      </c>
      <c r="M1090" s="12">
        <v>45632</v>
      </c>
      <c r="N1090" s="12">
        <v>45637</v>
      </c>
      <c r="O1090" s="12" t="str">
        <f>IFERROR(_xlfn.XLOOKUP(표1[[#This Row],[시도]]&amp;" "&amp;표1[[#This Row],[시군구]],요금제0402!C:C,요금제0402!G:G),"-")</f>
        <v>경인B</v>
      </c>
      <c r="P1090" s="156"/>
      <c r="Q1090" s="57">
        <v>0</v>
      </c>
      <c r="R1090" s="18">
        <v>100</v>
      </c>
      <c r="S1090" s="18">
        <v>50</v>
      </c>
      <c r="T1090" s="39" t="s">
        <v>64</v>
      </c>
      <c r="U1090" s="11" t="s">
        <v>64</v>
      </c>
      <c r="V1090" s="11">
        <v>6541902302</v>
      </c>
      <c r="W1090" s="11" t="s">
        <v>6757</v>
      </c>
      <c r="X1090" s="11" t="s">
        <v>2439</v>
      </c>
      <c r="Y1090" s="11" t="s">
        <v>6758</v>
      </c>
      <c r="Z1090" s="11">
        <v>3333291852766</v>
      </c>
      <c r="AA1090" s="11" t="s">
        <v>68</v>
      </c>
      <c r="AB1090" s="11" t="s">
        <v>6759</v>
      </c>
      <c r="AC1090" s="17"/>
      <c r="AD1090" s="17"/>
      <c r="AE1090" s="17"/>
      <c r="AF1090" s="32"/>
      <c r="AG1090" s="56" t="str">
        <f>IFERROR(VLOOKUP(표1[[#This Row],[담당자]],'담당자 정보'!$B:$D,2,0),"")</f>
        <v>바로고</v>
      </c>
      <c r="AH1090" s="17" t="str">
        <f>IFERROR(VLOOKUP(표1[[#This Row],[담당자]],'담당자 정보'!$B:$E,4,0),"")</f>
        <v>1팀</v>
      </c>
      <c r="AI1090" s="12" t="s">
        <v>71</v>
      </c>
      <c r="AJ1090" s="41" t="str">
        <f>IFERROR(VLOOKUP(표1[[#This Row],[담당자]],배민비즈계정!$B:$E,3,0),"")</f>
        <v>tkdan159</v>
      </c>
      <c r="AK1090" s="41" t="str">
        <f>IFERROR(VLOOKUP(표1[[#This Row],[담당자]],배민비즈계정!$B:$E,4,0),"")</f>
        <v>010-9052-0911</v>
      </c>
      <c r="AL1090" s="78" t="str">
        <f>VLOOKUP(표1[[#This Row],[담당자]],배민비즈계정!$B:$E,2,0)</f>
        <v>1팀</v>
      </c>
      <c r="AM1090" s="17" t="str">
        <f>VLOOKUP(표1[[#This Row],[담당자]],'담당자 정보'!B:G,6,FALSE)</f>
        <v>평정현</v>
      </c>
      <c r="AN1090" s="17" t="str">
        <f>VLOOKUP(표1[[#This Row],[팀장]],배민비즈계정!$B:$E,3,FALSE)</f>
        <v>jhpyeong</v>
      </c>
      <c r="AO1090" s="103" t="str">
        <f>VLOOKUP(표1[[#This Row],[팀장]],배민비즈계정!$B:$E,4,FALSE)</f>
        <v>010-4660-7292</v>
      </c>
      <c r="AP1090" s="2" t="s">
        <v>2149</v>
      </c>
      <c r="AQ1090" s="2" t="s">
        <v>435</v>
      </c>
      <c r="AR1090" s="2" t="str">
        <f>_xlfn.XLOOKUP(표1[[#This Row],[시도2]]&amp;" "&amp;표1[[#This Row],[시군구2]],요금제0402!C:C,요금제0402!G:G)</f>
        <v>경인B</v>
      </c>
      <c r="AS1090" s="2"/>
      <c r="AT1090" s="2"/>
      <c r="AU1090" s="2"/>
    </row>
    <row r="1091" spans="1:47" ht="16.5" customHeight="1">
      <c r="A1091" s="60">
        <v>1089</v>
      </c>
      <c r="B1091" s="17"/>
      <c r="C1091" s="17" t="s">
        <v>7533</v>
      </c>
      <c r="D1091" s="17" t="s">
        <v>7534</v>
      </c>
      <c r="E1091" s="11" t="s">
        <v>3758</v>
      </c>
      <c r="F1091" s="17" t="s">
        <v>388</v>
      </c>
      <c r="G1091" s="17" t="s">
        <v>377</v>
      </c>
      <c r="H1091" s="11">
        <v>0</v>
      </c>
      <c r="I1091" s="154"/>
      <c r="J1091" s="17" t="s">
        <v>7535</v>
      </c>
      <c r="K1091" s="17" t="s">
        <v>7536</v>
      </c>
      <c r="L1091" s="11" t="s">
        <v>7116</v>
      </c>
      <c r="M1091" s="12">
        <v>45632</v>
      </c>
      <c r="N1091" s="12">
        <v>45637</v>
      </c>
      <c r="O1091" s="12" t="str">
        <f>IFERROR(_xlfn.XLOOKUP(표1[[#This Row],[시도]]&amp;" "&amp;표1[[#This Row],[시군구]],요금제0402!C:C,요금제0402!G:G),"-")</f>
        <v>지방</v>
      </c>
      <c r="P1091" s="156"/>
      <c r="Q1091" s="57">
        <v>0</v>
      </c>
      <c r="R1091" s="18">
        <v>100</v>
      </c>
      <c r="S1091" s="18">
        <v>50</v>
      </c>
      <c r="T1091" s="39" t="s">
        <v>64</v>
      </c>
      <c r="U1091" s="11" t="s">
        <v>150</v>
      </c>
      <c r="V1091" s="11">
        <v>0</v>
      </c>
      <c r="W1091" s="11">
        <v>0</v>
      </c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7"/>
      <c r="AD1091" s="17"/>
      <c r="AE1091" s="17"/>
      <c r="AF1091" s="32"/>
      <c r="AG1091" s="17" t="str">
        <f>IFERROR(VLOOKUP(표1[[#This Row],[담당자]],'담당자 정보'!$B:$D,2,0),"")</f>
        <v>바로고</v>
      </c>
      <c r="AH1091" s="17" t="str">
        <f>IFERROR(VLOOKUP(표1[[#This Row],[담당자]],'담당자 정보'!$B:$E,4,0),"")</f>
        <v>2팀</v>
      </c>
      <c r="AI1091" s="12" t="s">
        <v>535</v>
      </c>
      <c r="AJ1091" s="41" t="str">
        <f>IFERROR(VLOOKUP(표1[[#This Row],[담당자]],배민비즈계정!$B:$E,3,0),"")</f>
        <v>yckim</v>
      </c>
      <c r="AK1091" s="41" t="str">
        <f>IFERROR(VLOOKUP(표1[[#This Row],[담당자]],배민비즈계정!$B:$E,4,0),"")</f>
        <v>010-9995-3121</v>
      </c>
      <c r="AL1091" s="78" t="str">
        <f>VLOOKUP(표1[[#This Row],[담당자]],배민비즈계정!$B:$E,2,0)</f>
        <v>2팀</v>
      </c>
      <c r="AM1091" s="17" t="str">
        <f>VLOOKUP(표1[[#This Row],[담당자]],'담당자 정보'!B:G,6,FALSE)</f>
        <v>최융희</v>
      </c>
      <c r="AN1091" s="17" t="str">
        <f>VLOOKUP(표1[[#This Row],[팀장]],배민비즈계정!$B:$E,3,FALSE)</f>
        <v>yhchoi62</v>
      </c>
      <c r="AO1091" s="103" t="str">
        <f>VLOOKUP(표1[[#This Row],[팀장]],배민비즈계정!$B:$E,4,FALSE)</f>
        <v xml:space="preserve"> 010-2336-6262</v>
      </c>
      <c r="AP1091" s="2" t="s">
        <v>388</v>
      </c>
      <c r="AQ1091" s="2" t="s">
        <v>377</v>
      </c>
      <c r="AR1091" s="2" t="str">
        <f>_xlfn.XLOOKUP(표1[[#This Row],[시도2]]&amp;" "&amp;표1[[#This Row],[시군구2]],요금제0402!C:C,요금제0402!G:G)</f>
        <v>지방</v>
      </c>
      <c r="AS1091" s="2"/>
      <c r="AT1091" s="2"/>
      <c r="AU1091" s="2"/>
    </row>
    <row r="1092" spans="1:47" ht="16.5" customHeight="1">
      <c r="A1092" s="44">
        <v>1090</v>
      </c>
      <c r="B1092" s="11"/>
      <c r="C1092" s="11" t="s">
        <v>7537</v>
      </c>
      <c r="D1092" s="11" t="s">
        <v>7538</v>
      </c>
      <c r="E1092" s="11" t="s">
        <v>56</v>
      </c>
      <c r="F1092" s="11" t="s">
        <v>2149</v>
      </c>
      <c r="G1092" s="11" t="s">
        <v>2170</v>
      </c>
      <c r="H1092" s="11">
        <v>0</v>
      </c>
      <c r="I1092" s="50"/>
      <c r="J1092" s="11" t="s">
        <v>7539</v>
      </c>
      <c r="K1092" s="11" t="s">
        <v>7540</v>
      </c>
      <c r="L1092" s="11" t="s">
        <v>7116</v>
      </c>
      <c r="M1092" s="12">
        <v>45639</v>
      </c>
      <c r="N1092" s="12">
        <v>45644</v>
      </c>
      <c r="O1092" s="12" t="str">
        <f>IFERROR(_xlfn.XLOOKUP(표1[[#This Row],[시도]]&amp;" "&amp;표1[[#This Row],[시군구]],요금제0402!C:C,요금제0402!G:G),"-")</f>
        <v>경인B</v>
      </c>
      <c r="P1092" s="40"/>
      <c r="Q1092" s="57">
        <v>0</v>
      </c>
      <c r="R1092" s="18">
        <v>100</v>
      </c>
      <c r="S1092" s="18">
        <v>50</v>
      </c>
      <c r="T1092" s="39" t="s">
        <v>64</v>
      </c>
      <c r="U1092" s="11" t="s">
        <v>64</v>
      </c>
      <c r="V1092" s="11">
        <v>7558803070</v>
      </c>
      <c r="W1092" s="11" t="s">
        <v>6929</v>
      </c>
      <c r="X1092" s="11" t="s">
        <v>6930</v>
      </c>
      <c r="Y1092" s="11" t="s">
        <v>6931</v>
      </c>
      <c r="Z1092" s="11">
        <v>40391006165904</v>
      </c>
      <c r="AA1092" s="11" t="s">
        <v>296</v>
      </c>
      <c r="AB1092" s="11" t="s">
        <v>6932</v>
      </c>
      <c r="AC1092" s="11"/>
      <c r="AD1092" s="11"/>
      <c r="AE1092" s="11"/>
      <c r="AF1092" s="15"/>
      <c r="AG1092" s="17" t="str">
        <f>IFERROR(VLOOKUP(표1[[#This Row],[담당자]],'담당자 정보'!$B:$D,2,0),"")</f>
        <v>바로고</v>
      </c>
      <c r="AH1092" s="11" t="str">
        <f>IFERROR(VLOOKUP(표1[[#This Row],[담당자]],'담당자 정보'!$B:$E,4,0),"")</f>
        <v>1팀</v>
      </c>
      <c r="AI1092" s="12" t="s">
        <v>131</v>
      </c>
      <c r="AJ1092" s="39" t="str">
        <f>IFERROR(VLOOKUP(표1[[#This Row],[담당자]],배민비즈계정!$B:$E,3,0),"")</f>
        <v>kwpark</v>
      </c>
      <c r="AK1092" s="39" t="str">
        <f>IFERROR(VLOOKUP(표1[[#This Row],[담당자]],배민비즈계정!$B:$E,4,0),"")</f>
        <v>010-9098-6748</v>
      </c>
      <c r="AL1092" s="12" t="str">
        <f>VLOOKUP(표1[[#This Row],[담당자]],배민비즈계정!$B:$E,2,0)</f>
        <v>1팀</v>
      </c>
      <c r="AM1092" s="11" t="str">
        <f>VLOOKUP(표1[[#This Row],[담당자]],'담당자 정보'!B:G,6,FALSE)</f>
        <v>평정현</v>
      </c>
      <c r="AN1092" s="11" t="str">
        <f>VLOOKUP(표1[[#This Row],[팀장]],배민비즈계정!$B:$E,3,FALSE)</f>
        <v>jhpyeong</v>
      </c>
      <c r="AO1092" s="16" t="str">
        <f>VLOOKUP(표1[[#This Row],[팀장]],배민비즈계정!$B:$E,4,FALSE)</f>
        <v>010-4660-7292</v>
      </c>
      <c r="AP1092" s="2" t="s">
        <v>2149</v>
      </c>
      <c r="AQ1092" s="2" t="s">
        <v>2170</v>
      </c>
      <c r="AR1092" s="2" t="str">
        <f>_xlfn.XLOOKUP(표1[[#This Row],[시도2]]&amp;" "&amp;표1[[#This Row],[시군구2]],요금제0402!C:C,요금제0402!G:G)</f>
        <v>경인B</v>
      </c>
      <c r="AS1092" s="2"/>
      <c r="AT1092" s="2"/>
      <c r="AU1092" s="2"/>
    </row>
    <row r="1093" spans="1:47" ht="16.5" customHeight="1">
      <c r="A1093" s="60">
        <v>1091</v>
      </c>
      <c r="B1093" s="11"/>
      <c r="C1093" s="11" t="s">
        <v>7541</v>
      </c>
      <c r="D1093" s="11" t="s">
        <v>7542</v>
      </c>
      <c r="E1093" s="11" t="s">
        <v>56</v>
      </c>
      <c r="F1093" s="11" t="s">
        <v>109</v>
      </c>
      <c r="G1093" s="11" t="s">
        <v>135</v>
      </c>
      <c r="H1093" s="11">
        <v>0</v>
      </c>
      <c r="I1093" s="50"/>
      <c r="J1093" s="11" t="s">
        <v>7543</v>
      </c>
      <c r="K1093" s="11" t="s">
        <v>7544</v>
      </c>
      <c r="L1093" s="11" t="s">
        <v>7116</v>
      </c>
      <c r="M1093" s="12">
        <v>45639</v>
      </c>
      <c r="N1093" s="12">
        <v>45644</v>
      </c>
      <c r="O1093" s="12" t="str">
        <f>IFERROR(_xlfn.XLOOKUP(표1[[#This Row],[시도]]&amp;" "&amp;표1[[#This Row],[시군구]],요금제0402!C:C,요금제0402!G:G),"-")</f>
        <v>경인B</v>
      </c>
      <c r="P1093" s="40"/>
      <c r="Q1093" s="57">
        <v>0</v>
      </c>
      <c r="R1093" s="18">
        <v>100</v>
      </c>
      <c r="S1093" s="18">
        <v>50</v>
      </c>
      <c r="T1093" s="39" t="s">
        <v>64</v>
      </c>
      <c r="U1093" s="11" t="s">
        <v>64</v>
      </c>
      <c r="V1093" s="11">
        <v>7558803070</v>
      </c>
      <c r="W1093" s="11" t="s">
        <v>6929</v>
      </c>
      <c r="X1093" s="11" t="s">
        <v>6930</v>
      </c>
      <c r="Y1093" s="11" t="s">
        <v>6931</v>
      </c>
      <c r="Z1093" s="11">
        <v>40391006165904</v>
      </c>
      <c r="AA1093" s="11" t="s">
        <v>296</v>
      </c>
      <c r="AB1093" s="11" t="s">
        <v>6932</v>
      </c>
      <c r="AC1093" s="11"/>
      <c r="AD1093" s="11"/>
      <c r="AE1093" s="11"/>
      <c r="AF1093" s="15"/>
      <c r="AG1093" s="56" t="str">
        <f>IFERROR(VLOOKUP(표1[[#This Row],[담당자]],'담당자 정보'!$B:$D,2,0),"")</f>
        <v>바로고</v>
      </c>
      <c r="AH1093" s="11" t="str">
        <f>IFERROR(VLOOKUP(표1[[#This Row],[담당자]],'담당자 정보'!$B:$E,4,0),"")</f>
        <v>1팀</v>
      </c>
      <c r="AI1093" s="12" t="s">
        <v>131</v>
      </c>
      <c r="AJ1093" s="39" t="str">
        <f>IFERROR(VLOOKUP(표1[[#This Row],[담당자]],배민비즈계정!$B:$E,3,0),"")</f>
        <v>kwpark</v>
      </c>
      <c r="AK1093" s="39" t="str">
        <f>IFERROR(VLOOKUP(표1[[#This Row],[담당자]],배민비즈계정!$B:$E,4,0),"")</f>
        <v>010-9098-6748</v>
      </c>
      <c r="AL1093" s="12" t="str">
        <f>VLOOKUP(표1[[#This Row],[담당자]],배민비즈계정!$B:$E,2,0)</f>
        <v>1팀</v>
      </c>
      <c r="AM1093" s="11" t="str">
        <f>VLOOKUP(표1[[#This Row],[담당자]],'담당자 정보'!B:G,6,FALSE)</f>
        <v>평정현</v>
      </c>
      <c r="AN1093" s="11" t="str">
        <f>VLOOKUP(표1[[#This Row],[팀장]],배민비즈계정!$B:$E,3,FALSE)</f>
        <v>jhpyeong</v>
      </c>
      <c r="AO1093" s="16" t="str">
        <f>VLOOKUP(표1[[#This Row],[팀장]],배민비즈계정!$B:$E,4,FALSE)</f>
        <v>010-4660-7292</v>
      </c>
      <c r="AP1093" s="2" t="s">
        <v>109</v>
      </c>
      <c r="AQ1093" s="2" t="s">
        <v>135</v>
      </c>
      <c r="AR1093" s="2" t="str">
        <f>_xlfn.XLOOKUP(표1[[#This Row],[시도2]]&amp;" "&amp;표1[[#This Row],[시군구2]],요금제0402!C:C,요금제0402!G:G)</f>
        <v>경인B</v>
      </c>
      <c r="AS1093" s="2"/>
      <c r="AT1093" s="2"/>
      <c r="AU1093" s="2"/>
    </row>
    <row r="1094" spans="1:47" ht="16.5" customHeight="1">
      <c r="A1094" s="44">
        <v>1092</v>
      </c>
      <c r="B1094" s="11"/>
      <c r="C1094" s="11" t="s">
        <v>7545</v>
      </c>
      <c r="D1094" s="11" t="s">
        <v>7546</v>
      </c>
      <c r="E1094" s="11" t="s">
        <v>75</v>
      </c>
      <c r="F1094" s="11" t="s">
        <v>109</v>
      </c>
      <c r="G1094" s="11" t="s">
        <v>1129</v>
      </c>
      <c r="H1094" s="11">
        <v>0</v>
      </c>
      <c r="I1094" s="50"/>
      <c r="J1094" s="11" t="s">
        <v>7547</v>
      </c>
      <c r="K1094" s="11" t="s">
        <v>7548</v>
      </c>
      <c r="L1094" s="11" t="s">
        <v>7116</v>
      </c>
      <c r="M1094" s="12">
        <v>45639</v>
      </c>
      <c r="N1094" s="12">
        <v>45644</v>
      </c>
      <c r="O1094" s="12" t="str">
        <f>IFERROR(_xlfn.XLOOKUP(표1[[#This Row],[시도]]&amp;" "&amp;표1[[#This Row],[시군구]],요금제0402!C:C,요금제0402!G:G),"-")</f>
        <v>경인B</v>
      </c>
      <c r="P1094" s="40"/>
      <c r="Q1094" s="57">
        <v>0</v>
      </c>
      <c r="R1094" s="18">
        <v>100</v>
      </c>
      <c r="S1094" s="18">
        <v>50</v>
      </c>
      <c r="T1094" s="39" t="s">
        <v>64</v>
      </c>
      <c r="U1094" s="11" t="s">
        <v>64</v>
      </c>
      <c r="V1094" s="11">
        <v>5985800702</v>
      </c>
      <c r="W1094" s="11" t="s">
        <v>7549</v>
      </c>
      <c r="X1094" s="11" t="s">
        <v>7550</v>
      </c>
      <c r="Y1094" s="11" t="s">
        <v>7551</v>
      </c>
      <c r="Z1094" s="11">
        <v>852210174576</v>
      </c>
      <c r="AA1094" s="11" t="s">
        <v>90</v>
      </c>
      <c r="AB1094" s="11" t="s">
        <v>7552</v>
      </c>
      <c r="AC1094" s="11"/>
      <c r="AD1094" s="11"/>
      <c r="AE1094" s="11"/>
      <c r="AF1094" s="15"/>
      <c r="AG1094" s="56" t="str">
        <f>IFERROR(VLOOKUP(표1[[#This Row],[담당자]],'담당자 정보'!$B:$D,2,0),"")</f>
        <v>바로고</v>
      </c>
      <c r="AH1094" s="11" t="str">
        <f>IFERROR(VLOOKUP(표1[[#This Row],[담당자]],'담당자 정보'!$B:$E,4,0),"")</f>
        <v>1팀</v>
      </c>
      <c r="AI1094" s="12" t="s">
        <v>857</v>
      </c>
      <c r="AJ1094" s="39" t="str">
        <f>IFERROR(VLOOKUP(표1[[#This Row],[담당자]],배민비즈계정!$B:$E,3,0),"")</f>
        <v>kobukikaka</v>
      </c>
      <c r="AK1094" s="39" t="str">
        <f>IFERROR(VLOOKUP(표1[[#This Row],[담당자]],배민비즈계정!$B:$E,4,0),"")</f>
        <v>010-4135-2094</v>
      </c>
      <c r="AL1094" s="12" t="str">
        <f>VLOOKUP(표1[[#This Row],[담당자]],배민비즈계정!$B:$E,2,0)</f>
        <v>1팀</v>
      </c>
      <c r="AM1094" s="11" t="str">
        <f>VLOOKUP(표1[[#This Row],[담당자]],'담당자 정보'!B:G,6,FALSE)</f>
        <v>평정현</v>
      </c>
      <c r="AN1094" s="11" t="str">
        <f>VLOOKUP(표1[[#This Row],[팀장]],배민비즈계정!$B:$E,3,FALSE)</f>
        <v>jhpyeong</v>
      </c>
      <c r="AO1094" s="16" t="str">
        <f>VLOOKUP(표1[[#This Row],[팀장]],배민비즈계정!$B:$E,4,FALSE)</f>
        <v>010-4660-7292</v>
      </c>
      <c r="AP1094" s="2" t="s">
        <v>109</v>
      </c>
      <c r="AQ1094" s="2" t="s">
        <v>1129</v>
      </c>
      <c r="AR1094" s="2" t="str">
        <f>_xlfn.XLOOKUP(표1[[#This Row],[시도2]]&amp;" "&amp;표1[[#This Row],[시군구2]],요금제0402!C:C,요금제0402!G:G)</f>
        <v>경인B</v>
      </c>
      <c r="AS1094" s="2"/>
      <c r="AT1094" s="2"/>
      <c r="AU1094" s="2"/>
    </row>
    <row r="1095" spans="1:47" ht="16.5" customHeight="1">
      <c r="A1095" s="60">
        <v>1093</v>
      </c>
      <c r="B1095" s="11"/>
      <c r="C1095" s="11" t="s">
        <v>7553</v>
      </c>
      <c r="D1095" s="11" t="s">
        <v>7554</v>
      </c>
      <c r="E1095" s="11" t="s">
        <v>56</v>
      </c>
      <c r="F1095" s="11" t="s">
        <v>481</v>
      </c>
      <c r="G1095" s="11" t="s">
        <v>3157</v>
      </c>
      <c r="H1095" s="11">
        <v>0</v>
      </c>
      <c r="I1095" s="50"/>
      <c r="J1095" s="11" t="s">
        <v>7555</v>
      </c>
      <c r="K1095" s="11" t="s">
        <v>7556</v>
      </c>
      <c r="L1095" s="11" t="s">
        <v>7116</v>
      </c>
      <c r="M1095" s="12">
        <v>45639</v>
      </c>
      <c r="N1095" s="12">
        <v>45644</v>
      </c>
      <c r="O1095" s="12" t="str">
        <f>IFERROR(_xlfn.XLOOKUP(표1[[#This Row],[시도]]&amp;" "&amp;표1[[#This Row],[시군구]],요금제0402!C:C,요금제0402!G:G),"-")</f>
        <v>지방</v>
      </c>
      <c r="P1095" s="40"/>
      <c r="Q1095" s="57">
        <v>0</v>
      </c>
      <c r="R1095" s="18">
        <v>100</v>
      </c>
      <c r="S1095" s="18">
        <v>50</v>
      </c>
      <c r="T1095" s="39" t="s">
        <v>64</v>
      </c>
      <c r="U1095" s="11" t="s">
        <v>64</v>
      </c>
      <c r="V1095" s="11">
        <v>1536600654</v>
      </c>
      <c r="W1095" s="11" t="s">
        <v>7557</v>
      </c>
      <c r="X1095" s="11" t="s">
        <v>7558</v>
      </c>
      <c r="Y1095" s="11" t="s">
        <v>7559</v>
      </c>
      <c r="Z1095" s="11" t="s">
        <v>7560</v>
      </c>
      <c r="AA1095" s="11" t="s">
        <v>466</v>
      </c>
      <c r="AB1095" s="11" t="s">
        <v>7561</v>
      </c>
      <c r="AC1095" s="11"/>
      <c r="AD1095" s="11"/>
      <c r="AE1095" s="11"/>
      <c r="AF1095" s="15"/>
      <c r="AG1095" s="56" t="str">
        <f>IFERROR(VLOOKUP(표1[[#This Row],[담당자]],'담당자 정보'!$B:$D,2,0),"")</f>
        <v>딜버</v>
      </c>
      <c r="AH1095" s="11" t="str">
        <f>IFERROR(VLOOKUP(표1[[#This Row],[담당자]],'담당자 정보'!$B:$E,4,0),"")</f>
        <v>-</v>
      </c>
      <c r="AI1095" s="12" t="s">
        <v>443</v>
      </c>
      <c r="AJ1095" s="39" t="str">
        <f>IFERROR(VLOOKUP(표1[[#This Row],[담당자]],배민비즈계정!$B:$E,3,0),"")</f>
        <v>ksy1596</v>
      </c>
      <c r="AK1095" s="39" t="str">
        <f>IFERROR(VLOOKUP(표1[[#This Row],[담당자]],배민비즈계정!$B:$E,4,0),"")</f>
        <v>010-4337-1596</v>
      </c>
      <c r="AL1095" s="12" t="str">
        <f>VLOOKUP(표1[[#This Row],[담당자]],배민비즈계정!$B:$E,2,0)</f>
        <v>딜버</v>
      </c>
      <c r="AM1095" s="11">
        <f>VLOOKUP(표1[[#This Row],[담당자]],'담당자 정보'!B:G,6,FALSE)</f>
        <v>0</v>
      </c>
      <c r="AN1095" s="11" t="e">
        <f>VLOOKUP(표1[[#This Row],[팀장]],배민비즈계정!$B:$E,3,FALSE)</f>
        <v>#N/A</v>
      </c>
      <c r="AO1095" s="16" t="e">
        <f>VLOOKUP(표1[[#This Row],[팀장]],배민비즈계정!$B:$E,4,FALSE)</f>
        <v>#N/A</v>
      </c>
      <c r="AP1095" s="2" t="s">
        <v>481</v>
      </c>
      <c r="AQ1095" s="2" t="s">
        <v>3157</v>
      </c>
      <c r="AR1095" s="2" t="str">
        <f>_xlfn.XLOOKUP(표1[[#This Row],[시도2]]&amp;" "&amp;표1[[#This Row],[시군구2]],요금제0402!C:C,요금제0402!G:G)</f>
        <v>지방</v>
      </c>
      <c r="AS1095" s="2"/>
      <c r="AT1095" s="2"/>
      <c r="AU1095" s="2"/>
    </row>
    <row r="1096" spans="1:47" ht="16.5" customHeight="1">
      <c r="A1096" s="44">
        <v>1094</v>
      </c>
      <c r="B1096" s="11"/>
      <c r="C1096" s="11" t="s">
        <v>7562</v>
      </c>
      <c r="D1096" s="11" t="s">
        <v>7563</v>
      </c>
      <c r="E1096" s="11" t="s">
        <v>56</v>
      </c>
      <c r="F1096" s="11" t="s">
        <v>2149</v>
      </c>
      <c r="G1096" s="11" t="s">
        <v>2150</v>
      </c>
      <c r="H1096" s="11">
        <v>0</v>
      </c>
      <c r="I1096" s="50" t="s">
        <v>7564</v>
      </c>
      <c r="J1096" s="11" t="s">
        <v>7565</v>
      </c>
      <c r="K1096" s="11" t="s">
        <v>4553</v>
      </c>
      <c r="L1096" s="11" t="s">
        <v>7116</v>
      </c>
      <c r="M1096" s="12">
        <v>45639</v>
      </c>
      <c r="N1096" s="12">
        <v>45644</v>
      </c>
      <c r="O1096" s="12" t="str">
        <f>IFERROR(_xlfn.XLOOKUP(표1[[#This Row],[시도]]&amp;" "&amp;표1[[#This Row],[시군구]],요금제0402!C:C,요금제0402!G:G),"-")</f>
        <v>경인B</v>
      </c>
      <c r="P1096" s="40"/>
      <c r="Q1096" s="57">
        <v>0</v>
      </c>
      <c r="R1096" s="18">
        <v>100</v>
      </c>
      <c r="S1096" s="18">
        <v>50</v>
      </c>
      <c r="T1096" s="39" t="s">
        <v>64</v>
      </c>
      <c r="U1096" s="11" t="s">
        <v>64</v>
      </c>
      <c r="V1096" s="11">
        <v>2360503386</v>
      </c>
      <c r="W1096" s="11" t="s">
        <v>7048</v>
      </c>
      <c r="X1096" s="11" t="s">
        <v>7049</v>
      </c>
      <c r="Y1096" s="11" t="s">
        <v>7050</v>
      </c>
      <c r="Z1096" s="11">
        <v>27380204172372</v>
      </c>
      <c r="AA1096" s="11" t="s">
        <v>90</v>
      </c>
      <c r="AB1096" s="11" t="s">
        <v>7051</v>
      </c>
      <c r="AC1096" s="11"/>
      <c r="AD1096" s="11"/>
      <c r="AE1096" s="11"/>
      <c r="AF1096" s="15"/>
      <c r="AG1096" s="56" t="str">
        <f>IFERROR(VLOOKUP(표1[[#This Row],[담당자]],'담당자 정보'!$B:$D,2,0),"")</f>
        <v>바로고</v>
      </c>
      <c r="AH1096" s="11" t="str">
        <f>IFERROR(VLOOKUP(표1[[#This Row],[담당자]],'담당자 정보'!$B:$E,4,0),"")</f>
        <v>1팀</v>
      </c>
      <c r="AI1096" s="12" t="s">
        <v>131</v>
      </c>
      <c r="AJ1096" s="39" t="str">
        <f>IFERROR(VLOOKUP(표1[[#This Row],[담당자]],배민비즈계정!$B:$E,3,0),"")</f>
        <v>kwpark</v>
      </c>
      <c r="AK1096" s="39" t="str">
        <f>IFERROR(VLOOKUP(표1[[#This Row],[담당자]],배민비즈계정!$B:$E,4,0),"")</f>
        <v>010-9098-6748</v>
      </c>
      <c r="AL1096" s="12" t="str">
        <f>VLOOKUP(표1[[#This Row],[담당자]],배민비즈계정!$B:$E,2,0)</f>
        <v>1팀</v>
      </c>
      <c r="AM1096" s="11" t="str">
        <f>VLOOKUP(표1[[#This Row],[담당자]],'담당자 정보'!B:G,6,FALSE)</f>
        <v>평정현</v>
      </c>
      <c r="AN1096" s="11" t="str">
        <f>VLOOKUP(표1[[#This Row],[팀장]],배민비즈계정!$B:$E,3,FALSE)</f>
        <v>jhpyeong</v>
      </c>
      <c r="AO1096" s="16" t="str">
        <f>VLOOKUP(표1[[#This Row],[팀장]],배민비즈계정!$B:$E,4,FALSE)</f>
        <v>010-4660-7292</v>
      </c>
      <c r="AP1096" s="2" t="s">
        <v>2149</v>
      </c>
      <c r="AQ1096" s="2" t="s">
        <v>2150</v>
      </c>
      <c r="AR1096" s="2" t="str">
        <f>_xlfn.XLOOKUP(표1[[#This Row],[시도2]]&amp;" "&amp;표1[[#This Row],[시군구2]],요금제0402!C:C,요금제0402!G:G)</f>
        <v>경인B</v>
      </c>
      <c r="AS1096" s="2"/>
      <c r="AT1096" s="2"/>
      <c r="AU1096" s="2"/>
    </row>
    <row r="1097" spans="1:47" ht="16.5" customHeight="1">
      <c r="A1097" s="60">
        <v>1095</v>
      </c>
      <c r="B1097" s="11"/>
      <c r="C1097" s="11" t="s">
        <v>7566</v>
      </c>
      <c r="D1097" s="11" t="s">
        <v>7567</v>
      </c>
      <c r="E1097" s="11" t="s">
        <v>108</v>
      </c>
      <c r="F1097" s="11" t="s">
        <v>1747</v>
      </c>
      <c r="G1097" s="11" t="s">
        <v>3566</v>
      </c>
      <c r="H1097" s="11">
        <v>1</v>
      </c>
      <c r="I1097" s="50"/>
      <c r="J1097" s="11" t="s">
        <v>7568</v>
      </c>
      <c r="K1097" s="11" t="s">
        <v>7569</v>
      </c>
      <c r="L1097" s="11" t="s">
        <v>7116</v>
      </c>
      <c r="M1097" s="12">
        <v>45639</v>
      </c>
      <c r="N1097" s="12">
        <v>45644</v>
      </c>
      <c r="O1097" s="12" t="str">
        <f>IFERROR(_xlfn.XLOOKUP(표1[[#This Row],[시도]]&amp;" "&amp;표1[[#This Row],[시군구]],요금제0402!C:C,요금제0402!G:G),"-")</f>
        <v>지방</v>
      </c>
      <c r="P1097" s="40"/>
      <c r="Q1097" s="57">
        <v>0</v>
      </c>
      <c r="R1097" s="18">
        <v>100</v>
      </c>
      <c r="S1097" s="18">
        <v>50</v>
      </c>
      <c r="T1097" s="39" t="s">
        <v>64</v>
      </c>
      <c r="U1097" s="11" t="s">
        <v>64</v>
      </c>
      <c r="V1097" s="11">
        <v>6475100999</v>
      </c>
      <c r="W1097" s="11" t="s">
        <v>7570</v>
      </c>
      <c r="X1097" s="11" t="s">
        <v>7571</v>
      </c>
      <c r="Y1097" s="11" t="s">
        <v>7572</v>
      </c>
      <c r="Z1097" s="11">
        <v>40012255301012</v>
      </c>
      <c r="AA1097" s="11" t="s">
        <v>103</v>
      </c>
      <c r="AB1097" s="11" t="s">
        <v>7573</v>
      </c>
      <c r="AC1097" s="11"/>
      <c r="AD1097" s="11"/>
      <c r="AE1097" s="11"/>
      <c r="AF1097" s="15"/>
      <c r="AG1097" s="56" t="str">
        <f>IFERROR(VLOOKUP(표1[[#This Row],[담당자]],'담당자 정보'!$B:$D,2,0),"")</f>
        <v>바로고</v>
      </c>
      <c r="AH1097" s="11" t="str">
        <f>IFERROR(VLOOKUP(표1[[#This Row],[담당자]],'담당자 정보'!$B:$E,4,0),"")</f>
        <v>2팀</v>
      </c>
      <c r="AI1097" s="12" t="s">
        <v>317</v>
      </c>
      <c r="AJ1097" s="39" t="str">
        <f>IFERROR(VLOOKUP(표1[[#This Row],[담당자]],배민비즈계정!$B:$E,3,0),"")</f>
        <v>mskim1</v>
      </c>
      <c r="AK1097" s="39" t="str">
        <f>IFERROR(VLOOKUP(표1[[#This Row],[담당자]],배민비즈계정!$B:$E,4,0),"")</f>
        <v>010-4659-7909</v>
      </c>
      <c r="AL1097" s="12" t="str">
        <f>VLOOKUP(표1[[#This Row],[담당자]],배민비즈계정!$B:$E,2,0)</f>
        <v>2팀</v>
      </c>
      <c r="AM1097" s="11" t="str">
        <f>VLOOKUP(표1[[#This Row],[담당자]],'담당자 정보'!B:G,6,FALSE)</f>
        <v>최융희</v>
      </c>
      <c r="AN1097" s="11" t="str">
        <f>VLOOKUP(표1[[#This Row],[팀장]],배민비즈계정!$B:$E,3,FALSE)</f>
        <v>yhchoi62</v>
      </c>
      <c r="AO1097" s="16" t="str">
        <f>VLOOKUP(표1[[#This Row],[팀장]],배민비즈계정!$B:$E,4,FALSE)</f>
        <v xml:space="preserve"> 010-2336-6262</v>
      </c>
      <c r="AP1097" s="2" t="s">
        <v>1747</v>
      </c>
      <c r="AQ1097" s="2" t="s">
        <v>3566</v>
      </c>
      <c r="AR1097" s="2" t="str">
        <f>_xlfn.XLOOKUP(표1[[#This Row],[시도2]]&amp;" "&amp;표1[[#This Row],[시군구2]],요금제0402!C:C,요금제0402!G:G)</f>
        <v>지방</v>
      </c>
      <c r="AS1097" s="2"/>
      <c r="AT1097" s="2"/>
      <c r="AU1097" s="2"/>
    </row>
    <row r="1098" spans="1:47" ht="16.5" customHeight="1">
      <c r="A1098" s="44">
        <v>1096</v>
      </c>
      <c r="B1098" s="11"/>
      <c r="C1098" s="11" t="s">
        <v>7574</v>
      </c>
      <c r="D1098" s="11" t="s">
        <v>7575</v>
      </c>
      <c r="E1098" s="11" t="s">
        <v>75</v>
      </c>
      <c r="F1098" s="11" t="s">
        <v>57</v>
      </c>
      <c r="G1098" s="11" t="s">
        <v>95</v>
      </c>
      <c r="H1098" s="11">
        <v>0</v>
      </c>
      <c r="I1098" s="50"/>
      <c r="J1098" s="11" t="s">
        <v>7576</v>
      </c>
      <c r="K1098" s="11" t="s">
        <v>7577</v>
      </c>
      <c r="L1098" s="11" t="s">
        <v>7116</v>
      </c>
      <c r="M1098" s="12">
        <v>45639</v>
      </c>
      <c r="N1098" s="12">
        <v>45644</v>
      </c>
      <c r="O1098" s="12" t="str">
        <f>IFERROR(_xlfn.XLOOKUP(표1[[#This Row],[시도]]&amp;" "&amp;표1[[#This Row],[시군구]],요금제0402!C:C,요금제0402!G:G),"-")</f>
        <v>서울A</v>
      </c>
      <c r="P1098" s="40"/>
      <c r="Q1098" s="57">
        <v>100</v>
      </c>
      <c r="R1098" s="18">
        <v>100</v>
      </c>
      <c r="S1098" s="18">
        <v>50</v>
      </c>
      <c r="T1098" s="39" t="s">
        <v>64</v>
      </c>
      <c r="U1098" s="11" t="s">
        <v>64</v>
      </c>
      <c r="V1098" s="11">
        <v>5781402153</v>
      </c>
      <c r="W1098" s="11" t="s">
        <v>7578</v>
      </c>
      <c r="X1098" s="11" t="s">
        <v>7579</v>
      </c>
      <c r="Y1098" s="11" t="s">
        <v>7580</v>
      </c>
      <c r="Z1098" s="11">
        <v>3333295352502</v>
      </c>
      <c r="AA1098" s="11" t="s">
        <v>68</v>
      </c>
      <c r="AB1098" s="11" t="s">
        <v>7581</v>
      </c>
      <c r="AC1098" s="11"/>
      <c r="AD1098" s="11"/>
      <c r="AE1098" s="11"/>
      <c r="AF1098" s="15"/>
      <c r="AG1098" s="56" t="str">
        <f>IFERROR(VLOOKUP(표1[[#This Row],[담당자]],'담당자 정보'!$B:$D,2,0),"")</f>
        <v>모아라인</v>
      </c>
      <c r="AH1098" s="11" t="str">
        <f>IFERROR(VLOOKUP(표1[[#This Row],[담당자]],'담당자 정보'!$B:$E,4,0),"")</f>
        <v>인프라확장실</v>
      </c>
      <c r="AI1098" s="12" t="s">
        <v>396</v>
      </c>
      <c r="AJ1098" s="39" t="str">
        <f>IFERROR(VLOOKUP(표1[[#This Row],[담당자]],배민비즈계정!$B:$E,3,0),"")</f>
        <v>jpmook12</v>
      </c>
      <c r="AK1098" s="39" t="str">
        <f>IFERROR(VLOOKUP(표1[[#This Row],[담당자]],배민비즈계정!$B:$E,4,0),"")</f>
        <v>010-9904-2857</v>
      </c>
      <c r="AL1098" s="12" t="str">
        <f>VLOOKUP(표1[[#This Row],[담당자]],배민비즈계정!$B:$E,2,0)</f>
        <v>모아라인</v>
      </c>
      <c r="AM1098" s="11">
        <f>VLOOKUP(표1[[#This Row],[담당자]],'담당자 정보'!B:G,6,FALSE)</f>
        <v>0</v>
      </c>
      <c r="AN1098" s="11" t="e">
        <f>VLOOKUP(표1[[#This Row],[팀장]],배민비즈계정!$B:$E,3,FALSE)</f>
        <v>#N/A</v>
      </c>
      <c r="AO1098" s="16" t="e">
        <f>VLOOKUP(표1[[#This Row],[팀장]],배민비즈계정!$B:$E,4,FALSE)</f>
        <v>#N/A</v>
      </c>
      <c r="AP1098" s="2" t="s">
        <v>57</v>
      </c>
      <c r="AQ1098" s="2" t="s">
        <v>95</v>
      </c>
      <c r="AR1098" s="2" t="str">
        <f>_xlfn.XLOOKUP(표1[[#This Row],[시도2]]&amp;" "&amp;표1[[#This Row],[시군구2]],요금제0402!C:C,요금제0402!G:G)</f>
        <v>서울A</v>
      </c>
      <c r="AS1098" s="2"/>
      <c r="AT1098" s="2"/>
      <c r="AU1098" s="2"/>
    </row>
    <row r="1099" spans="1:47" ht="16.5" customHeight="1">
      <c r="A1099" s="60">
        <v>1097</v>
      </c>
      <c r="B1099" s="11"/>
      <c r="C1099" s="11" t="s">
        <v>7582</v>
      </c>
      <c r="D1099" s="11" t="s">
        <v>7583</v>
      </c>
      <c r="E1099" s="11" t="s">
        <v>56</v>
      </c>
      <c r="F1099" s="11" t="s">
        <v>109</v>
      </c>
      <c r="G1099" s="11" t="s">
        <v>1499</v>
      </c>
      <c r="H1099" s="11">
        <v>0</v>
      </c>
      <c r="I1099" s="50"/>
      <c r="J1099" s="11" t="s">
        <v>7584</v>
      </c>
      <c r="K1099" s="11" t="s">
        <v>7585</v>
      </c>
      <c r="L1099" s="11" t="s">
        <v>7116</v>
      </c>
      <c r="M1099" s="12">
        <v>45639</v>
      </c>
      <c r="N1099" s="12">
        <v>45644</v>
      </c>
      <c r="O1099" s="12" t="str">
        <f>IFERROR(_xlfn.XLOOKUP(표1[[#This Row],[시도]]&amp;" "&amp;표1[[#This Row],[시군구]],요금제0402!C:C,요금제0402!G:G),"-")</f>
        <v>경인B</v>
      </c>
      <c r="P1099" s="40"/>
      <c r="Q1099" s="57">
        <v>0</v>
      </c>
      <c r="R1099" s="18">
        <v>100</v>
      </c>
      <c r="S1099" s="18">
        <v>0</v>
      </c>
      <c r="T1099" s="39" t="s">
        <v>150</v>
      </c>
      <c r="U1099" s="11" t="s">
        <v>64</v>
      </c>
      <c r="V1099" s="11">
        <v>6010696242</v>
      </c>
      <c r="W1099" s="11" t="s">
        <v>7586</v>
      </c>
      <c r="X1099" s="11" t="s">
        <v>7587</v>
      </c>
      <c r="Y1099" s="11" t="s">
        <v>854</v>
      </c>
      <c r="Z1099" s="11">
        <v>3561617593883</v>
      </c>
      <c r="AA1099" s="11" t="s">
        <v>142</v>
      </c>
      <c r="AB1099" s="11" t="s">
        <v>2117</v>
      </c>
      <c r="AC1099" s="11"/>
      <c r="AD1099" s="11"/>
      <c r="AE1099" s="11"/>
      <c r="AF1099" s="15"/>
      <c r="AG1099" s="56" t="str">
        <f>IFERROR(VLOOKUP(표1[[#This Row],[담당자]],'담당자 정보'!$B:$D,2,0),"")</f>
        <v>바로고</v>
      </c>
      <c r="AH1099" s="11" t="str">
        <f>IFERROR(VLOOKUP(표1[[#This Row],[담당자]],'담당자 정보'!$B:$E,4,0),"")</f>
        <v>1팀</v>
      </c>
      <c r="AI1099" s="12" t="s">
        <v>2479</v>
      </c>
      <c r="AJ1099" s="39" t="str">
        <f>IFERROR(VLOOKUP(표1[[#This Row],[담당자]],배민비즈계정!$B:$E,3,0),"")</f>
        <v>yong1217</v>
      </c>
      <c r="AK1099" s="39" t="str">
        <f>IFERROR(VLOOKUP(표1[[#This Row],[담당자]],배민비즈계정!$B:$E,4,0),"")</f>
        <v xml:space="preserve"> 010-9876-9387</v>
      </c>
      <c r="AL1099" s="12" t="str">
        <f>VLOOKUP(표1[[#This Row],[담당자]],배민비즈계정!$B:$E,2,0)</f>
        <v>1팀</v>
      </c>
      <c r="AM1099" s="11" t="str">
        <f>VLOOKUP(표1[[#This Row],[담당자]],'담당자 정보'!B:G,6,FALSE)</f>
        <v>평정현</v>
      </c>
      <c r="AN1099" s="11" t="str">
        <f>VLOOKUP(표1[[#This Row],[팀장]],배민비즈계정!$B:$E,3,FALSE)</f>
        <v>jhpyeong</v>
      </c>
      <c r="AO1099" s="16" t="str">
        <f>VLOOKUP(표1[[#This Row],[팀장]],배민비즈계정!$B:$E,4,FALSE)</f>
        <v>010-4660-7292</v>
      </c>
      <c r="AP1099" s="2" t="s">
        <v>109</v>
      </c>
      <c r="AQ1099" s="2" t="s">
        <v>1499</v>
      </c>
      <c r="AR1099" s="2" t="str">
        <f>_xlfn.XLOOKUP(표1[[#This Row],[시도2]]&amp;" "&amp;표1[[#This Row],[시군구2]],요금제0402!C:C,요금제0402!G:G)</f>
        <v>경인B</v>
      </c>
      <c r="AS1099" s="2"/>
      <c r="AT1099" s="2"/>
      <c r="AU1099" s="2"/>
    </row>
    <row r="1100" spans="1:47" ht="16.5" customHeight="1">
      <c r="A1100" s="44">
        <v>1098</v>
      </c>
      <c r="B1100" s="17"/>
      <c r="C1100" s="17" t="s">
        <v>7588</v>
      </c>
      <c r="D1100" s="17" t="s">
        <v>7589</v>
      </c>
      <c r="E1100" s="11" t="s">
        <v>56</v>
      </c>
      <c r="F1100" s="17" t="s">
        <v>2149</v>
      </c>
      <c r="G1100" s="17" t="s">
        <v>435</v>
      </c>
      <c r="H1100" s="11">
        <v>0</v>
      </c>
      <c r="I1100" s="154"/>
      <c r="J1100" s="17" t="s">
        <v>7590</v>
      </c>
      <c r="K1100" s="17" t="s">
        <v>7591</v>
      </c>
      <c r="L1100" s="11" t="s">
        <v>7116</v>
      </c>
      <c r="M1100" s="12">
        <v>45639</v>
      </c>
      <c r="N1100" s="12">
        <v>45644</v>
      </c>
      <c r="O1100" s="12" t="str">
        <f>IFERROR(_xlfn.XLOOKUP(표1[[#This Row],[시도]]&amp;" "&amp;표1[[#This Row],[시군구]],요금제0402!C:C,요금제0402!G:G),"-")</f>
        <v>경인B</v>
      </c>
      <c r="P1100" s="156"/>
      <c r="Q1100" s="57">
        <v>0</v>
      </c>
      <c r="R1100" s="18">
        <v>100</v>
      </c>
      <c r="S1100" s="18">
        <v>50</v>
      </c>
      <c r="T1100" s="39" t="s">
        <v>64</v>
      </c>
      <c r="U1100" s="11" t="s">
        <v>64</v>
      </c>
      <c r="V1100" s="11">
        <v>5473201455</v>
      </c>
      <c r="W1100" s="11" t="s">
        <v>627</v>
      </c>
      <c r="X1100" s="11" t="s">
        <v>6732</v>
      </c>
      <c r="Y1100" s="11" t="s">
        <v>6733</v>
      </c>
      <c r="Z1100" s="11">
        <v>9003275923706</v>
      </c>
      <c r="AA1100" s="11" t="s">
        <v>129</v>
      </c>
      <c r="AB1100" s="11" t="s">
        <v>6734</v>
      </c>
      <c r="AC1100" s="17"/>
      <c r="AD1100" s="17"/>
      <c r="AE1100" s="17"/>
      <c r="AF1100" s="32"/>
      <c r="AG1100" s="56" t="str">
        <f>IFERROR(VLOOKUP(표1[[#This Row],[담당자]],'담당자 정보'!$B:$D,2,0),"")</f>
        <v>바로고</v>
      </c>
      <c r="AH1100" s="17" t="str">
        <f>IFERROR(VLOOKUP(표1[[#This Row],[담당자]],'담당자 정보'!$B:$E,4,0),"")</f>
        <v>1팀</v>
      </c>
      <c r="AI1100" s="12" t="s">
        <v>2479</v>
      </c>
      <c r="AJ1100" s="41" t="str">
        <f>IFERROR(VLOOKUP(표1[[#This Row],[담당자]],배민비즈계정!$B:$E,3,0),"")</f>
        <v>yong1217</v>
      </c>
      <c r="AK1100" s="41" t="str">
        <f>IFERROR(VLOOKUP(표1[[#This Row],[담당자]],배민비즈계정!$B:$E,4,0),"")</f>
        <v xml:space="preserve"> 010-9876-9387</v>
      </c>
      <c r="AL1100" s="78" t="str">
        <f>VLOOKUP(표1[[#This Row],[담당자]],배민비즈계정!$B:$E,2,0)</f>
        <v>1팀</v>
      </c>
      <c r="AM1100" s="17" t="str">
        <f>VLOOKUP(표1[[#This Row],[담당자]],'담당자 정보'!B:G,6,FALSE)</f>
        <v>평정현</v>
      </c>
      <c r="AN1100" s="17" t="str">
        <f>VLOOKUP(표1[[#This Row],[팀장]],배민비즈계정!$B:$E,3,FALSE)</f>
        <v>jhpyeong</v>
      </c>
      <c r="AO1100" s="103" t="str">
        <f>VLOOKUP(표1[[#This Row],[팀장]],배민비즈계정!$B:$E,4,FALSE)</f>
        <v>010-4660-7292</v>
      </c>
      <c r="AP1100" s="2" t="s">
        <v>2149</v>
      </c>
      <c r="AQ1100" s="2" t="s">
        <v>435</v>
      </c>
      <c r="AR1100" s="2" t="str">
        <f>_xlfn.XLOOKUP(표1[[#This Row],[시도2]]&amp;" "&amp;표1[[#This Row],[시군구2]],요금제0402!C:C,요금제0402!G:G)</f>
        <v>경인B</v>
      </c>
      <c r="AS1100" s="2"/>
      <c r="AT1100" s="2"/>
      <c r="AU1100" s="2"/>
    </row>
    <row r="1101" spans="1:47" ht="16.5" customHeight="1">
      <c r="A1101" s="60">
        <v>1099</v>
      </c>
      <c r="B1101" s="17"/>
      <c r="C1101" s="17" t="s">
        <v>7592</v>
      </c>
      <c r="D1101" s="17" t="s">
        <v>7593</v>
      </c>
      <c r="E1101" s="11" t="s">
        <v>56</v>
      </c>
      <c r="F1101" s="17" t="s">
        <v>309</v>
      </c>
      <c r="G1101" s="17" t="s">
        <v>310</v>
      </c>
      <c r="H1101" s="11">
        <v>0</v>
      </c>
      <c r="I1101" s="154"/>
      <c r="J1101" s="17" t="s">
        <v>7594</v>
      </c>
      <c r="K1101" s="17" t="s">
        <v>7595</v>
      </c>
      <c r="L1101" s="11" t="s">
        <v>7116</v>
      </c>
      <c r="M1101" s="12">
        <v>45639</v>
      </c>
      <c r="N1101" s="12">
        <v>45644</v>
      </c>
      <c r="O1101" s="12" t="str">
        <f>IFERROR(_xlfn.XLOOKUP(표1[[#This Row],[시도]]&amp;" "&amp;표1[[#This Row],[시군구]],요금제0402!C:C,요금제0402!G:G),"-")</f>
        <v>지방</v>
      </c>
      <c r="P1101" s="156"/>
      <c r="Q1101" s="57">
        <v>100</v>
      </c>
      <c r="R1101" s="18">
        <v>100</v>
      </c>
      <c r="S1101" s="18">
        <v>50</v>
      </c>
      <c r="T1101" s="39" t="s">
        <v>64</v>
      </c>
      <c r="U1101" s="11" t="s">
        <v>64</v>
      </c>
      <c r="V1101" s="11">
        <v>1567400643</v>
      </c>
      <c r="W1101" s="11" t="s">
        <v>6662</v>
      </c>
      <c r="X1101" s="11" t="s">
        <v>6663</v>
      </c>
      <c r="Y1101" s="11" t="s">
        <v>6664</v>
      </c>
      <c r="Z1101" s="11">
        <v>3333040255329</v>
      </c>
      <c r="AA1101" s="11" t="s">
        <v>68</v>
      </c>
      <c r="AB1101" s="11" t="s">
        <v>6665</v>
      </c>
      <c r="AC1101" s="17"/>
      <c r="AD1101" s="17"/>
      <c r="AE1101" s="17"/>
      <c r="AF1101" s="32"/>
      <c r="AG1101" s="17" t="str">
        <f>IFERROR(VLOOKUP(표1[[#This Row],[담당자]],'담당자 정보'!$B:$D,2,0),"")</f>
        <v>바로고</v>
      </c>
      <c r="AH1101" s="17" t="str">
        <f>IFERROR(VLOOKUP(표1[[#This Row],[담당자]],'담당자 정보'!$B:$E,4,0),"")</f>
        <v>2팀</v>
      </c>
      <c r="AI1101" s="12" t="s">
        <v>317</v>
      </c>
      <c r="AJ1101" s="41" t="str">
        <f>IFERROR(VLOOKUP(표1[[#This Row],[담당자]],배민비즈계정!$B:$E,3,0),"")</f>
        <v>mskim1</v>
      </c>
      <c r="AK1101" s="41" t="str">
        <f>IFERROR(VLOOKUP(표1[[#This Row],[담당자]],배민비즈계정!$B:$E,4,0),"")</f>
        <v>010-4659-7909</v>
      </c>
      <c r="AL1101" s="78" t="str">
        <f>VLOOKUP(표1[[#This Row],[담당자]],배민비즈계정!$B:$E,2,0)</f>
        <v>2팀</v>
      </c>
      <c r="AM1101" s="17" t="str">
        <f>VLOOKUP(표1[[#This Row],[담당자]],'담당자 정보'!B:G,6,FALSE)</f>
        <v>최융희</v>
      </c>
      <c r="AN1101" s="17" t="str">
        <f>VLOOKUP(표1[[#This Row],[팀장]],배민비즈계정!$B:$E,3,FALSE)</f>
        <v>yhchoi62</v>
      </c>
      <c r="AO1101" s="103" t="str">
        <f>VLOOKUP(표1[[#This Row],[팀장]],배민비즈계정!$B:$E,4,FALSE)</f>
        <v xml:space="preserve"> 010-2336-6262</v>
      </c>
      <c r="AP1101" s="2" t="s">
        <v>309</v>
      </c>
      <c r="AQ1101" s="2" t="s">
        <v>310</v>
      </c>
      <c r="AR1101" s="2" t="str">
        <f>_xlfn.XLOOKUP(표1[[#This Row],[시도2]]&amp;" "&amp;표1[[#This Row],[시군구2]],요금제0402!C:C,요금제0402!G:G)</f>
        <v>지방</v>
      </c>
      <c r="AS1101" s="2"/>
      <c r="AT1101" s="2"/>
      <c r="AU1101" s="2"/>
    </row>
    <row r="1102" spans="1:47" ht="16.5" customHeight="1">
      <c r="A1102" s="44">
        <v>1100</v>
      </c>
      <c r="B1102" s="17"/>
      <c r="C1102" s="17" t="s">
        <v>7596</v>
      </c>
      <c r="D1102" s="182" t="s">
        <v>7597</v>
      </c>
      <c r="E1102" s="11" t="s">
        <v>3758</v>
      </c>
      <c r="F1102" s="17" t="s">
        <v>109</v>
      </c>
      <c r="G1102" s="17" t="s">
        <v>186</v>
      </c>
      <c r="H1102" s="11">
        <v>0</v>
      </c>
      <c r="I1102" s="154"/>
      <c r="J1102" s="17" t="s">
        <v>7598</v>
      </c>
      <c r="K1102" s="17" t="s">
        <v>7599</v>
      </c>
      <c r="L1102" s="17" t="s">
        <v>7116</v>
      </c>
      <c r="M1102" s="12">
        <v>45639</v>
      </c>
      <c r="N1102" s="12">
        <v>45644</v>
      </c>
      <c r="O1102" s="12" t="str">
        <f>IFERROR(_xlfn.XLOOKUP(표1[[#This Row],[시도]]&amp;" "&amp;표1[[#This Row],[시군구]],요금제0402!C:C,요금제0402!G:G),"-")</f>
        <v>경인B</v>
      </c>
      <c r="P1102" s="156"/>
      <c r="Q1102" s="57">
        <v>0</v>
      </c>
      <c r="R1102" s="18">
        <v>100</v>
      </c>
      <c r="S1102" s="18">
        <v>0</v>
      </c>
      <c r="T1102" s="39" t="s">
        <v>150</v>
      </c>
      <c r="U1102" s="11" t="s">
        <v>150</v>
      </c>
      <c r="V1102" s="11">
        <v>0</v>
      </c>
      <c r="W1102" s="11">
        <v>0</v>
      </c>
      <c r="X1102" s="11">
        <v>0</v>
      </c>
      <c r="Y1102" s="11">
        <v>0</v>
      </c>
      <c r="Z1102" s="11">
        <v>0</v>
      </c>
      <c r="AA1102" s="11">
        <v>0</v>
      </c>
      <c r="AB1102" s="11">
        <v>0</v>
      </c>
      <c r="AC1102" s="17"/>
      <c r="AD1102" s="17"/>
      <c r="AE1102" s="17"/>
      <c r="AF1102" s="32"/>
      <c r="AG1102" s="17" t="str">
        <f>IFERROR(VLOOKUP(표1[[#This Row],[담당자]],'담당자 정보'!$B:$D,2,0),"")</f>
        <v>바로고</v>
      </c>
      <c r="AH1102" s="17" t="str">
        <f>IFERROR(VLOOKUP(표1[[#This Row],[담당자]],'담당자 정보'!$B:$E,4,0),"")</f>
        <v>1팀</v>
      </c>
      <c r="AI1102" s="12" t="s">
        <v>118</v>
      </c>
      <c r="AJ1102" s="41" t="str">
        <f>IFERROR(VLOOKUP(표1[[#This Row],[담당자]],배민비즈계정!$B:$E,3,0),"")</f>
        <v>swyoo</v>
      </c>
      <c r="AK1102" s="41" t="str">
        <f>IFERROR(VLOOKUP(표1[[#This Row],[담당자]],배민비즈계정!$B:$E,4,0),"")</f>
        <v xml:space="preserve"> 010-5714-1605</v>
      </c>
      <c r="AL1102" s="78" t="str">
        <f>VLOOKUP(표1[[#This Row],[담당자]],배민비즈계정!$B:$E,2,0)</f>
        <v>1팀</v>
      </c>
      <c r="AM1102" s="17" t="str">
        <f>VLOOKUP(표1[[#This Row],[담당자]],'담당자 정보'!B:G,6,FALSE)</f>
        <v>평정현</v>
      </c>
      <c r="AN1102" s="17" t="str">
        <f>VLOOKUP(표1[[#This Row],[팀장]],배민비즈계정!$B:$E,3,FALSE)</f>
        <v>jhpyeong</v>
      </c>
      <c r="AO1102" s="103" t="str">
        <f>VLOOKUP(표1[[#This Row],[팀장]],배민비즈계정!$B:$E,4,FALSE)</f>
        <v>010-4660-7292</v>
      </c>
      <c r="AP1102" s="2" t="s">
        <v>109</v>
      </c>
      <c r="AQ1102" s="2" t="s">
        <v>186</v>
      </c>
      <c r="AR1102" s="2" t="str">
        <f>_xlfn.XLOOKUP(표1[[#This Row],[시도2]]&amp;" "&amp;표1[[#This Row],[시군구2]],요금제0402!C:C,요금제0402!G:G)</f>
        <v>경인B</v>
      </c>
      <c r="AS1102" s="2"/>
      <c r="AT1102" s="2"/>
      <c r="AU1102" s="2"/>
    </row>
    <row r="1103" spans="1:47" ht="16.5" customHeight="1">
      <c r="A1103" s="60">
        <v>1101</v>
      </c>
      <c r="B1103" s="11"/>
      <c r="C1103" s="11" t="s">
        <v>7600</v>
      </c>
      <c r="D1103" s="11" t="s">
        <v>7601</v>
      </c>
      <c r="E1103" s="11" t="s">
        <v>56</v>
      </c>
      <c r="F1103" s="11" t="s">
        <v>57</v>
      </c>
      <c r="G1103" s="11" t="s">
        <v>2952</v>
      </c>
      <c r="H1103" s="11">
        <v>0</v>
      </c>
      <c r="I1103" s="50"/>
      <c r="J1103" s="11" t="s">
        <v>7602</v>
      </c>
      <c r="K1103" s="11" t="s">
        <v>7603</v>
      </c>
      <c r="L1103" s="17" t="s">
        <v>7116</v>
      </c>
      <c r="M1103" s="12">
        <v>45646</v>
      </c>
      <c r="N1103" s="12">
        <v>45650</v>
      </c>
      <c r="O1103" s="12" t="str">
        <f>IFERROR(_xlfn.XLOOKUP(표1[[#This Row],[시도]]&amp;" "&amp;표1[[#This Row],[시군구]],요금제0402!C:C,요금제0402!G:G),"-")</f>
        <v>서울B&amp;경인A</v>
      </c>
      <c r="P1103" s="40"/>
      <c r="Q1103" s="57">
        <v>0</v>
      </c>
      <c r="R1103" s="18">
        <v>100</v>
      </c>
      <c r="S1103" s="18">
        <v>50</v>
      </c>
      <c r="T1103" s="39" t="s">
        <v>64</v>
      </c>
      <c r="U1103" s="11" t="s">
        <v>64</v>
      </c>
      <c r="V1103" s="11">
        <v>2020774975</v>
      </c>
      <c r="W1103" s="11" t="s">
        <v>7604</v>
      </c>
      <c r="X1103" s="11" t="s">
        <v>7605</v>
      </c>
      <c r="Y1103" s="11" t="s">
        <v>7606</v>
      </c>
      <c r="Z1103" s="11">
        <v>82400104065554</v>
      </c>
      <c r="AA1103" s="11" t="s">
        <v>90</v>
      </c>
      <c r="AB1103" s="11" t="s">
        <v>7607</v>
      </c>
      <c r="AC1103" s="11"/>
      <c r="AD1103" s="11"/>
      <c r="AE1103" s="11"/>
      <c r="AF1103" s="15"/>
      <c r="AG1103" s="17" t="str">
        <f>IFERROR(VLOOKUP(표1[[#This Row],[담당자]],'담당자 정보'!$B:$D,2,0),"")</f>
        <v>바로고</v>
      </c>
      <c r="AH1103" s="11" t="str">
        <f>IFERROR(VLOOKUP(표1[[#This Row],[담당자]],'담당자 정보'!$B:$E,4,0),"")</f>
        <v>1팀</v>
      </c>
      <c r="AI1103" s="12" t="s">
        <v>71</v>
      </c>
      <c r="AJ1103" s="39" t="str">
        <f>IFERROR(VLOOKUP(표1[[#This Row],[담당자]],배민비즈계정!$B:$E,3,0),"")</f>
        <v>tkdan159</v>
      </c>
      <c r="AK1103" s="39" t="str">
        <f>IFERROR(VLOOKUP(표1[[#This Row],[담당자]],배민비즈계정!$B:$E,4,0),"")</f>
        <v>010-9052-0911</v>
      </c>
      <c r="AL1103" s="12" t="str">
        <f>VLOOKUP(표1[[#This Row],[담당자]],배민비즈계정!$B:$E,2,0)</f>
        <v>1팀</v>
      </c>
      <c r="AM1103" s="11" t="str">
        <f>VLOOKUP(표1[[#This Row],[담당자]],'담당자 정보'!B:G,6,FALSE)</f>
        <v>평정현</v>
      </c>
      <c r="AN1103" s="11" t="str">
        <f>VLOOKUP(표1[[#This Row],[팀장]],배민비즈계정!$B:$E,3,FALSE)</f>
        <v>jhpyeong</v>
      </c>
      <c r="AO1103" s="16" t="str">
        <f>VLOOKUP(표1[[#This Row],[팀장]],배민비즈계정!$B:$E,4,FALSE)</f>
        <v>010-4660-7292</v>
      </c>
      <c r="AP1103" s="2" t="s">
        <v>57</v>
      </c>
      <c r="AQ1103" s="2" t="s">
        <v>2952</v>
      </c>
      <c r="AR1103" s="2" t="str">
        <f>_xlfn.XLOOKUP(표1[[#This Row],[시도2]]&amp;" "&amp;표1[[#This Row],[시군구2]],요금제0402!C:C,요금제0402!G:G)</f>
        <v>서울B&amp;경인A</v>
      </c>
      <c r="AS1103" s="2"/>
      <c r="AT1103" s="2"/>
      <c r="AU1103" s="2"/>
    </row>
    <row r="1104" spans="1:47" ht="16.5" customHeight="1">
      <c r="A1104" s="44">
        <v>1102</v>
      </c>
      <c r="B1104" s="11"/>
      <c r="C1104" s="11" t="s">
        <v>7608</v>
      </c>
      <c r="D1104" s="11" t="s">
        <v>7609</v>
      </c>
      <c r="E1104" s="11" t="s">
        <v>3758</v>
      </c>
      <c r="F1104" s="11" t="s">
        <v>109</v>
      </c>
      <c r="G1104" s="11" t="s">
        <v>970</v>
      </c>
      <c r="H1104" s="11">
        <v>0</v>
      </c>
      <c r="I1104" s="50"/>
      <c r="J1104" s="11" t="s">
        <v>7610</v>
      </c>
      <c r="K1104" s="11" t="s">
        <v>6368</v>
      </c>
      <c r="L1104" s="17" t="s">
        <v>7116</v>
      </c>
      <c r="M1104" s="12">
        <v>45646</v>
      </c>
      <c r="N1104" s="12">
        <v>45650</v>
      </c>
      <c r="O1104" s="12" t="str">
        <f>IFERROR(_xlfn.XLOOKUP(표1[[#This Row],[시도]]&amp;" "&amp;표1[[#This Row],[시군구]],요금제0402!C:C,요금제0402!G:G),"-")</f>
        <v>서울B&amp;경인A</v>
      </c>
      <c r="P1104" s="40"/>
      <c r="Q1104" s="57">
        <v>0</v>
      </c>
      <c r="R1104" s="18">
        <v>100</v>
      </c>
      <c r="S1104" s="18">
        <v>50</v>
      </c>
      <c r="T1104" s="39" t="s">
        <v>64</v>
      </c>
      <c r="U1104" s="11" t="s">
        <v>150</v>
      </c>
      <c r="V1104" s="11">
        <v>0</v>
      </c>
      <c r="W1104" s="11">
        <v>0</v>
      </c>
      <c r="X1104" s="11">
        <v>0</v>
      </c>
      <c r="Y1104" s="11">
        <v>0</v>
      </c>
      <c r="Z1104" s="11">
        <v>0</v>
      </c>
      <c r="AA1104" s="11">
        <v>0</v>
      </c>
      <c r="AB1104" s="11">
        <v>0</v>
      </c>
      <c r="AC1104" s="11"/>
      <c r="AD1104" s="11"/>
      <c r="AE1104" s="11"/>
      <c r="AF1104" s="15"/>
      <c r="AG1104" s="56" t="str">
        <f>IFERROR(VLOOKUP(표1[[#This Row],[담당자]],'담당자 정보'!$B:$D,2,0),"")</f>
        <v>바로고</v>
      </c>
      <c r="AH1104" s="11" t="str">
        <f>IFERROR(VLOOKUP(표1[[#This Row],[담당자]],'담당자 정보'!$B:$E,4,0),"")</f>
        <v>4팀</v>
      </c>
      <c r="AI1104" s="12" t="s">
        <v>222</v>
      </c>
      <c r="AJ1104" s="39" t="str">
        <f>IFERROR(VLOOKUP(표1[[#This Row],[담당자]],배민비즈계정!$B:$E,3,0),"")</f>
        <v>tmdrl1539</v>
      </c>
      <c r="AK1104" s="39" t="str">
        <f>IFERROR(VLOOKUP(표1[[#This Row],[담당자]],배민비즈계정!$B:$E,4,0),"")</f>
        <v>010-4629-1734</v>
      </c>
      <c r="AL1104" s="12" t="str">
        <f>VLOOKUP(표1[[#This Row],[담당자]],배민비즈계정!$B:$E,2,0)</f>
        <v>4팀</v>
      </c>
      <c r="AM1104" s="11" t="str">
        <f>VLOOKUP(표1[[#This Row],[담당자]],'담당자 정보'!B:G,6,FALSE)</f>
        <v>평정현</v>
      </c>
      <c r="AN1104" s="11" t="str">
        <f>VLOOKUP(표1[[#This Row],[팀장]],배민비즈계정!$B:$E,3,FALSE)</f>
        <v>jhpyeong</v>
      </c>
      <c r="AO1104" s="16" t="str">
        <f>VLOOKUP(표1[[#This Row],[팀장]],배민비즈계정!$B:$E,4,FALSE)</f>
        <v>010-4660-7292</v>
      </c>
      <c r="AP1104" s="2" t="s">
        <v>109</v>
      </c>
      <c r="AQ1104" s="2" t="s">
        <v>970</v>
      </c>
      <c r="AR1104" s="2" t="str">
        <f>_xlfn.XLOOKUP(표1[[#This Row],[시도2]]&amp;" "&amp;표1[[#This Row],[시군구2]],요금제0402!C:C,요금제0402!G:G)</f>
        <v>서울B&amp;경인A</v>
      </c>
      <c r="AS1104" s="2"/>
      <c r="AT1104" s="2"/>
      <c r="AU1104" s="2"/>
    </row>
    <row r="1105" spans="1:47" ht="16.5" customHeight="1">
      <c r="A1105" s="60">
        <v>1103</v>
      </c>
      <c r="B1105" s="11"/>
      <c r="C1105" s="11" t="s">
        <v>7611</v>
      </c>
      <c r="D1105" s="11" t="s">
        <v>7612</v>
      </c>
      <c r="E1105" s="11" t="s">
        <v>56</v>
      </c>
      <c r="F1105" s="11" t="s">
        <v>2149</v>
      </c>
      <c r="G1105" s="11" t="s">
        <v>2497</v>
      </c>
      <c r="H1105" s="11">
        <v>0</v>
      </c>
      <c r="I1105" s="50"/>
      <c r="J1105" s="11" t="s">
        <v>7613</v>
      </c>
      <c r="K1105" s="11" t="s">
        <v>6867</v>
      </c>
      <c r="L1105" s="17" t="s">
        <v>7116</v>
      </c>
      <c r="M1105" s="12">
        <v>45646</v>
      </c>
      <c r="N1105" s="12">
        <v>45650</v>
      </c>
      <c r="O1105" s="12" t="str">
        <f>IFERROR(_xlfn.XLOOKUP(표1[[#This Row],[시도]]&amp;" "&amp;표1[[#This Row],[시군구]],요금제0402!C:C,요금제0402!G:G),"-")</f>
        <v>경인B</v>
      </c>
      <c r="P1105" s="40"/>
      <c r="Q1105" s="57">
        <v>0</v>
      </c>
      <c r="R1105" s="18">
        <v>100</v>
      </c>
      <c r="S1105" s="18">
        <v>50</v>
      </c>
      <c r="T1105" s="39" t="s">
        <v>64</v>
      </c>
      <c r="U1105" s="11" t="s">
        <v>64</v>
      </c>
      <c r="V1105" s="11">
        <v>3740501185</v>
      </c>
      <c r="W1105" s="11" t="s">
        <v>7614</v>
      </c>
      <c r="X1105" s="11" t="s">
        <v>7615</v>
      </c>
      <c r="Y1105" s="11" t="s">
        <v>7616</v>
      </c>
      <c r="Z1105" s="11">
        <v>56600722601011</v>
      </c>
      <c r="AA1105" s="11" t="s">
        <v>103</v>
      </c>
      <c r="AB1105" s="11" t="s">
        <v>7617</v>
      </c>
      <c r="AC1105" s="11"/>
      <c r="AD1105" s="11"/>
      <c r="AE1105" s="11"/>
      <c r="AF1105" s="15"/>
      <c r="AG1105" s="56" t="str">
        <f>IFERROR(VLOOKUP(표1[[#This Row],[담당자]],'담당자 정보'!$B:$D,2,0),"")</f>
        <v>바로고</v>
      </c>
      <c r="AH1105" s="11" t="str">
        <f>IFERROR(VLOOKUP(표1[[#This Row],[담당자]],'담당자 정보'!$B:$E,4,0),"")</f>
        <v>1팀</v>
      </c>
      <c r="AI1105" s="12" t="s">
        <v>2479</v>
      </c>
      <c r="AJ1105" s="39" t="str">
        <f>IFERROR(VLOOKUP(표1[[#This Row],[담당자]],배민비즈계정!$B:$E,3,0),"")</f>
        <v>yong1217</v>
      </c>
      <c r="AK1105" s="39" t="str">
        <f>IFERROR(VLOOKUP(표1[[#This Row],[담당자]],배민비즈계정!$B:$E,4,0),"")</f>
        <v xml:space="preserve"> 010-9876-9387</v>
      </c>
      <c r="AL1105" s="12" t="str">
        <f>VLOOKUP(표1[[#This Row],[담당자]],배민비즈계정!$B:$E,2,0)</f>
        <v>1팀</v>
      </c>
      <c r="AM1105" s="11" t="str">
        <f>VLOOKUP(표1[[#This Row],[담당자]],'담당자 정보'!B:G,6,FALSE)</f>
        <v>평정현</v>
      </c>
      <c r="AN1105" s="11" t="str">
        <f>VLOOKUP(표1[[#This Row],[팀장]],배민비즈계정!$B:$E,3,FALSE)</f>
        <v>jhpyeong</v>
      </c>
      <c r="AO1105" s="16" t="str">
        <f>VLOOKUP(표1[[#This Row],[팀장]],배민비즈계정!$B:$E,4,FALSE)</f>
        <v>010-4660-7292</v>
      </c>
      <c r="AP1105" s="2" t="s">
        <v>2149</v>
      </c>
      <c r="AQ1105" s="2" t="s">
        <v>2497</v>
      </c>
      <c r="AR1105" s="2" t="str">
        <f>_xlfn.XLOOKUP(표1[[#This Row],[시도2]]&amp;" "&amp;표1[[#This Row],[시군구2]],요금제0402!C:C,요금제0402!G:G)</f>
        <v>경인B</v>
      </c>
      <c r="AS1105" s="2"/>
      <c r="AT1105" s="2"/>
      <c r="AU1105" s="2"/>
    </row>
    <row r="1106" spans="1:47" ht="16.5" customHeight="1">
      <c r="A1106" s="44">
        <v>1104</v>
      </c>
      <c r="B1106" s="17"/>
      <c r="C1106" s="17" t="s">
        <v>7618</v>
      </c>
      <c r="D1106" s="17" t="s">
        <v>7619</v>
      </c>
      <c r="E1106" s="11" t="s">
        <v>3758</v>
      </c>
      <c r="F1106" s="17" t="s">
        <v>57</v>
      </c>
      <c r="G1106" s="17" t="s">
        <v>82</v>
      </c>
      <c r="H1106" s="11">
        <v>0</v>
      </c>
      <c r="I1106" s="154"/>
      <c r="J1106" s="17" t="s">
        <v>7620</v>
      </c>
      <c r="K1106" s="17" t="s">
        <v>7621</v>
      </c>
      <c r="L1106" s="17" t="s">
        <v>7116</v>
      </c>
      <c r="M1106" s="12">
        <v>45646</v>
      </c>
      <c r="N1106" s="12">
        <v>45650</v>
      </c>
      <c r="O1106" s="12" t="str">
        <f>IFERROR(_xlfn.XLOOKUP(표1[[#This Row],[시도]]&amp;" "&amp;표1[[#This Row],[시군구]],요금제0402!C:C,요금제0402!G:G),"-")</f>
        <v>서울B&amp;경인A</v>
      </c>
      <c r="P1106" s="156"/>
      <c r="Q1106" s="57">
        <v>0</v>
      </c>
      <c r="R1106" s="18">
        <v>100</v>
      </c>
      <c r="S1106" s="18">
        <v>50</v>
      </c>
      <c r="T1106" s="39" t="s">
        <v>64</v>
      </c>
      <c r="U1106" s="11" t="s">
        <v>64</v>
      </c>
      <c r="V1106" s="11">
        <v>0</v>
      </c>
      <c r="W1106" s="11">
        <v>0</v>
      </c>
      <c r="X1106" s="11">
        <v>0</v>
      </c>
      <c r="Y1106" s="11">
        <v>0</v>
      </c>
      <c r="Z1106" s="11">
        <v>0</v>
      </c>
      <c r="AA1106" s="11">
        <v>0</v>
      </c>
      <c r="AB1106" s="11">
        <v>0</v>
      </c>
      <c r="AC1106" s="17"/>
      <c r="AD1106" s="17"/>
      <c r="AE1106" s="17"/>
      <c r="AF1106" s="32"/>
      <c r="AG1106" s="56" t="str">
        <f>IFERROR(VLOOKUP(표1[[#This Row],[담당자]],'담당자 정보'!$B:$D,2,0),"")</f>
        <v>바로고</v>
      </c>
      <c r="AH1106" s="17" t="str">
        <f>IFERROR(VLOOKUP(표1[[#This Row],[담당자]],'담당자 정보'!$B:$E,4,0),"")</f>
        <v>1팀</v>
      </c>
      <c r="AI1106" s="12" t="s">
        <v>71</v>
      </c>
      <c r="AJ1106" s="41" t="str">
        <f>IFERROR(VLOOKUP(표1[[#This Row],[담당자]],배민비즈계정!$B:$E,3,0),"")</f>
        <v>tkdan159</v>
      </c>
      <c r="AK1106" s="41" t="str">
        <f>IFERROR(VLOOKUP(표1[[#This Row],[담당자]],배민비즈계정!$B:$E,4,0),"")</f>
        <v>010-9052-0911</v>
      </c>
      <c r="AL1106" s="78" t="str">
        <f>VLOOKUP(표1[[#This Row],[담당자]],배민비즈계정!$B:$E,2,0)</f>
        <v>1팀</v>
      </c>
      <c r="AM1106" s="17" t="str">
        <f>VLOOKUP(표1[[#This Row],[담당자]],'담당자 정보'!B:G,6,FALSE)</f>
        <v>평정현</v>
      </c>
      <c r="AN1106" s="17" t="str">
        <f>VLOOKUP(표1[[#This Row],[팀장]],배민비즈계정!$B:$E,3,FALSE)</f>
        <v>jhpyeong</v>
      </c>
      <c r="AO1106" s="103" t="str">
        <f>VLOOKUP(표1[[#This Row],[팀장]],배민비즈계정!$B:$E,4,FALSE)</f>
        <v>010-4660-7292</v>
      </c>
      <c r="AP1106" s="2" t="s">
        <v>57</v>
      </c>
      <c r="AQ1106" s="2" t="s">
        <v>82</v>
      </c>
      <c r="AR1106" s="2" t="str">
        <f>_xlfn.XLOOKUP(표1[[#This Row],[시도2]]&amp;" "&amp;표1[[#This Row],[시군구2]],요금제0402!C:C,요금제0402!G:G)</f>
        <v>서울B&amp;경인A</v>
      </c>
      <c r="AS1106" s="2"/>
      <c r="AT1106" s="2"/>
      <c r="AU1106" s="2"/>
    </row>
    <row r="1107" spans="1:47" ht="16.5" customHeight="1">
      <c r="A1107" s="60">
        <v>1105</v>
      </c>
      <c r="B1107" s="11"/>
      <c r="C1107" s="11" t="s">
        <v>7622</v>
      </c>
      <c r="D1107" s="11" t="s">
        <v>7623</v>
      </c>
      <c r="E1107" s="11" t="s">
        <v>56</v>
      </c>
      <c r="F1107" s="11" t="s">
        <v>493</v>
      </c>
      <c r="G1107" s="11" t="s">
        <v>377</v>
      </c>
      <c r="H1107" s="11">
        <v>0</v>
      </c>
      <c r="I1107" s="50"/>
      <c r="J1107" s="11" t="s">
        <v>7624</v>
      </c>
      <c r="K1107" s="11" t="s">
        <v>7625</v>
      </c>
      <c r="L1107" s="17" t="s">
        <v>7116</v>
      </c>
      <c r="M1107" s="12">
        <v>45653</v>
      </c>
      <c r="N1107" s="12">
        <v>45659</v>
      </c>
      <c r="O1107" s="12" t="str">
        <f>IFERROR(_xlfn.XLOOKUP(표1[[#This Row],[시도]]&amp;" "&amp;표1[[#This Row],[시군구]],요금제0402!C:C,요금제0402!G:G),"-")</f>
        <v>지방</v>
      </c>
      <c r="P1107" s="40"/>
      <c r="Q1107" s="57">
        <v>0</v>
      </c>
      <c r="R1107" s="18">
        <v>100</v>
      </c>
      <c r="S1107" s="18">
        <v>50</v>
      </c>
      <c r="T1107" s="39" t="s">
        <v>64</v>
      </c>
      <c r="U1107" s="11" t="s">
        <v>64</v>
      </c>
      <c r="V1107" s="11">
        <v>2436100758</v>
      </c>
      <c r="W1107" s="11" t="s">
        <v>7290</v>
      </c>
      <c r="X1107" s="11" t="s">
        <v>7291</v>
      </c>
      <c r="Y1107" s="11" t="s">
        <v>7292</v>
      </c>
      <c r="Z1107" s="11">
        <v>313120130762</v>
      </c>
      <c r="AA1107" s="11" t="s">
        <v>500</v>
      </c>
      <c r="AB1107" s="11" t="s">
        <v>7293</v>
      </c>
      <c r="AC1107" s="11"/>
      <c r="AD1107" s="11"/>
      <c r="AE1107" s="11"/>
      <c r="AF1107" s="15"/>
      <c r="AG1107" s="17" t="str">
        <f>IFERROR(VLOOKUP(표1[[#This Row],[담당자]],'담당자 정보'!$B:$D,2,0),"")</f>
        <v>바로고</v>
      </c>
      <c r="AH1107" s="11" t="str">
        <f>IFERROR(VLOOKUP(표1[[#This Row],[담당자]],'담당자 정보'!$B:$E,4,0),"")</f>
        <v>1팀</v>
      </c>
      <c r="AI1107" s="12" t="s">
        <v>131</v>
      </c>
      <c r="AJ1107" s="39" t="str">
        <f>IFERROR(VLOOKUP(표1[[#This Row],[담당자]],배민비즈계정!$B:$E,3,0),"")</f>
        <v>kwpark</v>
      </c>
      <c r="AK1107" s="39" t="str">
        <f>IFERROR(VLOOKUP(표1[[#This Row],[담당자]],배민비즈계정!$B:$E,4,0),"")</f>
        <v>010-9098-6748</v>
      </c>
      <c r="AL1107" s="12" t="str">
        <f>VLOOKUP(표1[[#This Row],[담당자]],배민비즈계정!$B:$E,2,0)</f>
        <v>1팀</v>
      </c>
      <c r="AM1107" s="11" t="str">
        <f>VLOOKUP(표1[[#This Row],[담당자]],'담당자 정보'!B:G,6,FALSE)</f>
        <v>평정현</v>
      </c>
      <c r="AN1107" s="11" t="str">
        <f>VLOOKUP(표1[[#This Row],[팀장]],배민비즈계정!$B:$E,3,FALSE)</f>
        <v>jhpyeong</v>
      </c>
      <c r="AO1107" s="16" t="str">
        <f>VLOOKUP(표1[[#This Row],[팀장]],배민비즈계정!$B:$E,4,FALSE)</f>
        <v>010-4660-7292</v>
      </c>
      <c r="AP1107" s="2" t="s">
        <v>493</v>
      </c>
      <c r="AQ1107" s="2" t="s">
        <v>377</v>
      </c>
      <c r="AR1107" s="2" t="str">
        <f>_xlfn.XLOOKUP(표1[[#This Row],[시도2]]&amp;" "&amp;표1[[#This Row],[시군구2]],요금제0402!C:C,요금제0402!G:G)</f>
        <v>지방</v>
      </c>
      <c r="AS1107" s="2"/>
      <c r="AT1107" s="2"/>
      <c r="AU1107" s="2"/>
    </row>
    <row r="1108" spans="1:47" ht="16.5" customHeight="1">
      <c r="A1108" s="44">
        <v>1106</v>
      </c>
      <c r="B1108" s="11"/>
      <c r="C1108" s="11" t="s">
        <v>7626</v>
      </c>
      <c r="D1108" s="11" t="s">
        <v>7627</v>
      </c>
      <c r="E1108" s="11" t="s">
        <v>75</v>
      </c>
      <c r="F1108" s="11" t="s">
        <v>57</v>
      </c>
      <c r="G1108" s="11" t="s">
        <v>95</v>
      </c>
      <c r="H1108" s="11">
        <v>0</v>
      </c>
      <c r="I1108" s="50"/>
      <c r="J1108" s="11" t="s">
        <v>7628</v>
      </c>
      <c r="K1108" s="11" t="s">
        <v>7629</v>
      </c>
      <c r="L1108" s="17" t="s">
        <v>7116</v>
      </c>
      <c r="M1108" s="12">
        <v>45653</v>
      </c>
      <c r="N1108" s="12">
        <v>45659</v>
      </c>
      <c r="O1108" s="12" t="str">
        <f>IFERROR(_xlfn.XLOOKUP(표1[[#This Row],[시도]]&amp;" "&amp;표1[[#This Row],[시군구]],요금제0402!C:C,요금제0402!G:G),"-")</f>
        <v>서울A</v>
      </c>
      <c r="P1108" s="40"/>
      <c r="Q1108" s="57">
        <v>100</v>
      </c>
      <c r="R1108" s="18">
        <v>100</v>
      </c>
      <c r="S1108" s="18">
        <v>50</v>
      </c>
      <c r="T1108" s="39" t="s">
        <v>64</v>
      </c>
      <c r="U1108" s="11" t="s">
        <v>64</v>
      </c>
      <c r="V1108" s="11">
        <v>5781402153</v>
      </c>
      <c r="W1108" s="11" t="s">
        <v>7578</v>
      </c>
      <c r="X1108" s="11" t="s">
        <v>7579</v>
      </c>
      <c r="Y1108" s="11" t="s">
        <v>7580</v>
      </c>
      <c r="Z1108" s="11">
        <v>3333295352502</v>
      </c>
      <c r="AA1108" s="11" t="s">
        <v>4869</v>
      </c>
      <c r="AB1108" s="11" t="s">
        <v>7581</v>
      </c>
      <c r="AC1108" s="11"/>
      <c r="AD1108" s="11"/>
      <c r="AE1108" s="11"/>
      <c r="AF1108" s="15"/>
      <c r="AG1108" s="56" t="str">
        <f>IFERROR(VLOOKUP(표1[[#This Row],[담당자]],'담당자 정보'!$B:$D,2,0),"")</f>
        <v>모아라인</v>
      </c>
      <c r="AH1108" s="11" t="str">
        <f>IFERROR(VLOOKUP(표1[[#This Row],[담당자]],'담당자 정보'!$B:$E,4,0),"")</f>
        <v>인프라확장실</v>
      </c>
      <c r="AI1108" s="12" t="s">
        <v>396</v>
      </c>
      <c r="AJ1108" s="39" t="str">
        <f>IFERROR(VLOOKUP(표1[[#This Row],[담당자]],배민비즈계정!$B:$E,3,0),"")</f>
        <v>jpmook12</v>
      </c>
      <c r="AK1108" s="39" t="str">
        <f>IFERROR(VLOOKUP(표1[[#This Row],[담당자]],배민비즈계정!$B:$E,4,0),"")</f>
        <v>010-9904-2857</v>
      </c>
      <c r="AL1108" s="12" t="str">
        <f>VLOOKUP(표1[[#This Row],[담당자]],배민비즈계정!$B:$E,2,0)</f>
        <v>모아라인</v>
      </c>
      <c r="AM1108" s="11">
        <f>VLOOKUP(표1[[#This Row],[담당자]],'담당자 정보'!B:G,6,FALSE)</f>
        <v>0</v>
      </c>
      <c r="AN1108" s="11" t="e">
        <f>VLOOKUP(표1[[#This Row],[팀장]],배민비즈계정!$B:$E,3,FALSE)</f>
        <v>#N/A</v>
      </c>
      <c r="AO1108" s="16" t="e">
        <f>VLOOKUP(표1[[#This Row],[팀장]],배민비즈계정!$B:$E,4,FALSE)</f>
        <v>#N/A</v>
      </c>
      <c r="AP1108" s="2" t="s">
        <v>57</v>
      </c>
      <c r="AQ1108" s="2" t="s">
        <v>95</v>
      </c>
      <c r="AR1108" s="2" t="str">
        <f>_xlfn.XLOOKUP(표1[[#This Row],[시도2]]&amp;" "&amp;표1[[#This Row],[시군구2]],요금제0402!C:C,요금제0402!G:G)</f>
        <v>서울A</v>
      </c>
      <c r="AS1108" s="2"/>
      <c r="AT1108" s="2"/>
      <c r="AU1108" s="2"/>
    </row>
    <row r="1109" spans="1:47" ht="16.5" customHeight="1">
      <c r="A1109" s="60">
        <v>1107</v>
      </c>
      <c r="B1109" s="11"/>
      <c r="C1109" s="11" t="s">
        <v>7630</v>
      </c>
      <c r="D1109" s="11" t="s">
        <v>7631</v>
      </c>
      <c r="E1109" s="11" t="s">
        <v>3758</v>
      </c>
      <c r="F1109" s="11" t="s">
        <v>57</v>
      </c>
      <c r="G1109" s="11" t="s">
        <v>95</v>
      </c>
      <c r="H1109" s="11">
        <v>0</v>
      </c>
      <c r="I1109" s="50"/>
      <c r="J1109" s="11" t="s">
        <v>7632</v>
      </c>
      <c r="K1109" s="11" t="s">
        <v>7633</v>
      </c>
      <c r="L1109" s="17" t="s">
        <v>7116</v>
      </c>
      <c r="M1109" s="12">
        <v>45653</v>
      </c>
      <c r="N1109" s="12">
        <v>45659</v>
      </c>
      <c r="O1109" s="12" t="str">
        <f>IFERROR(_xlfn.XLOOKUP(표1[[#This Row],[시도]]&amp;" "&amp;표1[[#This Row],[시군구]],요금제0402!C:C,요금제0402!G:G),"-")</f>
        <v>서울A</v>
      </c>
      <c r="P1109" s="40"/>
      <c r="Q1109" s="57">
        <v>0</v>
      </c>
      <c r="R1109" s="18">
        <v>100</v>
      </c>
      <c r="S1109" s="18">
        <v>50</v>
      </c>
      <c r="T1109" s="39" t="s">
        <v>64</v>
      </c>
      <c r="U1109" s="11" t="s">
        <v>64</v>
      </c>
      <c r="V1109" s="11">
        <v>6140654229</v>
      </c>
      <c r="W1109" s="11" t="s">
        <v>7634</v>
      </c>
      <c r="X1109" s="11" t="s">
        <v>7635</v>
      </c>
      <c r="Y1109" s="11" t="s">
        <v>7636</v>
      </c>
      <c r="Z1109" s="11">
        <v>3333167530183</v>
      </c>
      <c r="AA1109" s="11" t="s">
        <v>68</v>
      </c>
      <c r="AB1109" s="11" t="s">
        <v>7637</v>
      </c>
      <c r="AC1109" s="11"/>
      <c r="AD1109" s="11"/>
      <c r="AE1109" s="11"/>
      <c r="AF1109" s="15"/>
      <c r="AG1109" s="56" t="str">
        <f>IFERROR(VLOOKUP(표1[[#This Row],[담당자]],'담당자 정보'!$B:$D,2,0),"")</f>
        <v>모아라인</v>
      </c>
      <c r="AH1109" s="11" t="str">
        <f>IFERROR(VLOOKUP(표1[[#This Row],[담당자]],'담당자 정보'!$B:$E,4,0),"")</f>
        <v>인프라확장실</v>
      </c>
      <c r="AI1109" s="12" t="s">
        <v>396</v>
      </c>
      <c r="AJ1109" s="39" t="str">
        <f>IFERROR(VLOOKUP(표1[[#This Row],[담당자]],배민비즈계정!$B:$E,3,0),"")</f>
        <v>jpmook12</v>
      </c>
      <c r="AK1109" s="39" t="str">
        <f>IFERROR(VLOOKUP(표1[[#This Row],[담당자]],배민비즈계정!$B:$E,4,0),"")</f>
        <v>010-9904-2857</v>
      </c>
      <c r="AL1109" s="12" t="str">
        <f>VLOOKUP(표1[[#This Row],[담당자]],배민비즈계정!$B:$E,2,0)</f>
        <v>모아라인</v>
      </c>
      <c r="AM1109" s="11">
        <f>VLOOKUP(표1[[#This Row],[담당자]],'담당자 정보'!B:G,6,FALSE)</f>
        <v>0</v>
      </c>
      <c r="AN1109" s="11" t="e">
        <f>VLOOKUP(표1[[#This Row],[팀장]],배민비즈계정!$B:$E,3,FALSE)</f>
        <v>#N/A</v>
      </c>
      <c r="AO1109" s="16" t="e">
        <f>VLOOKUP(표1[[#This Row],[팀장]],배민비즈계정!$B:$E,4,FALSE)</f>
        <v>#N/A</v>
      </c>
      <c r="AP1109" s="2" t="s">
        <v>57</v>
      </c>
      <c r="AQ1109" s="2" t="s">
        <v>95</v>
      </c>
      <c r="AR1109" s="2" t="str">
        <f>_xlfn.XLOOKUP(표1[[#This Row],[시도2]]&amp;" "&amp;표1[[#This Row],[시군구2]],요금제0402!C:C,요금제0402!G:G)</f>
        <v>서울A</v>
      </c>
      <c r="AS1109" s="2"/>
      <c r="AT1109" s="2"/>
      <c r="AU1109" s="2"/>
    </row>
    <row r="1110" spans="1:47" ht="16.5" customHeight="1">
      <c r="A1110" s="44">
        <v>1108</v>
      </c>
      <c r="B1110" s="17"/>
      <c r="C1110" s="17" t="s">
        <v>7638</v>
      </c>
      <c r="D1110" s="17" t="s">
        <v>7639</v>
      </c>
      <c r="E1110" s="11" t="s">
        <v>56</v>
      </c>
      <c r="F1110" s="17" t="s">
        <v>57</v>
      </c>
      <c r="G1110" s="17" t="s">
        <v>755</v>
      </c>
      <c r="H1110" s="11">
        <v>0</v>
      </c>
      <c r="I1110" s="154"/>
      <c r="J1110" s="17" t="s">
        <v>7640</v>
      </c>
      <c r="K1110" s="17" t="s">
        <v>7641</v>
      </c>
      <c r="L1110" s="17" t="s">
        <v>7116</v>
      </c>
      <c r="M1110" s="12">
        <v>45653</v>
      </c>
      <c r="N1110" s="12">
        <v>45659</v>
      </c>
      <c r="O1110" s="12" t="str">
        <f>IFERROR(_xlfn.XLOOKUP(표1[[#This Row],[시도]]&amp;" "&amp;표1[[#This Row],[시군구]],요금제0402!C:C,요금제0402!G:G),"-")</f>
        <v>서울B&amp;경인A</v>
      </c>
      <c r="P1110" s="156"/>
      <c r="Q1110" s="57">
        <v>0</v>
      </c>
      <c r="R1110" s="18">
        <v>100</v>
      </c>
      <c r="S1110" s="18">
        <v>50</v>
      </c>
      <c r="T1110" s="39" t="s">
        <v>64</v>
      </c>
      <c r="U1110" s="11" t="s">
        <v>64</v>
      </c>
      <c r="V1110" s="11">
        <v>1202601787</v>
      </c>
      <c r="W1110" s="11" t="s">
        <v>7642</v>
      </c>
      <c r="X1110" s="11" t="s">
        <v>7643</v>
      </c>
      <c r="Y1110" s="11" t="s">
        <v>7644</v>
      </c>
      <c r="Z1110" s="11">
        <v>1021020521740</v>
      </c>
      <c r="AA1110" s="11" t="s">
        <v>1714</v>
      </c>
      <c r="AB1110" s="11" t="s">
        <v>7645</v>
      </c>
      <c r="AC1110" s="17"/>
      <c r="AD1110" s="17"/>
      <c r="AE1110" s="17"/>
      <c r="AF1110" s="32"/>
      <c r="AG1110" s="56" t="str">
        <f>IFERROR(VLOOKUP(표1[[#This Row],[담당자]],'담당자 정보'!$B:$D,2,0),"")</f>
        <v>바로고</v>
      </c>
      <c r="AH1110" s="17" t="str">
        <f>IFERROR(VLOOKUP(표1[[#This Row],[담당자]],'담당자 정보'!$B:$E,4,0),"")</f>
        <v>1팀</v>
      </c>
      <c r="AI1110" s="12" t="s">
        <v>71</v>
      </c>
      <c r="AJ1110" s="41" t="str">
        <f>IFERROR(VLOOKUP(표1[[#This Row],[담당자]],배민비즈계정!$B:$E,3,0),"")</f>
        <v>tkdan159</v>
      </c>
      <c r="AK1110" s="41" t="str">
        <f>IFERROR(VLOOKUP(표1[[#This Row],[담당자]],배민비즈계정!$B:$E,4,0),"")</f>
        <v>010-9052-0911</v>
      </c>
      <c r="AL1110" s="78" t="str">
        <f>VLOOKUP(표1[[#This Row],[담당자]],배민비즈계정!$B:$E,2,0)</f>
        <v>1팀</v>
      </c>
      <c r="AM1110" s="17" t="str">
        <f>VLOOKUP(표1[[#This Row],[담당자]],'담당자 정보'!B:G,6,FALSE)</f>
        <v>평정현</v>
      </c>
      <c r="AN1110" s="17" t="str">
        <f>VLOOKUP(표1[[#This Row],[팀장]],배민비즈계정!$B:$E,3,FALSE)</f>
        <v>jhpyeong</v>
      </c>
      <c r="AO1110" s="103" t="str">
        <f>VLOOKUP(표1[[#This Row],[팀장]],배민비즈계정!$B:$E,4,FALSE)</f>
        <v>010-4660-7292</v>
      </c>
      <c r="AP1110" s="2" t="s">
        <v>57</v>
      </c>
      <c r="AQ1110" s="2" t="s">
        <v>755</v>
      </c>
      <c r="AR1110" s="2" t="str">
        <f>_xlfn.XLOOKUP(표1[[#This Row],[시도2]]&amp;" "&amp;표1[[#This Row],[시군구2]],요금제0402!C:C,요금제0402!G:G)</f>
        <v>서울B&amp;경인A</v>
      </c>
      <c r="AS1110" s="2"/>
      <c r="AT1110" s="2"/>
      <c r="AU1110" s="2"/>
    </row>
    <row r="1111" spans="1:47" ht="16.5" customHeight="1">
      <c r="A1111" s="60">
        <v>1109</v>
      </c>
      <c r="B1111" s="11"/>
      <c r="C1111" s="11" t="s">
        <v>7646</v>
      </c>
      <c r="D1111" s="11" t="s">
        <v>7647</v>
      </c>
      <c r="E1111" s="11" t="s">
        <v>3758</v>
      </c>
      <c r="F1111" s="11" t="s">
        <v>57</v>
      </c>
      <c r="G1111" s="11" t="s">
        <v>371</v>
      </c>
      <c r="H1111" s="11">
        <v>0</v>
      </c>
      <c r="I1111" s="50"/>
      <c r="J1111" s="11" t="s">
        <v>7648</v>
      </c>
      <c r="K1111" s="11" t="s">
        <v>7649</v>
      </c>
      <c r="L1111" s="11" t="s">
        <v>7116</v>
      </c>
      <c r="M1111" s="12">
        <v>45660</v>
      </c>
      <c r="N1111" s="12">
        <v>45665</v>
      </c>
      <c r="O1111" s="12" t="str">
        <f>IFERROR(_xlfn.XLOOKUP(표1[[#This Row],[시도]]&amp;" "&amp;표1[[#This Row],[시군구]],요금제0402!C:C,요금제0402!G:G),"-")</f>
        <v>서울B&amp;경인A</v>
      </c>
      <c r="P1111" s="40"/>
      <c r="Q1111" s="57">
        <v>0</v>
      </c>
      <c r="R1111" s="18">
        <v>100</v>
      </c>
      <c r="S1111" s="18">
        <v>50</v>
      </c>
      <c r="T1111" s="39" t="s">
        <v>64</v>
      </c>
      <c r="U1111" s="11" t="s">
        <v>150</v>
      </c>
      <c r="V1111" s="11">
        <v>0</v>
      </c>
      <c r="W1111" s="11">
        <v>0</v>
      </c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/>
      <c r="AD1111" s="11"/>
      <c r="AE1111" s="11"/>
      <c r="AF1111" s="15"/>
      <c r="AG1111" s="17" t="str">
        <f>IFERROR(VLOOKUP(표1[[#This Row],[담당자]],'담당자 정보'!$B:$D,2,0),"")</f>
        <v>모아라인</v>
      </c>
      <c r="AH1111" s="11" t="str">
        <f>IFERROR(VLOOKUP(표1[[#This Row],[담당자]],'담당자 정보'!$B:$E,4,0),"")</f>
        <v>인프라확장실</v>
      </c>
      <c r="AI1111" s="41" t="s">
        <v>396</v>
      </c>
      <c r="AJ1111" s="39" t="str">
        <f>IFERROR(VLOOKUP(표1[[#This Row],[담당자]],배민비즈계정!$B:$E,3,0),"")</f>
        <v>jpmook12</v>
      </c>
      <c r="AK1111" s="39" t="str">
        <f>IFERROR(VLOOKUP(표1[[#This Row],[담당자]],배민비즈계정!$B:$E,4,0),"")</f>
        <v>010-9904-2857</v>
      </c>
      <c r="AL1111" s="12" t="str">
        <f>VLOOKUP(표1[[#This Row],[담당자]],배민비즈계정!$B:$E,2,0)</f>
        <v>모아라인</v>
      </c>
      <c r="AM1111" s="11">
        <f>VLOOKUP(표1[[#This Row],[담당자]],'담당자 정보'!B:G,6,FALSE)</f>
        <v>0</v>
      </c>
      <c r="AN1111" s="11" t="e">
        <f>VLOOKUP(표1[[#This Row],[팀장]],배민비즈계정!$B:$E,3,FALSE)</f>
        <v>#N/A</v>
      </c>
      <c r="AO1111" s="16" t="e">
        <f>VLOOKUP(표1[[#This Row],[팀장]],배민비즈계정!$B:$E,4,FALSE)</f>
        <v>#N/A</v>
      </c>
      <c r="AP1111" s="2" t="s">
        <v>57</v>
      </c>
      <c r="AQ1111" s="2" t="s">
        <v>371</v>
      </c>
      <c r="AR1111" s="2" t="str">
        <f>_xlfn.XLOOKUP(표1[[#This Row],[시도2]]&amp;" "&amp;표1[[#This Row],[시군구2]],요금제0402!C:C,요금제0402!G:G)</f>
        <v>서울B&amp;경인A</v>
      </c>
      <c r="AS1111" s="2"/>
      <c r="AT1111" s="2"/>
      <c r="AU1111" s="2"/>
    </row>
    <row r="1112" spans="1:47" ht="16.5" customHeight="1">
      <c r="A1112" s="44">
        <v>1110</v>
      </c>
      <c r="B1112" s="11"/>
      <c r="C1112" s="59" t="s">
        <v>7650</v>
      </c>
      <c r="D1112" s="11" t="s">
        <v>7651</v>
      </c>
      <c r="E1112" s="11" t="s">
        <v>75</v>
      </c>
      <c r="F1112" s="11" t="s">
        <v>57</v>
      </c>
      <c r="G1112" s="11" t="s">
        <v>58</v>
      </c>
      <c r="H1112" s="11">
        <v>0</v>
      </c>
      <c r="I1112" s="50"/>
      <c r="J1112" s="11" t="s">
        <v>7652</v>
      </c>
      <c r="K1112" s="11" t="s">
        <v>7653</v>
      </c>
      <c r="L1112" s="11" t="s">
        <v>7116</v>
      </c>
      <c r="M1112" s="12">
        <v>45660</v>
      </c>
      <c r="N1112" s="12">
        <v>45665</v>
      </c>
      <c r="O1112" s="12" t="str">
        <f>IFERROR(_xlfn.XLOOKUP(표1[[#This Row],[시도]]&amp;" "&amp;표1[[#This Row],[시군구]],요금제0402!C:C,요금제0402!G:G),"-")</f>
        <v>서울B&amp;경인A</v>
      </c>
      <c r="P1112" s="40"/>
      <c r="Q1112" s="57">
        <v>100</v>
      </c>
      <c r="R1112" s="18">
        <v>100</v>
      </c>
      <c r="S1112" s="18">
        <v>50</v>
      </c>
      <c r="T1112" s="39" t="s">
        <v>64</v>
      </c>
      <c r="U1112" s="11" t="s">
        <v>64</v>
      </c>
      <c r="V1112" s="11">
        <v>5781402153</v>
      </c>
      <c r="W1112" s="11" t="s">
        <v>7578</v>
      </c>
      <c r="X1112" s="11" t="s">
        <v>7579</v>
      </c>
      <c r="Y1112" s="11" t="s">
        <v>7580</v>
      </c>
      <c r="Z1112" s="11">
        <v>3333295352502</v>
      </c>
      <c r="AA1112" s="11" t="s">
        <v>4869</v>
      </c>
      <c r="AB1112" s="11" t="s">
        <v>7581</v>
      </c>
      <c r="AC1112" s="11"/>
      <c r="AD1112" s="11"/>
      <c r="AE1112" s="11"/>
      <c r="AF1112" s="15"/>
      <c r="AG1112" s="56" t="str">
        <f>IFERROR(VLOOKUP(표1[[#This Row],[담당자]],'담당자 정보'!$B:$D,2,0),"")</f>
        <v>모아라인</v>
      </c>
      <c r="AH1112" s="11" t="str">
        <f>IFERROR(VLOOKUP(표1[[#This Row],[담당자]],'담당자 정보'!$B:$E,4,0),"")</f>
        <v>인프라확장실</v>
      </c>
      <c r="AI1112" s="167" t="s">
        <v>396</v>
      </c>
      <c r="AJ1112" s="39" t="str">
        <f>IFERROR(VLOOKUP(표1[[#This Row],[담당자]],배민비즈계정!$B:$E,3,0),"")</f>
        <v>jpmook12</v>
      </c>
      <c r="AK1112" s="39" t="str">
        <f>IFERROR(VLOOKUP(표1[[#This Row],[담당자]],배민비즈계정!$B:$E,4,0),"")</f>
        <v>010-9904-2857</v>
      </c>
      <c r="AL1112" s="12" t="str">
        <f>VLOOKUP(표1[[#This Row],[담당자]],배민비즈계정!$B:$E,2,0)</f>
        <v>모아라인</v>
      </c>
      <c r="AM1112" s="11">
        <f>VLOOKUP(표1[[#This Row],[담당자]],'담당자 정보'!B:G,6,FALSE)</f>
        <v>0</v>
      </c>
      <c r="AN1112" s="11" t="e">
        <f>VLOOKUP(표1[[#This Row],[팀장]],배민비즈계정!$B:$E,3,FALSE)</f>
        <v>#N/A</v>
      </c>
      <c r="AO1112" s="16" t="e">
        <f>VLOOKUP(표1[[#This Row],[팀장]],배민비즈계정!$B:$E,4,FALSE)</f>
        <v>#N/A</v>
      </c>
      <c r="AP1112" s="2" t="s">
        <v>57</v>
      </c>
      <c r="AQ1112" s="2" t="s">
        <v>58</v>
      </c>
      <c r="AR1112" s="2" t="str">
        <f>_xlfn.XLOOKUP(표1[[#This Row],[시도2]]&amp;" "&amp;표1[[#This Row],[시군구2]],요금제0402!C:C,요금제0402!G:G)</f>
        <v>서울B&amp;경인A</v>
      </c>
      <c r="AS1112" s="2"/>
      <c r="AT1112" s="2"/>
      <c r="AU1112" s="2"/>
    </row>
    <row r="1113" spans="1:47" ht="16.5" customHeight="1">
      <c r="A1113" s="60">
        <v>1111</v>
      </c>
      <c r="B1113" s="11"/>
      <c r="C1113" s="11" t="s">
        <v>7654</v>
      </c>
      <c r="D1113" s="11" t="s">
        <v>7655</v>
      </c>
      <c r="E1113" s="11" t="s">
        <v>56</v>
      </c>
      <c r="F1113" s="11" t="s">
        <v>57</v>
      </c>
      <c r="G1113" s="11" t="s">
        <v>58</v>
      </c>
      <c r="H1113" s="11">
        <v>0</v>
      </c>
      <c r="I1113" s="50"/>
      <c r="J1113" s="11" t="s">
        <v>7656</v>
      </c>
      <c r="K1113" s="11" t="s">
        <v>7657</v>
      </c>
      <c r="L1113" s="11" t="s">
        <v>7116</v>
      </c>
      <c r="M1113" s="12">
        <v>45660</v>
      </c>
      <c r="N1113" s="12">
        <v>45665</v>
      </c>
      <c r="O1113" s="12" t="str">
        <f>IFERROR(_xlfn.XLOOKUP(표1[[#This Row],[시도]]&amp;" "&amp;표1[[#This Row],[시군구]],요금제0402!C:C,요금제0402!G:G),"-")</f>
        <v>서울B&amp;경인A</v>
      </c>
      <c r="P1113" s="40"/>
      <c r="Q1113" s="57">
        <v>100</v>
      </c>
      <c r="R1113" s="18">
        <v>100</v>
      </c>
      <c r="S1113" s="18">
        <v>50</v>
      </c>
      <c r="T1113" s="39" t="s">
        <v>64</v>
      </c>
      <c r="U1113" s="11" t="s">
        <v>64</v>
      </c>
      <c r="V1113" s="11">
        <v>5781402153</v>
      </c>
      <c r="W1113" s="11" t="s">
        <v>7578</v>
      </c>
      <c r="X1113" s="11" t="s">
        <v>7579</v>
      </c>
      <c r="Y1113" s="11" t="s">
        <v>7580</v>
      </c>
      <c r="Z1113" s="11">
        <v>3333295352502</v>
      </c>
      <c r="AA1113" s="11" t="s">
        <v>4869</v>
      </c>
      <c r="AB1113" s="11" t="s">
        <v>7581</v>
      </c>
      <c r="AC1113" s="11"/>
      <c r="AD1113" s="11"/>
      <c r="AE1113" s="11"/>
      <c r="AF1113" s="15"/>
      <c r="AG1113" s="56" t="str">
        <f>IFERROR(VLOOKUP(표1[[#This Row],[담당자]],'담당자 정보'!$B:$D,2,0),"")</f>
        <v>모아라인</v>
      </c>
      <c r="AH1113" s="11" t="str">
        <f>IFERROR(VLOOKUP(표1[[#This Row],[담당자]],'담당자 정보'!$B:$E,4,0),"")</f>
        <v>인프라확장실</v>
      </c>
      <c r="AI1113" s="167" t="s">
        <v>396</v>
      </c>
      <c r="AJ1113" s="39" t="str">
        <f>IFERROR(VLOOKUP(표1[[#This Row],[담당자]],배민비즈계정!$B:$E,3,0),"")</f>
        <v>jpmook12</v>
      </c>
      <c r="AK1113" s="39" t="str">
        <f>IFERROR(VLOOKUP(표1[[#This Row],[담당자]],배민비즈계정!$B:$E,4,0),"")</f>
        <v>010-9904-2857</v>
      </c>
      <c r="AL1113" s="12" t="str">
        <f>VLOOKUP(표1[[#This Row],[담당자]],배민비즈계정!$B:$E,2,0)</f>
        <v>모아라인</v>
      </c>
      <c r="AM1113" s="11">
        <f>VLOOKUP(표1[[#This Row],[담당자]],'담당자 정보'!B:G,6,FALSE)</f>
        <v>0</v>
      </c>
      <c r="AN1113" s="11" t="e">
        <f>VLOOKUP(표1[[#This Row],[팀장]],배민비즈계정!$B:$E,3,FALSE)</f>
        <v>#N/A</v>
      </c>
      <c r="AO1113" s="16" t="e">
        <f>VLOOKUP(표1[[#This Row],[팀장]],배민비즈계정!$B:$E,4,FALSE)</f>
        <v>#N/A</v>
      </c>
      <c r="AP1113" s="2" t="s">
        <v>57</v>
      </c>
      <c r="AQ1113" s="2" t="s">
        <v>58</v>
      </c>
      <c r="AR1113" s="2" t="str">
        <f>_xlfn.XLOOKUP(표1[[#This Row],[시도2]]&amp;" "&amp;표1[[#This Row],[시군구2]],요금제0402!C:C,요금제0402!G:G)</f>
        <v>서울B&amp;경인A</v>
      </c>
      <c r="AS1113" s="2"/>
      <c r="AT1113" s="2"/>
      <c r="AU1113" s="2"/>
    </row>
    <row r="1114" spans="1:47" ht="16.5" customHeight="1">
      <c r="A1114" s="44">
        <v>1112</v>
      </c>
      <c r="B1114" s="11"/>
      <c r="C1114" s="11" t="s">
        <v>7658</v>
      </c>
      <c r="D1114" s="11" t="s">
        <v>7659</v>
      </c>
      <c r="E1114" s="11" t="s">
        <v>56</v>
      </c>
      <c r="F1114" s="11" t="s">
        <v>57</v>
      </c>
      <c r="G1114" s="11" t="s">
        <v>58</v>
      </c>
      <c r="H1114" s="11">
        <v>0</v>
      </c>
      <c r="I1114" s="50"/>
      <c r="J1114" s="11" t="s">
        <v>7660</v>
      </c>
      <c r="K1114" s="11" t="s">
        <v>7661</v>
      </c>
      <c r="L1114" s="11" t="s">
        <v>7116</v>
      </c>
      <c r="M1114" s="12">
        <v>45660</v>
      </c>
      <c r="N1114" s="12">
        <v>45665</v>
      </c>
      <c r="O1114" s="12" t="str">
        <f>IFERROR(_xlfn.XLOOKUP(표1[[#This Row],[시도]]&amp;" "&amp;표1[[#This Row],[시군구]],요금제0402!C:C,요금제0402!G:G),"-")</f>
        <v>서울B&amp;경인A</v>
      </c>
      <c r="P1114" s="40"/>
      <c r="Q1114" s="57">
        <v>100</v>
      </c>
      <c r="R1114" s="18">
        <v>100</v>
      </c>
      <c r="S1114" s="18">
        <v>50</v>
      </c>
      <c r="T1114" s="39" t="s">
        <v>64</v>
      </c>
      <c r="U1114" s="11" t="s">
        <v>64</v>
      </c>
      <c r="V1114" s="11">
        <v>5781402153</v>
      </c>
      <c r="W1114" s="11" t="s">
        <v>7578</v>
      </c>
      <c r="X1114" s="11" t="s">
        <v>7579</v>
      </c>
      <c r="Y1114" s="11" t="s">
        <v>7580</v>
      </c>
      <c r="Z1114" s="11">
        <v>3333295352502</v>
      </c>
      <c r="AA1114" s="11" t="s">
        <v>4869</v>
      </c>
      <c r="AB1114" s="11" t="s">
        <v>7581</v>
      </c>
      <c r="AC1114" s="11"/>
      <c r="AD1114" s="11"/>
      <c r="AE1114" s="11"/>
      <c r="AF1114" s="15"/>
      <c r="AG1114" s="56" t="str">
        <f>IFERROR(VLOOKUP(표1[[#This Row],[담당자]],'담당자 정보'!$B:$D,2,0),"")</f>
        <v>모아라인</v>
      </c>
      <c r="AH1114" s="11" t="str">
        <f>IFERROR(VLOOKUP(표1[[#This Row],[담당자]],'담당자 정보'!$B:$E,4,0),"")</f>
        <v>인프라확장실</v>
      </c>
      <c r="AI1114" s="167" t="s">
        <v>396</v>
      </c>
      <c r="AJ1114" s="39" t="str">
        <f>IFERROR(VLOOKUP(표1[[#This Row],[담당자]],배민비즈계정!$B:$E,3,0),"")</f>
        <v>jpmook12</v>
      </c>
      <c r="AK1114" s="39" t="str">
        <f>IFERROR(VLOOKUP(표1[[#This Row],[담당자]],배민비즈계정!$B:$E,4,0),"")</f>
        <v>010-9904-2857</v>
      </c>
      <c r="AL1114" s="12" t="str">
        <f>VLOOKUP(표1[[#This Row],[담당자]],배민비즈계정!$B:$E,2,0)</f>
        <v>모아라인</v>
      </c>
      <c r="AM1114" s="11">
        <f>VLOOKUP(표1[[#This Row],[담당자]],'담당자 정보'!B:G,6,FALSE)</f>
        <v>0</v>
      </c>
      <c r="AN1114" s="11" t="e">
        <f>VLOOKUP(표1[[#This Row],[팀장]],배민비즈계정!$B:$E,3,FALSE)</f>
        <v>#N/A</v>
      </c>
      <c r="AO1114" s="16" t="e">
        <f>VLOOKUP(표1[[#This Row],[팀장]],배민비즈계정!$B:$E,4,FALSE)</f>
        <v>#N/A</v>
      </c>
      <c r="AP1114" s="2" t="s">
        <v>57</v>
      </c>
      <c r="AQ1114" s="2" t="s">
        <v>58</v>
      </c>
      <c r="AR1114" s="2" t="str">
        <f>_xlfn.XLOOKUP(표1[[#This Row],[시도2]]&amp;" "&amp;표1[[#This Row],[시군구2]],요금제0402!C:C,요금제0402!G:G)</f>
        <v>서울B&amp;경인A</v>
      </c>
      <c r="AS1114" s="2"/>
      <c r="AT1114" s="2"/>
      <c r="AU1114" s="2"/>
    </row>
    <row r="1115" spans="1:47" ht="16.5" customHeight="1">
      <c r="A1115" s="60">
        <v>1113</v>
      </c>
      <c r="B1115" s="11"/>
      <c r="C1115" s="11" t="s">
        <v>7662</v>
      </c>
      <c r="D1115" s="11" t="s">
        <v>7663</v>
      </c>
      <c r="E1115" s="11" t="s">
        <v>56</v>
      </c>
      <c r="F1115" s="11" t="s">
        <v>109</v>
      </c>
      <c r="G1115" s="11" t="s">
        <v>122</v>
      </c>
      <c r="H1115" s="11">
        <v>0</v>
      </c>
      <c r="I1115" s="50"/>
      <c r="J1115" s="11" t="s">
        <v>7664</v>
      </c>
      <c r="K1115" s="11" t="s">
        <v>7665</v>
      </c>
      <c r="L1115" s="11" t="s">
        <v>7116</v>
      </c>
      <c r="M1115" s="12">
        <v>45660</v>
      </c>
      <c r="N1115" s="12">
        <v>45665</v>
      </c>
      <c r="O1115" s="12" t="str">
        <f>IFERROR(_xlfn.XLOOKUP(표1[[#This Row],[시도]]&amp;" "&amp;표1[[#This Row],[시군구]],요금제0402!C:C,요금제0402!G:G),"-")</f>
        <v>서울B&amp;경인A</v>
      </c>
      <c r="P1115" s="40"/>
      <c r="Q1115" s="57">
        <v>100</v>
      </c>
      <c r="R1115" s="18">
        <v>100</v>
      </c>
      <c r="S1115" s="18">
        <v>50</v>
      </c>
      <c r="T1115" s="39" t="s">
        <v>64</v>
      </c>
      <c r="U1115" s="11" t="s">
        <v>64</v>
      </c>
      <c r="V1115" s="11">
        <v>5781402153</v>
      </c>
      <c r="W1115" s="11" t="s">
        <v>7578</v>
      </c>
      <c r="X1115" s="11" t="s">
        <v>7579</v>
      </c>
      <c r="Y1115" s="11" t="s">
        <v>7580</v>
      </c>
      <c r="Z1115" s="11">
        <v>3333295352502</v>
      </c>
      <c r="AA1115" s="11" t="s">
        <v>4869</v>
      </c>
      <c r="AB1115" s="11" t="s">
        <v>7581</v>
      </c>
      <c r="AC1115" s="11"/>
      <c r="AD1115" s="11"/>
      <c r="AE1115" s="11"/>
      <c r="AF1115" s="15"/>
      <c r="AG1115" s="56" t="str">
        <f>IFERROR(VLOOKUP(표1[[#This Row],[담당자]],'담당자 정보'!$B:$D,2,0),"")</f>
        <v>모아라인</v>
      </c>
      <c r="AH1115" s="11" t="str">
        <f>IFERROR(VLOOKUP(표1[[#This Row],[담당자]],'담당자 정보'!$B:$E,4,0),"")</f>
        <v>인프라확장실</v>
      </c>
      <c r="AI1115" s="167" t="s">
        <v>396</v>
      </c>
      <c r="AJ1115" s="39" t="str">
        <f>IFERROR(VLOOKUP(표1[[#This Row],[담당자]],배민비즈계정!$B:$E,3,0),"")</f>
        <v>jpmook12</v>
      </c>
      <c r="AK1115" s="39" t="str">
        <f>IFERROR(VLOOKUP(표1[[#This Row],[담당자]],배민비즈계정!$B:$E,4,0),"")</f>
        <v>010-9904-2857</v>
      </c>
      <c r="AL1115" s="12" t="str">
        <f>VLOOKUP(표1[[#This Row],[담당자]],배민비즈계정!$B:$E,2,0)</f>
        <v>모아라인</v>
      </c>
      <c r="AM1115" s="11">
        <f>VLOOKUP(표1[[#This Row],[담당자]],'담당자 정보'!B:G,6,FALSE)</f>
        <v>0</v>
      </c>
      <c r="AN1115" s="11" t="e">
        <f>VLOOKUP(표1[[#This Row],[팀장]],배민비즈계정!$B:$E,3,FALSE)</f>
        <v>#N/A</v>
      </c>
      <c r="AO1115" s="16" t="e">
        <f>VLOOKUP(표1[[#This Row],[팀장]],배민비즈계정!$B:$E,4,FALSE)</f>
        <v>#N/A</v>
      </c>
      <c r="AP1115" s="2" t="s">
        <v>109</v>
      </c>
      <c r="AQ1115" s="2" t="s">
        <v>122</v>
      </c>
      <c r="AR1115" s="2" t="str">
        <f>_xlfn.XLOOKUP(표1[[#This Row],[시도2]]&amp;" "&amp;표1[[#This Row],[시군구2]],요금제0402!C:C,요금제0402!G:G)</f>
        <v>서울B&amp;경인A</v>
      </c>
      <c r="AS1115" s="2"/>
      <c r="AT1115" s="2"/>
      <c r="AU1115" s="2"/>
    </row>
    <row r="1116" spans="1:47" ht="16.5" customHeight="1">
      <c r="A1116" s="44">
        <v>1114</v>
      </c>
      <c r="B1116" s="11"/>
      <c r="C1116" s="11" t="s">
        <v>7666</v>
      </c>
      <c r="D1116" s="11" t="s">
        <v>7667</v>
      </c>
      <c r="E1116" s="11" t="s">
        <v>75</v>
      </c>
      <c r="F1116" s="11" t="s">
        <v>109</v>
      </c>
      <c r="G1116" s="11" t="s">
        <v>889</v>
      </c>
      <c r="H1116" s="11">
        <v>0</v>
      </c>
      <c r="I1116" s="50"/>
      <c r="J1116" s="11" t="s">
        <v>7668</v>
      </c>
      <c r="K1116" s="11" t="s">
        <v>7665</v>
      </c>
      <c r="L1116" s="11" t="s">
        <v>7116</v>
      </c>
      <c r="M1116" s="12">
        <v>45660</v>
      </c>
      <c r="N1116" s="12">
        <v>45665</v>
      </c>
      <c r="O1116" s="12" t="str">
        <f>IFERROR(_xlfn.XLOOKUP(표1[[#This Row],[시도]]&amp;" "&amp;표1[[#This Row],[시군구]],요금제0402!C:C,요금제0402!G:G),"-")</f>
        <v>서울B&amp;경인A</v>
      </c>
      <c r="P1116" s="40"/>
      <c r="Q1116" s="57">
        <v>100</v>
      </c>
      <c r="R1116" s="18">
        <v>100</v>
      </c>
      <c r="S1116" s="18">
        <v>50</v>
      </c>
      <c r="T1116" s="39" t="s">
        <v>64</v>
      </c>
      <c r="U1116" s="11" t="s">
        <v>64</v>
      </c>
      <c r="V1116" s="11">
        <v>5781402153</v>
      </c>
      <c r="W1116" s="11" t="s">
        <v>7669</v>
      </c>
      <c r="X1116" s="11" t="s">
        <v>7579</v>
      </c>
      <c r="Y1116" s="11" t="s">
        <v>7580</v>
      </c>
      <c r="Z1116" s="11">
        <v>3333295352502</v>
      </c>
      <c r="AA1116" s="11" t="s">
        <v>4869</v>
      </c>
      <c r="AB1116" s="11" t="s">
        <v>7581</v>
      </c>
      <c r="AC1116" s="11"/>
      <c r="AD1116" s="11"/>
      <c r="AE1116" s="11"/>
      <c r="AF1116" s="15"/>
      <c r="AG1116" s="56" t="str">
        <f>IFERROR(VLOOKUP(표1[[#This Row],[담당자]],'담당자 정보'!$B:$D,2,0),"")</f>
        <v>모아라인</v>
      </c>
      <c r="AH1116" s="11" t="str">
        <f>IFERROR(VLOOKUP(표1[[#This Row],[담당자]],'담당자 정보'!$B:$E,4,0),"")</f>
        <v>인프라확장실</v>
      </c>
      <c r="AI1116" s="167" t="s">
        <v>396</v>
      </c>
      <c r="AJ1116" s="39" t="str">
        <f>IFERROR(VLOOKUP(표1[[#This Row],[담당자]],배민비즈계정!$B:$E,3,0),"")</f>
        <v>jpmook12</v>
      </c>
      <c r="AK1116" s="39" t="str">
        <f>IFERROR(VLOOKUP(표1[[#This Row],[담당자]],배민비즈계정!$B:$E,4,0),"")</f>
        <v>010-9904-2857</v>
      </c>
      <c r="AL1116" s="12" t="str">
        <f>VLOOKUP(표1[[#This Row],[담당자]],배민비즈계정!$B:$E,2,0)</f>
        <v>모아라인</v>
      </c>
      <c r="AM1116" s="11">
        <f>VLOOKUP(표1[[#This Row],[담당자]],'담당자 정보'!B:G,6,FALSE)</f>
        <v>0</v>
      </c>
      <c r="AN1116" s="11" t="e">
        <f>VLOOKUP(표1[[#This Row],[팀장]],배민비즈계정!$B:$E,3,FALSE)</f>
        <v>#N/A</v>
      </c>
      <c r="AO1116" s="16" t="e">
        <f>VLOOKUP(표1[[#This Row],[팀장]],배민비즈계정!$B:$E,4,FALSE)</f>
        <v>#N/A</v>
      </c>
      <c r="AP1116" s="2" t="s">
        <v>109</v>
      </c>
      <c r="AQ1116" s="2" t="s">
        <v>889</v>
      </c>
      <c r="AR1116" s="2" t="str">
        <f>_xlfn.XLOOKUP(표1[[#This Row],[시도2]]&amp;" "&amp;표1[[#This Row],[시군구2]],요금제0402!C:C,요금제0402!G:G)</f>
        <v>서울B&amp;경인A</v>
      </c>
      <c r="AS1116" s="2"/>
      <c r="AT1116" s="2"/>
      <c r="AU1116" s="2"/>
    </row>
    <row r="1117" spans="1:47" ht="16.5" customHeight="1">
      <c r="A1117" s="60">
        <v>1115</v>
      </c>
      <c r="B1117" s="11"/>
      <c r="C1117" s="11" t="s">
        <v>7670</v>
      </c>
      <c r="D1117" s="11" t="s">
        <v>7671</v>
      </c>
      <c r="E1117" s="11" t="s">
        <v>75</v>
      </c>
      <c r="F1117" s="11" t="s">
        <v>109</v>
      </c>
      <c r="G1117" s="11" t="s">
        <v>1019</v>
      </c>
      <c r="H1117" s="11">
        <v>0</v>
      </c>
      <c r="I1117" s="50"/>
      <c r="J1117" s="11" t="s">
        <v>7672</v>
      </c>
      <c r="K1117" s="11" t="s">
        <v>7673</v>
      </c>
      <c r="L1117" s="11" t="s">
        <v>7116</v>
      </c>
      <c r="M1117" s="12">
        <v>45660</v>
      </c>
      <c r="N1117" s="12">
        <v>45665</v>
      </c>
      <c r="O1117" s="12" t="str">
        <f>IFERROR(_xlfn.XLOOKUP(표1[[#This Row],[시도]]&amp;" "&amp;표1[[#This Row],[시군구]],요금제0402!C:C,요금제0402!G:G),"-")</f>
        <v>경인B</v>
      </c>
      <c r="P1117" s="40"/>
      <c r="Q1117" s="57">
        <v>0</v>
      </c>
      <c r="R1117" s="18">
        <v>100</v>
      </c>
      <c r="S1117" s="18">
        <v>50</v>
      </c>
      <c r="T1117" s="39" t="s">
        <v>64</v>
      </c>
      <c r="U1117" s="11" t="s">
        <v>64</v>
      </c>
      <c r="V1117" s="11">
        <v>7748703040</v>
      </c>
      <c r="W1117" s="11" t="s">
        <v>5785</v>
      </c>
      <c r="X1117" s="11" t="s">
        <v>191</v>
      </c>
      <c r="Y1117" s="11" t="s">
        <v>192</v>
      </c>
      <c r="Z1117" s="11">
        <v>66590101739112</v>
      </c>
      <c r="AA1117" s="11" t="s">
        <v>90</v>
      </c>
      <c r="AB1117" s="11" t="s">
        <v>193</v>
      </c>
      <c r="AC1117" s="11"/>
      <c r="AD1117" s="11"/>
      <c r="AE1117" s="11"/>
      <c r="AF1117" s="15"/>
      <c r="AG1117" s="56" t="str">
        <f>IFERROR(VLOOKUP(표1[[#This Row],[담당자]],'담당자 정보'!$B:$D,2,0),"")</f>
        <v>바로고</v>
      </c>
      <c r="AH1117" s="11" t="str">
        <f>IFERROR(VLOOKUP(표1[[#This Row],[담당자]],'담당자 정보'!$B:$E,4,0),"")</f>
        <v>1팀</v>
      </c>
      <c r="AI1117" s="167" t="s">
        <v>131</v>
      </c>
      <c r="AJ1117" s="39" t="str">
        <f>IFERROR(VLOOKUP(표1[[#This Row],[담당자]],배민비즈계정!$B:$E,3,0),"")</f>
        <v>kwpark</v>
      </c>
      <c r="AK1117" s="39" t="str">
        <f>IFERROR(VLOOKUP(표1[[#This Row],[담당자]],배민비즈계정!$B:$E,4,0),"")</f>
        <v>010-9098-6748</v>
      </c>
      <c r="AL1117" s="12" t="str">
        <f>VLOOKUP(표1[[#This Row],[담당자]],배민비즈계정!$B:$E,2,0)</f>
        <v>1팀</v>
      </c>
      <c r="AM1117" s="11" t="str">
        <f>VLOOKUP(표1[[#This Row],[담당자]],'담당자 정보'!B:G,6,FALSE)</f>
        <v>평정현</v>
      </c>
      <c r="AN1117" s="11" t="str">
        <f>VLOOKUP(표1[[#This Row],[팀장]],배민비즈계정!$B:$E,3,FALSE)</f>
        <v>jhpyeong</v>
      </c>
      <c r="AO1117" s="16" t="str">
        <f>VLOOKUP(표1[[#This Row],[팀장]],배민비즈계정!$B:$E,4,FALSE)</f>
        <v>010-4660-7292</v>
      </c>
      <c r="AP1117" s="2" t="s">
        <v>109</v>
      </c>
      <c r="AQ1117" s="2" t="s">
        <v>1019</v>
      </c>
      <c r="AR1117" s="2" t="str">
        <f>_xlfn.XLOOKUP(표1[[#This Row],[시도2]]&amp;" "&amp;표1[[#This Row],[시군구2]],요금제0402!C:C,요금제0402!G:G)</f>
        <v>경인B</v>
      </c>
      <c r="AS1117" s="2"/>
      <c r="AT1117" s="2"/>
      <c r="AU1117" s="2"/>
    </row>
    <row r="1118" spans="1:47" ht="16.5" customHeight="1">
      <c r="A1118" s="44">
        <v>1116</v>
      </c>
      <c r="B1118" s="17"/>
      <c r="C1118" s="17" t="s">
        <v>7674</v>
      </c>
      <c r="D1118" s="17" t="s">
        <v>7675</v>
      </c>
      <c r="E1118" s="11" t="s">
        <v>56</v>
      </c>
      <c r="F1118" s="17" t="s">
        <v>109</v>
      </c>
      <c r="G1118" s="17" t="s">
        <v>186</v>
      </c>
      <c r="H1118" s="11">
        <v>0</v>
      </c>
      <c r="I1118" s="50" t="s">
        <v>7676</v>
      </c>
      <c r="J1118" s="17" t="s">
        <v>7677</v>
      </c>
      <c r="K1118" s="17" t="s">
        <v>7678</v>
      </c>
      <c r="L1118" s="11" t="s">
        <v>7116</v>
      </c>
      <c r="M1118" s="12">
        <v>45660</v>
      </c>
      <c r="N1118" s="12">
        <v>45665</v>
      </c>
      <c r="O1118" s="12" t="str">
        <f>IFERROR(_xlfn.XLOOKUP(표1[[#This Row],[시도]]&amp;" "&amp;표1[[#This Row],[시군구]],요금제0402!C:C,요금제0402!G:G),"-")</f>
        <v>경인B</v>
      </c>
      <c r="P1118" s="156"/>
      <c r="Q1118" s="57">
        <v>0</v>
      </c>
      <c r="R1118" s="18">
        <v>100</v>
      </c>
      <c r="S1118" s="18">
        <v>0</v>
      </c>
      <c r="T1118" s="11" t="s">
        <v>150</v>
      </c>
      <c r="U1118" s="11" t="s">
        <v>64</v>
      </c>
      <c r="V1118" s="11">
        <v>2921502033</v>
      </c>
      <c r="W1118" s="11" t="s">
        <v>945</v>
      </c>
      <c r="X1118" s="11" t="s">
        <v>1573</v>
      </c>
      <c r="Y1118" s="11" t="s">
        <v>1574</v>
      </c>
      <c r="Z1118" s="11">
        <v>137014233622</v>
      </c>
      <c r="AA1118" s="11" t="s">
        <v>430</v>
      </c>
      <c r="AB1118" s="11" t="s">
        <v>1575</v>
      </c>
      <c r="AC1118" s="17"/>
      <c r="AD1118" s="17"/>
      <c r="AE1118" s="17"/>
      <c r="AF1118" s="32"/>
      <c r="AG1118" s="56" t="str">
        <f>IFERROR(VLOOKUP(표1[[#This Row],[담당자]],'담당자 정보'!$B:$D,2,0),"")</f>
        <v>바로고</v>
      </c>
      <c r="AH1118" s="17" t="str">
        <f>IFERROR(VLOOKUP(표1[[#This Row],[담당자]],'담당자 정보'!$B:$E,4,0),"")</f>
        <v>1팀</v>
      </c>
      <c r="AI1118" s="167" t="s">
        <v>118</v>
      </c>
      <c r="AJ1118" s="41" t="str">
        <f>IFERROR(VLOOKUP(표1[[#This Row],[담당자]],배민비즈계정!$B:$E,3,0),"")</f>
        <v>swyoo</v>
      </c>
      <c r="AK1118" s="41" t="str">
        <f>IFERROR(VLOOKUP(표1[[#This Row],[담당자]],배민비즈계정!$B:$E,4,0),"")</f>
        <v xml:space="preserve"> 010-5714-1605</v>
      </c>
      <c r="AL1118" s="78" t="str">
        <f>VLOOKUP(표1[[#This Row],[담당자]],배민비즈계정!$B:$E,2,0)</f>
        <v>1팀</v>
      </c>
      <c r="AM1118" s="17" t="str">
        <f>VLOOKUP(표1[[#This Row],[담당자]],'담당자 정보'!B:G,6,FALSE)</f>
        <v>평정현</v>
      </c>
      <c r="AN1118" s="17" t="str">
        <f>VLOOKUP(표1[[#This Row],[팀장]],배민비즈계정!$B:$E,3,FALSE)</f>
        <v>jhpyeong</v>
      </c>
      <c r="AO1118" s="103" t="str">
        <f>VLOOKUP(표1[[#This Row],[팀장]],배민비즈계정!$B:$E,4,FALSE)</f>
        <v>010-4660-7292</v>
      </c>
      <c r="AP1118" s="2" t="s">
        <v>109</v>
      </c>
      <c r="AQ1118" s="2" t="s">
        <v>186</v>
      </c>
      <c r="AR1118" s="2" t="str">
        <f>_xlfn.XLOOKUP(표1[[#This Row],[시도2]]&amp;" "&amp;표1[[#This Row],[시군구2]],요금제0402!C:C,요금제0402!G:G)</f>
        <v>경인B</v>
      </c>
      <c r="AS1118" s="2"/>
      <c r="AT1118" s="2"/>
      <c r="AU1118" s="2"/>
    </row>
    <row r="1119" spans="1:47" ht="16.5" customHeight="1">
      <c r="A1119" s="60">
        <v>1117</v>
      </c>
      <c r="B1119" s="11"/>
      <c r="C1119" s="11" t="s">
        <v>7679</v>
      </c>
      <c r="D1119" s="11" t="s">
        <v>7680</v>
      </c>
      <c r="E1119" s="11" t="s">
        <v>108</v>
      </c>
      <c r="F1119" s="11" t="s">
        <v>2149</v>
      </c>
      <c r="G1119" s="11" t="s">
        <v>2176</v>
      </c>
      <c r="H1119" s="11">
        <v>1</v>
      </c>
      <c r="I1119" s="50"/>
      <c r="J1119" s="11" t="s">
        <v>7681</v>
      </c>
      <c r="K1119" s="11" t="s">
        <v>7682</v>
      </c>
      <c r="L1119" s="11" t="s">
        <v>7116</v>
      </c>
      <c r="M1119" s="12">
        <v>45660</v>
      </c>
      <c r="N1119" s="12">
        <v>45665</v>
      </c>
      <c r="O1119" s="12" t="str">
        <f>IFERROR(_xlfn.XLOOKUP(표1[[#This Row],[시도]]&amp;" "&amp;표1[[#This Row],[시군구]],요금제0402!C:C,요금제0402!G:G),"-")</f>
        <v>경인B</v>
      </c>
      <c r="P1119" s="40"/>
      <c r="Q1119" s="57">
        <v>0</v>
      </c>
      <c r="R1119" s="18">
        <v>100</v>
      </c>
      <c r="S1119" s="18">
        <v>50</v>
      </c>
      <c r="T1119" s="39" t="s">
        <v>64</v>
      </c>
      <c r="U1119" s="11" t="s">
        <v>64</v>
      </c>
      <c r="V1119" s="11">
        <v>7748703040</v>
      </c>
      <c r="W1119" s="11" t="s">
        <v>5785</v>
      </c>
      <c r="X1119" s="11" t="s">
        <v>191</v>
      </c>
      <c r="Y1119" s="11" t="s">
        <v>192</v>
      </c>
      <c r="Z1119" s="11">
        <v>66590101739112</v>
      </c>
      <c r="AA1119" s="11" t="s">
        <v>90</v>
      </c>
      <c r="AB1119" s="11" t="s">
        <v>193</v>
      </c>
      <c r="AC1119" s="11"/>
      <c r="AD1119" s="11"/>
      <c r="AE1119" s="11"/>
      <c r="AF1119" s="15"/>
      <c r="AG1119" s="17" t="str">
        <f>IFERROR(VLOOKUP(표1[[#This Row],[담당자]],'담당자 정보'!$B:$D,2,0),"")</f>
        <v>바로고</v>
      </c>
      <c r="AH1119" s="11" t="str">
        <f>IFERROR(VLOOKUP(표1[[#This Row],[담당자]],'담당자 정보'!$B:$E,4,0),"")</f>
        <v>1팀</v>
      </c>
      <c r="AI1119" s="167" t="s">
        <v>131</v>
      </c>
      <c r="AJ1119" s="39" t="str">
        <f>IFERROR(VLOOKUP(표1[[#This Row],[담당자]],배민비즈계정!$B:$E,3,0),"")</f>
        <v>kwpark</v>
      </c>
      <c r="AK1119" s="39" t="str">
        <f>IFERROR(VLOOKUP(표1[[#This Row],[담당자]],배민비즈계정!$B:$E,4,0),"")</f>
        <v>010-9098-6748</v>
      </c>
      <c r="AL1119" s="12" t="str">
        <f>VLOOKUP(표1[[#This Row],[담당자]],배민비즈계정!$B:$E,2,0)</f>
        <v>1팀</v>
      </c>
      <c r="AM1119" s="11" t="str">
        <f>VLOOKUP(표1[[#This Row],[담당자]],'담당자 정보'!B:G,6,FALSE)</f>
        <v>평정현</v>
      </c>
      <c r="AN1119" s="11" t="str">
        <f>VLOOKUP(표1[[#This Row],[팀장]],배민비즈계정!$B:$E,3,FALSE)</f>
        <v>jhpyeong</v>
      </c>
      <c r="AO1119" s="16" t="str">
        <f>VLOOKUP(표1[[#This Row],[팀장]],배민비즈계정!$B:$E,4,FALSE)</f>
        <v>010-4660-7292</v>
      </c>
      <c r="AP1119" s="2" t="s">
        <v>2149</v>
      </c>
      <c r="AQ1119" s="2" t="s">
        <v>2176</v>
      </c>
      <c r="AR1119" s="2" t="str">
        <f>_xlfn.XLOOKUP(표1[[#This Row],[시도2]]&amp;" "&amp;표1[[#This Row],[시군구2]],요금제0402!C:C,요금제0402!G:G)</f>
        <v>경인B</v>
      </c>
      <c r="AS1119" s="2"/>
      <c r="AT1119" s="2"/>
      <c r="AU1119" s="2"/>
    </row>
    <row r="1120" spans="1:47" ht="16.5" customHeight="1">
      <c r="A1120" s="44">
        <v>1118</v>
      </c>
      <c r="B1120" s="17"/>
      <c r="C1120" s="17" t="s">
        <v>7683</v>
      </c>
      <c r="D1120" s="17" t="s">
        <v>7684</v>
      </c>
      <c r="E1120" s="11" t="s">
        <v>75</v>
      </c>
      <c r="F1120" s="17" t="s">
        <v>109</v>
      </c>
      <c r="G1120" s="17" t="s">
        <v>122</v>
      </c>
      <c r="H1120" s="11">
        <v>0</v>
      </c>
      <c r="I1120" s="154"/>
      <c r="J1120" s="17" t="s">
        <v>7685</v>
      </c>
      <c r="K1120" s="17" t="s">
        <v>7686</v>
      </c>
      <c r="L1120" s="11" t="s">
        <v>7116</v>
      </c>
      <c r="M1120" s="12">
        <v>45660</v>
      </c>
      <c r="N1120" s="12">
        <v>45665</v>
      </c>
      <c r="O1120" s="12" t="str">
        <f>IFERROR(_xlfn.XLOOKUP(표1[[#This Row],[시도]]&amp;" "&amp;표1[[#This Row],[시군구]],요금제0402!C:C,요금제0402!G:G),"-")</f>
        <v>서울B&amp;경인A</v>
      </c>
      <c r="P1120" s="156"/>
      <c r="Q1120" s="57">
        <v>0</v>
      </c>
      <c r="R1120" s="18">
        <v>100</v>
      </c>
      <c r="S1120" s="18">
        <v>50</v>
      </c>
      <c r="T1120" s="39" t="s">
        <v>64</v>
      </c>
      <c r="U1120" s="11" t="s">
        <v>64</v>
      </c>
      <c r="V1120" s="11">
        <v>7748703040</v>
      </c>
      <c r="W1120" s="11" t="s">
        <v>5785</v>
      </c>
      <c r="X1120" s="11" t="s">
        <v>191</v>
      </c>
      <c r="Y1120" s="11" t="s">
        <v>192</v>
      </c>
      <c r="Z1120" s="11">
        <v>66590101739112</v>
      </c>
      <c r="AA1120" s="11" t="s">
        <v>90</v>
      </c>
      <c r="AB1120" s="11" t="s">
        <v>193</v>
      </c>
      <c r="AC1120" s="17"/>
      <c r="AD1120" s="17"/>
      <c r="AE1120" s="17"/>
      <c r="AF1120" s="32"/>
      <c r="AG1120" s="56" t="str">
        <f>IFERROR(VLOOKUP(표1[[#This Row],[담당자]],'담당자 정보'!$B:$D,2,0),"")</f>
        <v>바로고</v>
      </c>
      <c r="AH1120" s="17" t="str">
        <f>IFERROR(VLOOKUP(표1[[#This Row],[담당자]],'담당자 정보'!$B:$E,4,0),"")</f>
        <v>1팀</v>
      </c>
      <c r="AI1120" s="167" t="s">
        <v>131</v>
      </c>
      <c r="AJ1120" s="41" t="str">
        <f>IFERROR(VLOOKUP(표1[[#This Row],[담당자]],배민비즈계정!$B:$E,3,0),"")</f>
        <v>kwpark</v>
      </c>
      <c r="AK1120" s="41" t="str">
        <f>IFERROR(VLOOKUP(표1[[#This Row],[담당자]],배민비즈계정!$B:$E,4,0),"")</f>
        <v>010-9098-6748</v>
      </c>
      <c r="AL1120" s="78" t="str">
        <f>VLOOKUP(표1[[#This Row],[담당자]],배민비즈계정!$B:$E,2,0)</f>
        <v>1팀</v>
      </c>
      <c r="AM1120" s="17" t="str">
        <f>VLOOKUP(표1[[#This Row],[담당자]],'담당자 정보'!B:G,6,FALSE)</f>
        <v>평정현</v>
      </c>
      <c r="AN1120" s="17" t="str">
        <f>VLOOKUP(표1[[#This Row],[팀장]],배민비즈계정!$B:$E,3,FALSE)</f>
        <v>jhpyeong</v>
      </c>
      <c r="AO1120" s="103" t="str">
        <f>VLOOKUP(표1[[#This Row],[팀장]],배민비즈계정!$B:$E,4,FALSE)</f>
        <v>010-4660-7292</v>
      </c>
      <c r="AP1120" s="2" t="s">
        <v>109</v>
      </c>
      <c r="AQ1120" s="2" t="s">
        <v>122</v>
      </c>
      <c r="AR1120" s="2" t="str">
        <f>_xlfn.XLOOKUP(표1[[#This Row],[시도2]]&amp;" "&amp;표1[[#This Row],[시군구2]],요금제0402!C:C,요금제0402!G:G)</f>
        <v>서울B&amp;경인A</v>
      </c>
      <c r="AS1120" s="2"/>
      <c r="AT1120" s="2"/>
      <c r="AU1120" s="2"/>
    </row>
    <row r="1121" spans="1:47" ht="16.5" customHeight="1">
      <c r="A1121" s="60">
        <v>1119</v>
      </c>
      <c r="B1121" s="17"/>
      <c r="C1121" s="17" t="s">
        <v>7687</v>
      </c>
      <c r="D1121" s="182" t="s">
        <v>7688</v>
      </c>
      <c r="E1121" s="11" t="s">
        <v>1177</v>
      </c>
      <c r="F1121" s="17" t="s">
        <v>109</v>
      </c>
      <c r="G1121" s="17" t="s">
        <v>7689</v>
      </c>
      <c r="H1121" s="11">
        <v>3</v>
      </c>
      <c r="I1121" s="47" t="s">
        <v>7690</v>
      </c>
      <c r="J1121" s="17"/>
      <c r="K1121" s="17"/>
      <c r="L1121" s="11" t="s">
        <v>7116</v>
      </c>
      <c r="M1121" s="12">
        <v>45660</v>
      </c>
      <c r="N1121" s="12">
        <v>45665</v>
      </c>
      <c r="O1121" s="12" t="str">
        <f>IFERROR(_xlfn.XLOOKUP(표1[[#This Row],[시도]]&amp;" "&amp;표1[[#This Row],[시군구]],요금제0402!C:C,요금제0402!G:G),"-")</f>
        <v>-</v>
      </c>
      <c r="P1121" s="156"/>
      <c r="Q1121" s="57">
        <v>0</v>
      </c>
      <c r="R1121" s="18">
        <v>100</v>
      </c>
      <c r="S1121" s="18">
        <v>50</v>
      </c>
      <c r="T1121" s="39" t="s">
        <v>64</v>
      </c>
      <c r="U1121" s="11" t="s">
        <v>64</v>
      </c>
      <c r="V1121" s="11">
        <v>2560801952</v>
      </c>
      <c r="W1121" s="11" t="s">
        <v>7691</v>
      </c>
      <c r="X1121" s="11" t="s">
        <v>7692</v>
      </c>
      <c r="Y1121" s="11" t="s">
        <v>7693</v>
      </c>
      <c r="Z1121" s="11">
        <v>42215089501016</v>
      </c>
      <c r="AA1121" s="11" t="s">
        <v>103</v>
      </c>
      <c r="AB1121" s="11" t="s">
        <v>7694</v>
      </c>
      <c r="AC1121" s="17"/>
      <c r="AD1121" s="17"/>
      <c r="AE1121" s="17"/>
      <c r="AF1121" s="32"/>
      <c r="AG1121" s="17" t="str">
        <f>IFERROR(VLOOKUP(표1[[#This Row],[담당자]],'담당자 정보'!$B:$D,2,0),"")</f>
        <v>바로고</v>
      </c>
      <c r="AH1121" s="17" t="str">
        <f>IFERROR(VLOOKUP(표1[[#This Row],[담당자]],'담당자 정보'!$B:$E,4,0),"")</f>
        <v>4팀</v>
      </c>
      <c r="AI1121" s="167" t="s">
        <v>222</v>
      </c>
      <c r="AJ1121" s="41" t="str">
        <f>IFERROR(VLOOKUP(표1[[#This Row],[담당자]],배민비즈계정!$B:$E,3,0),"")</f>
        <v>tmdrl1539</v>
      </c>
      <c r="AK1121" s="41" t="str">
        <f>IFERROR(VLOOKUP(표1[[#This Row],[담당자]],배민비즈계정!$B:$E,4,0),"")</f>
        <v>010-4629-1734</v>
      </c>
      <c r="AL1121" s="78" t="str">
        <f>VLOOKUP(표1[[#This Row],[담당자]],배민비즈계정!$B:$E,2,0)</f>
        <v>4팀</v>
      </c>
      <c r="AM1121" s="17" t="str">
        <f>VLOOKUP(표1[[#This Row],[담당자]],'담당자 정보'!B:G,6,FALSE)</f>
        <v>평정현</v>
      </c>
      <c r="AN1121" s="17" t="str">
        <f>VLOOKUP(표1[[#This Row],[팀장]],배민비즈계정!$B:$E,3,FALSE)</f>
        <v>jhpyeong</v>
      </c>
      <c r="AO1121" s="103" t="str">
        <f>VLOOKUP(표1[[#This Row],[팀장]],배민비즈계정!$B:$E,4,FALSE)</f>
        <v>010-4660-7292</v>
      </c>
      <c r="AP1121" s="2" t="s">
        <v>109</v>
      </c>
      <c r="AQ1121" s="2" t="s">
        <v>7689</v>
      </c>
      <c r="AR1121" s="2" t="e">
        <f>_xlfn.XLOOKUP(표1[[#This Row],[시도2]]&amp;" "&amp;표1[[#This Row],[시군구2]],요금제0402!C:C,요금제0402!G:G)</f>
        <v>#N/A</v>
      </c>
      <c r="AS1121" s="2"/>
      <c r="AT1121" s="2">
        <v>9</v>
      </c>
      <c r="AU1121" s="2"/>
    </row>
    <row r="1122" spans="1:47" ht="16.5" customHeight="1">
      <c r="A1122" s="44">
        <v>1120</v>
      </c>
      <c r="B1122" s="17"/>
      <c r="C1122" s="17" t="s">
        <v>7695</v>
      </c>
      <c r="D1122" s="182" t="s">
        <v>7696</v>
      </c>
      <c r="E1122" s="11" t="s">
        <v>1177</v>
      </c>
      <c r="F1122" s="17" t="s">
        <v>109</v>
      </c>
      <c r="G1122" s="17" t="s">
        <v>7689</v>
      </c>
      <c r="H1122" s="11">
        <v>1</v>
      </c>
      <c r="I1122" s="154"/>
      <c r="J1122" s="17"/>
      <c r="K1122" s="17"/>
      <c r="L1122" s="11" t="s">
        <v>7116</v>
      </c>
      <c r="M1122" s="12">
        <v>45660</v>
      </c>
      <c r="N1122" s="12">
        <v>45665</v>
      </c>
      <c r="O1122" s="12" t="str">
        <f>IFERROR(_xlfn.XLOOKUP(표1[[#This Row],[시도]]&amp;" "&amp;표1[[#This Row],[시군구]],요금제0402!C:C,요금제0402!G:G),"-")</f>
        <v>-</v>
      </c>
      <c r="P1122" s="156"/>
      <c r="Q1122" s="57">
        <v>0</v>
      </c>
      <c r="R1122" s="18">
        <v>100</v>
      </c>
      <c r="S1122" s="18">
        <v>50</v>
      </c>
      <c r="T1122" s="39" t="s">
        <v>64</v>
      </c>
      <c r="U1122" s="11" t="s">
        <v>64</v>
      </c>
      <c r="V1122" s="11">
        <v>4540403196</v>
      </c>
      <c r="W1122" s="11" t="s">
        <v>7697</v>
      </c>
      <c r="X1122" s="11" t="s">
        <v>7698</v>
      </c>
      <c r="Y1122" s="11" t="s">
        <v>1192</v>
      </c>
      <c r="Z1122" s="11">
        <v>22505156037130</v>
      </c>
      <c r="AA1122" s="11" t="s">
        <v>142</v>
      </c>
      <c r="AB1122" s="11" t="s">
        <v>1193</v>
      </c>
      <c r="AC1122" s="17"/>
      <c r="AD1122" s="17"/>
      <c r="AE1122" s="17"/>
      <c r="AF1122" s="32"/>
      <c r="AG1122" s="17" t="str">
        <f>IFERROR(VLOOKUP(표1[[#This Row],[담당자]],'담당자 정보'!$B:$D,2,0),"")</f>
        <v>바로고</v>
      </c>
      <c r="AH1122" s="17" t="str">
        <f>IFERROR(VLOOKUP(표1[[#This Row],[담당자]],'담당자 정보'!$B:$E,4,0),"")</f>
        <v>4팀</v>
      </c>
      <c r="AI1122" s="167" t="s">
        <v>222</v>
      </c>
      <c r="AJ1122" s="41" t="str">
        <f>IFERROR(VLOOKUP(표1[[#This Row],[담당자]],배민비즈계정!$B:$E,3,0),"")</f>
        <v>tmdrl1539</v>
      </c>
      <c r="AK1122" s="41" t="str">
        <f>IFERROR(VLOOKUP(표1[[#This Row],[담당자]],배민비즈계정!$B:$E,4,0),"")</f>
        <v>010-4629-1734</v>
      </c>
      <c r="AL1122" s="78" t="str">
        <f>VLOOKUP(표1[[#This Row],[담당자]],배민비즈계정!$B:$E,2,0)</f>
        <v>4팀</v>
      </c>
      <c r="AM1122" s="17" t="str">
        <f>VLOOKUP(표1[[#This Row],[담당자]],'담당자 정보'!B:G,6,FALSE)</f>
        <v>평정현</v>
      </c>
      <c r="AN1122" s="17" t="str">
        <f>VLOOKUP(표1[[#This Row],[팀장]],배민비즈계정!$B:$E,3,FALSE)</f>
        <v>jhpyeong</v>
      </c>
      <c r="AO1122" s="103" t="str">
        <f>VLOOKUP(표1[[#This Row],[팀장]],배민비즈계정!$B:$E,4,FALSE)</f>
        <v>010-4660-7292</v>
      </c>
      <c r="AP1122" s="2" t="s">
        <v>109</v>
      </c>
      <c r="AQ1122" s="2" t="s">
        <v>7689</v>
      </c>
      <c r="AR1122" s="2" t="e">
        <f>_xlfn.XLOOKUP(표1[[#This Row],[시도2]]&amp;" "&amp;표1[[#This Row],[시군구2]],요금제0402!C:C,요금제0402!G:G)</f>
        <v>#N/A</v>
      </c>
      <c r="AS1122" s="2"/>
      <c r="AT1122" s="2">
        <v>10</v>
      </c>
      <c r="AU1122" s="2"/>
    </row>
    <row r="1123" spans="1:47" ht="16.5" customHeight="1">
      <c r="A1123" s="60">
        <v>1121</v>
      </c>
      <c r="B1123" s="11"/>
      <c r="C1123" s="11" t="s">
        <v>7699</v>
      </c>
      <c r="D1123" s="11" t="s">
        <v>7700</v>
      </c>
      <c r="E1123" s="11" t="s">
        <v>75</v>
      </c>
      <c r="F1123" s="11" t="s">
        <v>1747</v>
      </c>
      <c r="G1123" s="11" t="s">
        <v>1810</v>
      </c>
      <c r="H1123" s="11">
        <v>0</v>
      </c>
      <c r="I1123" s="50"/>
      <c r="J1123" s="11" t="s">
        <v>7701</v>
      </c>
      <c r="K1123" s="11" t="s">
        <v>7702</v>
      </c>
      <c r="L1123" s="11" t="s">
        <v>7116</v>
      </c>
      <c r="M1123" s="12">
        <v>45667</v>
      </c>
      <c r="N1123" s="12">
        <v>45672</v>
      </c>
      <c r="O1123" s="12" t="str">
        <f>IFERROR(_xlfn.XLOOKUP(표1[[#This Row],[시도]]&amp;" "&amp;표1[[#This Row],[시군구]],요금제0402!C:C,요금제0402!G:G),"-")</f>
        <v>지방</v>
      </c>
      <c r="P1123" s="40"/>
      <c r="Q1123" s="57">
        <v>0</v>
      </c>
      <c r="R1123" s="18">
        <v>100</v>
      </c>
      <c r="S1123" s="18">
        <v>50</v>
      </c>
      <c r="T1123" s="39" t="s">
        <v>64</v>
      </c>
      <c r="U1123" s="11" t="s">
        <v>64</v>
      </c>
      <c r="V1123" s="11">
        <v>7830101023</v>
      </c>
      <c r="W1123" s="11" t="s">
        <v>7703</v>
      </c>
      <c r="X1123" s="11" t="s">
        <v>7704</v>
      </c>
      <c r="Y1123" s="11" t="s">
        <v>7705</v>
      </c>
      <c r="Z1123" s="11">
        <v>100105970349</v>
      </c>
      <c r="AA1123" s="11" t="s">
        <v>1097</v>
      </c>
      <c r="AB1123" s="11" t="s">
        <v>7706</v>
      </c>
      <c r="AC1123" s="11"/>
      <c r="AD1123" s="11"/>
      <c r="AE1123" s="11"/>
      <c r="AF1123" s="15"/>
      <c r="AG1123" s="17" t="str">
        <f>IFERROR(VLOOKUP(표1[[#This Row],[담당자]],'담당자 정보'!$B:$D,2,0),"")</f>
        <v>딜버</v>
      </c>
      <c r="AH1123" s="11" t="str">
        <f>IFERROR(VLOOKUP(표1[[#This Row],[담당자]],'담당자 정보'!$B:$E,4,0),"")</f>
        <v>-</v>
      </c>
      <c r="AI1123" s="41" t="s">
        <v>7707</v>
      </c>
      <c r="AJ1123" s="39" t="str">
        <f>IFERROR(VLOOKUP(표1[[#This Row],[담당자]],배민비즈계정!$B:$E,3,0),"")</f>
        <v>zzzzzzzzzz10</v>
      </c>
      <c r="AK1123" s="39" t="str">
        <f>IFERROR(VLOOKUP(표1[[#This Row],[담당자]],배민비즈계정!$B:$E,4,0),"")</f>
        <v>010-8556-4954</v>
      </c>
      <c r="AL1123" s="12" t="str">
        <f>VLOOKUP(표1[[#This Row],[담당자]],배민비즈계정!$B:$E,2,0)</f>
        <v>딜버</v>
      </c>
      <c r="AM1123" s="11">
        <f>VLOOKUP(표1[[#This Row],[담당자]],'담당자 정보'!B:G,6,FALSE)</f>
        <v>0</v>
      </c>
      <c r="AN1123" s="11" t="e">
        <f>VLOOKUP(표1[[#This Row],[팀장]],배민비즈계정!$B:$E,3,FALSE)</f>
        <v>#N/A</v>
      </c>
      <c r="AO1123" s="16" t="e">
        <f>VLOOKUP(표1[[#This Row],[팀장]],배민비즈계정!$B:$E,4,FALSE)</f>
        <v>#N/A</v>
      </c>
      <c r="AP1123" s="2" t="s">
        <v>1747</v>
      </c>
      <c r="AQ1123" s="2" t="s">
        <v>1810</v>
      </c>
      <c r="AR1123" s="2" t="str">
        <f>_xlfn.XLOOKUP(표1[[#This Row],[시도2]]&amp;" "&amp;표1[[#This Row],[시군구2]],요금제0402!C:C,요금제0402!G:G)</f>
        <v>지방</v>
      </c>
      <c r="AS1123" s="2"/>
      <c r="AT1123" s="2"/>
      <c r="AU1123" s="2"/>
    </row>
    <row r="1124" spans="1:47" ht="16.5" customHeight="1">
      <c r="A1124" s="44">
        <v>1122</v>
      </c>
      <c r="B1124" s="11"/>
      <c r="C1124" s="11" t="s">
        <v>7708</v>
      </c>
      <c r="D1124" s="11" t="s">
        <v>7709</v>
      </c>
      <c r="E1124" s="11" t="s">
        <v>56</v>
      </c>
      <c r="F1124" s="11" t="s">
        <v>388</v>
      </c>
      <c r="G1124" s="11" t="s">
        <v>423</v>
      </c>
      <c r="H1124" s="11">
        <v>0</v>
      </c>
      <c r="I1124" s="50"/>
      <c r="J1124" s="11" t="s">
        <v>7710</v>
      </c>
      <c r="K1124" s="11" t="s">
        <v>4422</v>
      </c>
      <c r="L1124" s="11" t="s">
        <v>7116</v>
      </c>
      <c r="M1124" s="12">
        <v>45667</v>
      </c>
      <c r="N1124" s="12">
        <v>45672</v>
      </c>
      <c r="O1124" s="12" t="str">
        <f>IFERROR(_xlfn.XLOOKUP(표1[[#This Row],[시도]]&amp;" "&amp;표1[[#This Row],[시군구]],요금제0402!C:C,요금제0402!G:G),"-")</f>
        <v>지방</v>
      </c>
      <c r="P1124" s="40"/>
      <c r="Q1124" s="57">
        <v>0</v>
      </c>
      <c r="R1124" s="18">
        <v>100</v>
      </c>
      <c r="S1124" s="18">
        <v>50</v>
      </c>
      <c r="T1124" s="39" t="s">
        <v>64</v>
      </c>
      <c r="U1124" s="11" t="s">
        <v>64</v>
      </c>
      <c r="V1124" s="11">
        <v>6510502330</v>
      </c>
      <c r="W1124" s="11" t="s">
        <v>7711</v>
      </c>
      <c r="X1124" s="11" t="s">
        <v>7712</v>
      </c>
      <c r="Y1124" s="11" t="s">
        <v>7713</v>
      </c>
      <c r="Z1124" s="11">
        <v>3561173514503</v>
      </c>
      <c r="AA1124" s="11" t="s">
        <v>142</v>
      </c>
      <c r="AB1124" s="11" t="s">
        <v>7714</v>
      </c>
      <c r="AC1124" s="11"/>
      <c r="AD1124" s="11"/>
      <c r="AE1124" s="11"/>
      <c r="AF1124" s="15"/>
      <c r="AG1124" s="56" t="str">
        <f>IFERROR(VLOOKUP(표1[[#This Row],[담당자]],'담당자 정보'!$B:$D,2,0),"")</f>
        <v>바로고</v>
      </c>
      <c r="AH1124" s="11" t="str">
        <f>IFERROR(VLOOKUP(표1[[#This Row],[담당자]],'담당자 정보'!$B:$E,4,0),"")</f>
        <v>2팀</v>
      </c>
      <c r="AI1124" s="167" t="s">
        <v>535</v>
      </c>
      <c r="AJ1124" s="39" t="str">
        <f>IFERROR(VLOOKUP(표1[[#This Row],[담당자]],배민비즈계정!$B:$E,3,0),"")</f>
        <v>yckim</v>
      </c>
      <c r="AK1124" s="39" t="str">
        <f>IFERROR(VLOOKUP(표1[[#This Row],[담당자]],배민비즈계정!$B:$E,4,0),"")</f>
        <v>010-9995-3121</v>
      </c>
      <c r="AL1124" s="12" t="str">
        <f>VLOOKUP(표1[[#This Row],[담당자]],배민비즈계정!$B:$E,2,0)</f>
        <v>2팀</v>
      </c>
      <c r="AM1124" s="11" t="str">
        <f>VLOOKUP(표1[[#This Row],[담당자]],'담당자 정보'!B:G,6,FALSE)</f>
        <v>최융희</v>
      </c>
      <c r="AN1124" s="11" t="str">
        <f>VLOOKUP(표1[[#This Row],[팀장]],배민비즈계정!$B:$E,3,FALSE)</f>
        <v>yhchoi62</v>
      </c>
      <c r="AO1124" s="16" t="str">
        <f>VLOOKUP(표1[[#This Row],[팀장]],배민비즈계정!$B:$E,4,FALSE)</f>
        <v xml:space="preserve"> 010-2336-6262</v>
      </c>
      <c r="AP1124" s="2" t="s">
        <v>388</v>
      </c>
      <c r="AQ1124" s="2" t="s">
        <v>423</v>
      </c>
      <c r="AR1124" s="2" t="str">
        <f>_xlfn.XLOOKUP(표1[[#This Row],[시도2]]&amp;" "&amp;표1[[#This Row],[시군구2]],요금제0402!C:C,요금제0402!G:G)</f>
        <v>지방</v>
      </c>
      <c r="AS1124" s="2"/>
      <c r="AT1124" s="2"/>
      <c r="AU1124" s="2"/>
    </row>
    <row r="1125" spans="1:47" ht="16.5" customHeight="1">
      <c r="A1125" s="60">
        <v>1123</v>
      </c>
      <c r="B1125" s="11"/>
      <c r="C1125" s="11" t="s">
        <v>7715</v>
      </c>
      <c r="D1125" s="11" t="s">
        <v>7716</v>
      </c>
      <c r="E1125" s="11" t="s">
        <v>3758</v>
      </c>
      <c r="F1125" s="11" t="s">
        <v>2149</v>
      </c>
      <c r="G1125" s="11" t="s">
        <v>435</v>
      </c>
      <c r="H1125" s="11">
        <v>0</v>
      </c>
      <c r="I1125" s="50"/>
      <c r="J1125" s="11" t="s">
        <v>7717</v>
      </c>
      <c r="K1125" s="11" t="s">
        <v>7718</v>
      </c>
      <c r="L1125" s="11" t="s">
        <v>7116</v>
      </c>
      <c r="M1125" s="12">
        <v>45667</v>
      </c>
      <c r="N1125" s="12">
        <v>45672</v>
      </c>
      <c r="O1125" s="12" t="str">
        <f>IFERROR(_xlfn.XLOOKUP(표1[[#This Row],[시도]]&amp;" "&amp;표1[[#This Row],[시군구]],요금제0402!C:C,요금제0402!G:G),"-")</f>
        <v>경인B</v>
      </c>
      <c r="P1125" s="40"/>
      <c r="Q1125" s="57">
        <v>0</v>
      </c>
      <c r="R1125" s="18">
        <v>100</v>
      </c>
      <c r="S1125" s="18">
        <v>50</v>
      </c>
      <c r="T1125" s="39" t="s">
        <v>64</v>
      </c>
      <c r="U1125" s="11" t="s">
        <v>150</v>
      </c>
      <c r="V1125" s="11">
        <v>0</v>
      </c>
      <c r="W1125" s="11">
        <v>0</v>
      </c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/>
      <c r="AD1125" s="11"/>
      <c r="AE1125" s="11"/>
      <c r="AF1125" s="15"/>
      <c r="AG1125" s="56" t="str">
        <f>IFERROR(VLOOKUP(표1[[#This Row],[담당자]],'담당자 정보'!$B:$D,2,0),"")</f>
        <v>바로고</v>
      </c>
      <c r="AH1125" s="11" t="str">
        <f>IFERROR(VLOOKUP(표1[[#This Row],[담당자]],'담당자 정보'!$B:$E,4,0),"")</f>
        <v>1팀</v>
      </c>
      <c r="AI1125" s="167" t="s">
        <v>356</v>
      </c>
      <c r="AJ1125" s="39" t="str">
        <f>IFERROR(VLOOKUP(표1[[#This Row],[담당자]],배민비즈계정!$B:$E,3,0),"")</f>
        <v>jhpyeong</v>
      </c>
      <c r="AK1125" s="39" t="str">
        <f>IFERROR(VLOOKUP(표1[[#This Row],[담당자]],배민비즈계정!$B:$E,4,0),"")</f>
        <v>010-4660-7292</v>
      </c>
      <c r="AL1125" s="12" t="str">
        <f>VLOOKUP(표1[[#This Row],[담당자]],배민비즈계정!$B:$E,2,0)</f>
        <v>1팀 팀장</v>
      </c>
      <c r="AM1125" s="11" t="str">
        <f>VLOOKUP(표1[[#This Row],[담당자]],'담당자 정보'!B:G,6,FALSE)</f>
        <v>평정현</v>
      </c>
      <c r="AN1125" s="11" t="str">
        <f>VLOOKUP(표1[[#This Row],[팀장]],배민비즈계정!$B:$E,3,FALSE)</f>
        <v>jhpyeong</v>
      </c>
      <c r="AO1125" s="16" t="str">
        <f>VLOOKUP(표1[[#This Row],[팀장]],배민비즈계정!$B:$E,4,FALSE)</f>
        <v>010-4660-7292</v>
      </c>
      <c r="AP1125" s="2" t="s">
        <v>2149</v>
      </c>
      <c r="AQ1125" s="2" t="s">
        <v>435</v>
      </c>
      <c r="AR1125" s="2" t="str">
        <f>_xlfn.XLOOKUP(표1[[#This Row],[시도2]]&amp;" "&amp;표1[[#This Row],[시군구2]],요금제0402!C:C,요금제0402!G:G)</f>
        <v>경인B</v>
      </c>
      <c r="AS1125" s="2"/>
      <c r="AT1125" s="2"/>
      <c r="AU1125" s="2"/>
    </row>
    <row r="1126" spans="1:47" ht="16.5" customHeight="1">
      <c r="A1126" s="44">
        <v>1124</v>
      </c>
      <c r="B1126" s="11"/>
      <c r="C1126" s="11" t="s">
        <v>7719</v>
      </c>
      <c r="D1126" s="11" t="s">
        <v>7720</v>
      </c>
      <c r="E1126" s="11" t="s">
        <v>108</v>
      </c>
      <c r="F1126" s="11" t="s">
        <v>109</v>
      </c>
      <c r="G1126" s="11" t="s">
        <v>1044</v>
      </c>
      <c r="H1126" s="11">
        <v>1</v>
      </c>
      <c r="I1126" s="50"/>
      <c r="J1126" s="11" t="s">
        <v>7721</v>
      </c>
      <c r="K1126" s="11" t="s">
        <v>7722</v>
      </c>
      <c r="L1126" s="11" t="s">
        <v>7116</v>
      </c>
      <c r="M1126" s="12">
        <v>45667</v>
      </c>
      <c r="N1126" s="12">
        <v>45672</v>
      </c>
      <c r="O1126" s="12" t="str">
        <f>IFERROR(_xlfn.XLOOKUP(표1[[#This Row],[시도]]&amp;" "&amp;표1[[#This Row],[시군구]],요금제0402!C:C,요금제0402!G:G),"-")</f>
        <v>경인B</v>
      </c>
      <c r="P1126" s="40"/>
      <c r="Q1126" s="57">
        <v>0</v>
      </c>
      <c r="R1126" s="18">
        <v>100</v>
      </c>
      <c r="S1126" s="18">
        <v>50</v>
      </c>
      <c r="T1126" s="39" t="s">
        <v>64</v>
      </c>
      <c r="U1126" s="11" t="s">
        <v>64</v>
      </c>
      <c r="V1126" s="11">
        <v>4140199107</v>
      </c>
      <c r="W1126" s="11" t="s">
        <v>1529</v>
      </c>
      <c r="X1126" s="11" t="s">
        <v>995</v>
      </c>
      <c r="Y1126" s="11" t="s">
        <v>1530</v>
      </c>
      <c r="Z1126" s="11">
        <v>3333249176407</v>
      </c>
      <c r="AA1126" s="11" t="s">
        <v>68</v>
      </c>
      <c r="AB1126" s="11" t="s">
        <v>1531</v>
      </c>
      <c r="AC1126" s="11"/>
      <c r="AD1126" s="11"/>
      <c r="AE1126" s="11"/>
      <c r="AF1126" s="15"/>
      <c r="AG1126" s="56" t="str">
        <f>IFERROR(VLOOKUP(표1[[#This Row],[담당자]],'담당자 정보'!$B:$D,2,0),"")</f>
        <v>바로고</v>
      </c>
      <c r="AH1126" s="11" t="str">
        <f>IFERROR(VLOOKUP(표1[[#This Row],[담당자]],'담당자 정보'!$B:$E,4,0),"")</f>
        <v>1팀</v>
      </c>
      <c r="AI1126" s="167" t="s">
        <v>118</v>
      </c>
      <c r="AJ1126" s="39" t="str">
        <f>IFERROR(VLOOKUP(표1[[#This Row],[담당자]],배민비즈계정!$B:$E,3,0),"")</f>
        <v>swyoo</v>
      </c>
      <c r="AK1126" s="39" t="str">
        <f>IFERROR(VLOOKUP(표1[[#This Row],[담당자]],배민비즈계정!$B:$E,4,0),"")</f>
        <v xml:space="preserve"> 010-5714-1605</v>
      </c>
      <c r="AL1126" s="12" t="str">
        <f>VLOOKUP(표1[[#This Row],[담당자]],배민비즈계정!$B:$E,2,0)</f>
        <v>1팀</v>
      </c>
      <c r="AM1126" s="11" t="str">
        <f>VLOOKUP(표1[[#This Row],[담당자]],'담당자 정보'!B:G,6,FALSE)</f>
        <v>평정현</v>
      </c>
      <c r="AN1126" s="11" t="str">
        <f>VLOOKUP(표1[[#This Row],[팀장]],배민비즈계정!$B:$E,3,FALSE)</f>
        <v>jhpyeong</v>
      </c>
      <c r="AO1126" s="16" t="str">
        <f>VLOOKUP(표1[[#This Row],[팀장]],배민비즈계정!$B:$E,4,FALSE)</f>
        <v>010-4660-7292</v>
      </c>
      <c r="AP1126" s="2" t="s">
        <v>109</v>
      </c>
      <c r="AQ1126" s="2" t="s">
        <v>1044</v>
      </c>
      <c r="AR1126" s="2" t="str">
        <f>_xlfn.XLOOKUP(표1[[#This Row],[시도2]]&amp;" "&amp;표1[[#This Row],[시군구2]],요금제0402!C:C,요금제0402!G:G)</f>
        <v>경인B</v>
      </c>
      <c r="AS1126" s="2"/>
      <c r="AT1126" s="2"/>
      <c r="AU1126" s="2"/>
    </row>
    <row r="1127" spans="1:47" ht="16.5" customHeight="1">
      <c r="A1127" s="60">
        <v>1125</v>
      </c>
      <c r="B1127" s="11"/>
      <c r="C1127" s="11" t="s">
        <v>7723</v>
      </c>
      <c r="D1127" s="11" t="s">
        <v>7724</v>
      </c>
      <c r="E1127" s="11" t="s">
        <v>3758</v>
      </c>
      <c r="F1127" s="11" t="s">
        <v>2149</v>
      </c>
      <c r="G1127" s="11" t="s">
        <v>2497</v>
      </c>
      <c r="H1127" s="11">
        <v>0</v>
      </c>
      <c r="I1127" s="50"/>
      <c r="J1127" s="11" t="s">
        <v>7725</v>
      </c>
      <c r="K1127" s="11" t="s">
        <v>6928</v>
      </c>
      <c r="L1127" s="11" t="s">
        <v>7116</v>
      </c>
      <c r="M1127" s="12">
        <v>45667</v>
      </c>
      <c r="N1127" s="12">
        <v>45672</v>
      </c>
      <c r="O1127" s="12" t="str">
        <f>IFERROR(_xlfn.XLOOKUP(표1[[#This Row],[시도]]&amp;" "&amp;표1[[#This Row],[시군구]],요금제0402!C:C,요금제0402!G:G),"-")</f>
        <v>경인B</v>
      </c>
      <c r="P1127" s="40"/>
      <c r="Q1127" s="57">
        <v>0</v>
      </c>
      <c r="R1127" s="18">
        <v>100</v>
      </c>
      <c r="S1127" s="18">
        <v>50</v>
      </c>
      <c r="T1127" s="39" t="s">
        <v>64</v>
      </c>
      <c r="U1127" s="11" t="s">
        <v>150</v>
      </c>
      <c r="V1127" s="11">
        <v>0</v>
      </c>
      <c r="W1127" s="11">
        <v>0</v>
      </c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/>
      <c r="AD1127" s="11"/>
      <c r="AE1127" s="11"/>
      <c r="AF1127" s="15"/>
      <c r="AG1127" s="56" t="str">
        <f>IFERROR(VLOOKUP(표1[[#This Row],[담당자]],'담당자 정보'!$B:$D,2,0),"")</f>
        <v>바로고</v>
      </c>
      <c r="AH1127" s="11" t="str">
        <f>IFERROR(VLOOKUP(표1[[#This Row],[담당자]],'담당자 정보'!$B:$E,4,0),"")</f>
        <v>1팀</v>
      </c>
      <c r="AI1127" s="167" t="s">
        <v>2479</v>
      </c>
      <c r="AJ1127" s="39" t="str">
        <f>IFERROR(VLOOKUP(표1[[#This Row],[담당자]],배민비즈계정!$B:$E,3,0),"")</f>
        <v>yong1217</v>
      </c>
      <c r="AK1127" s="39" t="str">
        <f>IFERROR(VLOOKUP(표1[[#This Row],[담당자]],배민비즈계정!$B:$E,4,0),"")</f>
        <v xml:space="preserve"> 010-9876-9387</v>
      </c>
      <c r="AL1127" s="12" t="str">
        <f>VLOOKUP(표1[[#This Row],[담당자]],배민비즈계정!$B:$E,2,0)</f>
        <v>1팀</v>
      </c>
      <c r="AM1127" s="11" t="str">
        <f>VLOOKUP(표1[[#This Row],[담당자]],'담당자 정보'!B:G,6,FALSE)</f>
        <v>평정현</v>
      </c>
      <c r="AN1127" s="11" t="str">
        <f>VLOOKUP(표1[[#This Row],[팀장]],배민비즈계정!$B:$E,3,FALSE)</f>
        <v>jhpyeong</v>
      </c>
      <c r="AO1127" s="16" t="str">
        <f>VLOOKUP(표1[[#This Row],[팀장]],배민비즈계정!$B:$E,4,FALSE)</f>
        <v>010-4660-7292</v>
      </c>
      <c r="AP1127" s="2" t="s">
        <v>2149</v>
      </c>
      <c r="AQ1127" s="2" t="s">
        <v>2497</v>
      </c>
      <c r="AR1127" s="2" t="str">
        <f>_xlfn.XLOOKUP(표1[[#This Row],[시도2]]&amp;" "&amp;표1[[#This Row],[시군구2]],요금제0402!C:C,요금제0402!G:G)</f>
        <v>경인B</v>
      </c>
      <c r="AS1127" s="2"/>
      <c r="AT1127" s="2"/>
      <c r="AU1127" s="2"/>
    </row>
    <row r="1128" spans="1:47" ht="16.5" customHeight="1">
      <c r="A1128" s="44">
        <v>1126</v>
      </c>
      <c r="B1128" s="11"/>
      <c r="C1128" s="11" t="s">
        <v>7726</v>
      </c>
      <c r="D1128" s="11" t="s">
        <v>7727</v>
      </c>
      <c r="E1128" s="11" t="s">
        <v>56</v>
      </c>
      <c r="F1128" s="11" t="s">
        <v>2149</v>
      </c>
      <c r="G1128" s="11" t="s">
        <v>435</v>
      </c>
      <c r="H1128" s="11">
        <v>0</v>
      </c>
      <c r="I1128" s="50"/>
      <c r="J1128" s="11" t="s">
        <v>7728</v>
      </c>
      <c r="K1128" s="11" t="s">
        <v>6948</v>
      </c>
      <c r="L1128" s="11" t="s">
        <v>7116</v>
      </c>
      <c r="M1128" s="12">
        <v>45667</v>
      </c>
      <c r="N1128" s="12">
        <v>45672</v>
      </c>
      <c r="O1128" s="12" t="str">
        <f>IFERROR(_xlfn.XLOOKUP(표1[[#This Row],[시도]]&amp;" "&amp;표1[[#This Row],[시군구]],요금제0402!C:C,요금제0402!G:G),"-")</f>
        <v>경인B</v>
      </c>
      <c r="P1128" s="40"/>
      <c r="Q1128" s="57">
        <v>0</v>
      </c>
      <c r="R1128" s="18">
        <v>100</v>
      </c>
      <c r="S1128" s="18">
        <v>50</v>
      </c>
      <c r="T1128" s="39" t="s">
        <v>64</v>
      </c>
      <c r="U1128" s="11" t="s">
        <v>64</v>
      </c>
      <c r="V1128" s="11">
        <v>1332102735</v>
      </c>
      <c r="W1128" s="11" t="s">
        <v>7729</v>
      </c>
      <c r="X1128" s="11" t="s">
        <v>7730</v>
      </c>
      <c r="Y1128" s="11" t="s">
        <v>7731</v>
      </c>
      <c r="Z1128" s="11">
        <v>100126969008</v>
      </c>
      <c r="AA1128" s="11" t="s">
        <v>408</v>
      </c>
      <c r="AB1128" s="11" t="s">
        <v>7732</v>
      </c>
      <c r="AC1128" s="11"/>
      <c r="AD1128" s="11"/>
      <c r="AE1128" s="11"/>
      <c r="AF1128" s="15"/>
      <c r="AG1128" s="56" t="str">
        <f>IFERROR(VLOOKUP(표1[[#This Row],[담당자]],'담당자 정보'!$B:$D,2,0),"")</f>
        <v>바로고</v>
      </c>
      <c r="AH1128" s="11" t="str">
        <f>IFERROR(VLOOKUP(표1[[#This Row],[담당자]],'담당자 정보'!$B:$E,4,0),"")</f>
        <v>1팀</v>
      </c>
      <c r="AI1128" s="167" t="s">
        <v>2479</v>
      </c>
      <c r="AJ1128" s="39" t="str">
        <f>IFERROR(VLOOKUP(표1[[#This Row],[담당자]],배민비즈계정!$B:$E,3,0),"")</f>
        <v>yong1217</v>
      </c>
      <c r="AK1128" s="39" t="str">
        <f>IFERROR(VLOOKUP(표1[[#This Row],[담당자]],배민비즈계정!$B:$E,4,0),"")</f>
        <v xml:space="preserve"> 010-9876-9387</v>
      </c>
      <c r="AL1128" s="12" t="str">
        <f>VLOOKUP(표1[[#This Row],[담당자]],배민비즈계정!$B:$E,2,0)</f>
        <v>1팀</v>
      </c>
      <c r="AM1128" s="11" t="str">
        <f>VLOOKUP(표1[[#This Row],[담당자]],'담당자 정보'!B:G,6,FALSE)</f>
        <v>평정현</v>
      </c>
      <c r="AN1128" s="11" t="str">
        <f>VLOOKUP(표1[[#This Row],[팀장]],배민비즈계정!$B:$E,3,FALSE)</f>
        <v>jhpyeong</v>
      </c>
      <c r="AO1128" s="16" t="str">
        <f>VLOOKUP(표1[[#This Row],[팀장]],배민비즈계정!$B:$E,4,FALSE)</f>
        <v>010-4660-7292</v>
      </c>
      <c r="AP1128" s="2" t="s">
        <v>2149</v>
      </c>
      <c r="AQ1128" s="2" t="s">
        <v>435</v>
      </c>
      <c r="AR1128" s="2" t="str">
        <f>_xlfn.XLOOKUP(표1[[#This Row],[시도2]]&amp;" "&amp;표1[[#This Row],[시군구2]],요금제0402!C:C,요금제0402!G:G)</f>
        <v>경인B</v>
      </c>
      <c r="AS1128" s="2"/>
      <c r="AT1128" s="2"/>
      <c r="AU1128" s="2"/>
    </row>
    <row r="1129" spans="1:47" ht="16.5" customHeight="1">
      <c r="A1129" s="60">
        <v>1127</v>
      </c>
      <c r="B1129" s="11"/>
      <c r="C1129" s="11" t="s">
        <v>7733</v>
      </c>
      <c r="D1129" s="11" t="s">
        <v>7734</v>
      </c>
      <c r="E1129" s="11" t="s">
        <v>56</v>
      </c>
      <c r="F1129" s="11" t="s">
        <v>388</v>
      </c>
      <c r="G1129" s="11" t="s">
        <v>377</v>
      </c>
      <c r="H1129" s="11">
        <v>0</v>
      </c>
      <c r="I1129" s="50"/>
      <c r="J1129" s="11" t="s">
        <v>7735</v>
      </c>
      <c r="K1129" s="11" t="s">
        <v>7736</v>
      </c>
      <c r="L1129" s="11" t="s">
        <v>7116</v>
      </c>
      <c r="M1129" s="12">
        <v>45667</v>
      </c>
      <c r="N1129" s="12">
        <v>45672</v>
      </c>
      <c r="O1129" s="12" t="str">
        <f>IFERROR(_xlfn.XLOOKUP(표1[[#This Row],[시도]]&amp;" "&amp;표1[[#This Row],[시군구]],요금제0402!C:C,요금제0402!G:G),"-")</f>
        <v>지방</v>
      </c>
      <c r="P1129" s="40"/>
      <c r="Q1129" s="57">
        <v>0</v>
      </c>
      <c r="R1129" s="18">
        <v>100</v>
      </c>
      <c r="S1129" s="18">
        <v>50</v>
      </c>
      <c r="T1129" s="39" t="s">
        <v>64</v>
      </c>
      <c r="U1129" s="11" t="s">
        <v>64</v>
      </c>
      <c r="V1129" s="11">
        <v>7252801117</v>
      </c>
      <c r="W1129" s="11" t="s">
        <v>4375</v>
      </c>
      <c r="X1129" s="11" t="s">
        <v>4376</v>
      </c>
      <c r="Y1129" s="11" t="s">
        <v>4377</v>
      </c>
      <c r="Z1129" s="11">
        <v>1121027387157</v>
      </c>
      <c r="AA1129" s="11" t="s">
        <v>1262</v>
      </c>
      <c r="AB1129" s="11" t="s">
        <v>4378</v>
      </c>
      <c r="AC1129" s="11"/>
      <c r="AD1129" s="11"/>
      <c r="AE1129" s="11"/>
      <c r="AF1129" s="15"/>
      <c r="AG1129" s="56" t="str">
        <f>IFERROR(VLOOKUP(표1[[#This Row],[담당자]],'담당자 정보'!$B:$D,2,0),"")</f>
        <v>모아라인</v>
      </c>
      <c r="AH1129" s="11" t="str">
        <f>IFERROR(VLOOKUP(표1[[#This Row],[담당자]],'담당자 정보'!$B:$E,4,0),"")</f>
        <v>인프라확장실</v>
      </c>
      <c r="AI1129" s="167" t="s">
        <v>396</v>
      </c>
      <c r="AJ1129" s="39" t="str">
        <f>IFERROR(VLOOKUP(표1[[#This Row],[담당자]],배민비즈계정!$B:$E,3,0),"")</f>
        <v>jpmook12</v>
      </c>
      <c r="AK1129" s="39" t="str">
        <f>IFERROR(VLOOKUP(표1[[#This Row],[담당자]],배민비즈계정!$B:$E,4,0),"")</f>
        <v>010-9904-2857</v>
      </c>
      <c r="AL1129" s="12" t="str">
        <f>VLOOKUP(표1[[#This Row],[담당자]],배민비즈계정!$B:$E,2,0)</f>
        <v>모아라인</v>
      </c>
      <c r="AM1129" s="11">
        <f>VLOOKUP(표1[[#This Row],[담당자]],'담당자 정보'!B:G,6,FALSE)</f>
        <v>0</v>
      </c>
      <c r="AN1129" s="11" t="e">
        <f>VLOOKUP(표1[[#This Row],[팀장]],배민비즈계정!$B:$E,3,FALSE)</f>
        <v>#N/A</v>
      </c>
      <c r="AO1129" s="16" t="e">
        <f>VLOOKUP(표1[[#This Row],[팀장]],배민비즈계정!$B:$E,4,FALSE)</f>
        <v>#N/A</v>
      </c>
      <c r="AP1129" s="2" t="s">
        <v>388</v>
      </c>
      <c r="AQ1129" s="2" t="s">
        <v>377</v>
      </c>
      <c r="AR1129" s="2" t="str">
        <f>_xlfn.XLOOKUP(표1[[#This Row],[시도2]]&amp;" "&amp;표1[[#This Row],[시군구2]],요금제0402!C:C,요금제0402!G:G)</f>
        <v>지방</v>
      </c>
      <c r="AS1129" s="2"/>
      <c r="AT1129" s="2"/>
      <c r="AU1129" s="2"/>
    </row>
    <row r="1130" spans="1:47" ht="16.5" customHeight="1">
      <c r="A1130" s="44">
        <v>1128</v>
      </c>
      <c r="B1130" s="11"/>
      <c r="C1130" s="11" t="s">
        <v>7737</v>
      </c>
      <c r="D1130" s="11" t="s">
        <v>7738</v>
      </c>
      <c r="E1130" s="11" t="s">
        <v>56</v>
      </c>
      <c r="F1130" s="11" t="s">
        <v>57</v>
      </c>
      <c r="G1130" s="11" t="s">
        <v>95</v>
      </c>
      <c r="H1130" s="11">
        <v>0</v>
      </c>
      <c r="I1130" s="50"/>
      <c r="J1130" s="11" t="s">
        <v>7739</v>
      </c>
      <c r="K1130" s="11" t="s">
        <v>5446</v>
      </c>
      <c r="L1130" s="11" t="s">
        <v>7116</v>
      </c>
      <c r="M1130" s="12">
        <v>45667</v>
      </c>
      <c r="N1130" s="12">
        <v>45672</v>
      </c>
      <c r="O1130" s="12" t="str">
        <f>IFERROR(_xlfn.XLOOKUP(표1[[#This Row],[시도]]&amp;" "&amp;표1[[#This Row],[시군구]],요금제0402!C:C,요금제0402!G:G),"-")</f>
        <v>서울A</v>
      </c>
      <c r="P1130" s="40"/>
      <c r="Q1130" s="57">
        <v>100</v>
      </c>
      <c r="R1130" s="18">
        <v>100</v>
      </c>
      <c r="S1130" s="18">
        <v>50</v>
      </c>
      <c r="T1130" s="39" t="s">
        <v>64</v>
      </c>
      <c r="U1130" s="11" t="s">
        <v>64</v>
      </c>
      <c r="V1130" s="11">
        <v>5781402153</v>
      </c>
      <c r="W1130" s="11" t="s">
        <v>7578</v>
      </c>
      <c r="X1130" s="11" t="s">
        <v>7579</v>
      </c>
      <c r="Y1130" s="11" t="s">
        <v>7580</v>
      </c>
      <c r="Z1130" s="11">
        <v>3333295352502</v>
      </c>
      <c r="AA1130" s="11" t="s">
        <v>4869</v>
      </c>
      <c r="AB1130" s="11" t="s">
        <v>7581</v>
      </c>
      <c r="AC1130" s="11"/>
      <c r="AD1130" s="11"/>
      <c r="AE1130" s="11"/>
      <c r="AF1130" s="15"/>
      <c r="AG1130" s="56" t="str">
        <f>IFERROR(VLOOKUP(표1[[#This Row],[담당자]],'담당자 정보'!$B:$D,2,0),"")</f>
        <v>모아라인</v>
      </c>
      <c r="AH1130" s="11" t="str">
        <f>IFERROR(VLOOKUP(표1[[#This Row],[담당자]],'담당자 정보'!$B:$E,4,0),"")</f>
        <v>인프라확장실</v>
      </c>
      <c r="AI1130" s="167" t="s">
        <v>396</v>
      </c>
      <c r="AJ1130" s="39" t="str">
        <f>IFERROR(VLOOKUP(표1[[#This Row],[담당자]],배민비즈계정!$B:$E,3,0),"")</f>
        <v>jpmook12</v>
      </c>
      <c r="AK1130" s="39" t="str">
        <f>IFERROR(VLOOKUP(표1[[#This Row],[담당자]],배민비즈계정!$B:$E,4,0),"")</f>
        <v>010-9904-2857</v>
      </c>
      <c r="AL1130" s="12" t="str">
        <f>VLOOKUP(표1[[#This Row],[담당자]],배민비즈계정!$B:$E,2,0)</f>
        <v>모아라인</v>
      </c>
      <c r="AM1130" s="11">
        <f>VLOOKUP(표1[[#This Row],[담당자]],'담당자 정보'!B:G,6,FALSE)</f>
        <v>0</v>
      </c>
      <c r="AN1130" s="11" t="e">
        <f>VLOOKUP(표1[[#This Row],[팀장]],배민비즈계정!$B:$E,3,FALSE)</f>
        <v>#N/A</v>
      </c>
      <c r="AO1130" s="16" t="e">
        <f>VLOOKUP(표1[[#This Row],[팀장]],배민비즈계정!$B:$E,4,FALSE)</f>
        <v>#N/A</v>
      </c>
      <c r="AP1130" s="2" t="s">
        <v>57</v>
      </c>
      <c r="AQ1130" s="2" t="s">
        <v>95</v>
      </c>
      <c r="AR1130" s="2" t="str">
        <f>_xlfn.XLOOKUP(표1[[#This Row],[시도2]]&amp;" "&amp;표1[[#This Row],[시군구2]],요금제0402!C:C,요금제0402!G:G)</f>
        <v>서울A</v>
      </c>
      <c r="AS1130" s="2"/>
      <c r="AT1130" s="2"/>
      <c r="AU1130" s="2"/>
    </row>
    <row r="1131" spans="1:47" ht="16.5" customHeight="1">
      <c r="A1131" s="60">
        <v>1129</v>
      </c>
      <c r="B1131" s="11"/>
      <c r="C1131" s="11" t="s">
        <v>7740</v>
      </c>
      <c r="D1131" s="11" t="s">
        <v>7741</v>
      </c>
      <c r="E1131" s="11" t="s">
        <v>56</v>
      </c>
      <c r="F1131" s="11" t="s">
        <v>109</v>
      </c>
      <c r="G1131" s="11" t="s">
        <v>170</v>
      </c>
      <c r="H1131" s="11">
        <v>0</v>
      </c>
      <c r="I1131" s="50"/>
      <c r="J1131" s="11" t="s">
        <v>7742</v>
      </c>
      <c r="K1131" s="11" t="s">
        <v>7743</v>
      </c>
      <c r="L1131" s="11" t="s">
        <v>7116</v>
      </c>
      <c r="M1131" s="12">
        <v>45667</v>
      </c>
      <c r="N1131" s="12">
        <v>45672</v>
      </c>
      <c r="O1131" s="12" t="str">
        <f>IFERROR(_xlfn.XLOOKUP(표1[[#This Row],[시도]]&amp;" "&amp;표1[[#This Row],[시군구]],요금제0402!C:C,요금제0402!G:G),"-")</f>
        <v>경인B</v>
      </c>
      <c r="P1131" s="40"/>
      <c r="Q1131" s="57">
        <v>0</v>
      </c>
      <c r="R1131" s="18">
        <v>100</v>
      </c>
      <c r="S1131" s="18">
        <v>50</v>
      </c>
      <c r="T1131" s="39" t="s">
        <v>64</v>
      </c>
      <c r="U1131" s="11" t="s">
        <v>64</v>
      </c>
      <c r="V1131" s="11">
        <v>4595600494</v>
      </c>
      <c r="W1131" s="11" t="s">
        <v>7744</v>
      </c>
      <c r="X1131" s="11" t="s">
        <v>174</v>
      </c>
      <c r="Y1131" s="11" t="s">
        <v>175</v>
      </c>
      <c r="Z1131" s="11">
        <v>3333102425433</v>
      </c>
      <c r="AA1131" s="11" t="s">
        <v>68</v>
      </c>
      <c r="AB1131" s="11" t="s">
        <v>176</v>
      </c>
      <c r="AC1131" s="11"/>
      <c r="AD1131" s="11"/>
      <c r="AE1131" s="11"/>
      <c r="AF1131" s="15"/>
      <c r="AG1131" s="56" t="str">
        <f>IFERROR(VLOOKUP(표1[[#This Row],[담당자]],'담당자 정보'!$B:$D,2,0),"")</f>
        <v>바로고</v>
      </c>
      <c r="AH1131" s="11" t="str">
        <f>IFERROR(VLOOKUP(표1[[#This Row],[담당자]],'담당자 정보'!$B:$E,4,0),"")</f>
        <v>1팀</v>
      </c>
      <c r="AI1131" s="167" t="s">
        <v>131</v>
      </c>
      <c r="AJ1131" s="39" t="str">
        <f>IFERROR(VLOOKUP(표1[[#This Row],[담당자]],배민비즈계정!$B:$E,3,0),"")</f>
        <v>kwpark</v>
      </c>
      <c r="AK1131" s="39" t="str">
        <f>IFERROR(VLOOKUP(표1[[#This Row],[담당자]],배민비즈계정!$B:$E,4,0),"")</f>
        <v>010-9098-6748</v>
      </c>
      <c r="AL1131" s="12" t="str">
        <f>VLOOKUP(표1[[#This Row],[담당자]],배민비즈계정!$B:$E,2,0)</f>
        <v>1팀</v>
      </c>
      <c r="AM1131" s="11" t="str">
        <f>VLOOKUP(표1[[#This Row],[담당자]],'담당자 정보'!B:G,6,FALSE)</f>
        <v>평정현</v>
      </c>
      <c r="AN1131" s="11" t="str">
        <f>VLOOKUP(표1[[#This Row],[팀장]],배민비즈계정!$B:$E,3,FALSE)</f>
        <v>jhpyeong</v>
      </c>
      <c r="AO1131" s="16" t="str">
        <f>VLOOKUP(표1[[#This Row],[팀장]],배민비즈계정!$B:$E,4,FALSE)</f>
        <v>010-4660-7292</v>
      </c>
      <c r="AP1131" s="2" t="s">
        <v>109</v>
      </c>
      <c r="AQ1131" s="2" t="s">
        <v>170</v>
      </c>
      <c r="AR1131" s="2" t="str">
        <f>_xlfn.XLOOKUP(표1[[#This Row],[시도2]]&amp;" "&amp;표1[[#This Row],[시군구2]],요금제0402!C:C,요금제0402!G:G)</f>
        <v>경인B</v>
      </c>
      <c r="AS1131" s="2"/>
      <c r="AT1131" s="2"/>
      <c r="AU1131" s="2"/>
    </row>
    <row r="1132" spans="1:47" ht="16.5" customHeight="1">
      <c r="A1132" s="44">
        <v>1130</v>
      </c>
      <c r="B1132" s="11"/>
      <c r="C1132" s="11" t="s">
        <v>7745</v>
      </c>
      <c r="D1132" s="11" t="s">
        <v>7746</v>
      </c>
      <c r="E1132" s="11" t="s">
        <v>3758</v>
      </c>
      <c r="F1132" s="11" t="s">
        <v>109</v>
      </c>
      <c r="G1132" s="11" t="s">
        <v>170</v>
      </c>
      <c r="H1132" s="11">
        <v>0</v>
      </c>
      <c r="I1132" s="50"/>
      <c r="J1132" s="11" t="s">
        <v>7747</v>
      </c>
      <c r="K1132" s="11" t="s">
        <v>7748</v>
      </c>
      <c r="L1132" s="11" t="s">
        <v>7116</v>
      </c>
      <c r="M1132" s="12">
        <v>45667</v>
      </c>
      <c r="N1132" s="12">
        <v>45672</v>
      </c>
      <c r="O1132" s="12" t="str">
        <f>IFERROR(_xlfn.XLOOKUP(표1[[#This Row],[시도]]&amp;" "&amp;표1[[#This Row],[시군구]],요금제0402!C:C,요금제0402!G:G),"-")</f>
        <v>경인B</v>
      </c>
      <c r="P1132" s="40"/>
      <c r="Q1132" s="57">
        <v>0</v>
      </c>
      <c r="R1132" s="18">
        <v>100</v>
      </c>
      <c r="S1132" s="18">
        <v>50</v>
      </c>
      <c r="T1132" s="39" t="s">
        <v>64</v>
      </c>
      <c r="U1132" s="11" t="s">
        <v>150</v>
      </c>
      <c r="V1132" s="11">
        <v>0</v>
      </c>
      <c r="W1132" s="11">
        <v>0</v>
      </c>
      <c r="X1132" s="11">
        <v>0</v>
      </c>
      <c r="Y1132" s="11">
        <v>0</v>
      </c>
      <c r="Z1132" s="11">
        <v>0</v>
      </c>
      <c r="AA1132" s="11">
        <v>0</v>
      </c>
      <c r="AB1132" s="11">
        <v>0</v>
      </c>
      <c r="AC1132" s="11"/>
      <c r="AD1132" s="11"/>
      <c r="AE1132" s="11"/>
      <c r="AF1132" s="15"/>
      <c r="AG1132" s="56" t="str">
        <f>IFERROR(VLOOKUP(표1[[#This Row],[담당자]],'담당자 정보'!$B:$D,2,0),"")</f>
        <v>바로고</v>
      </c>
      <c r="AH1132" s="11" t="str">
        <f>IFERROR(VLOOKUP(표1[[#This Row],[담당자]],'담당자 정보'!$B:$E,4,0),"")</f>
        <v>1팀</v>
      </c>
      <c r="AI1132" s="167" t="s">
        <v>131</v>
      </c>
      <c r="AJ1132" s="39" t="str">
        <f>IFERROR(VLOOKUP(표1[[#This Row],[담당자]],배민비즈계정!$B:$E,3,0),"")</f>
        <v>kwpark</v>
      </c>
      <c r="AK1132" s="39" t="str">
        <f>IFERROR(VLOOKUP(표1[[#This Row],[담당자]],배민비즈계정!$B:$E,4,0),"")</f>
        <v>010-9098-6748</v>
      </c>
      <c r="AL1132" s="12" t="str">
        <f>VLOOKUP(표1[[#This Row],[담당자]],배민비즈계정!$B:$E,2,0)</f>
        <v>1팀</v>
      </c>
      <c r="AM1132" s="11" t="str">
        <f>VLOOKUP(표1[[#This Row],[담당자]],'담당자 정보'!B:G,6,FALSE)</f>
        <v>평정현</v>
      </c>
      <c r="AN1132" s="11" t="str">
        <f>VLOOKUP(표1[[#This Row],[팀장]],배민비즈계정!$B:$E,3,FALSE)</f>
        <v>jhpyeong</v>
      </c>
      <c r="AO1132" s="16" t="str">
        <f>VLOOKUP(표1[[#This Row],[팀장]],배민비즈계정!$B:$E,4,FALSE)</f>
        <v>010-4660-7292</v>
      </c>
      <c r="AP1132" s="2" t="s">
        <v>109</v>
      </c>
      <c r="AQ1132" s="2" t="s">
        <v>170</v>
      </c>
      <c r="AR1132" s="2" t="str">
        <f>_xlfn.XLOOKUP(표1[[#This Row],[시도2]]&amp;" "&amp;표1[[#This Row],[시군구2]],요금제0402!C:C,요금제0402!G:G)</f>
        <v>경인B</v>
      </c>
      <c r="AS1132" s="2"/>
      <c r="AT1132" s="2"/>
      <c r="AU1132" s="2"/>
    </row>
    <row r="1133" spans="1:47" ht="16.5" customHeight="1">
      <c r="A1133" s="60">
        <v>1131</v>
      </c>
      <c r="B1133" s="17"/>
      <c r="C1133" s="17" t="s">
        <v>7749</v>
      </c>
      <c r="D1133" s="17" t="s">
        <v>7750</v>
      </c>
      <c r="E1133" s="11" t="s">
        <v>56</v>
      </c>
      <c r="F1133" s="17" t="s">
        <v>109</v>
      </c>
      <c r="G1133" s="17" t="s">
        <v>1055</v>
      </c>
      <c r="H1133" s="11">
        <v>0</v>
      </c>
      <c r="I1133" s="154"/>
      <c r="J1133" s="17" t="s">
        <v>7751</v>
      </c>
      <c r="K1133" s="17" t="s">
        <v>7752</v>
      </c>
      <c r="L1133" s="11" t="s">
        <v>7116</v>
      </c>
      <c r="M1133" s="12">
        <v>45667</v>
      </c>
      <c r="N1133" s="12">
        <v>45672</v>
      </c>
      <c r="O1133" s="12" t="str">
        <f>IFERROR(_xlfn.XLOOKUP(표1[[#This Row],[시도]]&amp;" "&amp;표1[[#This Row],[시군구]],요금제0402!C:C,요금제0402!G:G),"-")</f>
        <v>경인B</v>
      </c>
      <c r="P1133" s="156"/>
      <c r="Q1133" s="57">
        <v>0</v>
      </c>
      <c r="R1133" s="18">
        <v>100</v>
      </c>
      <c r="S1133" s="18">
        <v>50</v>
      </c>
      <c r="T1133" s="39" t="s">
        <v>64</v>
      </c>
      <c r="U1133" s="11" t="s">
        <v>64</v>
      </c>
      <c r="V1133" s="11">
        <v>4595600494</v>
      </c>
      <c r="W1133" s="11" t="s">
        <v>7744</v>
      </c>
      <c r="X1133" s="11" t="s">
        <v>174</v>
      </c>
      <c r="Y1133" s="11" t="s">
        <v>175</v>
      </c>
      <c r="Z1133" s="11">
        <v>3333102425433</v>
      </c>
      <c r="AA1133" s="11" t="s">
        <v>68</v>
      </c>
      <c r="AB1133" s="11" t="s">
        <v>176</v>
      </c>
      <c r="AC1133" s="17"/>
      <c r="AD1133" s="17"/>
      <c r="AE1133" s="17"/>
      <c r="AF1133" s="32"/>
      <c r="AG1133" s="56" t="str">
        <f>IFERROR(VLOOKUP(표1[[#This Row],[담당자]],'담당자 정보'!$B:$D,2,0),"")</f>
        <v>바로고</v>
      </c>
      <c r="AH1133" s="17" t="str">
        <f>IFERROR(VLOOKUP(표1[[#This Row],[담당자]],'담당자 정보'!$B:$E,4,0),"")</f>
        <v>1팀</v>
      </c>
      <c r="AI1133" s="167" t="s">
        <v>131</v>
      </c>
      <c r="AJ1133" s="41" t="str">
        <f>IFERROR(VLOOKUP(표1[[#This Row],[담당자]],배민비즈계정!$B:$E,3,0),"")</f>
        <v>kwpark</v>
      </c>
      <c r="AK1133" s="41" t="str">
        <f>IFERROR(VLOOKUP(표1[[#This Row],[담당자]],배민비즈계정!$B:$E,4,0),"")</f>
        <v>010-9098-6748</v>
      </c>
      <c r="AL1133" s="78" t="str">
        <f>VLOOKUP(표1[[#This Row],[담당자]],배민비즈계정!$B:$E,2,0)</f>
        <v>1팀</v>
      </c>
      <c r="AM1133" s="17" t="str">
        <f>VLOOKUP(표1[[#This Row],[담당자]],'담당자 정보'!B:G,6,FALSE)</f>
        <v>평정현</v>
      </c>
      <c r="AN1133" s="17" t="str">
        <f>VLOOKUP(표1[[#This Row],[팀장]],배민비즈계정!$B:$E,3,FALSE)</f>
        <v>jhpyeong</v>
      </c>
      <c r="AO1133" s="103" t="str">
        <f>VLOOKUP(표1[[#This Row],[팀장]],배민비즈계정!$B:$E,4,FALSE)</f>
        <v>010-4660-7292</v>
      </c>
      <c r="AP1133" s="2" t="s">
        <v>109</v>
      </c>
      <c r="AQ1133" s="2" t="s">
        <v>1055</v>
      </c>
      <c r="AR1133" s="2" t="str">
        <f>_xlfn.XLOOKUP(표1[[#This Row],[시도2]]&amp;" "&amp;표1[[#This Row],[시군구2]],요금제0402!C:C,요금제0402!G:G)</f>
        <v>경인B</v>
      </c>
      <c r="AS1133" s="2"/>
      <c r="AT1133" s="2"/>
      <c r="AU1133" s="2"/>
    </row>
    <row r="1134" spans="1:47" ht="16.5" customHeight="1">
      <c r="A1134" s="44">
        <v>1132</v>
      </c>
      <c r="B1134" s="11"/>
      <c r="C1134" s="11" t="s">
        <v>7753</v>
      </c>
      <c r="D1134" s="11" t="s">
        <v>7754</v>
      </c>
      <c r="E1134" s="11" t="s">
        <v>56</v>
      </c>
      <c r="F1134" s="11" t="s">
        <v>109</v>
      </c>
      <c r="G1134" s="11" t="s">
        <v>819</v>
      </c>
      <c r="H1134" s="11">
        <v>0</v>
      </c>
      <c r="I1134" s="50"/>
      <c r="J1134" s="11" t="s">
        <v>7755</v>
      </c>
      <c r="K1134" s="11" t="s">
        <v>7756</v>
      </c>
      <c r="L1134" s="11" t="s">
        <v>7116</v>
      </c>
      <c r="M1134" s="12">
        <v>45674</v>
      </c>
      <c r="N1134" s="12">
        <v>45679</v>
      </c>
      <c r="O1134" s="12" t="str">
        <f>IFERROR(_xlfn.XLOOKUP(표1[[#This Row],[시도]]&amp;" "&amp;표1[[#This Row],[시군구]],요금제0402!C:C,요금제0402!G:G),"-")</f>
        <v>경인B</v>
      </c>
      <c r="P1134" s="40"/>
      <c r="Q1134" s="57">
        <v>0</v>
      </c>
      <c r="R1134" s="18">
        <v>100</v>
      </c>
      <c r="S1134" s="18">
        <v>50</v>
      </c>
      <c r="T1134" s="39" t="s">
        <v>64</v>
      </c>
      <c r="U1134" s="11" t="s">
        <v>64</v>
      </c>
      <c r="V1134" s="11">
        <v>1082546394</v>
      </c>
      <c r="W1134" s="11" t="s">
        <v>7757</v>
      </c>
      <c r="X1134" s="11" t="s">
        <v>7758</v>
      </c>
      <c r="Y1134" s="11" t="s">
        <v>7759</v>
      </c>
      <c r="Z1134" s="11">
        <v>47991049926907</v>
      </c>
      <c r="AA1134" s="11" t="s">
        <v>296</v>
      </c>
      <c r="AB1134" s="11" t="s">
        <v>7760</v>
      </c>
      <c r="AC1134" s="11"/>
      <c r="AD1134" s="11"/>
      <c r="AE1134" s="11"/>
      <c r="AF1134" s="15"/>
      <c r="AG1134" s="17" t="str">
        <f>IFERROR(VLOOKUP(표1[[#This Row],[담당자]],'담당자 정보'!$B:$D,2,0),"")</f>
        <v>바로고</v>
      </c>
      <c r="AH1134" s="11" t="str">
        <f>IFERROR(VLOOKUP(표1[[#This Row],[담당자]],'담당자 정보'!$B:$E,4,0),"")</f>
        <v>1팀</v>
      </c>
      <c r="AI1134" s="41" t="s">
        <v>131</v>
      </c>
      <c r="AJ1134" s="39" t="str">
        <f>IFERROR(VLOOKUP(표1[[#This Row],[담당자]],배민비즈계정!$B:$E,3,0),"")</f>
        <v>kwpark</v>
      </c>
      <c r="AK1134" s="39" t="str">
        <f>IFERROR(VLOOKUP(표1[[#This Row],[담당자]],배민비즈계정!$B:$E,4,0),"")</f>
        <v>010-9098-6748</v>
      </c>
      <c r="AL1134" s="12" t="str">
        <f>VLOOKUP(표1[[#This Row],[담당자]],배민비즈계정!$B:$E,2,0)</f>
        <v>1팀</v>
      </c>
      <c r="AM1134" s="11" t="str">
        <f>VLOOKUP(표1[[#This Row],[담당자]],'담당자 정보'!B:G,6,FALSE)</f>
        <v>평정현</v>
      </c>
      <c r="AN1134" s="11" t="str">
        <f>VLOOKUP(표1[[#This Row],[팀장]],배민비즈계정!$B:$E,3,FALSE)</f>
        <v>jhpyeong</v>
      </c>
      <c r="AO1134" s="16" t="str">
        <f>VLOOKUP(표1[[#This Row],[팀장]],배민비즈계정!$B:$E,4,FALSE)</f>
        <v>010-4660-7292</v>
      </c>
      <c r="AP1134" s="2" t="s">
        <v>109</v>
      </c>
      <c r="AQ1134" s="2" t="s">
        <v>819</v>
      </c>
      <c r="AR1134" s="2" t="str">
        <f>_xlfn.XLOOKUP(표1[[#This Row],[시도2]]&amp;" "&amp;표1[[#This Row],[시군구2]],요금제0402!C:C,요금제0402!G:G)</f>
        <v>경인B</v>
      </c>
      <c r="AS1134" s="2"/>
      <c r="AT1134" s="2"/>
      <c r="AU1134" s="2"/>
    </row>
    <row r="1135" spans="1:47" ht="16.5" customHeight="1">
      <c r="A1135" s="60">
        <v>1133</v>
      </c>
      <c r="B1135" s="11"/>
      <c r="C1135" s="11" t="s">
        <v>7761</v>
      </c>
      <c r="D1135" s="11" t="s">
        <v>7762</v>
      </c>
      <c r="E1135" s="11" t="s">
        <v>56</v>
      </c>
      <c r="F1135" s="11" t="s">
        <v>2149</v>
      </c>
      <c r="G1135" s="11" t="s">
        <v>2170</v>
      </c>
      <c r="H1135" s="11">
        <v>0</v>
      </c>
      <c r="I1135" s="50" t="s">
        <v>6730</v>
      </c>
      <c r="J1135" s="11" t="s">
        <v>7763</v>
      </c>
      <c r="K1135" s="11" t="s">
        <v>7047</v>
      </c>
      <c r="L1135" s="11" t="s">
        <v>7116</v>
      </c>
      <c r="M1135" s="12">
        <v>45674</v>
      </c>
      <c r="N1135" s="12">
        <v>45679</v>
      </c>
      <c r="O1135" s="12" t="str">
        <f>IFERROR(_xlfn.XLOOKUP(표1[[#This Row],[시도]]&amp;" "&amp;표1[[#This Row],[시군구]],요금제0402!C:C,요금제0402!G:G),"-")</f>
        <v>경인B</v>
      </c>
      <c r="P1135" s="40"/>
      <c r="Q1135" s="57">
        <v>0</v>
      </c>
      <c r="R1135" s="18">
        <v>100</v>
      </c>
      <c r="S1135" s="18">
        <v>50</v>
      </c>
      <c r="T1135" s="39" t="s">
        <v>64</v>
      </c>
      <c r="U1135" s="11" t="s">
        <v>64</v>
      </c>
      <c r="V1135" s="11">
        <v>1313529491</v>
      </c>
      <c r="W1135" s="11" t="s">
        <v>4201</v>
      </c>
      <c r="X1135" s="11" t="s">
        <v>4202</v>
      </c>
      <c r="Y1135" s="11" t="s">
        <v>4203</v>
      </c>
      <c r="Z1135" s="11">
        <v>110326683277</v>
      </c>
      <c r="AA1135" s="11" t="s">
        <v>165</v>
      </c>
      <c r="AB1135" s="11" t="s">
        <v>4204</v>
      </c>
      <c r="AC1135" s="11"/>
      <c r="AD1135" s="11"/>
      <c r="AE1135" s="11"/>
      <c r="AF1135" s="15"/>
      <c r="AG1135" s="56" t="str">
        <f>IFERROR(VLOOKUP(표1[[#This Row],[담당자]],'담당자 정보'!$B:$D,2,0),"")</f>
        <v>바로고</v>
      </c>
      <c r="AH1135" s="11" t="str">
        <f>IFERROR(VLOOKUP(표1[[#This Row],[담당자]],'담당자 정보'!$B:$E,4,0),"")</f>
        <v>1팀</v>
      </c>
      <c r="AI1135" s="167" t="s">
        <v>2479</v>
      </c>
      <c r="AJ1135" s="39" t="str">
        <f>IFERROR(VLOOKUP(표1[[#This Row],[담당자]],배민비즈계정!$B:$E,3,0),"")</f>
        <v>yong1217</v>
      </c>
      <c r="AK1135" s="39" t="str">
        <f>IFERROR(VLOOKUP(표1[[#This Row],[담당자]],배민비즈계정!$B:$E,4,0),"")</f>
        <v xml:space="preserve"> 010-9876-9387</v>
      </c>
      <c r="AL1135" s="12" t="str">
        <f>VLOOKUP(표1[[#This Row],[담당자]],배민비즈계정!$B:$E,2,0)</f>
        <v>1팀</v>
      </c>
      <c r="AM1135" s="11" t="str">
        <f>VLOOKUP(표1[[#This Row],[담당자]],'담당자 정보'!B:G,6,FALSE)</f>
        <v>평정현</v>
      </c>
      <c r="AN1135" s="11" t="str">
        <f>VLOOKUP(표1[[#This Row],[팀장]],배민비즈계정!$B:$E,3,FALSE)</f>
        <v>jhpyeong</v>
      </c>
      <c r="AO1135" s="16" t="str">
        <f>VLOOKUP(표1[[#This Row],[팀장]],배민비즈계정!$B:$E,4,FALSE)</f>
        <v>010-4660-7292</v>
      </c>
      <c r="AP1135" s="2" t="s">
        <v>2149</v>
      </c>
      <c r="AQ1135" s="2" t="s">
        <v>2170</v>
      </c>
      <c r="AR1135" s="2" t="str">
        <f>_xlfn.XLOOKUP(표1[[#This Row],[시도2]]&amp;" "&amp;표1[[#This Row],[시군구2]],요금제0402!C:C,요금제0402!G:G)</f>
        <v>경인B</v>
      </c>
      <c r="AS1135" s="2"/>
      <c r="AT1135" s="2"/>
      <c r="AU1135" s="2"/>
    </row>
    <row r="1136" spans="1:47" ht="16.5" customHeight="1">
      <c r="A1136" s="44">
        <v>1134</v>
      </c>
      <c r="B1136" s="11"/>
      <c r="C1136" s="11" t="s">
        <v>7764</v>
      </c>
      <c r="D1136" s="11" t="s">
        <v>7765</v>
      </c>
      <c r="E1136" s="11" t="s">
        <v>56</v>
      </c>
      <c r="F1136" s="11" t="s">
        <v>2149</v>
      </c>
      <c r="G1136" s="11" t="s">
        <v>2176</v>
      </c>
      <c r="H1136" s="11">
        <v>0</v>
      </c>
      <c r="I1136" s="50"/>
      <c r="J1136" s="11" t="s">
        <v>7766</v>
      </c>
      <c r="K1136" s="11" t="s">
        <v>6974</v>
      </c>
      <c r="L1136" s="11" t="s">
        <v>7116</v>
      </c>
      <c r="M1136" s="12">
        <v>45674</v>
      </c>
      <c r="N1136" s="12">
        <v>45679</v>
      </c>
      <c r="O1136" s="12" t="str">
        <f>IFERROR(_xlfn.XLOOKUP(표1[[#This Row],[시도]]&amp;" "&amp;표1[[#This Row],[시군구]],요금제0402!C:C,요금제0402!G:G),"-")</f>
        <v>경인B</v>
      </c>
      <c r="P1136" s="40"/>
      <c r="Q1136" s="57">
        <v>0</v>
      </c>
      <c r="R1136" s="18">
        <v>100</v>
      </c>
      <c r="S1136" s="18">
        <v>50</v>
      </c>
      <c r="T1136" s="39" t="s">
        <v>64</v>
      </c>
      <c r="U1136" s="11" t="s">
        <v>64</v>
      </c>
      <c r="V1136" s="11">
        <v>2141906610</v>
      </c>
      <c r="W1136" s="11" t="s">
        <v>3053</v>
      </c>
      <c r="X1136" s="11" t="s">
        <v>3054</v>
      </c>
      <c r="Y1136" s="11" t="s">
        <v>3055</v>
      </c>
      <c r="Z1136" s="11">
        <v>100154254268</v>
      </c>
      <c r="AA1136" s="11" t="s">
        <v>408</v>
      </c>
      <c r="AB1136" s="11" t="s">
        <v>3056</v>
      </c>
      <c r="AC1136" s="11"/>
      <c r="AD1136" s="11"/>
      <c r="AE1136" s="11"/>
      <c r="AF1136" s="15"/>
      <c r="AG1136" s="56" t="str">
        <f>IFERROR(VLOOKUP(표1[[#This Row],[담당자]],'담당자 정보'!$B:$D,2,0),"")</f>
        <v>바로고</v>
      </c>
      <c r="AH1136" s="11" t="str">
        <f>IFERROR(VLOOKUP(표1[[#This Row],[담당자]],'담당자 정보'!$B:$E,4,0),"")</f>
        <v>1팀</v>
      </c>
      <c r="AI1136" s="167" t="s">
        <v>2479</v>
      </c>
      <c r="AJ1136" s="39" t="str">
        <f>IFERROR(VLOOKUP(표1[[#This Row],[담당자]],배민비즈계정!$B:$E,3,0),"")</f>
        <v>yong1217</v>
      </c>
      <c r="AK1136" s="39" t="str">
        <f>IFERROR(VLOOKUP(표1[[#This Row],[담당자]],배민비즈계정!$B:$E,4,0),"")</f>
        <v xml:space="preserve"> 010-9876-9387</v>
      </c>
      <c r="AL1136" s="12" t="str">
        <f>VLOOKUP(표1[[#This Row],[담당자]],배민비즈계정!$B:$E,2,0)</f>
        <v>1팀</v>
      </c>
      <c r="AM1136" s="11" t="str">
        <f>VLOOKUP(표1[[#This Row],[담당자]],'담당자 정보'!B:G,6,FALSE)</f>
        <v>평정현</v>
      </c>
      <c r="AN1136" s="11" t="str">
        <f>VLOOKUP(표1[[#This Row],[팀장]],배민비즈계정!$B:$E,3,FALSE)</f>
        <v>jhpyeong</v>
      </c>
      <c r="AO1136" s="16" t="str">
        <f>VLOOKUP(표1[[#This Row],[팀장]],배민비즈계정!$B:$E,4,FALSE)</f>
        <v>010-4660-7292</v>
      </c>
      <c r="AP1136" s="2" t="s">
        <v>2149</v>
      </c>
      <c r="AQ1136" s="2" t="s">
        <v>2176</v>
      </c>
      <c r="AR1136" s="2" t="str">
        <f>_xlfn.XLOOKUP(표1[[#This Row],[시도2]]&amp;" "&amp;표1[[#This Row],[시군구2]],요금제0402!C:C,요금제0402!G:G)</f>
        <v>경인B</v>
      </c>
      <c r="AS1136" s="2"/>
      <c r="AT1136" s="2"/>
      <c r="AU1136" s="2"/>
    </row>
    <row r="1137" spans="1:47" ht="16.5" customHeight="1">
      <c r="A1137" s="60">
        <v>1135</v>
      </c>
      <c r="B1137" s="11"/>
      <c r="C1137" s="11" t="s">
        <v>7767</v>
      </c>
      <c r="D1137" s="11" t="s">
        <v>7768</v>
      </c>
      <c r="E1137" s="11" t="s">
        <v>56</v>
      </c>
      <c r="F1137" s="11" t="s">
        <v>2149</v>
      </c>
      <c r="G1137" s="11" t="s">
        <v>435</v>
      </c>
      <c r="H1137" s="11">
        <v>0</v>
      </c>
      <c r="I1137" s="50"/>
      <c r="J1137" s="11" t="s">
        <v>7769</v>
      </c>
      <c r="K1137" s="11" t="s">
        <v>7140</v>
      </c>
      <c r="L1137" s="11" t="s">
        <v>7116</v>
      </c>
      <c r="M1137" s="12">
        <v>45674</v>
      </c>
      <c r="N1137" s="12">
        <v>45679</v>
      </c>
      <c r="O1137" s="12" t="str">
        <f>IFERROR(_xlfn.XLOOKUP(표1[[#This Row],[시도]]&amp;" "&amp;표1[[#This Row],[시군구]],요금제0402!C:C,요금제0402!G:G),"-")</f>
        <v>경인B</v>
      </c>
      <c r="P1137" s="40"/>
      <c r="Q1137" s="57">
        <v>0</v>
      </c>
      <c r="R1137" s="18">
        <v>100</v>
      </c>
      <c r="S1137" s="18">
        <v>50</v>
      </c>
      <c r="T1137" s="39" t="s">
        <v>64</v>
      </c>
      <c r="U1137" s="11" t="s">
        <v>64</v>
      </c>
      <c r="V1137" s="11">
        <v>2141906610</v>
      </c>
      <c r="W1137" s="11" t="s">
        <v>3053</v>
      </c>
      <c r="X1137" s="11" t="s">
        <v>3054</v>
      </c>
      <c r="Y1137" s="11" t="s">
        <v>3055</v>
      </c>
      <c r="Z1137" s="11">
        <v>100154254268</v>
      </c>
      <c r="AA1137" s="11" t="s">
        <v>408</v>
      </c>
      <c r="AB1137" s="11" t="s">
        <v>3056</v>
      </c>
      <c r="AC1137" s="11"/>
      <c r="AD1137" s="11"/>
      <c r="AE1137" s="11"/>
      <c r="AF1137" s="15"/>
      <c r="AG1137" s="56" t="str">
        <f>IFERROR(VLOOKUP(표1[[#This Row],[담당자]],'담당자 정보'!$B:$D,2,0),"")</f>
        <v>바로고</v>
      </c>
      <c r="AH1137" s="11" t="str">
        <f>IFERROR(VLOOKUP(표1[[#This Row],[담당자]],'담당자 정보'!$B:$E,4,0),"")</f>
        <v>1팀</v>
      </c>
      <c r="AI1137" s="167" t="s">
        <v>2479</v>
      </c>
      <c r="AJ1137" s="39" t="str">
        <f>IFERROR(VLOOKUP(표1[[#This Row],[담당자]],배민비즈계정!$B:$E,3,0),"")</f>
        <v>yong1217</v>
      </c>
      <c r="AK1137" s="39" t="str">
        <f>IFERROR(VLOOKUP(표1[[#This Row],[담당자]],배민비즈계정!$B:$E,4,0),"")</f>
        <v xml:space="preserve"> 010-9876-9387</v>
      </c>
      <c r="AL1137" s="12" t="str">
        <f>VLOOKUP(표1[[#This Row],[담당자]],배민비즈계정!$B:$E,2,0)</f>
        <v>1팀</v>
      </c>
      <c r="AM1137" s="11" t="str">
        <f>VLOOKUP(표1[[#This Row],[담당자]],'담당자 정보'!B:G,6,FALSE)</f>
        <v>평정현</v>
      </c>
      <c r="AN1137" s="11" t="str">
        <f>VLOOKUP(표1[[#This Row],[팀장]],배민비즈계정!$B:$E,3,FALSE)</f>
        <v>jhpyeong</v>
      </c>
      <c r="AO1137" s="16" t="str">
        <f>VLOOKUP(표1[[#This Row],[팀장]],배민비즈계정!$B:$E,4,FALSE)</f>
        <v>010-4660-7292</v>
      </c>
      <c r="AP1137" s="2" t="s">
        <v>2149</v>
      </c>
      <c r="AQ1137" s="2" t="s">
        <v>435</v>
      </c>
      <c r="AR1137" s="2" t="str">
        <f>_xlfn.XLOOKUP(표1[[#This Row],[시도2]]&amp;" "&amp;표1[[#This Row],[시군구2]],요금제0402!C:C,요금제0402!G:G)</f>
        <v>경인B</v>
      </c>
      <c r="AS1137" s="2"/>
      <c r="AT1137" s="2"/>
      <c r="AU1137" s="2"/>
    </row>
    <row r="1138" spans="1:47" ht="16.5" customHeight="1">
      <c r="A1138" s="44">
        <v>1136</v>
      </c>
      <c r="B1138" s="11"/>
      <c r="C1138" s="11" t="s">
        <v>7770</v>
      </c>
      <c r="D1138" s="11" t="s">
        <v>7771</v>
      </c>
      <c r="E1138" s="11" t="s">
        <v>108</v>
      </c>
      <c r="F1138" s="11" t="s">
        <v>1747</v>
      </c>
      <c r="G1138" s="11" t="s">
        <v>1810</v>
      </c>
      <c r="H1138" s="11">
        <v>3</v>
      </c>
      <c r="I1138" s="50"/>
      <c r="J1138" s="11" t="s">
        <v>7772</v>
      </c>
      <c r="K1138" s="11" t="s">
        <v>7773</v>
      </c>
      <c r="L1138" s="11" t="s">
        <v>7116</v>
      </c>
      <c r="M1138" s="12">
        <v>45674</v>
      </c>
      <c r="N1138" s="12">
        <v>45679</v>
      </c>
      <c r="O1138" s="12" t="str">
        <f>IFERROR(_xlfn.XLOOKUP(표1[[#This Row],[시도]]&amp;" "&amp;표1[[#This Row],[시군구]],요금제0402!C:C,요금제0402!G:G),"-")</f>
        <v>지방</v>
      </c>
      <c r="P1138" s="40"/>
      <c r="Q1138" s="57">
        <v>100</v>
      </c>
      <c r="R1138" s="18">
        <v>100</v>
      </c>
      <c r="S1138" s="18">
        <v>50</v>
      </c>
      <c r="T1138" s="39" t="s">
        <v>64</v>
      </c>
      <c r="U1138" s="11" t="s">
        <v>64</v>
      </c>
      <c r="V1138" s="11">
        <v>7840503003</v>
      </c>
      <c r="W1138" s="11" t="s">
        <v>1869</v>
      </c>
      <c r="X1138" s="11" t="s">
        <v>1870</v>
      </c>
      <c r="Y1138" s="11" t="s">
        <v>1871</v>
      </c>
      <c r="Z1138" s="11">
        <v>3333135448065</v>
      </c>
      <c r="AA1138" s="11" t="s">
        <v>68</v>
      </c>
      <c r="AB1138" s="11" t="s">
        <v>1872</v>
      </c>
      <c r="AC1138" s="11"/>
      <c r="AD1138" s="11"/>
      <c r="AE1138" s="11"/>
      <c r="AF1138" s="15"/>
      <c r="AG1138" s="56" t="str">
        <f>IFERROR(VLOOKUP(표1[[#This Row],[담당자]],'담당자 정보'!$B:$D,2,0),"")</f>
        <v>딜버</v>
      </c>
      <c r="AH1138" s="11" t="str">
        <f>IFERROR(VLOOKUP(표1[[#This Row],[담당자]],'담당자 정보'!$B:$E,4,0),"")</f>
        <v>-</v>
      </c>
      <c r="AI1138" s="167" t="s">
        <v>7707</v>
      </c>
      <c r="AJ1138" s="39" t="str">
        <f>IFERROR(VLOOKUP(표1[[#This Row],[담당자]],배민비즈계정!$B:$E,3,0),"")</f>
        <v>zzzzzzzzzz10</v>
      </c>
      <c r="AK1138" s="39" t="str">
        <f>IFERROR(VLOOKUP(표1[[#This Row],[담당자]],배민비즈계정!$B:$E,4,0),"")</f>
        <v>010-8556-4954</v>
      </c>
      <c r="AL1138" s="12" t="str">
        <f>VLOOKUP(표1[[#This Row],[담당자]],배민비즈계정!$B:$E,2,0)</f>
        <v>딜버</v>
      </c>
      <c r="AM1138" s="11">
        <f>VLOOKUP(표1[[#This Row],[담당자]],'담당자 정보'!B:G,6,FALSE)</f>
        <v>0</v>
      </c>
      <c r="AN1138" s="11" t="e">
        <f>VLOOKUP(표1[[#This Row],[팀장]],배민비즈계정!$B:$E,3,FALSE)</f>
        <v>#N/A</v>
      </c>
      <c r="AO1138" s="16" t="e">
        <f>VLOOKUP(표1[[#This Row],[팀장]],배민비즈계정!$B:$E,4,FALSE)</f>
        <v>#N/A</v>
      </c>
      <c r="AP1138" s="2" t="s">
        <v>1747</v>
      </c>
      <c r="AQ1138" s="2" t="s">
        <v>1810</v>
      </c>
      <c r="AR1138" s="2" t="str">
        <f>_xlfn.XLOOKUP(표1[[#This Row],[시도2]]&amp;" "&amp;표1[[#This Row],[시군구2]],요금제0402!C:C,요금제0402!G:G)</f>
        <v>지방</v>
      </c>
      <c r="AS1138" s="2"/>
      <c r="AT1138" s="2"/>
      <c r="AU1138" s="2"/>
    </row>
    <row r="1139" spans="1:47" ht="16.5" customHeight="1">
      <c r="A1139" s="60">
        <v>1137</v>
      </c>
      <c r="B1139" s="11"/>
      <c r="C1139" s="11" t="s">
        <v>7774</v>
      </c>
      <c r="D1139" s="11" t="s">
        <v>7775</v>
      </c>
      <c r="E1139" s="11" t="s">
        <v>3758</v>
      </c>
      <c r="F1139" s="11" t="s">
        <v>109</v>
      </c>
      <c r="G1139" s="11" t="s">
        <v>170</v>
      </c>
      <c r="H1139" s="11">
        <v>0</v>
      </c>
      <c r="I1139" s="50"/>
      <c r="J1139" s="11" t="s">
        <v>7776</v>
      </c>
      <c r="K1139" s="11" t="s">
        <v>7777</v>
      </c>
      <c r="L1139" s="11" t="s">
        <v>7116</v>
      </c>
      <c r="M1139" s="12">
        <v>45674</v>
      </c>
      <c r="N1139" s="12">
        <v>45679</v>
      </c>
      <c r="O1139" s="12" t="str">
        <f>IFERROR(_xlfn.XLOOKUP(표1[[#This Row],[시도]]&amp;" "&amp;표1[[#This Row],[시군구]],요금제0402!C:C,요금제0402!G:G),"-")</f>
        <v>경인B</v>
      </c>
      <c r="P1139" s="40"/>
      <c r="Q1139" s="57">
        <v>0</v>
      </c>
      <c r="R1139" s="18">
        <v>100</v>
      </c>
      <c r="S1139" s="18">
        <v>50</v>
      </c>
      <c r="T1139" s="39" t="s">
        <v>64</v>
      </c>
      <c r="U1139" s="11" t="s">
        <v>150</v>
      </c>
      <c r="V1139" s="11">
        <v>0</v>
      </c>
      <c r="W1139" s="11">
        <v>0</v>
      </c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/>
      <c r="AD1139" s="11"/>
      <c r="AE1139" s="11"/>
      <c r="AF1139" s="15"/>
      <c r="AG1139" s="56" t="str">
        <f>IFERROR(VLOOKUP(표1[[#This Row],[담당자]],'담당자 정보'!$B:$D,2,0),"")</f>
        <v>딜버</v>
      </c>
      <c r="AH1139" s="11" t="str">
        <f>IFERROR(VLOOKUP(표1[[#This Row],[담당자]],'담당자 정보'!$B:$E,4,0),"")</f>
        <v>-</v>
      </c>
      <c r="AI1139" s="167" t="s">
        <v>7707</v>
      </c>
      <c r="AJ1139" s="39" t="str">
        <f>IFERROR(VLOOKUP(표1[[#This Row],[담당자]],배민비즈계정!$B:$E,3,0),"")</f>
        <v>zzzzzzzzzz10</v>
      </c>
      <c r="AK1139" s="39" t="str">
        <f>IFERROR(VLOOKUP(표1[[#This Row],[담당자]],배민비즈계정!$B:$E,4,0),"")</f>
        <v>010-8556-4954</v>
      </c>
      <c r="AL1139" s="12" t="str">
        <f>VLOOKUP(표1[[#This Row],[담당자]],배민비즈계정!$B:$E,2,0)</f>
        <v>딜버</v>
      </c>
      <c r="AM1139" s="11">
        <f>VLOOKUP(표1[[#This Row],[담당자]],'담당자 정보'!B:G,6,FALSE)</f>
        <v>0</v>
      </c>
      <c r="AN1139" s="11" t="e">
        <f>VLOOKUP(표1[[#This Row],[팀장]],배민비즈계정!$B:$E,3,FALSE)</f>
        <v>#N/A</v>
      </c>
      <c r="AO1139" s="16" t="e">
        <f>VLOOKUP(표1[[#This Row],[팀장]],배민비즈계정!$B:$E,4,FALSE)</f>
        <v>#N/A</v>
      </c>
      <c r="AP1139" s="2" t="s">
        <v>109</v>
      </c>
      <c r="AQ1139" s="2" t="s">
        <v>170</v>
      </c>
      <c r="AR1139" s="2" t="str">
        <f>_xlfn.XLOOKUP(표1[[#This Row],[시도2]]&amp;" "&amp;표1[[#This Row],[시군구2]],요금제0402!C:C,요금제0402!G:G)</f>
        <v>경인B</v>
      </c>
      <c r="AS1139" s="2"/>
      <c r="AT1139" s="2"/>
      <c r="AU1139" s="2"/>
    </row>
    <row r="1140" spans="1:47" ht="16.5" customHeight="1">
      <c r="A1140" s="44">
        <v>1138</v>
      </c>
      <c r="B1140" s="17"/>
      <c r="C1140" s="17" t="s">
        <v>7778</v>
      </c>
      <c r="D1140" s="17" t="s">
        <v>7779</v>
      </c>
      <c r="E1140" s="11" t="s">
        <v>75</v>
      </c>
      <c r="F1140" s="17" t="s">
        <v>493</v>
      </c>
      <c r="G1140" s="17" t="s">
        <v>377</v>
      </c>
      <c r="H1140" s="11">
        <v>0</v>
      </c>
      <c r="I1140" s="154"/>
      <c r="J1140" s="17" t="s">
        <v>7780</v>
      </c>
      <c r="K1140" s="17" t="s">
        <v>7781</v>
      </c>
      <c r="L1140" s="11" t="s">
        <v>7116</v>
      </c>
      <c r="M1140" s="12">
        <v>45674</v>
      </c>
      <c r="N1140" s="12">
        <v>45679</v>
      </c>
      <c r="O1140" s="12" t="str">
        <f>IFERROR(_xlfn.XLOOKUP(표1[[#This Row],[시도]]&amp;" "&amp;표1[[#This Row],[시군구]],요금제0402!C:C,요금제0402!G:G),"-")</f>
        <v>지방</v>
      </c>
      <c r="P1140" s="156"/>
      <c r="Q1140" s="57">
        <v>0</v>
      </c>
      <c r="R1140" s="18">
        <v>100</v>
      </c>
      <c r="S1140" s="18">
        <v>50</v>
      </c>
      <c r="T1140" s="39" t="s">
        <v>64</v>
      </c>
      <c r="U1140" s="11" t="s">
        <v>64</v>
      </c>
      <c r="V1140" s="11">
        <v>2934400630</v>
      </c>
      <c r="W1140" s="11" t="s">
        <v>7782</v>
      </c>
      <c r="X1140" s="11" t="s">
        <v>7783</v>
      </c>
      <c r="Y1140" s="11" t="s">
        <v>7784</v>
      </c>
      <c r="Z1140" s="11">
        <v>100128107737</v>
      </c>
      <c r="AA1140" s="11" t="s">
        <v>1097</v>
      </c>
      <c r="AB1140" s="11" t="s">
        <v>7785</v>
      </c>
      <c r="AC1140" s="17"/>
      <c r="AD1140" s="17"/>
      <c r="AE1140" s="17"/>
      <c r="AF1140" s="32"/>
      <c r="AG1140" s="56" t="str">
        <f>IFERROR(VLOOKUP(표1[[#This Row],[담당자]],'담당자 정보'!$B:$D,2,0),"")</f>
        <v>바로고</v>
      </c>
      <c r="AH1140" s="17" t="str">
        <f>IFERROR(VLOOKUP(표1[[#This Row],[담당자]],'담당자 정보'!$B:$E,4,0),"")</f>
        <v>2팀</v>
      </c>
      <c r="AI1140" s="167" t="s">
        <v>535</v>
      </c>
      <c r="AJ1140" s="41" t="str">
        <f>IFERROR(VLOOKUP(표1[[#This Row],[담당자]],배민비즈계정!$B:$E,3,0),"")</f>
        <v>yckim</v>
      </c>
      <c r="AK1140" s="41" t="str">
        <f>IFERROR(VLOOKUP(표1[[#This Row],[담당자]],배민비즈계정!$B:$E,4,0),"")</f>
        <v>010-9995-3121</v>
      </c>
      <c r="AL1140" s="78" t="str">
        <f>VLOOKUP(표1[[#This Row],[담당자]],배민비즈계정!$B:$E,2,0)</f>
        <v>2팀</v>
      </c>
      <c r="AM1140" s="17" t="str">
        <f>VLOOKUP(표1[[#This Row],[담당자]],'담당자 정보'!B:G,6,FALSE)</f>
        <v>최융희</v>
      </c>
      <c r="AN1140" s="17" t="str">
        <f>VLOOKUP(표1[[#This Row],[팀장]],배민비즈계정!$B:$E,3,FALSE)</f>
        <v>yhchoi62</v>
      </c>
      <c r="AO1140" s="103" t="str">
        <f>VLOOKUP(표1[[#This Row],[팀장]],배민비즈계정!$B:$E,4,FALSE)</f>
        <v xml:space="preserve"> 010-2336-6262</v>
      </c>
      <c r="AP1140" s="2" t="s">
        <v>493</v>
      </c>
      <c r="AQ1140" s="2" t="s">
        <v>377</v>
      </c>
      <c r="AR1140" s="2" t="str">
        <f>_xlfn.XLOOKUP(표1[[#This Row],[시도2]]&amp;" "&amp;표1[[#This Row],[시군구2]],요금제0402!C:C,요금제0402!G:G)</f>
        <v>지방</v>
      </c>
      <c r="AS1140" s="2"/>
      <c r="AT1140" s="2"/>
      <c r="AU1140" s="2"/>
    </row>
    <row r="1141" spans="1:47" ht="16.5" customHeight="1">
      <c r="A1141" s="60">
        <v>1139</v>
      </c>
      <c r="B1141" s="17"/>
      <c r="C1141" s="17" t="s">
        <v>7786</v>
      </c>
      <c r="D1141" s="17" t="s">
        <v>7787</v>
      </c>
      <c r="E1141" s="11" t="s">
        <v>75</v>
      </c>
      <c r="F1141" s="17" t="s">
        <v>109</v>
      </c>
      <c r="G1141" s="17" t="s">
        <v>1129</v>
      </c>
      <c r="H1141" s="11">
        <v>0</v>
      </c>
      <c r="I1141" s="154"/>
      <c r="J1141" s="17" t="s">
        <v>7788</v>
      </c>
      <c r="K1141" s="17" t="s">
        <v>7789</v>
      </c>
      <c r="L1141" s="11" t="s">
        <v>7116</v>
      </c>
      <c r="M1141" s="12">
        <v>45674</v>
      </c>
      <c r="N1141" s="12">
        <v>45679</v>
      </c>
      <c r="O1141" s="12" t="str">
        <f>IFERROR(_xlfn.XLOOKUP(표1[[#This Row],[시도]]&amp;" "&amp;표1[[#This Row],[시군구]],요금제0402!C:C,요금제0402!G:G),"-")</f>
        <v>경인B</v>
      </c>
      <c r="P1141" s="156"/>
      <c r="Q1141" s="57">
        <v>0</v>
      </c>
      <c r="R1141" s="18">
        <v>100</v>
      </c>
      <c r="S1141" s="18">
        <v>50</v>
      </c>
      <c r="T1141" s="39" t="s">
        <v>64</v>
      </c>
      <c r="U1141" s="11" t="s">
        <v>64</v>
      </c>
      <c r="V1141" s="11">
        <v>2881701873</v>
      </c>
      <c r="W1141" s="11" t="s">
        <v>7346</v>
      </c>
      <c r="X1141" s="11" t="s">
        <v>7347</v>
      </c>
      <c r="Y1141" s="11" t="s">
        <v>7348</v>
      </c>
      <c r="Z1141" s="11">
        <v>110543461418</v>
      </c>
      <c r="AA1141" s="11" t="s">
        <v>165</v>
      </c>
      <c r="AB1141" s="11" t="s">
        <v>7349</v>
      </c>
      <c r="AC1141" s="17"/>
      <c r="AD1141" s="17"/>
      <c r="AE1141" s="17"/>
      <c r="AF1141" s="32"/>
      <c r="AG1141" s="17" t="str">
        <f>IFERROR(VLOOKUP(표1[[#This Row],[담당자]],'담당자 정보'!$B:$D,2,0),"")</f>
        <v>모아라인</v>
      </c>
      <c r="AH1141" s="17" t="str">
        <f>IFERROR(VLOOKUP(표1[[#This Row],[담당자]],'담당자 정보'!$B:$E,4,0),"")</f>
        <v>인프라확장실</v>
      </c>
      <c r="AI1141" s="41" t="s">
        <v>396</v>
      </c>
      <c r="AJ1141" s="41" t="str">
        <f>IFERROR(VLOOKUP(표1[[#This Row],[담당자]],배민비즈계정!$B:$E,3,0),"")</f>
        <v>jpmook12</v>
      </c>
      <c r="AK1141" s="41" t="str">
        <f>IFERROR(VLOOKUP(표1[[#This Row],[담당자]],배민비즈계정!$B:$E,4,0),"")</f>
        <v>010-9904-2857</v>
      </c>
      <c r="AL1141" s="78" t="str">
        <f>VLOOKUP(표1[[#This Row],[담당자]],배민비즈계정!$B:$E,2,0)</f>
        <v>모아라인</v>
      </c>
      <c r="AM1141" s="17">
        <f>VLOOKUP(표1[[#This Row],[담당자]],'담당자 정보'!B:G,6,FALSE)</f>
        <v>0</v>
      </c>
      <c r="AN1141" s="17" t="e">
        <f>VLOOKUP(표1[[#This Row],[팀장]],배민비즈계정!$B:$E,3,FALSE)</f>
        <v>#N/A</v>
      </c>
      <c r="AO1141" s="103" t="e">
        <f>VLOOKUP(표1[[#This Row],[팀장]],배민비즈계정!$B:$E,4,FALSE)</f>
        <v>#N/A</v>
      </c>
      <c r="AP1141" s="2" t="s">
        <v>109</v>
      </c>
      <c r="AQ1141" s="2" t="s">
        <v>1129</v>
      </c>
      <c r="AR1141" s="2" t="str">
        <f>_xlfn.XLOOKUP(표1[[#This Row],[시도2]]&amp;" "&amp;표1[[#This Row],[시군구2]],요금제0402!C:C,요금제0402!G:G)</f>
        <v>경인B</v>
      </c>
      <c r="AS1141" s="2"/>
      <c r="AT1141" s="2"/>
      <c r="AU1141" s="2"/>
    </row>
    <row r="1142" spans="1:47" ht="16.5" customHeight="1">
      <c r="A1142" s="60">
        <v>1140</v>
      </c>
      <c r="B1142" s="11"/>
      <c r="C1142" s="11" t="s">
        <v>7790</v>
      </c>
      <c r="D1142" s="11" t="s">
        <v>7791</v>
      </c>
      <c r="E1142" s="11" t="s">
        <v>75</v>
      </c>
      <c r="F1142" s="11" t="s">
        <v>109</v>
      </c>
      <c r="G1142" s="11" t="s">
        <v>1044</v>
      </c>
      <c r="H1142" s="11">
        <v>0</v>
      </c>
      <c r="I1142" s="50"/>
      <c r="J1142" s="11" t="s">
        <v>7792</v>
      </c>
      <c r="K1142" s="11" t="s">
        <v>7793</v>
      </c>
      <c r="L1142" s="11" t="s">
        <v>7116</v>
      </c>
      <c r="M1142" s="12">
        <v>45674</v>
      </c>
      <c r="N1142" s="12">
        <v>45679</v>
      </c>
      <c r="O1142" s="12" t="str">
        <f>IFERROR(_xlfn.XLOOKUP(표1[[#This Row],[시도]]&amp;" "&amp;표1[[#This Row],[시군구]],요금제0402!C:C,요금제0402!G:G),"-")</f>
        <v>경인B</v>
      </c>
      <c r="P1142" s="40"/>
      <c r="Q1142" s="57">
        <v>0</v>
      </c>
      <c r="R1142" s="18">
        <v>100</v>
      </c>
      <c r="S1142" s="18">
        <v>50</v>
      </c>
      <c r="T1142" s="39" t="s">
        <v>64</v>
      </c>
      <c r="U1142" s="11" t="s">
        <v>64</v>
      </c>
      <c r="V1142" s="11">
        <v>6463001501</v>
      </c>
      <c r="W1142" s="11" t="s">
        <v>7794</v>
      </c>
      <c r="X1142" s="11" t="s">
        <v>7795</v>
      </c>
      <c r="Y1142" s="11" t="s">
        <v>7796</v>
      </c>
      <c r="Z1142" s="11">
        <v>39591029546107</v>
      </c>
      <c r="AA1142" s="11" t="s">
        <v>296</v>
      </c>
      <c r="AB1142" s="11" t="s">
        <v>7797</v>
      </c>
      <c r="AC1142" s="11"/>
      <c r="AD1142" s="11"/>
      <c r="AE1142" s="11"/>
      <c r="AF1142" s="15"/>
      <c r="AG1142" s="17" t="str">
        <f>IFERROR(VLOOKUP(표1[[#This Row],[담당자]],'담당자 정보'!$B:$D,2,0),"")</f>
        <v>바로고</v>
      </c>
      <c r="AH1142" s="11" t="str">
        <f>IFERROR(VLOOKUP(표1[[#This Row],[담당자]],'담당자 정보'!$B:$E,4,0),"")</f>
        <v>1팀</v>
      </c>
      <c r="AI1142" s="41" t="s">
        <v>118</v>
      </c>
      <c r="AJ1142" s="39" t="str">
        <f>IFERROR(VLOOKUP(표1[[#This Row],[담당자]],배민비즈계정!$B:$E,3,0),"")</f>
        <v>swyoo</v>
      </c>
      <c r="AK1142" s="39" t="str">
        <f>IFERROR(VLOOKUP(표1[[#This Row],[담당자]],배민비즈계정!$B:$E,4,0),"")</f>
        <v xml:space="preserve"> 010-5714-1605</v>
      </c>
      <c r="AL1142" s="12" t="str">
        <f>VLOOKUP(표1[[#This Row],[담당자]],배민비즈계정!$B:$E,2,0)</f>
        <v>1팀</v>
      </c>
      <c r="AM1142" s="11" t="str">
        <f>VLOOKUP(표1[[#This Row],[담당자]],'담당자 정보'!B:G,6,FALSE)</f>
        <v>평정현</v>
      </c>
      <c r="AN1142" s="11" t="str">
        <f>VLOOKUP(표1[[#This Row],[팀장]],배민비즈계정!$B:$E,3,FALSE)</f>
        <v>jhpyeong</v>
      </c>
      <c r="AO1142" s="16" t="str">
        <f>VLOOKUP(표1[[#This Row],[팀장]],배민비즈계정!$B:$E,4,FALSE)</f>
        <v>010-4660-7292</v>
      </c>
      <c r="AP1142" s="2" t="s">
        <v>109</v>
      </c>
      <c r="AQ1142" s="2" t="s">
        <v>1044</v>
      </c>
      <c r="AR1142" s="2" t="str">
        <f>_xlfn.XLOOKUP(표1[[#This Row],[시도2]]&amp;" "&amp;표1[[#This Row],[시군구2]],요금제0402!C:C,요금제0402!G:G)</f>
        <v>경인B</v>
      </c>
      <c r="AS1142" s="2"/>
      <c r="AT1142" s="2"/>
      <c r="AU1142" s="2"/>
    </row>
    <row r="1143" spans="1:47" ht="16.5" customHeight="1">
      <c r="A1143" s="44">
        <v>1141</v>
      </c>
      <c r="B1143" s="17"/>
      <c r="C1143" s="17" t="s">
        <v>7798</v>
      </c>
      <c r="D1143" s="17" t="s">
        <v>7799</v>
      </c>
      <c r="E1143" s="11" t="s">
        <v>3758</v>
      </c>
      <c r="F1143" s="17" t="s">
        <v>109</v>
      </c>
      <c r="G1143" s="17" t="s">
        <v>135</v>
      </c>
      <c r="H1143" s="11">
        <v>0</v>
      </c>
      <c r="I1143" s="154"/>
      <c r="J1143" s="17" t="s">
        <v>7800</v>
      </c>
      <c r="K1143" s="17" t="s">
        <v>7801</v>
      </c>
      <c r="L1143" s="11" t="s">
        <v>7116</v>
      </c>
      <c r="M1143" s="12">
        <v>45674</v>
      </c>
      <c r="N1143" s="12">
        <v>45679</v>
      </c>
      <c r="O1143" s="12" t="str">
        <f>IFERROR(_xlfn.XLOOKUP(표1[[#This Row],[시도]]&amp;" "&amp;표1[[#This Row],[시군구]],요금제0402!C:C,요금제0402!G:G),"-")</f>
        <v>경인B</v>
      </c>
      <c r="P1143" s="156"/>
      <c r="Q1143" s="57">
        <v>0</v>
      </c>
      <c r="R1143" s="18">
        <v>100</v>
      </c>
      <c r="S1143" s="18">
        <v>0</v>
      </c>
      <c r="T1143" s="39" t="s">
        <v>150</v>
      </c>
      <c r="U1143" s="11" t="s">
        <v>150</v>
      </c>
      <c r="V1143" s="11">
        <v>0</v>
      </c>
      <c r="W1143" s="11">
        <v>0</v>
      </c>
      <c r="X1143" s="11">
        <v>0</v>
      </c>
      <c r="Y1143" s="11">
        <v>0</v>
      </c>
      <c r="Z1143" s="11">
        <v>0</v>
      </c>
      <c r="AA1143" s="11">
        <v>0</v>
      </c>
      <c r="AB1143" s="11">
        <v>0</v>
      </c>
      <c r="AC1143" s="17"/>
      <c r="AD1143" s="17"/>
      <c r="AE1143" s="17"/>
      <c r="AF1143" s="32"/>
      <c r="AG1143" s="56" t="str">
        <f>IFERROR(VLOOKUP(표1[[#This Row],[담당자]],'담당자 정보'!$B:$D,2,0),"")</f>
        <v>바로고</v>
      </c>
      <c r="AH1143" s="17" t="str">
        <f>IFERROR(VLOOKUP(표1[[#This Row],[담당자]],'담당자 정보'!$B:$E,4,0),"")</f>
        <v>1팀</v>
      </c>
      <c r="AI1143" s="167" t="s">
        <v>118</v>
      </c>
      <c r="AJ1143" s="41" t="str">
        <f>IFERROR(VLOOKUP(표1[[#This Row],[담당자]],배민비즈계정!$B:$E,3,0),"")</f>
        <v>swyoo</v>
      </c>
      <c r="AK1143" s="41" t="str">
        <f>IFERROR(VLOOKUP(표1[[#This Row],[담당자]],배민비즈계정!$B:$E,4,0),"")</f>
        <v xml:space="preserve"> 010-5714-1605</v>
      </c>
      <c r="AL1143" s="78" t="str">
        <f>VLOOKUP(표1[[#This Row],[담당자]],배민비즈계정!$B:$E,2,0)</f>
        <v>1팀</v>
      </c>
      <c r="AM1143" s="17" t="str">
        <f>VLOOKUP(표1[[#This Row],[담당자]],'담당자 정보'!B:G,6,FALSE)</f>
        <v>평정현</v>
      </c>
      <c r="AN1143" s="17" t="str">
        <f>VLOOKUP(표1[[#This Row],[팀장]],배민비즈계정!$B:$E,3,FALSE)</f>
        <v>jhpyeong</v>
      </c>
      <c r="AO1143" s="103" t="str">
        <f>VLOOKUP(표1[[#This Row],[팀장]],배민비즈계정!$B:$E,4,FALSE)</f>
        <v>010-4660-7292</v>
      </c>
      <c r="AP1143" s="2" t="s">
        <v>109</v>
      </c>
      <c r="AQ1143" s="2" t="s">
        <v>135</v>
      </c>
      <c r="AR1143" s="2" t="str">
        <f>_xlfn.XLOOKUP(표1[[#This Row],[시도2]]&amp;" "&amp;표1[[#This Row],[시군구2]],요금제0402!C:C,요금제0402!G:G)</f>
        <v>경인B</v>
      </c>
      <c r="AS1143" s="2"/>
      <c r="AT1143" s="2"/>
      <c r="AU1143" s="2"/>
    </row>
    <row r="1144" spans="1:47" ht="16.5" customHeight="1">
      <c r="A1144" s="60">
        <v>1142</v>
      </c>
      <c r="B1144" s="11"/>
      <c r="C1144" s="11" t="s">
        <v>7802</v>
      </c>
      <c r="D1144" s="11" t="s">
        <v>7803</v>
      </c>
      <c r="E1144" s="11" t="s">
        <v>108</v>
      </c>
      <c r="F1144" s="11" t="s">
        <v>493</v>
      </c>
      <c r="G1144" s="11" t="s">
        <v>1790</v>
      </c>
      <c r="H1144" s="11">
        <v>1</v>
      </c>
      <c r="I1144" s="50"/>
      <c r="J1144" s="11" t="s">
        <v>7804</v>
      </c>
      <c r="K1144" s="11" t="s">
        <v>7805</v>
      </c>
      <c r="L1144" s="11" t="s">
        <v>7116</v>
      </c>
      <c r="M1144" s="12">
        <v>45674</v>
      </c>
      <c r="N1144" s="12">
        <v>45679</v>
      </c>
      <c r="O1144" s="12" t="str">
        <f>IFERROR(_xlfn.XLOOKUP(표1[[#This Row],[시도]]&amp;" "&amp;표1[[#This Row],[시군구]],요금제0402!C:C,요금제0402!G:G),"-")</f>
        <v>지방</v>
      </c>
      <c r="P1144" s="40"/>
      <c r="Q1144" s="57">
        <v>0</v>
      </c>
      <c r="R1144" s="18">
        <v>100</v>
      </c>
      <c r="S1144" s="18">
        <v>50</v>
      </c>
      <c r="T1144" s="39" t="s">
        <v>64</v>
      </c>
      <c r="U1144" s="11" t="s">
        <v>64</v>
      </c>
      <c r="V1144" s="11">
        <v>7632101935</v>
      </c>
      <c r="W1144" s="11" t="s">
        <v>7806</v>
      </c>
      <c r="X1144" s="11" t="s">
        <v>7807</v>
      </c>
      <c r="Y1144" s="11" t="s">
        <v>7808</v>
      </c>
      <c r="Z1144" s="11" t="s">
        <v>7809</v>
      </c>
      <c r="AA1144" s="11" t="s">
        <v>500</v>
      </c>
      <c r="AB1144" s="11" t="s">
        <v>7810</v>
      </c>
      <c r="AC1144" s="11"/>
      <c r="AD1144" s="11"/>
      <c r="AE1144" s="11"/>
      <c r="AF1144" s="15"/>
      <c r="AG1144" s="17" t="str">
        <f>IFERROR(VLOOKUP(표1[[#This Row],[담당자]],'담당자 정보'!$B:$D,2,0),"")</f>
        <v>바로고</v>
      </c>
      <c r="AH1144" s="11" t="str">
        <f>IFERROR(VLOOKUP(표1[[#This Row],[담당자]],'담당자 정보'!$B:$E,4,0),"")</f>
        <v>2팀</v>
      </c>
      <c r="AI1144" s="41" t="s">
        <v>535</v>
      </c>
      <c r="AJ1144" s="39" t="str">
        <f>IFERROR(VLOOKUP(표1[[#This Row],[담당자]],배민비즈계정!$B:$E,3,0),"")</f>
        <v>yckim</v>
      </c>
      <c r="AK1144" s="39" t="str">
        <f>IFERROR(VLOOKUP(표1[[#This Row],[담당자]],배민비즈계정!$B:$E,4,0),"")</f>
        <v>010-9995-3121</v>
      </c>
      <c r="AL1144" s="12" t="str">
        <f>VLOOKUP(표1[[#This Row],[담당자]],배민비즈계정!$B:$E,2,0)</f>
        <v>2팀</v>
      </c>
      <c r="AM1144" s="11" t="str">
        <f>VLOOKUP(표1[[#This Row],[담당자]],'담당자 정보'!B:G,6,FALSE)</f>
        <v>최융희</v>
      </c>
      <c r="AN1144" s="11" t="str">
        <f>VLOOKUP(표1[[#This Row],[팀장]],배민비즈계정!$B:$E,3,FALSE)</f>
        <v>yhchoi62</v>
      </c>
      <c r="AO1144" s="16" t="str">
        <f>VLOOKUP(표1[[#This Row],[팀장]],배민비즈계정!$B:$E,4,FALSE)</f>
        <v xml:space="preserve"> 010-2336-6262</v>
      </c>
      <c r="AP1144" s="2" t="s">
        <v>493</v>
      </c>
      <c r="AQ1144" s="2" t="s">
        <v>1790</v>
      </c>
      <c r="AR1144" s="2" t="str">
        <f>_xlfn.XLOOKUP(표1[[#This Row],[시도2]]&amp;" "&amp;표1[[#This Row],[시군구2]],요금제0402!C:C,요금제0402!G:G)</f>
        <v>지방</v>
      </c>
      <c r="AS1144" s="2"/>
      <c r="AT1144" s="2"/>
      <c r="AU1144" s="2"/>
    </row>
    <row r="1145" spans="1:47" ht="16.5" customHeight="1">
      <c r="A1145" s="60">
        <v>1143</v>
      </c>
      <c r="B1145" s="11"/>
      <c r="C1145" s="11" t="s">
        <v>7811</v>
      </c>
      <c r="D1145" s="11" t="s">
        <v>7812</v>
      </c>
      <c r="E1145" s="11" t="s">
        <v>56</v>
      </c>
      <c r="F1145" s="11" t="s">
        <v>2149</v>
      </c>
      <c r="G1145" s="11" t="s">
        <v>2170</v>
      </c>
      <c r="H1145" s="11">
        <v>0</v>
      </c>
      <c r="I1145" s="50"/>
      <c r="J1145" s="11" t="s">
        <v>7813</v>
      </c>
      <c r="K1145" s="11" t="s">
        <v>7475</v>
      </c>
      <c r="L1145" s="11" t="s">
        <v>7116</v>
      </c>
      <c r="M1145" s="12">
        <v>45674</v>
      </c>
      <c r="N1145" s="12">
        <v>45679</v>
      </c>
      <c r="O1145" s="12" t="str">
        <f>IFERROR(_xlfn.XLOOKUP(표1[[#This Row],[시도]]&amp;" "&amp;표1[[#This Row],[시군구]],요금제0402!C:C,요금제0402!G:G),"-")</f>
        <v>경인B</v>
      </c>
      <c r="P1145" s="40"/>
      <c r="Q1145" s="57">
        <v>0</v>
      </c>
      <c r="R1145" s="18">
        <v>100</v>
      </c>
      <c r="S1145" s="18">
        <v>50</v>
      </c>
      <c r="T1145" s="39" t="s">
        <v>64</v>
      </c>
      <c r="U1145" s="11" t="s">
        <v>64</v>
      </c>
      <c r="V1145" s="11">
        <v>1313529491</v>
      </c>
      <c r="W1145" s="11" t="s">
        <v>7814</v>
      </c>
      <c r="X1145" s="11" t="s">
        <v>4202</v>
      </c>
      <c r="Y1145" s="11" t="s">
        <v>4203</v>
      </c>
      <c r="Z1145" s="11">
        <v>110326683277</v>
      </c>
      <c r="AA1145" s="11" t="s">
        <v>165</v>
      </c>
      <c r="AB1145" s="11" t="s">
        <v>4204</v>
      </c>
      <c r="AC1145" s="11"/>
      <c r="AD1145" s="11"/>
      <c r="AE1145" s="11"/>
      <c r="AF1145" s="15"/>
      <c r="AG1145" s="56" t="str">
        <f>IFERROR(VLOOKUP(표1[[#This Row],[담당자]],'담당자 정보'!$B:$D,2,0),"")</f>
        <v>바로고</v>
      </c>
      <c r="AH1145" s="11" t="str">
        <f>IFERROR(VLOOKUP(표1[[#This Row],[담당자]],'담당자 정보'!$B:$E,4,0),"")</f>
        <v>1팀</v>
      </c>
      <c r="AI1145" s="167" t="s">
        <v>2479</v>
      </c>
      <c r="AJ1145" s="39" t="str">
        <f>IFERROR(VLOOKUP(표1[[#This Row],[담당자]],배민비즈계정!$B:$E,3,0),"")</f>
        <v>yong1217</v>
      </c>
      <c r="AK1145" s="39" t="str">
        <f>IFERROR(VLOOKUP(표1[[#This Row],[담당자]],배민비즈계정!$B:$E,4,0),"")</f>
        <v xml:space="preserve"> 010-9876-9387</v>
      </c>
      <c r="AL1145" s="12" t="str">
        <f>VLOOKUP(표1[[#This Row],[담당자]],배민비즈계정!$B:$E,2,0)</f>
        <v>1팀</v>
      </c>
      <c r="AM1145" s="11" t="str">
        <f>VLOOKUP(표1[[#This Row],[담당자]],'담당자 정보'!B:G,6,FALSE)</f>
        <v>평정현</v>
      </c>
      <c r="AN1145" s="11" t="str">
        <f>VLOOKUP(표1[[#This Row],[팀장]],배민비즈계정!$B:$E,3,FALSE)</f>
        <v>jhpyeong</v>
      </c>
      <c r="AO1145" s="16" t="str">
        <f>VLOOKUP(표1[[#This Row],[팀장]],배민비즈계정!$B:$E,4,FALSE)</f>
        <v>010-4660-7292</v>
      </c>
      <c r="AP1145" s="2" t="s">
        <v>2149</v>
      </c>
      <c r="AQ1145" s="2" t="s">
        <v>2170</v>
      </c>
      <c r="AR1145" s="2" t="str">
        <f>_xlfn.XLOOKUP(표1[[#This Row],[시도2]]&amp;" "&amp;표1[[#This Row],[시군구2]],요금제0402!C:C,요금제0402!G:G)</f>
        <v>경인B</v>
      </c>
      <c r="AS1145" s="2"/>
      <c r="AT1145" s="2"/>
      <c r="AU1145" s="2"/>
    </row>
    <row r="1146" spans="1:47" ht="16.5" customHeight="1">
      <c r="A1146" s="44">
        <v>1144</v>
      </c>
      <c r="B1146" s="11"/>
      <c r="C1146" s="11" t="s">
        <v>7815</v>
      </c>
      <c r="D1146" s="11" t="s">
        <v>7816</v>
      </c>
      <c r="E1146" s="11" t="s">
        <v>56</v>
      </c>
      <c r="F1146" s="11" t="s">
        <v>2149</v>
      </c>
      <c r="G1146" s="11" t="s">
        <v>2176</v>
      </c>
      <c r="H1146" s="11">
        <v>0</v>
      </c>
      <c r="I1146" s="50"/>
      <c r="J1146" s="11" t="s">
        <v>7817</v>
      </c>
      <c r="K1146" s="11" t="s">
        <v>7479</v>
      </c>
      <c r="L1146" s="11" t="s">
        <v>7116</v>
      </c>
      <c r="M1146" s="12">
        <v>45674</v>
      </c>
      <c r="N1146" s="12">
        <v>45679</v>
      </c>
      <c r="O1146" s="12" t="str">
        <f>IFERROR(_xlfn.XLOOKUP(표1[[#This Row],[시도]]&amp;" "&amp;표1[[#This Row],[시군구]],요금제0402!C:C,요금제0402!G:G),"-")</f>
        <v>경인B</v>
      </c>
      <c r="P1146" s="40"/>
      <c r="Q1146" s="57">
        <v>0</v>
      </c>
      <c r="R1146" s="18">
        <v>100</v>
      </c>
      <c r="S1146" s="18">
        <v>50</v>
      </c>
      <c r="T1146" s="39" t="s">
        <v>64</v>
      </c>
      <c r="U1146" s="11" t="s">
        <v>64</v>
      </c>
      <c r="V1146" s="11">
        <v>1313529491</v>
      </c>
      <c r="W1146" s="11" t="s">
        <v>4201</v>
      </c>
      <c r="X1146" s="11" t="s">
        <v>4202</v>
      </c>
      <c r="Y1146" s="11" t="s">
        <v>4203</v>
      </c>
      <c r="Z1146" s="11">
        <v>110326683277</v>
      </c>
      <c r="AA1146" s="11" t="s">
        <v>165</v>
      </c>
      <c r="AB1146" s="11" t="s">
        <v>4204</v>
      </c>
      <c r="AC1146" s="11"/>
      <c r="AD1146" s="11"/>
      <c r="AE1146" s="11"/>
      <c r="AF1146" s="15"/>
      <c r="AG1146" s="56" t="str">
        <f>IFERROR(VLOOKUP(표1[[#This Row],[담당자]],'담당자 정보'!$B:$D,2,0),"")</f>
        <v>바로고</v>
      </c>
      <c r="AH1146" s="11" t="str">
        <f>IFERROR(VLOOKUP(표1[[#This Row],[담당자]],'담당자 정보'!$B:$E,4,0),"")</f>
        <v>1팀</v>
      </c>
      <c r="AI1146" s="167" t="s">
        <v>2479</v>
      </c>
      <c r="AJ1146" s="39" t="str">
        <f>IFERROR(VLOOKUP(표1[[#This Row],[담당자]],배민비즈계정!$B:$E,3,0),"")</f>
        <v>yong1217</v>
      </c>
      <c r="AK1146" s="39" t="str">
        <f>IFERROR(VLOOKUP(표1[[#This Row],[담당자]],배민비즈계정!$B:$E,4,0),"")</f>
        <v xml:space="preserve"> 010-9876-9387</v>
      </c>
      <c r="AL1146" s="12" t="str">
        <f>VLOOKUP(표1[[#This Row],[담당자]],배민비즈계정!$B:$E,2,0)</f>
        <v>1팀</v>
      </c>
      <c r="AM1146" s="11" t="str">
        <f>VLOOKUP(표1[[#This Row],[담당자]],'담당자 정보'!B:G,6,FALSE)</f>
        <v>평정현</v>
      </c>
      <c r="AN1146" s="11" t="str">
        <f>VLOOKUP(표1[[#This Row],[팀장]],배민비즈계정!$B:$E,3,FALSE)</f>
        <v>jhpyeong</v>
      </c>
      <c r="AO1146" s="16" t="str">
        <f>VLOOKUP(표1[[#This Row],[팀장]],배민비즈계정!$B:$E,4,FALSE)</f>
        <v>010-4660-7292</v>
      </c>
      <c r="AP1146" s="2" t="s">
        <v>2149</v>
      </c>
      <c r="AQ1146" s="2" t="s">
        <v>2176</v>
      </c>
      <c r="AR1146" s="2" t="str">
        <f>_xlfn.XLOOKUP(표1[[#This Row],[시도2]]&amp;" "&amp;표1[[#This Row],[시군구2]],요금제0402!C:C,요금제0402!G:G)</f>
        <v>경인B</v>
      </c>
      <c r="AS1146" s="2"/>
      <c r="AT1146" s="2"/>
      <c r="AU1146" s="2"/>
    </row>
    <row r="1147" spans="1:47" ht="16.5" customHeight="1">
      <c r="A1147" s="60">
        <v>1145</v>
      </c>
      <c r="B1147" s="17"/>
      <c r="C1147" s="17" t="s">
        <v>7818</v>
      </c>
      <c r="D1147" s="17" t="s">
        <v>7819</v>
      </c>
      <c r="E1147" s="11" t="s">
        <v>56</v>
      </c>
      <c r="F1147" s="17" t="s">
        <v>109</v>
      </c>
      <c r="G1147" s="17" t="s">
        <v>786</v>
      </c>
      <c r="H1147" s="11">
        <v>0</v>
      </c>
      <c r="I1147" s="154"/>
      <c r="J1147" s="17" t="s">
        <v>7820</v>
      </c>
      <c r="K1147" s="17" t="s">
        <v>7821</v>
      </c>
      <c r="L1147" s="11" t="s">
        <v>7116</v>
      </c>
      <c r="M1147" s="12">
        <v>45674</v>
      </c>
      <c r="N1147" s="12">
        <v>45679</v>
      </c>
      <c r="O1147" s="12" t="str">
        <f>IFERROR(_xlfn.XLOOKUP(표1[[#This Row],[시도]]&amp;" "&amp;표1[[#This Row],[시군구]],요금제0402!C:C,요금제0402!G:G),"-")</f>
        <v>경인B</v>
      </c>
      <c r="P1147" s="156"/>
      <c r="Q1147" s="57">
        <v>0</v>
      </c>
      <c r="R1147" s="18">
        <v>100</v>
      </c>
      <c r="S1147" s="18">
        <v>50</v>
      </c>
      <c r="T1147" s="39" t="s">
        <v>64</v>
      </c>
      <c r="U1147" s="11" t="s">
        <v>64</v>
      </c>
      <c r="V1147" s="11">
        <v>1092898085</v>
      </c>
      <c r="W1147" s="11" t="s">
        <v>7822</v>
      </c>
      <c r="X1147" s="11" t="s">
        <v>7823</v>
      </c>
      <c r="Y1147" s="11" t="s">
        <v>7824</v>
      </c>
      <c r="Z1147" s="11" t="s">
        <v>7825</v>
      </c>
      <c r="AA1147" s="11" t="s">
        <v>90</v>
      </c>
      <c r="AB1147" s="11" t="s">
        <v>7826</v>
      </c>
      <c r="AC1147" s="17"/>
      <c r="AD1147" s="17"/>
      <c r="AE1147" s="17"/>
      <c r="AF1147" s="32"/>
      <c r="AG1147" s="56" t="str">
        <f>IFERROR(VLOOKUP(표1[[#This Row],[담당자]],'담당자 정보'!$B:$D,2,0),"")</f>
        <v>바로고</v>
      </c>
      <c r="AH1147" s="17" t="str">
        <f>IFERROR(VLOOKUP(표1[[#This Row],[담당자]],'담당자 정보'!$B:$E,4,0),"")</f>
        <v>1팀</v>
      </c>
      <c r="AI1147" s="167" t="s">
        <v>71</v>
      </c>
      <c r="AJ1147" s="41" t="str">
        <f>IFERROR(VLOOKUP(표1[[#This Row],[담당자]],배민비즈계정!$B:$E,3,0),"")</f>
        <v>tkdan159</v>
      </c>
      <c r="AK1147" s="41" t="str">
        <f>IFERROR(VLOOKUP(표1[[#This Row],[담당자]],배민비즈계정!$B:$E,4,0),"")</f>
        <v>010-9052-0911</v>
      </c>
      <c r="AL1147" s="78" t="str">
        <f>VLOOKUP(표1[[#This Row],[담당자]],배민비즈계정!$B:$E,2,0)</f>
        <v>1팀</v>
      </c>
      <c r="AM1147" s="17" t="str">
        <f>VLOOKUP(표1[[#This Row],[담당자]],'담당자 정보'!B:G,6,FALSE)</f>
        <v>평정현</v>
      </c>
      <c r="AN1147" s="17" t="str">
        <f>VLOOKUP(표1[[#This Row],[팀장]],배민비즈계정!$B:$E,3,FALSE)</f>
        <v>jhpyeong</v>
      </c>
      <c r="AO1147" s="103" t="str">
        <f>VLOOKUP(표1[[#This Row],[팀장]],배민비즈계정!$B:$E,4,FALSE)</f>
        <v>010-4660-7292</v>
      </c>
      <c r="AP1147" s="2" t="s">
        <v>109</v>
      </c>
      <c r="AQ1147" s="2" t="s">
        <v>786</v>
      </c>
      <c r="AR1147" s="2" t="str">
        <f>_xlfn.XLOOKUP(표1[[#This Row],[시도2]]&amp;" "&amp;표1[[#This Row],[시군구2]],요금제0402!C:C,요금제0402!G:G)</f>
        <v>경인B</v>
      </c>
      <c r="AS1147" s="2"/>
      <c r="AT1147" s="2"/>
      <c r="AU1147" s="2"/>
    </row>
    <row r="1148" spans="1:47" ht="16.5" customHeight="1">
      <c r="A1148" s="44">
        <v>1146</v>
      </c>
      <c r="B1148" s="17"/>
      <c r="C1148" s="17" t="s">
        <v>7827</v>
      </c>
      <c r="D1148" s="17" t="s">
        <v>7828</v>
      </c>
      <c r="E1148" s="11" t="s">
        <v>3758</v>
      </c>
      <c r="F1148" s="17" t="s">
        <v>57</v>
      </c>
      <c r="G1148" s="17" t="s">
        <v>264</v>
      </c>
      <c r="H1148" s="11">
        <v>0</v>
      </c>
      <c r="I1148" s="154"/>
      <c r="J1148" s="17" t="s">
        <v>7829</v>
      </c>
      <c r="K1148" s="17" t="s">
        <v>7830</v>
      </c>
      <c r="L1148" s="17" t="s">
        <v>7116</v>
      </c>
      <c r="M1148" s="12">
        <v>45674</v>
      </c>
      <c r="N1148" s="12">
        <v>45679</v>
      </c>
      <c r="O1148" s="12" t="str">
        <f>IFERROR(_xlfn.XLOOKUP(표1[[#This Row],[시도]]&amp;" "&amp;표1[[#This Row],[시군구]],요금제0402!C:C,요금제0402!G:G),"-")</f>
        <v>서울B&amp;경인A</v>
      </c>
      <c r="P1148" s="156"/>
      <c r="Q1148" s="57">
        <v>0</v>
      </c>
      <c r="R1148" s="18">
        <v>100</v>
      </c>
      <c r="S1148" s="18">
        <v>0</v>
      </c>
      <c r="T1148" s="39" t="s">
        <v>150</v>
      </c>
      <c r="U1148" s="11" t="s">
        <v>150</v>
      </c>
      <c r="V1148" s="11">
        <v>0</v>
      </c>
      <c r="W1148" s="11">
        <v>0</v>
      </c>
      <c r="X1148" s="11">
        <v>0</v>
      </c>
      <c r="Y1148" s="11">
        <v>0</v>
      </c>
      <c r="Z1148" s="11">
        <v>0</v>
      </c>
      <c r="AA1148" s="11">
        <v>0</v>
      </c>
      <c r="AB1148" s="11">
        <v>0</v>
      </c>
      <c r="AC1148" s="17"/>
      <c r="AD1148" s="17"/>
      <c r="AE1148" s="17"/>
      <c r="AF1148" s="32"/>
      <c r="AG1148" s="17" t="str">
        <f>IFERROR(VLOOKUP(표1[[#This Row],[담당자]],'담당자 정보'!$B:$D,2,0),"")</f>
        <v>바로고</v>
      </c>
      <c r="AH1148" s="17" t="str">
        <f>IFERROR(VLOOKUP(표1[[#This Row],[담당자]],'담당자 정보'!$B:$E,4,0),"")</f>
        <v>1팀</v>
      </c>
      <c r="AI1148" s="41" t="s">
        <v>71</v>
      </c>
      <c r="AJ1148" s="41" t="str">
        <f>IFERROR(VLOOKUP(표1[[#This Row],[담당자]],배민비즈계정!$B:$E,3,0),"")</f>
        <v>tkdan159</v>
      </c>
      <c r="AK1148" s="41" t="str">
        <f>IFERROR(VLOOKUP(표1[[#This Row],[담당자]],배민비즈계정!$B:$E,4,0),"")</f>
        <v>010-9052-0911</v>
      </c>
      <c r="AL1148" s="78" t="str">
        <f>VLOOKUP(표1[[#This Row],[담당자]],배민비즈계정!$B:$E,2,0)</f>
        <v>1팀</v>
      </c>
      <c r="AM1148" s="17" t="str">
        <f>VLOOKUP(표1[[#This Row],[담당자]],'담당자 정보'!B:G,6,FALSE)</f>
        <v>평정현</v>
      </c>
      <c r="AN1148" s="17" t="str">
        <f>VLOOKUP(표1[[#This Row],[팀장]],배민비즈계정!$B:$E,3,FALSE)</f>
        <v>jhpyeong</v>
      </c>
      <c r="AO1148" s="103" t="str">
        <f>VLOOKUP(표1[[#This Row],[팀장]],배민비즈계정!$B:$E,4,FALSE)</f>
        <v>010-4660-7292</v>
      </c>
      <c r="AP1148" s="2" t="s">
        <v>57</v>
      </c>
      <c r="AQ1148" s="2" t="s">
        <v>264</v>
      </c>
      <c r="AR1148" s="2" t="str">
        <f>_xlfn.XLOOKUP(표1[[#This Row],[시도2]]&amp;" "&amp;표1[[#This Row],[시군구2]],요금제0402!C:C,요금제0402!G:G)</f>
        <v>서울B&amp;경인A</v>
      </c>
      <c r="AS1148" s="2"/>
      <c r="AT1148" s="2"/>
      <c r="AU1148" s="2"/>
    </row>
    <row r="1149" spans="1:47" ht="16.5" customHeight="1">
      <c r="A1149" s="60">
        <v>1147</v>
      </c>
      <c r="B1149" s="11"/>
      <c r="C1149" s="11" t="s">
        <v>7831</v>
      </c>
      <c r="D1149" s="11" t="s">
        <v>7832</v>
      </c>
      <c r="E1149" s="11" t="s">
        <v>56</v>
      </c>
      <c r="F1149" s="11" t="s">
        <v>109</v>
      </c>
      <c r="G1149" s="11" t="s">
        <v>990</v>
      </c>
      <c r="H1149" s="11">
        <v>0</v>
      </c>
      <c r="I1149" s="50"/>
      <c r="J1149" s="11" t="s">
        <v>7833</v>
      </c>
      <c r="K1149" s="11" t="s">
        <v>7834</v>
      </c>
      <c r="L1149" s="11" t="s">
        <v>6678</v>
      </c>
      <c r="M1149" s="12">
        <v>45688</v>
      </c>
      <c r="N1149" s="12">
        <v>45693</v>
      </c>
      <c r="O1149" s="12" t="str">
        <f>IFERROR(_xlfn.XLOOKUP(표1[[#This Row],[시도]]&amp;" "&amp;표1[[#This Row],[시군구]],요금제0402!C:C,요금제0402!G:G),"-")</f>
        <v>서울B&amp;경인A</v>
      </c>
      <c r="P1149" s="40"/>
      <c r="Q1149" s="57">
        <v>0</v>
      </c>
      <c r="R1149" s="18">
        <v>100</v>
      </c>
      <c r="S1149" s="18">
        <v>50</v>
      </c>
      <c r="T1149" s="39" t="s">
        <v>64</v>
      </c>
      <c r="U1149" s="11" t="s">
        <v>64</v>
      </c>
      <c r="V1149" s="11">
        <v>8467800458</v>
      </c>
      <c r="W1149" s="11" t="s">
        <v>7835</v>
      </c>
      <c r="X1149" s="11" t="s">
        <v>7836</v>
      </c>
      <c r="Y1149" s="11" t="s">
        <v>7837</v>
      </c>
      <c r="Z1149" s="11">
        <v>9003273577561</v>
      </c>
      <c r="AA1149" s="11" t="s">
        <v>129</v>
      </c>
      <c r="AB1149" s="11" t="s">
        <v>7838</v>
      </c>
      <c r="AC1149" s="11"/>
      <c r="AD1149" s="11"/>
      <c r="AE1149" s="11"/>
      <c r="AF1149" s="15"/>
      <c r="AG1149" s="17" t="str">
        <f>IFERROR(VLOOKUP(표1[[#This Row],[담당자]],'담당자 정보'!$B:$D,2,0),"")</f>
        <v>바로고</v>
      </c>
      <c r="AH1149" s="11" t="str">
        <f>IFERROR(VLOOKUP(표1[[#This Row],[담당자]],'담당자 정보'!$B:$E,4,0),"")</f>
        <v>4팀</v>
      </c>
      <c r="AI1149" s="41" t="s">
        <v>222</v>
      </c>
      <c r="AJ1149" s="39" t="str">
        <f>IFERROR(VLOOKUP(표1[[#This Row],[담당자]],배민비즈계정!$B:$E,3,0),"")</f>
        <v>tmdrl1539</v>
      </c>
      <c r="AK1149" s="39" t="str">
        <f>IFERROR(VLOOKUP(표1[[#This Row],[담당자]],배민비즈계정!$B:$E,4,0),"")</f>
        <v>010-4629-1734</v>
      </c>
      <c r="AL1149" s="12" t="str">
        <f>VLOOKUP(표1[[#This Row],[담당자]],배민비즈계정!$B:$E,2,0)</f>
        <v>4팀</v>
      </c>
      <c r="AM1149" s="11" t="str">
        <f>VLOOKUP(표1[[#This Row],[담당자]],'담당자 정보'!B:G,6,FALSE)</f>
        <v>평정현</v>
      </c>
      <c r="AN1149" s="11" t="str">
        <f>VLOOKUP(표1[[#This Row],[팀장]],배민비즈계정!$B:$E,3,FALSE)</f>
        <v>jhpyeong</v>
      </c>
      <c r="AO1149" s="16" t="str">
        <f>VLOOKUP(표1[[#This Row],[팀장]],배민비즈계정!$B:$E,4,FALSE)</f>
        <v>010-4660-7292</v>
      </c>
      <c r="AP1149" s="2" t="s">
        <v>109</v>
      </c>
      <c r="AQ1149" s="2" t="s">
        <v>990</v>
      </c>
      <c r="AR1149" s="2" t="str">
        <f>_xlfn.XLOOKUP(표1[[#This Row],[시도2]]&amp;" "&amp;표1[[#This Row],[시군구2]],요금제0402!C:C,요금제0402!G:G)</f>
        <v>서울B&amp;경인A</v>
      </c>
      <c r="AS1149" s="2"/>
      <c r="AT1149" s="2"/>
      <c r="AU1149" s="2"/>
    </row>
    <row r="1150" spans="1:47" ht="16.5" customHeight="1">
      <c r="A1150" s="44">
        <v>1148</v>
      </c>
      <c r="B1150" s="11"/>
      <c r="C1150" s="11" t="s">
        <v>7839</v>
      </c>
      <c r="D1150" s="11" t="s">
        <v>7840</v>
      </c>
      <c r="E1150" s="11" t="s">
        <v>3758</v>
      </c>
      <c r="F1150" s="11" t="s">
        <v>109</v>
      </c>
      <c r="G1150" s="11" t="s">
        <v>1044</v>
      </c>
      <c r="H1150" s="11">
        <v>0</v>
      </c>
      <c r="I1150" s="50"/>
      <c r="J1150" s="11" t="s">
        <v>7841</v>
      </c>
      <c r="K1150" s="11" t="s">
        <v>7842</v>
      </c>
      <c r="L1150" s="11" t="s">
        <v>6678</v>
      </c>
      <c r="M1150" s="12">
        <v>45688</v>
      </c>
      <c r="N1150" s="12">
        <v>45693</v>
      </c>
      <c r="O1150" s="12" t="str">
        <f>IFERROR(_xlfn.XLOOKUP(표1[[#This Row],[시도]]&amp;" "&amp;표1[[#This Row],[시군구]],요금제0402!C:C,요금제0402!G:G),"-")</f>
        <v>경인B</v>
      </c>
      <c r="P1150" s="40"/>
      <c r="Q1150" s="57">
        <v>0</v>
      </c>
      <c r="R1150" s="18">
        <v>100</v>
      </c>
      <c r="S1150" s="18">
        <v>50</v>
      </c>
      <c r="T1150" s="39" t="s">
        <v>64</v>
      </c>
      <c r="U1150" s="11" t="s">
        <v>150</v>
      </c>
      <c r="V1150" s="11">
        <v>0</v>
      </c>
      <c r="W1150" s="11">
        <v>0</v>
      </c>
      <c r="X1150" s="11">
        <v>0</v>
      </c>
      <c r="Y1150" s="11">
        <v>0</v>
      </c>
      <c r="Z1150" s="11">
        <v>0</v>
      </c>
      <c r="AA1150" s="11">
        <v>0</v>
      </c>
      <c r="AB1150" s="11">
        <v>0</v>
      </c>
      <c r="AC1150" s="11"/>
      <c r="AD1150" s="11"/>
      <c r="AE1150" s="11"/>
      <c r="AF1150" s="15"/>
      <c r="AG1150" s="56" t="str">
        <f>IFERROR(VLOOKUP(표1[[#This Row],[담당자]],'담당자 정보'!$B:$D,2,0),"")</f>
        <v>바로고</v>
      </c>
      <c r="AH1150" s="11" t="str">
        <f>IFERROR(VLOOKUP(표1[[#This Row],[담당자]],'담당자 정보'!$B:$E,4,0),"")</f>
        <v>1팀</v>
      </c>
      <c r="AI1150" s="167" t="s">
        <v>118</v>
      </c>
      <c r="AJ1150" s="39" t="str">
        <f>IFERROR(VLOOKUP(표1[[#This Row],[담당자]],배민비즈계정!$B:$E,3,0),"")</f>
        <v>swyoo</v>
      </c>
      <c r="AK1150" s="39" t="str">
        <f>IFERROR(VLOOKUP(표1[[#This Row],[담당자]],배민비즈계정!$B:$E,4,0),"")</f>
        <v xml:space="preserve"> 010-5714-1605</v>
      </c>
      <c r="AL1150" s="12" t="str">
        <f>VLOOKUP(표1[[#This Row],[담당자]],배민비즈계정!$B:$E,2,0)</f>
        <v>1팀</v>
      </c>
      <c r="AM1150" s="11" t="str">
        <f>VLOOKUP(표1[[#This Row],[담당자]],'담당자 정보'!B:G,6,FALSE)</f>
        <v>평정현</v>
      </c>
      <c r="AN1150" s="11" t="str">
        <f>VLOOKUP(표1[[#This Row],[팀장]],배민비즈계정!$B:$E,3,FALSE)</f>
        <v>jhpyeong</v>
      </c>
      <c r="AO1150" s="16" t="str">
        <f>VLOOKUP(표1[[#This Row],[팀장]],배민비즈계정!$B:$E,4,FALSE)</f>
        <v>010-4660-7292</v>
      </c>
      <c r="AP1150" s="2" t="s">
        <v>109</v>
      </c>
      <c r="AQ1150" s="2" t="s">
        <v>1044</v>
      </c>
      <c r="AR1150" s="2" t="str">
        <f>_xlfn.XLOOKUP(표1[[#This Row],[시도2]]&amp;" "&amp;표1[[#This Row],[시군구2]],요금제0402!C:C,요금제0402!G:G)</f>
        <v>경인B</v>
      </c>
      <c r="AS1150" s="2"/>
      <c r="AT1150" s="2"/>
      <c r="AU1150" s="2"/>
    </row>
    <row r="1151" spans="1:47" ht="16.5" customHeight="1">
      <c r="A1151" s="60">
        <v>1149</v>
      </c>
      <c r="B1151" s="11"/>
      <c r="C1151" s="11" t="s">
        <v>7843</v>
      </c>
      <c r="D1151" s="11" t="s">
        <v>7844</v>
      </c>
      <c r="E1151" s="11" t="s">
        <v>75</v>
      </c>
      <c r="F1151" s="11" t="s">
        <v>2149</v>
      </c>
      <c r="G1151" s="11" t="s">
        <v>435</v>
      </c>
      <c r="H1151" s="11">
        <v>0</v>
      </c>
      <c r="I1151" s="50"/>
      <c r="J1151" s="11" t="s">
        <v>7845</v>
      </c>
      <c r="K1151" s="11" t="s">
        <v>7846</v>
      </c>
      <c r="L1151" s="11" t="s">
        <v>6678</v>
      </c>
      <c r="M1151" s="12">
        <v>45688</v>
      </c>
      <c r="N1151" s="12">
        <v>45693</v>
      </c>
      <c r="O1151" s="12" t="str">
        <f>IFERROR(_xlfn.XLOOKUP(표1[[#This Row],[시도]]&amp;" "&amp;표1[[#This Row],[시군구]],요금제0402!C:C,요금제0402!G:G),"-")</f>
        <v>경인B</v>
      </c>
      <c r="P1151" s="40"/>
      <c r="Q1151" s="57">
        <v>0</v>
      </c>
      <c r="R1151" s="18">
        <v>100</v>
      </c>
      <c r="S1151" s="18">
        <v>50</v>
      </c>
      <c r="T1151" s="39" t="s">
        <v>64</v>
      </c>
      <c r="U1151" s="11" t="s">
        <v>64</v>
      </c>
      <c r="V1151" s="11">
        <v>7341400721</v>
      </c>
      <c r="W1151" s="11" t="s">
        <v>4983</v>
      </c>
      <c r="X1151" s="11" t="s">
        <v>7847</v>
      </c>
      <c r="Y1151" s="11" t="s">
        <v>7848</v>
      </c>
      <c r="Z1151" s="11">
        <v>17016002301011</v>
      </c>
      <c r="AA1151" s="11" t="s">
        <v>103</v>
      </c>
      <c r="AB1151" s="11" t="s">
        <v>7849</v>
      </c>
      <c r="AC1151" s="11"/>
      <c r="AD1151" s="11"/>
      <c r="AE1151" s="11"/>
      <c r="AF1151" s="15"/>
      <c r="AG1151" s="56" t="str">
        <f>IFERROR(VLOOKUP(표1[[#This Row],[담당자]],'담당자 정보'!$B:$D,2,0),"")</f>
        <v>바로고</v>
      </c>
      <c r="AH1151" s="11" t="str">
        <f>IFERROR(VLOOKUP(표1[[#This Row],[담당자]],'담당자 정보'!$B:$E,4,0),"")</f>
        <v>1팀</v>
      </c>
      <c r="AI1151" s="167" t="s">
        <v>356</v>
      </c>
      <c r="AJ1151" s="39" t="str">
        <f>IFERROR(VLOOKUP(표1[[#This Row],[담당자]],배민비즈계정!$B:$E,3,0),"")</f>
        <v>jhpyeong</v>
      </c>
      <c r="AK1151" s="39" t="str">
        <f>IFERROR(VLOOKUP(표1[[#This Row],[담당자]],배민비즈계정!$B:$E,4,0),"")</f>
        <v>010-4660-7292</v>
      </c>
      <c r="AL1151" s="12" t="str">
        <f>VLOOKUP(표1[[#This Row],[담당자]],배민비즈계정!$B:$E,2,0)</f>
        <v>1팀 팀장</v>
      </c>
      <c r="AM1151" s="11" t="str">
        <f>VLOOKUP(표1[[#This Row],[담당자]],'담당자 정보'!B:G,6,FALSE)</f>
        <v>평정현</v>
      </c>
      <c r="AN1151" s="11" t="str">
        <f>VLOOKUP(표1[[#This Row],[팀장]],배민비즈계정!$B:$E,3,FALSE)</f>
        <v>jhpyeong</v>
      </c>
      <c r="AO1151" s="16" t="str">
        <f>VLOOKUP(표1[[#This Row],[팀장]],배민비즈계정!$B:$E,4,FALSE)</f>
        <v>010-4660-7292</v>
      </c>
      <c r="AP1151" s="2" t="s">
        <v>2149</v>
      </c>
      <c r="AQ1151" s="2" t="s">
        <v>435</v>
      </c>
      <c r="AR1151" s="2" t="str">
        <f>_xlfn.XLOOKUP(표1[[#This Row],[시도2]]&amp;" "&amp;표1[[#This Row],[시군구2]],요금제0402!C:C,요금제0402!G:G)</f>
        <v>경인B</v>
      </c>
      <c r="AS1151" s="2"/>
      <c r="AT1151" s="2"/>
      <c r="AU1151" s="2"/>
    </row>
    <row r="1152" spans="1:47" ht="16.5" customHeight="1">
      <c r="A1152" s="44">
        <v>1150</v>
      </c>
      <c r="B1152" s="11"/>
      <c r="C1152" s="11" t="s">
        <v>7850</v>
      </c>
      <c r="D1152" s="11" t="s">
        <v>7851</v>
      </c>
      <c r="E1152" s="11" t="s">
        <v>56</v>
      </c>
      <c r="F1152" s="11" t="s">
        <v>109</v>
      </c>
      <c r="G1152" s="11" t="s">
        <v>970</v>
      </c>
      <c r="H1152" s="11">
        <v>0</v>
      </c>
      <c r="I1152" s="50"/>
      <c r="J1152" s="11" t="s">
        <v>7852</v>
      </c>
      <c r="K1152" s="11" t="s">
        <v>7853</v>
      </c>
      <c r="L1152" s="11" t="s">
        <v>6678</v>
      </c>
      <c r="M1152" s="12">
        <v>45688</v>
      </c>
      <c r="N1152" s="12">
        <v>45693</v>
      </c>
      <c r="O1152" s="12" t="str">
        <f>IFERROR(_xlfn.XLOOKUP(표1[[#This Row],[시도]]&amp;" "&amp;표1[[#This Row],[시군구]],요금제0402!C:C,요금제0402!G:G),"-")</f>
        <v>서울B&amp;경인A</v>
      </c>
      <c r="P1152" s="40"/>
      <c r="Q1152" s="57">
        <v>0</v>
      </c>
      <c r="R1152" s="18">
        <v>100</v>
      </c>
      <c r="S1152" s="18">
        <v>50</v>
      </c>
      <c r="T1152" s="39" t="s">
        <v>64</v>
      </c>
      <c r="U1152" s="11" t="s">
        <v>64</v>
      </c>
      <c r="V1152" s="11">
        <v>1903701574</v>
      </c>
      <c r="W1152" s="11" t="s">
        <v>7854</v>
      </c>
      <c r="X1152" s="11" t="s">
        <v>7855</v>
      </c>
      <c r="Y1152" s="11" t="s">
        <v>7856</v>
      </c>
      <c r="Z1152" s="11">
        <v>3511345604453</v>
      </c>
      <c r="AA1152" s="11" t="s">
        <v>142</v>
      </c>
      <c r="AB1152" s="11" t="s">
        <v>7857</v>
      </c>
      <c r="AC1152" s="11"/>
      <c r="AD1152" s="11"/>
      <c r="AE1152" s="11"/>
      <c r="AF1152" s="15"/>
      <c r="AG1152" s="56" t="str">
        <f>IFERROR(VLOOKUP(표1[[#This Row],[담당자]],'담당자 정보'!$B:$D,2,0),"")</f>
        <v>바로고</v>
      </c>
      <c r="AH1152" s="11" t="str">
        <f>IFERROR(VLOOKUP(표1[[#This Row],[담당자]],'담당자 정보'!$B:$E,4,0),"")</f>
        <v>4팀</v>
      </c>
      <c r="AI1152" s="167" t="s">
        <v>222</v>
      </c>
      <c r="AJ1152" s="39" t="str">
        <f>IFERROR(VLOOKUP(표1[[#This Row],[담당자]],배민비즈계정!$B:$E,3,0),"")</f>
        <v>tmdrl1539</v>
      </c>
      <c r="AK1152" s="39" t="str">
        <f>IFERROR(VLOOKUP(표1[[#This Row],[담당자]],배민비즈계정!$B:$E,4,0),"")</f>
        <v>010-4629-1734</v>
      </c>
      <c r="AL1152" s="12" t="str">
        <f>VLOOKUP(표1[[#This Row],[담당자]],배민비즈계정!$B:$E,2,0)</f>
        <v>4팀</v>
      </c>
      <c r="AM1152" s="11" t="str">
        <f>VLOOKUP(표1[[#This Row],[담당자]],'담당자 정보'!B:G,6,FALSE)</f>
        <v>평정현</v>
      </c>
      <c r="AN1152" s="11" t="str">
        <f>VLOOKUP(표1[[#This Row],[팀장]],배민비즈계정!$B:$E,3,FALSE)</f>
        <v>jhpyeong</v>
      </c>
      <c r="AO1152" s="16" t="str">
        <f>VLOOKUP(표1[[#This Row],[팀장]],배민비즈계정!$B:$E,4,FALSE)</f>
        <v>010-4660-7292</v>
      </c>
      <c r="AP1152" s="2" t="s">
        <v>109</v>
      </c>
      <c r="AQ1152" s="2" t="s">
        <v>970</v>
      </c>
      <c r="AR1152" s="2" t="str">
        <f>_xlfn.XLOOKUP(표1[[#This Row],[시도2]]&amp;" "&amp;표1[[#This Row],[시군구2]],요금제0402!C:C,요금제0402!G:G)</f>
        <v>서울B&amp;경인A</v>
      </c>
      <c r="AS1152" s="2"/>
      <c r="AT1152" s="2"/>
      <c r="AU1152" s="2"/>
    </row>
    <row r="1153" spans="1:47" ht="16.5" customHeight="1">
      <c r="A1153" s="60">
        <v>1151</v>
      </c>
      <c r="B1153" s="11"/>
      <c r="C1153" s="11" t="s">
        <v>7858</v>
      </c>
      <c r="D1153" s="11" t="s">
        <v>7859</v>
      </c>
      <c r="E1153" s="11" t="s">
        <v>56</v>
      </c>
      <c r="F1153" s="11" t="s">
        <v>2149</v>
      </c>
      <c r="G1153" s="11" t="s">
        <v>2170</v>
      </c>
      <c r="H1153" s="11">
        <v>0</v>
      </c>
      <c r="I1153" s="50"/>
      <c r="J1153" s="11" t="s">
        <v>7860</v>
      </c>
      <c r="K1153" s="11" t="s">
        <v>7483</v>
      </c>
      <c r="L1153" s="11" t="s">
        <v>6678</v>
      </c>
      <c r="M1153" s="12">
        <v>45688</v>
      </c>
      <c r="N1153" s="12">
        <v>45693</v>
      </c>
      <c r="O1153" s="12" t="str">
        <f>IFERROR(_xlfn.XLOOKUP(표1[[#This Row],[시도]]&amp;" "&amp;표1[[#This Row],[시군구]],요금제0402!C:C,요금제0402!G:G),"-")</f>
        <v>경인B</v>
      </c>
      <c r="P1153" s="40"/>
      <c r="Q1153" s="57">
        <v>0</v>
      </c>
      <c r="R1153" s="18">
        <v>100</v>
      </c>
      <c r="S1153" s="18">
        <v>50</v>
      </c>
      <c r="T1153" s="39" t="s">
        <v>64</v>
      </c>
      <c r="U1153" s="11" t="s">
        <v>64</v>
      </c>
      <c r="V1153" s="11">
        <v>5802900754</v>
      </c>
      <c r="W1153" s="11" t="s">
        <v>7861</v>
      </c>
      <c r="X1153" s="11" t="s">
        <v>7862</v>
      </c>
      <c r="Y1153" s="11" t="s">
        <v>7863</v>
      </c>
      <c r="Z1153" s="11">
        <v>3333251330731</v>
      </c>
      <c r="AA1153" s="11" t="s">
        <v>68</v>
      </c>
      <c r="AB1153" s="11" t="s">
        <v>7864</v>
      </c>
      <c r="AC1153" s="11"/>
      <c r="AD1153" s="11"/>
      <c r="AE1153" s="11"/>
      <c r="AF1153" s="15"/>
      <c r="AG1153" s="56" t="str">
        <f>IFERROR(VLOOKUP(표1[[#This Row],[담당자]],'담당자 정보'!$B:$D,2,0),"")</f>
        <v>바로고</v>
      </c>
      <c r="AH1153" s="11" t="str">
        <f>IFERROR(VLOOKUP(표1[[#This Row],[담당자]],'담당자 정보'!$B:$E,4,0),"")</f>
        <v>1팀</v>
      </c>
      <c r="AI1153" s="167" t="s">
        <v>2479</v>
      </c>
      <c r="AJ1153" s="39" t="str">
        <f>IFERROR(VLOOKUP(표1[[#This Row],[담당자]],배민비즈계정!$B:$E,3,0),"")</f>
        <v>yong1217</v>
      </c>
      <c r="AK1153" s="39" t="str">
        <f>IFERROR(VLOOKUP(표1[[#This Row],[담당자]],배민비즈계정!$B:$E,4,0),"")</f>
        <v xml:space="preserve"> 010-9876-9387</v>
      </c>
      <c r="AL1153" s="12" t="str">
        <f>VLOOKUP(표1[[#This Row],[담당자]],배민비즈계정!$B:$E,2,0)</f>
        <v>1팀</v>
      </c>
      <c r="AM1153" s="11" t="str">
        <f>VLOOKUP(표1[[#This Row],[담당자]],'담당자 정보'!B:G,6,FALSE)</f>
        <v>평정현</v>
      </c>
      <c r="AN1153" s="11" t="str">
        <f>VLOOKUP(표1[[#This Row],[팀장]],배민비즈계정!$B:$E,3,FALSE)</f>
        <v>jhpyeong</v>
      </c>
      <c r="AO1153" s="16" t="str">
        <f>VLOOKUP(표1[[#This Row],[팀장]],배민비즈계정!$B:$E,4,FALSE)</f>
        <v>010-4660-7292</v>
      </c>
      <c r="AP1153" s="2" t="s">
        <v>2149</v>
      </c>
      <c r="AQ1153" s="2" t="s">
        <v>2170</v>
      </c>
      <c r="AR1153" s="2" t="str">
        <f>_xlfn.XLOOKUP(표1[[#This Row],[시도2]]&amp;" "&amp;표1[[#This Row],[시군구2]],요금제0402!C:C,요금제0402!G:G)</f>
        <v>경인B</v>
      </c>
      <c r="AS1153" s="2"/>
      <c r="AT1153" s="2"/>
      <c r="AU1153" s="2"/>
    </row>
    <row r="1154" spans="1:47" ht="16.5" customHeight="1">
      <c r="A1154" s="44">
        <v>1152</v>
      </c>
      <c r="B1154" s="11"/>
      <c r="C1154" s="11" t="s">
        <v>7865</v>
      </c>
      <c r="D1154" s="11" t="s">
        <v>7866</v>
      </c>
      <c r="E1154" s="11" t="s">
        <v>3758</v>
      </c>
      <c r="F1154" s="11" t="s">
        <v>2149</v>
      </c>
      <c r="G1154" s="11" t="s">
        <v>302</v>
      </c>
      <c r="H1154" s="11">
        <v>0</v>
      </c>
      <c r="I1154" s="50"/>
      <c r="J1154" s="11" t="s">
        <v>7867</v>
      </c>
      <c r="K1154" s="11" t="s">
        <v>7487</v>
      </c>
      <c r="L1154" s="11" t="s">
        <v>6678</v>
      </c>
      <c r="M1154" s="12">
        <v>45688</v>
      </c>
      <c r="N1154" s="12">
        <v>45693</v>
      </c>
      <c r="O1154" s="12" t="str">
        <f>IFERROR(_xlfn.XLOOKUP(표1[[#This Row],[시도]]&amp;" "&amp;표1[[#This Row],[시군구]],요금제0402!C:C,요금제0402!G:G),"-")</f>
        <v>경인B</v>
      </c>
      <c r="P1154" s="40"/>
      <c r="Q1154" s="57">
        <v>0</v>
      </c>
      <c r="R1154" s="18">
        <v>100</v>
      </c>
      <c r="S1154" s="18">
        <v>50</v>
      </c>
      <c r="T1154" s="39" t="s">
        <v>64</v>
      </c>
      <c r="U1154" s="11" t="s">
        <v>150</v>
      </c>
      <c r="V1154" s="11">
        <v>0</v>
      </c>
      <c r="W1154" s="11">
        <v>0</v>
      </c>
      <c r="X1154" s="11">
        <v>0</v>
      </c>
      <c r="Y1154" s="11">
        <v>0</v>
      </c>
      <c r="Z1154" s="11">
        <v>0</v>
      </c>
      <c r="AA1154" s="11">
        <v>0</v>
      </c>
      <c r="AB1154" s="11">
        <v>0</v>
      </c>
      <c r="AC1154" s="11"/>
      <c r="AD1154" s="11"/>
      <c r="AE1154" s="11"/>
      <c r="AF1154" s="15"/>
      <c r="AG1154" s="56" t="str">
        <f>IFERROR(VLOOKUP(표1[[#This Row],[담당자]],'담당자 정보'!$B:$D,2,0),"")</f>
        <v>바로고</v>
      </c>
      <c r="AH1154" s="11" t="str">
        <f>IFERROR(VLOOKUP(표1[[#This Row],[담당자]],'담당자 정보'!$B:$E,4,0),"")</f>
        <v>1팀</v>
      </c>
      <c r="AI1154" s="167" t="s">
        <v>2479</v>
      </c>
      <c r="AJ1154" s="39" t="str">
        <f>IFERROR(VLOOKUP(표1[[#This Row],[담당자]],배민비즈계정!$B:$E,3,0),"")</f>
        <v>yong1217</v>
      </c>
      <c r="AK1154" s="39" t="str">
        <f>IFERROR(VLOOKUP(표1[[#This Row],[담당자]],배민비즈계정!$B:$E,4,0),"")</f>
        <v xml:space="preserve"> 010-9876-9387</v>
      </c>
      <c r="AL1154" s="12" t="str">
        <f>VLOOKUP(표1[[#This Row],[담당자]],배민비즈계정!$B:$E,2,0)</f>
        <v>1팀</v>
      </c>
      <c r="AM1154" s="11" t="str">
        <f>VLOOKUP(표1[[#This Row],[담당자]],'담당자 정보'!B:G,6,FALSE)</f>
        <v>평정현</v>
      </c>
      <c r="AN1154" s="11" t="str">
        <f>VLOOKUP(표1[[#This Row],[팀장]],배민비즈계정!$B:$E,3,FALSE)</f>
        <v>jhpyeong</v>
      </c>
      <c r="AO1154" s="16" t="str">
        <f>VLOOKUP(표1[[#This Row],[팀장]],배민비즈계정!$B:$E,4,FALSE)</f>
        <v>010-4660-7292</v>
      </c>
      <c r="AP1154" s="2" t="s">
        <v>2149</v>
      </c>
      <c r="AQ1154" s="2" t="s">
        <v>302</v>
      </c>
      <c r="AR1154" s="2" t="str">
        <f>_xlfn.XLOOKUP(표1[[#This Row],[시도2]]&amp;" "&amp;표1[[#This Row],[시군구2]],요금제0402!C:C,요금제0402!G:G)</f>
        <v>경인B</v>
      </c>
      <c r="AS1154" s="2"/>
      <c r="AT1154" s="2"/>
      <c r="AU1154" s="2"/>
    </row>
    <row r="1155" spans="1:47" ht="16.5" customHeight="1">
      <c r="A1155" s="60">
        <v>1153</v>
      </c>
      <c r="B1155" s="11"/>
      <c r="C1155" s="11" t="s">
        <v>7868</v>
      </c>
      <c r="D1155" s="11" t="s">
        <v>7869</v>
      </c>
      <c r="E1155" s="11" t="s">
        <v>75</v>
      </c>
      <c r="F1155" s="11" t="s">
        <v>288</v>
      </c>
      <c r="G1155" s="11" t="s">
        <v>435</v>
      </c>
      <c r="H1155" s="11">
        <v>0</v>
      </c>
      <c r="I1155" s="50"/>
      <c r="J1155" s="11" t="s">
        <v>7870</v>
      </c>
      <c r="K1155" s="11" t="s">
        <v>7871</v>
      </c>
      <c r="L1155" s="11" t="s">
        <v>6678</v>
      </c>
      <c r="M1155" s="12">
        <v>45688</v>
      </c>
      <c r="N1155" s="12">
        <v>45693</v>
      </c>
      <c r="O1155" s="12" t="str">
        <f>IFERROR(_xlfn.XLOOKUP(표1[[#This Row],[시도]]&amp;" "&amp;표1[[#This Row],[시군구]],요금제0402!C:C,요금제0402!G:G),"-")</f>
        <v>지방</v>
      </c>
      <c r="P1155" s="40"/>
      <c r="Q1155" s="57">
        <v>0</v>
      </c>
      <c r="R1155" s="18">
        <v>50</v>
      </c>
      <c r="S1155" s="18">
        <v>0</v>
      </c>
      <c r="T1155" s="12" t="s">
        <v>63</v>
      </c>
      <c r="U1155" s="11" t="s">
        <v>64</v>
      </c>
      <c r="V1155" s="11">
        <v>3400801918</v>
      </c>
      <c r="W1155" s="11" t="s">
        <v>293</v>
      </c>
      <c r="X1155" s="11" t="s">
        <v>294</v>
      </c>
      <c r="Y1155" s="11" t="s">
        <v>295</v>
      </c>
      <c r="Z1155" s="11">
        <v>11791067065807</v>
      </c>
      <c r="AA1155" s="11" t="s">
        <v>296</v>
      </c>
      <c r="AB1155" s="11" t="s">
        <v>297</v>
      </c>
      <c r="AC1155" s="11"/>
      <c r="AD1155" s="11"/>
      <c r="AE1155" s="11"/>
      <c r="AF1155" s="15"/>
      <c r="AG1155" s="56" t="str">
        <f>IFERROR(VLOOKUP(표1[[#This Row],[담당자]],'담당자 정보'!$B:$D,2,0),"")</f>
        <v>바로고</v>
      </c>
      <c r="AH1155" s="11" t="str">
        <f>IFERROR(VLOOKUP(표1[[#This Row],[담당자]],'담당자 정보'!$B:$E,4,0),"")</f>
        <v>2팀</v>
      </c>
      <c r="AI1155" s="167" t="s">
        <v>298</v>
      </c>
      <c r="AJ1155" s="39" t="str">
        <f>IFERROR(VLOOKUP(표1[[#This Row],[담당자]],배민비즈계정!$B:$E,3,0),"")</f>
        <v>hbshim</v>
      </c>
      <c r="AK1155" s="39" t="str">
        <f>IFERROR(VLOOKUP(표1[[#This Row],[담당자]],배민비즈계정!$B:$E,4,0),"")</f>
        <v xml:space="preserve"> 010-8940-9029</v>
      </c>
      <c r="AL1155" s="12" t="str">
        <f>VLOOKUP(표1[[#This Row],[담당자]],배민비즈계정!$B:$E,2,0)</f>
        <v>2팀</v>
      </c>
      <c r="AM1155" s="11" t="str">
        <f>VLOOKUP(표1[[#This Row],[담당자]],'담당자 정보'!B:G,6,FALSE)</f>
        <v>최융희</v>
      </c>
      <c r="AN1155" s="11" t="str">
        <f>VLOOKUP(표1[[#This Row],[팀장]],배민비즈계정!$B:$E,3,FALSE)</f>
        <v>yhchoi62</v>
      </c>
      <c r="AO1155" s="16" t="str">
        <f>VLOOKUP(표1[[#This Row],[팀장]],배민비즈계정!$B:$E,4,FALSE)</f>
        <v xml:space="preserve"> 010-2336-6262</v>
      </c>
      <c r="AP1155" s="2" t="s">
        <v>288</v>
      </c>
      <c r="AQ1155" s="2" t="s">
        <v>435</v>
      </c>
      <c r="AR1155" s="2" t="str">
        <f>_xlfn.XLOOKUP(표1[[#This Row],[시도2]]&amp;" "&amp;표1[[#This Row],[시군구2]],요금제0402!C:C,요금제0402!G:G)</f>
        <v>지방</v>
      </c>
      <c r="AS1155" s="2"/>
      <c r="AT1155" s="2"/>
      <c r="AU1155" s="2"/>
    </row>
    <row r="1156" spans="1:47" ht="16.5" customHeight="1">
      <c r="A1156" s="44">
        <v>1154</v>
      </c>
      <c r="B1156" s="11"/>
      <c r="C1156" s="11" t="s">
        <v>7872</v>
      </c>
      <c r="D1156" s="11" t="s">
        <v>7873</v>
      </c>
      <c r="E1156" s="11" t="s">
        <v>75</v>
      </c>
      <c r="F1156" s="11" t="s">
        <v>57</v>
      </c>
      <c r="G1156" s="11" t="s">
        <v>2952</v>
      </c>
      <c r="H1156" s="11">
        <v>0</v>
      </c>
      <c r="I1156" s="50"/>
      <c r="J1156" s="11" t="s">
        <v>7874</v>
      </c>
      <c r="K1156" s="11" t="s">
        <v>5798</v>
      </c>
      <c r="L1156" s="11" t="s">
        <v>6678</v>
      </c>
      <c r="M1156" s="12">
        <v>45688</v>
      </c>
      <c r="N1156" s="12">
        <v>45693</v>
      </c>
      <c r="O1156" s="12" t="str">
        <f>IFERROR(_xlfn.XLOOKUP(표1[[#This Row],[시도]]&amp;" "&amp;표1[[#This Row],[시군구]],요금제0402!C:C,요금제0402!G:G),"-")</f>
        <v>서울B&amp;경인A</v>
      </c>
      <c r="P1156" s="40"/>
      <c r="Q1156" s="57">
        <v>0</v>
      </c>
      <c r="R1156" s="18">
        <v>100</v>
      </c>
      <c r="S1156" s="18">
        <v>50</v>
      </c>
      <c r="T1156" s="39" t="s">
        <v>64</v>
      </c>
      <c r="U1156" s="11" t="s">
        <v>64</v>
      </c>
      <c r="V1156" s="11">
        <v>4502401817</v>
      </c>
      <c r="W1156" s="11" t="s">
        <v>7154</v>
      </c>
      <c r="X1156" s="11" t="s">
        <v>7155</v>
      </c>
      <c r="Y1156" s="11" t="s">
        <v>7156</v>
      </c>
      <c r="Z1156" s="11">
        <v>100300214491</v>
      </c>
      <c r="AA1156" s="11" t="s">
        <v>408</v>
      </c>
      <c r="AB1156" s="11" t="s">
        <v>7157</v>
      </c>
      <c r="AC1156" s="11"/>
      <c r="AD1156" s="11"/>
      <c r="AE1156" s="11"/>
      <c r="AF1156" s="15"/>
      <c r="AG1156" s="56" t="str">
        <f>IFERROR(VLOOKUP(표1[[#This Row],[담당자]],'담당자 정보'!$B:$D,2,0),"")</f>
        <v>바로고</v>
      </c>
      <c r="AH1156" s="11" t="str">
        <f>IFERROR(VLOOKUP(표1[[#This Row],[담당자]],'담당자 정보'!$B:$E,4,0),"")</f>
        <v>1팀</v>
      </c>
      <c r="AI1156" s="167" t="s">
        <v>71</v>
      </c>
      <c r="AJ1156" s="39" t="str">
        <f>IFERROR(VLOOKUP(표1[[#This Row],[담당자]],배민비즈계정!$B:$E,3,0),"")</f>
        <v>tkdan159</v>
      </c>
      <c r="AK1156" s="39" t="str">
        <f>IFERROR(VLOOKUP(표1[[#This Row],[담당자]],배민비즈계정!$B:$E,4,0),"")</f>
        <v>010-9052-0911</v>
      </c>
      <c r="AL1156" s="12" t="str">
        <f>VLOOKUP(표1[[#This Row],[담당자]],배민비즈계정!$B:$E,2,0)</f>
        <v>1팀</v>
      </c>
      <c r="AM1156" s="11" t="str">
        <f>VLOOKUP(표1[[#This Row],[담당자]],'담당자 정보'!B:G,6,FALSE)</f>
        <v>평정현</v>
      </c>
      <c r="AN1156" s="11" t="str">
        <f>VLOOKUP(표1[[#This Row],[팀장]],배민비즈계정!$B:$E,3,FALSE)</f>
        <v>jhpyeong</v>
      </c>
      <c r="AO1156" s="16" t="str">
        <f>VLOOKUP(표1[[#This Row],[팀장]],배민비즈계정!$B:$E,4,FALSE)</f>
        <v>010-4660-7292</v>
      </c>
      <c r="AP1156" s="2" t="s">
        <v>57</v>
      </c>
      <c r="AQ1156" s="2" t="s">
        <v>2952</v>
      </c>
      <c r="AR1156" s="2" t="str">
        <f>_xlfn.XLOOKUP(표1[[#This Row],[시도2]]&amp;" "&amp;표1[[#This Row],[시군구2]],요금제0402!C:C,요금제0402!G:G)</f>
        <v>서울B&amp;경인A</v>
      </c>
      <c r="AS1156" s="2"/>
      <c r="AT1156" s="2"/>
      <c r="AU1156" s="2"/>
    </row>
    <row r="1157" spans="1:47" ht="16.5" customHeight="1">
      <c r="A1157" s="60">
        <v>1155</v>
      </c>
      <c r="B1157" s="11"/>
      <c r="C1157" s="11" t="s">
        <v>7875</v>
      </c>
      <c r="D1157" s="11" t="s">
        <v>7876</v>
      </c>
      <c r="E1157" s="11" t="s">
        <v>75</v>
      </c>
      <c r="F1157" s="11" t="s">
        <v>2149</v>
      </c>
      <c r="G1157" s="11" t="s">
        <v>302</v>
      </c>
      <c r="H1157" s="11">
        <v>0</v>
      </c>
      <c r="I1157" s="50"/>
      <c r="J1157" s="11" t="s">
        <v>7877</v>
      </c>
      <c r="K1157" s="11" t="s">
        <v>7532</v>
      </c>
      <c r="L1157" s="11" t="s">
        <v>6678</v>
      </c>
      <c r="M1157" s="12">
        <v>45688</v>
      </c>
      <c r="N1157" s="12">
        <v>45693</v>
      </c>
      <c r="O1157" s="12" t="str">
        <f>IFERROR(_xlfn.XLOOKUP(표1[[#This Row],[시도]]&amp;" "&amp;표1[[#This Row],[시군구]],요금제0402!C:C,요금제0402!G:G),"-")</f>
        <v>경인B</v>
      </c>
      <c r="P1157" s="40"/>
      <c r="Q1157" s="57">
        <v>0</v>
      </c>
      <c r="R1157" s="18">
        <v>100</v>
      </c>
      <c r="S1157" s="18">
        <v>50</v>
      </c>
      <c r="T1157" s="39" t="s">
        <v>64</v>
      </c>
      <c r="U1157" s="11" t="s">
        <v>64</v>
      </c>
      <c r="V1157" s="11">
        <v>4054900451</v>
      </c>
      <c r="W1157" s="11" t="s">
        <v>7878</v>
      </c>
      <c r="X1157" s="11" t="s">
        <v>7879</v>
      </c>
      <c r="Y1157" s="11" t="s">
        <v>7880</v>
      </c>
      <c r="Z1157" s="11">
        <v>110286896347</v>
      </c>
      <c r="AA1157" s="11" t="s">
        <v>165</v>
      </c>
      <c r="AB1157" s="11" t="s">
        <v>7881</v>
      </c>
      <c r="AC1157" s="11"/>
      <c r="AD1157" s="11"/>
      <c r="AE1157" s="11"/>
      <c r="AF1157" s="15"/>
      <c r="AG1157" s="56" t="str">
        <f>IFERROR(VLOOKUP(표1[[#This Row],[담당자]],'담당자 정보'!$B:$D,2,0),"")</f>
        <v>바로고</v>
      </c>
      <c r="AH1157" s="11" t="str">
        <f>IFERROR(VLOOKUP(표1[[#This Row],[담당자]],'담당자 정보'!$B:$E,4,0),"")</f>
        <v>1팀</v>
      </c>
      <c r="AI1157" s="167" t="s">
        <v>2479</v>
      </c>
      <c r="AJ1157" s="39" t="str">
        <f>IFERROR(VLOOKUP(표1[[#This Row],[담당자]],배민비즈계정!$B:$E,3,0),"")</f>
        <v>yong1217</v>
      </c>
      <c r="AK1157" s="39" t="str">
        <f>IFERROR(VLOOKUP(표1[[#This Row],[담당자]],배민비즈계정!$B:$E,4,0),"")</f>
        <v xml:space="preserve"> 010-9876-9387</v>
      </c>
      <c r="AL1157" s="12" t="str">
        <f>VLOOKUP(표1[[#This Row],[담당자]],배민비즈계정!$B:$E,2,0)</f>
        <v>1팀</v>
      </c>
      <c r="AM1157" s="11" t="str">
        <f>VLOOKUP(표1[[#This Row],[담당자]],'담당자 정보'!B:G,6,FALSE)</f>
        <v>평정현</v>
      </c>
      <c r="AN1157" s="11" t="str">
        <f>VLOOKUP(표1[[#This Row],[팀장]],배민비즈계정!$B:$E,3,FALSE)</f>
        <v>jhpyeong</v>
      </c>
      <c r="AO1157" s="16" t="str">
        <f>VLOOKUP(표1[[#This Row],[팀장]],배민비즈계정!$B:$E,4,FALSE)</f>
        <v>010-4660-7292</v>
      </c>
      <c r="AP1157" s="2" t="s">
        <v>2149</v>
      </c>
      <c r="AQ1157" s="2" t="s">
        <v>302</v>
      </c>
      <c r="AR1157" s="2" t="str">
        <f>_xlfn.XLOOKUP(표1[[#This Row],[시도2]]&amp;" "&amp;표1[[#This Row],[시군구2]],요금제0402!C:C,요금제0402!G:G)</f>
        <v>경인B</v>
      </c>
      <c r="AS1157" s="2"/>
      <c r="AT1157" s="2"/>
      <c r="AU1157" s="2"/>
    </row>
    <row r="1158" spans="1:47" ht="16.5" customHeight="1">
      <c r="A1158" s="44">
        <v>1156</v>
      </c>
      <c r="B1158" s="11"/>
      <c r="C1158" s="11" t="s">
        <v>7882</v>
      </c>
      <c r="D1158" s="11" t="s">
        <v>7883</v>
      </c>
      <c r="E1158" s="11" t="s">
        <v>56</v>
      </c>
      <c r="F1158" s="11" t="s">
        <v>1284</v>
      </c>
      <c r="G1158" s="11" t="s">
        <v>7884</v>
      </c>
      <c r="H1158" s="11">
        <v>0</v>
      </c>
      <c r="I1158" s="50"/>
      <c r="J1158" s="11" t="s">
        <v>7885</v>
      </c>
      <c r="K1158" s="11" t="s">
        <v>7886</v>
      </c>
      <c r="L1158" s="11" t="s">
        <v>6678</v>
      </c>
      <c r="M1158" s="12">
        <v>45688</v>
      </c>
      <c r="N1158" s="12">
        <v>45693</v>
      </c>
      <c r="O1158" s="12" t="str">
        <f>IFERROR(_xlfn.XLOOKUP(표1[[#This Row],[시도]]&amp;" "&amp;표1[[#This Row],[시군구]],요금제0402!C:C,요금제0402!G:G),"-")</f>
        <v>지방</v>
      </c>
      <c r="P1158" s="40"/>
      <c r="Q1158" s="57">
        <v>0</v>
      </c>
      <c r="R1158" s="18">
        <v>100</v>
      </c>
      <c r="S1158" s="18">
        <v>50</v>
      </c>
      <c r="T1158" s="39" t="s">
        <v>64</v>
      </c>
      <c r="U1158" s="11" t="s">
        <v>64</v>
      </c>
      <c r="V1158" s="11">
        <v>2510903044</v>
      </c>
      <c r="W1158" s="11" t="s">
        <v>218</v>
      </c>
      <c r="X1158" s="11" t="s">
        <v>7887</v>
      </c>
      <c r="Y1158" s="11" t="s">
        <v>7888</v>
      </c>
      <c r="Z1158" s="11">
        <v>100120245705</v>
      </c>
      <c r="AA1158" s="11" t="s">
        <v>1097</v>
      </c>
      <c r="AB1158" s="11" t="s">
        <v>7889</v>
      </c>
      <c r="AC1158" s="11"/>
      <c r="AD1158" s="11"/>
      <c r="AE1158" s="11"/>
      <c r="AF1158" s="15"/>
      <c r="AG1158" s="56" t="str">
        <f>IFERROR(VLOOKUP(표1[[#This Row],[담당자]],'담당자 정보'!$B:$D,2,0),"")</f>
        <v>바로고</v>
      </c>
      <c r="AH1158" s="11" t="str">
        <f>IFERROR(VLOOKUP(표1[[#This Row],[담당자]],'담당자 정보'!$B:$E,4,0),"")</f>
        <v>2팀</v>
      </c>
      <c r="AI1158" s="167" t="s">
        <v>298</v>
      </c>
      <c r="AJ1158" s="39" t="str">
        <f>IFERROR(VLOOKUP(표1[[#This Row],[담당자]],배민비즈계정!$B:$E,3,0),"")</f>
        <v>hbshim</v>
      </c>
      <c r="AK1158" s="39" t="str">
        <f>IFERROR(VLOOKUP(표1[[#This Row],[담당자]],배민비즈계정!$B:$E,4,0),"")</f>
        <v xml:space="preserve"> 010-8940-9029</v>
      </c>
      <c r="AL1158" s="12" t="str">
        <f>VLOOKUP(표1[[#This Row],[담당자]],배민비즈계정!$B:$E,2,0)</f>
        <v>2팀</v>
      </c>
      <c r="AM1158" s="11" t="str">
        <f>VLOOKUP(표1[[#This Row],[담당자]],'담당자 정보'!B:G,6,FALSE)</f>
        <v>최융희</v>
      </c>
      <c r="AN1158" s="11" t="str">
        <f>VLOOKUP(표1[[#This Row],[팀장]],배민비즈계정!$B:$E,3,FALSE)</f>
        <v>yhchoi62</v>
      </c>
      <c r="AO1158" s="16" t="str">
        <f>VLOOKUP(표1[[#This Row],[팀장]],배민비즈계정!$B:$E,4,FALSE)</f>
        <v xml:space="preserve"> 010-2336-6262</v>
      </c>
      <c r="AP1158" s="2" t="s">
        <v>1284</v>
      </c>
      <c r="AQ1158" s="2" t="s">
        <v>1305</v>
      </c>
      <c r="AR1158" s="2" t="str">
        <f>_xlfn.XLOOKUP(표1[[#This Row],[시도2]]&amp;" "&amp;표1[[#This Row],[시군구2]],요금제0402!C:C,요금제0402!G:G)</f>
        <v>지방</v>
      </c>
      <c r="AS1158" s="2"/>
      <c r="AT1158" s="2"/>
      <c r="AU1158" s="2"/>
    </row>
    <row r="1159" spans="1:47" ht="16.5" customHeight="1">
      <c r="A1159" s="60">
        <v>1157</v>
      </c>
      <c r="B1159" s="11"/>
      <c r="C1159" s="11" t="s">
        <v>7890</v>
      </c>
      <c r="D1159" s="11" t="s">
        <v>7891</v>
      </c>
      <c r="E1159" s="11" t="s">
        <v>3758</v>
      </c>
      <c r="F1159" s="11" t="s">
        <v>1706</v>
      </c>
      <c r="G1159" s="11" t="s">
        <v>2942</v>
      </c>
      <c r="H1159" s="11">
        <v>0</v>
      </c>
      <c r="I1159" s="50"/>
      <c r="J1159" s="11" t="s">
        <v>7892</v>
      </c>
      <c r="K1159" s="11" t="s">
        <v>7893</v>
      </c>
      <c r="L1159" s="11" t="s">
        <v>6678</v>
      </c>
      <c r="M1159" s="12">
        <v>45688</v>
      </c>
      <c r="N1159" s="12">
        <v>45693</v>
      </c>
      <c r="O1159" s="12" t="str">
        <f>IFERROR(_xlfn.XLOOKUP(표1[[#This Row],[시도]]&amp;" "&amp;표1[[#This Row],[시군구]],요금제0402!C:C,요금제0402!G:G),"-")</f>
        <v>지방</v>
      </c>
      <c r="P1159" s="40"/>
      <c r="Q1159" s="57">
        <v>0</v>
      </c>
      <c r="R1159" s="18">
        <v>100</v>
      </c>
      <c r="S1159" s="18">
        <v>50</v>
      </c>
      <c r="T1159" s="39" t="s">
        <v>64</v>
      </c>
      <c r="U1159" s="11" t="s">
        <v>150</v>
      </c>
      <c r="V1159" s="11">
        <v>0</v>
      </c>
      <c r="W1159" s="11">
        <v>0</v>
      </c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/>
      <c r="AD1159" s="11"/>
      <c r="AE1159" s="11"/>
      <c r="AF1159" s="15"/>
      <c r="AG1159" s="56" t="str">
        <f>IFERROR(VLOOKUP(표1[[#This Row],[담당자]],'담당자 정보'!$B:$D,2,0),"")</f>
        <v>바로고</v>
      </c>
      <c r="AH1159" s="11" t="str">
        <f>IFERROR(VLOOKUP(표1[[#This Row],[담당자]],'담당자 정보'!$B:$E,4,0),"")</f>
        <v>2팀</v>
      </c>
      <c r="AI1159" s="167" t="s">
        <v>298</v>
      </c>
      <c r="AJ1159" s="39" t="str">
        <f>IFERROR(VLOOKUP(표1[[#This Row],[담당자]],배민비즈계정!$B:$E,3,0),"")</f>
        <v>hbshim</v>
      </c>
      <c r="AK1159" s="39" t="str">
        <f>IFERROR(VLOOKUP(표1[[#This Row],[담당자]],배민비즈계정!$B:$E,4,0),"")</f>
        <v xml:space="preserve"> 010-8940-9029</v>
      </c>
      <c r="AL1159" s="12" t="str">
        <f>VLOOKUP(표1[[#This Row],[담당자]],배민비즈계정!$B:$E,2,0)</f>
        <v>2팀</v>
      </c>
      <c r="AM1159" s="11" t="str">
        <f>VLOOKUP(표1[[#This Row],[담당자]],'담당자 정보'!B:G,6,FALSE)</f>
        <v>최융희</v>
      </c>
      <c r="AN1159" s="11" t="str">
        <f>VLOOKUP(표1[[#This Row],[팀장]],배민비즈계정!$B:$E,3,FALSE)</f>
        <v>yhchoi62</v>
      </c>
      <c r="AO1159" s="16" t="str">
        <f>VLOOKUP(표1[[#This Row],[팀장]],배민비즈계정!$B:$E,4,FALSE)</f>
        <v xml:space="preserve"> 010-2336-6262</v>
      </c>
      <c r="AP1159" s="2" t="s">
        <v>1706</v>
      </c>
      <c r="AQ1159" s="2" t="s">
        <v>2942</v>
      </c>
      <c r="AR1159" s="2" t="str">
        <f>_xlfn.XLOOKUP(표1[[#This Row],[시도2]]&amp;" "&amp;표1[[#This Row],[시군구2]],요금제0402!C:C,요금제0402!G:G)</f>
        <v>지방</v>
      </c>
      <c r="AS1159" s="2"/>
      <c r="AT1159" s="2"/>
      <c r="AU1159" s="2"/>
    </row>
    <row r="1160" spans="1:47" ht="16.5" customHeight="1">
      <c r="A1160" s="44">
        <v>1158</v>
      </c>
      <c r="B1160" s="11"/>
      <c r="C1160" s="11" t="s">
        <v>7894</v>
      </c>
      <c r="D1160" s="11" t="s">
        <v>7895</v>
      </c>
      <c r="E1160" s="11" t="s">
        <v>3758</v>
      </c>
      <c r="F1160" s="11" t="s">
        <v>1706</v>
      </c>
      <c r="G1160" s="11" t="s">
        <v>2942</v>
      </c>
      <c r="H1160" s="11">
        <v>0</v>
      </c>
      <c r="I1160" s="50"/>
      <c r="J1160" s="11" t="s">
        <v>7896</v>
      </c>
      <c r="K1160" s="11" t="s">
        <v>7897</v>
      </c>
      <c r="L1160" s="11" t="s">
        <v>6678</v>
      </c>
      <c r="M1160" s="12">
        <v>45688</v>
      </c>
      <c r="N1160" s="12">
        <v>45693</v>
      </c>
      <c r="O1160" s="12" t="str">
        <f>IFERROR(_xlfn.XLOOKUP(표1[[#This Row],[시도]]&amp;" "&amp;표1[[#This Row],[시군구]],요금제0402!C:C,요금제0402!G:G),"-")</f>
        <v>지방</v>
      </c>
      <c r="P1160" s="40"/>
      <c r="Q1160" s="57">
        <v>0</v>
      </c>
      <c r="R1160" s="18">
        <v>100</v>
      </c>
      <c r="S1160" s="18">
        <v>50</v>
      </c>
      <c r="T1160" s="39" t="s">
        <v>64</v>
      </c>
      <c r="U1160" s="11" t="s">
        <v>150</v>
      </c>
      <c r="V1160" s="11">
        <v>0</v>
      </c>
      <c r="W1160" s="11">
        <v>0</v>
      </c>
      <c r="X1160" s="11">
        <v>0</v>
      </c>
      <c r="Y1160" s="11">
        <v>0</v>
      </c>
      <c r="Z1160" s="11">
        <v>0</v>
      </c>
      <c r="AA1160" s="11">
        <v>0</v>
      </c>
      <c r="AB1160" s="11">
        <v>0</v>
      </c>
      <c r="AC1160" s="11"/>
      <c r="AD1160" s="11"/>
      <c r="AE1160" s="11"/>
      <c r="AF1160" s="15"/>
      <c r="AG1160" s="56" t="str">
        <f>IFERROR(VLOOKUP(표1[[#This Row],[담당자]],'담당자 정보'!$B:$D,2,0),"")</f>
        <v>바로고</v>
      </c>
      <c r="AH1160" s="11" t="str">
        <f>IFERROR(VLOOKUP(표1[[#This Row],[담당자]],'담당자 정보'!$B:$E,4,0),"")</f>
        <v>2팀</v>
      </c>
      <c r="AI1160" s="167" t="s">
        <v>298</v>
      </c>
      <c r="AJ1160" s="39" t="str">
        <f>IFERROR(VLOOKUP(표1[[#This Row],[담당자]],배민비즈계정!$B:$E,3,0),"")</f>
        <v>hbshim</v>
      </c>
      <c r="AK1160" s="39" t="str">
        <f>IFERROR(VLOOKUP(표1[[#This Row],[담당자]],배민비즈계정!$B:$E,4,0),"")</f>
        <v xml:space="preserve"> 010-8940-9029</v>
      </c>
      <c r="AL1160" s="12" t="str">
        <f>VLOOKUP(표1[[#This Row],[담당자]],배민비즈계정!$B:$E,2,0)</f>
        <v>2팀</v>
      </c>
      <c r="AM1160" s="11" t="str">
        <f>VLOOKUP(표1[[#This Row],[담당자]],'담당자 정보'!B:G,6,FALSE)</f>
        <v>최융희</v>
      </c>
      <c r="AN1160" s="11" t="str">
        <f>VLOOKUP(표1[[#This Row],[팀장]],배민비즈계정!$B:$E,3,FALSE)</f>
        <v>yhchoi62</v>
      </c>
      <c r="AO1160" s="16" t="str">
        <f>VLOOKUP(표1[[#This Row],[팀장]],배민비즈계정!$B:$E,4,FALSE)</f>
        <v xml:space="preserve"> 010-2336-6262</v>
      </c>
      <c r="AP1160" s="2" t="s">
        <v>1706</v>
      </c>
      <c r="AQ1160" s="2" t="s">
        <v>2942</v>
      </c>
      <c r="AR1160" s="2" t="str">
        <f>_xlfn.XLOOKUP(표1[[#This Row],[시도2]]&amp;" "&amp;표1[[#This Row],[시군구2]],요금제0402!C:C,요금제0402!G:G)</f>
        <v>지방</v>
      </c>
      <c r="AS1160" s="2"/>
      <c r="AT1160" s="2"/>
      <c r="AU1160" s="2"/>
    </row>
    <row r="1161" spans="1:47" ht="16.5" customHeight="1">
      <c r="A1161" s="60">
        <v>1159</v>
      </c>
      <c r="B1161" s="11"/>
      <c r="C1161" s="11" t="s">
        <v>7898</v>
      </c>
      <c r="D1161" s="11" t="s">
        <v>7899</v>
      </c>
      <c r="E1161" s="11" t="s">
        <v>3758</v>
      </c>
      <c r="F1161" s="11" t="s">
        <v>1706</v>
      </c>
      <c r="G1161" s="11" t="s">
        <v>2942</v>
      </c>
      <c r="H1161" s="11">
        <v>0</v>
      </c>
      <c r="I1161" s="50"/>
      <c r="J1161" s="11" t="s">
        <v>7900</v>
      </c>
      <c r="K1161" s="11" t="s">
        <v>7901</v>
      </c>
      <c r="L1161" s="11" t="s">
        <v>6678</v>
      </c>
      <c r="M1161" s="12">
        <v>45688</v>
      </c>
      <c r="N1161" s="12">
        <v>45693</v>
      </c>
      <c r="O1161" s="12" t="str">
        <f>IFERROR(_xlfn.XLOOKUP(표1[[#This Row],[시도]]&amp;" "&amp;표1[[#This Row],[시군구]],요금제0402!C:C,요금제0402!G:G),"-")</f>
        <v>지방</v>
      </c>
      <c r="P1161" s="40"/>
      <c r="Q1161" s="57">
        <v>0</v>
      </c>
      <c r="R1161" s="18">
        <v>100</v>
      </c>
      <c r="S1161" s="18">
        <v>50</v>
      </c>
      <c r="T1161" s="39" t="s">
        <v>64</v>
      </c>
      <c r="U1161" s="11" t="s">
        <v>150</v>
      </c>
      <c r="V1161" s="11">
        <v>0</v>
      </c>
      <c r="W1161" s="11">
        <v>0</v>
      </c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/>
      <c r="AD1161" s="11"/>
      <c r="AE1161" s="11"/>
      <c r="AF1161" s="15"/>
      <c r="AG1161" s="56" t="str">
        <f>IFERROR(VLOOKUP(표1[[#This Row],[담당자]],'담당자 정보'!$B:$D,2,0),"")</f>
        <v>바로고</v>
      </c>
      <c r="AH1161" s="11" t="str">
        <f>IFERROR(VLOOKUP(표1[[#This Row],[담당자]],'담당자 정보'!$B:$E,4,0),"")</f>
        <v>2팀</v>
      </c>
      <c r="AI1161" s="167" t="s">
        <v>298</v>
      </c>
      <c r="AJ1161" s="39" t="str">
        <f>IFERROR(VLOOKUP(표1[[#This Row],[담당자]],배민비즈계정!$B:$E,3,0),"")</f>
        <v>hbshim</v>
      </c>
      <c r="AK1161" s="39" t="str">
        <f>IFERROR(VLOOKUP(표1[[#This Row],[담당자]],배민비즈계정!$B:$E,4,0),"")</f>
        <v xml:space="preserve"> 010-8940-9029</v>
      </c>
      <c r="AL1161" s="12" t="str">
        <f>VLOOKUP(표1[[#This Row],[담당자]],배민비즈계정!$B:$E,2,0)</f>
        <v>2팀</v>
      </c>
      <c r="AM1161" s="11" t="str">
        <f>VLOOKUP(표1[[#This Row],[담당자]],'담당자 정보'!B:G,6,FALSE)</f>
        <v>최융희</v>
      </c>
      <c r="AN1161" s="11" t="str">
        <f>VLOOKUP(표1[[#This Row],[팀장]],배민비즈계정!$B:$E,3,FALSE)</f>
        <v>yhchoi62</v>
      </c>
      <c r="AO1161" s="16" t="str">
        <f>VLOOKUP(표1[[#This Row],[팀장]],배민비즈계정!$B:$E,4,FALSE)</f>
        <v xml:space="preserve"> 010-2336-6262</v>
      </c>
      <c r="AP1161" s="2" t="s">
        <v>1706</v>
      </c>
      <c r="AQ1161" s="2" t="s">
        <v>2942</v>
      </c>
      <c r="AR1161" s="2" t="str">
        <f>_xlfn.XLOOKUP(표1[[#This Row],[시도2]]&amp;" "&amp;표1[[#This Row],[시군구2]],요금제0402!C:C,요금제0402!G:G)</f>
        <v>지방</v>
      </c>
      <c r="AS1161" s="2"/>
      <c r="AT1161" s="2"/>
      <c r="AU1161" s="2"/>
    </row>
    <row r="1162" spans="1:47" ht="16.5" customHeight="1">
      <c r="A1162" s="44">
        <v>1160</v>
      </c>
      <c r="B1162" s="11"/>
      <c r="C1162" s="11" t="s">
        <v>7902</v>
      </c>
      <c r="D1162" s="11" t="s">
        <v>7903</v>
      </c>
      <c r="E1162" s="11" t="s">
        <v>56</v>
      </c>
      <c r="F1162" s="11" t="s">
        <v>388</v>
      </c>
      <c r="G1162" s="11" t="s">
        <v>423</v>
      </c>
      <c r="H1162" s="11">
        <v>0</v>
      </c>
      <c r="I1162" s="50"/>
      <c r="J1162" s="11" t="s">
        <v>7904</v>
      </c>
      <c r="K1162" s="11" t="s">
        <v>1620</v>
      </c>
      <c r="L1162" s="11" t="s">
        <v>6678</v>
      </c>
      <c r="M1162" s="12">
        <v>45688</v>
      </c>
      <c r="N1162" s="12">
        <v>45693</v>
      </c>
      <c r="O1162" s="12" t="str">
        <f>IFERROR(_xlfn.XLOOKUP(표1[[#This Row],[시도]]&amp;" "&amp;표1[[#This Row],[시군구]],요금제0402!C:C,요금제0402!G:G),"-")</f>
        <v>지방</v>
      </c>
      <c r="P1162" s="40"/>
      <c r="Q1162" s="57">
        <v>50</v>
      </c>
      <c r="R1162" s="18">
        <v>100</v>
      </c>
      <c r="S1162" s="18">
        <v>50</v>
      </c>
      <c r="T1162" s="39" t="s">
        <v>64</v>
      </c>
      <c r="U1162" s="11" t="s">
        <v>64</v>
      </c>
      <c r="V1162" s="11">
        <v>5862101906</v>
      </c>
      <c r="W1162" s="11" t="s">
        <v>392</v>
      </c>
      <c r="X1162" s="11" t="s">
        <v>7905</v>
      </c>
      <c r="Y1162" s="11" t="s">
        <v>7906</v>
      </c>
      <c r="Z1162" s="11" t="s">
        <v>7907</v>
      </c>
      <c r="AA1162" s="11" t="s">
        <v>296</v>
      </c>
      <c r="AB1162" s="11" t="s">
        <v>7908</v>
      </c>
      <c r="AC1162" s="11"/>
      <c r="AD1162" s="11"/>
      <c r="AE1162" s="11"/>
      <c r="AF1162" s="15"/>
      <c r="AG1162" s="56" t="str">
        <f>IFERROR(VLOOKUP(표1[[#This Row],[담당자]],'담당자 정보'!$B:$D,2,0),"")</f>
        <v>모아라인</v>
      </c>
      <c r="AH1162" s="11" t="str">
        <f>IFERROR(VLOOKUP(표1[[#This Row],[담당자]],'담당자 정보'!$B:$E,4,0),"")</f>
        <v>인프라확장실</v>
      </c>
      <c r="AI1162" s="167" t="s">
        <v>396</v>
      </c>
      <c r="AJ1162" s="39" t="str">
        <f>IFERROR(VLOOKUP(표1[[#This Row],[담당자]],배민비즈계정!$B:$E,3,0),"")</f>
        <v>jpmook12</v>
      </c>
      <c r="AK1162" s="39" t="str">
        <f>IFERROR(VLOOKUP(표1[[#This Row],[담당자]],배민비즈계정!$B:$E,4,0),"")</f>
        <v>010-9904-2857</v>
      </c>
      <c r="AL1162" s="12" t="str">
        <f>VLOOKUP(표1[[#This Row],[담당자]],배민비즈계정!$B:$E,2,0)</f>
        <v>모아라인</v>
      </c>
      <c r="AM1162" s="11">
        <f>VLOOKUP(표1[[#This Row],[담당자]],'담당자 정보'!B:G,6,FALSE)</f>
        <v>0</v>
      </c>
      <c r="AN1162" s="11" t="e">
        <f>VLOOKUP(표1[[#This Row],[팀장]],배민비즈계정!$B:$E,3,FALSE)</f>
        <v>#N/A</v>
      </c>
      <c r="AO1162" s="16" t="e">
        <f>VLOOKUP(표1[[#This Row],[팀장]],배민비즈계정!$B:$E,4,FALSE)</f>
        <v>#N/A</v>
      </c>
      <c r="AP1162" s="2" t="s">
        <v>388</v>
      </c>
      <c r="AQ1162" s="2" t="s">
        <v>423</v>
      </c>
      <c r="AR1162" s="2" t="str">
        <f>_xlfn.XLOOKUP(표1[[#This Row],[시도2]]&amp;" "&amp;표1[[#This Row],[시군구2]],요금제0402!C:C,요금제0402!G:G)</f>
        <v>지방</v>
      </c>
      <c r="AS1162" s="2"/>
      <c r="AT1162" s="2"/>
      <c r="AU1162" s="2"/>
    </row>
    <row r="1163" spans="1:47" ht="16.5" customHeight="1">
      <c r="A1163" s="60">
        <v>1161</v>
      </c>
      <c r="B1163" s="11"/>
      <c r="C1163" s="11" t="s">
        <v>7909</v>
      </c>
      <c r="D1163" s="11" t="s">
        <v>7910</v>
      </c>
      <c r="E1163" s="11" t="s">
        <v>56</v>
      </c>
      <c r="F1163" s="11" t="s">
        <v>388</v>
      </c>
      <c r="G1163" s="11" t="s">
        <v>400</v>
      </c>
      <c r="H1163" s="11">
        <v>0</v>
      </c>
      <c r="I1163" s="50"/>
      <c r="J1163" s="11" t="s">
        <v>7911</v>
      </c>
      <c r="K1163" s="11" t="s">
        <v>3823</v>
      </c>
      <c r="L1163" s="11" t="s">
        <v>6678</v>
      </c>
      <c r="M1163" s="12">
        <v>45688</v>
      </c>
      <c r="N1163" s="12">
        <v>45693</v>
      </c>
      <c r="O1163" s="12" t="str">
        <f>IFERROR(_xlfn.XLOOKUP(표1[[#This Row],[시도]]&amp;" "&amp;표1[[#This Row],[시군구]],요금제0402!C:C,요금제0402!G:G),"-")</f>
        <v>지방</v>
      </c>
      <c r="P1163" s="40"/>
      <c r="Q1163" s="57">
        <v>300</v>
      </c>
      <c r="R1163" s="18">
        <v>100</v>
      </c>
      <c r="S1163" s="18">
        <v>50</v>
      </c>
      <c r="T1163" s="39" t="s">
        <v>64</v>
      </c>
      <c r="U1163" s="11" t="s">
        <v>64</v>
      </c>
      <c r="V1163" s="11">
        <v>4651701882</v>
      </c>
      <c r="W1163" s="11" t="s">
        <v>7912</v>
      </c>
      <c r="X1163" s="11" t="s">
        <v>7913</v>
      </c>
      <c r="Y1163" s="11" t="s">
        <v>7914</v>
      </c>
      <c r="Z1163" s="11">
        <v>76610101421088</v>
      </c>
      <c r="AA1163" s="11" t="s">
        <v>90</v>
      </c>
      <c r="AB1163" s="11" t="s">
        <v>7915</v>
      </c>
      <c r="AC1163" s="11"/>
      <c r="AD1163" s="11"/>
      <c r="AE1163" s="11"/>
      <c r="AF1163" s="15"/>
      <c r="AG1163" s="56" t="str">
        <f>IFERROR(VLOOKUP(표1[[#This Row],[담당자]],'담당자 정보'!$B:$D,2,0),"")</f>
        <v>모아라인</v>
      </c>
      <c r="AH1163" s="11" t="str">
        <f>IFERROR(VLOOKUP(표1[[#This Row],[담당자]],'담당자 정보'!$B:$E,4,0),"")</f>
        <v>인프라확장실</v>
      </c>
      <c r="AI1163" s="167" t="s">
        <v>396</v>
      </c>
      <c r="AJ1163" s="39" t="str">
        <f>IFERROR(VLOOKUP(표1[[#This Row],[담당자]],배민비즈계정!$B:$E,3,0),"")</f>
        <v>jpmook12</v>
      </c>
      <c r="AK1163" s="39" t="str">
        <f>IFERROR(VLOOKUP(표1[[#This Row],[담당자]],배민비즈계정!$B:$E,4,0),"")</f>
        <v>010-9904-2857</v>
      </c>
      <c r="AL1163" s="12" t="str">
        <f>VLOOKUP(표1[[#This Row],[담당자]],배민비즈계정!$B:$E,2,0)</f>
        <v>모아라인</v>
      </c>
      <c r="AM1163" s="11">
        <f>VLOOKUP(표1[[#This Row],[담당자]],'담당자 정보'!B:G,6,FALSE)</f>
        <v>0</v>
      </c>
      <c r="AN1163" s="11" t="e">
        <f>VLOOKUP(표1[[#This Row],[팀장]],배민비즈계정!$B:$E,3,FALSE)</f>
        <v>#N/A</v>
      </c>
      <c r="AO1163" s="16" t="e">
        <f>VLOOKUP(표1[[#This Row],[팀장]],배민비즈계정!$B:$E,4,FALSE)</f>
        <v>#N/A</v>
      </c>
      <c r="AP1163" s="2" t="s">
        <v>388</v>
      </c>
      <c r="AQ1163" s="2" t="s">
        <v>400</v>
      </c>
      <c r="AR1163" s="2" t="str">
        <f>_xlfn.XLOOKUP(표1[[#This Row],[시도2]]&amp;" "&amp;표1[[#This Row],[시군구2]],요금제0402!C:C,요금제0402!G:G)</f>
        <v>지방</v>
      </c>
      <c r="AS1163" s="2"/>
      <c r="AT1163" s="2"/>
      <c r="AU1163" s="2"/>
    </row>
    <row r="1164" spans="1:47" ht="16.5" customHeight="1">
      <c r="A1164" s="44">
        <v>1162</v>
      </c>
      <c r="B1164" s="17"/>
      <c r="C1164" s="17" t="s">
        <v>7916</v>
      </c>
      <c r="D1164" s="17" t="s">
        <v>7917</v>
      </c>
      <c r="E1164" s="11" t="s">
        <v>56</v>
      </c>
      <c r="F1164" s="17" t="s">
        <v>109</v>
      </c>
      <c r="G1164" s="17" t="s">
        <v>3609</v>
      </c>
      <c r="H1164" s="11">
        <v>0</v>
      </c>
      <c r="I1164" s="154"/>
      <c r="J1164" s="17" t="s">
        <v>7918</v>
      </c>
      <c r="K1164" s="17" t="s">
        <v>7919</v>
      </c>
      <c r="L1164" s="11" t="s">
        <v>6678</v>
      </c>
      <c r="M1164" s="12">
        <v>45688</v>
      </c>
      <c r="N1164" s="12">
        <v>45693</v>
      </c>
      <c r="O1164" s="12" t="str">
        <f>IFERROR(_xlfn.XLOOKUP(표1[[#This Row],[시도]]&amp;" "&amp;표1[[#This Row],[시군구]],요금제0402!C:C,요금제0402!G:G),"-")</f>
        <v>서울B&amp;경인A</v>
      </c>
      <c r="P1164" s="156"/>
      <c r="Q1164" s="57">
        <v>0</v>
      </c>
      <c r="R1164" s="18">
        <v>100</v>
      </c>
      <c r="S1164" s="18">
        <v>50</v>
      </c>
      <c r="T1164" s="39" t="s">
        <v>64</v>
      </c>
      <c r="U1164" s="11" t="s">
        <v>64</v>
      </c>
      <c r="V1164" s="11">
        <v>7064600732</v>
      </c>
      <c r="W1164" s="11" t="s">
        <v>4715</v>
      </c>
      <c r="X1164" s="11" t="s">
        <v>4716</v>
      </c>
      <c r="Y1164" s="11" t="s">
        <v>4717</v>
      </c>
      <c r="Z1164" s="11">
        <v>74670101683093</v>
      </c>
      <c r="AA1164" s="11" t="s">
        <v>90</v>
      </c>
      <c r="AB1164" s="11" t="s">
        <v>4718</v>
      </c>
      <c r="AC1164" s="17"/>
      <c r="AD1164" s="17"/>
      <c r="AE1164" s="17"/>
      <c r="AF1164" s="32"/>
      <c r="AG1164" s="56" t="str">
        <f>IFERROR(VLOOKUP(표1[[#This Row],[담당자]],'담당자 정보'!$B:$D,2,0),"")</f>
        <v>바로고</v>
      </c>
      <c r="AH1164" s="17" t="str">
        <f>IFERROR(VLOOKUP(표1[[#This Row],[담당자]],'담당자 정보'!$B:$E,4,0),"")</f>
        <v>1팀</v>
      </c>
      <c r="AI1164" s="167" t="s">
        <v>2479</v>
      </c>
      <c r="AJ1164" s="41" t="str">
        <f>IFERROR(VLOOKUP(표1[[#This Row],[담당자]],배민비즈계정!$B:$E,3,0),"")</f>
        <v>yong1217</v>
      </c>
      <c r="AK1164" s="41" t="str">
        <f>IFERROR(VLOOKUP(표1[[#This Row],[담당자]],배민비즈계정!$B:$E,4,0),"")</f>
        <v xml:space="preserve"> 010-9876-9387</v>
      </c>
      <c r="AL1164" s="78" t="str">
        <f>VLOOKUP(표1[[#This Row],[담당자]],배민비즈계정!$B:$E,2,0)</f>
        <v>1팀</v>
      </c>
      <c r="AM1164" s="17" t="str">
        <f>VLOOKUP(표1[[#This Row],[담당자]],'담당자 정보'!B:G,6,FALSE)</f>
        <v>평정현</v>
      </c>
      <c r="AN1164" s="17" t="str">
        <f>VLOOKUP(표1[[#This Row],[팀장]],배민비즈계정!$B:$E,3,FALSE)</f>
        <v>jhpyeong</v>
      </c>
      <c r="AO1164" s="103" t="str">
        <f>VLOOKUP(표1[[#This Row],[팀장]],배민비즈계정!$B:$E,4,FALSE)</f>
        <v>010-4660-7292</v>
      </c>
      <c r="AP1164" s="2" t="s">
        <v>109</v>
      </c>
      <c r="AQ1164" s="2" t="s">
        <v>3609</v>
      </c>
      <c r="AR1164" s="2" t="str">
        <f>_xlfn.XLOOKUP(표1[[#This Row],[시도2]]&amp;" "&amp;표1[[#This Row],[시군구2]],요금제0402!C:C,요금제0402!G:G)</f>
        <v>서울B&amp;경인A</v>
      </c>
      <c r="AS1164" s="2"/>
      <c r="AT1164" s="2"/>
      <c r="AU1164" s="2"/>
    </row>
    <row r="1165" spans="1:47" ht="16.5" customHeight="1">
      <c r="A1165" s="60">
        <v>1163</v>
      </c>
      <c r="B1165" s="17"/>
      <c r="C1165" s="17" t="s">
        <v>7920</v>
      </c>
      <c r="D1165" s="17" t="s">
        <v>7921</v>
      </c>
      <c r="E1165" s="11" t="s">
        <v>56</v>
      </c>
      <c r="F1165" s="17" t="s">
        <v>57</v>
      </c>
      <c r="G1165" s="17" t="s">
        <v>271</v>
      </c>
      <c r="H1165" s="11">
        <v>0</v>
      </c>
      <c r="I1165" s="154" t="s">
        <v>7922</v>
      </c>
      <c r="J1165" s="17" t="s">
        <v>7923</v>
      </c>
      <c r="K1165" s="17" t="s">
        <v>7924</v>
      </c>
      <c r="L1165" s="17" t="s">
        <v>7116</v>
      </c>
      <c r="M1165" s="12">
        <v>45688</v>
      </c>
      <c r="N1165" s="12">
        <v>45693</v>
      </c>
      <c r="O1165" s="12" t="str">
        <f>IFERROR(_xlfn.XLOOKUP(표1[[#This Row],[시도]]&amp;" "&amp;표1[[#This Row],[시군구]],요금제0402!C:C,요금제0402!G:G),"-")</f>
        <v>서울B&amp;경인A</v>
      </c>
      <c r="P1165" s="156"/>
      <c r="Q1165" s="57">
        <v>0</v>
      </c>
      <c r="R1165" s="18">
        <v>100</v>
      </c>
      <c r="S1165" s="18">
        <v>50</v>
      </c>
      <c r="T1165" s="39" t="s">
        <v>64</v>
      </c>
      <c r="U1165" s="11" t="s">
        <v>64</v>
      </c>
      <c r="V1165" s="11">
        <v>5101918557</v>
      </c>
      <c r="W1165" s="11" t="s">
        <v>7925</v>
      </c>
      <c r="X1165" s="11" t="s">
        <v>7926</v>
      </c>
      <c r="Y1165" s="11" t="s">
        <v>7927</v>
      </c>
      <c r="Z1165" s="11" t="s">
        <v>7928</v>
      </c>
      <c r="AA1165" s="11" t="s">
        <v>90</v>
      </c>
      <c r="AB1165" s="11" t="s">
        <v>7929</v>
      </c>
      <c r="AC1165" s="17"/>
      <c r="AD1165" s="17"/>
      <c r="AE1165" s="17"/>
      <c r="AF1165" s="32"/>
      <c r="AG1165" s="17" t="str">
        <f>IFERROR(VLOOKUP(표1[[#This Row],[담당자]],'담당자 정보'!$B:$D,2,0),"")</f>
        <v>바로고</v>
      </c>
      <c r="AH1165" s="17" t="str">
        <f>IFERROR(VLOOKUP(표1[[#This Row],[담당자]],'담당자 정보'!$B:$E,4,0),"")</f>
        <v>1팀</v>
      </c>
      <c r="AI1165" s="41" t="s">
        <v>71</v>
      </c>
      <c r="AJ1165" s="41" t="str">
        <f>IFERROR(VLOOKUP(표1[[#This Row],[담당자]],배민비즈계정!$B:$E,3,0),"")</f>
        <v>tkdan159</v>
      </c>
      <c r="AK1165" s="41" t="str">
        <f>IFERROR(VLOOKUP(표1[[#This Row],[담당자]],배민비즈계정!$B:$E,4,0),"")</f>
        <v>010-9052-0911</v>
      </c>
      <c r="AL1165" s="78" t="str">
        <f>VLOOKUP(표1[[#This Row],[담당자]],배민비즈계정!$B:$E,2,0)</f>
        <v>1팀</v>
      </c>
      <c r="AM1165" s="17" t="str">
        <f>VLOOKUP(표1[[#This Row],[담당자]],'담당자 정보'!B:G,6,FALSE)</f>
        <v>평정현</v>
      </c>
      <c r="AN1165" s="17" t="str">
        <f>VLOOKUP(표1[[#This Row],[팀장]],배민비즈계정!$B:$E,3,FALSE)</f>
        <v>jhpyeong</v>
      </c>
      <c r="AO1165" s="103" t="str">
        <f>VLOOKUP(표1[[#This Row],[팀장]],배민비즈계정!$B:$E,4,FALSE)</f>
        <v>010-4660-7292</v>
      </c>
      <c r="AP1165" s="2" t="s">
        <v>57</v>
      </c>
      <c r="AQ1165" s="2" t="s">
        <v>271</v>
      </c>
      <c r="AR1165" s="2" t="str">
        <f>_xlfn.XLOOKUP(표1[[#This Row],[시도2]]&amp;" "&amp;표1[[#This Row],[시군구2]],요금제0402!C:C,요금제0402!G:G)</f>
        <v>서울B&amp;경인A</v>
      </c>
      <c r="AS1165" s="2"/>
      <c r="AT1165" s="2"/>
      <c r="AU1165" s="2"/>
    </row>
    <row r="1166" spans="1:47" ht="16.5" customHeight="1">
      <c r="A1166" s="44">
        <v>1164</v>
      </c>
      <c r="B1166" s="17"/>
      <c r="C1166" s="17" t="s">
        <v>7930</v>
      </c>
      <c r="D1166" s="182" t="s">
        <v>7931</v>
      </c>
      <c r="E1166" s="11" t="s">
        <v>1177</v>
      </c>
      <c r="F1166" s="17" t="s">
        <v>109</v>
      </c>
      <c r="G1166" s="17" t="s">
        <v>7689</v>
      </c>
      <c r="H1166" s="11">
        <v>1</v>
      </c>
      <c r="I1166" s="154"/>
      <c r="J1166" s="17"/>
      <c r="K1166" s="17"/>
      <c r="L1166" s="17" t="s">
        <v>7116</v>
      </c>
      <c r="M1166" s="12">
        <v>45688</v>
      </c>
      <c r="N1166" s="12">
        <v>45693</v>
      </c>
      <c r="O1166" s="12" t="str">
        <f>IFERROR(_xlfn.XLOOKUP(표1[[#This Row],[시도]]&amp;" "&amp;표1[[#This Row],[시군구]],요금제0402!C:C,요금제0402!G:G),"-")</f>
        <v>-</v>
      </c>
      <c r="P1166" s="156"/>
      <c r="Q1166" s="57">
        <v>0</v>
      </c>
      <c r="R1166" s="18">
        <v>100</v>
      </c>
      <c r="S1166" s="18">
        <v>50</v>
      </c>
      <c r="T1166" s="39" t="s">
        <v>64</v>
      </c>
      <c r="U1166" s="11" t="s">
        <v>64</v>
      </c>
      <c r="V1166" s="11">
        <v>4952901566</v>
      </c>
      <c r="W1166" s="11" t="s">
        <v>7932</v>
      </c>
      <c r="X1166" s="11" t="s">
        <v>7933</v>
      </c>
      <c r="Y1166" s="11" t="s">
        <v>7934</v>
      </c>
      <c r="Z1166" s="11">
        <v>3333049621284</v>
      </c>
      <c r="AA1166" s="11" t="s">
        <v>68</v>
      </c>
      <c r="AB1166" s="11" t="s">
        <v>7935</v>
      </c>
      <c r="AC1166" s="17"/>
      <c r="AD1166" s="17"/>
      <c r="AE1166" s="17"/>
      <c r="AF1166" s="32"/>
      <c r="AG1166" s="17" t="str">
        <f>IFERROR(VLOOKUP(표1[[#This Row],[담당자]],'담당자 정보'!$B:$D,2,0),"")</f>
        <v>바로고</v>
      </c>
      <c r="AH1166" s="17" t="str">
        <f>IFERROR(VLOOKUP(표1[[#This Row],[담당자]],'담당자 정보'!$B:$E,4,0),"")</f>
        <v>4팀</v>
      </c>
      <c r="AI1166" s="167" t="s">
        <v>222</v>
      </c>
      <c r="AJ1166" s="41" t="str">
        <f>IFERROR(VLOOKUP(표1[[#This Row],[담당자]],배민비즈계정!$B:$E,3,0),"")</f>
        <v>tmdrl1539</v>
      </c>
      <c r="AK1166" s="41" t="str">
        <f>IFERROR(VLOOKUP(표1[[#This Row],[담당자]],배민비즈계정!$B:$E,4,0),"")</f>
        <v>010-4629-1734</v>
      </c>
      <c r="AL1166" s="78" t="str">
        <f>VLOOKUP(표1[[#This Row],[담당자]],배민비즈계정!$B:$E,2,0)</f>
        <v>4팀</v>
      </c>
      <c r="AM1166" s="17" t="str">
        <f>VLOOKUP(표1[[#This Row],[담당자]],'담당자 정보'!B:G,6,FALSE)</f>
        <v>평정현</v>
      </c>
      <c r="AN1166" s="17" t="str">
        <f>VLOOKUP(표1[[#This Row],[팀장]],배민비즈계정!$B:$E,3,FALSE)</f>
        <v>jhpyeong</v>
      </c>
      <c r="AO1166" s="103" t="str">
        <f>VLOOKUP(표1[[#This Row],[팀장]],배민비즈계정!$B:$E,4,FALSE)</f>
        <v>010-4660-7292</v>
      </c>
      <c r="AP1166" s="2" t="s">
        <v>109</v>
      </c>
      <c r="AQ1166" s="2" t="s">
        <v>7689</v>
      </c>
      <c r="AR1166" s="2" t="e">
        <f>_xlfn.XLOOKUP(표1[[#This Row],[시도2]]&amp;" "&amp;표1[[#This Row],[시군구2]],요금제0402!C:C,요금제0402!G:G)</f>
        <v>#N/A</v>
      </c>
      <c r="AS1166" s="2"/>
      <c r="AT1166" s="2">
        <v>13</v>
      </c>
      <c r="AU1166" s="2"/>
    </row>
    <row r="1167" spans="1:47" ht="16.5" customHeight="1">
      <c r="A1167" s="60">
        <v>1165</v>
      </c>
      <c r="B1167" s="11"/>
      <c r="C1167" s="11" t="s">
        <v>7936</v>
      </c>
      <c r="D1167" s="11" t="s">
        <v>7937</v>
      </c>
      <c r="E1167" s="11" t="s">
        <v>56</v>
      </c>
      <c r="F1167" s="11" t="s">
        <v>288</v>
      </c>
      <c r="G1167" s="11" t="s">
        <v>1637</v>
      </c>
      <c r="H1167" s="11">
        <v>0</v>
      </c>
      <c r="I1167" s="50"/>
      <c r="J1167" s="11" t="s">
        <v>7938</v>
      </c>
      <c r="K1167" s="11" t="s">
        <v>7939</v>
      </c>
      <c r="L1167" s="17" t="s">
        <v>7116</v>
      </c>
      <c r="M1167" s="12">
        <v>45695</v>
      </c>
      <c r="N1167" s="12">
        <v>45700</v>
      </c>
      <c r="O1167" s="12" t="str">
        <f>IFERROR(_xlfn.XLOOKUP(표1[[#This Row],[시도]]&amp;" "&amp;표1[[#This Row],[시군구]],요금제0402!C:C,요금제0402!G:G),"-")</f>
        <v>지방</v>
      </c>
      <c r="P1167" s="40"/>
      <c r="Q1167" s="57">
        <v>0</v>
      </c>
      <c r="R1167" s="18">
        <f>IF(OR(표1[[#This Row],[대표자명]]="김진국",표1[[#This Row],[사업자번호]]=5913300426),50,100)</f>
        <v>50</v>
      </c>
      <c r="S1167" s="18">
        <v>0</v>
      </c>
      <c r="T1167" s="12" t="s">
        <v>63</v>
      </c>
      <c r="U1167" s="11" t="s">
        <v>64</v>
      </c>
      <c r="V1167" s="11">
        <v>3400801918</v>
      </c>
      <c r="W1167" s="11" t="s">
        <v>293</v>
      </c>
      <c r="X1167" s="11" t="s">
        <v>294</v>
      </c>
      <c r="Y1167" s="11" t="s">
        <v>295</v>
      </c>
      <c r="Z1167" s="11">
        <v>11791067065807</v>
      </c>
      <c r="AA1167" s="11" t="s">
        <v>296</v>
      </c>
      <c r="AB1167" s="11" t="s">
        <v>297</v>
      </c>
      <c r="AC1167" s="11"/>
      <c r="AD1167" s="11"/>
      <c r="AE1167" s="11"/>
      <c r="AF1167" s="15"/>
      <c r="AG1167" s="17" t="str">
        <f>IFERROR(VLOOKUP(표1[[#This Row],[담당자]],'담당자 정보'!$B:$D,2,0),"")</f>
        <v>바로고</v>
      </c>
      <c r="AH1167" s="11" t="str">
        <f>IFERROR(VLOOKUP(표1[[#This Row],[담당자]],'담당자 정보'!$B:$E,4,0),"")</f>
        <v>2팀</v>
      </c>
      <c r="AI1167" s="41" t="s">
        <v>298</v>
      </c>
      <c r="AJ1167" s="39" t="str">
        <f>IFERROR(VLOOKUP(표1[[#This Row],[담당자]],배민비즈계정!$B:$E,3,0),"")</f>
        <v>hbshim</v>
      </c>
      <c r="AK1167" s="39" t="str">
        <f>IFERROR(VLOOKUP(표1[[#This Row],[담당자]],배민비즈계정!$B:$E,4,0),"")</f>
        <v xml:space="preserve"> 010-8940-9029</v>
      </c>
      <c r="AL1167" s="12" t="str">
        <f>VLOOKUP(표1[[#This Row],[담당자]],배민비즈계정!$B:$E,2,0)</f>
        <v>2팀</v>
      </c>
      <c r="AM1167" s="11" t="str">
        <f>VLOOKUP(표1[[#This Row],[담당자]],'담당자 정보'!B:G,6,FALSE)</f>
        <v>최융희</v>
      </c>
      <c r="AN1167" s="11" t="str">
        <f>VLOOKUP(표1[[#This Row],[팀장]],배민비즈계정!$B:$E,3,FALSE)</f>
        <v>yhchoi62</v>
      </c>
      <c r="AO1167" s="16" t="str">
        <f>VLOOKUP(표1[[#This Row],[팀장]],배민비즈계정!$B:$E,4,FALSE)</f>
        <v xml:space="preserve"> 010-2336-6262</v>
      </c>
      <c r="AP1167" s="2" t="s">
        <v>288</v>
      </c>
      <c r="AQ1167" s="2" t="s">
        <v>1637</v>
      </c>
      <c r="AR1167" s="2" t="str">
        <f>_xlfn.XLOOKUP(표1[[#This Row],[시도2]]&amp;" "&amp;표1[[#This Row],[시군구2]],요금제0402!C:C,요금제0402!G:G)</f>
        <v>지방</v>
      </c>
      <c r="AS1167" s="2"/>
      <c r="AT1167" s="2"/>
      <c r="AU1167" s="2"/>
    </row>
    <row r="1168" spans="1:47" ht="16.5" customHeight="1">
      <c r="A1168" s="44">
        <v>1166</v>
      </c>
      <c r="B1168" s="11"/>
      <c r="C1168" s="11" t="s">
        <v>7940</v>
      </c>
      <c r="D1168" s="11" t="s">
        <v>7941</v>
      </c>
      <c r="E1168" s="11" t="s">
        <v>75</v>
      </c>
      <c r="F1168" s="11" t="s">
        <v>1197</v>
      </c>
      <c r="G1168" s="11" t="s">
        <v>5050</v>
      </c>
      <c r="H1168" s="11">
        <v>0</v>
      </c>
      <c r="I1168" s="50"/>
      <c r="J1168" s="11" t="s">
        <v>7942</v>
      </c>
      <c r="K1168" s="11" t="s">
        <v>7943</v>
      </c>
      <c r="L1168" s="17" t="s">
        <v>7116</v>
      </c>
      <c r="M1168" s="12">
        <v>45695</v>
      </c>
      <c r="N1168" s="12">
        <v>45700</v>
      </c>
      <c r="O1168" s="12" t="str">
        <f>IFERROR(_xlfn.XLOOKUP(표1[[#This Row],[시도]]&amp;" "&amp;표1[[#This Row],[시군구]],요금제0402!C:C,요금제0402!G:G),"-")</f>
        <v>지방</v>
      </c>
      <c r="P1168" s="40"/>
      <c r="Q1168" s="57">
        <v>0</v>
      </c>
      <c r="R1168" s="18">
        <f>IF(OR(표1[[#This Row],[대표자명]]="김진국",표1[[#This Row],[사업자번호]]=5913300426),50,100)</f>
        <v>100</v>
      </c>
      <c r="S1168" s="18">
        <v>50</v>
      </c>
      <c r="T1168" s="39" t="s">
        <v>64</v>
      </c>
      <c r="U1168" s="11" t="s">
        <v>64</v>
      </c>
      <c r="V1168" s="11">
        <v>2914401201</v>
      </c>
      <c r="W1168" s="11" t="s">
        <v>7944</v>
      </c>
      <c r="X1168" s="11" t="s">
        <v>7945</v>
      </c>
      <c r="Y1168" s="11" t="s">
        <v>7946</v>
      </c>
      <c r="Z1168" s="11">
        <v>3022004116211</v>
      </c>
      <c r="AA1168" s="11" t="s">
        <v>142</v>
      </c>
      <c r="AB1168" s="11" t="s">
        <v>7947</v>
      </c>
      <c r="AC1168" s="11"/>
      <c r="AD1168" s="11"/>
      <c r="AE1168" s="11"/>
      <c r="AF1168" s="15"/>
      <c r="AG1168" s="56" t="str">
        <f>IFERROR(VLOOKUP(표1[[#This Row],[담당자]],'담당자 정보'!$B:$D,2,0),"")</f>
        <v>바로고</v>
      </c>
      <c r="AH1168" s="11" t="str">
        <f>IFERROR(VLOOKUP(표1[[#This Row],[담당자]],'담당자 정보'!$B:$E,4,0),"")</f>
        <v>1팀</v>
      </c>
      <c r="AI1168" s="167" t="s">
        <v>857</v>
      </c>
      <c r="AJ1168" s="39" t="str">
        <f>IFERROR(VLOOKUP(표1[[#This Row],[담당자]],배민비즈계정!$B:$E,3,0),"")</f>
        <v>kobukikaka</v>
      </c>
      <c r="AK1168" s="39" t="str">
        <f>IFERROR(VLOOKUP(표1[[#This Row],[담당자]],배민비즈계정!$B:$E,4,0),"")</f>
        <v>010-4135-2094</v>
      </c>
      <c r="AL1168" s="12" t="str">
        <f>VLOOKUP(표1[[#This Row],[담당자]],배민비즈계정!$B:$E,2,0)</f>
        <v>1팀</v>
      </c>
      <c r="AM1168" s="11" t="str">
        <f>VLOOKUP(표1[[#This Row],[담당자]],'담당자 정보'!B:G,6,FALSE)</f>
        <v>평정현</v>
      </c>
      <c r="AN1168" s="11" t="str">
        <f>VLOOKUP(표1[[#This Row],[팀장]],배민비즈계정!$B:$E,3,FALSE)</f>
        <v>jhpyeong</v>
      </c>
      <c r="AO1168" s="16" t="str">
        <f>VLOOKUP(표1[[#This Row],[팀장]],배민비즈계정!$B:$E,4,FALSE)</f>
        <v>010-4660-7292</v>
      </c>
      <c r="AP1168" s="2" t="s">
        <v>1197</v>
      </c>
      <c r="AQ1168" s="2" t="s">
        <v>5050</v>
      </c>
      <c r="AR1168" s="2" t="str">
        <f>_xlfn.XLOOKUP(표1[[#This Row],[시도2]]&amp;" "&amp;표1[[#This Row],[시군구2]],요금제0402!C:C,요금제0402!G:G)</f>
        <v>지방</v>
      </c>
      <c r="AS1168" s="2"/>
      <c r="AT1168" s="2"/>
      <c r="AU1168" s="2"/>
    </row>
    <row r="1169" spans="1:47" ht="16.5" customHeight="1">
      <c r="A1169" s="44">
        <v>1167</v>
      </c>
      <c r="B1169" s="11"/>
      <c r="C1169" s="11" t="s">
        <v>7948</v>
      </c>
      <c r="D1169" s="11" t="s">
        <v>7949</v>
      </c>
      <c r="E1169" s="11" t="s">
        <v>108</v>
      </c>
      <c r="F1169" s="11" t="s">
        <v>57</v>
      </c>
      <c r="G1169" s="11" t="s">
        <v>337</v>
      </c>
      <c r="H1169" s="11">
        <v>1</v>
      </c>
      <c r="I1169" s="50"/>
      <c r="J1169" s="11" t="s">
        <v>7950</v>
      </c>
      <c r="K1169" s="11" t="s">
        <v>7951</v>
      </c>
      <c r="L1169" s="17" t="s">
        <v>7116</v>
      </c>
      <c r="M1169" s="12">
        <v>45695</v>
      </c>
      <c r="N1169" s="12">
        <v>45700</v>
      </c>
      <c r="O1169" s="12" t="str">
        <f>IFERROR(_xlfn.XLOOKUP(표1[[#This Row],[시도]]&amp;" "&amp;표1[[#This Row],[시군구]],요금제0402!C:C,요금제0402!G:G),"-")</f>
        <v>서울B&amp;경인A</v>
      </c>
      <c r="P1169" s="40"/>
      <c r="Q1169" s="57">
        <v>0</v>
      </c>
      <c r="R1169" s="18">
        <f>IF(OR(표1[[#This Row],[대표자명]]="김진국",표1[[#This Row],[사업자번호]]=5913300426),50,100)</f>
        <v>100</v>
      </c>
      <c r="S1169" s="18">
        <v>50</v>
      </c>
      <c r="T1169" s="39" t="s">
        <v>64</v>
      </c>
      <c r="U1169" s="11" t="s">
        <v>64</v>
      </c>
      <c r="V1169" s="11">
        <v>7295500789</v>
      </c>
      <c r="W1169" s="11" t="s">
        <v>7952</v>
      </c>
      <c r="X1169" s="11" t="s">
        <v>7953</v>
      </c>
      <c r="Y1169" s="11" t="s">
        <v>7954</v>
      </c>
      <c r="Z1169" s="11">
        <v>110436032910</v>
      </c>
      <c r="AA1169" s="11" t="s">
        <v>165</v>
      </c>
      <c r="AB1169" s="11" t="s">
        <v>7955</v>
      </c>
      <c r="AC1169" s="11"/>
      <c r="AD1169" s="11"/>
      <c r="AE1169" s="11"/>
      <c r="AF1169" s="15"/>
      <c r="AG1169" s="56" t="str">
        <f>IFERROR(VLOOKUP(표1[[#This Row],[담당자]],'담당자 정보'!$B:$D,2,0),"")</f>
        <v>바로고</v>
      </c>
      <c r="AH1169" s="11" t="str">
        <f>IFERROR(VLOOKUP(표1[[#This Row],[담당자]],'담당자 정보'!$B:$E,4,0),"")</f>
        <v>1팀</v>
      </c>
      <c r="AI1169" s="167" t="s">
        <v>71</v>
      </c>
      <c r="AJ1169" s="39" t="str">
        <f>IFERROR(VLOOKUP(표1[[#This Row],[담당자]],배민비즈계정!$B:$E,3,0),"")</f>
        <v>tkdan159</v>
      </c>
      <c r="AK1169" s="39" t="str">
        <f>IFERROR(VLOOKUP(표1[[#This Row],[담당자]],배민비즈계정!$B:$E,4,0),"")</f>
        <v>010-9052-0911</v>
      </c>
      <c r="AL1169" s="12" t="str">
        <f>VLOOKUP(표1[[#This Row],[담당자]],배민비즈계정!$B:$E,2,0)</f>
        <v>1팀</v>
      </c>
      <c r="AM1169" s="11" t="str">
        <f>VLOOKUP(표1[[#This Row],[담당자]],'담당자 정보'!B:G,6,FALSE)</f>
        <v>평정현</v>
      </c>
      <c r="AN1169" s="11" t="str">
        <f>VLOOKUP(표1[[#This Row],[팀장]],배민비즈계정!$B:$E,3,FALSE)</f>
        <v>jhpyeong</v>
      </c>
      <c r="AO1169" s="16" t="str">
        <f>VLOOKUP(표1[[#This Row],[팀장]],배민비즈계정!$B:$E,4,FALSE)</f>
        <v>010-4660-7292</v>
      </c>
      <c r="AP1169" s="2" t="s">
        <v>57</v>
      </c>
      <c r="AQ1169" s="2" t="s">
        <v>337</v>
      </c>
      <c r="AR1169" s="2" t="str">
        <f>_xlfn.XLOOKUP(표1[[#This Row],[시도2]]&amp;" "&amp;표1[[#This Row],[시군구2]],요금제0402!C:C,요금제0402!G:G)</f>
        <v>서울B&amp;경인A</v>
      </c>
      <c r="AS1169" s="2"/>
      <c r="AT1169" s="2"/>
      <c r="AU1169" s="2"/>
    </row>
    <row r="1170" spans="1:47" ht="16.5" customHeight="1">
      <c r="A1170" s="60">
        <v>1168</v>
      </c>
      <c r="B1170" s="11"/>
      <c r="C1170" s="11" t="s">
        <v>7956</v>
      </c>
      <c r="D1170" s="11" t="s">
        <v>7957</v>
      </c>
      <c r="E1170" s="11" t="s">
        <v>56</v>
      </c>
      <c r="F1170" s="11" t="s">
        <v>57</v>
      </c>
      <c r="G1170" s="11" t="s">
        <v>713</v>
      </c>
      <c r="H1170" s="11">
        <v>0</v>
      </c>
      <c r="I1170" s="50"/>
      <c r="J1170" s="11" t="s">
        <v>7958</v>
      </c>
      <c r="K1170" s="11" t="s">
        <v>7959</v>
      </c>
      <c r="L1170" s="17" t="s">
        <v>7116</v>
      </c>
      <c r="M1170" s="12">
        <v>45695</v>
      </c>
      <c r="N1170" s="12">
        <v>45700</v>
      </c>
      <c r="O1170" s="12" t="str">
        <f>IFERROR(_xlfn.XLOOKUP(표1[[#This Row],[시도]]&amp;" "&amp;표1[[#This Row],[시군구]],요금제0402!C:C,요금제0402!G:G),"-")</f>
        <v>서울B&amp;경인A</v>
      </c>
      <c r="P1170" s="40"/>
      <c r="Q1170" s="57">
        <v>0</v>
      </c>
      <c r="R1170" s="18">
        <f>IF(OR(표1[[#This Row],[대표자명]]="김진국",표1[[#This Row],[사업자번호]]=5913300426),50,100)</f>
        <v>100</v>
      </c>
      <c r="S1170" s="18">
        <v>50</v>
      </c>
      <c r="T1170" s="39" t="s">
        <v>64</v>
      </c>
      <c r="U1170" s="11" t="s">
        <v>64</v>
      </c>
      <c r="V1170" s="11">
        <v>5406100756</v>
      </c>
      <c r="W1170" s="11" t="s">
        <v>7960</v>
      </c>
      <c r="X1170" s="11" t="s">
        <v>7961</v>
      </c>
      <c r="Y1170" s="11" t="s">
        <v>7962</v>
      </c>
      <c r="Z1170" s="11">
        <v>110355713941</v>
      </c>
      <c r="AA1170" s="11" t="s">
        <v>165</v>
      </c>
      <c r="AB1170" s="11" t="s">
        <v>7963</v>
      </c>
      <c r="AC1170" s="11"/>
      <c r="AD1170" s="11"/>
      <c r="AE1170" s="11"/>
      <c r="AF1170" s="15"/>
      <c r="AG1170" s="56" t="str">
        <f>IFERROR(VLOOKUP(표1[[#This Row],[담당자]],'담당자 정보'!$B:$D,2,0),"")</f>
        <v>바로고</v>
      </c>
      <c r="AH1170" s="11" t="str">
        <f>IFERROR(VLOOKUP(표1[[#This Row],[담당자]],'담당자 정보'!$B:$E,4,0),"")</f>
        <v>1팀</v>
      </c>
      <c r="AI1170" s="167" t="s">
        <v>71</v>
      </c>
      <c r="AJ1170" s="39" t="str">
        <f>IFERROR(VLOOKUP(표1[[#This Row],[담당자]],배민비즈계정!$B:$E,3,0),"")</f>
        <v>tkdan159</v>
      </c>
      <c r="AK1170" s="39" t="str">
        <f>IFERROR(VLOOKUP(표1[[#This Row],[담당자]],배민비즈계정!$B:$E,4,0),"")</f>
        <v>010-9052-0911</v>
      </c>
      <c r="AL1170" s="12" t="str">
        <f>VLOOKUP(표1[[#This Row],[담당자]],배민비즈계정!$B:$E,2,0)</f>
        <v>1팀</v>
      </c>
      <c r="AM1170" s="11" t="str">
        <f>VLOOKUP(표1[[#This Row],[담당자]],'담당자 정보'!B:G,6,FALSE)</f>
        <v>평정현</v>
      </c>
      <c r="AN1170" s="11" t="str">
        <f>VLOOKUP(표1[[#This Row],[팀장]],배민비즈계정!$B:$E,3,FALSE)</f>
        <v>jhpyeong</v>
      </c>
      <c r="AO1170" s="16" t="str">
        <f>VLOOKUP(표1[[#This Row],[팀장]],배민비즈계정!$B:$E,4,FALSE)</f>
        <v>010-4660-7292</v>
      </c>
      <c r="AP1170" s="2" t="s">
        <v>57</v>
      </c>
      <c r="AQ1170" s="2" t="s">
        <v>713</v>
      </c>
      <c r="AR1170" s="2" t="str">
        <f>_xlfn.XLOOKUP(표1[[#This Row],[시도2]]&amp;" "&amp;표1[[#This Row],[시군구2]],요금제0402!C:C,요금제0402!G:G)</f>
        <v>서울B&amp;경인A</v>
      </c>
      <c r="AS1170" s="2"/>
      <c r="AT1170" s="2"/>
      <c r="AU1170" s="2"/>
    </row>
    <row r="1171" spans="1:47" ht="16.5" customHeight="1">
      <c r="A1171" s="44">
        <v>1169</v>
      </c>
      <c r="B1171" s="11"/>
      <c r="C1171" s="11" t="s">
        <v>7964</v>
      </c>
      <c r="D1171" s="11" t="s">
        <v>7965</v>
      </c>
      <c r="E1171" s="11" t="s">
        <v>56</v>
      </c>
      <c r="F1171" s="11" t="s">
        <v>447</v>
      </c>
      <c r="G1171" s="11" t="s">
        <v>471</v>
      </c>
      <c r="H1171" s="11">
        <v>0</v>
      </c>
      <c r="I1171" s="50"/>
      <c r="J1171" s="11" t="s">
        <v>7966</v>
      </c>
      <c r="K1171" s="11" t="s">
        <v>7967</v>
      </c>
      <c r="L1171" s="17" t="s">
        <v>7116</v>
      </c>
      <c r="M1171" s="12">
        <v>45695</v>
      </c>
      <c r="N1171" s="12">
        <v>45700</v>
      </c>
      <c r="O1171" s="12" t="str">
        <f>IFERROR(_xlfn.XLOOKUP(표1[[#This Row],[시도]]&amp;" "&amp;표1[[#This Row],[시군구]],요금제0402!C:C,요금제0402!G:G),"-")</f>
        <v>지방</v>
      </c>
      <c r="P1171" s="40"/>
      <c r="Q1171" s="57">
        <v>0</v>
      </c>
      <c r="R1171" s="18">
        <f>IF(OR(표1[[#This Row],[대표자명]]="김진국",표1[[#This Row],[사업자번호]]=5913300426),50,100)</f>
        <v>100</v>
      </c>
      <c r="S1171" s="18">
        <v>50</v>
      </c>
      <c r="T1171" s="39" t="s">
        <v>64</v>
      </c>
      <c r="U1171" s="11" t="s">
        <v>64</v>
      </c>
      <c r="V1171" s="11">
        <v>4130457629</v>
      </c>
      <c r="W1171" s="11" t="s">
        <v>7968</v>
      </c>
      <c r="X1171" s="11" t="s">
        <v>7969</v>
      </c>
      <c r="Y1171" s="11" t="s">
        <v>7970</v>
      </c>
      <c r="Z1171" s="11">
        <v>110361717529</v>
      </c>
      <c r="AA1171" s="11" t="s">
        <v>165</v>
      </c>
      <c r="AB1171" s="11" t="s">
        <v>7971</v>
      </c>
      <c r="AC1171" s="11"/>
      <c r="AD1171" s="11"/>
      <c r="AE1171" s="11"/>
      <c r="AF1171" s="15"/>
      <c r="AG1171" s="56" t="str">
        <f>IFERROR(VLOOKUP(표1[[#This Row],[담당자]],'담당자 정보'!$B:$D,2,0),"")</f>
        <v>모아라인</v>
      </c>
      <c r="AH1171" s="11" t="str">
        <f>IFERROR(VLOOKUP(표1[[#This Row],[담당자]],'담당자 정보'!$B:$E,4,0),"")</f>
        <v>인프라확장_2팀</v>
      </c>
      <c r="AI1171" s="167" t="s">
        <v>455</v>
      </c>
      <c r="AJ1171" s="39" t="str">
        <f>IFERROR(VLOOKUP(표1[[#This Row],[담당자]],배민비즈계정!$B:$E,3,0),"")</f>
        <v>Dkssudgody</v>
      </c>
      <c r="AK1171" s="39" t="str">
        <f>IFERROR(VLOOKUP(표1[[#This Row],[담당자]],배민비즈계정!$B:$E,4,0),"")</f>
        <v>010-9737-2777</v>
      </c>
      <c r="AL1171" s="12" t="str">
        <f>VLOOKUP(표1[[#This Row],[담당자]],배민비즈계정!$B:$E,2,0)</f>
        <v>모아라인</v>
      </c>
      <c r="AM1171" s="11" t="str">
        <f>VLOOKUP(표1[[#This Row],[담당자]],'담당자 정보'!B:G,6,FALSE)</f>
        <v>김정교</v>
      </c>
      <c r="AN1171" s="11" t="str">
        <f>VLOOKUP(표1[[#This Row],[팀장]],배민비즈계정!$B:$E,3,FALSE)</f>
        <v>Dkssudgody</v>
      </c>
      <c r="AO1171" s="16" t="str">
        <f>VLOOKUP(표1[[#This Row],[팀장]],배민비즈계정!$B:$E,4,FALSE)</f>
        <v>010-9737-2777</v>
      </c>
      <c r="AP1171" s="2" t="s">
        <v>447</v>
      </c>
      <c r="AQ1171" s="2" t="s">
        <v>471</v>
      </c>
      <c r="AR1171" s="2" t="str">
        <f>_xlfn.XLOOKUP(표1[[#This Row],[시도2]]&amp;" "&amp;표1[[#This Row],[시군구2]],요금제0402!C:C,요금제0402!G:G)</f>
        <v>지방</v>
      </c>
      <c r="AS1171" s="2"/>
      <c r="AT1171" s="2"/>
      <c r="AU1171" s="2"/>
    </row>
    <row r="1172" spans="1:47" ht="16.5" customHeight="1">
      <c r="A1172" s="44">
        <v>1170</v>
      </c>
      <c r="B1172" s="11"/>
      <c r="C1172" s="11" t="s">
        <v>7972</v>
      </c>
      <c r="D1172" s="11" t="s">
        <v>7973</v>
      </c>
      <c r="E1172" s="11" t="s">
        <v>56</v>
      </c>
      <c r="F1172" s="11" t="s">
        <v>1706</v>
      </c>
      <c r="G1172" s="11" t="s">
        <v>1707</v>
      </c>
      <c r="H1172" s="11">
        <v>0</v>
      </c>
      <c r="I1172" s="50"/>
      <c r="J1172" s="11" t="s">
        <v>7974</v>
      </c>
      <c r="K1172" s="11" t="s">
        <v>5442</v>
      </c>
      <c r="L1172" s="17" t="s">
        <v>7116</v>
      </c>
      <c r="M1172" s="12">
        <v>45695</v>
      </c>
      <c r="N1172" s="12">
        <v>45700</v>
      </c>
      <c r="O1172" s="12" t="str">
        <f>IFERROR(_xlfn.XLOOKUP(표1[[#This Row],[시도]]&amp;" "&amp;표1[[#This Row],[시군구]],요금제0402!C:C,요금제0402!G:G),"-")</f>
        <v>지방</v>
      </c>
      <c r="P1172" s="40"/>
      <c r="Q1172" s="57">
        <v>0</v>
      </c>
      <c r="R1172" s="18">
        <f>IF(OR(표1[[#This Row],[대표자명]]="김진국",표1[[#This Row],[사업자번호]]=5913300426),50,100)</f>
        <v>100</v>
      </c>
      <c r="S1172" s="18">
        <v>50</v>
      </c>
      <c r="T1172" s="39" t="s">
        <v>64</v>
      </c>
      <c r="U1172" s="11" t="s">
        <v>64</v>
      </c>
      <c r="V1172" s="11">
        <v>2290403590</v>
      </c>
      <c r="W1172" s="11" t="s">
        <v>7975</v>
      </c>
      <c r="X1172" s="11" t="s">
        <v>7976</v>
      </c>
      <c r="Y1172" s="11" t="s">
        <v>7977</v>
      </c>
      <c r="Z1172" s="11">
        <v>3333024734716</v>
      </c>
      <c r="AA1172" s="11" t="s">
        <v>68</v>
      </c>
      <c r="AB1172" s="11" t="s">
        <v>7978</v>
      </c>
      <c r="AC1172" s="11"/>
      <c r="AD1172" s="11"/>
      <c r="AE1172" s="11"/>
      <c r="AF1172" s="15"/>
      <c r="AG1172" s="56" t="str">
        <f>IFERROR(VLOOKUP(표1[[#This Row],[담당자]],'담당자 정보'!$B:$D,2,0),"")</f>
        <v>모아라인</v>
      </c>
      <c r="AH1172" s="11" t="str">
        <f>IFERROR(VLOOKUP(표1[[#This Row],[담당자]],'담당자 정보'!$B:$E,4,0),"")</f>
        <v>인프라확장_2팀</v>
      </c>
      <c r="AI1172" s="167" t="s">
        <v>455</v>
      </c>
      <c r="AJ1172" s="39" t="str">
        <f>IFERROR(VLOOKUP(표1[[#This Row],[담당자]],배민비즈계정!$B:$E,3,0),"")</f>
        <v>Dkssudgody</v>
      </c>
      <c r="AK1172" s="39" t="str">
        <f>IFERROR(VLOOKUP(표1[[#This Row],[담당자]],배민비즈계정!$B:$E,4,0),"")</f>
        <v>010-9737-2777</v>
      </c>
      <c r="AL1172" s="12" t="str">
        <f>VLOOKUP(표1[[#This Row],[담당자]],배민비즈계정!$B:$E,2,0)</f>
        <v>모아라인</v>
      </c>
      <c r="AM1172" s="11" t="str">
        <f>VLOOKUP(표1[[#This Row],[담당자]],'담당자 정보'!B:G,6,FALSE)</f>
        <v>김정교</v>
      </c>
      <c r="AN1172" s="11" t="str">
        <f>VLOOKUP(표1[[#This Row],[팀장]],배민비즈계정!$B:$E,3,FALSE)</f>
        <v>Dkssudgody</v>
      </c>
      <c r="AO1172" s="16" t="str">
        <f>VLOOKUP(표1[[#This Row],[팀장]],배민비즈계정!$B:$E,4,FALSE)</f>
        <v>010-9737-2777</v>
      </c>
      <c r="AP1172" s="2" t="s">
        <v>1706</v>
      </c>
      <c r="AQ1172" s="2" t="s">
        <v>1707</v>
      </c>
      <c r="AR1172" s="2" t="str">
        <f>_xlfn.XLOOKUP(표1[[#This Row],[시도2]]&amp;" "&amp;표1[[#This Row],[시군구2]],요금제0402!C:C,요금제0402!G:G)</f>
        <v>지방</v>
      </c>
      <c r="AS1172" s="2"/>
      <c r="AT1172" s="2"/>
      <c r="AU1172" s="2"/>
    </row>
    <row r="1173" spans="1:47" ht="16.5" customHeight="1">
      <c r="A1173" s="60">
        <v>1171</v>
      </c>
      <c r="B1173" s="11"/>
      <c r="C1173" s="11" t="s">
        <v>7979</v>
      </c>
      <c r="D1173" s="11" t="s">
        <v>7980</v>
      </c>
      <c r="E1173" s="11" t="s">
        <v>56</v>
      </c>
      <c r="F1173" s="11" t="s">
        <v>1747</v>
      </c>
      <c r="G1173" s="11" t="s">
        <v>6504</v>
      </c>
      <c r="H1173" s="11">
        <v>0</v>
      </c>
      <c r="I1173" s="50"/>
      <c r="J1173" s="11" t="s">
        <v>7981</v>
      </c>
      <c r="K1173" s="11" t="s">
        <v>7982</v>
      </c>
      <c r="L1173" s="17" t="s">
        <v>7116</v>
      </c>
      <c r="M1173" s="12">
        <v>45695</v>
      </c>
      <c r="N1173" s="12">
        <v>45700</v>
      </c>
      <c r="O1173" s="12" t="str">
        <f>IFERROR(_xlfn.XLOOKUP(표1[[#This Row],[시도]]&amp;" "&amp;표1[[#This Row],[시군구]],요금제0402!C:C,요금제0402!G:G),"-")</f>
        <v>지방</v>
      </c>
      <c r="P1173" s="40"/>
      <c r="Q1173" s="57">
        <v>0</v>
      </c>
      <c r="R1173" s="18">
        <f>IF(OR(표1[[#This Row],[대표자명]]="김진국",표1[[#This Row],[사업자번호]]=5913300426),50,100)</f>
        <v>100</v>
      </c>
      <c r="S1173" s="18">
        <v>50</v>
      </c>
      <c r="T1173" s="39" t="s">
        <v>64</v>
      </c>
      <c r="U1173" s="11" t="s">
        <v>64</v>
      </c>
      <c r="V1173" s="11">
        <v>7204000605</v>
      </c>
      <c r="W1173" s="11" t="s">
        <v>7983</v>
      </c>
      <c r="X1173" s="11" t="s">
        <v>7984</v>
      </c>
      <c r="Y1173" s="11" t="s">
        <v>7985</v>
      </c>
      <c r="Z1173" s="11">
        <v>3510719680033</v>
      </c>
      <c r="AA1173" s="11" t="s">
        <v>142</v>
      </c>
      <c r="AB1173" s="11" t="s">
        <v>7986</v>
      </c>
      <c r="AC1173" s="11"/>
      <c r="AD1173" s="11"/>
      <c r="AE1173" s="11"/>
      <c r="AF1173" s="15"/>
      <c r="AG1173" s="56" t="str">
        <f>IFERROR(VLOOKUP(표1[[#This Row],[담당자]],'담당자 정보'!$B:$D,2,0),"")</f>
        <v>모아라인</v>
      </c>
      <c r="AH1173" s="11" t="str">
        <f>IFERROR(VLOOKUP(표1[[#This Row],[담당자]],'담당자 정보'!$B:$E,4,0),"")</f>
        <v>인프라확장_3팀</v>
      </c>
      <c r="AI1173" s="167" t="s">
        <v>333</v>
      </c>
      <c r="AJ1173" s="39" t="str">
        <f>IFERROR(VLOOKUP(표1[[#This Row],[담당자]],배민비즈계정!$B:$E,3,0),"")</f>
        <v>samsami7777777</v>
      </c>
      <c r="AK1173" s="39" t="str">
        <f>IFERROR(VLOOKUP(표1[[#This Row],[담당자]],배민비즈계정!$B:$E,4,0),"")</f>
        <v>010-5212-8218</v>
      </c>
      <c r="AL1173" s="12" t="str">
        <f>VLOOKUP(표1[[#This Row],[담당자]],배민비즈계정!$B:$E,2,0)</f>
        <v>모아라인</v>
      </c>
      <c r="AM1173" s="11" t="str">
        <f>VLOOKUP(표1[[#This Row],[담당자]],'담당자 정보'!B:G,6,FALSE)</f>
        <v>김영선</v>
      </c>
      <c r="AN1173" s="11" t="str">
        <f>VLOOKUP(표1[[#This Row],[팀장]],배민비즈계정!$B:$E,3,FALSE)</f>
        <v>samsami7777777</v>
      </c>
      <c r="AO1173" s="16" t="str">
        <f>VLOOKUP(표1[[#This Row],[팀장]],배민비즈계정!$B:$E,4,FALSE)</f>
        <v>010-5212-8218</v>
      </c>
      <c r="AP1173" s="2" t="s">
        <v>1747</v>
      </c>
      <c r="AQ1173" s="2" t="s">
        <v>6504</v>
      </c>
      <c r="AR1173" s="2" t="str">
        <f>_xlfn.XLOOKUP(표1[[#This Row],[시도2]]&amp;" "&amp;표1[[#This Row],[시군구2]],요금제0402!C:C,요금제0402!G:G)</f>
        <v>지방</v>
      </c>
      <c r="AS1173" s="2"/>
      <c r="AT1173" s="2"/>
      <c r="AU1173" s="2"/>
    </row>
    <row r="1174" spans="1:47" ht="16.5" customHeight="1">
      <c r="A1174" s="44">
        <v>1172</v>
      </c>
      <c r="B1174" s="11"/>
      <c r="C1174" s="11" t="s">
        <v>7987</v>
      </c>
      <c r="D1174" s="11" t="s">
        <v>7988</v>
      </c>
      <c r="E1174" s="11" t="s">
        <v>56</v>
      </c>
      <c r="F1174" s="11" t="s">
        <v>1747</v>
      </c>
      <c r="G1174" s="11" t="s">
        <v>1810</v>
      </c>
      <c r="H1174" s="11">
        <v>0</v>
      </c>
      <c r="I1174" s="50"/>
      <c r="J1174" s="11" t="s">
        <v>7989</v>
      </c>
      <c r="K1174" s="11" t="s">
        <v>7990</v>
      </c>
      <c r="L1174" s="17" t="s">
        <v>7116</v>
      </c>
      <c r="M1174" s="12">
        <v>45695</v>
      </c>
      <c r="N1174" s="12">
        <v>45700</v>
      </c>
      <c r="O1174" s="12" t="str">
        <f>IFERROR(_xlfn.XLOOKUP(표1[[#This Row],[시도]]&amp;" "&amp;표1[[#This Row],[시군구]],요금제0402!C:C,요금제0402!G:G),"-")</f>
        <v>지방</v>
      </c>
      <c r="P1174" s="40"/>
      <c r="Q1174" s="57">
        <v>0</v>
      </c>
      <c r="R1174" s="18">
        <f>IF(OR(표1[[#This Row],[대표자명]]="김진국",표1[[#This Row],[사업자번호]]=5913300426),50,100)</f>
        <v>100</v>
      </c>
      <c r="S1174" s="18">
        <v>50</v>
      </c>
      <c r="T1174" s="39" t="s">
        <v>64</v>
      </c>
      <c r="U1174" s="11" t="s">
        <v>64</v>
      </c>
      <c r="V1174" s="11">
        <v>6144100739</v>
      </c>
      <c r="W1174" s="11" t="s">
        <v>7991</v>
      </c>
      <c r="X1174" s="11" t="s">
        <v>7992</v>
      </c>
      <c r="Y1174" s="11" t="s">
        <v>7993</v>
      </c>
      <c r="Z1174" s="11">
        <v>100100176259</v>
      </c>
      <c r="AA1174" s="11" t="s">
        <v>408</v>
      </c>
      <c r="AB1174" s="11" t="s">
        <v>7994</v>
      </c>
      <c r="AC1174" s="11"/>
      <c r="AD1174" s="11"/>
      <c r="AE1174" s="11"/>
      <c r="AF1174" s="15"/>
      <c r="AG1174" s="56" t="str">
        <f>IFERROR(VLOOKUP(표1[[#This Row],[담당자]],'담당자 정보'!$B:$D,2,0),"")</f>
        <v>딜버</v>
      </c>
      <c r="AH1174" s="11" t="str">
        <f>IFERROR(VLOOKUP(표1[[#This Row],[담당자]],'담당자 정보'!$B:$E,4,0),"")</f>
        <v>-</v>
      </c>
      <c r="AI1174" s="167" t="s">
        <v>7707</v>
      </c>
      <c r="AJ1174" s="39" t="str">
        <f>IFERROR(VLOOKUP(표1[[#This Row],[담당자]],배민비즈계정!$B:$E,3,0),"")</f>
        <v>zzzzzzzzzz10</v>
      </c>
      <c r="AK1174" s="39" t="str">
        <f>IFERROR(VLOOKUP(표1[[#This Row],[담당자]],배민비즈계정!$B:$E,4,0),"")</f>
        <v>010-8556-4954</v>
      </c>
      <c r="AL1174" s="12" t="str">
        <f>VLOOKUP(표1[[#This Row],[담당자]],배민비즈계정!$B:$E,2,0)</f>
        <v>딜버</v>
      </c>
      <c r="AM1174" s="11">
        <f>VLOOKUP(표1[[#This Row],[담당자]],'담당자 정보'!B:G,6,FALSE)</f>
        <v>0</v>
      </c>
      <c r="AN1174" s="11" t="e">
        <f>VLOOKUP(표1[[#This Row],[팀장]],배민비즈계정!$B:$E,3,FALSE)</f>
        <v>#N/A</v>
      </c>
      <c r="AO1174" s="16" t="e">
        <f>VLOOKUP(표1[[#This Row],[팀장]],배민비즈계정!$B:$E,4,FALSE)</f>
        <v>#N/A</v>
      </c>
      <c r="AP1174" s="2" t="s">
        <v>1747</v>
      </c>
      <c r="AQ1174" s="2" t="s">
        <v>1810</v>
      </c>
      <c r="AR1174" s="2" t="str">
        <f>_xlfn.XLOOKUP(표1[[#This Row],[시도2]]&amp;" "&amp;표1[[#This Row],[시군구2]],요금제0402!C:C,요금제0402!G:G)</f>
        <v>지방</v>
      </c>
      <c r="AS1174" s="2"/>
      <c r="AT1174" s="2"/>
      <c r="AU1174" s="2"/>
    </row>
    <row r="1175" spans="1:47" ht="16.5" customHeight="1">
      <c r="A1175" s="44">
        <v>1173</v>
      </c>
      <c r="B1175" s="11"/>
      <c r="C1175" s="11" t="s">
        <v>7995</v>
      </c>
      <c r="D1175" s="11" t="s">
        <v>7996</v>
      </c>
      <c r="E1175" s="11" t="s">
        <v>56</v>
      </c>
      <c r="F1175" s="11" t="s">
        <v>109</v>
      </c>
      <c r="G1175" s="11" t="s">
        <v>889</v>
      </c>
      <c r="H1175" s="11">
        <v>0</v>
      </c>
      <c r="I1175" s="50"/>
      <c r="J1175" s="11" t="s">
        <v>7997</v>
      </c>
      <c r="K1175" s="11" t="s">
        <v>7665</v>
      </c>
      <c r="L1175" s="17" t="s">
        <v>7116</v>
      </c>
      <c r="M1175" s="12">
        <v>45695</v>
      </c>
      <c r="N1175" s="12">
        <v>45700</v>
      </c>
      <c r="O1175" s="12" t="str">
        <f>IFERROR(_xlfn.XLOOKUP(표1[[#This Row],[시도]]&amp;" "&amp;표1[[#This Row],[시군구]],요금제0402!C:C,요금제0402!G:G),"-")</f>
        <v>서울B&amp;경인A</v>
      </c>
      <c r="P1175" s="40"/>
      <c r="Q1175" s="57">
        <v>0</v>
      </c>
      <c r="R1175" s="18">
        <f>IF(OR(표1[[#This Row],[대표자명]]="김진국",표1[[#This Row],[사업자번호]]=5913300426),50,100)</f>
        <v>100</v>
      </c>
      <c r="S1175" s="18">
        <v>50</v>
      </c>
      <c r="T1175" s="39" t="s">
        <v>64</v>
      </c>
      <c r="U1175" s="11" t="s">
        <v>64</v>
      </c>
      <c r="V1175" s="11">
        <v>4774700850</v>
      </c>
      <c r="W1175" s="11" t="s">
        <v>7998</v>
      </c>
      <c r="X1175" s="11" t="s">
        <v>7999</v>
      </c>
      <c r="Y1175" s="11" t="s">
        <v>8000</v>
      </c>
      <c r="Z1175" s="11">
        <v>100172506661</v>
      </c>
      <c r="AA1175" s="11" t="s">
        <v>1097</v>
      </c>
      <c r="AB1175" s="11" t="s">
        <v>8001</v>
      </c>
      <c r="AC1175" s="11"/>
      <c r="AD1175" s="11"/>
      <c r="AE1175" s="11"/>
      <c r="AF1175" s="15"/>
      <c r="AG1175" s="56" t="str">
        <f>IFERROR(VLOOKUP(표1[[#This Row],[담당자]],'담당자 정보'!$B:$D,2,0),"")</f>
        <v>바로고</v>
      </c>
      <c r="AH1175" s="11" t="str">
        <f>IFERROR(VLOOKUP(표1[[#This Row],[담당자]],'담당자 정보'!$B:$E,4,0),"")</f>
        <v>1팀</v>
      </c>
      <c r="AI1175" s="167" t="s">
        <v>131</v>
      </c>
      <c r="AJ1175" s="39" t="str">
        <f>IFERROR(VLOOKUP(표1[[#This Row],[담당자]],배민비즈계정!$B:$E,3,0),"")</f>
        <v>kwpark</v>
      </c>
      <c r="AK1175" s="39" t="str">
        <f>IFERROR(VLOOKUP(표1[[#This Row],[담당자]],배민비즈계정!$B:$E,4,0),"")</f>
        <v>010-9098-6748</v>
      </c>
      <c r="AL1175" s="12" t="str">
        <f>VLOOKUP(표1[[#This Row],[담당자]],배민비즈계정!$B:$E,2,0)</f>
        <v>1팀</v>
      </c>
      <c r="AM1175" s="11" t="str">
        <f>VLOOKUP(표1[[#This Row],[담당자]],'담당자 정보'!B:G,6,FALSE)</f>
        <v>평정현</v>
      </c>
      <c r="AN1175" s="11" t="str">
        <f>VLOOKUP(표1[[#This Row],[팀장]],배민비즈계정!$B:$E,3,FALSE)</f>
        <v>jhpyeong</v>
      </c>
      <c r="AO1175" s="16" t="str">
        <f>VLOOKUP(표1[[#This Row],[팀장]],배민비즈계정!$B:$E,4,FALSE)</f>
        <v>010-4660-7292</v>
      </c>
      <c r="AP1175" s="2" t="s">
        <v>109</v>
      </c>
      <c r="AQ1175" s="2" t="s">
        <v>889</v>
      </c>
      <c r="AR1175" s="2" t="str">
        <f>_xlfn.XLOOKUP(표1[[#This Row],[시도2]]&amp;" "&amp;표1[[#This Row],[시군구2]],요금제0402!C:C,요금제0402!G:G)</f>
        <v>서울B&amp;경인A</v>
      </c>
      <c r="AS1175" s="2"/>
      <c r="AT1175" s="2"/>
      <c r="AU1175" s="2"/>
    </row>
    <row r="1176" spans="1:47" ht="16.5" customHeight="1">
      <c r="A1176" s="60">
        <v>1174</v>
      </c>
      <c r="B1176" s="11"/>
      <c r="C1176" s="11" t="s">
        <v>8002</v>
      </c>
      <c r="D1176" s="11" t="s">
        <v>8003</v>
      </c>
      <c r="E1176" s="11" t="s">
        <v>56</v>
      </c>
      <c r="F1176" s="11" t="s">
        <v>1706</v>
      </c>
      <c r="G1176" s="11" t="s">
        <v>1725</v>
      </c>
      <c r="H1176" s="11">
        <v>0</v>
      </c>
      <c r="I1176" s="50"/>
      <c r="J1176" s="11" t="s">
        <v>8004</v>
      </c>
      <c r="K1176" s="11" t="s">
        <v>8005</v>
      </c>
      <c r="L1176" s="17" t="s">
        <v>7116</v>
      </c>
      <c r="M1176" s="12">
        <v>45695</v>
      </c>
      <c r="N1176" s="12">
        <v>45700</v>
      </c>
      <c r="O1176" s="12" t="str">
        <f>IFERROR(_xlfn.XLOOKUP(표1[[#This Row],[시도]]&amp;" "&amp;표1[[#This Row],[시군구]],요금제0402!C:C,요금제0402!G:G),"-")</f>
        <v>지방</v>
      </c>
      <c r="P1176" s="40"/>
      <c r="Q1176" s="57">
        <v>0</v>
      </c>
      <c r="R1176" s="18">
        <f>IF(OR(표1[[#This Row],[대표자명]]="김진국",표1[[#This Row],[사업자번호]]=5913300426),50,100)</f>
        <v>100</v>
      </c>
      <c r="S1176" s="18">
        <v>50</v>
      </c>
      <c r="T1176" s="39" t="s">
        <v>64</v>
      </c>
      <c r="U1176" s="11" t="s">
        <v>64</v>
      </c>
      <c r="V1176" s="11">
        <v>7670102850</v>
      </c>
      <c r="W1176" s="11" t="s">
        <v>8006</v>
      </c>
      <c r="X1176" s="11" t="s">
        <v>8007</v>
      </c>
      <c r="Y1176" s="11" t="s">
        <v>8008</v>
      </c>
      <c r="Z1176" s="11">
        <v>110495696895</v>
      </c>
      <c r="AA1176" s="11" t="s">
        <v>165</v>
      </c>
      <c r="AB1176" s="11" t="s">
        <v>8009</v>
      </c>
      <c r="AC1176" s="11"/>
      <c r="AD1176" s="11"/>
      <c r="AE1176" s="11"/>
      <c r="AF1176" s="15"/>
      <c r="AG1176" s="56" t="str">
        <f>IFERROR(VLOOKUP(표1[[#This Row],[담당자]],'담당자 정보'!$B:$D,2,0),"")</f>
        <v>바로고</v>
      </c>
      <c r="AH1176" s="11" t="str">
        <f>IFERROR(VLOOKUP(표1[[#This Row],[담당자]],'담당자 정보'!$B:$E,4,0),"")</f>
        <v>2팀</v>
      </c>
      <c r="AI1176" s="167" t="s">
        <v>298</v>
      </c>
      <c r="AJ1176" s="39" t="str">
        <f>IFERROR(VLOOKUP(표1[[#This Row],[담당자]],배민비즈계정!$B:$E,3,0),"")</f>
        <v>hbshim</v>
      </c>
      <c r="AK1176" s="39" t="str">
        <f>IFERROR(VLOOKUP(표1[[#This Row],[담당자]],배민비즈계정!$B:$E,4,0),"")</f>
        <v xml:space="preserve"> 010-8940-9029</v>
      </c>
      <c r="AL1176" s="12" t="str">
        <f>VLOOKUP(표1[[#This Row],[담당자]],배민비즈계정!$B:$E,2,0)</f>
        <v>2팀</v>
      </c>
      <c r="AM1176" s="11" t="str">
        <f>VLOOKUP(표1[[#This Row],[담당자]],'담당자 정보'!B:G,6,FALSE)</f>
        <v>최융희</v>
      </c>
      <c r="AN1176" s="11" t="str">
        <f>VLOOKUP(표1[[#This Row],[팀장]],배민비즈계정!$B:$E,3,FALSE)</f>
        <v>yhchoi62</v>
      </c>
      <c r="AO1176" s="16" t="str">
        <f>VLOOKUP(표1[[#This Row],[팀장]],배민비즈계정!$B:$E,4,FALSE)</f>
        <v xml:space="preserve"> 010-2336-6262</v>
      </c>
      <c r="AP1176" s="2" t="s">
        <v>1706</v>
      </c>
      <c r="AQ1176" s="2" t="s">
        <v>1725</v>
      </c>
      <c r="AR1176" s="2" t="str">
        <f>_xlfn.XLOOKUP(표1[[#This Row],[시도2]]&amp;" "&amp;표1[[#This Row],[시군구2]],요금제0402!C:C,요금제0402!G:G)</f>
        <v>지방</v>
      </c>
      <c r="AS1176" s="2"/>
      <c r="AT1176" s="2"/>
      <c r="AU1176" s="2"/>
    </row>
    <row r="1177" spans="1:47" ht="16.5" customHeight="1">
      <c r="A1177" s="44">
        <v>1175</v>
      </c>
      <c r="B1177" s="11"/>
      <c r="C1177" s="11" t="s">
        <v>8010</v>
      </c>
      <c r="D1177" s="11" t="s">
        <v>8011</v>
      </c>
      <c r="E1177" s="11" t="s">
        <v>108</v>
      </c>
      <c r="F1177" s="11" t="s">
        <v>1284</v>
      </c>
      <c r="G1177" s="11" t="s">
        <v>1649</v>
      </c>
      <c r="H1177" s="11">
        <v>2</v>
      </c>
      <c r="I1177" s="50"/>
      <c r="J1177" s="11" t="s">
        <v>8012</v>
      </c>
      <c r="K1177" s="11" t="s">
        <v>8013</v>
      </c>
      <c r="L1177" s="17" t="s">
        <v>7116</v>
      </c>
      <c r="M1177" s="12">
        <v>45695</v>
      </c>
      <c r="N1177" s="12">
        <v>45700</v>
      </c>
      <c r="O1177" s="12" t="str">
        <f>IFERROR(_xlfn.XLOOKUP(표1[[#This Row],[시도]]&amp;" "&amp;표1[[#This Row],[시군구]],요금제0402!C:C,요금제0402!G:G),"-")</f>
        <v>지방</v>
      </c>
      <c r="P1177" s="40"/>
      <c r="Q1177" s="57">
        <v>0</v>
      </c>
      <c r="R1177" s="18">
        <f>IF(OR(표1[[#This Row],[대표자명]]="김진국",표1[[#This Row],[사업자번호]]=5913300426),50,100)</f>
        <v>100</v>
      </c>
      <c r="S1177" s="18">
        <v>50</v>
      </c>
      <c r="T1177" s="39" t="s">
        <v>64</v>
      </c>
      <c r="U1177" s="11" t="s">
        <v>64</v>
      </c>
      <c r="V1177" s="11">
        <v>6551702301</v>
      </c>
      <c r="W1177" s="11" t="s">
        <v>8014</v>
      </c>
      <c r="X1177" s="11" t="s">
        <v>8015</v>
      </c>
      <c r="Y1177" s="11" t="s">
        <v>8016</v>
      </c>
      <c r="Z1177" s="11">
        <v>110463929982</v>
      </c>
      <c r="AA1177" s="11" t="s">
        <v>165</v>
      </c>
      <c r="AB1177" s="11" t="s">
        <v>8017</v>
      </c>
      <c r="AC1177" s="11"/>
      <c r="AD1177" s="11"/>
      <c r="AE1177" s="11"/>
      <c r="AF1177" s="15"/>
      <c r="AG1177" s="56" t="str">
        <f>IFERROR(VLOOKUP(표1[[#This Row],[담당자]],'담당자 정보'!$B:$D,2,0),"")</f>
        <v>바로고</v>
      </c>
      <c r="AH1177" s="11" t="str">
        <f>IFERROR(VLOOKUP(표1[[#This Row],[담당자]],'담당자 정보'!$B:$E,4,0),"")</f>
        <v>2팀</v>
      </c>
      <c r="AI1177" s="167" t="s">
        <v>298</v>
      </c>
      <c r="AJ1177" s="39" t="str">
        <f>IFERROR(VLOOKUP(표1[[#This Row],[담당자]],배민비즈계정!$B:$E,3,0),"")</f>
        <v>hbshim</v>
      </c>
      <c r="AK1177" s="39" t="str">
        <f>IFERROR(VLOOKUP(표1[[#This Row],[담당자]],배민비즈계정!$B:$E,4,0),"")</f>
        <v xml:space="preserve"> 010-8940-9029</v>
      </c>
      <c r="AL1177" s="12" t="str">
        <f>VLOOKUP(표1[[#This Row],[담당자]],배민비즈계정!$B:$E,2,0)</f>
        <v>2팀</v>
      </c>
      <c r="AM1177" s="11" t="str">
        <f>VLOOKUP(표1[[#This Row],[담당자]],'담당자 정보'!B:G,6,FALSE)</f>
        <v>최융희</v>
      </c>
      <c r="AN1177" s="11" t="str">
        <f>VLOOKUP(표1[[#This Row],[팀장]],배민비즈계정!$B:$E,3,FALSE)</f>
        <v>yhchoi62</v>
      </c>
      <c r="AO1177" s="16" t="str">
        <f>VLOOKUP(표1[[#This Row],[팀장]],배민비즈계정!$B:$E,4,FALSE)</f>
        <v xml:space="preserve"> 010-2336-6262</v>
      </c>
      <c r="AP1177" s="2" t="s">
        <v>1284</v>
      </c>
      <c r="AQ1177" s="2" t="s">
        <v>1649</v>
      </c>
      <c r="AR1177" s="2" t="str">
        <f>_xlfn.XLOOKUP(표1[[#This Row],[시도2]]&amp;" "&amp;표1[[#This Row],[시군구2]],요금제0402!C:C,요금제0402!G:G)</f>
        <v>지방</v>
      </c>
      <c r="AS1177" s="2"/>
      <c r="AT1177" s="2"/>
      <c r="AU1177" s="2"/>
    </row>
    <row r="1178" spans="1:47" ht="16.5" customHeight="1">
      <c r="A1178" s="44">
        <v>1176</v>
      </c>
      <c r="B1178" s="11"/>
      <c r="C1178" s="11" t="s">
        <v>8018</v>
      </c>
      <c r="D1178" s="11" t="s">
        <v>8019</v>
      </c>
      <c r="E1178" s="11" t="s">
        <v>75</v>
      </c>
      <c r="F1178" s="11" t="s">
        <v>2149</v>
      </c>
      <c r="G1178" s="11" t="s">
        <v>2150</v>
      </c>
      <c r="H1178" s="11">
        <v>0</v>
      </c>
      <c r="I1178" s="50" t="s">
        <v>8020</v>
      </c>
      <c r="J1178" s="11" t="s">
        <v>8021</v>
      </c>
      <c r="K1178" s="11" t="s">
        <v>8022</v>
      </c>
      <c r="L1178" s="17" t="s">
        <v>7116</v>
      </c>
      <c r="M1178" s="12">
        <v>45695</v>
      </c>
      <c r="N1178" s="12">
        <v>45700</v>
      </c>
      <c r="O1178" s="12" t="str">
        <f>IFERROR(_xlfn.XLOOKUP(표1[[#This Row],[시도]]&amp;" "&amp;표1[[#This Row],[시군구]],요금제0402!C:C,요금제0402!G:G),"-")</f>
        <v>경인B</v>
      </c>
      <c r="P1178" s="40"/>
      <c r="Q1178" s="57">
        <v>0</v>
      </c>
      <c r="R1178" s="18">
        <f>IF(OR(표1[[#This Row],[대표자명]]="김진국",표1[[#This Row],[사업자번호]]=5913300426),50,100)</f>
        <v>100</v>
      </c>
      <c r="S1178" s="18">
        <v>50</v>
      </c>
      <c r="T1178" s="39" t="s">
        <v>64</v>
      </c>
      <c r="U1178" s="11" t="s">
        <v>64</v>
      </c>
      <c r="V1178" s="11">
        <v>6191218160</v>
      </c>
      <c r="W1178" s="11" t="s">
        <v>8023</v>
      </c>
      <c r="X1178" s="11" t="s">
        <v>8024</v>
      </c>
      <c r="Y1178" s="11" t="s">
        <v>8025</v>
      </c>
      <c r="Z1178" s="11">
        <v>110484096594</v>
      </c>
      <c r="AA1178" s="11" t="s">
        <v>165</v>
      </c>
      <c r="AB1178" s="11" t="s">
        <v>8026</v>
      </c>
      <c r="AC1178" s="11"/>
      <c r="AD1178" s="11"/>
      <c r="AE1178" s="11"/>
      <c r="AF1178" s="15"/>
      <c r="AG1178" s="56" t="str">
        <f>IFERROR(VLOOKUP(표1[[#This Row],[담당자]],'담당자 정보'!$B:$D,2,0),"")</f>
        <v>바로고</v>
      </c>
      <c r="AH1178" s="11" t="str">
        <f>IFERROR(VLOOKUP(표1[[#This Row],[담당자]],'담당자 정보'!$B:$E,4,0),"")</f>
        <v>1팀</v>
      </c>
      <c r="AI1178" s="167" t="s">
        <v>131</v>
      </c>
      <c r="AJ1178" s="39" t="str">
        <f>IFERROR(VLOOKUP(표1[[#This Row],[담당자]],배민비즈계정!$B:$E,3,0),"")</f>
        <v>kwpark</v>
      </c>
      <c r="AK1178" s="39" t="str">
        <f>IFERROR(VLOOKUP(표1[[#This Row],[담당자]],배민비즈계정!$B:$E,4,0),"")</f>
        <v>010-9098-6748</v>
      </c>
      <c r="AL1178" s="12" t="str">
        <f>VLOOKUP(표1[[#This Row],[담당자]],배민비즈계정!$B:$E,2,0)</f>
        <v>1팀</v>
      </c>
      <c r="AM1178" s="11" t="str">
        <f>VLOOKUP(표1[[#This Row],[담당자]],'담당자 정보'!B:G,6,FALSE)</f>
        <v>평정현</v>
      </c>
      <c r="AN1178" s="11" t="str">
        <f>VLOOKUP(표1[[#This Row],[팀장]],배민비즈계정!$B:$E,3,FALSE)</f>
        <v>jhpyeong</v>
      </c>
      <c r="AO1178" s="16" t="str">
        <f>VLOOKUP(표1[[#This Row],[팀장]],배민비즈계정!$B:$E,4,FALSE)</f>
        <v>010-4660-7292</v>
      </c>
      <c r="AP1178" s="2" t="s">
        <v>2149</v>
      </c>
      <c r="AQ1178" s="2" t="s">
        <v>2150</v>
      </c>
      <c r="AR1178" s="2" t="str">
        <f>_xlfn.XLOOKUP(표1[[#This Row],[시도2]]&amp;" "&amp;표1[[#This Row],[시군구2]],요금제0402!C:C,요금제0402!G:G)</f>
        <v>경인B</v>
      </c>
      <c r="AS1178" s="2"/>
      <c r="AT1178" s="2"/>
      <c r="AU1178" s="2"/>
    </row>
    <row r="1179" spans="1:47" ht="16.5" customHeight="1">
      <c r="A1179" s="60">
        <v>1177</v>
      </c>
      <c r="B1179" s="11"/>
      <c r="C1179" s="11" t="s">
        <v>8027</v>
      </c>
      <c r="D1179" s="11" t="s">
        <v>8028</v>
      </c>
      <c r="E1179" s="11" t="s">
        <v>75</v>
      </c>
      <c r="F1179" s="11" t="s">
        <v>481</v>
      </c>
      <c r="G1179" s="11" t="s">
        <v>3157</v>
      </c>
      <c r="H1179" s="11">
        <v>0</v>
      </c>
      <c r="I1179" s="50"/>
      <c r="J1179" s="11" t="s">
        <v>8029</v>
      </c>
      <c r="K1179" s="11" t="s">
        <v>8030</v>
      </c>
      <c r="L1179" s="17" t="s">
        <v>7116</v>
      </c>
      <c r="M1179" s="12">
        <v>45695</v>
      </c>
      <c r="N1179" s="12">
        <v>45700</v>
      </c>
      <c r="O1179" s="12" t="str">
        <f>IFERROR(_xlfn.XLOOKUP(표1[[#This Row],[시도]]&amp;" "&amp;표1[[#This Row],[시군구]],요금제0402!C:C,요금제0402!G:G),"-")</f>
        <v>지방</v>
      </c>
      <c r="P1179" s="40"/>
      <c r="Q1179" s="57">
        <v>0</v>
      </c>
      <c r="R1179" s="18">
        <f>IF(OR(표1[[#This Row],[대표자명]]="김진국",표1[[#This Row],[사업자번호]]=5913300426),50,100)</f>
        <v>100</v>
      </c>
      <c r="S1179" s="18">
        <v>50</v>
      </c>
      <c r="T1179" s="39" t="s">
        <v>64</v>
      </c>
      <c r="U1179" s="11" t="s">
        <v>64</v>
      </c>
      <c r="V1179" s="11">
        <v>2874000826</v>
      </c>
      <c r="W1179" s="11" t="s">
        <v>1248</v>
      </c>
      <c r="X1179" s="11" t="s">
        <v>8031</v>
      </c>
      <c r="Y1179" s="11" t="s">
        <v>8032</v>
      </c>
      <c r="Z1179" s="11">
        <v>3333088434633</v>
      </c>
      <c r="AA1179" s="11" t="s">
        <v>68</v>
      </c>
      <c r="AB1179" s="11" t="s">
        <v>8033</v>
      </c>
      <c r="AC1179" s="11"/>
      <c r="AD1179" s="11"/>
      <c r="AE1179" s="11"/>
      <c r="AF1179" s="15"/>
      <c r="AG1179" s="56" t="str">
        <f>IFERROR(VLOOKUP(표1[[#This Row],[담당자]],'담당자 정보'!$B:$D,2,0),"")</f>
        <v>딜버</v>
      </c>
      <c r="AH1179" s="11" t="str">
        <f>IFERROR(VLOOKUP(표1[[#This Row],[담당자]],'담당자 정보'!$B:$E,4,0),"")</f>
        <v>-</v>
      </c>
      <c r="AI1179" s="167" t="s">
        <v>7707</v>
      </c>
      <c r="AJ1179" s="39" t="str">
        <f>IFERROR(VLOOKUP(표1[[#This Row],[담당자]],배민비즈계정!$B:$E,3,0),"")</f>
        <v>zzzzzzzzzz10</v>
      </c>
      <c r="AK1179" s="39" t="str">
        <f>IFERROR(VLOOKUP(표1[[#This Row],[담당자]],배민비즈계정!$B:$E,4,0),"")</f>
        <v>010-8556-4954</v>
      </c>
      <c r="AL1179" s="12" t="str">
        <f>VLOOKUP(표1[[#This Row],[담당자]],배민비즈계정!$B:$E,2,0)</f>
        <v>딜버</v>
      </c>
      <c r="AM1179" s="11">
        <f>VLOOKUP(표1[[#This Row],[담당자]],'담당자 정보'!B:G,6,FALSE)</f>
        <v>0</v>
      </c>
      <c r="AN1179" s="11" t="e">
        <f>VLOOKUP(표1[[#This Row],[팀장]],배민비즈계정!$B:$E,3,FALSE)</f>
        <v>#N/A</v>
      </c>
      <c r="AO1179" s="16" t="e">
        <f>VLOOKUP(표1[[#This Row],[팀장]],배민비즈계정!$B:$E,4,FALSE)</f>
        <v>#N/A</v>
      </c>
      <c r="AP1179" s="2" t="s">
        <v>481</v>
      </c>
      <c r="AQ1179" s="2" t="s">
        <v>3157</v>
      </c>
      <c r="AR1179" s="2" t="str">
        <f>_xlfn.XLOOKUP(표1[[#This Row],[시도2]]&amp;" "&amp;표1[[#This Row],[시군구2]],요금제0402!C:C,요금제0402!G:G)</f>
        <v>지방</v>
      </c>
      <c r="AS1179" s="2"/>
      <c r="AT1179" s="2"/>
      <c r="AU1179" s="2"/>
    </row>
    <row r="1180" spans="1:47" ht="16.5" customHeight="1">
      <c r="A1180" s="44">
        <v>1178</v>
      </c>
      <c r="B1180" s="17"/>
      <c r="C1180" s="17" t="s">
        <v>8034</v>
      </c>
      <c r="D1180" s="17" t="s">
        <v>8035</v>
      </c>
      <c r="E1180" s="11" t="s">
        <v>75</v>
      </c>
      <c r="F1180" s="17" t="s">
        <v>57</v>
      </c>
      <c r="G1180" s="17" t="s">
        <v>702</v>
      </c>
      <c r="H1180" s="11">
        <v>0</v>
      </c>
      <c r="I1180" s="154"/>
      <c r="J1180" s="17" t="s">
        <v>8036</v>
      </c>
      <c r="K1180" s="17" t="s">
        <v>8037</v>
      </c>
      <c r="L1180" s="17" t="s">
        <v>7116</v>
      </c>
      <c r="M1180" s="12">
        <v>45695</v>
      </c>
      <c r="N1180" s="12">
        <v>45700</v>
      </c>
      <c r="O1180" s="12" t="str">
        <f>IFERROR(_xlfn.XLOOKUP(표1[[#This Row],[시도]]&amp;" "&amp;표1[[#This Row],[시군구]],요금제0402!C:C,요금제0402!G:G),"-")</f>
        <v>서울B&amp;경인A</v>
      </c>
      <c r="P1180" s="156"/>
      <c r="Q1180" s="57">
        <v>0</v>
      </c>
      <c r="R1180" s="18">
        <f>IF(OR(표1[[#This Row],[대표자명]]="김진국",표1[[#This Row],[사업자번호]]=5913300426),50,100)</f>
        <v>100</v>
      </c>
      <c r="S1180" s="18">
        <v>50</v>
      </c>
      <c r="T1180" s="39" t="s">
        <v>64</v>
      </c>
      <c r="U1180" s="11" t="s">
        <v>64</v>
      </c>
      <c r="V1180" s="11">
        <v>8421502027</v>
      </c>
      <c r="W1180" s="11" t="s">
        <v>4976</v>
      </c>
      <c r="X1180" s="11" t="s">
        <v>2593</v>
      </c>
      <c r="Y1180" s="11" t="s">
        <v>2594</v>
      </c>
      <c r="Z1180" s="11">
        <v>3333147812080</v>
      </c>
      <c r="AA1180" s="11" t="s">
        <v>68</v>
      </c>
      <c r="AB1180" s="11" t="s">
        <v>2595</v>
      </c>
      <c r="AC1180" s="17"/>
      <c r="AD1180" s="17"/>
      <c r="AE1180" s="17"/>
      <c r="AF1180" s="32"/>
      <c r="AG1180" s="56" t="str">
        <f>IFERROR(VLOOKUP(표1[[#This Row],[담당자]],'담당자 정보'!$B:$D,2,0),"")</f>
        <v>바로고</v>
      </c>
      <c r="AH1180" s="17" t="str">
        <f>IFERROR(VLOOKUP(표1[[#This Row],[담당자]],'담당자 정보'!$B:$E,4,0),"")</f>
        <v>1팀</v>
      </c>
      <c r="AI1180" s="167" t="s">
        <v>71</v>
      </c>
      <c r="AJ1180" s="41" t="str">
        <f>IFERROR(VLOOKUP(표1[[#This Row],[담당자]],배민비즈계정!$B:$E,3,0),"")</f>
        <v>tkdan159</v>
      </c>
      <c r="AK1180" s="41" t="str">
        <f>IFERROR(VLOOKUP(표1[[#This Row],[담당자]],배민비즈계정!$B:$E,4,0),"")</f>
        <v>010-9052-0911</v>
      </c>
      <c r="AL1180" s="78" t="str">
        <f>VLOOKUP(표1[[#This Row],[담당자]],배민비즈계정!$B:$E,2,0)</f>
        <v>1팀</v>
      </c>
      <c r="AM1180" s="17" t="str">
        <f>VLOOKUP(표1[[#This Row],[담당자]],'담당자 정보'!B:G,6,FALSE)</f>
        <v>평정현</v>
      </c>
      <c r="AN1180" s="17" t="str">
        <f>VLOOKUP(표1[[#This Row],[팀장]],배민비즈계정!$B:$E,3,FALSE)</f>
        <v>jhpyeong</v>
      </c>
      <c r="AO1180" s="103" t="str">
        <f>VLOOKUP(표1[[#This Row],[팀장]],배민비즈계정!$B:$E,4,FALSE)</f>
        <v>010-4660-7292</v>
      </c>
      <c r="AP1180" s="2" t="s">
        <v>57</v>
      </c>
      <c r="AQ1180" s="2" t="s">
        <v>702</v>
      </c>
      <c r="AR1180" s="2" t="str">
        <f>_xlfn.XLOOKUP(표1[[#This Row],[시도2]]&amp;" "&amp;표1[[#This Row],[시군구2]],요금제0402!C:C,요금제0402!G:G)</f>
        <v>서울B&amp;경인A</v>
      </c>
      <c r="AS1180" s="2"/>
      <c r="AT1180" s="2"/>
      <c r="AU1180" s="2"/>
    </row>
    <row r="1181" spans="1:47" ht="16.5" customHeight="1">
      <c r="A1181" s="44">
        <v>1179</v>
      </c>
      <c r="B1181" s="11"/>
      <c r="C1181" s="11" t="s">
        <v>8038</v>
      </c>
      <c r="D1181" s="11" t="s">
        <v>8039</v>
      </c>
      <c r="E1181" s="11" t="s">
        <v>56</v>
      </c>
      <c r="F1181" s="11" t="s">
        <v>1747</v>
      </c>
      <c r="G1181" s="11" t="s">
        <v>1810</v>
      </c>
      <c r="H1181" s="11">
        <v>0</v>
      </c>
      <c r="I1181" s="50"/>
      <c r="J1181" s="11" t="s">
        <v>8040</v>
      </c>
      <c r="K1181" s="11" t="s">
        <v>8041</v>
      </c>
      <c r="L1181" s="17" t="s">
        <v>7116</v>
      </c>
      <c r="M1181" s="12">
        <v>45702</v>
      </c>
      <c r="N1181" s="12">
        <v>45707</v>
      </c>
      <c r="O1181" s="12" t="str">
        <f>IFERROR(_xlfn.XLOOKUP(표1[[#This Row],[시도]]&amp;" "&amp;표1[[#This Row],[시군구]],요금제0402!C:C,요금제0402!G:G),"-")</f>
        <v>지방</v>
      </c>
      <c r="P1181" s="40"/>
      <c r="Q1181" s="57">
        <v>0</v>
      </c>
      <c r="R1181" s="18">
        <f>IF(OR(표1[[#This Row],[대표자명]]="김진국",표1[[#This Row],[사업자번호]]=5913300426),50,100)</f>
        <v>100</v>
      </c>
      <c r="S1181" s="18">
        <v>50</v>
      </c>
      <c r="T1181" s="39" t="s">
        <v>64</v>
      </c>
      <c r="U1181" s="11" t="s">
        <v>64</v>
      </c>
      <c r="V1181" s="11">
        <v>4183700435</v>
      </c>
      <c r="W1181" s="11" t="s">
        <v>1360</v>
      </c>
      <c r="X1181" s="11" t="s">
        <v>8042</v>
      </c>
      <c r="Y1181" s="11" t="s">
        <v>8043</v>
      </c>
      <c r="Z1181" s="11">
        <v>63783704008121</v>
      </c>
      <c r="AA1181" s="11" t="s">
        <v>90</v>
      </c>
      <c r="AB1181" s="11" t="s">
        <v>8044</v>
      </c>
      <c r="AC1181" s="11"/>
      <c r="AD1181" s="11"/>
      <c r="AE1181" s="11"/>
      <c r="AF1181" s="15"/>
      <c r="AG1181" s="17" t="str">
        <f>IFERROR(VLOOKUP(표1[[#This Row],[담당자]],'담당자 정보'!$B:$D,2,0),"")</f>
        <v>딜버</v>
      </c>
      <c r="AH1181" s="11" t="str">
        <f>IFERROR(VLOOKUP(표1[[#This Row],[담당자]],'담당자 정보'!$B:$E,4,0),"")</f>
        <v>-</v>
      </c>
      <c r="AI1181" s="41" t="s">
        <v>4570</v>
      </c>
      <c r="AJ1181" s="39" t="str">
        <f>IFERROR(VLOOKUP(표1[[#This Row],[담당자]],배민비즈계정!$B:$E,3,0),"")</f>
        <v>bjpark01</v>
      </c>
      <c r="AK1181" s="39" t="str">
        <f>IFERROR(VLOOKUP(표1[[#This Row],[담당자]],배민비즈계정!$B:$E,4,0),"")</f>
        <v>010-4200-8805</v>
      </c>
      <c r="AL1181" s="12" t="str">
        <f>VLOOKUP(표1[[#This Row],[담당자]],배민비즈계정!$B:$E,2,0)</f>
        <v>딜버</v>
      </c>
      <c r="AM1181" s="11">
        <f>VLOOKUP(표1[[#This Row],[담당자]],'담당자 정보'!B:G,6,FALSE)</f>
        <v>0</v>
      </c>
      <c r="AN1181" s="11" t="e">
        <f>VLOOKUP(표1[[#This Row],[팀장]],배민비즈계정!$B:$E,3,FALSE)</f>
        <v>#N/A</v>
      </c>
      <c r="AO1181" s="16" t="e">
        <f>VLOOKUP(표1[[#This Row],[팀장]],배민비즈계정!$B:$E,4,FALSE)</f>
        <v>#N/A</v>
      </c>
      <c r="AP1181" s="2" t="str">
        <f t="shared" ref="AP1181:AP1212" si="0">F1181</f>
        <v>경북</v>
      </c>
      <c r="AQ1181" s="2" t="str">
        <f t="shared" ref="AQ1181:AQ1212" si="1">G1181</f>
        <v>포항시 남구</v>
      </c>
      <c r="AR1181" s="2" t="str">
        <f>_xlfn.XLOOKUP(표1[[#This Row],[시도2]]&amp;" "&amp;표1[[#This Row],[시군구2]],요금제0402!C:C,요금제0402!G:G)</f>
        <v>지방</v>
      </c>
      <c r="AS1181" s="2"/>
      <c r="AT1181" s="2"/>
      <c r="AU1181" s="2"/>
    </row>
    <row r="1182" spans="1:47" ht="16.5" customHeight="1">
      <c r="A1182" s="60">
        <v>1180</v>
      </c>
      <c r="B1182" s="11"/>
      <c r="C1182" s="11" t="s">
        <v>8045</v>
      </c>
      <c r="D1182" s="11" t="s">
        <v>8046</v>
      </c>
      <c r="E1182" s="11" t="s">
        <v>56</v>
      </c>
      <c r="F1182" s="11" t="s">
        <v>1197</v>
      </c>
      <c r="G1182" s="11" t="s">
        <v>8047</v>
      </c>
      <c r="H1182" s="11">
        <v>0</v>
      </c>
      <c r="I1182" s="50"/>
      <c r="J1182" s="11" t="s">
        <v>8048</v>
      </c>
      <c r="K1182" s="11" t="s">
        <v>8049</v>
      </c>
      <c r="L1182" s="17" t="s">
        <v>7116</v>
      </c>
      <c r="M1182" s="12">
        <v>45702</v>
      </c>
      <c r="N1182" s="12">
        <v>45707</v>
      </c>
      <c r="O1182" s="12" t="str">
        <f>IFERROR(_xlfn.XLOOKUP(표1[[#This Row],[시도]]&amp;" "&amp;표1[[#This Row],[시군구]],요금제0402!C:C,요금제0402!G:G),"-")</f>
        <v>지방</v>
      </c>
      <c r="P1182" s="40"/>
      <c r="Q1182" s="57">
        <v>0</v>
      </c>
      <c r="R1182" s="18">
        <f>IF(OR(표1[[#This Row],[대표자명]]="김진국",표1[[#This Row],[사업자번호]]=5913300426),50,100)</f>
        <v>100</v>
      </c>
      <c r="S1182" s="18">
        <v>50</v>
      </c>
      <c r="T1182" s="39" t="s">
        <v>64</v>
      </c>
      <c r="U1182" s="11" t="s">
        <v>64</v>
      </c>
      <c r="V1182" s="11">
        <v>4766600367</v>
      </c>
      <c r="W1182" s="11" t="s">
        <v>8050</v>
      </c>
      <c r="X1182" s="11" t="s">
        <v>8051</v>
      </c>
      <c r="Y1182" s="11" t="s">
        <v>8052</v>
      </c>
      <c r="Z1182" s="11">
        <v>3021399426961</v>
      </c>
      <c r="AA1182" s="11" t="s">
        <v>142</v>
      </c>
      <c r="AB1182" s="11" t="s">
        <v>8053</v>
      </c>
      <c r="AC1182" s="11"/>
      <c r="AD1182" s="11"/>
      <c r="AE1182" s="11"/>
      <c r="AF1182" s="15"/>
      <c r="AG1182" s="56" t="str">
        <f>IFERROR(VLOOKUP(표1[[#This Row],[담당자]],'담당자 정보'!$B:$D,2,0),"")</f>
        <v>바로고</v>
      </c>
      <c r="AH1182" s="11" t="str">
        <f>IFERROR(VLOOKUP(표1[[#This Row],[담당자]],'담당자 정보'!$B:$E,4,0),"")</f>
        <v>1팀</v>
      </c>
      <c r="AI1182" s="167" t="s">
        <v>857</v>
      </c>
      <c r="AJ1182" s="39" t="str">
        <f>IFERROR(VLOOKUP(표1[[#This Row],[담당자]],배민비즈계정!$B:$E,3,0),"")</f>
        <v>kobukikaka</v>
      </c>
      <c r="AK1182" s="39" t="str">
        <f>IFERROR(VLOOKUP(표1[[#This Row],[담당자]],배민비즈계정!$B:$E,4,0),"")</f>
        <v>010-4135-2094</v>
      </c>
      <c r="AL1182" s="12" t="str">
        <f>VLOOKUP(표1[[#This Row],[담당자]],배민비즈계정!$B:$E,2,0)</f>
        <v>1팀</v>
      </c>
      <c r="AM1182" s="11" t="str">
        <f>VLOOKUP(표1[[#This Row],[담당자]],'담당자 정보'!B:G,6,FALSE)</f>
        <v>평정현</v>
      </c>
      <c r="AN1182" s="11" t="str">
        <f>VLOOKUP(표1[[#This Row],[팀장]],배민비즈계정!$B:$E,3,FALSE)</f>
        <v>jhpyeong</v>
      </c>
      <c r="AO1182" s="16" t="str">
        <f>VLOOKUP(표1[[#This Row],[팀장]],배민비즈계정!$B:$E,4,FALSE)</f>
        <v>010-4660-7292</v>
      </c>
      <c r="AP1182" s="2" t="str">
        <f t="shared" si="0"/>
        <v>강원</v>
      </c>
      <c r="AQ1182" s="2" t="str">
        <f t="shared" si="1"/>
        <v>동해시</v>
      </c>
      <c r="AR1182" s="2" t="str">
        <f>_xlfn.XLOOKUP(표1[[#This Row],[시도2]]&amp;" "&amp;표1[[#This Row],[시군구2]],요금제0402!C:C,요금제0402!G:G)</f>
        <v>지방</v>
      </c>
      <c r="AS1182" s="2"/>
      <c r="AT1182" s="2"/>
      <c r="AU1182" s="2"/>
    </row>
    <row r="1183" spans="1:47" ht="16.5" customHeight="1">
      <c r="A1183" s="44">
        <v>1181</v>
      </c>
      <c r="B1183" s="11"/>
      <c r="C1183" s="11" t="s">
        <v>8054</v>
      </c>
      <c r="D1183" s="11" t="s">
        <v>8055</v>
      </c>
      <c r="E1183" s="11" t="s">
        <v>3758</v>
      </c>
      <c r="F1183" s="11" t="s">
        <v>1236</v>
      </c>
      <c r="G1183" s="11" t="s">
        <v>1237</v>
      </c>
      <c r="H1183" s="11">
        <v>0</v>
      </c>
      <c r="I1183" s="50"/>
      <c r="J1183" s="11" t="s">
        <v>8056</v>
      </c>
      <c r="K1183" s="11" t="s">
        <v>8057</v>
      </c>
      <c r="L1183" s="17" t="s">
        <v>7116</v>
      </c>
      <c r="M1183" s="12">
        <v>45702</v>
      </c>
      <c r="N1183" s="12">
        <v>45707</v>
      </c>
      <c r="O1183" s="12" t="str">
        <f>IFERROR(_xlfn.XLOOKUP(표1[[#This Row],[시도]]&amp;" "&amp;표1[[#This Row],[시군구]],요금제0402!C:C,요금제0402!G:G),"-")</f>
        <v>지방</v>
      </c>
      <c r="P1183" s="40"/>
      <c r="Q1183" s="57">
        <v>0</v>
      </c>
      <c r="R1183" s="18">
        <f>IF(OR(표1[[#This Row],[대표자명]]="김진국",표1[[#This Row],[사업자번호]]=5913300426),50,100)</f>
        <v>100</v>
      </c>
      <c r="S1183" s="18">
        <v>50</v>
      </c>
      <c r="T1183" s="39" t="s">
        <v>64</v>
      </c>
      <c r="U1183" s="11" t="s">
        <v>64</v>
      </c>
      <c r="V1183" s="11">
        <v>1816700321</v>
      </c>
      <c r="W1183" s="11" t="s">
        <v>8058</v>
      </c>
      <c r="X1183" s="11" t="s">
        <v>8059</v>
      </c>
      <c r="Y1183" s="11" t="s">
        <v>8060</v>
      </c>
      <c r="Z1183" s="11">
        <v>3333106638942</v>
      </c>
      <c r="AA1183" s="11" t="s">
        <v>68</v>
      </c>
      <c r="AB1183" s="11" t="s">
        <v>8061</v>
      </c>
      <c r="AC1183" s="11"/>
      <c r="AD1183" s="11"/>
      <c r="AE1183" s="11"/>
      <c r="AF1183" s="15"/>
      <c r="AG1183" s="56" t="str">
        <f>IFERROR(VLOOKUP(표1[[#This Row],[담당자]],'담당자 정보'!$B:$D,2,0),"")</f>
        <v>바로고</v>
      </c>
      <c r="AH1183" s="11" t="str">
        <f>IFERROR(VLOOKUP(표1[[#This Row],[담당자]],'담당자 정보'!$B:$E,4,0),"")</f>
        <v>2팀</v>
      </c>
      <c r="AI1183" s="167" t="s">
        <v>298</v>
      </c>
      <c r="AJ1183" s="39" t="str">
        <f>IFERROR(VLOOKUP(표1[[#This Row],[담당자]],배민비즈계정!$B:$E,3,0),"")</f>
        <v>hbshim</v>
      </c>
      <c r="AK1183" s="39" t="str">
        <f>IFERROR(VLOOKUP(표1[[#This Row],[담당자]],배민비즈계정!$B:$E,4,0),"")</f>
        <v xml:space="preserve"> 010-8940-9029</v>
      </c>
      <c r="AL1183" s="12" t="str">
        <f>VLOOKUP(표1[[#This Row],[담당자]],배민비즈계정!$B:$E,2,0)</f>
        <v>2팀</v>
      </c>
      <c r="AM1183" s="11" t="str">
        <f>VLOOKUP(표1[[#This Row],[담당자]],'담당자 정보'!B:G,6,FALSE)</f>
        <v>최융희</v>
      </c>
      <c r="AN1183" s="11" t="str">
        <f>VLOOKUP(표1[[#This Row],[팀장]],배민비즈계정!$B:$E,3,FALSE)</f>
        <v>yhchoi62</v>
      </c>
      <c r="AO1183" s="16" t="str">
        <f>VLOOKUP(표1[[#This Row],[팀장]],배민비즈계정!$B:$E,4,FALSE)</f>
        <v xml:space="preserve"> 010-2336-6262</v>
      </c>
      <c r="AP1183" s="2" t="str">
        <f t="shared" si="0"/>
        <v>전남</v>
      </c>
      <c r="AQ1183" s="2" t="str">
        <f t="shared" si="1"/>
        <v>목포시</v>
      </c>
      <c r="AR1183" s="2" t="str">
        <f>_xlfn.XLOOKUP(표1[[#This Row],[시도2]]&amp;" "&amp;표1[[#This Row],[시군구2]],요금제0402!C:C,요금제0402!G:G)</f>
        <v>지방</v>
      </c>
      <c r="AS1183" s="2"/>
      <c r="AT1183" s="2"/>
      <c r="AU1183" s="2"/>
    </row>
    <row r="1184" spans="1:47" ht="16.5" customHeight="1">
      <c r="A1184" s="44">
        <v>1182</v>
      </c>
      <c r="B1184" s="11"/>
      <c r="C1184" s="11" t="s">
        <v>8062</v>
      </c>
      <c r="D1184" s="11" t="s">
        <v>8063</v>
      </c>
      <c r="E1184" s="11" t="s">
        <v>3758</v>
      </c>
      <c r="F1184" s="11" t="s">
        <v>57</v>
      </c>
      <c r="G1184" s="11" t="s">
        <v>348</v>
      </c>
      <c r="H1184" s="11">
        <v>0</v>
      </c>
      <c r="I1184" s="50"/>
      <c r="J1184" s="11" t="s">
        <v>8064</v>
      </c>
      <c r="K1184" s="11" t="s">
        <v>8065</v>
      </c>
      <c r="L1184" s="17" t="s">
        <v>7116</v>
      </c>
      <c r="M1184" s="12">
        <v>45702</v>
      </c>
      <c r="N1184" s="12">
        <v>45707</v>
      </c>
      <c r="O1184" s="12" t="str">
        <f>IFERROR(_xlfn.XLOOKUP(표1[[#This Row],[시도]]&amp;" "&amp;표1[[#This Row],[시군구]],요금제0402!C:C,요금제0402!G:G),"-")</f>
        <v>서울B&amp;경인A</v>
      </c>
      <c r="P1184" s="40"/>
      <c r="Q1184" s="57">
        <v>0</v>
      </c>
      <c r="R1184" s="18">
        <f>IF(OR(표1[[#This Row],[대표자명]]="김진국",표1[[#This Row],[사업자번호]]=5913300426),50,100)</f>
        <v>100</v>
      </c>
      <c r="S1184" s="18">
        <v>50</v>
      </c>
      <c r="T1184" s="39" t="s">
        <v>64</v>
      </c>
      <c r="U1184" s="11" t="s">
        <v>64</v>
      </c>
      <c r="V1184" s="11">
        <v>6703801311</v>
      </c>
      <c r="W1184" s="11" t="s">
        <v>8066</v>
      </c>
      <c r="X1184" s="11" t="s">
        <v>8067</v>
      </c>
      <c r="Y1184" s="11" t="s">
        <v>8068</v>
      </c>
      <c r="Z1184" s="11">
        <v>3511284104153</v>
      </c>
      <c r="AA1184" s="11" t="s">
        <v>142</v>
      </c>
      <c r="AB1184" s="11" t="s">
        <v>8069</v>
      </c>
      <c r="AC1184" s="11"/>
      <c r="AD1184" s="11"/>
      <c r="AE1184" s="11"/>
      <c r="AF1184" s="15"/>
      <c r="AG1184" s="56" t="str">
        <f>IFERROR(VLOOKUP(표1[[#This Row],[담당자]],'담당자 정보'!$B:$D,2,0),"")</f>
        <v>바로고</v>
      </c>
      <c r="AH1184" s="11" t="str">
        <f>IFERROR(VLOOKUP(표1[[#This Row],[담당자]],'담당자 정보'!$B:$E,4,0),"")</f>
        <v>1팀</v>
      </c>
      <c r="AI1184" s="167" t="s">
        <v>71</v>
      </c>
      <c r="AJ1184" s="39" t="str">
        <f>IFERROR(VLOOKUP(표1[[#This Row],[담당자]],배민비즈계정!$B:$E,3,0),"")</f>
        <v>tkdan159</v>
      </c>
      <c r="AK1184" s="39" t="str">
        <f>IFERROR(VLOOKUP(표1[[#This Row],[담당자]],배민비즈계정!$B:$E,4,0),"")</f>
        <v>010-9052-0911</v>
      </c>
      <c r="AL1184" s="12" t="str">
        <f>VLOOKUP(표1[[#This Row],[담당자]],배민비즈계정!$B:$E,2,0)</f>
        <v>1팀</v>
      </c>
      <c r="AM1184" s="11" t="str">
        <f>VLOOKUP(표1[[#This Row],[담당자]],'담당자 정보'!B:G,6,FALSE)</f>
        <v>평정현</v>
      </c>
      <c r="AN1184" s="11" t="str">
        <f>VLOOKUP(표1[[#This Row],[팀장]],배민비즈계정!$B:$E,3,FALSE)</f>
        <v>jhpyeong</v>
      </c>
      <c r="AO1184" s="16" t="str">
        <f>VLOOKUP(표1[[#This Row],[팀장]],배민비즈계정!$B:$E,4,FALSE)</f>
        <v>010-4660-7292</v>
      </c>
      <c r="AP1184" s="2" t="str">
        <f t="shared" si="0"/>
        <v>서울</v>
      </c>
      <c r="AQ1184" s="2" t="str">
        <f t="shared" si="1"/>
        <v>강서구</v>
      </c>
      <c r="AR1184" s="2" t="str">
        <f>_xlfn.XLOOKUP(표1[[#This Row],[시도2]]&amp;" "&amp;표1[[#This Row],[시군구2]],요금제0402!C:C,요금제0402!G:G)</f>
        <v>서울B&amp;경인A</v>
      </c>
      <c r="AS1184" s="2"/>
      <c r="AT1184" s="2"/>
      <c r="AU1184" s="2"/>
    </row>
    <row r="1185" spans="1:47" ht="16.5" customHeight="1">
      <c r="A1185" s="60">
        <v>1183</v>
      </c>
      <c r="B1185" s="11"/>
      <c r="C1185" s="11" t="s">
        <v>8070</v>
      </c>
      <c r="D1185" s="11" t="s">
        <v>8071</v>
      </c>
      <c r="E1185" s="11" t="s">
        <v>3758</v>
      </c>
      <c r="F1185" s="11" t="s">
        <v>109</v>
      </c>
      <c r="G1185" s="11" t="s">
        <v>970</v>
      </c>
      <c r="H1185" s="11">
        <v>0</v>
      </c>
      <c r="I1185" s="50"/>
      <c r="J1185" s="11" t="s">
        <v>8072</v>
      </c>
      <c r="K1185" s="11" t="s">
        <v>8073</v>
      </c>
      <c r="L1185" s="17" t="s">
        <v>7116</v>
      </c>
      <c r="M1185" s="12">
        <v>45702</v>
      </c>
      <c r="N1185" s="12">
        <v>45707</v>
      </c>
      <c r="O1185" s="12" t="str">
        <f>IFERROR(_xlfn.XLOOKUP(표1[[#This Row],[시도]]&amp;" "&amp;표1[[#This Row],[시군구]],요금제0402!C:C,요금제0402!G:G),"-")</f>
        <v>서울B&amp;경인A</v>
      </c>
      <c r="P1185" s="40"/>
      <c r="Q1185" s="57">
        <v>0</v>
      </c>
      <c r="R1185" s="18">
        <f>IF(OR(표1[[#This Row],[대표자명]]="김진국",표1[[#This Row],[사업자번호]]=5913300426),50,100)</f>
        <v>100</v>
      </c>
      <c r="S1185" s="18">
        <v>50</v>
      </c>
      <c r="T1185" s="39" t="s">
        <v>64</v>
      </c>
      <c r="U1185" s="11" t="s">
        <v>150</v>
      </c>
      <c r="V1185" s="11">
        <v>0</v>
      </c>
      <c r="W1185" s="11">
        <v>0</v>
      </c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/>
      <c r="AD1185" s="11"/>
      <c r="AE1185" s="11"/>
      <c r="AF1185" s="15"/>
      <c r="AG1185" s="56" t="str">
        <f>IFERROR(VLOOKUP(표1[[#This Row],[담당자]],'담당자 정보'!$B:$D,2,0),"")</f>
        <v>바로고</v>
      </c>
      <c r="AH1185" s="11" t="str">
        <f>IFERROR(VLOOKUP(표1[[#This Row],[담당자]],'담당자 정보'!$B:$E,4,0),"")</f>
        <v>4팀</v>
      </c>
      <c r="AI1185" s="167" t="s">
        <v>222</v>
      </c>
      <c r="AJ1185" s="39" t="str">
        <f>IFERROR(VLOOKUP(표1[[#This Row],[담당자]],배민비즈계정!$B:$E,3,0),"")</f>
        <v>tmdrl1539</v>
      </c>
      <c r="AK1185" s="39" t="str">
        <f>IFERROR(VLOOKUP(표1[[#This Row],[담당자]],배민비즈계정!$B:$E,4,0),"")</f>
        <v>010-4629-1734</v>
      </c>
      <c r="AL1185" s="12" t="str">
        <f>VLOOKUP(표1[[#This Row],[담당자]],배민비즈계정!$B:$E,2,0)</f>
        <v>4팀</v>
      </c>
      <c r="AM1185" s="11" t="str">
        <f>VLOOKUP(표1[[#This Row],[담당자]],'담당자 정보'!B:G,6,FALSE)</f>
        <v>평정현</v>
      </c>
      <c r="AN1185" s="11" t="str">
        <f>VLOOKUP(표1[[#This Row],[팀장]],배민비즈계정!$B:$E,3,FALSE)</f>
        <v>jhpyeong</v>
      </c>
      <c r="AO1185" s="16" t="str">
        <f>VLOOKUP(표1[[#This Row],[팀장]],배민비즈계정!$B:$E,4,FALSE)</f>
        <v>010-4660-7292</v>
      </c>
      <c r="AP1185" s="2" t="str">
        <f t="shared" si="0"/>
        <v>경기</v>
      </c>
      <c r="AQ1185" s="2" t="str">
        <f t="shared" si="1"/>
        <v>수원시 장안구</v>
      </c>
      <c r="AR1185" s="2" t="str">
        <f>_xlfn.XLOOKUP(표1[[#This Row],[시도2]]&amp;" "&amp;표1[[#This Row],[시군구2]],요금제0402!C:C,요금제0402!G:G)</f>
        <v>서울B&amp;경인A</v>
      </c>
      <c r="AS1185" s="2"/>
      <c r="AT1185" s="2"/>
      <c r="AU1185" s="2"/>
    </row>
    <row r="1186" spans="1:47" ht="16.5" customHeight="1">
      <c r="A1186" s="44">
        <v>1184</v>
      </c>
      <c r="B1186" s="11"/>
      <c r="C1186" s="11" t="s">
        <v>8074</v>
      </c>
      <c r="D1186" s="11" t="s">
        <v>8075</v>
      </c>
      <c r="E1186" s="11" t="s">
        <v>75</v>
      </c>
      <c r="F1186" s="11" t="s">
        <v>1236</v>
      </c>
      <c r="G1186" s="11" t="s">
        <v>7171</v>
      </c>
      <c r="H1186" s="11">
        <v>0</v>
      </c>
      <c r="I1186" s="50"/>
      <c r="J1186" s="11" t="s">
        <v>8076</v>
      </c>
      <c r="K1186" s="11" t="s">
        <v>8077</v>
      </c>
      <c r="L1186" s="17" t="s">
        <v>7116</v>
      </c>
      <c r="M1186" s="12">
        <v>45702</v>
      </c>
      <c r="N1186" s="12">
        <v>45707</v>
      </c>
      <c r="O1186" s="12" t="str">
        <f>IFERROR(_xlfn.XLOOKUP(표1[[#This Row],[시도]]&amp;" "&amp;표1[[#This Row],[시군구]],요금제0402!C:C,요금제0402!G:G),"-")</f>
        <v>지방</v>
      </c>
      <c r="P1186" s="40"/>
      <c r="Q1186" s="57">
        <v>0</v>
      </c>
      <c r="R1186" s="18">
        <f>IF(OR(표1[[#This Row],[대표자명]]="김진국",표1[[#This Row],[사업자번호]]=5913300426),50,100)</f>
        <v>100</v>
      </c>
      <c r="S1186" s="18">
        <v>50</v>
      </c>
      <c r="T1186" s="39" t="s">
        <v>64</v>
      </c>
      <c r="U1186" s="11" t="s">
        <v>64</v>
      </c>
      <c r="V1186" s="11">
        <v>4252701243</v>
      </c>
      <c r="W1186" s="11" t="s">
        <v>8078</v>
      </c>
      <c r="X1186" s="11" t="s">
        <v>8079</v>
      </c>
      <c r="Y1186" s="11" t="s">
        <v>8080</v>
      </c>
      <c r="Z1186" s="11">
        <v>110553978359</v>
      </c>
      <c r="AA1186" s="11" t="s">
        <v>165</v>
      </c>
      <c r="AB1186" s="11" t="s">
        <v>8081</v>
      </c>
      <c r="AC1186" s="11"/>
      <c r="AD1186" s="11"/>
      <c r="AE1186" s="11"/>
      <c r="AF1186" s="15"/>
      <c r="AG1186" s="56" t="str">
        <f>IFERROR(VLOOKUP(표1[[#This Row],[담당자]],'담당자 정보'!$B:$D,2,0),"")</f>
        <v>바로고</v>
      </c>
      <c r="AH1186" s="11" t="str">
        <f>IFERROR(VLOOKUP(표1[[#This Row],[담당자]],'담당자 정보'!$B:$E,4,0),"")</f>
        <v>2팀</v>
      </c>
      <c r="AI1186" s="167" t="s">
        <v>298</v>
      </c>
      <c r="AJ1186" s="39" t="str">
        <f>IFERROR(VLOOKUP(표1[[#This Row],[담당자]],배민비즈계정!$B:$E,3,0),"")</f>
        <v>hbshim</v>
      </c>
      <c r="AK1186" s="39" t="str">
        <f>IFERROR(VLOOKUP(표1[[#This Row],[담당자]],배민비즈계정!$B:$E,4,0),"")</f>
        <v xml:space="preserve"> 010-8940-9029</v>
      </c>
      <c r="AL1186" s="12" t="str">
        <f>VLOOKUP(표1[[#This Row],[담당자]],배민비즈계정!$B:$E,2,0)</f>
        <v>2팀</v>
      </c>
      <c r="AM1186" s="11" t="str">
        <f>VLOOKUP(표1[[#This Row],[담당자]],'담당자 정보'!B:G,6,FALSE)</f>
        <v>최융희</v>
      </c>
      <c r="AN1186" s="11" t="str">
        <f>VLOOKUP(표1[[#This Row],[팀장]],배민비즈계정!$B:$E,3,FALSE)</f>
        <v>yhchoi62</v>
      </c>
      <c r="AO1186" s="16" t="str">
        <f>VLOOKUP(표1[[#This Row],[팀장]],배민비즈계정!$B:$E,4,FALSE)</f>
        <v xml:space="preserve"> 010-2336-6262</v>
      </c>
      <c r="AP1186" s="2" t="str">
        <f t="shared" si="0"/>
        <v>전남</v>
      </c>
      <c r="AQ1186" s="2" t="str">
        <f t="shared" si="1"/>
        <v>광양시</v>
      </c>
      <c r="AR1186" s="2" t="str">
        <f>_xlfn.XLOOKUP(표1[[#This Row],[시도2]]&amp;" "&amp;표1[[#This Row],[시군구2]],요금제0402!C:C,요금제0402!G:G)</f>
        <v>지방</v>
      </c>
      <c r="AS1186" s="2"/>
      <c r="AT1186" s="2"/>
      <c r="AU1186" s="2"/>
    </row>
    <row r="1187" spans="1:47" ht="16.5" customHeight="1">
      <c r="A1187" s="44">
        <v>1185</v>
      </c>
      <c r="B1187" s="11"/>
      <c r="C1187" s="11" t="s">
        <v>8082</v>
      </c>
      <c r="D1187" s="11" t="s">
        <v>8083</v>
      </c>
      <c r="E1187" s="11" t="s">
        <v>56</v>
      </c>
      <c r="F1187" s="11" t="s">
        <v>493</v>
      </c>
      <c r="G1187" s="11" t="s">
        <v>1790</v>
      </c>
      <c r="H1187" s="11">
        <v>0</v>
      </c>
      <c r="I1187" s="50"/>
      <c r="J1187" s="11" t="s">
        <v>8084</v>
      </c>
      <c r="K1187" s="11" t="s">
        <v>8085</v>
      </c>
      <c r="L1187" s="17" t="s">
        <v>7116</v>
      </c>
      <c r="M1187" s="12">
        <v>45702</v>
      </c>
      <c r="N1187" s="12">
        <v>45707</v>
      </c>
      <c r="O1187" s="12" t="str">
        <f>IFERROR(_xlfn.XLOOKUP(표1[[#This Row],[시도]]&amp;" "&amp;표1[[#This Row],[시군구]],요금제0402!C:C,요금제0402!G:G),"-")</f>
        <v>지방</v>
      </c>
      <c r="P1187" s="40"/>
      <c r="Q1187" s="57">
        <v>0</v>
      </c>
      <c r="R1187" s="18">
        <f>IF(OR(표1[[#This Row],[대표자명]]="김진국",표1[[#This Row],[사업자번호]]=5913300426),50,100)</f>
        <v>100</v>
      </c>
      <c r="S1187" s="18">
        <v>50</v>
      </c>
      <c r="T1187" s="39" t="s">
        <v>64</v>
      </c>
      <c r="U1187" s="11" t="s">
        <v>64</v>
      </c>
      <c r="V1187" s="11">
        <v>7632101935</v>
      </c>
      <c r="W1187" s="11" t="s">
        <v>8086</v>
      </c>
      <c r="X1187" s="11" t="s">
        <v>7807</v>
      </c>
      <c r="Y1187" s="11" t="s">
        <v>7808</v>
      </c>
      <c r="Z1187" s="11" t="s">
        <v>7809</v>
      </c>
      <c r="AA1187" s="11" t="s">
        <v>500</v>
      </c>
      <c r="AB1187" s="11" t="s">
        <v>7810</v>
      </c>
      <c r="AC1187" s="11"/>
      <c r="AD1187" s="11"/>
      <c r="AE1187" s="11"/>
      <c r="AF1187" s="15"/>
      <c r="AG1187" s="56" t="str">
        <f>IFERROR(VLOOKUP(표1[[#This Row],[담당자]],'담당자 정보'!$B:$D,2,0),"")</f>
        <v>바로고</v>
      </c>
      <c r="AH1187" s="11" t="str">
        <f>IFERROR(VLOOKUP(표1[[#This Row],[담당자]],'담당자 정보'!$B:$E,4,0),"")</f>
        <v>2팀</v>
      </c>
      <c r="AI1187" s="167" t="s">
        <v>535</v>
      </c>
      <c r="AJ1187" s="39" t="str">
        <f>IFERROR(VLOOKUP(표1[[#This Row],[담당자]],배민비즈계정!$B:$E,3,0),"")</f>
        <v>yckim</v>
      </c>
      <c r="AK1187" s="39" t="str">
        <f>IFERROR(VLOOKUP(표1[[#This Row],[담당자]],배민비즈계정!$B:$E,4,0),"")</f>
        <v>010-9995-3121</v>
      </c>
      <c r="AL1187" s="12" t="str">
        <f>VLOOKUP(표1[[#This Row],[담당자]],배민비즈계정!$B:$E,2,0)</f>
        <v>2팀</v>
      </c>
      <c r="AM1187" s="11" t="str">
        <f>VLOOKUP(표1[[#This Row],[담당자]],'담당자 정보'!B:G,6,FALSE)</f>
        <v>최융희</v>
      </c>
      <c r="AN1187" s="11" t="str">
        <f>VLOOKUP(표1[[#This Row],[팀장]],배민비즈계정!$B:$E,3,FALSE)</f>
        <v>yhchoi62</v>
      </c>
      <c r="AO1187" s="16" t="str">
        <f>VLOOKUP(표1[[#This Row],[팀장]],배민비즈계정!$B:$E,4,FALSE)</f>
        <v xml:space="preserve"> 010-2336-6262</v>
      </c>
      <c r="AP1187" s="2" t="str">
        <f t="shared" si="0"/>
        <v>부산</v>
      </c>
      <c r="AQ1187" s="2" t="str">
        <f t="shared" si="1"/>
        <v>동래구</v>
      </c>
      <c r="AR1187" s="2" t="str">
        <f>_xlfn.XLOOKUP(표1[[#This Row],[시도2]]&amp;" "&amp;표1[[#This Row],[시군구2]],요금제0402!C:C,요금제0402!G:G)</f>
        <v>지방</v>
      </c>
      <c r="AS1187" s="2"/>
      <c r="AT1187" s="2"/>
      <c r="AU1187" s="2"/>
    </row>
    <row r="1188" spans="1:47" ht="16.5" customHeight="1">
      <c r="A1188" s="60">
        <v>1186</v>
      </c>
      <c r="B1188" s="11"/>
      <c r="C1188" s="11" t="s">
        <v>8087</v>
      </c>
      <c r="D1188" s="11" t="s">
        <v>8088</v>
      </c>
      <c r="E1188" s="11" t="s">
        <v>3758</v>
      </c>
      <c r="F1188" s="11" t="s">
        <v>1831</v>
      </c>
      <c r="G1188" s="11" t="s">
        <v>400</v>
      </c>
      <c r="H1188" s="11">
        <v>0</v>
      </c>
      <c r="I1188" s="50"/>
      <c r="J1188" s="11" t="s">
        <v>8089</v>
      </c>
      <c r="K1188" s="11" t="s">
        <v>8090</v>
      </c>
      <c r="L1188" s="17" t="s">
        <v>7116</v>
      </c>
      <c r="M1188" s="12">
        <v>45702</v>
      </c>
      <c r="N1188" s="12">
        <v>45707</v>
      </c>
      <c r="O1188" s="12" t="str">
        <f>IFERROR(_xlfn.XLOOKUP(표1[[#This Row],[시도]]&amp;" "&amp;표1[[#This Row],[시군구]],요금제0402!C:C,요금제0402!G:G),"-")</f>
        <v>지방</v>
      </c>
      <c r="P1188" s="40"/>
      <c r="Q1188" s="57">
        <v>0</v>
      </c>
      <c r="R1188" s="18">
        <f>IF(OR(표1[[#This Row],[대표자명]]="김진국",표1[[#This Row],[사업자번호]]=5913300426),50,100)</f>
        <v>100</v>
      </c>
      <c r="S1188" s="18">
        <v>50</v>
      </c>
      <c r="T1188" s="39" t="s">
        <v>64</v>
      </c>
      <c r="U1188" s="11" t="s">
        <v>64</v>
      </c>
      <c r="V1188" s="11">
        <v>5632201593</v>
      </c>
      <c r="W1188" s="11" t="s">
        <v>2081</v>
      </c>
      <c r="X1188" s="11" t="s">
        <v>2082</v>
      </c>
      <c r="Y1188" s="11" t="s">
        <v>2083</v>
      </c>
      <c r="Z1188" s="11">
        <v>81581356096696</v>
      </c>
      <c r="AA1188" s="11" t="s">
        <v>142</v>
      </c>
      <c r="AB1188" s="11" t="s">
        <v>2084</v>
      </c>
      <c r="AC1188" s="11"/>
      <c r="AD1188" s="11"/>
      <c r="AE1188" s="11"/>
      <c r="AF1188" s="15"/>
      <c r="AG1188" s="56" t="str">
        <f>IFERROR(VLOOKUP(표1[[#This Row],[담당자]],'담당자 정보'!$B:$D,2,0),"")</f>
        <v>딜버</v>
      </c>
      <c r="AH1188" s="11" t="str">
        <f>IFERROR(VLOOKUP(표1[[#This Row],[담당자]],'담당자 정보'!$B:$E,4,0),"")</f>
        <v>-</v>
      </c>
      <c r="AI1188" s="167" t="s">
        <v>4570</v>
      </c>
      <c r="AJ1188" s="39" t="str">
        <f>IFERROR(VLOOKUP(표1[[#This Row],[담당자]],배민비즈계정!$B:$E,3,0),"")</f>
        <v>bjpark01</v>
      </c>
      <c r="AK1188" s="39" t="str">
        <f>IFERROR(VLOOKUP(표1[[#This Row],[담당자]],배민비즈계정!$B:$E,4,0),"")</f>
        <v>010-4200-8805</v>
      </c>
      <c r="AL1188" s="12" t="str">
        <f>VLOOKUP(표1[[#This Row],[담당자]],배민비즈계정!$B:$E,2,0)</f>
        <v>딜버</v>
      </c>
      <c r="AM1188" s="11">
        <f>VLOOKUP(표1[[#This Row],[담당자]],'담당자 정보'!B:G,6,FALSE)</f>
        <v>0</v>
      </c>
      <c r="AN1188" s="11" t="e">
        <f>VLOOKUP(표1[[#This Row],[팀장]],배민비즈계정!$B:$E,3,FALSE)</f>
        <v>#N/A</v>
      </c>
      <c r="AO1188" s="16" t="e">
        <f>VLOOKUP(표1[[#This Row],[팀장]],배민비즈계정!$B:$E,4,FALSE)</f>
        <v>#N/A</v>
      </c>
      <c r="AP1188" s="2" t="str">
        <f t="shared" si="0"/>
        <v>울산</v>
      </c>
      <c r="AQ1188" s="2" t="str">
        <f t="shared" si="1"/>
        <v>남구</v>
      </c>
      <c r="AR1188" s="2" t="str">
        <f>_xlfn.XLOOKUP(표1[[#This Row],[시도2]]&amp;" "&amp;표1[[#This Row],[시군구2]],요금제0402!C:C,요금제0402!G:G)</f>
        <v>지방</v>
      </c>
      <c r="AS1188" s="2"/>
      <c r="AT1188" s="2"/>
      <c r="AU1188" s="2"/>
    </row>
    <row r="1189" spans="1:47" ht="16.5" customHeight="1">
      <c r="A1189" s="44">
        <v>1187</v>
      </c>
      <c r="B1189" s="11"/>
      <c r="C1189" s="11" t="s">
        <v>8091</v>
      </c>
      <c r="D1189" s="11" t="s">
        <v>8092</v>
      </c>
      <c r="E1189" s="11" t="s">
        <v>108</v>
      </c>
      <c r="F1189" s="11" t="s">
        <v>288</v>
      </c>
      <c r="G1189" s="11" t="s">
        <v>289</v>
      </c>
      <c r="H1189" s="11">
        <v>1</v>
      </c>
      <c r="I1189" s="50"/>
      <c r="J1189" s="11" t="s">
        <v>8093</v>
      </c>
      <c r="K1189" s="11" t="s">
        <v>8094</v>
      </c>
      <c r="L1189" s="17" t="s">
        <v>7116</v>
      </c>
      <c r="M1189" s="12">
        <v>45702</v>
      </c>
      <c r="N1189" s="12">
        <v>45707</v>
      </c>
      <c r="O1189" s="12" t="str">
        <f>IFERROR(_xlfn.XLOOKUP(표1[[#This Row],[시도]]&amp;" "&amp;표1[[#This Row],[시군구]],요금제0402!C:C,요금제0402!G:G),"-")</f>
        <v>지방</v>
      </c>
      <c r="P1189" s="40"/>
      <c r="Q1189" s="57">
        <v>0</v>
      </c>
      <c r="R1189" s="18">
        <f>IF(OR(표1[[#This Row],[대표자명]]="김진국",표1[[#This Row],[사업자번호]]=5913300426),50,100)</f>
        <v>50</v>
      </c>
      <c r="S1189" s="18">
        <v>0</v>
      </c>
      <c r="T1189" s="12" t="s">
        <v>63</v>
      </c>
      <c r="U1189" s="11" t="s">
        <v>64</v>
      </c>
      <c r="V1189" s="11">
        <v>3400801918</v>
      </c>
      <c r="W1189" s="11" t="s">
        <v>293</v>
      </c>
      <c r="X1189" s="11" t="s">
        <v>294</v>
      </c>
      <c r="Y1189" s="11" t="s">
        <v>295</v>
      </c>
      <c r="Z1189" s="11">
        <v>11791067065807</v>
      </c>
      <c r="AA1189" s="11" t="s">
        <v>296</v>
      </c>
      <c r="AB1189" s="11" t="s">
        <v>297</v>
      </c>
      <c r="AC1189" s="11"/>
      <c r="AD1189" s="11"/>
      <c r="AE1189" s="11"/>
      <c r="AF1189" s="15"/>
      <c r="AG1189" s="56" t="str">
        <f>IFERROR(VLOOKUP(표1[[#This Row],[담당자]],'담당자 정보'!$B:$D,2,0),"")</f>
        <v>바로고</v>
      </c>
      <c r="AH1189" s="11" t="str">
        <f>IFERROR(VLOOKUP(표1[[#This Row],[담당자]],'담당자 정보'!$B:$E,4,0),"")</f>
        <v>2팀</v>
      </c>
      <c r="AI1189" s="167" t="s">
        <v>298</v>
      </c>
      <c r="AJ1189" s="39" t="str">
        <f>IFERROR(VLOOKUP(표1[[#This Row],[담당자]],배민비즈계정!$B:$E,3,0),"")</f>
        <v>hbshim</v>
      </c>
      <c r="AK1189" s="39" t="str">
        <f>IFERROR(VLOOKUP(표1[[#This Row],[담당자]],배민비즈계정!$B:$E,4,0),"")</f>
        <v xml:space="preserve"> 010-8940-9029</v>
      </c>
      <c r="AL1189" s="12" t="str">
        <f>VLOOKUP(표1[[#This Row],[담당자]],배민비즈계정!$B:$E,2,0)</f>
        <v>2팀</v>
      </c>
      <c r="AM1189" s="11" t="str">
        <f>VLOOKUP(표1[[#This Row],[담당자]],'담당자 정보'!B:G,6,FALSE)</f>
        <v>최융희</v>
      </c>
      <c r="AN1189" s="11" t="str">
        <f>VLOOKUP(표1[[#This Row],[팀장]],배민비즈계정!$B:$E,3,FALSE)</f>
        <v>yhchoi62</v>
      </c>
      <c r="AO1189" s="16" t="str">
        <f>VLOOKUP(표1[[#This Row],[팀장]],배민비즈계정!$B:$E,4,FALSE)</f>
        <v xml:space="preserve"> 010-2336-6262</v>
      </c>
      <c r="AP1189" s="2" t="str">
        <f t="shared" si="0"/>
        <v>대전</v>
      </c>
      <c r="AQ1189" s="2" t="str">
        <f t="shared" si="1"/>
        <v>동구</v>
      </c>
      <c r="AR1189" s="2" t="str">
        <f>_xlfn.XLOOKUP(표1[[#This Row],[시도2]]&amp;" "&amp;표1[[#This Row],[시군구2]],요금제0402!C:C,요금제0402!G:G)</f>
        <v>지방</v>
      </c>
      <c r="AS1189" s="2"/>
      <c r="AT1189" s="2"/>
      <c r="AU1189" s="2"/>
    </row>
    <row r="1190" spans="1:47" ht="16.5" customHeight="1">
      <c r="A1190" s="44">
        <v>1188</v>
      </c>
      <c r="B1190" s="11"/>
      <c r="C1190" s="11" t="s">
        <v>8095</v>
      </c>
      <c r="D1190" s="11" t="s">
        <v>8096</v>
      </c>
      <c r="E1190" s="11" t="s">
        <v>75</v>
      </c>
      <c r="F1190" s="11" t="s">
        <v>2149</v>
      </c>
      <c r="G1190" s="11" t="s">
        <v>2170</v>
      </c>
      <c r="H1190" s="11">
        <v>0</v>
      </c>
      <c r="I1190" s="50"/>
      <c r="J1190" s="11" t="s">
        <v>8097</v>
      </c>
      <c r="K1190" s="11" t="s">
        <v>8098</v>
      </c>
      <c r="L1190" s="17" t="s">
        <v>7116</v>
      </c>
      <c r="M1190" s="12">
        <v>45702</v>
      </c>
      <c r="N1190" s="12">
        <v>45707</v>
      </c>
      <c r="O1190" s="12" t="str">
        <f>IFERROR(_xlfn.XLOOKUP(표1[[#This Row],[시도]]&amp;" "&amp;표1[[#This Row],[시군구]],요금제0402!C:C,요금제0402!G:G),"-")</f>
        <v>경인B</v>
      </c>
      <c r="P1190" s="40"/>
      <c r="Q1190" s="57">
        <v>0</v>
      </c>
      <c r="R1190" s="18">
        <f>IF(OR(표1[[#This Row],[대표자명]]="김진국",표1[[#This Row],[사업자번호]]=5913300426),50,100)</f>
        <v>100</v>
      </c>
      <c r="S1190" s="18">
        <v>50</v>
      </c>
      <c r="T1190" s="39" t="s">
        <v>64</v>
      </c>
      <c r="U1190" s="11" t="s">
        <v>64</v>
      </c>
      <c r="V1190" s="11">
        <v>6146100455</v>
      </c>
      <c r="W1190" s="11" t="s">
        <v>8099</v>
      </c>
      <c r="X1190" s="11" t="s">
        <v>8100</v>
      </c>
      <c r="Y1190" s="11" t="s">
        <v>4211</v>
      </c>
      <c r="Z1190" s="11">
        <v>206000643413</v>
      </c>
      <c r="AA1190" s="11" t="s">
        <v>1251</v>
      </c>
      <c r="AB1190" s="11" t="s">
        <v>4212</v>
      </c>
      <c r="AC1190" s="11"/>
      <c r="AD1190" s="11"/>
      <c r="AE1190" s="11"/>
      <c r="AF1190" s="15"/>
      <c r="AG1190" s="56" t="str">
        <f>IFERROR(VLOOKUP(표1[[#This Row],[담당자]],'담당자 정보'!$B:$D,2,0),"")</f>
        <v>바로고</v>
      </c>
      <c r="AH1190" s="11" t="str">
        <f>IFERROR(VLOOKUP(표1[[#This Row],[담당자]],'담당자 정보'!$B:$E,4,0),"")</f>
        <v>1팀</v>
      </c>
      <c r="AI1190" s="167" t="s">
        <v>2479</v>
      </c>
      <c r="AJ1190" s="39" t="str">
        <f>IFERROR(VLOOKUP(표1[[#This Row],[담당자]],배민비즈계정!$B:$E,3,0),"")</f>
        <v>yong1217</v>
      </c>
      <c r="AK1190" s="39" t="str">
        <f>IFERROR(VLOOKUP(표1[[#This Row],[담당자]],배민비즈계정!$B:$E,4,0),"")</f>
        <v xml:space="preserve"> 010-9876-9387</v>
      </c>
      <c r="AL1190" s="12" t="str">
        <f>VLOOKUP(표1[[#This Row],[담당자]],배민비즈계정!$B:$E,2,0)</f>
        <v>1팀</v>
      </c>
      <c r="AM1190" s="11" t="str">
        <f>VLOOKUP(표1[[#This Row],[담당자]],'담당자 정보'!B:G,6,FALSE)</f>
        <v>평정현</v>
      </c>
      <c r="AN1190" s="11" t="str">
        <f>VLOOKUP(표1[[#This Row],[팀장]],배민비즈계정!$B:$E,3,FALSE)</f>
        <v>jhpyeong</v>
      </c>
      <c r="AO1190" s="16" t="str">
        <f>VLOOKUP(표1[[#This Row],[팀장]],배민비즈계정!$B:$E,4,FALSE)</f>
        <v>010-4660-7292</v>
      </c>
      <c r="AP1190" s="2" t="str">
        <f t="shared" si="0"/>
        <v>인천</v>
      </c>
      <c r="AQ1190" s="2" t="str">
        <f t="shared" si="1"/>
        <v>남동구</v>
      </c>
      <c r="AR1190" s="2" t="str">
        <f>_xlfn.XLOOKUP(표1[[#This Row],[시도2]]&amp;" "&amp;표1[[#This Row],[시군구2]],요금제0402!C:C,요금제0402!G:G)</f>
        <v>경인B</v>
      </c>
      <c r="AS1190" s="2"/>
      <c r="AT1190" s="2"/>
      <c r="AU1190" s="2"/>
    </row>
    <row r="1191" spans="1:47" ht="16.5" customHeight="1">
      <c r="A1191" s="60">
        <v>1189</v>
      </c>
      <c r="B1191" s="11"/>
      <c r="C1191" s="11" t="s">
        <v>8101</v>
      </c>
      <c r="D1191" s="11" t="s">
        <v>8102</v>
      </c>
      <c r="E1191" s="11" t="s">
        <v>56</v>
      </c>
      <c r="F1191" s="11" t="s">
        <v>481</v>
      </c>
      <c r="G1191" s="11" t="s">
        <v>3882</v>
      </c>
      <c r="H1191" s="11">
        <v>0</v>
      </c>
      <c r="I1191" s="50"/>
      <c r="J1191" s="11" t="s">
        <v>8103</v>
      </c>
      <c r="K1191" s="11" t="s">
        <v>8104</v>
      </c>
      <c r="L1191" s="17" t="s">
        <v>7116</v>
      </c>
      <c r="M1191" s="12">
        <v>45702</v>
      </c>
      <c r="N1191" s="12">
        <v>45707</v>
      </c>
      <c r="O1191" s="12" t="str">
        <f>IFERROR(_xlfn.XLOOKUP(표1[[#This Row],[시도]]&amp;" "&amp;표1[[#This Row],[시군구]],요금제0402!C:C,요금제0402!G:G),"-")</f>
        <v>지방</v>
      </c>
      <c r="P1191" s="40"/>
      <c r="Q1191" s="57">
        <v>0</v>
      </c>
      <c r="R1191" s="18">
        <f>IF(OR(표1[[#This Row],[대표자명]]="김진국",표1[[#This Row],[사업자번호]]=5913300426),50,100)</f>
        <v>100</v>
      </c>
      <c r="S1191" s="18">
        <v>50</v>
      </c>
      <c r="T1191" s="39" t="s">
        <v>64</v>
      </c>
      <c r="U1191" s="11" t="s">
        <v>64</v>
      </c>
      <c r="V1191" s="11">
        <v>1904901034</v>
      </c>
      <c r="W1191" s="11" t="s">
        <v>8105</v>
      </c>
      <c r="X1191" s="11" t="s">
        <v>8106</v>
      </c>
      <c r="Y1191" s="11" t="s">
        <v>8107</v>
      </c>
      <c r="Z1191" s="11">
        <v>56003735701012</v>
      </c>
      <c r="AA1191" s="11" t="s">
        <v>103</v>
      </c>
      <c r="AB1191" s="11" t="s">
        <v>8108</v>
      </c>
      <c r="AC1191" s="11"/>
      <c r="AD1191" s="11"/>
      <c r="AE1191" s="11"/>
      <c r="AF1191" s="15"/>
      <c r="AG1191" s="56" t="str">
        <f>IFERROR(VLOOKUP(표1[[#This Row],[담당자]],'담당자 정보'!$B:$D,2,0),"")</f>
        <v>모아라인</v>
      </c>
      <c r="AH1191" s="11" t="str">
        <f>IFERROR(VLOOKUP(표1[[#This Row],[담당자]],'담당자 정보'!$B:$E,4,0),"")</f>
        <v>인프라확장_3팀</v>
      </c>
      <c r="AI1191" s="167" t="s">
        <v>333</v>
      </c>
      <c r="AJ1191" s="39" t="str">
        <f>IFERROR(VLOOKUP(표1[[#This Row],[담당자]],배민비즈계정!$B:$E,3,0),"")</f>
        <v>samsami7777777</v>
      </c>
      <c r="AK1191" s="39" t="str">
        <f>IFERROR(VLOOKUP(표1[[#This Row],[담당자]],배민비즈계정!$B:$E,4,0),"")</f>
        <v>010-5212-8218</v>
      </c>
      <c r="AL1191" s="12" t="str">
        <f>VLOOKUP(표1[[#This Row],[담당자]],배민비즈계정!$B:$E,2,0)</f>
        <v>모아라인</v>
      </c>
      <c r="AM1191" s="11" t="str">
        <f>VLOOKUP(표1[[#This Row],[담당자]],'담당자 정보'!B:G,6,FALSE)</f>
        <v>김영선</v>
      </c>
      <c r="AN1191" s="11" t="str">
        <f>VLOOKUP(표1[[#This Row],[팀장]],배민비즈계정!$B:$E,3,FALSE)</f>
        <v>samsami7777777</v>
      </c>
      <c r="AO1191" s="16" t="str">
        <f>VLOOKUP(표1[[#This Row],[팀장]],배민비즈계정!$B:$E,4,FALSE)</f>
        <v>010-5212-8218</v>
      </c>
      <c r="AP1191" s="2" t="str">
        <f t="shared" si="0"/>
        <v>경남</v>
      </c>
      <c r="AQ1191" s="2" t="str">
        <f t="shared" si="1"/>
        <v>양산시</v>
      </c>
      <c r="AR1191" s="2" t="str">
        <f>_xlfn.XLOOKUP(표1[[#This Row],[시도2]]&amp;" "&amp;표1[[#This Row],[시군구2]],요금제0402!C:C,요금제0402!G:G)</f>
        <v>지방</v>
      </c>
      <c r="AS1191" s="2"/>
      <c r="AT1191" s="2"/>
      <c r="AU1191" s="2"/>
    </row>
    <row r="1192" spans="1:47" ht="16.5" customHeight="1">
      <c r="A1192" s="44">
        <v>1190</v>
      </c>
      <c r="B1192" s="11"/>
      <c r="C1192" s="11" t="s">
        <v>8109</v>
      </c>
      <c r="D1192" s="11" t="s">
        <v>8110</v>
      </c>
      <c r="E1192" s="11" t="s">
        <v>108</v>
      </c>
      <c r="F1192" s="11" t="s">
        <v>57</v>
      </c>
      <c r="G1192" s="11" t="s">
        <v>95</v>
      </c>
      <c r="H1192" s="11">
        <v>2</v>
      </c>
      <c r="I1192" s="50"/>
      <c r="J1192" s="11" t="s">
        <v>8111</v>
      </c>
      <c r="K1192" s="11" t="s">
        <v>8112</v>
      </c>
      <c r="L1192" s="17" t="s">
        <v>7116</v>
      </c>
      <c r="M1192" s="12">
        <v>45702</v>
      </c>
      <c r="N1192" s="12">
        <v>45707</v>
      </c>
      <c r="O1192" s="12" t="str">
        <f>IFERROR(_xlfn.XLOOKUP(표1[[#This Row],[시도]]&amp;" "&amp;표1[[#This Row],[시군구]],요금제0402!C:C,요금제0402!G:G),"-")</f>
        <v>서울A</v>
      </c>
      <c r="P1192" s="40"/>
      <c r="Q1192" s="57">
        <v>0</v>
      </c>
      <c r="R1192" s="18">
        <f>IF(OR(표1[[#This Row],[대표자명]]="김진국",표1[[#This Row],[사업자번호]]=5913300426),50,100)</f>
        <v>100</v>
      </c>
      <c r="S1192" s="18">
        <v>50</v>
      </c>
      <c r="T1192" s="39" t="s">
        <v>64</v>
      </c>
      <c r="U1192" s="11" t="s">
        <v>64</v>
      </c>
      <c r="V1192" s="11">
        <v>6794701042</v>
      </c>
      <c r="W1192" s="11" t="s">
        <v>8113</v>
      </c>
      <c r="X1192" s="11" t="s">
        <v>8114</v>
      </c>
      <c r="Y1192" s="11" t="s">
        <v>8115</v>
      </c>
      <c r="Z1192" s="11">
        <v>36010104199898</v>
      </c>
      <c r="AA1192" s="11" t="s">
        <v>90</v>
      </c>
      <c r="AB1192" s="11" t="s">
        <v>8116</v>
      </c>
      <c r="AC1192" s="11"/>
      <c r="AD1192" s="11"/>
      <c r="AE1192" s="11"/>
      <c r="AF1192" s="15"/>
      <c r="AG1192" s="56" t="str">
        <f>IFERROR(VLOOKUP(표1[[#This Row],[담당자]],'담당자 정보'!$B:$D,2,0),"")</f>
        <v>모아라인</v>
      </c>
      <c r="AH1192" s="11" t="str">
        <f>IFERROR(VLOOKUP(표1[[#This Row],[담당자]],'담당자 정보'!$B:$E,4,0),"")</f>
        <v>인프라확장_3팀</v>
      </c>
      <c r="AI1192" s="167" t="s">
        <v>333</v>
      </c>
      <c r="AJ1192" s="39" t="str">
        <f>IFERROR(VLOOKUP(표1[[#This Row],[담당자]],배민비즈계정!$B:$E,3,0),"")</f>
        <v>samsami7777777</v>
      </c>
      <c r="AK1192" s="39" t="str">
        <f>IFERROR(VLOOKUP(표1[[#This Row],[담당자]],배민비즈계정!$B:$E,4,0),"")</f>
        <v>010-5212-8218</v>
      </c>
      <c r="AL1192" s="12" t="str">
        <f>VLOOKUP(표1[[#This Row],[담당자]],배민비즈계정!$B:$E,2,0)</f>
        <v>모아라인</v>
      </c>
      <c r="AM1192" s="11" t="str">
        <f>VLOOKUP(표1[[#This Row],[담당자]],'담당자 정보'!B:G,6,FALSE)</f>
        <v>김영선</v>
      </c>
      <c r="AN1192" s="11" t="str">
        <f>VLOOKUP(표1[[#This Row],[팀장]],배민비즈계정!$B:$E,3,FALSE)</f>
        <v>samsami7777777</v>
      </c>
      <c r="AO1192" s="16" t="str">
        <f>VLOOKUP(표1[[#This Row],[팀장]],배민비즈계정!$B:$E,4,FALSE)</f>
        <v>010-5212-8218</v>
      </c>
      <c r="AP1192" s="2" t="str">
        <f t="shared" si="0"/>
        <v>서울</v>
      </c>
      <c r="AQ1192" s="2" t="str">
        <f t="shared" si="1"/>
        <v>강남구</v>
      </c>
      <c r="AR1192" s="2" t="str">
        <f>_xlfn.XLOOKUP(표1[[#This Row],[시도2]]&amp;" "&amp;표1[[#This Row],[시군구2]],요금제0402!C:C,요금제0402!G:G)</f>
        <v>서울A</v>
      </c>
      <c r="AS1192" s="2"/>
      <c r="AT1192" s="2"/>
      <c r="AU1192" s="2"/>
    </row>
    <row r="1193" spans="1:47" ht="16.5" customHeight="1">
      <c r="A1193" s="44">
        <v>1191</v>
      </c>
      <c r="B1193" s="11"/>
      <c r="C1193" s="11" t="s">
        <v>8117</v>
      </c>
      <c r="D1193" s="11" t="s">
        <v>8118</v>
      </c>
      <c r="E1193" s="11" t="s">
        <v>56</v>
      </c>
      <c r="F1193" s="11" t="s">
        <v>1236</v>
      </c>
      <c r="G1193" s="11" t="s">
        <v>7171</v>
      </c>
      <c r="H1193" s="11">
        <v>1</v>
      </c>
      <c r="I1193" s="50"/>
      <c r="J1193" s="11" t="s">
        <v>8119</v>
      </c>
      <c r="K1193" s="11" t="s">
        <v>7281</v>
      </c>
      <c r="L1193" s="17" t="s">
        <v>7116</v>
      </c>
      <c r="M1193" s="12">
        <v>45702</v>
      </c>
      <c r="N1193" s="12">
        <v>45707</v>
      </c>
      <c r="O1193" s="12" t="str">
        <f>IFERROR(_xlfn.XLOOKUP(표1[[#This Row],[시도]]&amp;" "&amp;표1[[#This Row],[시군구]],요금제0402!C:C,요금제0402!G:G),"-")</f>
        <v>지방</v>
      </c>
      <c r="P1193" s="40"/>
      <c r="Q1193" s="57">
        <v>0</v>
      </c>
      <c r="R1193" s="18">
        <f>IF(OR(표1[[#This Row],[대표자명]]="김진국",표1[[#This Row],[사업자번호]]=5913300426),50,100)</f>
        <v>100</v>
      </c>
      <c r="S1193" s="18">
        <v>50</v>
      </c>
      <c r="T1193" s="39" t="s">
        <v>64</v>
      </c>
      <c r="U1193" s="11" t="s">
        <v>64</v>
      </c>
      <c r="V1193" s="11">
        <v>4583201664</v>
      </c>
      <c r="W1193" s="11" t="s">
        <v>8120</v>
      </c>
      <c r="X1193" s="11" t="s">
        <v>8121</v>
      </c>
      <c r="Y1193" s="11" t="s">
        <v>8122</v>
      </c>
      <c r="Z1193" s="11">
        <v>9003296429887</v>
      </c>
      <c r="AA1193" s="11" t="s">
        <v>129</v>
      </c>
      <c r="AB1193" s="11" t="s">
        <v>8123</v>
      </c>
      <c r="AC1193" s="11"/>
      <c r="AD1193" s="11"/>
      <c r="AE1193" s="11"/>
      <c r="AF1193" s="15"/>
      <c r="AG1193" s="56" t="str">
        <f>IFERROR(VLOOKUP(표1[[#This Row],[담당자]],'담당자 정보'!$B:$D,2,0),"")</f>
        <v>모아라인</v>
      </c>
      <c r="AH1193" s="11" t="str">
        <f>IFERROR(VLOOKUP(표1[[#This Row],[담당자]],'담당자 정보'!$B:$E,4,0),"")</f>
        <v>인프라확장_3팀</v>
      </c>
      <c r="AI1193" s="167" t="s">
        <v>333</v>
      </c>
      <c r="AJ1193" s="39" t="str">
        <f>IFERROR(VLOOKUP(표1[[#This Row],[담당자]],배민비즈계정!$B:$E,3,0),"")</f>
        <v>samsami7777777</v>
      </c>
      <c r="AK1193" s="39" t="str">
        <f>IFERROR(VLOOKUP(표1[[#This Row],[담당자]],배민비즈계정!$B:$E,4,0),"")</f>
        <v>010-5212-8218</v>
      </c>
      <c r="AL1193" s="12" t="str">
        <f>VLOOKUP(표1[[#This Row],[담당자]],배민비즈계정!$B:$E,2,0)</f>
        <v>모아라인</v>
      </c>
      <c r="AM1193" s="11" t="str">
        <f>VLOOKUP(표1[[#This Row],[담당자]],'담당자 정보'!B:G,6,FALSE)</f>
        <v>김영선</v>
      </c>
      <c r="AN1193" s="11" t="str">
        <f>VLOOKUP(표1[[#This Row],[팀장]],배민비즈계정!$B:$E,3,FALSE)</f>
        <v>samsami7777777</v>
      </c>
      <c r="AO1193" s="16" t="str">
        <f>VLOOKUP(표1[[#This Row],[팀장]],배민비즈계정!$B:$E,4,FALSE)</f>
        <v>010-5212-8218</v>
      </c>
      <c r="AP1193" s="2" t="str">
        <f t="shared" si="0"/>
        <v>전남</v>
      </c>
      <c r="AQ1193" s="2" t="str">
        <f t="shared" si="1"/>
        <v>광양시</v>
      </c>
      <c r="AR1193" s="2" t="str">
        <f>_xlfn.XLOOKUP(표1[[#This Row],[시도2]]&amp;" "&amp;표1[[#This Row],[시군구2]],요금제0402!C:C,요금제0402!G:G)</f>
        <v>지방</v>
      </c>
      <c r="AS1193" s="2"/>
      <c r="AT1193" s="2"/>
      <c r="AU1193" s="2"/>
    </row>
    <row r="1194" spans="1:47" ht="16.5" customHeight="1">
      <c r="A1194" s="60">
        <v>1192</v>
      </c>
      <c r="B1194" s="11"/>
      <c r="C1194" s="11" t="s">
        <v>8124</v>
      </c>
      <c r="D1194" s="11" t="s">
        <v>8125</v>
      </c>
      <c r="E1194" s="11" t="s">
        <v>56</v>
      </c>
      <c r="F1194" s="11" t="s">
        <v>1284</v>
      </c>
      <c r="G1194" s="11" t="s">
        <v>3295</v>
      </c>
      <c r="H1194" s="11">
        <v>1</v>
      </c>
      <c r="I1194" s="50"/>
      <c r="J1194" s="11" t="s">
        <v>8126</v>
      </c>
      <c r="K1194" s="11" t="s">
        <v>8127</v>
      </c>
      <c r="L1194" s="17" t="s">
        <v>7116</v>
      </c>
      <c r="M1194" s="12">
        <v>45702</v>
      </c>
      <c r="N1194" s="12">
        <v>45707</v>
      </c>
      <c r="O1194" s="12" t="str">
        <f>IFERROR(_xlfn.XLOOKUP(표1[[#This Row],[시도]]&amp;" "&amp;표1[[#This Row],[시군구]],요금제0402!C:C,요금제0402!G:G),"-")</f>
        <v>지방</v>
      </c>
      <c r="P1194" s="40"/>
      <c r="Q1194" s="57">
        <v>0</v>
      </c>
      <c r="R1194" s="18">
        <f>IF(OR(표1[[#This Row],[대표자명]]="김진국",표1[[#This Row],[사업자번호]]=5913300426),50,100)</f>
        <v>100</v>
      </c>
      <c r="S1194" s="18">
        <v>50</v>
      </c>
      <c r="T1194" s="39" t="s">
        <v>64</v>
      </c>
      <c r="U1194" s="11" t="s">
        <v>64</v>
      </c>
      <c r="V1194" s="11">
        <v>7816800356</v>
      </c>
      <c r="W1194" s="11" t="s">
        <v>8128</v>
      </c>
      <c r="X1194" s="11" t="s">
        <v>8129</v>
      </c>
      <c r="Y1194" s="11" t="s">
        <v>8130</v>
      </c>
      <c r="Z1194" s="11">
        <v>3333033295306</v>
      </c>
      <c r="AA1194" s="11" t="s">
        <v>68</v>
      </c>
      <c r="AB1194" s="11" t="s">
        <v>8131</v>
      </c>
      <c r="AC1194" s="11"/>
      <c r="AD1194" s="11"/>
      <c r="AE1194" s="11"/>
      <c r="AF1194" s="15"/>
      <c r="AG1194" s="56" t="str">
        <f>IFERROR(VLOOKUP(표1[[#This Row],[담당자]],'담당자 정보'!$B:$D,2,0),"")</f>
        <v>모아라인</v>
      </c>
      <c r="AH1194" s="11" t="str">
        <f>IFERROR(VLOOKUP(표1[[#This Row],[담당자]],'담당자 정보'!$B:$E,4,0),"")</f>
        <v>인프라확장_2팀</v>
      </c>
      <c r="AI1194" s="167" t="s">
        <v>455</v>
      </c>
      <c r="AJ1194" s="39" t="str">
        <f>IFERROR(VLOOKUP(표1[[#This Row],[담당자]],배민비즈계정!$B:$E,3,0),"")</f>
        <v>Dkssudgody</v>
      </c>
      <c r="AK1194" s="39" t="str">
        <f>IFERROR(VLOOKUP(표1[[#This Row],[담당자]],배민비즈계정!$B:$E,4,0),"")</f>
        <v>010-9737-2777</v>
      </c>
      <c r="AL1194" s="12" t="str">
        <f>VLOOKUP(표1[[#This Row],[담당자]],배민비즈계정!$B:$E,2,0)</f>
        <v>모아라인</v>
      </c>
      <c r="AM1194" s="11" t="str">
        <f>VLOOKUP(표1[[#This Row],[담당자]],'담당자 정보'!B:G,6,FALSE)</f>
        <v>김정교</v>
      </c>
      <c r="AN1194" s="11" t="str">
        <f>VLOOKUP(표1[[#This Row],[팀장]],배민비즈계정!$B:$E,3,FALSE)</f>
        <v>Dkssudgody</v>
      </c>
      <c r="AO1194" s="16" t="str">
        <f>VLOOKUP(표1[[#This Row],[팀장]],배민비즈계정!$B:$E,4,FALSE)</f>
        <v>010-9737-2777</v>
      </c>
      <c r="AP1194" s="2" t="str">
        <f t="shared" si="0"/>
        <v>충남</v>
      </c>
      <c r="AQ1194" s="2" t="str">
        <f t="shared" si="1"/>
        <v>당진시</v>
      </c>
      <c r="AR1194" s="2" t="str">
        <f>_xlfn.XLOOKUP(표1[[#This Row],[시도2]]&amp;" "&amp;표1[[#This Row],[시군구2]],요금제0402!C:C,요금제0402!G:G)</f>
        <v>지방</v>
      </c>
      <c r="AS1194" s="2"/>
      <c r="AT1194" s="2"/>
      <c r="AU1194" s="2"/>
    </row>
    <row r="1195" spans="1:47" ht="16.5" customHeight="1">
      <c r="A1195" s="44">
        <v>1193</v>
      </c>
      <c r="B1195" s="11"/>
      <c r="C1195" s="11" t="s">
        <v>8132</v>
      </c>
      <c r="D1195" s="11" t="s">
        <v>8133</v>
      </c>
      <c r="E1195" s="11" t="s">
        <v>56</v>
      </c>
      <c r="F1195" s="11" t="s">
        <v>1284</v>
      </c>
      <c r="G1195" s="11" t="s">
        <v>3295</v>
      </c>
      <c r="H1195" s="11">
        <v>1</v>
      </c>
      <c r="I1195" s="50"/>
      <c r="J1195" s="11" t="s">
        <v>8134</v>
      </c>
      <c r="K1195" s="11" t="s">
        <v>8135</v>
      </c>
      <c r="L1195" s="17" t="s">
        <v>7116</v>
      </c>
      <c r="M1195" s="12">
        <v>45702</v>
      </c>
      <c r="N1195" s="12">
        <v>45707</v>
      </c>
      <c r="O1195" s="12" t="str">
        <f>IFERROR(_xlfn.XLOOKUP(표1[[#This Row],[시도]]&amp;" "&amp;표1[[#This Row],[시군구]],요금제0402!C:C,요금제0402!G:G),"-")</f>
        <v>지방</v>
      </c>
      <c r="P1195" s="40"/>
      <c r="Q1195" s="57">
        <v>0</v>
      </c>
      <c r="R1195" s="18">
        <f>IF(OR(표1[[#This Row],[대표자명]]="김진국",표1[[#This Row],[사업자번호]]=5913300426),50,100)</f>
        <v>100</v>
      </c>
      <c r="S1195" s="18">
        <v>50</v>
      </c>
      <c r="T1195" s="39" t="s">
        <v>64</v>
      </c>
      <c r="U1195" s="11" t="s">
        <v>64</v>
      </c>
      <c r="V1195" s="11">
        <v>1454400684</v>
      </c>
      <c r="W1195" s="11" t="s">
        <v>392</v>
      </c>
      <c r="X1195" s="11" t="s">
        <v>8136</v>
      </c>
      <c r="Y1195" s="11" t="s">
        <v>8137</v>
      </c>
      <c r="Z1195" s="11">
        <v>110534809332</v>
      </c>
      <c r="AA1195" s="11" t="s">
        <v>165</v>
      </c>
      <c r="AB1195" s="11" t="s">
        <v>8138</v>
      </c>
      <c r="AC1195" s="11"/>
      <c r="AD1195" s="11"/>
      <c r="AE1195" s="11"/>
      <c r="AF1195" s="15"/>
      <c r="AG1195" s="56" t="str">
        <f>IFERROR(VLOOKUP(표1[[#This Row],[담당자]],'담당자 정보'!$B:$D,2,0),"")</f>
        <v>모아라인</v>
      </c>
      <c r="AH1195" s="11" t="str">
        <f>IFERROR(VLOOKUP(표1[[#This Row],[담당자]],'담당자 정보'!$B:$E,4,0),"")</f>
        <v>인프라확장_2팀</v>
      </c>
      <c r="AI1195" s="167" t="s">
        <v>455</v>
      </c>
      <c r="AJ1195" s="39" t="str">
        <f>IFERROR(VLOOKUP(표1[[#This Row],[담당자]],배민비즈계정!$B:$E,3,0),"")</f>
        <v>Dkssudgody</v>
      </c>
      <c r="AK1195" s="39" t="str">
        <f>IFERROR(VLOOKUP(표1[[#This Row],[담당자]],배민비즈계정!$B:$E,4,0),"")</f>
        <v>010-9737-2777</v>
      </c>
      <c r="AL1195" s="12" t="str">
        <f>VLOOKUP(표1[[#This Row],[담당자]],배민비즈계정!$B:$E,2,0)</f>
        <v>모아라인</v>
      </c>
      <c r="AM1195" s="11" t="str">
        <f>VLOOKUP(표1[[#This Row],[담당자]],'담당자 정보'!B:G,6,FALSE)</f>
        <v>김정교</v>
      </c>
      <c r="AN1195" s="11" t="str">
        <f>VLOOKUP(표1[[#This Row],[팀장]],배민비즈계정!$B:$E,3,FALSE)</f>
        <v>Dkssudgody</v>
      </c>
      <c r="AO1195" s="16" t="str">
        <f>VLOOKUP(표1[[#This Row],[팀장]],배민비즈계정!$B:$E,4,FALSE)</f>
        <v>010-9737-2777</v>
      </c>
      <c r="AP1195" s="2" t="str">
        <f t="shared" si="0"/>
        <v>충남</v>
      </c>
      <c r="AQ1195" s="2" t="str">
        <f t="shared" si="1"/>
        <v>당진시</v>
      </c>
      <c r="AR1195" s="2" t="str">
        <f>_xlfn.XLOOKUP(표1[[#This Row],[시도2]]&amp;" "&amp;표1[[#This Row],[시군구2]],요금제0402!C:C,요금제0402!G:G)</f>
        <v>지방</v>
      </c>
      <c r="AS1195" s="2"/>
      <c r="AT1195" s="2"/>
      <c r="AU1195" s="2"/>
    </row>
    <row r="1196" spans="1:47" ht="16.5" customHeight="1">
      <c r="A1196" s="44">
        <v>1194</v>
      </c>
      <c r="B1196" s="11"/>
      <c r="C1196" s="11" t="s">
        <v>8139</v>
      </c>
      <c r="D1196" s="11" t="s">
        <v>8140</v>
      </c>
      <c r="E1196" s="11" t="s">
        <v>56</v>
      </c>
      <c r="F1196" s="11" t="s">
        <v>1747</v>
      </c>
      <c r="G1196" s="11" t="s">
        <v>1810</v>
      </c>
      <c r="H1196" s="11">
        <v>0</v>
      </c>
      <c r="I1196" s="50"/>
      <c r="J1196" s="11" t="s">
        <v>8141</v>
      </c>
      <c r="K1196" s="11" t="s">
        <v>8142</v>
      </c>
      <c r="L1196" s="17" t="s">
        <v>7116</v>
      </c>
      <c r="M1196" s="12">
        <v>45702</v>
      </c>
      <c r="N1196" s="12">
        <v>45707</v>
      </c>
      <c r="O1196" s="12" t="str">
        <f>IFERROR(_xlfn.XLOOKUP(표1[[#This Row],[시도]]&amp;" "&amp;표1[[#This Row],[시군구]],요금제0402!C:C,요금제0402!G:G),"-")</f>
        <v>지방</v>
      </c>
      <c r="P1196" s="40"/>
      <c r="Q1196" s="57">
        <v>100</v>
      </c>
      <c r="R1196" s="18">
        <f>IF(OR(표1[[#This Row],[대표자명]]="김진국",표1[[#This Row],[사업자번호]]=5913300426),50,100)</f>
        <v>100</v>
      </c>
      <c r="S1196" s="18">
        <v>50</v>
      </c>
      <c r="T1196" s="39" t="s">
        <v>64</v>
      </c>
      <c r="U1196" s="11" t="s">
        <v>64</v>
      </c>
      <c r="V1196" s="11">
        <v>6144100739</v>
      </c>
      <c r="W1196" s="11" t="s">
        <v>7991</v>
      </c>
      <c r="X1196" s="11" t="s">
        <v>7992</v>
      </c>
      <c r="Y1196" s="11" t="s">
        <v>7993</v>
      </c>
      <c r="Z1196" s="11">
        <v>100100176259</v>
      </c>
      <c r="AA1196" s="11" t="s">
        <v>408</v>
      </c>
      <c r="AB1196" s="11" t="s">
        <v>7994</v>
      </c>
      <c r="AC1196" s="11"/>
      <c r="AD1196" s="11"/>
      <c r="AE1196" s="11"/>
      <c r="AF1196" s="15"/>
      <c r="AG1196" s="56" t="str">
        <f>IFERROR(VLOOKUP(표1[[#This Row],[담당자]],'담당자 정보'!$B:$D,2,0),"")</f>
        <v>딜버</v>
      </c>
      <c r="AH1196" s="11" t="str">
        <f>IFERROR(VLOOKUP(표1[[#This Row],[담당자]],'담당자 정보'!$B:$E,4,0),"")</f>
        <v>-</v>
      </c>
      <c r="AI1196" s="167" t="s">
        <v>7707</v>
      </c>
      <c r="AJ1196" s="39" t="str">
        <f>IFERROR(VLOOKUP(표1[[#This Row],[담당자]],배민비즈계정!$B:$E,3,0),"")</f>
        <v>zzzzzzzzzz10</v>
      </c>
      <c r="AK1196" s="39" t="str">
        <f>IFERROR(VLOOKUP(표1[[#This Row],[담당자]],배민비즈계정!$B:$E,4,0),"")</f>
        <v>010-8556-4954</v>
      </c>
      <c r="AL1196" s="12" t="str">
        <f>VLOOKUP(표1[[#This Row],[담당자]],배민비즈계정!$B:$E,2,0)</f>
        <v>딜버</v>
      </c>
      <c r="AM1196" s="11">
        <f>VLOOKUP(표1[[#This Row],[담당자]],'담당자 정보'!B:G,6,FALSE)</f>
        <v>0</v>
      </c>
      <c r="AN1196" s="11" t="e">
        <f>VLOOKUP(표1[[#This Row],[팀장]],배민비즈계정!$B:$E,3,FALSE)</f>
        <v>#N/A</v>
      </c>
      <c r="AO1196" s="16" t="e">
        <f>VLOOKUP(표1[[#This Row],[팀장]],배민비즈계정!$B:$E,4,FALSE)</f>
        <v>#N/A</v>
      </c>
      <c r="AP1196" s="2" t="str">
        <f t="shared" si="0"/>
        <v>경북</v>
      </c>
      <c r="AQ1196" s="2" t="str">
        <f t="shared" si="1"/>
        <v>포항시 남구</v>
      </c>
      <c r="AR1196" s="2" t="str">
        <f>_xlfn.XLOOKUP(표1[[#This Row],[시도2]]&amp;" "&amp;표1[[#This Row],[시군구2]],요금제0402!C:C,요금제0402!G:G)</f>
        <v>지방</v>
      </c>
      <c r="AS1196" s="2"/>
      <c r="AT1196" s="2"/>
      <c r="AU1196" s="2"/>
    </row>
    <row r="1197" spans="1:47" ht="16.5" customHeight="1">
      <c r="A1197" s="60">
        <v>1195</v>
      </c>
      <c r="B1197" s="11"/>
      <c r="C1197" s="11" t="s">
        <v>8143</v>
      </c>
      <c r="D1197" s="11" t="s">
        <v>8144</v>
      </c>
      <c r="E1197" s="11" t="s">
        <v>56</v>
      </c>
      <c r="F1197" s="11" t="s">
        <v>288</v>
      </c>
      <c r="G1197" s="11" t="s">
        <v>435</v>
      </c>
      <c r="H1197" s="11">
        <v>0</v>
      </c>
      <c r="I1197" s="50"/>
      <c r="J1197" s="11" t="s">
        <v>8145</v>
      </c>
      <c r="K1197" s="11" t="s">
        <v>8146</v>
      </c>
      <c r="L1197" s="17" t="s">
        <v>7116</v>
      </c>
      <c r="M1197" s="12">
        <v>45702</v>
      </c>
      <c r="N1197" s="12">
        <v>45707</v>
      </c>
      <c r="O1197" s="12" t="str">
        <f>IFERROR(_xlfn.XLOOKUP(표1[[#This Row],[시도]]&amp;" "&amp;표1[[#This Row],[시군구]],요금제0402!C:C,요금제0402!G:G),"-")</f>
        <v>지방</v>
      </c>
      <c r="P1197" s="40"/>
      <c r="Q1197" s="57">
        <v>0</v>
      </c>
      <c r="R1197" s="18">
        <f>IF(OR(표1[[#This Row],[대표자명]]="김진국",표1[[#This Row],[사업자번호]]=5913300426),50,100)</f>
        <v>50</v>
      </c>
      <c r="S1197" s="18">
        <v>0</v>
      </c>
      <c r="T1197" s="12" t="s">
        <v>63</v>
      </c>
      <c r="U1197" s="11" t="s">
        <v>64</v>
      </c>
      <c r="V1197" s="11">
        <v>3400801918</v>
      </c>
      <c r="W1197" s="11" t="s">
        <v>293</v>
      </c>
      <c r="X1197" s="11" t="s">
        <v>294</v>
      </c>
      <c r="Y1197" s="11" t="s">
        <v>295</v>
      </c>
      <c r="Z1197" s="11">
        <v>11791067065807</v>
      </c>
      <c r="AA1197" s="11" t="s">
        <v>296</v>
      </c>
      <c r="AB1197" s="11" t="s">
        <v>297</v>
      </c>
      <c r="AC1197" s="11"/>
      <c r="AD1197" s="11"/>
      <c r="AE1197" s="11"/>
      <c r="AF1197" s="15"/>
      <c r="AG1197" s="56" t="str">
        <f>IFERROR(VLOOKUP(표1[[#This Row],[담당자]],'담당자 정보'!$B:$D,2,0),"")</f>
        <v>바로고</v>
      </c>
      <c r="AH1197" s="11" t="str">
        <f>IFERROR(VLOOKUP(표1[[#This Row],[담당자]],'담당자 정보'!$B:$E,4,0),"")</f>
        <v>2팀</v>
      </c>
      <c r="AI1197" s="167" t="s">
        <v>298</v>
      </c>
      <c r="AJ1197" s="39" t="str">
        <f>IFERROR(VLOOKUP(표1[[#This Row],[담당자]],배민비즈계정!$B:$E,3,0),"")</f>
        <v>hbshim</v>
      </c>
      <c r="AK1197" s="39" t="str">
        <f>IFERROR(VLOOKUP(표1[[#This Row],[담당자]],배민비즈계정!$B:$E,4,0),"")</f>
        <v xml:space="preserve"> 010-8940-9029</v>
      </c>
      <c r="AL1197" s="12" t="str">
        <f>VLOOKUP(표1[[#This Row],[담당자]],배민비즈계정!$B:$E,2,0)</f>
        <v>2팀</v>
      </c>
      <c r="AM1197" s="11" t="str">
        <f>VLOOKUP(표1[[#This Row],[담당자]],'담당자 정보'!B:G,6,FALSE)</f>
        <v>최융희</v>
      </c>
      <c r="AN1197" s="11" t="str">
        <f>VLOOKUP(표1[[#This Row],[팀장]],배민비즈계정!$B:$E,3,FALSE)</f>
        <v>yhchoi62</v>
      </c>
      <c r="AO1197" s="16" t="str">
        <f>VLOOKUP(표1[[#This Row],[팀장]],배민비즈계정!$B:$E,4,FALSE)</f>
        <v xml:space="preserve"> 010-2336-6262</v>
      </c>
      <c r="AP1197" s="2" t="str">
        <f t="shared" si="0"/>
        <v>대전</v>
      </c>
      <c r="AQ1197" s="2" t="str">
        <f t="shared" si="1"/>
        <v>서구</v>
      </c>
      <c r="AR1197" s="2" t="str">
        <f>_xlfn.XLOOKUP(표1[[#This Row],[시도2]]&amp;" "&amp;표1[[#This Row],[시군구2]],요금제0402!C:C,요금제0402!G:G)</f>
        <v>지방</v>
      </c>
      <c r="AS1197" s="2"/>
      <c r="AT1197" s="2"/>
      <c r="AU1197" s="2"/>
    </row>
    <row r="1198" spans="1:47" ht="16.5" customHeight="1">
      <c r="A1198" s="44">
        <v>1196</v>
      </c>
      <c r="B1198" s="11"/>
      <c r="C1198" s="11" t="s">
        <v>8147</v>
      </c>
      <c r="D1198" s="11" t="s">
        <v>8148</v>
      </c>
      <c r="E1198" s="11" t="s">
        <v>108</v>
      </c>
      <c r="F1198" s="11" t="s">
        <v>388</v>
      </c>
      <c r="G1198" s="11" t="s">
        <v>377</v>
      </c>
      <c r="H1198" s="11">
        <v>1</v>
      </c>
      <c r="I1198" s="50"/>
      <c r="J1198" s="11" t="s">
        <v>8149</v>
      </c>
      <c r="K1198" s="11" t="s">
        <v>4422</v>
      </c>
      <c r="L1198" s="17" t="s">
        <v>7116</v>
      </c>
      <c r="M1198" s="12">
        <v>45702</v>
      </c>
      <c r="N1198" s="12">
        <v>45707</v>
      </c>
      <c r="O1198" s="12" t="str">
        <f>IFERROR(_xlfn.XLOOKUP(표1[[#This Row],[시도]]&amp;" "&amp;표1[[#This Row],[시군구]],요금제0402!C:C,요금제0402!G:G),"-")</f>
        <v>지방</v>
      </c>
      <c r="P1198" s="40"/>
      <c r="Q1198" s="57">
        <v>100</v>
      </c>
      <c r="R1198" s="18">
        <f>IF(OR(표1[[#This Row],[대표자명]]="김진국",표1[[#This Row],[사업자번호]]=5913300426),50,100)</f>
        <v>100</v>
      </c>
      <c r="S1198" s="18">
        <v>50</v>
      </c>
      <c r="T1198" s="39" t="s">
        <v>64</v>
      </c>
      <c r="U1198" s="11" t="s">
        <v>64</v>
      </c>
      <c r="V1198" s="11">
        <v>2186500541</v>
      </c>
      <c r="W1198" s="11" t="s">
        <v>392</v>
      </c>
      <c r="X1198" s="11" t="s">
        <v>8150</v>
      </c>
      <c r="Y1198" s="11" t="s">
        <v>8151</v>
      </c>
      <c r="Z1198" s="11">
        <v>3511164382763</v>
      </c>
      <c r="AA1198" s="11" t="s">
        <v>142</v>
      </c>
      <c r="AB1198" s="11" t="s">
        <v>8152</v>
      </c>
      <c r="AC1198" s="11"/>
      <c r="AD1198" s="11"/>
      <c r="AE1198" s="11"/>
      <c r="AF1198" s="15"/>
      <c r="AG1198" s="56" t="str">
        <f>IFERROR(VLOOKUP(표1[[#This Row],[담당자]],'담당자 정보'!$B:$D,2,0),"")</f>
        <v>모아라인</v>
      </c>
      <c r="AH1198" s="11" t="str">
        <f>IFERROR(VLOOKUP(표1[[#This Row],[담당자]],'담당자 정보'!$B:$E,4,0),"")</f>
        <v>인프라확장실</v>
      </c>
      <c r="AI1198" s="167" t="s">
        <v>396</v>
      </c>
      <c r="AJ1198" s="39" t="str">
        <f>IFERROR(VLOOKUP(표1[[#This Row],[담당자]],배민비즈계정!$B:$E,3,0),"")</f>
        <v>jpmook12</v>
      </c>
      <c r="AK1198" s="39" t="str">
        <f>IFERROR(VLOOKUP(표1[[#This Row],[담당자]],배민비즈계정!$B:$E,4,0),"")</f>
        <v>010-9904-2857</v>
      </c>
      <c r="AL1198" s="12" t="str">
        <f>VLOOKUP(표1[[#This Row],[담당자]],배민비즈계정!$B:$E,2,0)</f>
        <v>모아라인</v>
      </c>
      <c r="AM1198" s="11">
        <f>VLOOKUP(표1[[#This Row],[담당자]],'담당자 정보'!B:G,6,FALSE)</f>
        <v>0</v>
      </c>
      <c r="AN1198" s="11" t="e">
        <f>VLOOKUP(표1[[#This Row],[팀장]],배민비즈계정!$B:$E,3,FALSE)</f>
        <v>#N/A</v>
      </c>
      <c r="AO1198" s="16" t="e">
        <f>VLOOKUP(표1[[#This Row],[팀장]],배민비즈계정!$B:$E,4,FALSE)</f>
        <v>#N/A</v>
      </c>
      <c r="AP1198" s="2" t="str">
        <f t="shared" si="0"/>
        <v>광주</v>
      </c>
      <c r="AQ1198" s="2" t="str">
        <f t="shared" si="1"/>
        <v>북구</v>
      </c>
      <c r="AR1198" s="2" t="str">
        <f>_xlfn.XLOOKUP(표1[[#This Row],[시도2]]&amp;" "&amp;표1[[#This Row],[시군구2]],요금제0402!C:C,요금제0402!G:G)</f>
        <v>지방</v>
      </c>
      <c r="AS1198" s="2"/>
      <c r="AT1198" s="2"/>
      <c r="AU1198" s="2"/>
    </row>
    <row r="1199" spans="1:47" ht="16.5" customHeight="1">
      <c r="A1199" s="44">
        <v>1197</v>
      </c>
      <c r="B1199" s="11"/>
      <c r="C1199" s="11" t="s">
        <v>8153</v>
      </c>
      <c r="D1199" s="11" t="s">
        <v>8154</v>
      </c>
      <c r="E1199" s="11" t="s">
        <v>56</v>
      </c>
      <c r="F1199" s="11" t="s">
        <v>288</v>
      </c>
      <c r="G1199" s="11" t="s">
        <v>289</v>
      </c>
      <c r="H1199" s="11">
        <v>0</v>
      </c>
      <c r="I1199" s="50"/>
      <c r="J1199" s="11" t="s">
        <v>8155</v>
      </c>
      <c r="K1199" s="11" t="s">
        <v>8156</v>
      </c>
      <c r="L1199" s="17" t="s">
        <v>7116</v>
      </c>
      <c r="M1199" s="12">
        <v>45702</v>
      </c>
      <c r="N1199" s="12">
        <v>45707</v>
      </c>
      <c r="O1199" s="12" t="str">
        <f>IFERROR(_xlfn.XLOOKUP(표1[[#This Row],[시도]]&amp;" "&amp;표1[[#This Row],[시군구]],요금제0402!C:C,요금제0402!G:G),"-")</f>
        <v>지방</v>
      </c>
      <c r="P1199" s="40"/>
      <c r="Q1199" s="57">
        <v>0</v>
      </c>
      <c r="R1199" s="18">
        <f>IF(OR(표1[[#This Row],[대표자명]]="김진국",표1[[#This Row],[사업자번호]]=5913300426),50,100)</f>
        <v>50</v>
      </c>
      <c r="S1199" s="18">
        <v>0</v>
      </c>
      <c r="T1199" s="12" t="s">
        <v>63</v>
      </c>
      <c r="U1199" s="11" t="s">
        <v>64</v>
      </c>
      <c r="V1199" s="11">
        <v>3400801918</v>
      </c>
      <c r="W1199" s="11" t="s">
        <v>293</v>
      </c>
      <c r="X1199" s="11" t="s">
        <v>294</v>
      </c>
      <c r="Y1199" s="11" t="s">
        <v>295</v>
      </c>
      <c r="Z1199" s="11">
        <v>11791067065807</v>
      </c>
      <c r="AA1199" s="11" t="s">
        <v>296</v>
      </c>
      <c r="AB1199" s="11" t="s">
        <v>297</v>
      </c>
      <c r="AC1199" s="11"/>
      <c r="AD1199" s="11"/>
      <c r="AE1199" s="11"/>
      <c r="AF1199" s="15"/>
      <c r="AG1199" s="56" t="str">
        <f>IFERROR(VLOOKUP(표1[[#This Row],[담당자]],'담당자 정보'!$B:$D,2,0),"")</f>
        <v>바로고</v>
      </c>
      <c r="AH1199" s="11" t="str">
        <f>IFERROR(VLOOKUP(표1[[#This Row],[담당자]],'담당자 정보'!$B:$E,4,0),"")</f>
        <v>2팀</v>
      </c>
      <c r="AI1199" s="167" t="s">
        <v>298</v>
      </c>
      <c r="AJ1199" s="39" t="str">
        <f>IFERROR(VLOOKUP(표1[[#This Row],[담당자]],배민비즈계정!$B:$E,3,0),"")</f>
        <v>hbshim</v>
      </c>
      <c r="AK1199" s="39" t="str">
        <f>IFERROR(VLOOKUP(표1[[#This Row],[담당자]],배민비즈계정!$B:$E,4,0),"")</f>
        <v xml:space="preserve"> 010-8940-9029</v>
      </c>
      <c r="AL1199" s="12" t="str">
        <f>VLOOKUP(표1[[#This Row],[담당자]],배민비즈계정!$B:$E,2,0)</f>
        <v>2팀</v>
      </c>
      <c r="AM1199" s="11" t="str">
        <f>VLOOKUP(표1[[#This Row],[담당자]],'담당자 정보'!B:G,6,FALSE)</f>
        <v>최융희</v>
      </c>
      <c r="AN1199" s="11" t="str">
        <f>VLOOKUP(표1[[#This Row],[팀장]],배민비즈계정!$B:$E,3,FALSE)</f>
        <v>yhchoi62</v>
      </c>
      <c r="AO1199" s="16" t="str">
        <f>VLOOKUP(표1[[#This Row],[팀장]],배민비즈계정!$B:$E,4,FALSE)</f>
        <v xml:space="preserve"> 010-2336-6262</v>
      </c>
      <c r="AP1199" s="2" t="str">
        <f t="shared" si="0"/>
        <v>대전</v>
      </c>
      <c r="AQ1199" s="2" t="str">
        <f t="shared" si="1"/>
        <v>동구</v>
      </c>
      <c r="AR1199" s="2" t="str">
        <f>_xlfn.XLOOKUP(표1[[#This Row],[시도2]]&amp;" "&amp;표1[[#This Row],[시군구2]],요금제0402!C:C,요금제0402!G:G)</f>
        <v>지방</v>
      </c>
      <c r="AS1199" s="2"/>
      <c r="AT1199" s="2"/>
      <c r="AU1199" s="2"/>
    </row>
    <row r="1200" spans="1:47" ht="16.5" customHeight="1">
      <c r="A1200" s="60">
        <v>1198</v>
      </c>
      <c r="B1200" s="11"/>
      <c r="C1200" s="11" t="s">
        <v>8157</v>
      </c>
      <c r="D1200" s="11" t="s">
        <v>8158</v>
      </c>
      <c r="E1200" s="11" t="s">
        <v>3758</v>
      </c>
      <c r="F1200" s="11" t="s">
        <v>1747</v>
      </c>
      <c r="G1200" s="11" t="s">
        <v>6504</v>
      </c>
      <c r="H1200" s="11">
        <v>0</v>
      </c>
      <c r="I1200" s="50"/>
      <c r="J1200" s="11" t="s">
        <v>8159</v>
      </c>
      <c r="K1200" s="11" t="s">
        <v>8160</v>
      </c>
      <c r="L1200" s="17" t="s">
        <v>7116</v>
      </c>
      <c r="M1200" s="12">
        <v>45702</v>
      </c>
      <c r="N1200" s="12">
        <v>45707</v>
      </c>
      <c r="O1200" s="12" t="str">
        <f>IFERROR(_xlfn.XLOOKUP(표1[[#This Row],[시도]]&amp;" "&amp;표1[[#This Row],[시군구]],요금제0402!C:C,요금제0402!G:G),"-")</f>
        <v>지방</v>
      </c>
      <c r="P1200" s="40"/>
      <c r="Q1200" s="57">
        <v>0</v>
      </c>
      <c r="R1200" s="18">
        <f>IF(OR(표1[[#This Row],[대표자명]]="김진국",표1[[#This Row],[사업자번호]]=5913300426),50,100)</f>
        <v>100</v>
      </c>
      <c r="S1200" s="18">
        <v>50</v>
      </c>
      <c r="T1200" s="39" t="s">
        <v>64</v>
      </c>
      <c r="U1200" s="11" t="s">
        <v>64</v>
      </c>
      <c r="V1200" s="11">
        <v>6380801417</v>
      </c>
      <c r="W1200" s="11" t="s">
        <v>8161</v>
      </c>
      <c r="X1200" s="11" t="s">
        <v>8162</v>
      </c>
      <c r="Y1200" s="11" t="s">
        <v>8163</v>
      </c>
      <c r="Z1200" s="11">
        <v>63810204058660</v>
      </c>
      <c r="AA1200" s="11" t="s">
        <v>90</v>
      </c>
      <c r="AB1200" s="11" t="s">
        <v>8164</v>
      </c>
      <c r="AC1200" s="11"/>
      <c r="AD1200" s="11"/>
      <c r="AE1200" s="11"/>
      <c r="AF1200" s="15"/>
      <c r="AG1200" s="56" t="str">
        <f>IFERROR(VLOOKUP(표1[[#This Row],[담당자]],'담당자 정보'!$B:$D,2,0),"")</f>
        <v>모아라인</v>
      </c>
      <c r="AH1200" s="11" t="str">
        <f>IFERROR(VLOOKUP(표1[[#This Row],[담당자]],'담당자 정보'!$B:$E,4,0),"")</f>
        <v>인프라확장_3팀</v>
      </c>
      <c r="AI1200" s="167" t="s">
        <v>333</v>
      </c>
      <c r="AJ1200" s="39" t="str">
        <f>IFERROR(VLOOKUP(표1[[#This Row],[담당자]],배민비즈계정!$B:$E,3,0),"")</f>
        <v>samsami7777777</v>
      </c>
      <c r="AK1200" s="39" t="str">
        <f>IFERROR(VLOOKUP(표1[[#This Row],[담당자]],배민비즈계정!$B:$E,4,0),"")</f>
        <v>010-5212-8218</v>
      </c>
      <c r="AL1200" s="12" t="str">
        <f>VLOOKUP(표1[[#This Row],[담당자]],배민비즈계정!$B:$E,2,0)</f>
        <v>모아라인</v>
      </c>
      <c r="AM1200" s="11" t="str">
        <f>VLOOKUP(표1[[#This Row],[담당자]],'담당자 정보'!B:G,6,FALSE)</f>
        <v>김영선</v>
      </c>
      <c r="AN1200" s="11" t="str">
        <f>VLOOKUP(표1[[#This Row],[팀장]],배민비즈계정!$B:$E,3,FALSE)</f>
        <v>samsami7777777</v>
      </c>
      <c r="AO1200" s="16" t="str">
        <f>VLOOKUP(표1[[#This Row],[팀장]],배민비즈계정!$B:$E,4,FALSE)</f>
        <v>010-5212-8218</v>
      </c>
      <c r="AP1200" s="2" t="str">
        <f t="shared" si="0"/>
        <v>경북</v>
      </c>
      <c r="AQ1200" s="2" t="str">
        <f t="shared" si="1"/>
        <v>경산시</v>
      </c>
      <c r="AR1200" s="2" t="str">
        <f>_xlfn.XLOOKUP(표1[[#This Row],[시도2]]&amp;" "&amp;표1[[#This Row],[시군구2]],요금제0402!C:C,요금제0402!G:G)</f>
        <v>지방</v>
      </c>
      <c r="AS1200" s="2"/>
      <c r="AT1200" s="2"/>
      <c r="AU1200" s="2"/>
    </row>
    <row r="1201" spans="1:47" ht="16.5" customHeight="1">
      <c r="A1201" s="44">
        <v>1199</v>
      </c>
      <c r="B1201" s="17"/>
      <c r="C1201" s="17" t="s">
        <v>8165</v>
      </c>
      <c r="D1201" s="17" t="s">
        <v>8166</v>
      </c>
      <c r="E1201" s="11" t="s">
        <v>3758</v>
      </c>
      <c r="F1201" s="17" t="s">
        <v>447</v>
      </c>
      <c r="G1201" s="17" t="s">
        <v>1668</v>
      </c>
      <c r="H1201" s="11">
        <v>0</v>
      </c>
      <c r="I1201" s="154"/>
      <c r="J1201" s="17" t="s">
        <v>8167</v>
      </c>
      <c r="K1201" s="17" t="s">
        <v>8168</v>
      </c>
      <c r="L1201" s="17" t="s">
        <v>7116</v>
      </c>
      <c r="M1201" s="12">
        <v>45702</v>
      </c>
      <c r="N1201" s="12">
        <v>45707</v>
      </c>
      <c r="O1201" s="12" t="str">
        <f>IFERROR(_xlfn.XLOOKUP(표1[[#This Row],[시도]]&amp;" "&amp;표1[[#This Row],[시군구]],요금제0402!C:C,요금제0402!G:G),"-")</f>
        <v>지방</v>
      </c>
      <c r="P1201" s="156"/>
      <c r="Q1201" s="57">
        <v>0</v>
      </c>
      <c r="R1201" s="18">
        <f>IF(OR(표1[[#This Row],[대표자명]]="김진국",표1[[#This Row],[사업자번호]]=5913300426),50,100)</f>
        <v>100</v>
      </c>
      <c r="S1201" s="18">
        <v>50</v>
      </c>
      <c r="T1201" s="39" t="s">
        <v>64</v>
      </c>
      <c r="U1201" s="11" t="s">
        <v>64</v>
      </c>
      <c r="V1201" s="11">
        <v>0</v>
      </c>
      <c r="W1201" s="11">
        <v>0</v>
      </c>
      <c r="X1201" s="11">
        <v>0</v>
      </c>
      <c r="Y1201" s="11">
        <v>0</v>
      </c>
      <c r="Z1201" s="11">
        <v>0</v>
      </c>
      <c r="AA1201" s="11">
        <v>0</v>
      </c>
      <c r="AB1201" s="11">
        <v>0</v>
      </c>
      <c r="AC1201" s="17"/>
      <c r="AD1201" s="17"/>
      <c r="AE1201" s="17"/>
      <c r="AF1201" s="32"/>
      <c r="AG1201" s="56" t="str">
        <f>IFERROR(VLOOKUP(표1[[#This Row],[담당자]],'담당자 정보'!$B:$D,2,0),"")</f>
        <v>바로고</v>
      </c>
      <c r="AH1201" s="17" t="str">
        <f>IFERROR(VLOOKUP(표1[[#This Row],[담당자]],'담당자 정보'!$B:$E,4,0),"")</f>
        <v>2팀</v>
      </c>
      <c r="AI1201" s="167" t="s">
        <v>298</v>
      </c>
      <c r="AJ1201" s="41" t="str">
        <f>IFERROR(VLOOKUP(표1[[#This Row],[담당자]],배민비즈계정!$B:$E,3,0),"")</f>
        <v>hbshim</v>
      </c>
      <c r="AK1201" s="41" t="str">
        <f>IFERROR(VLOOKUP(표1[[#This Row],[담당자]],배민비즈계정!$B:$E,4,0),"")</f>
        <v xml:space="preserve"> 010-8940-9029</v>
      </c>
      <c r="AL1201" s="78" t="str">
        <f>VLOOKUP(표1[[#This Row],[담당자]],배민비즈계정!$B:$E,2,0)</f>
        <v>2팀</v>
      </c>
      <c r="AM1201" s="17" t="str">
        <f>VLOOKUP(표1[[#This Row],[담당자]],'담당자 정보'!B:G,6,FALSE)</f>
        <v>최융희</v>
      </c>
      <c r="AN1201" s="17" t="str">
        <f>VLOOKUP(표1[[#This Row],[팀장]],배민비즈계정!$B:$E,3,FALSE)</f>
        <v>yhchoi62</v>
      </c>
      <c r="AO1201" s="103" t="str">
        <f>VLOOKUP(표1[[#This Row],[팀장]],배민비즈계정!$B:$E,4,FALSE)</f>
        <v xml:space="preserve"> 010-2336-6262</v>
      </c>
      <c r="AP1201" s="2" t="str">
        <f t="shared" si="0"/>
        <v>충북</v>
      </c>
      <c r="AQ1201" s="2" t="str">
        <f t="shared" si="1"/>
        <v>제천시</v>
      </c>
      <c r="AR1201" s="2" t="str">
        <f>_xlfn.XLOOKUP(표1[[#This Row],[시도2]]&amp;" "&amp;표1[[#This Row],[시군구2]],요금제0402!C:C,요금제0402!G:G)</f>
        <v>지방</v>
      </c>
      <c r="AS1201" s="2"/>
      <c r="AT1201" s="2"/>
      <c r="AU1201" s="2"/>
    </row>
    <row r="1202" spans="1:47" ht="16.5" customHeight="1">
      <c r="A1202" s="44">
        <v>1200</v>
      </c>
      <c r="B1202" s="11"/>
      <c r="C1202" s="11" t="s">
        <v>8169</v>
      </c>
      <c r="D1202" s="11" t="s">
        <v>8170</v>
      </c>
      <c r="E1202" s="11" t="s">
        <v>3758</v>
      </c>
      <c r="F1202" s="11" t="s">
        <v>1706</v>
      </c>
      <c r="G1202" s="11" t="s">
        <v>1725</v>
      </c>
      <c r="H1202" s="11">
        <v>0</v>
      </c>
      <c r="I1202" s="50"/>
      <c r="J1202" s="11" t="s">
        <v>8171</v>
      </c>
      <c r="K1202" s="11" t="s">
        <v>8172</v>
      </c>
      <c r="L1202" s="11" t="s">
        <v>7116</v>
      </c>
      <c r="M1202" s="12">
        <v>45709</v>
      </c>
      <c r="N1202" s="12">
        <v>45714</v>
      </c>
      <c r="O1202" s="12" t="str">
        <f>IFERROR(_xlfn.XLOOKUP(표1[[#This Row],[시도]]&amp;" "&amp;표1[[#This Row],[시군구]],요금제0402!C:C,요금제0402!G:G),"-")</f>
        <v>지방</v>
      </c>
      <c r="P1202" s="40"/>
      <c r="Q1202" s="57">
        <v>0</v>
      </c>
      <c r="R1202" s="18">
        <f>IF(OR(표1[[#This Row],[대표자명]]="김진국",표1[[#This Row],[사업자번호]]=5913300426),50,100)</f>
        <v>100</v>
      </c>
      <c r="S1202" s="18">
        <v>50</v>
      </c>
      <c r="T1202" s="39" t="s">
        <v>64</v>
      </c>
      <c r="U1202" s="11" t="s">
        <v>150</v>
      </c>
      <c r="V1202" s="11">
        <v>0</v>
      </c>
      <c r="W1202" s="11">
        <v>0</v>
      </c>
      <c r="X1202" s="11">
        <v>0</v>
      </c>
      <c r="Y1202" s="11">
        <v>0</v>
      </c>
      <c r="Z1202" s="11">
        <v>0</v>
      </c>
      <c r="AA1202" s="11">
        <v>0</v>
      </c>
      <c r="AB1202" s="11">
        <v>0</v>
      </c>
      <c r="AC1202" s="11"/>
      <c r="AD1202" s="11"/>
      <c r="AE1202" s="11"/>
      <c r="AF1202" s="15"/>
      <c r="AG1202" s="17" t="str">
        <f>IFERROR(VLOOKUP(표1[[#This Row],[담당자]],'담당자 정보'!$B:$D,2,0),"")</f>
        <v>바로고</v>
      </c>
      <c r="AH1202" s="11" t="str">
        <f>IFERROR(VLOOKUP(표1[[#This Row],[담당자]],'담당자 정보'!$B:$E,4,0),"")</f>
        <v>2팀</v>
      </c>
      <c r="AI1202" s="41" t="s">
        <v>298</v>
      </c>
      <c r="AJ1202" s="39" t="str">
        <f>IFERROR(VLOOKUP(표1[[#This Row],[담당자]],배민비즈계정!$B:$E,3,0),"")</f>
        <v>hbshim</v>
      </c>
      <c r="AK1202" s="39" t="str">
        <f>IFERROR(VLOOKUP(표1[[#This Row],[담당자]],배민비즈계정!$B:$E,4,0),"")</f>
        <v xml:space="preserve"> 010-8940-9029</v>
      </c>
      <c r="AL1202" s="12" t="str">
        <f>VLOOKUP(표1[[#This Row],[담당자]],배민비즈계정!$B:$E,2,0)</f>
        <v>2팀</v>
      </c>
      <c r="AM1202" s="11" t="str">
        <f>VLOOKUP(표1[[#This Row],[담당자]],'담당자 정보'!B:G,6,FALSE)</f>
        <v>최융희</v>
      </c>
      <c r="AN1202" s="11" t="str">
        <f>VLOOKUP(표1[[#This Row],[팀장]],배민비즈계정!$B:$E,3,FALSE)</f>
        <v>yhchoi62</v>
      </c>
      <c r="AO1202" s="16" t="str">
        <f>VLOOKUP(표1[[#This Row],[팀장]],배민비즈계정!$B:$E,4,FALSE)</f>
        <v xml:space="preserve"> 010-2336-6262</v>
      </c>
      <c r="AP1202" s="2" t="str">
        <f t="shared" si="0"/>
        <v>전북</v>
      </c>
      <c r="AQ1202" s="2" t="str">
        <f t="shared" si="1"/>
        <v>군산시</v>
      </c>
      <c r="AR1202" s="2" t="str">
        <f>_xlfn.XLOOKUP(표1[[#This Row],[시도2]]&amp;" "&amp;표1[[#This Row],[시군구2]],요금제0402!C:C,요금제0402!G:G)</f>
        <v>지방</v>
      </c>
      <c r="AS1202" s="2"/>
      <c r="AT1202" s="2"/>
      <c r="AU1202" s="2"/>
    </row>
    <row r="1203" spans="1:47" ht="16.5" customHeight="1">
      <c r="A1203" s="60">
        <v>1201</v>
      </c>
      <c r="B1203" s="11"/>
      <c r="C1203" s="11" t="s">
        <v>8173</v>
      </c>
      <c r="D1203" s="11" t="s">
        <v>8174</v>
      </c>
      <c r="E1203" s="11" t="s">
        <v>75</v>
      </c>
      <c r="F1203" s="11" t="s">
        <v>388</v>
      </c>
      <c r="G1203" s="11" t="s">
        <v>400</v>
      </c>
      <c r="H1203" s="11">
        <v>0</v>
      </c>
      <c r="I1203" s="50"/>
      <c r="J1203" s="11" t="s">
        <v>8175</v>
      </c>
      <c r="K1203" s="11" t="s">
        <v>8176</v>
      </c>
      <c r="L1203" s="11" t="s">
        <v>7116</v>
      </c>
      <c r="M1203" s="12">
        <v>45709</v>
      </c>
      <c r="N1203" s="12">
        <v>45714</v>
      </c>
      <c r="O1203" s="12" t="str">
        <f>IFERROR(_xlfn.XLOOKUP(표1[[#This Row],[시도]]&amp;" "&amp;표1[[#This Row],[시군구]],요금제0402!C:C,요금제0402!G:G),"-")</f>
        <v>지방</v>
      </c>
      <c r="P1203" s="40"/>
      <c r="Q1203" s="57">
        <v>0</v>
      </c>
      <c r="R1203" s="18">
        <f>IF(OR(표1[[#This Row],[대표자명]]="김진국",표1[[#This Row],[사업자번호]]=5913300426),50,100)</f>
        <v>100</v>
      </c>
      <c r="S1203" s="18">
        <v>50</v>
      </c>
      <c r="T1203" s="39" t="s">
        <v>64</v>
      </c>
      <c r="U1203" s="11" t="s">
        <v>64</v>
      </c>
      <c r="V1203" s="11">
        <v>2205000725</v>
      </c>
      <c r="W1203" s="11" t="s">
        <v>8177</v>
      </c>
      <c r="X1203" s="11" t="s">
        <v>8178</v>
      </c>
      <c r="Y1203" s="11" t="s">
        <v>8179</v>
      </c>
      <c r="Z1203" s="11">
        <v>3333143496372</v>
      </c>
      <c r="AA1203" s="11" t="s">
        <v>68</v>
      </c>
      <c r="AB1203" s="11" t="s">
        <v>8180</v>
      </c>
      <c r="AC1203" s="11"/>
      <c r="AD1203" s="11"/>
      <c r="AE1203" s="11"/>
      <c r="AF1203" s="15"/>
      <c r="AG1203" s="56" t="str">
        <f>IFERROR(VLOOKUP(표1[[#This Row],[담당자]],'담당자 정보'!$B:$D,2,0),"")</f>
        <v>바로고</v>
      </c>
      <c r="AH1203" s="11" t="str">
        <f>IFERROR(VLOOKUP(표1[[#This Row],[담당자]],'담당자 정보'!$B:$E,4,0),"")</f>
        <v>2팀</v>
      </c>
      <c r="AI1203" s="167" t="s">
        <v>8181</v>
      </c>
      <c r="AJ1203" s="39" t="str">
        <f>IFERROR(VLOOKUP(표1[[#This Row],[담당자]],배민비즈계정!$B:$E,3,0),"")</f>
        <v>realjay133</v>
      </c>
      <c r="AK1203" s="39" t="str">
        <f>IFERROR(VLOOKUP(표1[[#This Row],[담당자]],배민비즈계정!$B:$E,4,0),"")</f>
        <v>010-5830-1592</v>
      </c>
      <c r="AL1203" s="12" t="str">
        <f>VLOOKUP(표1[[#This Row],[담당자]],배민비즈계정!$B:$E,2,0)</f>
        <v>2팀</v>
      </c>
      <c r="AM1203" s="11" t="str">
        <f>VLOOKUP(표1[[#This Row],[담당자]],'담당자 정보'!B:G,6,FALSE)</f>
        <v>최융희</v>
      </c>
      <c r="AN1203" s="11" t="str">
        <f>VLOOKUP(표1[[#This Row],[팀장]],배민비즈계정!$B:$E,3,FALSE)</f>
        <v>yhchoi62</v>
      </c>
      <c r="AO1203" s="16" t="str">
        <f>VLOOKUP(표1[[#This Row],[팀장]],배민비즈계정!$B:$E,4,FALSE)</f>
        <v xml:space="preserve"> 010-2336-6262</v>
      </c>
      <c r="AP1203" s="2" t="str">
        <f t="shared" si="0"/>
        <v>광주</v>
      </c>
      <c r="AQ1203" s="2" t="str">
        <f t="shared" si="1"/>
        <v>남구</v>
      </c>
      <c r="AR1203" s="2" t="str">
        <f>_xlfn.XLOOKUP(표1[[#This Row],[시도2]]&amp;" "&amp;표1[[#This Row],[시군구2]],요금제0402!C:C,요금제0402!G:G)</f>
        <v>지방</v>
      </c>
      <c r="AS1203" s="2"/>
      <c r="AT1203" s="2"/>
      <c r="AU1203" s="2"/>
    </row>
    <row r="1204" spans="1:47" ht="16.5" customHeight="1">
      <c r="A1204" s="44">
        <v>1202</v>
      </c>
      <c r="B1204" s="11"/>
      <c r="C1204" s="11" t="s">
        <v>8182</v>
      </c>
      <c r="D1204" s="11" t="s">
        <v>8183</v>
      </c>
      <c r="E1204" s="11" t="s">
        <v>108</v>
      </c>
      <c r="F1204" s="11" t="s">
        <v>388</v>
      </c>
      <c r="G1204" s="11" t="s">
        <v>423</v>
      </c>
      <c r="H1204" s="11">
        <v>1</v>
      </c>
      <c r="I1204" s="50"/>
      <c r="J1204" s="11" t="s">
        <v>8184</v>
      </c>
      <c r="K1204" s="11" t="s">
        <v>8185</v>
      </c>
      <c r="L1204" s="11" t="s">
        <v>7116</v>
      </c>
      <c r="M1204" s="12">
        <v>45709</v>
      </c>
      <c r="N1204" s="12">
        <v>45714</v>
      </c>
      <c r="O1204" s="12" t="str">
        <f>IFERROR(_xlfn.XLOOKUP(표1[[#This Row],[시도]]&amp;" "&amp;표1[[#This Row],[시군구]],요금제0402!C:C,요금제0402!G:G),"-")</f>
        <v>지방</v>
      </c>
      <c r="P1204" s="40"/>
      <c r="Q1204" s="57">
        <v>0</v>
      </c>
      <c r="R1204" s="18">
        <f>IF(OR(표1[[#This Row],[대표자명]]="김진국",표1[[#This Row],[사업자번호]]=5913300426),50,100)</f>
        <v>100</v>
      </c>
      <c r="S1204" s="18">
        <v>50</v>
      </c>
      <c r="T1204" s="39" t="s">
        <v>64</v>
      </c>
      <c r="U1204" s="11" t="s">
        <v>64</v>
      </c>
      <c r="V1204" s="11">
        <v>4882201119</v>
      </c>
      <c r="W1204" s="11" t="s">
        <v>427</v>
      </c>
      <c r="X1204" s="11" t="s">
        <v>428</v>
      </c>
      <c r="Y1204" s="11" t="s">
        <v>8186</v>
      </c>
      <c r="Z1204" s="11">
        <v>137008595288</v>
      </c>
      <c r="AA1204" s="11" t="s">
        <v>430</v>
      </c>
      <c r="AB1204" s="11" t="s">
        <v>8187</v>
      </c>
      <c r="AC1204" s="11"/>
      <c r="AD1204" s="11"/>
      <c r="AE1204" s="11"/>
      <c r="AF1204" s="15"/>
      <c r="AG1204" s="56" t="str">
        <f>IFERROR(VLOOKUP(표1[[#This Row],[담당자]],'담당자 정보'!$B:$D,2,0),"")</f>
        <v>모아라인</v>
      </c>
      <c r="AH1204" s="11" t="str">
        <f>IFERROR(VLOOKUP(표1[[#This Row],[담당자]],'담당자 정보'!$B:$E,4,0),"")</f>
        <v>인프라확장실</v>
      </c>
      <c r="AI1204" s="167" t="s">
        <v>396</v>
      </c>
      <c r="AJ1204" s="39" t="str">
        <f>IFERROR(VLOOKUP(표1[[#This Row],[담당자]],배민비즈계정!$B:$E,3,0),"")</f>
        <v>jpmook12</v>
      </c>
      <c r="AK1204" s="39" t="str">
        <f>IFERROR(VLOOKUP(표1[[#This Row],[담당자]],배민비즈계정!$B:$E,4,0),"")</f>
        <v>010-9904-2857</v>
      </c>
      <c r="AL1204" s="12" t="str">
        <f>VLOOKUP(표1[[#This Row],[담당자]],배민비즈계정!$B:$E,2,0)</f>
        <v>모아라인</v>
      </c>
      <c r="AM1204" s="11">
        <f>VLOOKUP(표1[[#This Row],[담당자]],'담당자 정보'!B:G,6,FALSE)</f>
        <v>0</v>
      </c>
      <c r="AN1204" s="11" t="e">
        <f>VLOOKUP(표1[[#This Row],[팀장]],배민비즈계정!$B:$E,3,FALSE)</f>
        <v>#N/A</v>
      </c>
      <c r="AO1204" s="16" t="e">
        <f>VLOOKUP(표1[[#This Row],[팀장]],배민비즈계정!$B:$E,4,FALSE)</f>
        <v>#N/A</v>
      </c>
      <c r="AP1204" s="2" t="str">
        <f t="shared" si="0"/>
        <v>광주</v>
      </c>
      <c r="AQ1204" s="2" t="str">
        <f t="shared" si="1"/>
        <v>광산구</v>
      </c>
      <c r="AR1204" s="2" t="str">
        <f>_xlfn.XLOOKUP(표1[[#This Row],[시도2]]&amp;" "&amp;표1[[#This Row],[시군구2]],요금제0402!C:C,요금제0402!G:G)</f>
        <v>지방</v>
      </c>
      <c r="AS1204" s="2"/>
      <c r="AT1204" s="2"/>
      <c r="AU1204" s="2"/>
    </row>
    <row r="1205" spans="1:47" ht="16.5" customHeight="1">
      <c r="A1205" s="44">
        <v>1203</v>
      </c>
      <c r="B1205" s="11"/>
      <c r="C1205" s="11" t="s">
        <v>8188</v>
      </c>
      <c r="D1205" s="11" t="s">
        <v>8189</v>
      </c>
      <c r="E1205" s="11" t="s">
        <v>56</v>
      </c>
      <c r="F1205" s="11" t="s">
        <v>388</v>
      </c>
      <c r="G1205" s="11" t="s">
        <v>423</v>
      </c>
      <c r="H1205" s="11">
        <v>1</v>
      </c>
      <c r="I1205" s="50"/>
      <c r="J1205" s="11" t="s">
        <v>8190</v>
      </c>
      <c r="K1205" s="11" t="s">
        <v>8191</v>
      </c>
      <c r="L1205" s="11" t="s">
        <v>7116</v>
      </c>
      <c r="M1205" s="12">
        <v>45709</v>
      </c>
      <c r="N1205" s="12">
        <v>45714</v>
      </c>
      <c r="O1205" s="12" t="str">
        <f>IFERROR(_xlfn.XLOOKUP(표1[[#This Row],[시도]]&amp;" "&amp;표1[[#This Row],[시군구]],요금제0402!C:C,요금제0402!G:G),"-")</f>
        <v>지방</v>
      </c>
      <c r="P1205" s="40"/>
      <c r="Q1205" s="57">
        <v>0</v>
      </c>
      <c r="R1205" s="18">
        <f>IF(OR(표1[[#This Row],[대표자명]]="김진국",표1[[#This Row],[사업자번호]]=5913300426),50,100)</f>
        <v>100</v>
      </c>
      <c r="S1205" s="18">
        <v>50</v>
      </c>
      <c r="T1205" s="39" t="s">
        <v>64</v>
      </c>
      <c r="U1205" s="11" t="s">
        <v>64</v>
      </c>
      <c r="V1205" s="11">
        <v>4882201119</v>
      </c>
      <c r="W1205" s="11" t="s">
        <v>427</v>
      </c>
      <c r="X1205" s="11" t="s">
        <v>428</v>
      </c>
      <c r="Y1205" s="11" t="s">
        <v>8186</v>
      </c>
      <c r="Z1205" s="11">
        <v>3561281012873</v>
      </c>
      <c r="AA1205" s="11" t="s">
        <v>142</v>
      </c>
      <c r="AB1205" s="11" t="s">
        <v>8187</v>
      </c>
      <c r="AC1205" s="11"/>
      <c r="AD1205" s="11"/>
      <c r="AE1205" s="11"/>
      <c r="AF1205" s="15"/>
      <c r="AG1205" s="56" t="str">
        <f>IFERROR(VLOOKUP(표1[[#This Row],[담당자]],'담당자 정보'!$B:$D,2,0),"")</f>
        <v>모아라인</v>
      </c>
      <c r="AH1205" s="11" t="str">
        <f>IFERROR(VLOOKUP(표1[[#This Row],[담당자]],'담당자 정보'!$B:$E,4,0),"")</f>
        <v>인프라확장실</v>
      </c>
      <c r="AI1205" s="167" t="s">
        <v>396</v>
      </c>
      <c r="AJ1205" s="39" t="str">
        <f>IFERROR(VLOOKUP(표1[[#This Row],[담당자]],배민비즈계정!$B:$E,3,0),"")</f>
        <v>jpmook12</v>
      </c>
      <c r="AK1205" s="39" t="str">
        <f>IFERROR(VLOOKUP(표1[[#This Row],[담당자]],배민비즈계정!$B:$E,4,0),"")</f>
        <v>010-9904-2857</v>
      </c>
      <c r="AL1205" s="12" t="str">
        <f>VLOOKUP(표1[[#This Row],[담당자]],배민비즈계정!$B:$E,2,0)</f>
        <v>모아라인</v>
      </c>
      <c r="AM1205" s="11">
        <f>VLOOKUP(표1[[#This Row],[담당자]],'담당자 정보'!B:G,6,FALSE)</f>
        <v>0</v>
      </c>
      <c r="AN1205" s="11" t="e">
        <f>VLOOKUP(표1[[#This Row],[팀장]],배민비즈계정!$B:$E,3,FALSE)</f>
        <v>#N/A</v>
      </c>
      <c r="AO1205" s="16" t="e">
        <f>VLOOKUP(표1[[#This Row],[팀장]],배민비즈계정!$B:$E,4,FALSE)</f>
        <v>#N/A</v>
      </c>
      <c r="AP1205" s="2" t="str">
        <f t="shared" si="0"/>
        <v>광주</v>
      </c>
      <c r="AQ1205" s="2" t="str">
        <f t="shared" si="1"/>
        <v>광산구</v>
      </c>
      <c r="AR1205" s="2" t="str">
        <f>_xlfn.XLOOKUP(표1[[#This Row],[시도2]]&amp;" "&amp;표1[[#This Row],[시군구2]],요금제0402!C:C,요금제0402!G:G)</f>
        <v>지방</v>
      </c>
      <c r="AS1205" s="2"/>
      <c r="AT1205" s="2"/>
      <c r="AU1205" s="2"/>
    </row>
    <row r="1206" spans="1:47" ht="16.5" customHeight="1">
      <c r="A1206" s="60">
        <v>1204</v>
      </c>
      <c r="B1206" s="11"/>
      <c r="C1206" s="11" t="s">
        <v>8192</v>
      </c>
      <c r="D1206" s="11" t="s">
        <v>8193</v>
      </c>
      <c r="E1206" s="11" t="s">
        <v>3758</v>
      </c>
      <c r="F1206" s="11" t="s">
        <v>388</v>
      </c>
      <c r="G1206" s="11" t="s">
        <v>423</v>
      </c>
      <c r="H1206" s="11">
        <v>0</v>
      </c>
      <c r="I1206" s="50"/>
      <c r="J1206" s="11" t="s">
        <v>8194</v>
      </c>
      <c r="K1206" s="11" t="s">
        <v>8195</v>
      </c>
      <c r="L1206" s="11" t="s">
        <v>7116</v>
      </c>
      <c r="M1206" s="12">
        <v>45709</v>
      </c>
      <c r="N1206" s="12">
        <v>45714</v>
      </c>
      <c r="O1206" s="12" t="str">
        <f>IFERROR(_xlfn.XLOOKUP(표1[[#This Row],[시도]]&amp;" "&amp;표1[[#This Row],[시군구]],요금제0402!C:C,요금제0402!G:G),"-")</f>
        <v>지방</v>
      </c>
      <c r="P1206" s="40"/>
      <c r="Q1206" s="57">
        <v>0</v>
      </c>
      <c r="R1206" s="18">
        <f>IF(OR(표1[[#This Row],[대표자명]]="김진국",표1[[#This Row],[사업자번호]]=5913300426),50,100)</f>
        <v>100</v>
      </c>
      <c r="S1206" s="18">
        <v>50</v>
      </c>
      <c r="T1206" s="39" t="s">
        <v>64</v>
      </c>
      <c r="U1206" s="11" t="s">
        <v>64</v>
      </c>
      <c r="V1206" s="11">
        <v>4882201119</v>
      </c>
      <c r="W1206" s="11" t="s">
        <v>427</v>
      </c>
      <c r="X1206" s="11" t="s">
        <v>428</v>
      </c>
      <c r="Y1206" s="11" t="s">
        <v>8186</v>
      </c>
      <c r="Z1206" s="11">
        <v>137008595288</v>
      </c>
      <c r="AA1206" s="11" t="s">
        <v>430</v>
      </c>
      <c r="AB1206" s="11" t="s">
        <v>8187</v>
      </c>
      <c r="AC1206" s="11"/>
      <c r="AD1206" s="11"/>
      <c r="AE1206" s="11"/>
      <c r="AF1206" s="15"/>
      <c r="AG1206" s="56" t="str">
        <f>IFERROR(VLOOKUP(표1[[#This Row],[담당자]],'담당자 정보'!$B:$D,2,0),"")</f>
        <v>모아라인</v>
      </c>
      <c r="AH1206" s="11" t="str">
        <f>IFERROR(VLOOKUP(표1[[#This Row],[담당자]],'담당자 정보'!$B:$E,4,0),"")</f>
        <v>인프라확장실</v>
      </c>
      <c r="AI1206" s="167" t="s">
        <v>396</v>
      </c>
      <c r="AJ1206" s="39" t="str">
        <f>IFERROR(VLOOKUP(표1[[#This Row],[담당자]],배민비즈계정!$B:$E,3,0),"")</f>
        <v>jpmook12</v>
      </c>
      <c r="AK1206" s="39" t="str">
        <f>IFERROR(VLOOKUP(표1[[#This Row],[담당자]],배민비즈계정!$B:$E,4,0),"")</f>
        <v>010-9904-2857</v>
      </c>
      <c r="AL1206" s="12" t="str">
        <f>VLOOKUP(표1[[#This Row],[담당자]],배민비즈계정!$B:$E,2,0)</f>
        <v>모아라인</v>
      </c>
      <c r="AM1206" s="11">
        <f>VLOOKUP(표1[[#This Row],[담당자]],'담당자 정보'!B:G,6,FALSE)</f>
        <v>0</v>
      </c>
      <c r="AN1206" s="11" t="e">
        <f>VLOOKUP(표1[[#This Row],[팀장]],배민비즈계정!$B:$E,3,FALSE)</f>
        <v>#N/A</v>
      </c>
      <c r="AO1206" s="16" t="e">
        <f>VLOOKUP(표1[[#This Row],[팀장]],배민비즈계정!$B:$E,4,FALSE)</f>
        <v>#N/A</v>
      </c>
      <c r="AP1206" s="2" t="str">
        <f t="shared" si="0"/>
        <v>광주</v>
      </c>
      <c r="AQ1206" s="2" t="str">
        <f t="shared" si="1"/>
        <v>광산구</v>
      </c>
      <c r="AR1206" s="2" t="str">
        <f>_xlfn.XLOOKUP(표1[[#This Row],[시도2]]&amp;" "&amp;표1[[#This Row],[시군구2]],요금제0402!C:C,요금제0402!G:G)</f>
        <v>지방</v>
      </c>
      <c r="AS1206" s="2"/>
      <c r="AT1206" s="2"/>
      <c r="AU1206" s="2"/>
    </row>
    <row r="1207" spans="1:47" ht="16.5" customHeight="1">
      <c r="A1207" s="44">
        <v>1205</v>
      </c>
      <c r="B1207" s="11"/>
      <c r="C1207" s="11" t="s">
        <v>8196</v>
      </c>
      <c r="D1207" s="11" t="s">
        <v>8197</v>
      </c>
      <c r="E1207" s="11" t="s">
        <v>3758</v>
      </c>
      <c r="F1207" s="11" t="s">
        <v>1747</v>
      </c>
      <c r="G1207" s="11" t="s">
        <v>1810</v>
      </c>
      <c r="H1207" s="11">
        <v>0</v>
      </c>
      <c r="I1207" s="50"/>
      <c r="J1207" s="11" t="s">
        <v>8198</v>
      </c>
      <c r="K1207" s="11" t="s">
        <v>8199</v>
      </c>
      <c r="L1207" s="11" t="s">
        <v>7116</v>
      </c>
      <c r="M1207" s="12">
        <v>45709</v>
      </c>
      <c r="N1207" s="12">
        <v>45714</v>
      </c>
      <c r="O1207" s="12" t="str">
        <f>IFERROR(_xlfn.XLOOKUP(표1[[#This Row],[시도]]&amp;" "&amp;표1[[#This Row],[시군구]],요금제0402!C:C,요금제0402!G:G),"-")</f>
        <v>지방</v>
      </c>
      <c r="P1207" s="40"/>
      <c r="Q1207" s="57">
        <v>0</v>
      </c>
      <c r="R1207" s="18">
        <f>IF(OR(표1[[#This Row],[대표자명]]="김진국",표1[[#This Row],[사업자번호]]=5913300426),50,100)</f>
        <v>100</v>
      </c>
      <c r="S1207" s="18">
        <v>50</v>
      </c>
      <c r="T1207" s="39" t="s">
        <v>64</v>
      </c>
      <c r="U1207" s="11" t="s">
        <v>150</v>
      </c>
      <c r="V1207" s="11">
        <v>0</v>
      </c>
      <c r="W1207" s="11">
        <v>0</v>
      </c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/>
      <c r="AD1207" s="11"/>
      <c r="AE1207" s="11"/>
      <c r="AF1207" s="15"/>
      <c r="AG1207" s="56" t="str">
        <f>IFERROR(VLOOKUP(표1[[#This Row],[담당자]],'담당자 정보'!$B:$D,2,0),"")</f>
        <v>딜버</v>
      </c>
      <c r="AH1207" s="11" t="str">
        <f>IFERROR(VLOOKUP(표1[[#This Row],[담당자]],'담당자 정보'!$B:$E,4,0),"")</f>
        <v>-</v>
      </c>
      <c r="AI1207" s="167" t="s">
        <v>443</v>
      </c>
      <c r="AJ1207" s="39" t="str">
        <f>IFERROR(VLOOKUP(표1[[#This Row],[담당자]],배민비즈계정!$B:$E,3,0),"")</f>
        <v>ksy1596</v>
      </c>
      <c r="AK1207" s="39" t="str">
        <f>IFERROR(VLOOKUP(표1[[#This Row],[담당자]],배민비즈계정!$B:$E,4,0),"")</f>
        <v>010-4337-1596</v>
      </c>
      <c r="AL1207" s="12" t="str">
        <f>VLOOKUP(표1[[#This Row],[담당자]],배민비즈계정!$B:$E,2,0)</f>
        <v>딜버</v>
      </c>
      <c r="AM1207" s="11">
        <f>VLOOKUP(표1[[#This Row],[담당자]],'담당자 정보'!B:G,6,FALSE)</f>
        <v>0</v>
      </c>
      <c r="AN1207" s="11" t="e">
        <f>VLOOKUP(표1[[#This Row],[팀장]],배민비즈계정!$B:$E,3,FALSE)</f>
        <v>#N/A</v>
      </c>
      <c r="AO1207" s="16" t="e">
        <f>VLOOKUP(표1[[#This Row],[팀장]],배민비즈계정!$B:$E,4,FALSE)</f>
        <v>#N/A</v>
      </c>
      <c r="AP1207" s="2" t="str">
        <f t="shared" si="0"/>
        <v>경북</v>
      </c>
      <c r="AQ1207" s="2" t="str">
        <f t="shared" si="1"/>
        <v>포항시 남구</v>
      </c>
      <c r="AR1207" s="2" t="str">
        <f>_xlfn.XLOOKUP(표1[[#This Row],[시도2]]&amp;" "&amp;표1[[#This Row],[시군구2]],요금제0402!C:C,요금제0402!G:G)</f>
        <v>지방</v>
      </c>
      <c r="AS1207" s="2"/>
      <c r="AT1207" s="2"/>
      <c r="AU1207" s="2"/>
    </row>
    <row r="1208" spans="1:47" ht="16.5" customHeight="1">
      <c r="A1208" s="44">
        <v>1206</v>
      </c>
      <c r="B1208" s="11"/>
      <c r="C1208" s="11" t="s">
        <v>8200</v>
      </c>
      <c r="D1208" s="11" t="s">
        <v>8201</v>
      </c>
      <c r="E1208" s="11" t="s">
        <v>808</v>
      </c>
      <c r="F1208" s="11" t="s">
        <v>388</v>
      </c>
      <c r="G1208" s="11" t="s">
        <v>423</v>
      </c>
      <c r="H1208" s="11">
        <v>0</v>
      </c>
      <c r="I1208" s="50"/>
      <c r="J1208" s="11" t="s">
        <v>8202</v>
      </c>
      <c r="K1208" s="11" t="s">
        <v>8203</v>
      </c>
      <c r="L1208" s="11" t="s">
        <v>7116</v>
      </c>
      <c r="M1208" s="12">
        <v>45709</v>
      </c>
      <c r="N1208" s="12">
        <v>45714</v>
      </c>
      <c r="O1208" s="12" t="str">
        <f>IFERROR(_xlfn.XLOOKUP(표1[[#This Row],[시도]]&amp;" "&amp;표1[[#This Row],[시군구]],요금제0402!C:C,요금제0402!G:G),"-")</f>
        <v>지방</v>
      </c>
      <c r="P1208" s="40"/>
      <c r="Q1208" s="57">
        <v>0</v>
      </c>
      <c r="R1208" s="18">
        <f>IF(OR(표1[[#This Row],[대표자명]]="김진국",표1[[#This Row],[사업자번호]]=5913300426),50,100)</f>
        <v>100</v>
      </c>
      <c r="S1208" s="18">
        <v>50</v>
      </c>
      <c r="T1208" s="39" t="s">
        <v>64</v>
      </c>
      <c r="U1208" s="11" t="s">
        <v>64</v>
      </c>
      <c r="V1208" s="11">
        <v>2751502625</v>
      </c>
      <c r="W1208" s="11" t="s">
        <v>8204</v>
      </c>
      <c r="X1208" s="11" t="s">
        <v>8205</v>
      </c>
      <c r="Y1208" s="11" t="s">
        <v>8206</v>
      </c>
      <c r="Z1208" s="11">
        <v>3522279940493</v>
      </c>
      <c r="AA1208" s="11" t="s">
        <v>142</v>
      </c>
      <c r="AB1208" s="11" t="s">
        <v>8207</v>
      </c>
      <c r="AC1208" s="11"/>
      <c r="AD1208" s="11"/>
      <c r="AE1208" s="11"/>
      <c r="AF1208" s="15"/>
      <c r="AG1208" s="56" t="str">
        <f>IFERROR(VLOOKUP(표1[[#This Row],[담당자]],'담당자 정보'!$B:$D,2,0),"")</f>
        <v>모아라인</v>
      </c>
      <c r="AH1208" s="11" t="str">
        <f>IFERROR(VLOOKUP(표1[[#This Row],[담당자]],'담당자 정보'!$B:$E,4,0),"")</f>
        <v>인프라확장실</v>
      </c>
      <c r="AI1208" s="167" t="s">
        <v>396</v>
      </c>
      <c r="AJ1208" s="39" t="str">
        <f>IFERROR(VLOOKUP(표1[[#This Row],[담당자]],배민비즈계정!$B:$E,3,0),"")</f>
        <v>jpmook12</v>
      </c>
      <c r="AK1208" s="39" t="str">
        <f>IFERROR(VLOOKUP(표1[[#This Row],[담당자]],배민비즈계정!$B:$E,4,0),"")</f>
        <v>010-9904-2857</v>
      </c>
      <c r="AL1208" s="12" t="str">
        <f>VLOOKUP(표1[[#This Row],[담당자]],배민비즈계정!$B:$E,2,0)</f>
        <v>모아라인</v>
      </c>
      <c r="AM1208" s="11">
        <f>VLOOKUP(표1[[#This Row],[담당자]],'담당자 정보'!B:G,6,FALSE)</f>
        <v>0</v>
      </c>
      <c r="AN1208" s="11" t="e">
        <f>VLOOKUP(표1[[#This Row],[팀장]],배민비즈계정!$B:$E,3,FALSE)</f>
        <v>#N/A</v>
      </c>
      <c r="AO1208" s="16" t="e">
        <f>VLOOKUP(표1[[#This Row],[팀장]],배민비즈계정!$B:$E,4,FALSE)</f>
        <v>#N/A</v>
      </c>
      <c r="AP1208" s="2" t="str">
        <f t="shared" si="0"/>
        <v>광주</v>
      </c>
      <c r="AQ1208" s="2" t="str">
        <f t="shared" si="1"/>
        <v>광산구</v>
      </c>
      <c r="AR1208" s="2" t="str">
        <f>_xlfn.XLOOKUP(표1[[#This Row],[시도2]]&amp;" "&amp;표1[[#This Row],[시군구2]],요금제0402!C:C,요금제0402!G:G)</f>
        <v>지방</v>
      </c>
      <c r="AS1208" s="2"/>
      <c r="AT1208" s="2"/>
      <c r="AU1208" s="2"/>
    </row>
    <row r="1209" spans="1:47" ht="16.5" customHeight="1">
      <c r="A1209" s="60">
        <v>1207</v>
      </c>
      <c r="B1209" s="11"/>
      <c r="C1209" s="11" t="s">
        <v>8208</v>
      </c>
      <c r="D1209" s="11" t="s">
        <v>8209</v>
      </c>
      <c r="E1209" s="11" t="s">
        <v>108</v>
      </c>
      <c r="F1209" s="11" t="s">
        <v>1284</v>
      </c>
      <c r="G1209" s="11" t="s">
        <v>1285</v>
      </c>
      <c r="H1209" s="11">
        <v>2</v>
      </c>
      <c r="I1209" s="50"/>
      <c r="J1209" s="11" t="s">
        <v>8210</v>
      </c>
      <c r="K1209" s="11" t="s">
        <v>8211</v>
      </c>
      <c r="L1209" s="11" t="s">
        <v>7116</v>
      </c>
      <c r="M1209" s="12">
        <v>45709</v>
      </c>
      <c r="N1209" s="12">
        <v>45714</v>
      </c>
      <c r="O1209" s="12" t="str">
        <f>IFERROR(_xlfn.XLOOKUP(표1[[#This Row],[시도]]&amp;" "&amp;표1[[#This Row],[시군구]],요금제0402!C:C,요금제0402!G:G),"-")</f>
        <v>지방</v>
      </c>
      <c r="P1209" s="40"/>
      <c r="Q1209" s="57">
        <v>0</v>
      </c>
      <c r="R1209" s="18">
        <f>IF(OR(표1[[#This Row],[대표자명]]="김진국",표1[[#This Row],[사업자번호]]=5913300426),50,100)</f>
        <v>100</v>
      </c>
      <c r="S1209" s="18">
        <v>50</v>
      </c>
      <c r="T1209" s="39" t="s">
        <v>64</v>
      </c>
      <c r="U1209" s="11" t="s">
        <v>64</v>
      </c>
      <c r="V1209" s="11">
        <v>2893900879</v>
      </c>
      <c r="W1209" s="11" t="s">
        <v>8212</v>
      </c>
      <c r="X1209" s="11" t="s">
        <v>8213</v>
      </c>
      <c r="Y1209" s="11" t="s">
        <v>8214</v>
      </c>
      <c r="Z1209" s="11">
        <v>16608304802013</v>
      </c>
      <c r="AA1209" s="11" t="s">
        <v>103</v>
      </c>
      <c r="AB1209" s="11" t="s">
        <v>8215</v>
      </c>
      <c r="AC1209" s="11"/>
      <c r="AD1209" s="11"/>
      <c r="AE1209" s="11"/>
      <c r="AF1209" s="15"/>
      <c r="AG1209" s="56" t="str">
        <f>IFERROR(VLOOKUP(표1[[#This Row],[담당자]],'담당자 정보'!$B:$D,2,0),"")</f>
        <v>모아라인</v>
      </c>
      <c r="AH1209" s="11" t="str">
        <f>IFERROR(VLOOKUP(표1[[#This Row],[담당자]],'담당자 정보'!$B:$E,4,0),"")</f>
        <v>인프라확장_2팀</v>
      </c>
      <c r="AI1209" s="167" t="s">
        <v>455</v>
      </c>
      <c r="AJ1209" s="39" t="str">
        <f>IFERROR(VLOOKUP(표1[[#This Row],[담당자]],배민비즈계정!$B:$E,3,0),"")</f>
        <v>Dkssudgody</v>
      </c>
      <c r="AK1209" s="39" t="str">
        <f>IFERROR(VLOOKUP(표1[[#This Row],[담당자]],배민비즈계정!$B:$E,4,0),"")</f>
        <v>010-9737-2777</v>
      </c>
      <c r="AL1209" s="12" t="str">
        <f>VLOOKUP(표1[[#This Row],[담당자]],배민비즈계정!$B:$E,2,0)</f>
        <v>모아라인</v>
      </c>
      <c r="AM1209" s="11" t="str">
        <f>VLOOKUP(표1[[#This Row],[담당자]],'담당자 정보'!B:G,6,FALSE)</f>
        <v>김정교</v>
      </c>
      <c r="AN1209" s="11" t="str">
        <f>VLOOKUP(표1[[#This Row],[팀장]],배민비즈계정!$B:$E,3,FALSE)</f>
        <v>Dkssudgody</v>
      </c>
      <c r="AO1209" s="16" t="str">
        <f>VLOOKUP(표1[[#This Row],[팀장]],배민비즈계정!$B:$E,4,FALSE)</f>
        <v>010-9737-2777</v>
      </c>
      <c r="AP1209" s="2" t="str">
        <f t="shared" si="0"/>
        <v>충남</v>
      </c>
      <c r="AQ1209" s="2" t="str">
        <f t="shared" si="1"/>
        <v>아산시</v>
      </c>
      <c r="AR1209" s="2" t="str">
        <f>_xlfn.XLOOKUP(표1[[#This Row],[시도2]]&amp;" "&amp;표1[[#This Row],[시군구2]],요금제0402!C:C,요금제0402!G:G)</f>
        <v>지방</v>
      </c>
      <c r="AS1209" s="2"/>
      <c r="AT1209" s="2"/>
      <c r="AU1209" s="2"/>
    </row>
    <row r="1210" spans="1:47" ht="16.5" customHeight="1">
      <c r="A1210" s="44">
        <v>1208</v>
      </c>
      <c r="B1210" s="11"/>
      <c r="C1210" s="11" t="s">
        <v>8216</v>
      </c>
      <c r="D1210" s="11" t="s">
        <v>8217</v>
      </c>
      <c r="E1210" s="11" t="s">
        <v>108</v>
      </c>
      <c r="F1210" s="11" t="s">
        <v>1284</v>
      </c>
      <c r="G1210" s="11" t="s">
        <v>1285</v>
      </c>
      <c r="H1210" s="11">
        <v>1</v>
      </c>
      <c r="I1210" s="50"/>
      <c r="J1210" s="11" t="s">
        <v>8218</v>
      </c>
      <c r="K1210" s="11" t="s">
        <v>8219</v>
      </c>
      <c r="L1210" s="11" t="s">
        <v>7116</v>
      </c>
      <c r="M1210" s="12">
        <v>45709</v>
      </c>
      <c r="N1210" s="12">
        <v>45714</v>
      </c>
      <c r="O1210" s="12" t="str">
        <f>IFERROR(_xlfn.XLOOKUP(표1[[#This Row],[시도]]&amp;" "&amp;표1[[#This Row],[시군구]],요금제0402!C:C,요금제0402!G:G),"-")</f>
        <v>지방</v>
      </c>
      <c r="P1210" s="40"/>
      <c r="Q1210" s="57">
        <v>0</v>
      </c>
      <c r="R1210" s="18">
        <f>IF(OR(표1[[#This Row],[대표자명]]="김진국",표1[[#This Row],[사업자번호]]=5913300426),50,100)</f>
        <v>100</v>
      </c>
      <c r="S1210" s="18">
        <v>50</v>
      </c>
      <c r="T1210" s="39" t="s">
        <v>64</v>
      </c>
      <c r="U1210" s="11" t="s">
        <v>64</v>
      </c>
      <c r="V1210" s="11">
        <v>4093241382</v>
      </c>
      <c r="W1210" s="11" t="s">
        <v>8220</v>
      </c>
      <c r="X1210" s="11" t="s">
        <v>8221</v>
      </c>
      <c r="Y1210" s="11" t="s">
        <v>8222</v>
      </c>
      <c r="Z1210" s="11">
        <v>3333017947673</v>
      </c>
      <c r="AA1210" s="11" t="s">
        <v>68</v>
      </c>
      <c r="AB1210" s="11" t="s">
        <v>8223</v>
      </c>
      <c r="AC1210" s="11"/>
      <c r="AD1210" s="11"/>
      <c r="AE1210" s="11"/>
      <c r="AF1210" s="15"/>
      <c r="AG1210" s="56" t="str">
        <f>IFERROR(VLOOKUP(표1[[#This Row],[담당자]],'담당자 정보'!$B:$D,2,0),"")</f>
        <v>모아라인</v>
      </c>
      <c r="AH1210" s="11" t="str">
        <f>IFERROR(VLOOKUP(표1[[#This Row],[담당자]],'담당자 정보'!$B:$E,4,0),"")</f>
        <v>인프라확장_2팀</v>
      </c>
      <c r="AI1210" s="167" t="s">
        <v>455</v>
      </c>
      <c r="AJ1210" s="39" t="str">
        <f>IFERROR(VLOOKUP(표1[[#This Row],[담당자]],배민비즈계정!$B:$E,3,0),"")</f>
        <v>Dkssudgody</v>
      </c>
      <c r="AK1210" s="39" t="str">
        <f>IFERROR(VLOOKUP(표1[[#This Row],[담당자]],배민비즈계정!$B:$E,4,0),"")</f>
        <v>010-9737-2777</v>
      </c>
      <c r="AL1210" s="12" t="str">
        <f>VLOOKUP(표1[[#This Row],[담당자]],배민비즈계정!$B:$E,2,0)</f>
        <v>모아라인</v>
      </c>
      <c r="AM1210" s="11" t="str">
        <f>VLOOKUP(표1[[#This Row],[담당자]],'담당자 정보'!B:G,6,FALSE)</f>
        <v>김정교</v>
      </c>
      <c r="AN1210" s="11" t="str">
        <f>VLOOKUP(표1[[#This Row],[팀장]],배민비즈계정!$B:$E,3,FALSE)</f>
        <v>Dkssudgody</v>
      </c>
      <c r="AO1210" s="16" t="str">
        <f>VLOOKUP(표1[[#This Row],[팀장]],배민비즈계정!$B:$E,4,FALSE)</f>
        <v>010-9737-2777</v>
      </c>
      <c r="AP1210" s="2" t="str">
        <f t="shared" si="0"/>
        <v>충남</v>
      </c>
      <c r="AQ1210" s="2" t="str">
        <f t="shared" si="1"/>
        <v>아산시</v>
      </c>
      <c r="AR1210" s="2" t="str">
        <f>_xlfn.XLOOKUP(표1[[#This Row],[시도2]]&amp;" "&amp;표1[[#This Row],[시군구2]],요금제0402!C:C,요금제0402!G:G)</f>
        <v>지방</v>
      </c>
      <c r="AS1210" s="2"/>
      <c r="AT1210" s="2"/>
      <c r="AU1210" s="2"/>
    </row>
    <row r="1211" spans="1:47" ht="16.5" customHeight="1">
      <c r="A1211" s="44">
        <v>1209</v>
      </c>
      <c r="B1211" s="11"/>
      <c r="C1211" s="11" t="s">
        <v>8224</v>
      </c>
      <c r="D1211" s="11" t="s">
        <v>8225</v>
      </c>
      <c r="E1211" s="11" t="s">
        <v>108</v>
      </c>
      <c r="F1211" s="11" t="s">
        <v>1284</v>
      </c>
      <c r="G1211" s="11" t="s">
        <v>1649</v>
      </c>
      <c r="H1211" s="11">
        <v>1</v>
      </c>
      <c r="I1211" s="50"/>
      <c r="J1211" s="11" t="s">
        <v>8226</v>
      </c>
      <c r="K1211" s="11" t="s">
        <v>8227</v>
      </c>
      <c r="L1211" s="11" t="s">
        <v>7116</v>
      </c>
      <c r="M1211" s="12">
        <v>45709</v>
      </c>
      <c r="N1211" s="12">
        <v>45714</v>
      </c>
      <c r="O1211" s="12" t="str">
        <f>IFERROR(_xlfn.XLOOKUP(표1[[#This Row],[시도]]&amp;" "&amp;표1[[#This Row],[시군구]],요금제0402!C:C,요금제0402!G:G),"-")</f>
        <v>지방</v>
      </c>
      <c r="P1211" s="40"/>
      <c r="Q1211" s="57">
        <v>0</v>
      </c>
      <c r="R1211" s="18">
        <f>IF(OR(표1[[#This Row],[대표자명]]="김진국",표1[[#This Row],[사업자번호]]=5913300426),50,100)</f>
        <v>100</v>
      </c>
      <c r="S1211" s="18">
        <v>50</v>
      </c>
      <c r="T1211" s="39" t="s">
        <v>64</v>
      </c>
      <c r="U1211" s="11" t="s">
        <v>64</v>
      </c>
      <c r="V1211" s="11">
        <v>1771101566</v>
      </c>
      <c r="W1211" s="11" t="s">
        <v>8228</v>
      </c>
      <c r="X1211" s="11" t="s">
        <v>8229</v>
      </c>
      <c r="Y1211" s="11" t="s">
        <v>8230</v>
      </c>
      <c r="Z1211" s="11">
        <v>3023427200081</v>
      </c>
      <c r="AA1211" s="11" t="s">
        <v>142</v>
      </c>
      <c r="AB1211" s="11" t="s">
        <v>8231</v>
      </c>
      <c r="AC1211" s="11"/>
      <c r="AD1211" s="11"/>
      <c r="AE1211" s="11"/>
      <c r="AF1211" s="15"/>
      <c r="AG1211" s="56" t="str">
        <f>IFERROR(VLOOKUP(표1[[#This Row],[담당자]],'담당자 정보'!$B:$D,2,0),"")</f>
        <v>모아라인</v>
      </c>
      <c r="AH1211" s="11" t="str">
        <f>IFERROR(VLOOKUP(표1[[#This Row],[담당자]],'담당자 정보'!$B:$E,4,0),"")</f>
        <v>인프라확장_2팀</v>
      </c>
      <c r="AI1211" s="167" t="s">
        <v>455</v>
      </c>
      <c r="AJ1211" s="39" t="str">
        <f>IFERROR(VLOOKUP(표1[[#This Row],[담당자]],배민비즈계정!$B:$E,3,0),"")</f>
        <v>Dkssudgody</v>
      </c>
      <c r="AK1211" s="39" t="str">
        <f>IFERROR(VLOOKUP(표1[[#This Row],[담당자]],배민비즈계정!$B:$E,4,0),"")</f>
        <v>010-9737-2777</v>
      </c>
      <c r="AL1211" s="12" t="str">
        <f>VLOOKUP(표1[[#This Row],[담당자]],배민비즈계정!$B:$E,2,0)</f>
        <v>모아라인</v>
      </c>
      <c r="AM1211" s="11" t="str">
        <f>VLOOKUP(표1[[#This Row],[담당자]],'담당자 정보'!B:G,6,FALSE)</f>
        <v>김정교</v>
      </c>
      <c r="AN1211" s="11" t="str">
        <f>VLOOKUP(표1[[#This Row],[팀장]],배민비즈계정!$B:$E,3,FALSE)</f>
        <v>Dkssudgody</v>
      </c>
      <c r="AO1211" s="16" t="str">
        <f>VLOOKUP(표1[[#This Row],[팀장]],배민비즈계정!$B:$E,4,FALSE)</f>
        <v>010-9737-2777</v>
      </c>
      <c r="AP1211" s="2" t="str">
        <f t="shared" si="0"/>
        <v>충남</v>
      </c>
      <c r="AQ1211" s="2" t="str">
        <f t="shared" si="1"/>
        <v>서산시</v>
      </c>
      <c r="AR1211" s="2" t="str">
        <f>_xlfn.XLOOKUP(표1[[#This Row],[시도2]]&amp;" "&amp;표1[[#This Row],[시군구2]],요금제0402!C:C,요금제0402!G:G)</f>
        <v>지방</v>
      </c>
      <c r="AS1211" s="2"/>
      <c r="AT1211" s="2"/>
      <c r="AU1211" s="2"/>
    </row>
    <row r="1212" spans="1:47" ht="16.5" customHeight="1">
      <c r="A1212" s="60">
        <v>1210</v>
      </c>
      <c r="B1212" s="11"/>
      <c r="C1212" s="11" t="s">
        <v>8232</v>
      </c>
      <c r="D1212" s="11" t="s">
        <v>8233</v>
      </c>
      <c r="E1212" s="11" t="s">
        <v>56</v>
      </c>
      <c r="F1212" s="11" t="s">
        <v>1747</v>
      </c>
      <c r="G1212" s="11" t="s">
        <v>1820</v>
      </c>
      <c r="H1212" s="11">
        <v>0</v>
      </c>
      <c r="I1212" s="50"/>
      <c r="J1212" s="11" t="s">
        <v>8234</v>
      </c>
      <c r="K1212" s="11" t="s">
        <v>8235</v>
      </c>
      <c r="L1212" s="11" t="s">
        <v>7116</v>
      </c>
      <c r="M1212" s="12">
        <v>45709</v>
      </c>
      <c r="N1212" s="12">
        <v>45714</v>
      </c>
      <c r="O1212" s="12" t="str">
        <f>IFERROR(_xlfn.XLOOKUP(표1[[#This Row],[시도]]&amp;" "&amp;표1[[#This Row],[시군구]],요금제0402!C:C,요금제0402!G:G),"-")</f>
        <v>지방</v>
      </c>
      <c r="P1212" s="40"/>
      <c r="Q1212" s="57">
        <v>0</v>
      </c>
      <c r="R1212" s="18">
        <f>IF(OR(표1[[#This Row],[대표자명]]="김진국",표1[[#This Row],[사업자번호]]=5913300426),50,100)</f>
        <v>100</v>
      </c>
      <c r="S1212" s="18">
        <v>50</v>
      </c>
      <c r="T1212" s="39" t="s">
        <v>64</v>
      </c>
      <c r="U1212" s="11" t="s">
        <v>64</v>
      </c>
      <c r="V1212" s="11">
        <v>7830101023</v>
      </c>
      <c r="W1212" s="11" t="s">
        <v>8236</v>
      </c>
      <c r="X1212" s="11" t="s">
        <v>7704</v>
      </c>
      <c r="Y1212" s="11" t="s">
        <v>7705</v>
      </c>
      <c r="Z1212" s="11">
        <v>100105970349</v>
      </c>
      <c r="AA1212" s="11" t="s">
        <v>1097</v>
      </c>
      <c r="AB1212" s="11" t="s">
        <v>7706</v>
      </c>
      <c r="AC1212" s="11"/>
      <c r="AD1212" s="11"/>
      <c r="AE1212" s="11"/>
      <c r="AF1212" s="15"/>
      <c r="AG1212" s="56" t="str">
        <f>IFERROR(VLOOKUP(표1[[#This Row],[담당자]],'담당자 정보'!$B:$D,2,0),"")</f>
        <v>딜버</v>
      </c>
      <c r="AH1212" s="11" t="str">
        <f>IFERROR(VLOOKUP(표1[[#This Row],[담당자]],'담당자 정보'!$B:$E,4,0),"")</f>
        <v>-</v>
      </c>
      <c r="AI1212" s="167" t="s">
        <v>443</v>
      </c>
      <c r="AJ1212" s="39" t="str">
        <f>IFERROR(VLOOKUP(표1[[#This Row],[담당자]],배민비즈계정!$B:$E,3,0),"")</f>
        <v>ksy1596</v>
      </c>
      <c r="AK1212" s="39" t="str">
        <f>IFERROR(VLOOKUP(표1[[#This Row],[담당자]],배민비즈계정!$B:$E,4,0),"")</f>
        <v>010-4337-1596</v>
      </c>
      <c r="AL1212" s="12" t="str">
        <f>VLOOKUP(표1[[#This Row],[담당자]],배민비즈계정!$B:$E,2,0)</f>
        <v>딜버</v>
      </c>
      <c r="AM1212" s="11">
        <f>VLOOKUP(표1[[#This Row],[담당자]],'담당자 정보'!B:G,6,FALSE)</f>
        <v>0</v>
      </c>
      <c r="AN1212" s="11" t="e">
        <f>VLOOKUP(표1[[#This Row],[팀장]],배민비즈계정!$B:$E,3,FALSE)</f>
        <v>#N/A</v>
      </c>
      <c r="AO1212" s="16" t="e">
        <f>VLOOKUP(표1[[#This Row],[팀장]],배민비즈계정!$B:$E,4,FALSE)</f>
        <v>#N/A</v>
      </c>
      <c r="AP1212" s="2" t="str">
        <f t="shared" si="0"/>
        <v>경북</v>
      </c>
      <c r="AQ1212" s="2" t="str">
        <f t="shared" si="1"/>
        <v>포항시 북구</v>
      </c>
      <c r="AR1212" s="2" t="str">
        <f>_xlfn.XLOOKUP(표1[[#This Row],[시도2]]&amp;" "&amp;표1[[#This Row],[시군구2]],요금제0402!C:C,요금제0402!G:G)</f>
        <v>지방</v>
      </c>
      <c r="AS1212" s="2"/>
      <c r="AT1212" s="2"/>
      <c r="AU1212" s="2"/>
    </row>
    <row r="1213" spans="1:47" ht="16.5" customHeight="1">
      <c r="A1213" s="44">
        <v>1211</v>
      </c>
      <c r="B1213" s="11"/>
      <c r="C1213" s="11" t="s">
        <v>8237</v>
      </c>
      <c r="D1213" s="11" t="s">
        <v>8238</v>
      </c>
      <c r="E1213" s="11" t="s">
        <v>3758</v>
      </c>
      <c r="F1213" s="11" t="s">
        <v>388</v>
      </c>
      <c r="G1213" s="11" t="s">
        <v>423</v>
      </c>
      <c r="H1213" s="11">
        <v>0</v>
      </c>
      <c r="I1213" s="50"/>
      <c r="J1213" s="11" t="s">
        <v>8239</v>
      </c>
      <c r="K1213" s="11" t="s">
        <v>8240</v>
      </c>
      <c r="L1213" s="11" t="s">
        <v>7116</v>
      </c>
      <c r="M1213" s="12">
        <v>45709</v>
      </c>
      <c r="N1213" s="12">
        <v>45714</v>
      </c>
      <c r="O1213" s="12" t="str">
        <f>IFERROR(_xlfn.XLOOKUP(표1[[#This Row],[시도]]&amp;" "&amp;표1[[#This Row],[시군구]],요금제0402!C:C,요금제0402!G:G),"-")</f>
        <v>지방</v>
      </c>
      <c r="P1213" s="40"/>
      <c r="Q1213" s="57">
        <v>0</v>
      </c>
      <c r="R1213" s="18">
        <f>IF(OR(표1[[#This Row],[대표자명]]="김진국",표1[[#This Row],[사업자번호]]=5913300426),50,100)</f>
        <v>100</v>
      </c>
      <c r="S1213" s="18">
        <v>50</v>
      </c>
      <c r="T1213" s="39" t="s">
        <v>64</v>
      </c>
      <c r="U1213" s="11" t="s">
        <v>150</v>
      </c>
      <c r="V1213" s="11">
        <v>0</v>
      </c>
      <c r="W1213" s="11">
        <v>0</v>
      </c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/>
      <c r="AD1213" s="11"/>
      <c r="AE1213" s="11"/>
      <c r="AF1213" s="15"/>
      <c r="AG1213" s="56" t="str">
        <f>IFERROR(VLOOKUP(표1[[#This Row],[담당자]],'담당자 정보'!$B:$D,2,0),"")</f>
        <v>모아라인</v>
      </c>
      <c r="AH1213" s="11" t="str">
        <f>IFERROR(VLOOKUP(표1[[#This Row],[담당자]],'담당자 정보'!$B:$E,4,0),"")</f>
        <v>인프라확장실</v>
      </c>
      <c r="AI1213" s="167" t="s">
        <v>396</v>
      </c>
      <c r="AJ1213" s="39" t="str">
        <f>IFERROR(VLOOKUP(표1[[#This Row],[담당자]],배민비즈계정!$B:$E,3,0),"")</f>
        <v>jpmook12</v>
      </c>
      <c r="AK1213" s="39" t="str">
        <f>IFERROR(VLOOKUP(표1[[#This Row],[담당자]],배민비즈계정!$B:$E,4,0),"")</f>
        <v>010-9904-2857</v>
      </c>
      <c r="AL1213" s="12" t="str">
        <f>VLOOKUP(표1[[#This Row],[담당자]],배민비즈계정!$B:$E,2,0)</f>
        <v>모아라인</v>
      </c>
      <c r="AM1213" s="11">
        <f>VLOOKUP(표1[[#This Row],[담당자]],'담당자 정보'!B:G,6,FALSE)</f>
        <v>0</v>
      </c>
      <c r="AN1213" s="11" t="e">
        <f>VLOOKUP(표1[[#This Row],[팀장]],배민비즈계정!$B:$E,3,FALSE)</f>
        <v>#N/A</v>
      </c>
      <c r="AO1213" s="16" t="e">
        <f>VLOOKUP(표1[[#This Row],[팀장]],배민비즈계정!$B:$E,4,FALSE)</f>
        <v>#N/A</v>
      </c>
      <c r="AP1213" s="2" t="str">
        <f t="shared" ref="AP1213:AP1244" si="2">F1213</f>
        <v>광주</v>
      </c>
      <c r="AQ1213" s="2" t="str">
        <f t="shared" ref="AQ1213:AQ1244" si="3">G1213</f>
        <v>광산구</v>
      </c>
      <c r="AR1213" s="2" t="str">
        <f>_xlfn.XLOOKUP(표1[[#This Row],[시도2]]&amp;" "&amp;표1[[#This Row],[시군구2]],요금제0402!C:C,요금제0402!G:G)</f>
        <v>지방</v>
      </c>
      <c r="AS1213" s="2"/>
      <c r="AT1213" s="2"/>
      <c r="AU1213" s="2"/>
    </row>
    <row r="1214" spans="1:47" ht="16.5" customHeight="1">
      <c r="A1214" s="44">
        <v>1212</v>
      </c>
      <c r="B1214" s="11"/>
      <c r="C1214" s="11" t="s">
        <v>8241</v>
      </c>
      <c r="D1214" s="11" t="s">
        <v>8242</v>
      </c>
      <c r="E1214" s="11" t="s">
        <v>56</v>
      </c>
      <c r="F1214" s="11" t="s">
        <v>1284</v>
      </c>
      <c r="G1214" s="11" t="s">
        <v>1295</v>
      </c>
      <c r="H1214" s="11">
        <v>0</v>
      </c>
      <c r="I1214" s="50"/>
      <c r="J1214" s="11" t="s">
        <v>8243</v>
      </c>
      <c r="K1214" s="11" t="s">
        <v>4815</v>
      </c>
      <c r="L1214" s="11" t="s">
        <v>7116</v>
      </c>
      <c r="M1214" s="12">
        <v>45709</v>
      </c>
      <c r="N1214" s="12">
        <v>45714</v>
      </c>
      <c r="O1214" s="12" t="str">
        <f>IFERROR(_xlfn.XLOOKUP(표1[[#This Row],[시도]]&amp;" "&amp;표1[[#This Row],[시군구]],요금제0402!C:C,요금제0402!G:G),"-")</f>
        <v>지방</v>
      </c>
      <c r="P1214" s="40"/>
      <c r="Q1214" s="57">
        <v>0</v>
      </c>
      <c r="R1214" s="18">
        <f>IF(OR(표1[[#This Row],[대표자명]]="김진국",표1[[#This Row],[사업자번호]]=5913300426),50,100)</f>
        <v>100</v>
      </c>
      <c r="S1214" s="18">
        <v>50</v>
      </c>
      <c r="T1214" s="39" t="s">
        <v>64</v>
      </c>
      <c r="U1214" s="11" t="s">
        <v>64</v>
      </c>
      <c r="V1214" s="11">
        <v>1742800979</v>
      </c>
      <c r="W1214" s="11" t="s">
        <v>8244</v>
      </c>
      <c r="X1214" s="11" t="s">
        <v>8245</v>
      </c>
      <c r="Y1214" s="11" t="s">
        <v>8246</v>
      </c>
      <c r="Z1214" s="11">
        <v>3333302256591</v>
      </c>
      <c r="AA1214" s="11" t="s">
        <v>68</v>
      </c>
      <c r="AB1214" s="11" t="s">
        <v>8247</v>
      </c>
      <c r="AC1214" s="11"/>
      <c r="AD1214" s="11"/>
      <c r="AE1214" s="11"/>
      <c r="AF1214" s="15"/>
      <c r="AG1214" s="56" t="str">
        <f>IFERROR(VLOOKUP(표1[[#This Row],[담당자]],'담당자 정보'!$B:$D,2,0),"")</f>
        <v>모아라인</v>
      </c>
      <c r="AH1214" s="11" t="str">
        <f>IFERROR(VLOOKUP(표1[[#This Row],[담당자]],'담당자 정보'!$B:$E,4,0),"")</f>
        <v>인프라확장_2팀</v>
      </c>
      <c r="AI1214" s="167" t="s">
        <v>455</v>
      </c>
      <c r="AJ1214" s="39" t="str">
        <f>IFERROR(VLOOKUP(표1[[#This Row],[담당자]],배민비즈계정!$B:$E,3,0),"")</f>
        <v>Dkssudgody</v>
      </c>
      <c r="AK1214" s="39" t="str">
        <f>IFERROR(VLOOKUP(표1[[#This Row],[담당자]],배민비즈계정!$B:$E,4,0),"")</f>
        <v>010-9737-2777</v>
      </c>
      <c r="AL1214" s="12" t="str">
        <f>VLOOKUP(표1[[#This Row],[담당자]],배민비즈계정!$B:$E,2,0)</f>
        <v>모아라인</v>
      </c>
      <c r="AM1214" s="11" t="str">
        <f>VLOOKUP(표1[[#This Row],[담당자]],'담당자 정보'!B:G,6,FALSE)</f>
        <v>김정교</v>
      </c>
      <c r="AN1214" s="11" t="str">
        <f>VLOOKUP(표1[[#This Row],[팀장]],배민비즈계정!$B:$E,3,FALSE)</f>
        <v>Dkssudgody</v>
      </c>
      <c r="AO1214" s="16" t="str">
        <f>VLOOKUP(표1[[#This Row],[팀장]],배민비즈계정!$B:$E,4,FALSE)</f>
        <v>010-9737-2777</v>
      </c>
      <c r="AP1214" s="2" t="str">
        <f t="shared" si="2"/>
        <v>충남</v>
      </c>
      <c r="AQ1214" s="2" t="str">
        <f t="shared" si="3"/>
        <v>천안시 동남구</v>
      </c>
      <c r="AR1214" s="2" t="str">
        <f>_xlfn.XLOOKUP(표1[[#This Row],[시도2]]&amp;" "&amp;표1[[#This Row],[시군구2]],요금제0402!C:C,요금제0402!G:G)</f>
        <v>지방</v>
      </c>
      <c r="AS1214" s="2"/>
      <c r="AT1214" s="2"/>
      <c r="AU1214" s="2"/>
    </row>
    <row r="1215" spans="1:47" ht="16.5" customHeight="1">
      <c r="A1215" s="60">
        <v>1213</v>
      </c>
      <c r="B1215" s="11"/>
      <c r="C1215" s="11" t="s">
        <v>8248</v>
      </c>
      <c r="D1215" s="11" t="s">
        <v>8249</v>
      </c>
      <c r="E1215" s="11" t="s">
        <v>108</v>
      </c>
      <c r="F1215" s="11" t="s">
        <v>1747</v>
      </c>
      <c r="G1215" s="11" t="s">
        <v>1820</v>
      </c>
      <c r="H1215" s="11">
        <v>1</v>
      </c>
      <c r="I1215" s="50"/>
      <c r="J1215" s="11" t="s">
        <v>8250</v>
      </c>
      <c r="K1215" s="11" t="s">
        <v>7509</v>
      </c>
      <c r="L1215" s="11" t="s">
        <v>7116</v>
      </c>
      <c r="M1215" s="12">
        <v>45709</v>
      </c>
      <c r="N1215" s="12">
        <v>45714</v>
      </c>
      <c r="O1215" s="12" t="str">
        <f>IFERROR(_xlfn.XLOOKUP(표1[[#This Row],[시도]]&amp;" "&amp;표1[[#This Row],[시군구]],요금제0402!C:C,요금제0402!G:G),"-")</f>
        <v>지방</v>
      </c>
      <c r="P1215" s="40"/>
      <c r="Q1215" s="57">
        <v>0</v>
      </c>
      <c r="R1215" s="18">
        <f>IF(OR(표1[[#This Row],[대표자명]]="김진국",표1[[#This Row],[사업자번호]]=5913300426),50,100)</f>
        <v>100</v>
      </c>
      <c r="S1215" s="18">
        <v>50</v>
      </c>
      <c r="T1215" s="39" t="s">
        <v>64</v>
      </c>
      <c r="U1215" s="11" t="s">
        <v>64</v>
      </c>
      <c r="V1215" s="11">
        <v>2154500831</v>
      </c>
      <c r="W1215" s="11" t="s">
        <v>8251</v>
      </c>
      <c r="X1215" s="11" t="s">
        <v>8252</v>
      </c>
      <c r="Y1215" s="11" t="s">
        <v>8253</v>
      </c>
      <c r="Z1215" s="11">
        <v>3333285656366</v>
      </c>
      <c r="AA1215" s="11" t="s">
        <v>68</v>
      </c>
      <c r="AB1215" s="11" t="s">
        <v>8254</v>
      </c>
      <c r="AC1215" s="11"/>
      <c r="AD1215" s="11"/>
      <c r="AE1215" s="11"/>
      <c r="AF1215" s="15"/>
      <c r="AG1215" s="56" t="str">
        <f>IFERROR(VLOOKUP(표1[[#This Row],[담당자]],'담당자 정보'!$B:$D,2,0),"")</f>
        <v>바로고</v>
      </c>
      <c r="AH1215" s="11" t="str">
        <f>IFERROR(VLOOKUP(표1[[#This Row],[담당자]],'담당자 정보'!$B:$E,4,0),"")</f>
        <v>2팀</v>
      </c>
      <c r="AI1215" s="167" t="s">
        <v>317</v>
      </c>
      <c r="AJ1215" s="39" t="str">
        <f>IFERROR(VLOOKUP(표1[[#This Row],[담당자]],배민비즈계정!$B:$E,3,0),"")</f>
        <v>mskim1</v>
      </c>
      <c r="AK1215" s="39" t="str">
        <f>IFERROR(VLOOKUP(표1[[#This Row],[담당자]],배민비즈계정!$B:$E,4,0),"")</f>
        <v>010-4659-7909</v>
      </c>
      <c r="AL1215" s="12" t="str">
        <f>VLOOKUP(표1[[#This Row],[담당자]],배민비즈계정!$B:$E,2,0)</f>
        <v>2팀</v>
      </c>
      <c r="AM1215" s="11" t="str">
        <f>VLOOKUP(표1[[#This Row],[담당자]],'담당자 정보'!B:G,6,FALSE)</f>
        <v>최융희</v>
      </c>
      <c r="AN1215" s="11" t="str">
        <f>VLOOKUP(표1[[#This Row],[팀장]],배민비즈계정!$B:$E,3,FALSE)</f>
        <v>yhchoi62</v>
      </c>
      <c r="AO1215" s="16" t="str">
        <f>VLOOKUP(표1[[#This Row],[팀장]],배민비즈계정!$B:$E,4,FALSE)</f>
        <v xml:space="preserve"> 010-2336-6262</v>
      </c>
      <c r="AP1215" s="2" t="str">
        <f t="shared" si="2"/>
        <v>경북</v>
      </c>
      <c r="AQ1215" s="2" t="str">
        <f t="shared" si="3"/>
        <v>포항시 북구</v>
      </c>
      <c r="AR1215" s="2" t="str">
        <f>_xlfn.XLOOKUP(표1[[#This Row],[시도2]]&amp;" "&amp;표1[[#This Row],[시군구2]],요금제0402!C:C,요금제0402!G:G)</f>
        <v>지방</v>
      </c>
      <c r="AS1215" s="2"/>
      <c r="AT1215" s="2"/>
      <c r="AU1215" s="2"/>
    </row>
    <row r="1216" spans="1:47" ht="16.5" customHeight="1">
      <c r="A1216" s="44">
        <v>1214</v>
      </c>
      <c r="B1216" s="11"/>
      <c r="C1216" s="11" t="s">
        <v>8255</v>
      </c>
      <c r="D1216" s="11" t="s">
        <v>8256</v>
      </c>
      <c r="E1216" s="11" t="s">
        <v>56</v>
      </c>
      <c r="F1216" s="11" t="s">
        <v>1197</v>
      </c>
      <c r="G1216" s="11" t="s">
        <v>1389</v>
      </c>
      <c r="H1216" s="11">
        <v>0</v>
      </c>
      <c r="I1216" s="50"/>
      <c r="J1216" s="11" t="s">
        <v>8257</v>
      </c>
      <c r="K1216" s="11" t="s">
        <v>8258</v>
      </c>
      <c r="L1216" s="11" t="s">
        <v>7116</v>
      </c>
      <c r="M1216" s="12">
        <v>45709</v>
      </c>
      <c r="N1216" s="12">
        <v>45714</v>
      </c>
      <c r="O1216" s="12" t="str">
        <f>IFERROR(_xlfn.XLOOKUP(표1[[#This Row],[시도]]&amp;" "&amp;표1[[#This Row],[시군구]],요금제0402!C:C,요금제0402!G:G),"-")</f>
        <v>지방</v>
      </c>
      <c r="P1216" s="40"/>
      <c r="Q1216" s="57">
        <v>200</v>
      </c>
      <c r="R1216" s="18">
        <f>IF(OR(표1[[#This Row],[대표자명]]="김진국",표1[[#This Row],[사업자번호]]=5913300426),50,100)</f>
        <v>100</v>
      </c>
      <c r="S1216" s="18">
        <v>50</v>
      </c>
      <c r="T1216" s="39" t="s">
        <v>64</v>
      </c>
      <c r="U1216" s="11" t="s">
        <v>64</v>
      </c>
      <c r="V1216" s="11">
        <v>5472701636</v>
      </c>
      <c r="W1216" s="11" t="s">
        <v>8259</v>
      </c>
      <c r="X1216" s="11" t="s">
        <v>8260</v>
      </c>
      <c r="Y1216" s="11" t="s">
        <v>8261</v>
      </c>
      <c r="Z1216" s="11">
        <v>3521998205613</v>
      </c>
      <c r="AA1216" s="11" t="s">
        <v>142</v>
      </c>
      <c r="AB1216" s="11" t="s">
        <v>8262</v>
      </c>
      <c r="AC1216" s="11"/>
      <c r="AD1216" s="11"/>
      <c r="AE1216" s="11"/>
      <c r="AF1216" s="15"/>
      <c r="AG1216" s="56" t="str">
        <f>IFERROR(VLOOKUP(표1[[#This Row],[담당자]],'담당자 정보'!$B:$D,2,0),"")</f>
        <v>딜버</v>
      </c>
      <c r="AH1216" s="11" t="str">
        <f>IFERROR(VLOOKUP(표1[[#This Row],[담당자]],'담당자 정보'!$B:$E,4,0),"")</f>
        <v>-</v>
      </c>
      <c r="AI1216" s="167" t="s">
        <v>4570</v>
      </c>
      <c r="AJ1216" s="39" t="str">
        <f>IFERROR(VLOOKUP(표1[[#This Row],[담당자]],배민비즈계정!$B:$E,3,0),"")</f>
        <v>bjpark01</v>
      </c>
      <c r="AK1216" s="39" t="str">
        <f>IFERROR(VLOOKUP(표1[[#This Row],[담당자]],배민비즈계정!$B:$E,4,0),"")</f>
        <v>010-4200-8805</v>
      </c>
      <c r="AL1216" s="12" t="str">
        <f>VLOOKUP(표1[[#This Row],[담당자]],배민비즈계정!$B:$E,2,0)</f>
        <v>딜버</v>
      </c>
      <c r="AM1216" s="11">
        <f>VLOOKUP(표1[[#This Row],[담당자]],'담당자 정보'!B:G,6,FALSE)</f>
        <v>0</v>
      </c>
      <c r="AN1216" s="11" t="e">
        <f>VLOOKUP(표1[[#This Row],[팀장]],배민비즈계정!$B:$E,3,FALSE)</f>
        <v>#N/A</v>
      </c>
      <c r="AO1216" s="16" t="e">
        <f>VLOOKUP(표1[[#This Row],[팀장]],배민비즈계정!$B:$E,4,FALSE)</f>
        <v>#N/A</v>
      </c>
      <c r="AP1216" s="2" t="str">
        <f t="shared" si="2"/>
        <v>강원</v>
      </c>
      <c r="AQ1216" s="2" t="str">
        <f t="shared" si="3"/>
        <v>강릉시</v>
      </c>
      <c r="AR1216" s="2" t="str">
        <f>_xlfn.XLOOKUP(표1[[#This Row],[시도2]]&amp;" "&amp;표1[[#This Row],[시군구2]],요금제0402!C:C,요금제0402!G:G)</f>
        <v>지방</v>
      </c>
      <c r="AS1216" s="2"/>
      <c r="AT1216" s="2"/>
      <c r="AU1216" s="2"/>
    </row>
    <row r="1217" spans="1:47" ht="16.5" customHeight="1">
      <c r="A1217" s="44">
        <v>1215</v>
      </c>
      <c r="B1217" s="11"/>
      <c r="C1217" s="11" t="s">
        <v>8263</v>
      </c>
      <c r="D1217" s="11" t="s">
        <v>8264</v>
      </c>
      <c r="E1217" s="11" t="s">
        <v>75</v>
      </c>
      <c r="F1217" s="11" t="s">
        <v>109</v>
      </c>
      <c r="G1217" s="11" t="s">
        <v>170</v>
      </c>
      <c r="H1217" s="11">
        <v>0</v>
      </c>
      <c r="I1217" s="50"/>
      <c r="J1217" s="11" t="s">
        <v>8265</v>
      </c>
      <c r="K1217" s="11" t="s">
        <v>8266</v>
      </c>
      <c r="L1217" s="11" t="s">
        <v>7116</v>
      </c>
      <c r="M1217" s="12">
        <v>45709</v>
      </c>
      <c r="N1217" s="12">
        <v>45714</v>
      </c>
      <c r="O1217" s="12" t="str">
        <f>IFERROR(_xlfn.XLOOKUP(표1[[#This Row],[시도]]&amp;" "&amp;표1[[#This Row],[시군구]],요금제0402!C:C,요금제0402!G:G),"-")</f>
        <v>경인B</v>
      </c>
      <c r="P1217" s="40"/>
      <c r="Q1217" s="57">
        <v>0</v>
      </c>
      <c r="R1217" s="18">
        <f>IF(OR(표1[[#This Row],[대표자명]]="김진국",표1[[#This Row],[사업자번호]]=5913300426),50,100)</f>
        <v>100</v>
      </c>
      <c r="S1217" s="18">
        <v>50</v>
      </c>
      <c r="T1217" s="39" t="s">
        <v>64</v>
      </c>
      <c r="U1217" s="11" t="s">
        <v>64</v>
      </c>
      <c r="V1217" s="11">
        <v>4731402300</v>
      </c>
      <c r="W1217" s="11" t="s">
        <v>7253</v>
      </c>
      <c r="X1217" s="11" t="s">
        <v>8267</v>
      </c>
      <c r="Y1217" s="11" t="s">
        <v>8268</v>
      </c>
      <c r="Z1217" s="11">
        <v>1005404670311</v>
      </c>
      <c r="AA1217" s="11" t="s">
        <v>259</v>
      </c>
      <c r="AB1217" s="11" t="s">
        <v>8269</v>
      </c>
      <c r="AC1217" s="11"/>
      <c r="AD1217" s="11"/>
      <c r="AE1217" s="11"/>
      <c r="AF1217" s="15"/>
      <c r="AG1217" s="56" t="str">
        <f>IFERROR(VLOOKUP(표1[[#This Row],[담당자]],'담당자 정보'!$B:$D,2,0),"")</f>
        <v>바로고</v>
      </c>
      <c r="AH1217" s="11" t="str">
        <f>IFERROR(VLOOKUP(표1[[#This Row],[담당자]],'담당자 정보'!$B:$E,4,0),"")</f>
        <v>1팀</v>
      </c>
      <c r="AI1217" s="167" t="s">
        <v>131</v>
      </c>
      <c r="AJ1217" s="39" t="str">
        <f>IFERROR(VLOOKUP(표1[[#This Row],[담당자]],배민비즈계정!$B:$E,3,0),"")</f>
        <v>kwpark</v>
      </c>
      <c r="AK1217" s="39" t="str">
        <f>IFERROR(VLOOKUP(표1[[#This Row],[담당자]],배민비즈계정!$B:$E,4,0),"")</f>
        <v>010-9098-6748</v>
      </c>
      <c r="AL1217" s="12" t="str">
        <f>VLOOKUP(표1[[#This Row],[담당자]],배민비즈계정!$B:$E,2,0)</f>
        <v>1팀</v>
      </c>
      <c r="AM1217" s="11" t="str">
        <f>VLOOKUP(표1[[#This Row],[담당자]],'담당자 정보'!B:G,6,FALSE)</f>
        <v>평정현</v>
      </c>
      <c r="AN1217" s="11" t="str">
        <f>VLOOKUP(표1[[#This Row],[팀장]],배민비즈계정!$B:$E,3,FALSE)</f>
        <v>jhpyeong</v>
      </c>
      <c r="AO1217" s="16" t="str">
        <f>VLOOKUP(표1[[#This Row],[팀장]],배민비즈계정!$B:$E,4,FALSE)</f>
        <v>010-4660-7292</v>
      </c>
      <c r="AP1217" s="2" t="str">
        <f t="shared" si="2"/>
        <v>경기</v>
      </c>
      <c r="AQ1217" s="2" t="str">
        <f t="shared" si="3"/>
        <v>평택시</v>
      </c>
      <c r="AR1217" s="2" t="str">
        <f>_xlfn.XLOOKUP(표1[[#This Row],[시도2]]&amp;" "&amp;표1[[#This Row],[시군구2]],요금제0402!C:C,요금제0402!G:G)</f>
        <v>경인B</v>
      </c>
      <c r="AS1217" s="2"/>
      <c r="AT1217" s="2"/>
      <c r="AU1217" s="2"/>
    </row>
    <row r="1218" spans="1:47" ht="16.5" customHeight="1">
      <c r="A1218" s="60">
        <v>1216</v>
      </c>
      <c r="B1218" s="11"/>
      <c r="C1218" s="11" t="s">
        <v>8270</v>
      </c>
      <c r="D1218" s="11" t="s">
        <v>8271</v>
      </c>
      <c r="E1218" s="11" t="s">
        <v>56</v>
      </c>
      <c r="F1218" s="11" t="s">
        <v>2149</v>
      </c>
      <c r="G1218" s="11" t="s">
        <v>435</v>
      </c>
      <c r="H1218" s="11">
        <v>0</v>
      </c>
      <c r="I1218" s="50"/>
      <c r="J1218" s="11" t="s">
        <v>8272</v>
      </c>
      <c r="K1218" s="11" t="s">
        <v>7540</v>
      </c>
      <c r="L1218" s="11" t="s">
        <v>7116</v>
      </c>
      <c r="M1218" s="12">
        <v>45709</v>
      </c>
      <c r="N1218" s="12">
        <v>45714</v>
      </c>
      <c r="O1218" s="12" t="str">
        <f>IFERROR(_xlfn.XLOOKUP(표1[[#This Row],[시도]]&amp;" "&amp;표1[[#This Row],[시군구]],요금제0402!C:C,요금제0402!G:G),"-")</f>
        <v>경인B</v>
      </c>
      <c r="P1218" s="40"/>
      <c r="Q1218" s="57">
        <v>0</v>
      </c>
      <c r="R1218" s="18">
        <f>IF(OR(표1[[#This Row],[대표자명]]="김진국",표1[[#This Row],[사업자번호]]=5913300426),50,100)</f>
        <v>100</v>
      </c>
      <c r="S1218" s="18">
        <v>50</v>
      </c>
      <c r="T1218" s="39" t="s">
        <v>64</v>
      </c>
      <c r="U1218" s="11" t="s">
        <v>64</v>
      </c>
      <c r="V1218" s="11">
        <v>1313529491</v>
      </c>
      <c r="W1218" s="11" t="s">
        <v>4201</v>
      </c>
      <c r="X1218" s="11" t="s">
        <v>4202</v>
      </c>
      <c r="Y1218" s="11" t="s">
        <v>4203</v>
      </c>
      <c r="Z1218" s="11">
        <v>110326683277</v>
      </c>
      <c r="AA1218" s="11" t="s">
        <v>165</v>
      </c>
      <c r="AB1218" s="11" t="s">
        <v>4204</v>
      </c>
      <c r="AC1218" s="11"/>
      <c r="AD1218" s="11"/>
      <c r="AE1218" s="11"/>
      <c r="AF1218" s="15"/>
      <c r="AG1218" s="56" t="str">
        <f>IFERROR(VLOOKUP(표1[[#This Row],[담당자]],'담당자 정보'!$B:$D,2,0),"")</f>
        <v>바로고</v>
      </c>
      <c r="AH1218" s="11" t="str">
        <f>IFERROR(VLOOKUP(표1[[#This Row],[담당자]],'담당자 정보'!$B:$E,4,0),"")</f>
        <v>1팀</v>
      </c>
      <c r="AI1218" s="167" t="s">
        <v>2479</v>
      </c>
      <c r="AJ1218" s="39" t="str">
        <f>IFERROR(VLOOKUP(표1[[#This Row],[담당자]],배민비즈계정!$B:$E,3,0),"")</f>
        <v>yong1217</v>
      </c>
      <c r="AK1218" s="39" t="str">
        <f>IFERROR(VLOOKUP(표1[[#This Row],[담당자]],배민비즈계정!$B:$E,4,0),"")</f>
        <v xml:space="preserve"> 010-9876-9387</v>
      </c>
      <c r="AL1218" s="12" t="str">
        <f>VLOOKUP(표1[[#This Row],[담당자]],배민비즈계정!$B:$E,2,0)</f>
        <v>1팀</v>
      </c>
      <c r="AM1218" s="11" t="str">
        <f>VLOOKUP(표1[[#This Row],[담당자]],'담당자 정보'!B:G,6,FALSE)</f>
        <v>평정현</v>
      </c>
      <c r="AN1218" s="11" t="str">
        <f>VLOOKUP(표1[[#This Row],[팀장]],배민비즈계정!$B:$E,3,FALSE)</f>
        <v>jhpyeong</v>
      </c>
      <c r="AO1218" s="16" t="str">
        <f>VLOOKUP(표1[[#This Row],[팀장]],배민비즈계정!$B:$E,4,FALSE)</f>
        <v>010-4660-7292</v>
      </c>
      <c r="AP1218" s="2" t="str">
        <f t="shared" si="2"/>
        <v>인천</v>
      </c>
      <c r="AQ1218" s="2" t="str">
        <f t="shared" si="3"/>
        <v>서구</v>
      </c>
      <c r="AR1218" s="2" t="str">
        <f>_xlfn.XLOOKUP(표1[[#This Row],[시도2]]&amp;" "&amp;표1[[#This Row],[시군구2]],요금제0402!C:C,요금제0402!G:G)</f>
        <v>경인B</v>
      </c>
      <c r="AS1218" s="2"/>
      <c r="AT1218" s="2"/>
      <c r="AU1218" s="2"/>
    </row>
    <row r="1219" spans="1:47" ht="16.5" customHeight="1">
      <c r="A1219" s="44">
        <v>1217</v>
      </c>
      <c r="B1219" s="11"/>
      <c r="C1219" s="11" t="s">
        <v>8273</v>
      </c>
      <c r="D1219" s="11" t="s">
        <v>8274</v>
      </c>
      <c r="E1219" s="11" t="s">
        <v>56</v>
      </c>
      <c r="F1219" s="11" t="s">
        <v>2149</v>
      </c>
      <c r="G1219" s="11" t="s">
        <v>435</v>
      </c>
      <c r="H1219" s="11">
        <v>0</v>
      </c>
      <c r="I1219" s="50"/>
      <c r="J1219" s="11" t="s">
        <v>8275</v>
      </c>
      <c r="K1219" s="11" t="s">
        <v>7591</v>
      </c>
      <c r="L1219" s="11" t="s">
        <v>7116</v>
      </c>
      <c r="M1219" s="12">
        <v>45709</v>
      </c>
      <c r="N1219" s="12">
        <v>45714</v>
      </c>
      <c r="O1219" s="12" t="str">
        <f>IFERROR(_xlfn.XLOOKUP(표1[[#This Row],[시도]]&amp;" "&amp;표1[[#This Row],[시군구]],요금제0402!C:C,요금제0402!G:G),"-")</f>
        <v>경인B</v>
      </c>
      <c r="P1219" s="40"/>
      <c r="Q1219" s="57">
        <v>0</v>
      </c>
      <c r="R1219" s="18">
        <f>IF(OR(표1[[#This Row],[대표자명]]="김진국",표1[[#This Row],[사업자번호]]=5913300426),50,100)</f>
        <v>100</v>
      </c>
      <c r="S1219" s="18">
        <v>50</v>
      </c>
      <c r="T1219" s="39" t="s">
        <v>64</v>
      </c>
      <c r="U1219" s="11" t="s">
        <v>64</v>
      </c>
      <c r="V1219" s="11">
        <v>1313529491</v>
      </c>
      <c r="W1219" s="11" t="s">
        <v>4201</v>
      </c>
      <c r="X1219" s="11" t="s">
        <v>4202</v>
      </c>
      <c r="Y1219" s="11" t="s">
        <v>4203</v>
      </c>
      <c r="Z1219" s="11">
        <v>110326683277</v>
      </c>
      <c r="AA1219" s="11" t="s">
        <v>165</v>
      </c>
      <c r="AB1219" s="11" t="s">
        <v>4204</v>
      </c>
      <c r="AC1219" s="11"/>
      <c r="AD1219" s="11"/>
      <c r="AE1219" s="11"/>
      <c r="AF1219" s="15"/>
      <c r="AG1219" s="56" t="str">
        <f>IFERROR(VLOOKUP(표1[[#This Row],[담당자]],'담당자 정보'!$B:$D,2,0),"")</f>
        <v>바로고</v>
      </c>
      <c r="AH1219" s="11" t="str">
        <f>IFERROR(VLOOKUP(표1[[#This Row],[담당자]],'담당자 정보'!$B:$E,4,0),"")</f>
        <v>1팀</v>
      </c>
      <c r="AI1219" s="167" t="s">
        <v>2479</v>
      </c>
      <c r="AJ1219" s="39" t="str">
        <f>IFERROR(VLOOKUP(표1[[#This Row],[담당자]],배민비즈계정!$B:$E,3,0),"")</f>
        <v>yong1217</v>
      </c>
      <c r="AK1219" s="39" t="str">
        <f>IFERROR(VLOOKUP(표1[[#This Row],[담당자]],배민비즈계정!$B:$E,4,0),"")</f>
        <v xml:space="preserve"> 010-9876-9387</v>
      </c>
      <c r="AL1219" s="12" t="str">
        <f>VLOOKUP(표1[[#This Row],[담당자]],배민비즈계정!$B:$E,2,0)</f>
        <v>1팀</v>
      </c>
      <c r="AM1219" s="11" t="str">
        <f>VLOOKUP(표1[[#This Row],[담당자]],'담당자 정보'!B:G,6,FALSE)</f>
        <v>평정현</v>
      </c>
      <c r="AN1219" s="11" t="str">
        <f>VLOOKUP(표1[[#This Row],[팀장]],배민비즈계정!$B:$E,3,FALSE)</f>
        <v>jhpyeong</v>
      </c>
      <c r="AO1219" s="16" t="str">
        <f>VLOOKUP(표1[[#This Row],[팀장]],배민비즈계정!$B:$E,4,FALSE)</f>
        <v>010-4660-7292</v>
      </c>
      <c r="AP1219" s="2" t="str">
        <f t="shared" si="2"/>
        <v>인천</v>
      </c>
      <c r="AQ1219" s="2" t="str">
        <f t="shared" si="3"/>
        <v>서구</v>
      </c>
      <c r="AR1219" s="2" t="str">
        <f>_xlfn.XLOOKUP(표1[[#This Row],[시도2]]&amp;" "&amp;표1[[#This Row],[시군구2]],요금제0402!C:C,요금제0402!G:G)</f>
        <v>경인B</v>
      </c>
      <c r="AS1219" s="2"/>
      <c r="AT1219" s="2"/>
      <c r="AU1219" s="2"/>
    </row>
    <row r="1220" spans="1:47" ht="16.5" customHeight="1">
      <c r="A1220" s="44">
        <v>1218</v>
      </c>
      <c r="B1220" s="11"/>
      <c r="C1220" s="11" t="s">
        <v>8276</v>
      </c>
      <c r="D1220" s="59" t="s">
        <v>8277</v>
      </c>
      <c r="E1220" s="11" t="s">
        <v>3758</v>
      </c>
      <c r="F1220" s="11" t="s">
        <v>2149</v>
      </c>
      <c r="G1220" s="11" t="s">
        <v>2497</v>
      </c>
      <c r="H1220" s="11">
        <v>0</v>
      </c>
      <c r="I1220" s="50"/>
      <c r="J1220" s="11" t="s">
        <v>8278</v>
      </c>
      <c r="K1220" s="11" t="s">
        <v>7682</v>
      </c>
      <c r="L1220" s="11" t="s">
        <v>7116</v>
      </c>
      <c r="M1220" s="12">
        <v>45709</v>
      </c>
      <c r="N1220" s="12">
        <v>45714</v>
      </c>
      <c r="O1220" s="12" t="str">
        <f>IFERROR(_xlfn.XLOOKUP(표1[[#This Row],[시도]]&amp;" "&amp;표1[[#This Row],[시군구]],요금제0402!C:C,요금제0402!G:G),"-")</f>
        <v>경인B</v>
      </c>
      <c r="P1220" s="40"/>
      <c r="Q1220" s="57">
        <v>0</v>
      </c>
      <c r="R1220" s="18">
        <f>IF(OR(표1[[#This Row],[대표자명]]="김진국",표1[[#This Row],[사업자번호]]=5913300426),50,100)</f>
        <v>100</v>
      </c>
      <c r="S1220" s="18">
        <v>50</v>
      </c>
      <c r="T1220" s="39" t="s">
        <v>64</v>
      </c>
      <c r="U1220" s="11" t="s">
        <v>64</v>
      </c>
      <c r="V1220" s="11">
        <v>1313529491</v>
      </c>
      <c r="W1220" s="11" t="s">
        <v>4201</v>
      </c>
      <c r="X1220" s="11" t="s">
        <v>4202</v>
      </c>
      <c r="Y1220" s="11" t="s">
        <v>4203</v>
      </c>
      <c r="Z1220" s="11">
        <v>110326683277</v>
      </c>
      <c r="AA1220" s="11" t="s">
        <v>165</v>
      </c>
      <c r="AB1220" s="11" t="s">
        <v>4204</v>
      </c>
      <c r="AC1220" s="11"/>
      <c r="AD1220" s="11"/>
      <c r="AE1220" s="11"/>
      <c r="AF1220" s="15"/>
      <c r="AG1220" s="56" t="str">
        <f>IFERROR(VLOOKUP(표1[[#This Row],[담당자]],'담당자 정보'!$B:$D,2,0),"")</f>
        <v>바로고</v>
      </c>
      <c r="AH1220" s="11" t="str">
        <f>IFERROR(VLOOKUP(표1[[#This Row],[담당자]],'담당자 정보'!$B:$E,4,0),"")</f>
        <v>1팀</v>
      </c>
      <c r="AI1220" s="167" t="s">
        <v>2479</v>
      </c>
      <c r="AJ1220" s="39" t="str">
        <f>IFERROR(VLOOKUP(표1[[#This Row],[담당자]],배민비즈계정!$B:$E,3,0),"")</f>
        <v>yong1217</v>
      </c>
      <c r="AK1220" s="39" t="str">
        <f>IFERROR(VLOOKUP(표1[[#This Row],[담당자]],배민비즈계정!$B:$E,4,0),"")</f>
        <v xml:space="preserve"> 010-9876-9387</v>
      </c>
      <c r="AL1220" s="12" t="str">
        <f>VLOOKUP(표1[[#This Row],[담당자]],배민비즈계정!$B:$E,2,0)</f>
        <v>1팀</v>
      </c>
      <c r="AM1220" s="11" t="str">
        <f>VLOOKUP(표1[[#This Row],[담당자]],'담당자 정보'!B:G,6,FALSE)</f>
        <v>평정현</v>
      </c>
      <c r="AN1220" s="11" t="str">
        <f>VLOOKUP(표1[[#This Row],[팀장]],배민비즈계정!$B:$E,3,FALSE)</f>
        <v>jhpyeong</v>
      </c>
      <c r="AO1220" s="16" t="str">
        <f>VLOOKUP(표1[[#This Row],[팀장]],배민비즈계정!$B:$E,4,FALSE)</f>
        <v>010-4660-7292</v>
      </c>
      <c r="AP1220" s="2" t="str">
        <f t="shared" si="2"/>
        <v>인천</v>
      </c>
      <c r="AQ1220" s="2" t="str">
        <f t="shared" si="3"/>
        <v>연수구</v>
      </c>
      <c r="AR1220" s="2" t="str">
        <f>_xlfn.XLOOKUP(표1[[#This Row],[시도2]]&amp;" "&amp;표1[[#This Row],[시군구2]],요금제0402!C:C,요금제0402!G:G)</f>
        <v>경인B</v>
      </c>
      <c r="AS1220" s="2"/>
      <c r="AT1220" s="2"/>
      <c r="AU1220" s="2"/>
    </row>
    <row r="1221" spans="1:47" ht="16.5" customHeight="1">
      <c r="A1221" s="60">
        <v>1219</v>
      </c>
      <c r="B1221" s="11"/>
      <c r="C1221" s="11" t="s">
        <v>8279</v>
      </c>
      <c r="D1221" s="11" t="s">
        <v>8280</v>
      </c>
      <c r="E1221" s="11" t="s">
        <v>3758</v>
      </c>
      <c r="F1221" s="11" t="s">
        <v>2149</v>
      </c>
      <c r="G1221" s="11" t="s">
        <v>2497</v>
      </c>
      <c r="H1221" s="11">
        <v>0</v>
      </c>
      <c r="I1221" s="50"/>
      <c r="J1221" s="11" t="s">
        <v>8281</v>
      </c>
      <c r="K1221" s="11" t="s">
        <v>7718</v>
      </c>
      <c r="L1221" s="11" t="s">
        <v>7116</v>
      </c>
      <c r="M1221" s="12">
        <v>45709</v>
      </c>
      <c r="N1221" s="12">
        <v>45714</v>
      </c>
      <c r="O1221" s="12" t="str">
        <f>IFERROR(_xlfn.XLOOKUP(표1[[#This Row],[시도]]&amp;" "&amp;표1[[#This Row],[시군구]],요금제0402!C:C,요금제0402!G:G),"-")</f>
        <v>경인B</v>
      </c>
      <c r="P1221" s="40"/>
      <c r="Q1221" s="57">
        <v>0</v>
      </c>
      <c r="R1221" s="18">
        <f>IF(OR(표1[[#This Row],[대표자명]]="김진국",표1[[#This Row],[사업자번호]]=5913300426),50,100)</f>
        <v>100</v>
      </c>
      <c r="S1221" s="18">
        <v>50</v>
      </c>
      <c r="T1221" s="39" t="s">
        <v>64</v>
      </c>
      <c r="U1221" s="11" t="s">
        <v>64</v>
      </c>
      <c r="V1221" s="11">
        <v>1313529491</v>
      </c>
      <c r="W1221" s="11" t="s">
        <v>4201</v>
      </c>
      <c r="X1221" s="11" t="s">
        <v>4202</v>
      </c>
      <c r="Y1221" s="11" t="s">
        <v>4203</v>
      </c>
      <c r="Z1221" s="11">
        <v>110326683277</v>
      </c>
      <c r="AA1221" s="11" t="s">
        <v>165</v>
      </c>
      <c r="AB1221" s="11" t="s">
        <v>4204</v>
      </c>
      <c r="AC1221" s="11"/>
      <c r="AD1221" s="11"/>
      <c r="AE1221" s="11"/>
      <c r="AF1221" s="15"/>
      <c r="AG1221" s="56" t="str">
        <f>IFERROR(VLOOKUP(표1[[#This Row],[담당자]],'담당자 정보'!$B:$D,2,0),"")</f>
        <v>바로고</v>
      </c>
      <c r="AH1221" s="11" t="str">
        <f>IFERROR(VLOOKUP(표1[[#This Row],[담당자]],'담당자 정보'!$B:$E,4,0),"")</f>
        <v>1팀</v>
      </c>
      <c r="AI1221" s="167" t="s">
        <v>2479</v>
      </c>
      <c r="AJ1221" s="39" t="str">
        <f>IFERROR(VLOOKUP(표1[[#This Row],[담당자]],배민비즈계정!$B:$E,3,0),"")</f>
        <v>yong1217</v>
      </c>
      <c r="AK1221" s="39" t="str">
        <f>IFERROR(VLOOKUP(표1[[#This Row],[담당자]],배민비즈계정!$B:$E,4,0),"")</f>
        <v xml:space="preserve"> 010-9876-9387</v>
      </c>
      <c r="AL1221" s="12" t="str">
        <f>VLOOKUP(표1[[#This Row],[담당자]],배민비즈계정!$B:$E,2,0)</f>
        <v>1팀</v>
      </c>
      <c r="AM1221" s="11" t="str">
        <f>VLOOKUP(표1[[#This Row],[담당자]],'담당자 정보'!B:G,6,FALSE)</f>
        <v>평정현</v>
      </c>
      <c r="AN1221" s="11" t="str">
        <f>VLOOKUP(표1[[#This Row],[팀장]],배민비즈계정!$B:$E,3,FALSE)</f>
        <v>jhpyeong</v>
      </c>
      <c r="AO1221" s="16" t="str">
        <f>VLOOKUP(표1[[#This Row],[팀장]],배민비즈계정!$B:$E,4,FALSE)</f>
        <v>010-4660-7292</v>
      </c>
      <c r="AP1221" s="2" t="str">
        <f t="shared" si="2"/>
        <v>인천</v>
      </c>
      <c r="AQ1221" s="2" t="str">
        <f t="shared" si="3"/>
        <v>연수구</v>
      </c>
      <c r="AR1221" s="2" t="str">
        <f>_xlfn.XLOOKUP(표1[[#This Row],[시도2]]&amp;" "&amp;표1[[#This Row],[시군구2]],요금제0402!C:C,요금제0402!G:G)</f>
        <v>경인B</v>
      </c>
      <c r="AS1221" s="2"/>
      <c r="AT1221" s="2"/>
      <c r="AU1221" s="2"/>
    </row>
    <row r="1222" spans="1:47" ht="16.5" customHeight="1">
      <c r="A1222" s="44">
        <v>1220</v>
      </c>
      <c r="B1222" s="11"/>
      <c r="C1222" s="11" t="s">
        <v>8282</v>
      </c>
      <c r="D1222" s="11" t="s">
        <v>8283</v>
      </c>
      <c r="E1222" s="11" t="s">
        <v>56</v>
      </c>
      <c r="F1222" s="11" t="s">
        <v>2149</v>
      </c>
      <c r="G1222" s="11" t="s">
        <v>2150</v>
      </c>
      <c r="H1222" s="11">
        <v>0</v>
      </c>
      <c r="I1222" s="50"/>
      <c r="J1222" s="11" t="s">
        <v>8284</v>
      </c>
      <c r="K1222" s="11" t="s">
        <v>7846</v>
      </c>
      <c r="L1222" s="11" t="s">
        <v>7116</v>
      </c>
      <c r="M1222" s="12">
        <v>45709</v>
      </c>
      <c r="N1222" s="12">
        <v>45714</v>
      </c>
      <c r="O1222" s="12" t="str">
        <f>IFERROR(_xlfn.XLOOKUP(표1[[#This Row],[시도]]&amp;" "&amp;표1[[#This Row],[시군구]],요금제0402!C:C,요금제0402!G:G),"-")</f>
        <v>경인B</v>
      </c>
      <c r="P1222" s="40"/>
      <c r="Q1222" s="57">
        <v>0</v>
      </c>
      <c r="R1222" s="18">
        <f>IF(OR(표1[[#This Row],[대표자명]]="김진국",표1[[#This Row],[사업자번호]]=5913300426),50,100)</f>
        <v>100</v>
      </c>
      <c r="S1222" s="18">
        <v>50</v>
      </c>
      <c r="T1222" s="39" t="s">
        <v>64</v>
      </c>
      <c r="U1222" s="11" t="s">
        <v>64</v>
      </c>
      <c r="V1222" s="11">
        <v>1313529491</v>
      </c>
      <c r="W1222" s="11" t="s">
        <v>4201</v>
      </c>
      <c r="X1222" s="11" t="s">
        <v>4202</v>
      </c>
      <c r="Y1222" s="11" t="s">
        <v>4203</v>
      </c>
      <c r="Z1222" s="11">
        <v>110326683277</v>
      </c>
      <c r="AA1222" s="11" t="s">
        <v>165</v>
      </c>
      <c r="AB1222" s="11" t="s">
        <v>4204</v>
      </c>
      <c r="AC1222" s="11"/>
      <c r="AD1222" s="11"/>
      <c r="AE1222" s="11"/>
      <c r="AF1222" s="15"/>
      <c r="AG1222" s="56" t="str">
        <f>IFERROR(VLOOKUP(표1[[#This Row],[담당자]],'담당자 정보'!$B:$D,2,0),"")</f>
        <v>바로고</v>
      </c>
      <c r="AH1222" s="11" t="str">
        <f>IFERROR(VLOOKUP(표1[[#This Row],[담당자]],'담당자 정보'!$B:$E,4,0),"")</f>
        <v>1팀</v>
      </c>
      <c r="AI1222" s="167" t="s">
        <v>2479</v>
      </c>
      <c r="AJ1222" s="39" t="str">
        <f>IFERROR(VLOOKUP(표1[[#This Row],[담당자]],배민비즈계정!$B:$E,3,0),"")</f>
        <v>yong1217</v>
      </c>
      <c r="AK1222" s="39" t="str">
        <f>IFERROR(VLOOKUP(표1[[#This Row],[담당자]],배민비즈계정!$B:$E,4,0),"")</f>
        <v xml:space="preserve"> 010-9876-9387</v>
      </c>
      <c r="AL1222" s="12" t="str">
        <f>VLOOKUP(표1[[#This Row],[담당자]],배민비즈계정!$B:$E,2,0)</f>
        <v>1팀</v>
      </c>
      <c r="AM1222" s="11" t="str">
        <f>VLOOKUP(표1[[#This Row],[담당자]],'담당자 정보'!B:G,6,FALSE)</f>
        <v>평정현</v>
      </c>
      <c r="AN1222" s="11" t="str">
        <f>VLOOKUP(표1[[#This Row],[팀장]],배민비즈계정!$B:$E,3,FALSE)</f>
        <v>jhpyeong</v>
      </c>
      <c r="AO1222" s="16" t="str">
        <f>VLOOKUP(표1[[#This Row],[팀장]],배민비즈계정!$B:$E,4,FALSE)</f>
        <v>010-4660-7292</v>
      </c>
      <c r="AP1222" s="2" t="str">
        <f t="shared" si="2"/>
        <v>인천</v>
      </c>
      <c r="AQ1222" s="2" t="str">
        <f t="shared" si="3"/>
        <v>부평구</v>
      </c>
      <c r="AR1222" s="2" t="str">
        <f>_xlfn.XLOOKUP(표1[[#This Row],[시도2]]&amp;" "&amp;표1[[#This Row],[시군구2]],요금제0402!C:C,요금제0402!G:G)</f>
        <v>경인B</v>
      </c>
      <c r="AS1222" s="2"/>
      <c r="AT1222" s="2"/>
      <c r="AU1222" s="2"/>
    </row>
    <row r="1223" spans="1:47" ht="16.5" customHeight="1">
      <c r="A1223" s="44">
        <v>1221</v>
      </c>
      <c r="B1223" s="11"/>
      <c r="C1223" s="11" t="s">
        <v>8285</v>
      </c>
      <c r="D1223" s="11" t="s">
        <v>8286</v>
      </c>
      <c r="E1223" s="11" t="s">
        <v>3758</v>
      </c>
      <c r="F1223" s="11" t="s">
        <v>2149</v>
      </c>
      <c r="G1223" s="11" t="s">
        <v>2170</v>
      </c>
      <c r="H1223" s="11">
        <v>0</v>
      </c>
      <c r="I1223" s="50"/>
      <c r="J1223" s="11" t="s">
        <v>8287</v>
      </c>
      <c r="K1223" s="11" t="s">
        <v>8288</v>
      </c>
      <c r="L1223" s="11" t="s">
        <v>7116</v>
      </c>
      <c r="M1223" s="12">
        <v>45709</v>
      </c>
      <c r="N1223" s="12">
        <v>45714</v>
      </c>
      <c r="O1223" s="12" t="str">
        <f>IFERROR(_xlfn.XLOOKUP(표1[[#This Row],[시도]]&amp;" "&amp;표1[[#This Row],[시군구]],요금제0402!C:C,요금제0402!G:G),"-")</f>
        <v>경인B</v>
      </c>
      <c r="P1223" s="40"/>
      <c r="Q1223" s="57">
        <v>0</v>
      </c>
      <c r="R1223" s="18">
        <f>IF(OR(표1[[#This Row],[대표자명]]="김진국",표1[[#This Row],[사업자번호]]=5913300426),50,100)</f>
        <v>100</v>
      </c>
      <c r="S1223" s="18">
        <v>50</v>
      </c>
      <c r="T1223" s="39" t="s">
        <v>64</v>
      </c>
      <c r="U1223" s="11" t="s">
        <v>150</v>
      </c>
      <c r="V1223" s="11">
        <v>0</v>
      </c>
      <c r="W1223" s="11">
        <v>0</v>
      </c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/>
      <c r="AD1223" s="11"/>
      <c r="AE1223" s="11"/>
      <c r="AF1223" s="15"/>
      <c r="AG1223" s="56" t="str">
        <f>IFERROR(VLOOKUP(표1[[#This Row],[담당자]],'담당자 정보'!$B:$D,2,0),"")</f>
        <v>바로고</v>
      </c>
      <c r="AH1223" s="11" t="str">
        <f>IFERROR(VLOOKUP(표1[[#This Row],[담당자]],'담당자 정보'!$B:$E,4,0),"")</f>
        <v>1팀</v>
      </c>
      <c r="AI1223" s="167" t="s">
        <v>2479</v>
      </c>
      <c r="AJ1223" s="39" t="str">
        <f>IFERROR(VLOOKUP(표1[[#This Row],[담당자]],배민비즈계정!$B:$E,3,0),"")</f>
        <v>yong1217</v>
      </c>
      <c r="AK1223" s="39" t="str">
        <f>IFERROR(VLOOKUP(표1[[#This Row],[담당자]],배민비즈계정!$B:$E,4,0),"")</f>
        <v xml:space="preserve"> 010-9876-9387</v>
      </c>
      <c r="AL1223" s="12" t="str">
        <f>VLOOKUP(표1[[#This Row],[담당자]],배민비즈계정!$B:$E,2,0)</f>
        <v>1팀</v>
      </c>
      <c r="AM1223" s="11" t="str">
        <f>VLOOKUP(표1[[#This Row],[담당자]],'담당자 정보'!B:G,6,FALSE)</f>
        <v>평정현</v>
      </c>
      <c r="AN1223" s="11" t="str">
        <f>VLOOKUP(표1[[#This Row],[팀장]],배민비즈계정!$B:$E,3,FALSE)</f>
        <v>jhpyeong</v>
      </c>
      <c r="AO1223" s="16" t="str">
        <f>VLOOKUP(표1[[#This Row],[팀장]],배민비즈계정!$B:$E,4,FALSE)</f>
        <v>010-4660-7292</v>
      </c>
      <c r="AP1223" s="2" t="str">
        <f t="shared" si="2"/>
        <v>인천</v>
      </c>
      <c r="AQ1223" s="2" t="str">
        <f t="shared" si="3"/>
        <v>남동구</v>
      </c>
      <c r="AR1223" s="2" t="str">
        <f>_xlfn.XLOOKUP(표1[[#This Row],[시도2]]&amp;" "&amp;표1[[#This Row],[시군구2]],요금제0402!C:C,요금제0402!G:G)</f>
        <v>경인B</v>
      </c>
      <c r="AS1223" s="2"/>
      <c r="AT1223" s="2"/>
      <c r="AU1223" s="2"/>
    </row>
    <row r="1224" spans="1:47" ht="16.5" customHeight="1">
      <c r="A1224" s="60">
        <v>1222</v>
      </c>
      <c r="B1224" s="17"/>
      <c r="C1224" s="17" t="s">
        <v>8289</v>
      </c>
      <c r="D1224" s="17" t="s">
        <v>8290</v>
      </c>
      <c r="E1224" s="11" t="s">
        <v>75</v>
      </c>
      <c r="F1224" s="17" t="s">
        <v>109</v>
      </c>
      <c r="G1224" s="17" t="s">
        <v>970</v>
      </c>
      <c r="H1224" s="11">
        <v>0</v>
      </c>
      <c r="I1224" s="154"/>
      <c r="J1224" s="17" t="s">
        <v>8291</v>
      </c>
      <c r="K1224" s="17" t="s">
        <v>8292</v>
      </c>
      <c r="L1224" s="11" t="s">
        <v>7116</v>
      </c>
      <c r="M1224" s="12">
        <v>45709</v>
      </c>
      <c r="N1224" s="12">
        <v>45714</v>
      </c>
      <c r="O1224" s="12" t="str">
        <f>IFERROR(_xlfn.XLOOKUP(표1[[#This Row],[시도]]&amp;" "&amp;표1[[#This Row],[시군구]],요금제0402!C:C,요금제0402!G:G),"-")</f>
        <v>서울B&amp;경인A</v>
      </c>
      <c r="P1224" s="156"/>
      <c r="Q1224" s="57">
        <v>0</v>
      </c>
      <c r="R1224" s="18">
        <f>IF(OR(표1[[#This Row],[대표자명]]="김진국",표1[[#This Row],[사업자번호]]=5913300426),50,100)</f>
        <v>100</v>
      </c>
      <c r="S1224" s="18">
        <v>50</v>
      </c>
      <c r="T1224" s="39" t="s">
        <v>64</v>
      </c>
      <c r="U1224" s="11" t="s">
        <v>64</v>
      </c>
      <c r="V1224" s="11">
        <v>3812301552</v>
      </c>
      <c r="W1224" s="11" t="s">
        <v>8293</v>
      </c>
      <c r="X1224" s="11" t="s">
        <v>8294</v>
      </c>
      <c r="Y1224" s="11" t="s">
        <v>8295</v>
      </c>
      <c r="Z1224" s="11">
        <v>140011570874</v>
      </c>
      <c r="AA1224" s="11" t="s">
        <v>165</v>
      </c>
      <c r="AB1224" s="11" t="s">
        <v>8296</v>
      </c>
      <c r="AC1224" s="17"/>
      <c r="AD1224" s="17"/>
      <c r="AE1224" s="17"/>
      <c r="AF1224" s="32"/>
      <c r="AG1224" s="56" t="str">
        <f>IFERROR(VLOOKUP(표1[[#This Row],[담당자]],'담당자 정보'!$B:$D,2,0),"")</f>
        <v>바로고</v>
      </c>
      <c r="AH1224" s="17" t="str">
        <f>IFERROR(VLOOKUP(표1[[#This Row],[담당자]],'담당자 정보'!$B:$E,4,0),"")</f>
        <v>4팀</v>
      </c>
      <c r="AI1224" s="167" t="s">
        <v>222</v>
      </c>
      <c r="AJ1224" s="41" t="str">
        <f>IFERROR(VLOOKUP(표1[[#This Row],[담당자]],배민비즈계정!$B:$E,3,0),"")</f>
        <v>tmdrl1539</v>
      </c>
      <c r="AK1224" s="41" t="str">
        <f>IFERROR(VLOOKUP(표1[[#This Row],[담당자]],배민비즈계정!$B:$E,4,0),"")</f>
        <v>010-4629-1734</v>
      </c>
      <c r="AL1224" s="78" t="str">
        <f>VLOOKUP(표1[[#This Row],[담당자]],배민비즈계정!$B:$E,2,0)</f>
        <v>4팀</v>
      </c>
      <c r="AM1224" s="17" t="str">
        <f>VLOOKUP(표1[[#This Row],[담당자]],'담당자 정보'!B:G,6,FALSE)</f>
        <v>평정현</v>
      </c>
      <c r="AN1224" s="17" t="str">
        <f>VLOOKUP(표1[[#This Row],[팀장]],배민비즈계정!$B:$E,3,FALSE)</f>
        <v>jhpyeong</v>
      </c>
      <c r="AO1224" s="103" t="str">
        <f>VLOOKUP(표1[[#This Row],[팀장]],배민비즈계정!$B:$E,4,FALSE)</f>
        <v>010-4660-7292</v>
      </c>
      <c r="AP1224" s="2" t="str">
        <f t="shared" si="2"/>
        <v>경기</v>
      </c>
      <c r="AQ1224" s="2" t="str">
        <f t="shared" si="3"/>
        <v>수원시 장안구</v>
      </c>
      <c r="AR1224" s="2" t="str">
        <f>_xlfn.XLOOKUP(표1[[#This Row],[시도2]]&amp;" "&amp;표1[[#This Row],[시군구2]],요금제0402!C:C,요금제0402!G:G)</f>
        <v>서울B&amp;경인A</v>
      </c>
      <c r="AS1224" s="2"/>
      <c r="AT1224" s="2"/>
      <c r="AU1224" s="2"/>
    </row>
    <row r="1225" spans="1:47" ht="16.5" customHeight="1">
      <c r="A1225" s="44">
        <v>1223</v>
      </c>
      <c r="B1225" s="11"/>
      <c r="C1225" s="11" t="s">
        <v>8297</v>
      </c>
      <c r="D1225" s="11" t="s">
        <v>8298</v>
      </c>
      <c r="E1225" s="11" t="s">
        <v>56</v>
      </c>
      <c r="F1225" s="11" t="s">
        <v>2149</v>
      </c>
      <c r="G1225" s="11" t="s">
        <v>302</v>
      </c>
      <c r="H1225" s="11">
        <v>1</v>
      </c>
      <c r="I1225" s="50"/>
      <c r="J1225" s="11" t="s">
        <v>8299</v>
      </c>
      <c r="K1225" s="11" t="s">
        <v>8300</v>
      </c>
      <c r="L1225" s="11" t="s">
        <v>7116</v>
      </c>
      <c r="M1225" s="12">
        <v>45716</v>
      </c>
      <c r="N1225" s="12">
        <v>45721</v>
      </c>
      <c r="O1225" s="12" t="str">
        <f>IFERROR(_xlfn.XLOOKUP(표1[[#This Row],[시도]]&amp;" "&amp;표1[[#This Row],[시군구]],요금제0402!C:C,요금제0402!G:G),"-")</f>
        <v>경인B</v>
      </c>
      <c r="P1225" s="40"/>
      <c r="Q1225" s="57">
        <v>0</v>
      </c>
      <c r="R1225" s="18">
        <f>IF(OR(표1[[#This Row],[대표자명]]="김진국",표1[[#This Row],[사업자번호]]=5913300426),50,100)</f>
        <v>100</v>
      </c>
      <c r="S1225" s="18">
        <v>50</v>
      </c>
      <c r="T1225" s="39" t="s">
        <v>64</v>
      </c>
      <c r="U1225" s="11" t="s">
        <v>64</v>
      </c>
      <c r="V1225" s="11">
        <v>5154300630</v>
      </c>
      <c r="W1225" s="11" t="s">
        <v>3118</v>
      </c>
      <c r="X1225" s="11" t="s">
        <v>3119</v>
      </c>
      <c r="Y1225" s="11" t="s">
        <v>3120</v>
      </c>
      <c r="Z1225" s="11">
        <v>64403795201017</v>
      </c>
      <c r="AA1225" s="11" t="s">
        <v>103</v>
      </c>
      <c r="AB1225" s="11" t="s">
        <v>3121</v>
      </c>
      <c r="AC1225" s="11"/>
      <c r="AD1225" s="11"/>
      <c r="AE1225" s="11"/>
      <c r="AF1225" s="15"/>
      <c r="AG1225" s="17" t="str">
        <f>IFERROR(VLOOKUP(표1[[#This Row],[담당자]],'담당자 정보'!$B:$D,2,0),"")</f>
        <v>바로고</v>
      </c>
      <c r="AH1225" s="11" t="str">
        <f>IFERROR(VLOOKUP(표1[[#This Row],[담당자]],'담당자 정보'!$B:$E,4,0),"")</f>
        <v>1팀</v>
      </c>
      <c r="AI1225" s="41" t="s">
        <v>2479</v>
      </c>
      <c r="AJ1225" s="39" t="str">
        <f>IFERROR(VLOOKUP(표1[[#This Row],[담당자]],배민비즈계정!$B:$E,3,0),"")</f>
        <v>yong1217</v>
      </c>
      <c r="AK1225" s="39" t="str">
        <f>IFERROR(VLOOKUP(표1[[#This Row],[담당자]],배민비즈계정!$B:$E,4,0),"")</f>
        <v xml:space="preserve"> 010-9876-9387</v>
      </c>
      <c r="AL1225" s="12" t="str">
        <f>VLOOKUP(표1[[#This Row],[담당자]],배민비즈계정!$B:$E,2,0)</f>
        <v>1팀</v>
      </c>
      <c r="AM1225" s="11" t="str">
        <f>VLOOKUP(표1[[#This Row],[담당자]],'담당자 정보'!B:G,6,FALSE)</f>
        <v>평정현</v>
      </c>
      <c r="AN1225" s="11" t="str">
        <f>VLOOKUP(표1[[#This Row],[팀장]],배민비즈계정!$B:$E,3,FALSE)</f>
        <v>jhpyeong</v>
      </c>
      <c r="AO1225" s="16" t="str">
        <f>VLOOKUP(표1[[#This Row],[팀장]],배민비즈계정!$B:$E,4,FALSE)</f>
        <v>010-4660-7292</v>
      </c>
      <c r="AP1225" s="2" t="str">
        <f t="shared" si="2"/>
        <v>인천</v>
      </c>
      <c r="AQ1225" s="2" t="str">
        <f t="shared" si="3"/>
        <v>중구</v>
      </c>
      <c r="AR1225" s="2" t="str">
        <f>_xlfn.XLOOKUP(표1[[#This Row],[시도2]]&amp;" "&amp;표1[[#This Row],[시군구2]],요금제0402!C:C,요금제0402!G:G)</f>
        <v>경인B</v>
      </c>
      <c r="AS1225" s="2"/>
      <c r="AT1225" s="2"/>
      <c r="AU1225" s="2"/>
    </row>
    <row r="1226" spans="1:47" ht="16.5" customHeight="1">
      <c r="A1226" s="44">
        <v>1224</v>
      </c>
      <c r="B1226" s="11"/>
      <c r="C1226" s="11" t="s">
        <v>8301</v>
      </c>
      <c r="D1226" s="11" t="s">
        <v>8302</v>
      </c>
      <c r="E1226" s="11" t="s">
        <v>75</v>
      </c>
      <c r="F1226" s="11" t="s">
        <v>109</v>
      </c>
      <c r="G1226" s="11" t="s">
        <v>2750</v>
      </c>
      <c r="H1226" s="11">
        <v>0</v>
      </c>
      <c r="I1226" s="50"/>
      <c r="J1226" s="11" t="s">
        <v>8303</v>
      </c>
      <c r="K1226" s="11" t="s">
        <v>7018</v>
      </c>
      <c r="L1226" s="11" t="s">
        <v>7116</v>
      </c>
      <c r="M1226" s="12">
        <v>45716</v>
      </c>
      <c r="N1226" s="12">
        <v>45721</v>
      </c>
      <c r="O1226" s="12" t="str">
        <f>IFERROR(_xlfn.XLOOKUP(표1[[#This Row],[시도]]&amp;" "&amp;표1[[#This Row],[시군구]],요금제0402!C:C,요금제0402!G:G),"-")</f>
        <v>서울B&amp;경인A</v>
      </c>
      <c r="P1226" s="40"/>
      <c r="Q1226" s="57">
        <v>0</v>
      </c>
      <c r="R1226" s="18">
        <f>IF(OR(표1[[#This Row],[대표자명]]="김진국",표1[[#This Row],[사업자번호]]=5913300426),50,100)</f>
        <v>100</v>
      </c>
      <c r="S1226" s="18">
        <v>50</v>
      </c>
      <c r="T1226" s="39" t="s">
        <v>64</v>
      </c>
      <c r="U1226" s="11" t="s">
        <v>64</v>
      </c>
      <c r="V1226" s="11">
        <v>3591902372</v>
      </c>
      <c r="W1226" s="11" t="s">
        <v>8304</v>
      </c>
      <c r="X1226" s="11" t="s">
        <v>8305</v>
      </c>
      <c r="Y1226" s="11" t="s">
        <v>8306</v>
      </c>
      <c r="Z1226" s="11">
        <v>100000171212</v>
      </c>
      <c r="AA1226" s="11" t="s">
        <v>965</v>
      </c>
      <c r="AB1226" s="11" t="s">
        <v>8307</v>
      </c>
      <c r="AC1226" s="11"/>
      <c r="AD1226" s="11"/>
      <c r="AE1226" s="11"/>
      <c r="AF1226" s="15"/>
      <c r="AG1226" s="56" t="str">
        <f>IFERROR(VLOOKUP(표1[[#This Row],[담당자]],'담당자 정보'!$B:$D,2,0),"")</f>
        <v>바로고</v>
      </c>
      <c r="AH1226" s="11" t="str">
        <f>IFERROR(VLOOKUP(표1[[#This Row],[담당자]],'담당자 정보'!$B:$E,4,0),"")</f>
        <v>4팀</v>
      </c>
      <c r="AI1226" s="167" t="s">
        <v>222</v>
      </c>
      <c r="AJ1226" s="39" t="str">
        <f>IFERROR(VLOOKUP(표1[[#This Row],[담당자]],배민비즈계정!$B:$E,3,0),"")</f>
        <v>tmdrl1539</v>
      </c>
      <c r="AK1226" s="39" t="str">
        <f>IFERROR(VLOOKUP(표1[[#This Row],[담당자]],배민비즈계정!$B:$E,4,0),"")</f>
        <v>010-4629-1734</v>
      </c>
      <c r="AL1226" s="12" t="str">
        <f>VLOOKUP(표1[[#This Row],[담당자]],배민비즈계정!$B:$E,2,0)</f>
        <v>4팀</v>
      </c>
      <c r="AM1226" s="11" t="str">
        <f>VLOOKUP(표1[[#This Row],[담당자]],'담당자 정보'!B:G,6,FALSE)</f>
        <v>평정현</v>
      </c>
      <c r="AN1226" s="11" t="str">
        <f>VLOOKUP(표1[[#This Row],[팀장]],배민비즈계정!$B:$E,3,FALSE)</f>
        <v>jhpyeong</v>
      </c>
      <c r="AO1226" s="16" t="str">
        <f>VLOOKUP(표1[[#This Row],[팀장]],배민비즈계정!$B:$E,4,FALSE)</f>
        <v>010-4660-7292</v>
      </c>
      <c r="AP1226" s="2" t="str">
        <f t="shared" si="2"/>
        <v>경기</v>
      </c>
      <c r="AQ1226" s="2" t="str">
        <f t="shared" si="3"/>
        <v>용인시 처인구</v>
      </c>
      <c r="AR1226" s="2" t="str">
        <f>_xlfn.XLOOKUP(표1[[#This Row],[시도2]]&amp;" "&amp;표1[[#This Row],[시군구2]],요금제0402!C:C,요금제0402!G:G)</f>
        <v>서울B&amp;경인A</v>
      </c>
      <c r="AS1226" s="2"/>
      <c r="AT1226" s="2"/>
      <c r="AU1226" s="2"/>
    </row>
    <row r="1227" spans="1:47" ht="16.5" customHeight="1">
      <c r="A1227" s="60">
        <v>1225</v>
      </c>
      <c r="B1227" s="11"/>
      <c r="C1227" s="11" t="s">
        <v>8308</v>
      </c>
      <c r="D1227" s="11" t="s">
        <v>8309</v>
      </c>
      <c r="E1227" s="11" t="s">
        <v>56</v>
      </c>
      <c r="F1227" s="11" t="s">
        <v>388</v>
      </c>
      <c r="G1227" s="11" t="s">
        <v>423</v>
      </c>
      <c r="H1227" s="11">
        <v>0</v>
      </c>
      <c r="I1227" s="50"/>
      <c r="J1227" s="11" t="s">
        <v>8310</v>
      </c>
      <c r="K1227" s="11" t="s">
        <v>8311</v>
      </c>
      <c r="L1227" s="11" t="s">
        <v>7116</v>
      </c>
      <c r="M1227" s="12">
        <v>45716</v>
      </c>
      <c r="N1227" s="12">
        <v>45721</v>
      </c>
      <c r="O1227" s="12" t="str">
        <f>IFERROR(_xlfn.XLOOKUP(표1[[#This Row],[시도]]&amp;" "&amp;표1[[#This Row],[시군구]],요금제0402!C:C,요금제0402!G:G),"-")</f>
        <v>지방</v>
      </c>
      <c r="P1227" s="40"/>
      <c r="Q1227" s="57">
        <v>0</v>
      </c>
      <c r="R1227" s="18">
        <f>IF(OR(표1[[#This Row],[대표자명]]="김진국",표1[[#This Row],[사업자번호]]=5913300426),50,100)</f>
        <v>100</v>
      </c>
      <c r="S1227" s="18">
        <v>50</v>
      </c>
      <c r="T1227" s="39" t="s">
        <v>64</v>
      </c>
      <c r="U1227" s="11" t="s">
        <v>64</v>
      </c>
      <c r="V1227" s="11">
        <v>4093560982</v>
      </c>
      <c r="W1227" s="11" t="s">
        <v>8312</v>
      </c>
      <c r="X1227" s="11" t="s">
        <v>8313</v>
      </c>
      <c r="Y1227" s="11" t="s">
        <v>8314</v>
      </c>
      <c r="Z1227" s="11">
        <v>60113656108326</v>
      </c>
      <c r="AA1227" s="11" t="s">
        <v>142</v>
      </c>
      <c r="AB1227" s="11" t="s">
        <v>8315</v>
      </c>
      <c r="AC1227" s="11"/>
      <c r="AD1227" s="11"/>
      <c r="AE1227" s="11"/>
      <c r="AF1227" s="15"/>
      <c r="AG1227" s="56" t="str">
        <f>IFERROR(VLOOKUP(표1[[#This Row],[담당자]],'담당자 정보'!$B:$D,2,0),"")</f>
        <v>모아라인</v>
      </c>
      <c r="AH1227" s="11" t="str">
        <f>IFERROR(VLOOKUP(표1[[#This Row],[담당자]],'담당자 정보'!$B:$E,4,0),"")</f>
        <v>인프라확장실</v>
      </c>
      <c r="AI1227" s="167" t="s">
        <v>396</v>
      </c>
      <c r="AJ1227" s="39" t="str">
        <f>IFERROR(VLOOKUP(표1[[#This Row],[담당자]],배민비즈계정!$B:$E,3,0),"")</f>
        <v>jpmook12</v>
      </c>
      <c r="AK1227" s="39" t="str">
        <f>IFERROR(VLOOKUP(표1[[#This Row],[담당자]],배민비즈계정!$B:$E,4,0),"")</f>
        <v>010-9904-2857</v>
      </c>
      <c r="AL1227" s="12" t="str">
        <f>VLOOKUP(표1[[#This Row],[담당자]],배민비즈계정!$B:$E,2,0)</f>
        <v>모아라인</v>
      </c>
      <c r="AM1227" s="11">
        <f>VLOOKUP(표1[[#This Row],[담당자]],'담당자 정보'!B:G,6,FALSE)</f>
        <v>0</v>
      </c>
      <c r="AN1227" s="11" t="e">
        <f>VLOOKUP(표1[[#This Row],[팀장]],배민비즈계정!$B:$E,3,FALSE)</f>
        <v>#N/A</v>
      </c>
      <c r="AO1227" s="16" t="e">
        <f>VLOOKUP(표1[[#This Row],[팀장]],배민비즈계정!$B:$E,4,FALSE)</f>
        <v>#N/A</v>
      </c>
      <c r="AP1227" s="2" t="str">
        <f t="shared" si="2"/>
        <v>광주</v>
      </c>
      <c r="AQ1227" s="2" t="str">
        <f t="shared" si="3"/>
        <v>광산구</v>
      </c>
      <c r="AR1227" s="2" t="str">
        <f>_xlfn.XLOOKUP(표1[[#This Row],[시도2]]&amp;" "&amp;표1[[#This Row],[시군구2]],요금제0402!C:C,요금제0402!G:G)</f>
        <v>지방</v>
      </c>
      <c r="AS1227" s="2"/>
      <c r="AT1227" s="2"/>
      <c r="AU1227" s="2"/>
    </row>
    <row r="1228" spans="1:47" ht="16.5" customHeight="1">
      <c r="A1228" s="44">
        <v>1226</v>
      </c>
      <c r="B1228" s="11"/>
      <c r="C1228" s="11" t="s">
        <v>8316</v>
      </c>
      <c r="D1228" s="11" t="s">
        <v>8317</v>
      </c>
      <c r="E1228" s="11" t="s">
        <v>3758</v>
      </c>
      <c r="F1228" s="11" t="s">
        <v>1236</v>
      </c>
      <c r="G1228" s="11" t="s">
        <v>1237</v>
      </c>
      <c r="H1228" s="11">
        <v>0</v>
      </c>
      <c r="I1228" s="50"/>
      <c r="J1228" s="11" t="s">
        <v>8318</v>
      </c>
      <c r="K1228" s="11" t="s">
        <v>8319</v>
      </c>
      <c r="L1228" s="11" t="s">
        <v>7116</v>
      </c>
      <c r="M1228" s="12">
        <v>45716</v>
      </c>
      <c r="N1228" s="12">
        <v>45721</v>
      </c>
      <c r="O1228" s="12" t="str">
        <f>IFERROR(_xlfn.XLOOKUP(표1[[#This Row],[시도]]&amp;" "&amp;표1[[#This Row],[시군구]],요금제0402!C:C,요금제0402!G:G),"-")</f>
        <v>지방</v>
      </c>
      <c r="P1228" s="40"/>
      <c r="Q1228" s="57">
        <v>0</v>
      </c>
      <c r="R1228" s="18">
        <f>IF(OR(표1[[#This Row],[대표자명]]="김진국",표1[[#This Row],[사업자번호]]=5913300426),50,100)</f>
        <v>100</v>
      </c>
      <c r="S1228" s="18">
        <v>50</v>
      </c>
      <c r="T1228" s="39" t="s">
        <v>64</v>
      </c>
      <c r="U1228" s="11" t="s">
        <v>64</v>
      </c>
      <c r="V1228" s="11">
        <v>4864700626</v>
      </c>
      <c r="W1228" s="11" t="s">
        <v>1248</v>
      </c>
      <c r="X1228" s="11" t="s">
        <v>3931</v>
      </c>
      <c r="Y1228" s="11" t="s">
        <v>3932</v>
      </c>
      <c r="Z1228" s="11">
        <v>3521352657273</v>
      </c>
      <c r="AA1228" s="11" t="s">
        <v>142</v>
      </c>
      <c r="AB1228" s="11" t="s">
        <v>3933</v>
      </c>
      <c r="AC1228" s="11"/>
      <c r="AD1228" s="11"/>
      <c r="AE1228" s="11"/>
      <c r="AF1228" s="15"/>
      <c r="AG1228" s="56" t="str">
        <f>IFERROR(VLOOKUP(표1[[#This Row],[담당자]],'담당자 정보'!$B:$D,2,0),"")</f>
        <v>바로고</v>
      </c>
      <c r="AH1228" s="11" t="str">
        <f>IFERROR(VLOOKUP(표1[[#This Row],[담당자]],'담당자 정보'!$B:$E,4,0),"")</f>
        <v>2팀</v>
      </c>
      <c r="AI1228" s="167" t="s">
        <v>8181</v>
      </c>
      <c r="AJ1228" s="39" t="str">
        <f>IFERROR(VLOOKUP(표1[[#This Row],[담당자]],배민비즈계정!$B:$E,3,0),"")</f>
        <v>realjay133</v>
      </c>
      <c r="AK1228" s="39" t="str">
        <f>IFERROR(VLOOKUP(표1[[#This Row],[담당자]],배민비즈계정!$B:$E,4,0),"")</f>
        <v>010-5830-1592</v>
      </c>
      <c r="AL1228" s="12" t="str">
        <f>VLOOKUP(표1[[#This Row],[담당자]],배민비즈계정!$B:$E,2,0)</f>
        <v>2팀</v>
      </c>
      <c r="AM1228" s="11" t="str">
        <f>VLOOKUP(표1[[#This Row],[담당자]],'담당자 정보'!B:G,6,FALSE)</f>
        <v>최융희</v>
      </c>
      <c r="AN1228" s="11" t="str">
        <f>VLOOKUP(표1[[#This Row],[팀장]],배민비즈계정!$B:$E,3,FALSE)</f>
        <v>yhchoi62</v>
      </c>
      <c r="AO1228" s="16" t="str">
        <f>VLOOKUP(표1[[#This Row],[팀장]],배민비즈계정!$B:$E,4,FALSE)</f>
        <v xml:space="preserve"> 010-2336-6262</v>
      </c>
      <c r="AP1228" s="2" t="str">
        <f t="shared" si="2"/>
        <v>전남</v>
      </c>
      <c r="AQ1228" s="2" t="str">
        <f t="shared" si="3"/>
        <v>목포시</v>
      </c>
      <c r="AR1228" s="2" t="str">
        <f>_xlfn.XLOOKUP(표1[[#This Row],[시도2]]&amp;" "&amp;표1[[#This Row],[시군구2]],요금제0402!C:C,요금제0402!G:G)</f>
        <v>지방</v>
      </c>
      <c r="AS1228" s="2"/>
      <c r="AT1228" s="2"/>
      <c r="AU1228" s="2"/>
    </row>
    <row r="1229" spans="1:47" ht="16.5" customHeight="1">
      <c r="A1229" s="44">
        <v>1227</v>
      </c>
      <c r="B1229" s="11"/>
      <c r="C1229" s="11" t="s">
        <v>8320</v>
      </c>
      <c r="D1229" s="11" t="s">
        <v>8321</v>
      </c>
      <c r="E1229" s="11" t="s">
        <v>56</v>
      </c>
      <c r="F1229" s="11" t="s">
        <v>1678</v>
      </c>
      <c r="G1229" s="11" t="s">
        <v>8322</v>
      </c>
      <c r="H1229" s="11">
        <v>1</v>
      </c>
      <c r="I1229" s="50"/>
      <c r="J1229" s="11" t="s">
        <v>8323</v>
      </c>
      <c r="K1229" s="11" t="s">
        <v>8324</v>
      </c>
      <c r="L1229" s="11" t="s">
        <v>7116</v>
      </c>
      <c r="M1229" s="12">
        <v>45716</v>
      </c>
      <c r="N1229" s="12">
        <v>45721</v>
      </c>
      <c r="O1229" s="12" t="str">
        <f>IFERROR(_xlfn.XLOOKUP(표1[[#This Row],[시도]]&amp;" "&amp;표1[[#This Row],[시군구]],요금제0402!C:C,요금제0402!G:G),"-")</f>
        <v>지방</v>
      </c>
      <c r="P1229" s="40"/>
      <c r="Q1229" s="57">
        <v>0</v>
      </c>
      <c r="R1229" s="18">
        <f>IF(OR(표1[[#This Row],[대표자명]]="김진국",표1[[#This Row],[사업자번호]]=5913300426),50,100)</f>
        <v>100</v>
      </c>
      <c r="S1229" s="18">
        <v>50</v>
      </c>
      <c r="T1229" s="39" t="s">
        <v>64</v>
      </c>
      <c r="U1229" s="11" t="s">
        <v>64</v>
      </c>
      <c r="V1229" s="11">
        <v>2092770492</v>
      </c>
      <c r="W1229" s="11" t="s">
        <v>8325</v>
      </c>
      <c r="X1229" s="11" t="s">
        <v>8326</v>
      </c>
      <c r="Y1229" s="11" t="s">
        <v>8327</v>
      </c>
      <c r="Z1229" s="11">
        <v>27120204116110</v>
      </c>
      <c r="AA1229" s="11" t="s">
        <v>90</v>
      </c>
      <c r="AB1229" s="11" t="s">
        <v>8328</v>
      </c>
      <c r="AC1229" s="11"/>
      <c r="AD1229" s="11"/>
      <c r="AE1229" s="11"/>
      <c r="AF1229" s="15"/>
      <c r="AG1229" s="56" t="str">
        <f>IFERROR(VLOOKUP(표1[[#This Row],[담당자]],'담당자 정보'!$B:$D,2,0),"")</f>
        <v>바로고</v>
      </c>
      <c r="AH1229" s="11" t="str">
        <f>IFERROR(VLOOKUP(표1[[#This Row],[담당자]],'담당자 정보'!$B:$E,4,0),"")</f>
        <v>2팀</v>
      </c>
      <c r="AI1229" s="167" t="s">
        <v>8181</v>
      </c>
      <c r="AJ1229" s="39" t="str">
        <f>IFERROR(VLOOKUP(표1[[#This Row],[담당자]],배민비즈계정!$B:$E,3,0),"")</f>
        <v>realjay133</v>
      </c>
      <c r="AK1229" s="39" t="str">
        <f>IFERROR(VLOOKUP(표1[[#This Row],[담당자]],배민비즈계정!$B:$E,4,0),"")</f>
        <v>010-5830-1592</v>
      </c>
      <c r="AL1229" s="12" t="str">
        <f>VLOOKUP(표1[[#This Row],[담당자]],배민비즈계정!$B:$E,2,0)</f>
        <v>2팀</v>
      </c>
      <c r="AM1229" s="11" t="str">
        <f>VLOOKUP(표1[[#This Row],[담당자]],'담당자 정보'!B:G,6,FALSE)</f>
        <v>최융희</v>
      </c>
      <c r="AN1229" s="11" t="str">
        <f>VLOOKUP(표1[[#This Row],[팀장]],배민비즈계정!$B:$E,3,FALSE)</f>
        <v>yhchoi62</v>
      </c>
      <c r="AO1229" s="16" t="str">
        <f>VLOOKUP(표1[[#This Row],[팀장]],배민비즈계정!$B:$E,4,FALSE)</f>
        <v xml:space="preserve"> 010-2336-6262</v>
      </c>
      <c r="AP1229" s="2" t="str">
        <f t="shared" si="2"/>
        <v>제주</v>
      </c>
      <c r="AQ1229" s="2" t="str">
        <f t="shared" si="3"/>
        <v>서귀포시</v>
      </c>
      <c r="AR1229" s="2" t="str">
        <f>_xlfn.XLOOKUP(표1[[#This Row],[시도2]]&amp;" "&amp;표1[[#This Row],[시군구2]],요금제0402!C:C,요금제0402!G:G)</f>
        <v>지방</v>
      </c>
      <c r="AS1229" s="2"/>
      <c r="AT1229" s="2"/>
      <c r="AU1229" s="2"/>
    </row>
    <row r="1230" spans="1:47" ht="16.5" customHeight="1">
      <c r="A1230" s="60">
        <v>1228</v>
      </c>
      <c r="B1230" s="11"/>
      <c r="C1230" s="11" t="s">
        <v>8329</v>
      </c>
      <c r="D1230" s="11" t="s">
        <v>8330</v>
      </c>
      <c r="E1230" s="11" t="s">
        <v>56</v>
      </c>
      <c r="F1230" s="11" t="s">
        <v>1197</v>
      </c>
      <c r="G1230" s="11" t="s">
        <v>1389</v>
      </c>
      <c r="H1230" s="11">
        <v>0</v>
      </c>
      <c r="I1230" s="50"/>
      <c r="J1230" s="11" t="s">
        <v>8331</v>
      </c>
      <c r="K1230" s="11" t="s">
        <v>8332</v>
      </c>
      <c r="L1230" s="11" t="s">
        <v>7116</v>
      </c>
      <c r="M1230" s="12">
        <v>45716</v>
      </c>
      <c r="N1230" s="12">
        <v>45721</v>
      </c>
      <c r="O1230" s="12" t="str">
        <f>IFERROR(_xlfn.XLOOKUP(표1[[#This Row],[시도]]&amp;" "&amp;표1[[#This Row],[시군구]],요금제0402!C:C,요금제0402!G:G),"-")</f>
        <v>지방</v>
      </c>
      <c r="P1230" s="40"/>
      <c r="Q1230" s="57">
        <v>200</v>
      </c>
      <c r="R1230" s="18">
        <f>IF(OR(표1[[#This Row],[대표자명]]="김진국",표1[[#This Row],[사업자번호]]=5913300426),50,100)</f>
        <v>100</v>
      </c>
      <c r="S1230" s="18">
        <v>50</v>
      </c>
      <c r="T1230" s="39" t="s">
        <v>64</v>
      </c>
      <c r="U1230" s="11" t="s">
        <v>64</v>
      </c>
      <c r="V1230" s="11">
        <v>2886300814</v>
      </c>
      <c r="W1230" s="11" t="s">
        <v>8333</v>
      </c>
      <c r="X1230" s="11" t="s">
        <v>8334</v>
      </c>
      <c r="Y1230" s="11" t="s">
        <v>8335</v>
      </c>
      <c r="Z1230" s="11">
        <v>110472101121</v>
      </c>
      <c r="AA1230" s="11" t="s">
        <v>165</v>
      </c>
      <c r="AB1230" s="11" t="s">
        <v>8336</v>
      </c>
      <c r="AC1230" s="11"/>
      <c r="AD1230" s="11"/>
      <c r="AE1230" s="11"/>
      <c r="AF1230" s="15"/>
      <c r="AG1230" s="56" t="str">
        <f>IFERROR(VLOOKUP(표1[[#This Row],[담당자]],'담당자 정보'!$B:$D,2,0),"")</f>
        <v>바로고</v>
      </c>
      <c r="AH1230" s="11" t="str">
        <f>IFERROR(VLOOKUP(표1[[#This Row],[담당자]],'담당자 정보'!$B:$E,4,0),"")</f>
        <v>2팀</v>
      </c>
      <c r="AI1230" s="167" t="s">
        <v>8337</v>
      </c>
      <c r="AJ1230" s="39" t="str">
        <f>IFERROR(VLOOKUP(표1[[#This Row],[담당자]],배민비즈계정!$B:$E,3,0),"")</f>
        <v>way0406</v>
      </c>
      <c r="AK1230" s="39" t="str">
        <f>IFERROR(VLOOKUP(표1[[#This Row],[담당자]],배민비즈계정!$B:$E,4,0),"")</f>
        <v>010-4756-0406</v>
      </c>
      <c r="AL1230" s="12" t="str">
        <f>VLOOKUP(표1[[#This Row],[담당자]],배민비즈계정!$B:$E,2,0)</f>
        <v>2팀</v>
      </c>
      <c r="AM1230" s="11" t="str">
        <f>VLOOKUP(표1[[#This Row],[담당자]],'담당자 정보'!B:G,6,FALSE)</f>
        <v>최융희</v>
      </c>
      <c r="AN1230" s="11" t="str">
        <f>VLOOKUP(표1[[#This Row],[팀장]],배민비즈계정!$B:$E,3,FALSE)</f>
        <v>yhchoi62</v>
      </c>
      <c r="AO1230" s="16" t="str">
        <f>VLOOKUP(표1[[#This Row],[팀장]],배민비즈계정!$B:$E,4,FALSE)</f>
        <v xml:space="preserve"> 010-2336-6262</v>
      </c>
      <c r="AP1230" s="2" t="str">
        <f t="shared" si="2"/>
        <v>강원</v>
      </c>
      <c r="AQ1230" s="2" t="str">
        <f t="shared" si="3"/>
        <v>강릉시</v>
      </c>
      <c r="AR1230" s="2" t="str">
        <f>_xlfn.XLOOKUP(표1[[#This Row],[시도2]]&amp;" "&amp;표1[[#This Row],[시군구2]],요금제0402!C:C,요금제0402!G:G)</f>
        <v>지방</v>
      </c>
      <c r="AS1230" s="2"/>
      <c r="AT1230" s="2"/>
      <c r="AU1230" s="2"/>
    </row>
    <row r="1231" spans="1:47" ht="16.5" customHeight="1">
      <c r="A1231" s="44">
        <v>1229</v>
      </c>
      <c r="B1231" s="11"/>
      <c r="C1231" s="11" t="s">
        <v>8338</v>
      </c>
      <c r="D1231" s="11" t="s">
        <v>8339</v>
      </c>
      <c r="E1231" s="11" t="s">
        <v>108</v>
      </c>
      <c r="F1231" s="11" t="s">
        <v>1197</v>
      </c>
      <c r="G1231" s="11" t="s">
        <v>1389</v>
      </c>
      <c r="H1231" s="11">
        <v>1</v>
      </c>
      <c r="I1231" s="50"/>
      <c r="J1231" s="11" t="s">
        <v>8340</v>
      </c>
      <c r="K1231" s="11" t="s">
        <v>8341</v>
      </c>
      <c r="L1231" s="11" t="s">
        <v>7116</v>
      </c>
      <c r="M1231" s="12">
        <v>45716</v>
      </c>
      <c r="N1231" s="12">
        <v>45721</v>
      </c>
      <c r="O1231" s="12" t="str">
        <f>IFERROR(_xlfn.XLOOKUP(표1[[#This Row],[시도]]&amp;" "&amp;표1[[#This Row],[시군구]],요금제0402!C:C,요금제0402!G:G),"-")</f>
        <v>지방</v>
      </c>
      <c r="P1231" s="40"/>
      <c r="Q1231" s="57">
        <v>250</v>
      </c>
      <c r="R1231" s="18">
        <f>IF(OR(표1[[#This Row],[대표자명]]="김진국",표1[[#This Row],[사업자번호]]=5913300426),50,100)</f>
        <v>100</v>
      </c>
      <c r="S1231" s="18">
        <v>50</v>
      </c>
      <c r="T1231" s="39" t="s">
        <v>64</v>
      </c>
      <c r="U1231" s="11" t="s">
        <v>64</v>
      </c>
      <c r="V1231" s="11">
        <v>7250302689</v>
      </c>
      <c r="W1231" s="11" t="s">
        <v>8342</v>
      </c>
      <c r="X1231" s="11" t="s">
        <v>8343</v>
      </c>
      <c r="Y1231" s="11" t="s">
        <v>8344</v>
      </c>
      <c r="Z1231" s="11">
        <v>110536351240</v>
      </c>
      <c r="AA1231" s="11" t="s">
        <v>165</v>
      </c>
      <c r="AB1231" s="11" t="s">
        <v>8345</v>
      </c>
      <c r="AC1231" s="11"/>
      <c r="AD1231" s="11"/>
      <c r="AE1231" s="11"/>
      <c r="AF1231" s="15"/>
      <c r="AG1231" s="56" t="str">
        <f>IFERROR(VLOOKUP(표1[[#This Row],[담당자]],'담당자 정보'!$B:$D,2,0),"")</f>
        <v>바로고</v>
      </c>
      <c r="AH1231" s="11" t="str">
        <f>IFERROR(VLOOKUP(표1[[#This Row],[담당자]],'담당자 정보'!$B:$E,4,0),"")</f>
        <v>2팀</v>
      </c>
      <c r="AI1231" s="167" t="s">
        <v>8337</v>
      </c>
      <c r="AJ1231" s="39" t="str">
        <f>IFERROR(VLOOKUP(표1[[#This Row],[담당자]],배민비즈계정!$B:$E,3,0),"")</f>
        <v>way0406</v>
      </c>
      <c r="AK1231" s="39" t="str">
        <f>IFERROR(VLOOKUP(표1[[#This Row],[담당자]],배민비즈계정!$B:$E,4,0),"")</f>
        <v>010-4756-0406</v>
      </c>
      <c r="AL1231" s="12" t="str">
        <f>VLOOKUP(표1[[#This Row],[담당자]],배민비즈계정!$B:$E,2,0)</f>
        <v>2팀</v>
      </c>
      <c r="AM1231" s="11" t="str">
        <f>VLOOKUP(표1[[#This Row],[담당자]],'담당자 정보'!B:G,6,FALSE)</f>
        <v>최융희</v>
      </c>
      <c r="AN1231" s="11" t="str">
        <f>VLOOKUP(표1[[#This Row],[팀장]],배민비즈계정!$B:$E,3,FALSE)</f>
        <v>yhchoi62</v>
      </c>
      <c r="AO1231" s="16" t="str">
        <f>VLOOKUP(표1[[#This Row],[팀장]],배민비즈계정!$B:$E,4,FALSE)</f>
        <v xml:space="preserve"> 010-2336-6262</v>
      </c>
      <c r="AP1231" s="2" t="str">
        <f t="shared" si="2"/>
        <v>강원</v>
      </c>
      <c r="AQ1231" s="2" t="str">
        <f t="shared" si="3"/>
        <v>강릉시</v>
      </c>
      <c r="AR1231" s="2" t="str">
        <f>_xlfn.XLOOKUP(표1[[#This Row],[시도2]]&amp;" "&amp;표1[[#This Row],[시군구2]],요금제0402!C:C,요금제0402!G:G)</f>
        <v>지방</v>
      </c>
      <c r="AS1231" s="2"/>
      <c r="AT1231" s="2"/>
      <c r="AU1231" s="2"/>
    </row>
    <row r="1232" spans="1:47" ht="16.5" customHeight="1">
      <c r="A1232" s="44">
        <v>1230</v>
      </c>
      <c r="B1232" s="11"/>
      <c r="C1232" s="11" t="s">
        <v>8346</v>
      </c>
      <c r="D1232" s="11" t="s">
        <v>8347</v>
      </c>
      <c r="E1232" s="11" t="s">
        <v>56</v>
      </c>
      <c r="F1232" s="11" t="s">
        <v>2149</v>
      </c>
      <c r="G1232" s="11" t="s">
        <v>2176</v>
      </c>
      <c r="H1232" s="11">
        <v>1</v>
      </c>
      <c r="I1232" s="50"/>
      <c r="J1232" s="11" t="s">
        <v>8348</v>
      </c>
      <c r="K1232" s="11" t="s">
        <v>8349</v>
      </c>
      <c r="L1232" s="11" t="s">
        <v>7116</v>
      </c>
      <c r="M1232" s="12">
        <v>45716</v>
      </c>
      <c r="N1232" s="12">
        <v>45721</v>
      </c>
      <c r="O1232" s="12" t="str">
        <f>IFERROR(_xlfn.XLOOKUP(표1[[#This Row],[시도]]&amp;" "&amp;표1[[#This Row],[시군구]],요금제0402!C:C,요금제0402!G:G),"-")</f>
        <v>경인B</v>
      </c>
      <c r="P1232" s="40"/>
      <c r="Q1232" s="57">
        <v>0</v>
      </c>
      <c r="R1232" s="18">
        <f>IF(OR(표1[[#This Row],[대표자명]]="김진국",표1[[#This Row],[사업자번호]]=5913300426),50,100)</f>
        <v>100</v>
      </c>
      <c r="S1232" s="18">
        <v>50</v>
      </c>
      <c r="T1232" s="39" t="s">
        <v>64</v>
      </c>
      <c r="U1232" s="11" t="s">
        <v>64</v>
      </c>
      <c r="V1232" s="11">
        <v>8117400250</v>
      </c>
      <c r="W1232" s="11" t="s">
        <v>3110</v>
      </c>
      <c r="X1232" s="11" t="s">
        <v>3111</v>
      </c>
      <c r="Y1232" s="11" t="s">
        <v>3112</v>
      </c>
      <c r="Z1232" s="11" t="s">
        <v>3112</v>
      </c>
      <c r="AA1232" s="11" t="s">
        <v>103</v>
      </c>
      <c r="AB1232" s="11" t="s">
        <v>3113</v>
      </c>
      <c r="AC1232" s="11"/>
      <c r="AD1232" s="11"/>
      <c r="AE1232" s="11"/>
      <c r="AF1232" s="15"/>
      <c r="AG1232" s="56" t="str">
        <f>IFERROR(VLOOKUP(표1[[#This Row],[담당자]],'담당자 정보'!$B:$D,2,0),"")</f>
        <v>바로고</v>
      </c>
      <c r="AH1232" s="11" t="str">
        <f>IFERROR(VLOOKUP(표1[[#This Row],[담당자]],'담당자 정보'!$B:$E,4,0),"")</f>
        <v>1팀</v>
      </c>
      <c r="AI1232" s="167" t="s">
        <v>2479</v>
      </c>
      <c r="AJ1232" s="39" t="str">
        <f>IFERROR(VLOOKUP(표1[[#This Row],[담당자]],배민비즈계정!$B:$E,3,0),"")</f>
        <v>yong1217</v>
      </c>
      <c r="AK1232" s="39" t="str">
        <f>IFERROR(VLOOKUP(표1[[#This Row],[담당자]],배민비즈계정!$B:$E,4,0),"")</f>
        <v xml:space="preserve"> 010-9876-9387</v>
      </c>
      <c r="AL1232" s="12" t="str">
        <f>VLOOKUP(표1[[#This Row],[담당자]],배민비즈계정!$B:$E,2,0)</f>
        <v>1팀</v>
      </c>
      <c r="AM1232" s="11" t="str">
        <f>VLOOKUP(표1[[#This Row],[담당자]],'담당자 정보'!B:G,6,FALSE)</f>
        <v>평정현</v>
      </c>
      <c r="AN1232" s="11" t="str">
        <f>VLOOKUP(표1[[#This Row],[팀장]],배민비즈계정!$B:$E,3,FALSE)</f>
        <v>jhpyeong</v>
      </c>
      <c r="AO1232" s="16" t="str">
        <f>VLOOKUP(표1[[#This Row],[팀장]],배민비즈계정!$B:$E,4,FALSE)</f>
        <v>010-4660-7292</v>
      </c>
      <c r="AP1232" s="2" t="str">
        <f t="shared" si="2"/>
        <v>인천</v>
      </c>
      <c r="AQ1232" s="2" t="str">
        <f t="shared" si="3"/>
        <v>미추홀구</v>
      </c>
      <c r="AR1232" s="2" t="str">
        <f>_xlfn.XLOOKUP(표1[[#This Row],[시도2]]&amp;" "&amp;표1[[#This Row],[시군구2]],요금제0402!C:C,요금제0402!G:G)</f>
        <v>경인B</v>
      </c>
      <c r="AS1232" s="2"/>
      <c r="AT1232" s="2"/>
      <c r="AU1232" s="2"/>
    </row>
    <row r="1233" spans="1:47" ht="16.5" customHeight="1">
      <c r="A1233" s="60">
        <v>1231</v>
      </c>
      <c r="B1233" s="11"/>
      <c r="C1233" s="11" t="s">
        <v>8350</v>
      </c>
      <c r="D1233" s="11" t="s">
        <v>8351</v>
      </c>
      <c r="E1233" s="11" t="s">
        <v>56</v>
      </c>
      <c r="F1233" s="11" t="s">
        <v>57</v>
      </c>
      <c r="G1233" s="11" t="s">
        <v>271</v>
      </c>
      <c r="H1233" s="11">
        <v>0</v>
      </c>
      <c r="I1233" s="50"/>
      <c r="J1233" s="11" t="s">
        <v>8352</v>
      </c>
      <c r="K1233" s="11" t="s">
        <v>8353</v>
      </c>
      <c r="L1233" s="11" t="s">
        <v>7116</v>
      </c>
      <c r="M1233" s="12">
        <v>45716</v>
      </c>
      <c r="N1233" s="12">
        <v>45721</v>
      </c>
      <c r="O1233" s="12" t="str">
        <f>IFERROR(_xlfn.XLOOKUP(표1[[#This Row],[시도]]&amp;" "&amp;표1[[#This Row],[시군구]],요금제0402!C:C,요금제0402!G:G),"-")</f>
        <v>서울B&amp;경인A</v>
      </c>
      <c r="P1233" s="40"/>
      <c r="Q1233" s="57">
        <v>0</v>
      </c>
      <c r="R1233" s="18">
        <f>IF(OR(표1[[#This Row],[대표자명]]="김진국",표1[[#This Row],[사업자번호]]=5913300426),50,100)</f>
        <v>100</v>
      </c>
      <c r="S1233" s="18">
        <v>50</v>
      </c>
      <c r="T1233" s="39" t="s">
        <v>64</v>
      </c>
      <c r="U1233" s="11" t="s">
        <v>64</v>
      </c>
      <c r="V1233" s="11">
        <v>6590802354</v>
      </c>
      <c r="W1233" s="11" t="s">
        <v>8354</v>
      </c>
      <c r="X1233" s="11" t="s">
        <v>8355</v>
      </c>
      <c r="Y1233" s="11" t="s">
        <v>8356</v>
      </c>
      <c r="Z1233" s="11">
        <v>3333180988473</v>
      </c>
      <c r="AA1233" s="11" t="s">
        <v>68</v>
      </c>
      <c r="AB1233" s="11" t="s">
        <v>8357</v>
      </c>
      <c r="AC1233" s="11"/>
      <c r="AD1233" s="11"/>
      <c r="AE1233" s="11"/>
      <c r="AF1233" s="15"/>
      <c r="AG1233" s="56" t="str">
        <f>IFERROR(VLOOKUP(표1[[#This Row],[담당자]],'담당자 정보'!$B:$D,2,0),"")</f>
        <v>바로고</v>
      </c>
      <c r="AH1233" s="11" t="str">
        <f>IFERROR(VLOOKUP(표1[[#This Row],[담당자]],'담당자 정보'!$B:$E,4,0),"")</f>
        <v>1팀</v>
      </c>
      <c r="AI1233" s="167" t="s">
        <v>71</v>
      </c>
      <c r="AJ1233" s="39" t="str">
        <f>IFERROR(VLOOKUP(표1[[#This Row],[담당자]],배민비즈계정!$B:$E,3,0),"")</f>
        <v>tkdan159</v>
      </c>
      <c r="AK1233" s="39" t="str">
        <f>IFERROR(VLOOKUP(표1[[#This Row],[담당자]],배민비즈계정!$B:$E,4,0),"")</f>
        <v>010-9052-0911</v>
      </c>
      <c r="AL1233" s="12" t="str">
        <f>VLOOKUP(표1[[#This Row],[담당자]],배민비즈계정!$B:$E,2,0)</f>
        <v>1팀</v>
      </c>
      <c r="AM1233" s="11" t="str">
        <f>VLOOKUP(표1[[#This Row],[담당자]],'담당자 정보'!B:G,6,FALSE)</f>
        <v>평정현</v>
      </c>
      <c r="AN1233" s="11" t="str">
        <f>VLOOKUP(표1[[#This Row],[팀장]],배민비즈계정!$B:$E,3,FALSE)</f>
        <v>jhpyeong</v>
      </c>
      <c r="AO1233" s="16" t="str">
        <f>VLOOKUP(표1[[#This Row],[팀장]],배민비즈계정!$B:$E,4,FALSE)</f>
        <v>010-4660-7292</v>
      </c>
      <c r="AP1233" s="2" t="str">
        <f t="shared" si="2"/>
        <v>서울</v>
      </c>
      <c r="AQ1233" s="2" t="str">
        <f t="shared" si="3"/>
        <v>노원구</v>
      </c>
      <c r="AR1233" s="2" t="str">
        <f>_xlfn.XLOOKUP(표1[[#This Row],[시도2]]&amp;" "&amp;표1[[#This Row],[시군구2]],요금제0402!C:C,요금제0402!G:G)</f>
        <v>서울B&amp;경인A</v>
      </c>
      <c r="AS1233" s="2"/>
      <c r="AT1233" s="2"/>
      <c r="AU1233" s="2"/>
    </row>
    <row r="1234" spans="1:47" ht="16.5" customHeight="1">
      <c r="A1234" s="44">
        <v>1232</v>
      </c>
      <c r="B1234" s="11"/>
      <c r="C1234" s="11" t="s">
        <v>8358</v>
      </c>
      <c r="D1234" s="11" t="s">
        <v>8359</v>
      </c>
      <c r="E1234" s="11" t="s">
        <v>56</v>
      </c>
      <c r="F1234" s="11" t="s">
        <v>57</v>
      </c>
      <c r="G1234" s="11" t="s">
        <v>271</v>
      </c>
      <c r="H1234" s="11">
        <v>0</v>
      </c>
      <c r="I1234" s="50"/>
      <c r="J1234" s="11" t="s">
        <v>8360</v>
      </c>
      <c r="K1234" s="11" t="s">
        <v>8361</v>
      </c>
      <c r="L1234" s="11" t="s">
        <v>7116</v>
      </c>
      <c r="M1234" s="12">
        <v>45716</v>
      </c>
      <c r="N1234" s="12">
        <v>45721</v>
      </c>
      <c r="O1234" s="12" t="str">
        <f>IFERROR(_xlfn.XLOOKUP(표1[[#This Row],[시도]]&amp;" "&amp;표1[[#This Row],[시군구]],요금제0402!C:C,요금제0402!G:G),"-")</f>
        <v>서울B&amp;경인A</v>
      </c>
      <c r="P1234" s="40"/>
      <c r="Q1234" s="57">
        <v>0</v>
      </c>
      <c r="R1234" s="18">
        <f>IF(OR(표1[[#This Row],[대표자명]]="김진국",표1[[#This Row],[사업자번호]]=5913300426),50,100)</f>
        <v>100</v>
      </c>
      <c r="S1234" s="18">
        <v>50</v>
      </c>
      <c r="T1234" s="39" t="s">
        <v>64</v>
      </c>
      <c r="U1234" s="11" t="s">
        <v>64</v>
      </c>
      <c r="V1234" s="11">
        <v>8753701277</v>
      </c>
      <c r="W1234" s="11" t="s">
        <v>8362</v>
      </c>
      <c r="X1234" s="11" t="s">
        <v>8363</v>
      </c>
      <c r="Y1234" s="11" t="s">
        <v>8364</v>
      </c>
      <c r="Z1234" s="11">
        <v>110525211198</v>
      </c>
      <c r="AA1234" s="11" t="s">
        <v>165</v>
      </c>
      <c r="AB1234" s="11" t="s">
        <v>8365</v>
      </c>
      <c r="AC1234" s="11"/>
      <c r="AD1234" s="11"/>
      <c r="AE1234" s="11"/>
      <c r="AF1234" s="15"/>
      <c r="AG1234" s="56" t="str">
        <f>IFERROR(VLOOKUP(표1[[#This Row],[담당자]],'담당자 정보'!$B:$D,2,0),"")</f>
        <v>바로고</v>
      </c>
      <c r="AH1234" s="11" t="str">
        <f>IFERROR(VLOOKUP(표1[[#This Row],[담당자]],'담당자 정보'!$B:$E,4,0),"")</f>
        <v>1팀</v>
      </c>
      <c r="AI1234" s="167" t="s">
        <v>71</v>
      </c>
      <c r="AJ1234" s="39" t="str">
        <f>IFERROR(VLOOKUP(표1[[#This Row],[담당자]],배민비즈계정!$B:$E,3,0),"")</f>
        <v>tkdan159</v>
      </c>
      <c r="AK1234" s="39" t="str">
        <f>IFERROR(VLOOKUP(표1[[#This Row],[담당자]],배민비즈계정!$B:$E,4,0),"")</f>
        <v>010-9052-0911</v>
      </c>
      <c r="AL1234" s="12" t="str">
        <f>VLOOKUP(표1[[#This Row],[담당자]],배민비즈계정!$B:$E,2,0)</f>
        <v>1팀</v>
      </c>
      <c r="AM1234" s="11" t="str">
        <f>VLOOKUP(표1[[#This Row],[담당자]],'담당자 정보'!B:G,6,FALSE)</f>
        <v>평정현</v>
      </c>
      <c r="AN1234" s="11" t="str">
        <f>VLOOKUP(표1[[#This Row],[팀장]],배민비즈계정!$B:$E,3,FALSE)</f>
        <v>jhpyeong</v>
      </c>
      <c r="AO1234" s="16" t="str">
        <f>VLOOKUP(표1[[#This Row],[팀장]],배민비즈계정!$B:$E,4,FALSE)</f>
        <v>010-4660-7292</v>
      </c>
      <c r="AP1234" s="2" t="str">
        <f t="shared" si="2"/>
        <v>서울</v>
      </c>
      <c r="AQ1234" s="2" t="str">
        <f t="shared" si="3"/>
        <v>노원구</v>
      </c>
      <c r="AR1234" s="2" t="str">
        <f>_xlfn.XLOOKUP(표1[[#This Row],[시도2]]&amp;" "&amp;표1[[#This Row],[시군구2]],요금제0402!C:C,요금제0402!G:G)</f>
        <v>서울B&amp;경인A</v>
      </c>
      <c r="AS1234" s="2"/>
      <c r="AT1234" s="2"/>
      <c r="AU1234" s="2"/>
    </row>
    <row r="1235" spans="1:47" ht="16.5" customHeight="1">
      <c r="A1235" s="44">
        <v>1233</v>
      </c>
      <c r="B1235" s="11"/>
      <c r="C1235" s="11" t="s">
        <v>8366</v>
      </c>
      <c r="D1235" s="11" t="s">
        <v>8367</v>
      </c>
      <c r="E1235" s="11" t="s">
        <v>3758</v>
      </c>
      <c r="F1235" s="11" t="s">
        <v>57</v>
      </c>
      <c r="G1235" s="11" t="s">
        <v>1409</v>
      </c>
      <c r="H1235" s="11">
        <v>0</v>
      </c>
      <c r="I1235" s="50"/>
      <c r="J1235" s="11" t="s">
        <v>8368</v>
      </c>
      <c r="K1235" s="11" t="s">
        <v>8369</v>
      </c>
      <c r="L1235" s="11" t="s">
        <v>7116</v>
      </c>
      <c r="M1235" s="12">
        <v>45716</v>
      </c>
      <c r="N1235" s="12">
        <v>45721</v>
      </c>
      <c r="O1235" s="12" t="str">
        <f>IFERROR(_xlfn.XLOOKUP(표1[[#This Row],[시도]]&amp;" "&amp;표1[[#This Row],[시군구]],요금제0402!C:C,요금제0402!G:G),"-")</f>
        <v>서울B&amp;경인A</v>
      </c>
      <c r="P1235" s="40"/>
      <c r="Q1235" s="57">
        <v>0</v>
      </c>
      <c r="R1235" s="18">
        <f>IF(OR(표1[[#This Row],[대표자명]]="김진국",표1[[#This Row],[사업자번호]]=5913300426),50,100)</f>
        <v>100</v>
      </c>
      <c r="S1235" s="18">
        <v>50</v>
      </c>
      <c r="T1235" s="39" t="s">
        <v>64</v>
      </c>
      <c r="U1235" s="11" t="s">
        <v>150</v>
      </c>
      <c r="V1235" s="11">
        <v>0</v>
      </c>
      <c r="W1235" s="11">
        <v>0</v>
      </c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/>
      <c r="AD1235" s="11"/>
      <c r="AE1235" s="11"/>
      <c r="AF1235" s="15"/>
      <c r="AG1235" s="56" t="str">
        <f>IFERROR(VLOOKUP(표1[[#This Row],[담당자]],'담당자 정보'!$B:$D,2,0),"")</f>
        <v>바로고</v>
      </c>
      <c r="AH1235" s="11" t="str">
        <f>IFERROR(VLOOKUP(표1[[#This Row],[담당자]],'담당자 정보'!$B:$E,4,0),"")</f>
        <v>1팀</v>
      </c>
      <c r="AI1235" s="167" t="s">
        <v>71</v>
      </c>
      <c r="AJ1235" s="39" t="str">
        <f>IFERROR(VLOOKUP(표1[[#This Row],[담당자]],배민비즈계정!$B:$E,3,0),"")</f>
        <v>tkdan159</v>
      </c>
      <c r="AK1235" s="39" t="str">
        <f>IFERROR(VLOOKUP(표1[[#This Row],[담당자]],배민비즈계정!$B:$E,4,0),"")</f>
        <v>010-9052-0911</v>
      </c>
      <c r="AL1235" s="12" t="str">
        <f>VLOOKUP(표1[[#This Row],[담당자]],배민비즈계정!$B:$E,2,0)</f>
        <v>1팀</v>
      </c>
      <c r="AM1235" s="11" t="str">
        <f>VLOOKUP(표1[[#This Row],[담당자]],'담당자 정보'!B:G,6,FALSE)</f>
        <v>평정현</v>
      </c>
      <c r="AN1235" s="11" t="str">
        <f>VLOOKUP(표1[[#This Row],[팀장]],배민비즈계정!$B:$E,3,FALSE)</f>
        <v>jhpyeong</v>
      </c>
      <c r="AO1235" s="16" t="str">
        <f>VLOOKUP(표1[[#This Row],[팀장]],배민비즈계정!$B:$E,4,FALSE)</f>
        <v>010-4660-7292</v>
      </c>
      <c r="AP1235" s="2" t="str">
        <f t="shared" si="2"/>
        <v>서울</v>
      </c>
      <c r="AQ1235" s="2" t="str">
        <f t="shared" si="3"/>
        <v>도봉구</v>
      </c>
      <c r="AR1235" s="2" t="str">
        <f>_xlfn.XLOOKUP(표1[[#This Row],[시도2]]&amp;" "&amp;표1[[#This Row],[시군구2]],요금제0402!C:C,요금제0402!G:G)</f>
        <v>서울B&amp;경인A</v>
      </c>
      <c r="AS1235" s="2"/>
      <c r="AT1235" s="2"/>
      <c r="AU1235" s="2"/>
    </row>
    <row r="1236" spans="1:47" ht="16.5" customHeight="1">
      <c r="A1236" s="60">
        <v>1234</v>
      </c>
      <c r="B1236" s="11"/>
      <c r="C1236" s="11" t="s">
        <v>8370</v>
      </c>
      <c r="D1236" s="11" t="s">
        <v>8371</v>
      </c>
      <c r="E1236" s="11" t="s">
        <v>3758</v>
      </c>
      <c r="F1236" s="11" t="s">
        <v>1678</v>
      </c>
      <c r="G1236" s="11" t="s">
        <v>8322</v>
      </c>
      <c r="H1236" s="11">
        <v>0</v>
      </c>
      <c r="I1236" s="50"/>
      <c r="J1236" s="11" t="s">
        <v>8372</v>
      </c>
      <c r="K1236" s="11" t="s">
        <v>8324</v>
      </c>
      <c r="L1236" s="11" t="s">
        <v>7116</v>
      </c>
      <c r="M1236" s="12">
        <v>45716</v>
      </c>
      <c r="N1236" s="12">
        <v>45721</v>
      </c>
      <c r="O1236" s="12" t="str">
        <f>IFERROR(_xlfn.XLOOKUP(표1[[#This Row],[시도]]&amp;" "&amp;표1[[#This Row],[시군구]],요금제0402!C:C,요금제0402!G:G),"-")</f>
        <v>지방</v>
      </c>
      <c r="P1236" s="40"/>
      <c r="Q1236" s="57">
        <v>0</v>
      </c>
      <c r="R1236" s="18">
        <f>IF(OR(표1[[#This Row],[대표자명]]="김진국",표1[[#This Row],[사업자번호]]=5913300426),50,100)</f>
        <v>100</v>
      </c>
      <c r="S1236" s="18">
        <v>50</v>
      </c>
      <c r="T1236" s="39" t="s">
        <v>64</v>
      </c>
      <c r="U1236" s="11" t="s">
        <v>64</v>
      </c>
      <c r="V1236" s="11">
        <v>7471302688</v>
      </c>
      <c r="W1236" s="11" t="s">
        <v>8373</v>
      </c>
      <c r="X1236" s="11" t="s">
        <v>8374</v>
      </c>
      <c r="Y1236" s="11" t="s">
        <v>8375</v>
      </c>
      <c r="Z1236" s="11">
        <v>3021434920881</v>
      </c>
      <c r="AA1236" s="11" t="s">
        <v>142</v>
      </c>
      <c r="AB1236" s="11" t="s">
        <v>8376</v>
      </c>
      <c r="AC1236" s="11"/>
      <c r="AD1236" s="11"/>
      <c r="AE1236" s="11"/>
      <c r="AF1236" s="15"/>
      <c r="AG1236" s="56" t="str">
        <f>IFERROR(VLOOKUP(표1[[#This Row],[담당자]],'담당자 정보'!$B:$D,2,0),"")</f>
        <v>모아라인</v>
      </c>
      <c r="AH1236" s="11" t="str">
        <f>IFERROR(VLOOKUP(표1[[#This Row],[담당자]],'담당자 정보'!$B:$E,4,0),"")</f>
        <v>인프라확장_3팀</v>
      </c>
      <c r="AI1236" s="167" t="s">
        <v>333</v>
      </c>
      <c r="AJ1236" s="39" t="str">
        <f>IFERROR(VLOOKUP(표1[[#This Row],[담당자]],배민비즈계정!$B:$E,3,0),"")</f>
        <v>samsami7777777</v>
      </c>
      <c r="AK1236" s="39" t="str">
        <f>IFERROR(VLOOKUP(표1[[#This Row],[담당자]],배민비즈계정!$B:$E,4,0),"")</f>
        <v>010-5212-8218</v>
      </c>
      <c r="AL1236" s="12" t="str">
        <f>VLOOKUP(표1[[#This Row],[담당자]],배민비즈계정!$B:$E,2,0)</f>
        <v>모아라인</v>
      </c>
      <c r="AM1236" s="11" t="str">
        <f>VLOOKUP(표1[[#This Row],[담당자]],'담당자 정보'!B:G,6,FALSE)</f>
        <v>김영선</v>
      </c>
      <c r="AN1236" s="11" t="str">
        <f>VLOOKUP(표1[[#This Row],[팀장]],배민비즈계정!$B:$E,3,FALSE)</f>
        <v>samsami7777777</v>
      </c>
      <c r="AO1236" s="16" t="str">
        <f>VLOOKUP(표1[[#This Row],[팀장]],배민비즈계정!$B:$E,4,FALSE)</f>
        <v>010-5212-8218</v>
      </c>
      <c r="AP1236" s="2" t="str">
        <f t="shared" si="2"/>
        <v>제주</v>
      </c>
      <c r="AQ1236" s="2" t="str">
        <f t="shared" si="3"/>
        <v>서귀포시</v>
      </c>
      <c r="AR1236" s="2" t="str">
        <f>_xlfn.XLOOKUP(표1[[#This Row],[시도2]]&amp;" "&amp;표1[[#This Row],[시군구2]],요금제0402!C:C,요금제0402!G:G)</f>
        <v>지방</v>
      </c>
      <c r="AS1236" s="2"/>
      <c r="AT1236" s="2"/>
      <c r="AU1236" s="2"/>
    </row>
    <row r="1237" spans="1:47" ht="16.5" customHeight="1">
      <c r="A1237" s="44">
        <v>1235</v>
      </c>
      <c r="B1237" s="11"/>
      <c r="C1237" s="11" t="s">
        <v>8377</v>
      </c>
      <c r="D1237" s="11" t="s">
        <v>8378</v>
      </c>
      <c r="E1237" s="11" t="s">
        <v>108</v>
      </c>
      <c r="F1237" s="11" t="s">
        <v>109</v>
      </c>
      <c r="G1237" s="11" t="s">
        <v>848</v>
      </c>
      <c r="H1237" s="11">
        <v>1</v>
      </c>
      <c r="I1237" s="50"/>
      <c r="J1237" s="11" t="s">
        <v>8379</v>
      </c>
      <c r="K1237" s="11" t="s">
        <v>8380</v>
      </c>
      <c r="L1237" s="11" t="s">
        <v>7116</v>
      </c>
      <c r="M1237" s="12">
        <v>45716</v>
      </c>
      <c r="N1237" s="12">
        <v>45721</v>
      </c>
      <c r="O1237" s="12" t="str">
        <f>IFERROR(_xlfn.XLOOKUP(표1[[#This Row],[시도]]&amp;" "&amp;표1[[#This Row],[시군구]],요금제0402!C:C,요금제0402!G:G),"-")</f>
        <v>경인B</v>
      </c>
      <c r="P1237" s="40"/>
      <c r="Q1237" s="57">
        <v>0</v>
      </c>
      <c r="R1237" s="18">
        <f>IF(OR(표1[[#This Row],[대표자명]]="김진국",표1[[#This Row],[사업자번호]]=5913300426),50,100)</f>
        <v>100</v>
      </c>
      <c r="S1237" s="18">
        <v>50</v>
      </c>
      <c r="T1237" s="39" t="s">
        <v>64</v>
      </c>
      <c r="U1237" s="11" t="s">
        <v>64</v>
      </c>
      <c r="V1237" s="11">
        <v>3764001391</v>
      </c>
      <c r="W1237" s="11" t="s">
        <v>8381</v>
      </c>
      <c r="X1237" s="11" t="s">
        <v>5594</v>
      </c>
      <c r="Y1237" s="11" t="s">
        <v>5595</v>
      </c>
      <c r="Z1237" s="11">
        <v>3333131747577</v>
      </c>
      <c r="AA1237" s="11" t="s">
        <v>68</v>
      </c>
      <c r="AB1237" s="11" t="s">
        <v>8382</v>
      </c>
      <c r="AC1237" s="11"/>
      <c r="AD1237" s="11"/>
      <c r="AE1237" s="11"/>
      <c r="AF1237" s="15"/>
      <c r="AG1237" s="56" t="str">
        <f>IFERROR(VLOOKUP(표1[[#This Row],[담당자]],'담당자 정보'!$B:$D,2,0),"")</f>
        <v>모아라인</v>
      </c>
      <c r="AH1237" s="11" t="str">
        <f>IFERROR(VLOOKUP(표1[[#This Row],[담당자]],'담당자 정보'!$B:$E,4,0),"")</f>
        <v>인프라확장_3팀</v>
      </c>
      <c r="AI1237" s="167" t="s">
        <v>333</v>
      </c>
      <c r="AJ1237" s="39" t="str">
        <f>IFERROR(VLOOKUP(표1[[#This Row],[담당자]],배민비즈계정!$B:$E,3,0),"")</f>
        <v>samsami7777777</v>
      </c>
      <c r="AK1237" s="39" t="str">
        <f>IFERROR(VLOOKUP(표1[[#This Row],[담당자]],배민비즈계정!$B:$E,4,0),"")</f>
        <v>010-5212-8218</v>
      </c>
      <c r="AL1237" s="12" t="str">
        <f>VLOOKUP(표1[[#This Row],[담당자]],배민비즈계정!$B:$E,2,0)</f>
        <v>모아라인</v>
      </c>
      <c r="AM1237" s="11" t="str">
        <f>VLOOKUP(표1[[#This Row],[담당자]],'담당자 정보'!B:G,6,FALSE)</f>
        <v>김영선</v>
      </c>
      <c r="AN1237" s="11" t="str">
        <f>VLOOKUP(표1[[#This Row],[팀장]],배민비즈계정!$B:$E,3,FALSE)</f>
        <v>samsami7777777</v>
      </c>
      <c r="AO1237" s="16" t="str">
        <f>VLOOKUP(표1[[#This Row],[팀장]],배민비즈계정!$B:$E,4,FALSE)</f>
        <v>010-5212-8218</v>
      </c>
      <c r="AP1237" s="2" t="str">
        <f t="shared" si="2"/>
        <v>경기</v>
      </c>
      <c r="AQ1237" s="2" t="str">
        <f t="shared" si="3"/>
        <v>남양주시</v>
      </c>
      <c r="AR1237" s="2" t="str">
        <f>_xlfn.XLOOKUP(표1[[#This Row],[시도2]]&amp;" "&amp;표1[[#This Row],[시군구2]],요금제0402!C:C,요금제0402!G:G)</f>
        <v>경인B</v>
      </c>
      <c r="AS1237" s="2"/>
      <c r="AT1237" s="2"/>
      <c r="AU1237" s="2"/>
    </row>
    <row r="1238" spans="1:47" ht="16.5" customHeight="1">
      <c r="A1238" s="44">
        <v>1236</v>
      </c>
      <c r="B1238" s="11"/>
      <c r="C1238" s="11" t="s">
        <v>8383</v>
      </c>
      <c r="D1238" s="11" t="s">
        <v>8384</v>
      </c>
      <c r="E1238" s="11" t="s">
        <v>3758</v>
      </c>
      <c r="F1238" s="11" t="s">
        <v>1284</v>
      </c>
      <c r="G1238" s="11" t="s">
        <v>1295</v>
      </c>
      <c r="H1238" s="11">
        <v>0</v>
      </c>
      <c r="I1238" s="50"/>
      <c r="J1238" s="11" t="s">
        <v>8385</v>
      </c>
      <c r="K1238" s="11" t="s">
        <v>8386</v>
      </c>
      <c r="L1238" s="11" t="s">
        <v>7116</v>
      </c>
      <c r="M1238" s="12">
        <v>45716</v>
      </c>
      <c r="N1238" s="12">
        <v>45721</v>
      </c>
      <c r="O1238" s="12" t="str">
        <f>IFERROR(_xlfn.XLOOKUP(표1[[#This Row],[시도]]&amp;" "&amp;표1[[#This Row],[시군구]],요금제0402!C:C,요금제0402!G:G),"-")</f>
        <v>지방</v>
      </c>
      <c r="P1238" s="40"/>
      <c r="Q1238" s="57">
        <v>0</v>
      </c>
      <c r="R1238" s="18">
        <f>IF(OR(표1[[#This Row],[대표자명]]="김진국",표1[[#This Row],[사업자번호]]=5913300426),50,100)</f>
        <v>100</v>
      </c>
      <c r="S1238" s="18">
        <v>50</v>
      </c>
      <c r="T1238" s="39" t="s">
        <v>64</v>
      </c>
      <c r="U1238" s="11" t="s">
        <v>150</v>
      </c>
      <c r="V1238" s="11">
        <v>0</v>
      </c>
      <c r="W1238" s="11">
        <v>0</v>
      </c>
      <c r="X1238" s="11">
        <v>0</v>
      </c>
      <c r="Y1238" s="11">
        <v>0</v>
      </c>
      <c r="Z1238" s="11">
        <v>0</v>
      </c>
      <c r="AA1238" s="11">
        <v>0</v>
      </c>
      <c r="AB1238" s="11">
        <v>0</v>
      </c>
      <c r="AC1238" s="11"/>
      <c r="AD1238" s="11"/>
      <c r="AE1238" s="11"/>
      <c r="AF1238" s="15"/>
      <c r="AG1238" s="56" t="str">
        <f>IFERROR(VLOOKUP(표1[[#This Row],[담당자]],'담당자 정보'!$B:$D,2,0),"")</f>
        <v>모아라인</v>
      </c>
      <c r="AH1238" s="11" t="str">
        <f>IFERROR(VLOOKUP(표1[[#This Row],[담당자]],'담당자 정보'!$B:$E,4,0),"")</f>
        <v>인프라확장_2팀</v>
      </c>
      <c r="AI1238" s="167" t="s">
        <v>455</v>
      </c>
      <c r="AJ1238" s="39" t="str">
        <f>IFERROR(VLOOKUP(표1[[#This Row],[담당자]],배민비즈계정!$B:$E,3,0),"")</f>
        <v>Dkssudgody</v>
      </c>
      <c r="AK1238" s="39" t="str">
        <f>IFERROR(VLOOKUP(표1[[#This Row],[담당자]],배민비즈계정!$B:$E,4,0),"")</f>
        <v>010-9737-2777</v>
      </c>
      <c r="AL1238" s="12" t="str">
        <f>VLOOKUP(표1[[#This Row],[담당자]],배민비즈계정!$B:$E,2,0)</f>
        <v>모아라인</v>
      </c>
      <c r="AM1238" s="11" t="str">
        <f>VLOOKUP(표1[[#This Row],[담당자]],'담당자 정보'!B:G,6,FALSE)</f>
        <v>김정교</v>
      </c>
      <c r="AN1238" s="11" t="str">
        <f>VLOOKUP(표1[[#This Row],[팀장]],배민비즈계정!$B:$E,3,FALSE)</f>
        <v>Dkssudgody</v>
      </c>
      <c r="AO1238" s="16" t="str">
        <f>VLOOKUP(표1[[#This Row],[팀장]],배민비즈계정!$B:$E,4,FALSE)</f>
        <v>010-9737-2777</v>
      </c>
      <c r="AP1238" s="2" t="str">
        <f t="shared" si="2"/>
        <v>충남</v>
      </c>
      <c r="AQ1238" s="2" t="str">
        <f t="shared" si="3"/>
        <v>천안시 동남구</v>
      </c>
      <c r="AR1238" s="2" t="str">
        <f>_xlfn.XLOOKUP(표1[[#This Row],[시도2]]&amp;" "&amp;표1[[#This Row],[시군구2]],요금제0402!C:C,요금제0402!G:G)</f>
        <v>지방</v>
      </c>
      <c r="AS1238" s="2"/>
      <c r="AT1238" s="2"/>
      <c r="AU1238" s="2"/>
    </row>
    <row r="1239" spans="1:47" ht="16.5" customHeight="1">
      <c r="A1239" s="60">
        <v>1237</v>
      </c>
      <c r="B1239" s="11"/>
      <c r="C1239" s="11" t="s">
        <v>8387</v>
      </c>
      <c r="D1239" s="11" t="s">
        <v>8388</v>
      </c>
      <c r="E1239" s="11" t="s">
        <v>56</v>
      </c>
      <c r="F1239" s="11" t="s">
        <v>1284</v>
      </c>
      <c r="G1239" s="11" t="s">
        <v>8389</v>
      </c>
      <c r="H1239" s="11">
        <v>1</v>
      </c>
      <c r="I1239" s="50"/>
      <c r="J1239" s="11" t="s">
        <v>8390</v>
      </c>
      <c r="K1239" s="11" t="s">
        <v>8391</v>
      </c>
      <c r="L1239" s="11" t="s">
        <v>7116</v>
      </c>
      <c r="M1239" s="12">
        <v>45716</v>
      </c>
      <c r="N1239" s="12">
        <v>45721</v>
      </c>
      <c r="O1239" s="12" t="str">
        <f>IFERROR(_xlfn.XLOOKUP(표1[[#This Row],[시도]]&amp;" "&amp;표1[[#This Row],[시군구]],요금제0402!C:C,요금제0402!G:G),"-")</f>
        <v>지방</v>
      </c>
      <c r="P1239" s="40"/>
      <c r="Q1239" s="57">
        <v>0</v>
      </c>
      <c r="R1239" s="18">
        <f>IF(OR(표1[[#This Row],[대표자명]]="김진국",표1[[#This Row],[사업자번호]]=5913300426),50,100)</f>
        <v>100</v>
      </c>
      <c r="S1239" s="18">
        <v>50</v>
      </c>
      <c r="T1239" s="39" t="s">
        <v>64</v>
      </c>
      <c r="U1239" s="11" t="s">
        <v>64</v>
      </c>
      <c r="V1239" s="11">
        <v>6430502964</v>
      </c>
      <c r="W1239" s="11" t="s">
        <v>8392</v>
      </c>
      <c r="X1239" s="11" t="s">
        <v>8393</v>
      </c>
      <c r="Y1239" s="11" t="s">
        <v>8394</v>
      </c>
      <c r="Z1239" s="11">
        <v>3521098538273</v>
      </c>
      <c r="AA1239" s="11" t="s">
        <v>142</v>
      </c>
      <c r="AB1239" s="11" t="s">
        <v>8395</v>
      </c>
      <c r="AC1239" s="11"/>
      <c r="AD1239" s="11"/>
      <c r="AE1239" s="11"/>
      <c r="AF1239" s="15"/>
      <c r="AG1239" s="56" t="str">
        <f>IFERROR(VLOOKUP(표1[[#This Row],[담당자]],'담당자 정보'!$B:$D,2,0),"")</f>
        <v>모아라인</v>
      </c>
      <c r="AH1239" s="11" t="str">
        <f>IFERROR(VLOOKUP(표1[[#This Row],[담당자]],'담당자 정보'!$B:$E,4,0),"")</f>
        <v>인프라확장_2팀</v>
      </c>
      <c r="AI1239" s="167" t="s">
        <v>455</v>
      </c>
      <c r="AJ1239" s="39" t="str">
        <f>IFERROR(VLOOKUP(표1[[#This Row],[담당자]],배민비즈계정!$B:$E,3,0),"")</f>
        <v>Dkssudgody</v>
      </c>
      <c r="AK1239" s="39" t="str">
        <f>IFERROR(VLOOKUP(표1[[#This Row],[담당자]],배민비즈계정!$B:$E,4,0),"")</f>
        <v>010-9737-2777</v>
      </c>
      <c r="AL1239" s="12" t="str">
        <f>VLOOKUP(표1[[#This Row],[담당자]],배민비즈계정!$B:$E,2,0)</f>
        <v>모아라인</v>
      </c>
      <c r="AM1239" s="11" t="str">
        <f>VLOOKUP(표1[[#This Row],[담당자]],'담당자 정보'!B:G,6,FALSE)</f>
        <v>김정교</v>
      </c>
      <c r="AN1239" s="11" t="str">
        <f>VLOOKUP(표1[[#This Row],[팀장]],배민비즈계정!$B:$E,3,FALSE)</f>
        <v>Dkssudgody</v>
      </c>
      <c r="AO1239" s="16" t="str">
        <f>VLOOKUP(표1[[#This Row],[팀장]],배민비즈계정!$B:$E,4,FALSE)</f>
        <v>010-9737-2777</v>
      </c>
      <c r="AP1239" s="2" t="str">
        <f t="shared" si="2"/>
        <v>충남</v>
      </c>
      <c r="AQ1239" s="2" t="str">
        <f t="shared" si="3"/>
        <v>논산시</v>
      </c>
      <c r="AR1239" s="2" t="str">
        <f>_xlfn.XLOOKUP(표1[[#This Row],[시도2]]&amp;" "&amp;표1[[#This Row],[시군구2]],요금제0402!C:C,요금제0402!G:G)</f>
        <v>지방</v>
      </c>
      <c r="AS1239" s="2"/>
      <c r="AT1239" s="2"/>
      <c r="AU1239" s="2"/>
    </row>
    <row r="1240" spans="1:47" ht="16.5" customHeight="1">
      <c r="A1240" s="44">
        <v>1238</v>
      </c>
      <c r="B1240" s="11"/>
      <c r="C1240" s="11" t="s">
        <v>8396</v>
      </c>
      <c r="D1240" s="11" t="s">
        <v>8397</v>
      </c>
      <c r="E1240" s="11" t="s">
        <v>108</v>
      </c>
      <c r="F1240" s="11" t="s">
        <v>481</v>
      </c>
      <c r="G1240" s="11" t="s">
        <v>8398</v>
      </c>
      <c r="H1240" s="11">
        <v>1</v>
      </c>
      <c r="I1240" s="50"/>
      <c r="J1240" s="11" t="s">
        <v>8399</v>
      </c>
      <c r="K1240" s="11" t="s">
        <v>8400</v>
      </c>
      <c r="L1240" s="11" t="s">
        <v>7116</v>
      </c>
      <c r="M1240" s="12">
        <v>45716</v>
      </c>
      <c r="N1240" s="12">
        <v>45721</v>
      </c>
      <c r="O1240" s="12" t="str">
        <f>IFERROR(_xlfn.XLOOKUP(표1[[#This Row],[시도]]&amp;" "&amp;표1[[#This Row],[시군구]],요금제0402!C:C,요금제0402!G:G),"-")</f>
        <v>지방</v>
      </c>
      <c r="P1240" s="40"/>
      <c r="Q1240" s="57">
        <v>0</v>
      </c>
      <c r="R1240" s="18">
        <f>IF(OR(표1[[#This Row],[대표자명]]="김진국",표1[[#This Row],[사업자번호]]=5913300426),50,100)</f>
        <v>100</v>
      </c>
      <c r="S1240" s="18">
        <v>50</v>
      </c>
      <c r="T1240" s="39" t="s">
        <v>64</v>
      </c>
      <c r="U1240" s="11" t="s">
        <v>64</v>
      </c>
      <c r="V1240" s="11">
        <v>2703100563</v>
      </c>
      <c r="W1240" s="11" t="s">
        <v>8401</v>
      </c>
      <c r="X1240" s="11" t="s">
        <v>8402</v>
      </c>
      <c r="Y1240" s="11" t="s">
        <v>8403</v>
      </c>
      <c r="Z1240" s="11">
        <v>61384402226524</v>
      </c>
      <c r="AA1240" s="11" t="s">
        <v>965</v>
      </c>
      <c r="AB1240" s="11" t="s">
        <v>8404</v>
      </c>
      <c r="AC1240" s="11"/>
      <c r="AD1240" s="11"/>
      <c r="AE1240" s="11"/>
      <c r="AF1240" s="15"/>
      <c r="AG1240" s="56" t="str">
        <f>IFERROR(VLOOKUP(표1[[#This Row],[담당자]],'담당자 정보'!$B:$D,2,0),"")</f>
        <v>딜버</v>
      </c>
      <c r="AH1240" s="11" t="str">
        <f>IFERROR(VLOOKUP(표1[[#This Row],[담당자]],'담당자 정보'!$B:$E,4,0),"")</f>
        <v>-</v>
      </c>
      <c r="AI1240" s="167" t="s">
        <v>8405</v>
      </c>
      <c r="AJ1240" s="39">
        <f>IFERROR(VLOOKUP(표1[[#This Row],[담당자]],배민비즈계정!$B:$E,3,0),"")</f>
        <v>0</v>
      </c>
      <c r="AK1240" s="39" t="str">
        <f>IFERROR(VLOOKUP(표1[[#This Row],[담당자]],배민비즈계정!$B:$E,4,0),"")</f>
        <v>010-2599-3731</v>
      </c>
      <c r="AL1240" s="12" t="str">
        <f>VLOOKUP(표1[[#This Row],[담당자]],배민비즈계정!$B:$E,2,0)</f>
        <v>딜버</v>
      </c>
      <c r="AM1240" s="11">
        <f>VLOOKUP(표1[[#This Row],[담당자]],'담당자 정보'!B:G,6,FALSE)</f>
        <v>0</v>
      </c>
      <c r="AN1240" s="11" t="e">
        <f>VLOOKUP(표1[[#This Row],[팀장]],배민비즈계정!$B:$E,3,FALSE)</f>
        <v>#N/A</v>
      </c>
      <c r="AO1240" s="16" t="e">
        <f>VLOOKUP(표1[[#This Row],[팀장]],배민비즈계정!$B:$E,4,FALSE)</f>
        <v>#N/A</v>
      </c>
      <c r="AP1240" s="2" t="str">
        <f t="shared" si="2"/>
        <v>경남</v>
      </c>
      <c r="AQ1240" s="2" t="str">
        <f t="shared" si="3"/>
        <v>사천시</v>
      </c>
      <c r="AR1240" s="2" t="str">
        <f>_xlfn.XLOOKUP(표1[[#This Row],[시도2]]&amp;" "&amp;표1[[#This Row],[시군구2]],요금제0402!C:C,요금제0402!G:G)</f>
        <v>지방</v>
      </c>
      <c r="AS1240" s="2"/>
      <c r="AT1240" s="2"/>
      <c r="AU1240" s="2"/>
    </row>
    <row r="1241" spans="1:47" ht="16.5" customHeight="1">
      <c r="A1241" s="44">
        <v>1239</v>
      </c>
      <c r="B1241" s="11"/>
      <c r="C1241" s="11" t="s">
        <v>8406</v>
      </c>
      <c r="D1241" s="11" t="s">
        <v>8407</v>
      </c>
      <c r="E1241" s="11" t="s">
        <v>75</v>
      </c>
      <c r="F1241" s="11" t="s">
        <v>481</v>
      </c>
      <c r="G1241" s="11" t="s">
        <v>8398</v>
      </c>
      <c r="H1241" s="11">
        <v>0</v>
      </c>
      <c r="I1241" s="50"/>
      <c r="J1241" s="11" t="s">
        <v>8408</v>
      </c>
      <c r="K1241" s="11" t="s">
        <v>8409</v>
      </c>
      <c r="L1241" s="11" t="s">
        <v>7116</v>
      </c>
      <c r="M1241" s="12">
        <v>45716</v>
      </c>
      <c r="N1241" s="12">
        <v>45721</v>
      </c>
      <c r="O1241" s="12" t="str">
        <f>IFERROR(_xlfn.XLOOKUP(표1[[#This Row],[시도]]&amp;" "&amp;표1[[#This Row],[시군구]],요금제0402!C:C,요금제0402!G:G),"-")</f>
        <v>지방</v>
      </c>
      <c r="P1241" s="40"/>
      <c r="Q1241" s="57">
        <v>0</v>
      </c>
      <c r="R1241" s="18">
        <f>IF(OR(표1[[#This Row],[대표자명]]="김진국",표1[[#This Row],[사업자번호]]=5913300426),50,100)</f>
        <v>100</v>
      </c>
      <c r="S1241" s="18">
        <v>50</v>
      </c>
      <c r="T1241" s="39" t="s">
        <v>64</v>
      </c>
      <c r="U1241" s="11" t="s">
        <v>64</v>
      </c>
      <c r="V1241" s="11">
        <v>2703100563</v>
      </c>
      <c r="W1241" s="11" t="s">
        <v>8401</v>
      </c>
      <c r="X1241" s="11" t="s">
        <v>8402</v>
      </c>
      <c r="Y1241" s="11" t="s">
        <v>8403</v>
      </c>
      <c r="Z1241" s="11">
        <v>61384402226524</v>
      </c>
      <c r="AA1241" s="11" t="s">
        <v>965</v>
      </c>
      <c r="AB1241" s="11" t="s">
        <v>8404</v>
      </c>
      <c r="AC1241" s="11"/>
      <c r="AD1241" s="11"/>
      <c r="AE1241" s="11"/>
      <c r="AF1241" s="15"/>
      <c r="AG1241" s="56" t="str">
        <f>IFERROR(VLOOKUP(표1[[#This Row],[담당자]],'담당자 정보'!$B:$D,2,0),"")</f>
        <v>딜버</v>
      </c>
      <c r="AH1241" s="11" t="str">
        <f>IFERROR(VLOOKUP(표1[[#This Row],[담당자]],'담당자 정보'!$B:$E,4,0),"")</f>
        <v>-</v>
      </c>
      <c r="AI1241" s="167" t="s">
        <v>8405</v>
      </c>
      <c r="AJ1241" s="39">
        <f>IFERROR(VLOOKUP(표1[[#This Row],[담당자]],배민비즈계정!$B:$E,3,0),"")</f>
        <v>0</v>
      </c>
      <c r="AK1241" s="39" t="str">
        <f>IFERROR(VLOOKUP(표1[[#This Row],[담당자]],배민비즈계정!$B:$E,4,0),"")</f>
        <v>010-2599-3731</v>
      </c>
      <c r="AL1241" s="12" t="str">
        <f>VLOOKUP(표1[[#This Row],[담당자]],배민비즈계정!$B:$E,2,0)</f>
        <v>딜버</v>
      </c>
      <c r="AM1241" s="11">
        <f>VLOOKUP(표1[[#This Row],[담당자]],'담당자 정보'!B:G,6,FALSE)</f>
        <v>0</v>
      </c>
      <c r="AN1241" s="11" t="e">
        <f>VLOOKUP(표1[[#This Row],[팀장]],배민비즈계정!$B:$E,3,FALSE)</f>
        <v>#N/A</v>
      </c>
      <c r="AO1241" s="16" t="e">
        <f>VLOOKUP(표1[[#This Row],[팀장]],배민비즈계정!$B:$E,4,FALSE)</f>
        <v>#N/A</v>
      </c>
      <c r="AP1241" s="2" t="str">
        <f t="shared" si="2"/>
        <v>경남</v>
      </c>
      <c r="AQ1241" s="2" t="str">
        <f t="shared" si="3"/>
        <v>사천시</v>
      </c>
      <c r="AR1241" s="2" t="str">
        <f>_xlfn.XLOOKUP(표1[[#This Row],[시도2]]&amp;" "&amp;표1[[#This Row],[시군구2]],요금제0402!C:C,요금제0402!G:G)</f>
        <v>지방</v>
      </c>
      <c r="AS1241" s="2"/>
      <c r="AT1241" s="2"/>
      <c r="AU1241" s="2"/>
    </row>
    <row r="1242" spans="1:47" ht="16.5" customHeight="1">
      <c r="A1242" s="60">
        <v>1240</v>
      </c>
      <c r="B1242" s="11"/>
      <c r="C1242" s="11" t="s">
        <v>8410</v>
      </c>
      <c r="D1242" s="11" t="s">
        <v>8411</v>
      </c>
      <c r="E1242" s="11" t="s">
        <v>75</v>
      </c>
      <c r="F1242" s="11" t="s">
        <v>2149</v>
      </c>
      <c r="G1242" s="11" t="s">
        <v>2176</v>
      </c>
      <c r="H1242" s="11">
        <v>0</v>
      </c>
      <c r="I1242" s="50"/>
      <c r="J1242" s="11" t="s">
        <v>8412</v>
      </c>
      <c r="K1242" s="11" t="s">
        <v>8413</v>
      </c>
      <c r="L1242" s="11" t="s">
        <v>7116</v>
      </c>
      <c r="M1242" s="12">
        <v>45716</v>
      </c>
      <c r="N1242" s="12">
        <v>45721</v>
      </c>
      <c r="O1242" s="12" t="str">
        <f>IFERROR(_xlfn.XLOOKUP(표1[[#This Row],[시도]]&amp;" "&amp;표1[[#This Row],[시군구]],요금제0402!C:C,요금제0402!G:G),"-")</f>
        <v>경인B</v>
      </c>
      <c r="P1242" s="40"/>
      <c r="Q1242" s="57">
        <v>0</v>
      </c>
      <c r="R1242" s="18">
        <f>IF(OR(표1[[#This Row],[대표자명]]="김진국",표1[[#This Row],[사업자번호]]=5913300426),50,100)</f>
        <v>100</v>
      </c>
      <c r="S1242" s="18">
        <v>50</v>
      </c>
      <c r="T1242" s="39" t="s">
        <v>64</v>
      </c>
      <c r="U1242" s="11" t="s">
        <v>64</v>
      </c>
      <c r="V1242" s="11">
        <v>3694200758</v>
      </c>
      <c r="W1242" s="11" t="s">
        <v>8414</v>
      </c>
      <c r="X1242" s="11" t="s">
        <v>8415</v>
      </c>
      <c r="Y1242" s="11" t="s">
        <v>8416</v>
      </c>
      <c r="Z1242" s="11">
        <v>23720104015076</v>
      </c>
      <c r="AA1242" s="11" t="s">
        <v>90</v>
      </c>
      <c r="AB1242" s="11" t="s">
        <v>8417</v>
      </c>
      <c r="AC1242" s="11"/>
      <c r="AD1242" s="11"/>
      <c r="AE1242" s="11"/>
      <c r="AF1242" s="15"/>
      <c r="AG1242" s="56" t="str">
        <f>IFERROR(VLOOKUP(표1[[#This Row],[담당자]],'담당자 정보'!$B:$D,2,0),"")</f>
        <v>바로고</v>
      </c>
      <c r="AH1242" s="11" t="str">
        <f>IFERROR(VLOOKUP(표1[[#This Row],[담당자]],'담당자 정보'!$B:$E,4,0),"")</f>
        <v>1팀</v>
      </c>
      <c r="AI1242" s="167" t="s">
        <v>2479</v>
      </c>
      <c r="AJ1242" s="39" t="str">
        <f>IFERROR(VLOOKUP(표1[[#This Row],[담당자]],배민비즈계정!$B:$E,3,0),"")</f>
        <v>yong1217</v>
      </c>
      <c r="AK1242" s="39" t="str">
        <f>IFERROR(VLOOKUP(표1[[#This Row],[담당자]],배민비즈계정!$B:$E,4,0),"")</f>
        <v xml:space="preserve"> 010-9876-9387</v>
      </c>
      <c r="AL1242" s="12" t="str">
        <f>VLOOKUP(표1[[#This Row],[담당자]],배민비즈계정!$B:$E,2,0)</f>
        <v>1팀</v>
      </c>
      <c r="AM1242" s="11" t="str">
        <f>VLOOKUP(표1[[#This Row],[담당자]],'담당자 정보'!B:G,6,FALSE)</f>
        <v>평정현</v>
      </c>
      <c r="AN1242" s="11" t="str">
        <f>VLOOKUP(표1[[#This Row],[팀장]],배민비즈계정!$B:$E,3,FALSE)</f>
        <v>jhpyeong</v>
      </c>
      <c r="AO1242" s="16" t="str">
        <f>VLOOKUP(표1[[#This Row],[팀장]],배민비즈계정!$B:$E,4,FALSE)</f>
        <v>010-4660-7292</v>
      </c>
      <c r="AP1242" s="2" t="str">
        <f t="shared" si="2"/>
        <v>인천</v>
      </c>
      <c r="AQ1242" s="2" t="str">
        <f t="shared" si="3"/>
        <v>미추홀구</v>
      </c>
      <c r="AR1242" s="2" t="str">
        <f>_xlfn.XLOOKUP(표1[[#This Row],[시도2]]&amp;" "&amp;표1[[#This Row],[시군구2]],요금제0402!C:C,요금제0402!G:G)</f>
        <v>경인B</v>
      </c>
      <c r="AS1242" s="2"/>
      <c r="AT1242" s="2"/>
      <c r="AU1242" s="2"/>
    </row>
    <row r="1243" spans="1:47" ht="16.5" customHeight="1">
      <c r="A1243" s="44">
        <v>1241</v>
      </c>
      <c r="B1243" s="11"/>
      <c r="C1243" s="11" t="s">
        <v>8418</v>
      </c>
      <c r="D1243" s="11" t="s">
        <v>8419</v>
      </c>
      <c r="E1243" s="11" t="s">
        <v>3758</v>
      </c>
      <c r="F1243" s="11" t="s">
        <v>1197</v>
      </c>
      <c r="G1243" s="11" t="s">
        <v>1389</v>
      </c>
      <c r="H1243" s="11">
        <v>0</v>
      </c>
      <c r="I1243" s="50"/>
      <c r="J1243" s="11" t="s">
        <v>8420</v>
      </c>
      <c r="K1243" s="11" t="s">
        <v>8421</v>
      </c>
      <c r="L1243" s="11" t="s">
        <v>7116</v>
      </c>
      <c r="M1243" s="12">
        <v>45716</v>
      </c>
      <c r="N1243" s="12">
        <v>45721</v>
      </c>
      <c r="O1243" s="12" t="str">
        <f>IFERROR(_xlfn.XLOOKUP(표1[[#This Row],[시도]]&amp;" "&amp;표1[[#This Row],[시군구]],요금제0402!C:C,요금제0402!G:G),"-")</f>
        <v>지방</v>
      </c>
      <c r="P1243" s="40"/>
      <c r="Q1243" s="57">
        <v>200</v>
      </c>
      <c r="R1243" s="18">
        <f>IF(OR(표1[[#This Row],[대표자명]]="김진국",표1[[#This Row],[사업자번호]]=5913300426),50,100)</f>
        <v>100</v>
      </c>
      <c r="S1243" s="18">
        <v>50</v>
      </c>
      <c r="T1243" s="39" t="s">
        <v>64</v>
      </c>
      <c r="U1243" s="11" t="s">
        <v>64</v>
      </c>
      <c r="V1243" s="11">
        <v>7170802043</v>
      </c>
      <c r="W1243" s="11" t="s">
        <v>8422</v>
      </c>
      <c r="X1243" s="11" t="s">
        <v>8423</v>
      </c>
      <c r="Y1243" s="11" t="s">
        <v>8424</v>
      </c>
      <c r="Z1243" s="11">
        <v>110464253756</v>
      </c>
      <c r="AA1243" s="11" t="s">
        <v>165</v>
      </c>
      <c r="AB1243" s="11" t="s">
        <v>8425</v>
      </c>
      <c r="AC1243" s="11"/>
      <c r="AD1243" s="11"/>
      <c r="AE1243" s="11"/>
      <c r="AF1243" s="15"/>
      <c r="AG1243" s="56" t="str">
        <f>IFERROR(VLOOKUP(표1[[#This Row],[담당자]],'담당자 정보'!$B:$D,2,0),"")</f>
        <v>바로고</v>
      </c>
      <c r="AH1243" s="11" t="str">
        <f>IFERROR(VLOOKUP(표1[[#This Row],[담당자]],'담당자 정보'!$B:$E,4,0),"")</f>
        <v>2팀</v>
      </c>
      <c r="AI1243" s="167" t="s">
        <v>8337</v>
      </c>
      <c r="AJ1243" s="39" t="str">
        <f>IFERROR(VLOOKUP(표1[[#This Row],[담당자]],배민비즈계정!$B:$E,3,0),"")</f>
        <v>way0406</v>
      </c>
      <c r="AK1243" s="39" t="str">
        <f>IFERROR(VLOOKUP(표1[[#This Row],[담당자]],배민비즈계정!$B:$E,4,0),"")</f>
        <v>010-4756-0406</v>
      </c>
      <c r="AL1243" s="12" t="str">
        <f>VLOOKUP(표1[[#This Row],[담당자]],배민비즈계정!$B:$E,2,0)</f>
        <v>2팀</v>
      </c>
      <c r="AM1243" s="11" t="str">
        <f>VLOOKUP(표1[[#This Row],[담당자]],'담당자 정보'!B:G,6,FALSE)</f>
        <v>최융희</v>
      </c>
      <c r="AN1243" s="11" t="str">
        <f>VLOOKUP(표1[[#This Row],[팀장]],배민비즈계정!$B:$E,3,FALSE)</f>
        <v>yhchoi62</v>
      </c>
      <c r="AO1243" s="16" t="str">
        <f>VLOOKUP(표1[[#This Row],[팀장]],배민비즈계정!$B:$E,4,FALSE)</f>
        <v xml:space="preserve"> 010-2336-6262</v>
      </c>
      <c r="AP1243" s="2" t="str">
        <f t="shared" si="2"/>
        <v>강원</v>
      </c>
      <c r="AQ1243" s="2" t="str">
        <f t="shared" si="3"/>
        <v>강릉시</v>
      </c>
      <c r="AR1243" s="2" t="str">
        <f>_xlfn.XLOOKUP(표1[[#This Row],[시도2]]&amp;" "&amp;표1[[#This Row],[시군구2]],요금제0402!C:C,요금제0402!G:G)</f>
        <v>지방</v>
      </c>
      <c r="AS1243" s="2"/>
      <c r="AT1243" s="2"/>
      <c r="AU1243" s="2"/>
    </row>
    <row r="1244" spans="1:47" ht="16.5" customHeight="1">
      <c r="A1244" s="44">
        <v>1242</v>
      </c>
      <c r="B1244" s="11"/>
      <c r="C1244" s="11" t="s">
        <v>8426</v>
      </c>
      <c r="D1244" s="11" t="s">
        <v>8427</v>
      </c>
      <c r="E1244" s="11" t="s">
        <v>108</v>
      </c>
      <c r="F1244" s="11" t="s">
        <v>1197</v>
      </c>
      <c r="G1244" s="11" t="s">
        <v>1389</v>
      </c>
      <c r="H1244" s="11">
        <v>1</v>
      </c>
      <c r="I1244" s="50"/>
      <c r="J1244" s="11" t="s">
        <v>8428</v>
      </c>
      <c r="K1244" s="11" t="s">
        <v>8429</v>
      </c>
      <c r="L1244" s="11" t="s">
        <v>7116</v>
      </c>
      <c r="M1244" s="12">
        <v>45716</v>
      </c>
      <c r="N1244" s="12">
        <v>45721</v>
      </c>
      <c r="O1244" s="12" t="str">
        <f>IFERROR(_xlfn.XLOOKUP(표1[[#This Row],[시도]]&amp;" "&amp;표1[[#This Row],[시군구]],요금제0402!C:C,요금제0402!G:G),"-")</f>
        <v>지방</v>
      </c>
      <c r="P1244" s="40"/>
      <c r="Q1244" s="57">
        <v>200</v>
      </c>
      <c r="R1244" s="18">
        <f>IF(OR(표1[[#This Row],[대표자명]]="김진국",표1[[#This Row],[사업자번호]]=5913300426),50,100)</f>
        <v>100</v>
      </c>
      <c r="S1244" s="18">
        <v>50</v>
      </c>
      <c r="T1244" s="39" t="s">
        <v>64</v>
      </c>
      <c r="U1244" s="11" t="s">
        <v>64</v>
      </c>
      <c r="V1244" s="11">
        <v>1941801236</v>
      </c>
      <c r="W1244" s="11" t="s">
        <v>8430</v>
      </c>
      <c r="X1244" s="11" t="s">
        <v>8431</v>
      </c>
      <c r="Y1244" s="11" t="s">
        <v>8432</v>
      </c>
      <c r="Z1244" s="11">
        <v>110535610504</v>
      </c>
      <c r="AA1244" s="11" t="s">
        <v>165</v>
      </c>
      <c r="AB1244" s="11" t="s">
        <v>8433</v>
      </c>
      <c r="AC1244" s="11"/>
      <c r="AD1244" s="11"/>
      <c r="AE1244" s="11"/>
      <c r="AF1244" s="15"/>
      <c r="AG1244" s="56" t="str">
        <f>IFERROR(VLOOKUP(표1[[#This Row],[담당자]],'담당자 정보'!$B:$D,2,0),"")</f>
        <v>바로고</v>
      </c>
      <c r="AH1244" s="11" t="str">
        <f>IFERROR(VLOOKUP(표1[[#This Row],[담당자]],'담당자 정보'!$B:$E,4,0),"")</f>
        <v>2팀</v>
      </c>
      <c r="AI1244" s="167" t="s">
        <v>8337</v>
      </c>
      <c r="AJ1244" s="39" t="str">
        <f>IFERROR(VLOOKUP(표1[[#This Row],[담당자]],배민비즈계정!$B:$E,3,0),"")</f>
        <v>way0406</v>
      </c>
      <c r="AK1244" s="39" t="str">
        <f>IFERROR(VLOOKUP(표1[[#This Row],[담당자]],배민비즈계정!$B:$E,4,0),"")</f>
        <v>010-4756-0406</v>
      </c>
      <c r="AL1244" s="12" t="str">
        <f>VLOOKUP(표1[[#This Row],[담당자]],배민비즈계정!$B:$E,2,0)</f>
        <v>2팀</v>
      </c>
      <c r="AM1244" s="11" t="str">
        <f>VLOOKUP(표1[[#This Row],[담당자]],'담당자 정보'!B:G,6,FALSE)</f>
        <v>최융희</v>
      </c>
      <c r="AN1244" s="11" t="str">
        <f>VLOOKUP(표1[[#This Row],[팀장]],배민비즈계정!$B:$E,3,FALSE)</f>
        <v>yhchoi62</v>
      </c>
      <c r="AO1244" s="16" t="str">
        <f>VLOOKUP(표1[[#This Row],[팀장]],배민비즈계정!$B:$E,4,FALSE)</f>
        <v xml:space="preserve"> 010-2336-6262</v>
      </c>
      <c r="AP1244" s="2" t="str">
        <f t="shared" si="2"/>
        <v>강원</v>
      </c>
      <c r="AQ1244" s="2" t="str">
        <f t="shared" si="3"/>
        <v>강릉시</v>
      </c>
      <c r="AR1244" s="2" t="str">
        <f>_xlfn.XLOOKUP(표1[[#This Row],[시도2]]&amp;" "&amp;표1[[#This Row],[시군구2]],요금제0402!C:C,요금제0402!G:G)</f>
        <v>지방</v>
      </c>
      <c r="AS1244" s="2"/>
      <c r="AT1244" s="2"/>
      <c r="AU1244" s="2"/>
    </row>
    <row r="1245" spans="1:47" ht="16.5" customHeight="1">
      <c r="A1245" s="60">
        <v>1243</v>
      </c>
      <c r="B1245" s="11"/>
      <c r="C1245" s="11" t="s">
        <v>8434</v>
      </c>
      <c r="D1245" s="11" t="s">
        <v>8435</v>
      </c>
      <c r="E1245" s="11" t="s">
        <v>108</v>
      </c>
      <c r="F1245" s="11" t="s">
        <v>1197</v>
      </c>
      <c r="G1245" s="11" t="s">
        <v>1389</v>
      </c>
      <c r="H1245" s="11">
        <v>1</v>
      </c>
      <c r="I1245" s="50"/>
      <c r="J1245" s="11" t="s">
        <v>8436</v>
      </c>
      <c r="K1245" s="11" t="s">
        <v>8437</v>
      </c>
      <c r="L1245" s="11" t="s">
        <v>7116</v>
      </c>
      <c r="M1245" s="12">
        <v>45716</v>
      </c>
      <c r="N1245" s="12">
        <v>45721</v>
      </c>
      <c r="O1245" s="12" t="str">
        <f>IFERROR(_xlfn.XLOOKUP(표1[[#This Row],[시도]]&amp;" "&amp;표1[[#This Row],[시군구]],요금제0402!C:C,요금제0402!G:G),"-")</f>
        <v>지방</v>
      </c>
      <c r="P1245" s="40"/>
      <c r="Q1245" s="57">
        <v>200</v>
      </c>
      <c r="R1245" s="18">
        <f>IF(OR(표1[[#This Row],[대표자명]]="김진국",표1[[#This Row],[사업자번호]]=5913300426),50,100)</f>
        <v>100</v>
      </c>
      <c r="S1245" s="18">
        <v>50</v>
      </c>
      <c r="T1245" s="39" t="s">
        <v>64</v>
      </c>
      <c r="U1245" s="11" t="s">
        <v>64</v>
      </c>
      <c r="V1245" s="11">
        <v>4083417428</v>
      </c>
      <c r="W1245" s="11" t="s">
        <v>8438</v>
      </c>
      <c r="X1245" s="11" t="s">
        <v>8439</v>
      </c>
      <c r="Y1245" s="11" t="s">
        <v>8440</v>
      </c>
      <c r="Z1245" s="11">
        <v>110592129409</v>
      </c>
      <c r="AA1245" s="11" t="s">
        <v>165</v>
      </c>
      <c r="AB1245" s="11" t="s">
        <v>8441</v>
      </c>
      <c r="AC1245" s="11"/>
      <c r="AD1245" s="11"/>
      <c r="AE1245" s="11"/>
      <c r="AF1245" s="15"/>
      <c r="AG1245" s="56" t="str">
        <f>IFERROR(VLOOKUP(표1[[#This Row],[담당자]],'담당자 정보'!$B:$D,2,0),"")</f>
        <v>바로고</v>
      </c>
      <c r="AH1245" s="11" t="str">
        <f>IFERROR(VLOOKUP(표1[[#This Row],[담당자]],'담당자 정보'!$B:$E,4,0),"")</f>
        <v>2팀</v>
      </c>
      <c r="AI1245" s="167" t="s">
        <v>8337</v>
      </c>
      <c r="AJ1245" s="39" t="str">
        <f>IFERROR(VLOOKUP(표1[[#This Row],[담당자]],배민비즈계정!$B:$E,3,0),"")</f>
        <v>way0406</v>
      </c>
      <c r="AK1245" s="39" t="str">
        <f>IFERROR(VLOOKUP(표1[[#This Row],[담당자]],배민비즈계정!$B:$E,4,0),"")</f>
        <v>010-4756-0406</v>
      </c>
      <c r="AL1245" s="12" t="str">
        <f>VLOOKUP(표1[[#This Row],[담당자]],배민비즈계정!$B:$E,2,0)</f>
        <v>2팀</v>
      </c>
      <c r="AM1245" s="11" t="str">
        <f>VLOOKUP(표1[[#This Row],[담당자]],'담당자 정보'!B:G,6,FALSE)</f>
        <v>최융희</v>
      </c>
      <c r="AN1245" s="11" t="str">
        <f>VLOOKUP(표1[[#This Row],[팀장]],배민비즈계정!$B:$E,3,FALSE)</f>
        <v>yhchoi62</v>
      </c>
      <c r="AO1245" s="16" t="str">
        <f>VLOOKUP(표1[[#This Row],[팀장]],배민비즈계정!$B:$E,4,FALSE)</f>
        <v xml:space="preserve"> 010-2336-6262</v>
      </c>
      <c r="AP1245" s="2" t="str">
        <f t="shared" ref="AP1245:AP1276" si="4">F1245</f>
        <v>강원</v>
      </c>
      <c r="AQ1245" s="2" t="str">
        <f t="shared" ref="AQ1245:AQ1276" si="5">G1245</f>
        <v>강릉시</v>
      </c>
      <c r="AR1245" s="2" t="str">
        <f>_xlfn.XLOOKUP(표1[[#This Row],[시도2]]&amp;" "&amp;표1[[#This Row],[시군구2]],요금제0402!C:C,요금제0402!G:G)</f>
        <v>지방</v>
      </c>
      <c r="AS1245" s="2"/>
      <c r="AT1245" s="2"/>
      <c r="AU1245" s="2"/>
    </row>
    <row r="1246" spans="1:47" ht="16.5" customHeight="1">
      <c r="A1246" s="44">
        <v>1244</v>
      </c>
      <c r="B1246" s="11"/>
      <c r="C1246" s="11" t="s">
        <v>8442</v>
      </c>
      <c r="D1246" s="11" t="s">
        <v>8443</v>
      </c>
      <c r="E1246" s="11" t="s">
        <v>75</v>
      </c>
      <c r="F1246" s="11" t="s">
        <v>1284</v>
      </c>
      <c r="G1246" s="11" t="s">
        <v>8444</v>
      </c>
      <c r="H1246" s="11">
        <v>0</v>
      </c>
      <c r="I1246" s="50"/>
      <c r="J1246" s="11" t="s">
        <v>8445</v>
      </c>
      <c r="K1246" s="11" t="s">
        <v>8446</v>
      </c>
      <c r="L1246" s="11" t="s">
        <v>7116</v>
      </c>
      <c r="M1246" s="12">
        <v>45716</v>
      </c>
      <c r="N1246" s="12">
        <v>45721</v>
      </c>
      <c r="O1246" s="12" t="str">
        <f>IFERROR(_xlfn.XLOOKUP(표1[[#This Row],[시도]]&amp;" "&amp;표1[[#This Row],[시군구]],요금제0402!C:C,요금제0402!G:G),"-")</f>
        <v>지방</v>
      </c>
      <c r="P1246" s="40"/>
      <c r="Q1246" s="57">
        <v>0</v>
      </c>
      <c r="R1246" s="18">
        <f>IF(OR(표1[[#This Row],[대표자명]]="김진국",표1[[#This Row],[사업자번호]]=5913300426),50,100)</f>
        <v>100</v>
      </c>
      <c r="S1246" s="18">
        <v>50</v>
      </c>
      <c r="T1246" s="39" t="s">
        <v>64</v>
      </c>
      <c r="U1246" s="11" t="s">
        <v>64</v>
      </c>
      <c r="V1246" s="11">
        <v>8730602640</v>
      </c>
      <c r="W1246" s="11" t="s">
        <v>218</v>
      </c>
      <c r="X1246" s="11" t="s">
        <v>8447</v>
      </c>
      <c r="Y1246" s="11" t="s">
        <v>8448</v>
      </c>
      <c r="Z1246" s="11">
        <v>1005202971680</v>
      </c>
      <c r="AA1246" s="11" t="s">
        <v>259</v>
      </c>
      <c r="AB1246" s="11" t="s">
        <v>8449</v>
      </c>
      <c r="AC1246" s="11"/>
      <c r="AD1246" s="11"/>
      <c r="AE1246" s="11"/>
      <c r="AF1246" s="15"/>
      <c r="AG1246" s="56" t="str">
        <f>IFERROR(VLOOKUP(표1[[#This Row],[담당자]],'담당자 정보'!$B:$D,2,0),"")</f>
        <v>바로고</v>
      </c>
      <c r="AH1246" s="11" t="str">
        <f>IFERROR(VLOOKUP(표1[[#This Row],[담당자]],'담당자 정보'!$B:$E,4,0),"")</f>
        <v>2팀</v>
      </c>
      <c r="AI1246" s="167" t="s">
        <v>298</v>
      </c>
      <c r="AJ1246" s="39" t="str">
        <f>IFERROR(VLOOKUP(표1[[#This Row],[담당자]],배민비즈계정!$B:$E,3,0),"")</f>
        <v>hbshim</v>
      </c>
      <c r="AK1246" s="39" t="str">
        <f>IFERROR(VLOOKUP(표1[[#This Row],[담당자]],배민비즈계정!$B:$E,4,0),"")</f>
        <v xml:space="preserve"> 010-8940-9029</v>
      </c>
      <c r="AL1246" s="12" t="str">
        <f>VLOOKUP(표1[[#This Row],[담당자]],배민비즈계정!$B:$E,2,0)</f>
        <v>2팀</v>
      </c>
      <c r="AM1246" s="11" t="str">
        <f>VLOOKUP(표1[[#This Row],[담당자]],'담당자 정보'!B:G,6,FALSE)</f>
        <v>최융희</v>
      </c>
      <c r="AN1246" s="11" t="str">
        <f>VLOOKUP(표1[[#This Row],[팀장]],배민비즈계정!$B:$E,3,FALSE)</f>
        <v>yhchoi62</v>
      </c>
      <c r="AO1246" s="16" t="str">
        <f>VLOOKUP(표1[[#This Row],[팀장]],배민비즈계정!$B:$E,4,FALSE)</f>
        <v xml:space="preserve"> 010-2336-6262</v>
      </c>
      <c r="AP1246" s="2" t="str">
        <f t="shared" si="4"/>
        <v>충남</v>
      </c>
      <c r="AQ1246" s="2" t="str">
        <f t="shared" si="5"/>
        <v>공주시</v>
      </c>
      <c r="AR1246" s="2" t="str">
        <f>_xlfn.XLOOKUP(표1[[#This Row],[시도2]]&amp;" "&amp;표1[[#This Row],[시군구2]],요금제0402!C:C,요금제0402!G:G)</f>
        <v>지방</v>
      </c>
      <c r="AS1246" s="2"/>
      <c r="AT1246" s="2"/>
      <c r="AU1246" s="2"/>
    </row>
    <row r="1247" spans="1:47" ht="16.5" customHeight="1">
      <c r="A1247" s="44">
        <v>1245</v>
      </c>
      <c r="B1247" s="11"/>
      <c r="C1247" s="11" t="s">
        <v>8450</v>
      </c>
      <c r="D1247" s="11" t="s">
        <v>8451</v>
      </c>
      <c r="E1247" s="11" t="s">
        <v>3758</v>
      </c>
      <c r="F1247" s="11" t="s">
        <v>1197</v>
      </c>
      <c r="G1247" s="11" t="s">
        <v>1389</v>
      </c>
      <c r="H1247" s="11">
        <v>0</v>
      </c>
      <c r="I1247" s="50"/>
      <c r="J1247" s="11" t="s">
        <v>8452</v>
      </c>
      <c r="K1247" s="11" t="s">
        <v>8453</v>
      </c>
      <c r="L1247" s="11" t="s">
        <v>7116</v>
      </c>
      <c r="M1247" s="12">
        <v>45716</v>
      </c>
      <c r="N1247" s="12">
        <v>45721</v>
      </c>
      <c r="O1247" s="12" t="str">
        <f>IFERROR(_xlfn.XLOOKUP(표1[[#This Row],[시도]]&amp;" "&amp;표1[[#This Row],[시군구]],요금제0402!C:C,요금제0402!G:G),"-")</f>
        <v>지방</v>
      </c>
      <c r="P1247" s="40"/>
      <c r="Q1247" s="57">
        <v>200</v>
      </c>
      <c r="R1247" s="18">
        <f>IF(OR(표1[[#This Row],[대표자명]]="김진국",표1[[#This Row],[사업자번호]]=5913300426),50,100)</f>
        <v>100</v>
      </c>
      <c r="S1247" s="18">
        <v>50</v>
      </c>
      <c r="T1247" s="39" t="s">
        <v>64</v>
      </c>
      <c r="U1247" s="11" t="s">
        <v>150</v>
      </c>
      <c r="V1247" s="11">
        <v>0</v>
      </c>
      <c r="W1247" s="11">
        <v>0</v>
      </c>
      <c r="X1247" s="11">
        <v>0</v>
      </c>
      <c r="Y1247" s="11">
        <v>0</v>
      </c>
      <c r="Z1247" s="11">
        <v>0</v>
      </c>
      <c r="AA1247" s="11">
        <v>0</v>
      </c>
      <c r="AB1247" s="11">
        <v>0</v>
      </c>
      <c r="AC1247" s="11"/>
      <c r="AD1247" s="11"/>
      <c r="AE1247" s="11"/>
      <c r="AF1247" s="15"/>
      <c r="AG1247" s="56" t="str">
        <f>IFERROR(VLOOKUP(표1[[#This Row],[담당자]],'담당자 정보'!$B:$D,2,0),"")</f>
        <v>바로고</v>
      </c>
      <c r="AH1247" s="11" t="str">
        <f>IFERROR(VLOOKUP(표1[[#This Row],[담당자]],'담당자 정보'!$B:$E,4,0),"")</f>
        <v>2팀</v>
      </c>
      <c r="AI1247" s="167" t="s">
        <v>8337</v>
      </c>
      <c r="AJ1247" s="39" t="str">
        <f>IFERROR(VLOOKUP(표1[[#This Row],[담당자]],배민비즈계정!$B:$E,3,0),"")</f>
        <v>way0406</v>
      </c>
      <c r="AK1247" s="39" t="str">
        <f>IFERROR(VLOOKUP(표1[[#This Row],[담당자]],배민비즈계정!$B:$E,4,0),"")</f>
        <v>010-4756-0406</v>
      </c>
      <c r="AL1247" s="12" t="str">
        <f>VLOOKUP(표1[[#This Row],[담당자]],배민비즈계정!$B:$E,2,0)</f>
        <v>2팀</v>
      </c>
      <c r="AM1247" s="11" t="str">
        <f>VLOOKUP(표1[[#This Row],[담당자]],'담당자 정보'!B:G,6,FALSE)</f>
        <v>최융희</v>
      </c>
      <c r="AN1247" s="11" t="str">
        <f>VLOOKUP(표1[[#This Row],[팀장]],배민비즈계정!$B:$E,3,FALSE)</f>
        <v>yhchoi62</v>
      </c>
      <c r="AO1247" s="16" t="str">
        <f>VLOOKUP(표1[[#This Row],[팀장]],배민비즈계정!$B:$E,4,FALSE)</f>
        <v xml:space="preserve"> 010-2336-6262</v>
      </c>
      <c r="AP1247" s="2" t="str">
        <f t="shared" si="4"/>
        <v>강원</v>
      </c>
      <c r="AQ1247" s="2" t="str">
        <f t="shared" si="5"/>
        <v>강릉시</v>
      </c>
      <c r="AR1247" s="2" t="str">
        <f>_xlfn.XLOOKUP(표1[[#This Row],[시도2]]&amp;" "&amp;표1[[#This Row],[시군구2]],요금제0402!C:C,요금제0402!G:G)</f>
        <v>지방</v>
      </c>
      <c r="AS1247" s="2"/>
      <c r="AT1247" s="2"/>
      <c r="AU1247" s="2"/>
    </row>
    <row r="1248" spans="1:47" ht="16.5" customHeight="1">
      <c r="A1248" s="60">
        <v>1246</v>
      </c>
      <c r="B1248" s="11"/>
      <c r="C1248" s="11" t="s">
        <v>8454</v>
      </c>
      <c r="D1248" s="11" t="s">
        <v>8455</v>
      </c>
      <c r="E1248" s="11" t="s">
        <v>3758</v>
      </c>
      <c r="F1248" s="11" t="s">
        <v>1284</v>
      </c>
      <c r="G1248" s="11" t="s">
        <v>1295</v>
      </c>
      <c r="H1248" s="11">
        <v>0</v>
      </c>
      <c r="I1248" s="50"/>
      <c r="J1248" s="11" t="s">
        <v>8456</v>
      </c>
      <c r="K1248" s="11" t="s">
        <v>8457</v>
      </c>
      <c r="L1248" s="11" t="s">
        <v>7116</v>
      </c>
      <c r="M1248" s="12">
        <v>45716</v>
      </c>
      <c r="N1248" s="12">
        <v>45721</v>
      </c>
      <c r="O1248" s="12" t="str">
        <f>IFERROR(_xlfn.XLOOKUP(표1[[#This Row],[시도]]&amp;" "&amp;표1[[#This Row],[시군구]],요금제0402!C:C,요금제0402!G:G),"-")</f>
        <v>지방</v>
      </c>
      <c r="P1248" s="40"/>
      <c r="Q1248" s="57">
        <v>0</v>
      </c>
      <c r="R1248" s="18">
        <f>IF(OR(표1[[#This Row],[대표자명]]="김진국",표1[[#This Row],[사업자번호]]=5913300426),50,100)</f>
        <v>100</v>
      </c>
      <c r="S1248" s="18">
        <v>50</v>
      </c>
      <c r="T1248" s="39" t="s">
        <v>64</v>
      </c>
      <c r="U1248" s="11" t="s">
        <v>150</v>
      </c>
      <c r="V1248" s="11">
        <v>0</v>
      </c>
      <c r="W1248" s="11">
        <v>0</v>
      </c>
      <c r="X1248" s="11">
        <v>0</v>
      </c>
      <c r="Y1248" s="11">
        <v>0</v>
      </c>
      <c r="Z1248" s="11">
        <v>0</v>
      </c>
      <c r="AA1248" s="11">
        <v>0</v>
      </c>
      <c r="AB1248" s="11">
        <v>0</v>
      </c>
      <c r="AC1248" s="11"/>
      <c r="AD1248" s="11"/>
      <c r="AE1248" s="11"/>
      <c r="AF1248" s="15"/>
      <c r="AG1248" s="56" t="str">
        <f>IFERROR(VLOOKUP(표1[[#This Row],[담당자]],'담당자 정보'!$B:$D,2,0),"")</f>
        <v>모아라인</v>
      </c>
      <c r="AH1248" s="11" t="str">
        <f>IFERROR(VLOOKUP(표1[[#This Row],[담당자]],'담당자 정보'!$B:$E,4,0),"")</f>
        <v>인프라확장_2팀</v>
      </c>
      <c r="AI1248" s="167" t="s">
        <v>455</v>
      </c>
      <c r="AJ1248" s="39" t="str">
        <f>IFERROR(VLOOKUP(표1[[#This Row],[담당자]],배민비즈계정!$B:$E,3,0),"")</f>
        <v>Dkssudgody</v>
      </c>
      <c r="AK1248" s="39" t="str">
        <f>IFERROR(VLOOKUP(표1[[#This Row],[담당자]],배민비즈계정!$B:$E,4,0),"")</f>
        <v>010-9737-2777</v>
      </c>
      <c r="AL1248" s="12" t="str">
        <f>VLOOKUP(표1[[#This Row],[담당자]],배민비즈계정!$B:$E,2,0)</f>
        <v>모아라인</v>
      </c>
      <c r="AM1248" s="11" t="str">
        <f>VLOOKUP(표1[[#This Row],[담당자]],'담당자 정보'!B:G,6,FALSE)</f>
        <v>김정교</v>
      </c>
      <c r="AN1248" s="11" t="str">
        <f>VLOOKUP(표1[[#This Row],[팀장]],배민비즈계정!$B:$E,3,FALSE)</f>
        <v>Dkssudgody</v>
      </c>
      <c r="AO1248" s="16" t="str">
        <f>VLOOKUP(표1[[#This Row],[팀장]],배민비즈계정!$B:$E,4,FALSE)</f>
        <v>010-9737-2777</v>
      </c>
      <c r="AP1248" s="2" t="str">
        <f t="shared" si="4"/>
        <v>충남</v>
      </c>
      <c r="AQ1248" s="2" t="str">
        <f t="shared" si="5"/>
        <v>천안시 동남구</v>
      </c>
      <c r="AR1248" s="2" t="str">
        <f>_xlfn.XLOOKUP(표1[[#This Row],[시도2]]&amp;" "&amp;표1[[#This Row],[시군구2]],요금제0402!C:C,요금제0402!G:G)</f>
        <v>지방</v>
      </c>
      <c r="AS1248" s="2"/>
      <c r="AT1248" s="2"/>
      <c r="AU1248" s="2"/>
    </row>
    <row r="1249" spans="1:47" ht="16.5" customHeight="1">
      <c r="A1249" s="44">
        <v>1247</v>
      </c>
      <c r="B1249" s="11"/>
      <c r="C1249" s="11" t="s">
        <v>8458</v>
      </c>
      <c r="D1249" s="11" t="s">
        <v>8459</v>
      </c>
      <c r="E1249" s="11" t="s">
        <v>108</v>
      </c>
      <c r="F1249" s="11" t="s">
        <v>1284</v>
      </c>
      <c r="G1249" s="11" t="s">
        <v>8389</v>
      </c>
      <c r="H1249" s="11">
        <v>1</v>
      </c>
      <c r="I1249" s="50"/>
      <c r="J1249" s="11" t="s">
        <v>8460</v>
      </c>
      <c r="K1249" s="11" t="s">
        <v>8461</v>
      </c>
      <c r="L1249" s="11" t="s">
        <v>7116</v>
      </c>
      <c r="M1249" s="12">
        <v>45716</v>
      </c>
      <c r="N1249" s="12">
        <v>45721</v>
      </c>
      <c r="O1249" s="12" t="str">
        <f>IFERROR(_xlfn.XLOOKUP(표1[[#This Row],[시도]]&amp;" "&amp;표1[[#This Row],[시군구]],요금제0402!C:C,요금제0402!G:G),"-")</f>
        <v>지방</v>
      </c>
      <c r="P1249" s="40"/>
      <c r="Q1249" s="57">
        <v>0</v>
      </c>
      <c r="R1249" s="18">
        <f>IF(OR(표1[[#This Row],[대표자명]]="김진국",표1[[#This Row],[사업자번호]]=5913300426),50,100)</f>
        <v>100</v>
      </c>
      <c r="S1249" s="18">
        <v>50</v>
      </c>
      <c r="T1249" s="39" t="s">
        <v>64</v>
      </c>
      <c r="U1249" s="11" t="s">
        <v>64</v>
      </c>
      <c r="V1249" s="11">
        <v>6430502964</v>
      </c>
      <c r="W1249" s="11" t="s">
        <v>8392</v>
      </c>
      <c r="X1249" s="11" t="s">
        <v>8393</v>
      </c>
      <c r="Y1249" s="11" t="s">
        <v>8394</v>
      </c>
      <c r="Z1249" s="11">
        <v>3521098538273</v>
      </c>
      <c r="AA1249" s="11" t="s">
        <v>142</v>
      </c>
      <c r="AB1249" s="11" t="s">
        <v>8395</v>
      </c>
      <c r="AC1249" s="11"/>
      <c r="AD1249" s="11"/>
      <c r="AE1249" s="11"/>
      <c r="AF1249" s="15"/>
      <c r="AG1249" s="56" t="str">
        <f>IFERROR(VLOOKUP(표1[[#This Row],[담당자]],'담당자 정보'!$B:$D,2,0),"")</f>
        <v>모아라인</v>
      </c>
      <c r="AH1249" s="11" t="str">
        <f>IFERROR(VLOOKUP(표1[[#This Row],[담당자]],'담당자 정보'!$B:$E,4,0),"")</f>
        <v>인프라확장_2팀</v>
      </c>
      <c r="AI1249" s="167" t="s">
        <v>455</v>
      </c>
      <c r="AJ1249" s="39" t="str">
        <f>IFERROR(VLOOKUP(표1[[#This Row],[담당자]],배민비즈계정!$B:$E,3,0),"")</f>
        <v>Dkssudgody</v>
      </c>
      <c r="AK1249" s="39" t="str">
        <f>IFERROR(VLOOKUP(표1[[#This Row],[담당자]],배민비즈계정!$B:$E,4,0),"")</f>
        <v>010-9737-2777</v>
      </c>
      <c r="AL1249" s="12" t="str">
        <f>VLOOKUP(표1[[#This Row],[담당자]],배민비즈계정!$B:$E,2,0)</f>
        <v>모아라인</v>
      </c>
      <c r="AM1249" s="11" t="str">
        <f>VLOOKUP(표1[[#This Row],[담당자]],'담당자 정보'!B:G,6,FALSE)</f>
        <v>김정교</v>
      </c>
      <c r="AN1249" s="11" t="str">
        <f>VLOOKUP(표1[[#This Row],[팀장]],배민비즈계정!$B:$E,3,FALSE)</f>
        <v>Dkssudgody</v>
      </c>
      <c r="AO1249" s="16" t="str">
        <f>VLOOKUP(표1[[#This Row],[팀장]],배민비즈계정!$B:$E,4,FALSE)</f>
        <v>010-9737-2777</v>
      </c>
      <c r="AP1249" s="2" t="str">
        <f t="shared" si="4"/>
        <v>충남</v>
      </c>
      <c r="AQ1249" s="2" t="str">
        <f t="shared" si="5"/>
        <v>논산시</v>
      </c>
      <c r="AR1249" s="2" t="str">
        <f>_xlfn.XLOOKUP(표1[[#This Row],[시도2]]&amp;" "&amp;표1[[#This Row],[시군구2]],요금제0402!C:C,요금제0402!G:G)</f>
        <v>지방</v>
      </c>
      <c r="AS1249" s="2"/>
      <c r="AT1249" s="2"/>
      <c r="AU1249" s="2"/>
    </row>
    <row r="1250" spans="1:47" ht="16.5" customHeight="1">
      <c r="A1250" s="44">
        <v>1248</v>
      </c>
      <c r="B1250" s="11"/>
      <c r="C1250" s="11" t="s">
        <v>8462</v>
      </c>
      <c r="D1250" s="11" t="s">
        <v>8463</v>
      </c>
      <c r="E1250" s="11" t="s">
        <v>56</v>
      </c>
      <c r="F1250" s="11" t="s">
        <v>447</v>
      </c>
      <c r="G1250" s="11" t="s">
        <v>8464</v>
      </c>
      <c r="H1250" s="11">
        <v>0</v>
      </c>
      <c r="I1250" s="50"/>
      <c r="J1250" s="11" t="s">
        <v>8465</v>
      </c>
      <c r="K1250" s="11" t="s">
        <v>8466</v>
      </c>
      <c r="L1250" s="11" t="s">
        <v>7116</v>
      </c>
      <c r="M1250" s="12">
        <v>45716</v>
      </c>
      <c r="N1250" s="12">
        <v>45721</v>
      </c>
      <c r="O1250" s="12" t="str">
        <f>IFERROR(_xlfn.XLOOKUP(표1[[#This Row],[시도]]&amp;" "&amp;표1[[#This Row],[시군구]],요금제0402!C:C,요금제0402!G:G),"-")</f>
        <v>지방</v>
      </c>
      <c r="P1250" s="40"/>
      <c r="Q1250" s="57">
        <v>0</v>
      </c>
      <c r="R1250" s="18">
        <f>IF(OR(표1[[#This Row],[대표자명]]="김진국",표1[[#This Row],[사업자번호]]=5913300426),50,100)</f>
        <v>100</v>
      </c>
      <c r="S1250" s="18">
        <v>50</v>
      </c>
      <c r="T1250" s="39" t="s">
        <v>64</v>
      </c>
      <c r="U1250" s="11" t="s">
        <v>64</v>
      </c>
      <c r="V1250" s="11">
        <v>3530902939</v>
      </c>
      <c r="W1250" s="11" t="s">
        <v>6298</v>
      </c>
      <c r="X1250" s="11" t="s">
        <v>8467</v>
      </c>
      <c r="Y1250" s="11" t="s">
        <v>8468</v>
      </c>
      <c r="Z1250" s="11">
        <v>9002206278685</v>
      </c>
      <c r="AA1250" s="11" t="s">
        <v>129</v>
      </c>
      <c r="AB1250" s="11" t="s">
        <v>8469</v>
      </c>
      <c r="AC1250" s="11"/>
      <c r="AD1250" s="11"/>
      <c r="AE1250" s="11"/>
      <c r="AF1250" s="15"/>
      <c r="AG1250" s="56" t="str">
        <f>IFERROR(VLOOKUP(표1[[#This Row],[담당자]],'담당자 정보'!$B:$D,2,0),"")</f>
        <v>모아라인</v>
      </c>
      <c r="AH1250" s="11" t="str">
        <f>IFERROR(VLOOKUP(표1[[#This Row],[담당자]],'담당자 정보'!$B:$E,4,0),"")</f>
        <v>인프라확장_2팀</v>
      </c>
      <c r="AI1250" s="167" t="s">
        <v>455</v>
      </c>
      <c r="AJ1250" s="39" t="str">
        <f>IFERROR(VLOOKUP(표1[[#This Row],[담당자]],배민비즈계정!$B:$E,3,0),"")</f>
        <v>Dkssudgody</v>
      </c>
      <c r="AK1250" s="39" t="str">
        <f>IFERROR(VLOOKUP(표1[[#This Row],[담당자]],배민비즈계정!$B:$E,4,0),"")</f>
        <v>010-9737-2777</v>
      </c>
      <c r="AL1250" s="12" t="str">
        <f>VLOOKUP(표1[[#This Row],[담당자]],배민비즈계정!$B:$E,2,0)</f>
        <v>모아라인</v>
      </c>
      <c r="AM1250" s="11" t="str">
        <f>VLOOKUP(표1[[#This Row],[담당자]],'담당자 정보'!B:G,6,FALSE)</f>
        <v>김정교</v>
      </c>
      <c r="AN1250" s="11" t="str">
        <f>VLOOKUP(표1[[#This Row],[팀장]],배민비즈계정!$B:$E,3,FALSE)</f>
        <v>Dkssudgody</v>
      </c>
      <c r="AO1250" s="16" t="str">
        <f>VLOOKUP(표1[[#This Row],[팀장]],배민비즈계정!$B:$E,4,FALSE)</f>
        <v>010-9737-2777</v>
      </c>
      <c r="AP1250" s="2" t="str">
        <f t="shared" si="4"/>
        <v>충북</v>
      </c>
      <c r="AQ1250" s="2" t="str">
        <f t="shared" si="5"/>
        <v>음성군</v>
      </c>
      <c r="AR1250" s="2" t="str">
        <f>_xlfn.XLOOKUP(표1[[#This Row],[시도2]]&amp;" "&amp;표1[[#This Row],[시군구2]],요금제0402!C:C,요금제0402!G:G)</f>
        <v>지방</v>
      </c>
      <c r="AS1250" s="2"/>
      <c r="AT1250" s="2"/>
      <c r="AU1250" s="2"/>
    </row>
    <row r="1251" spans="1:47" ht="16.5" customHeight="1">
      <c r="A1251" s="60">
        <v>1249</v>
      </c>
      <c r="B1251" s="11"/>
      <c r="C1251" s="11" t="s">
        <v>8470</v>
      </c>
      <c r="D1251" s="11" t="s">
        <v>8471</v>
      </c>
      <c r="E1251" s="11" t="s">
        <v>75</v>
      </c>
      <c r="F1251" s="11" t="s">
        <v>109</v>
      </c>
      <c r="G1251" s="11" t="s">
        <v>848</v>
      </c>
      <c r="H1251" s="11">
        <v>0</v>
      </c>
      <c r="I1251" s="50"/>
      <c r="J1251" s="11" t="s">
        <v>8472</v>
      </c>
      <c r="K1251" s="11" t="s">
        <v>5600</v>
      </c>
      <c r="L1251" s="11" t="s">
        <v>7116</v>
      </c>
      <c r="M1251" s="12">
        <v>45716</v>
      </c>
      <c r="N1251" s="12">
        <v>45721</v>
      </c>
      <c r="O1251" s="12" t="str">
        <f>IFERROR(_xlfn.XLOOKUP(표1[[#This Row],[시도]]&amp;" "&amp;표1[[#This Row],[시군구]],요금제0402!C:C,요금제0402!G:G),"-")</f>
        <v>경인B</v>
      </c>
      <c r="P1251" s="40"/>
      <c r="Q1251" s="57">
        <v>0</v>
      </c>
      <c r="R1251" s="18">
        <f>IF(OR(표1[[#This Row],[대표자명]]="김진국",표1[[#This Row],[사업자번호]]=5913300426),50,100)</f>
        <v>100</v>
      </c>
      <c r="S1251" s="18">
        <v>50</v>
      </c>
      <c r="T1251" s="39" t="s">
        <v>64</v>
      </c>
      <c r="U1251" s="11" t="s">
        <v>64</v>
      </c>
      <c r="V1251" s="11">
        <v>8307000461</v>
      </c>
      <c r="W1251" s="11" t="s">
        <v>6298</v>
      </c>
      <c r="X1251" s="11" t="s">
        <v>8473</v>
      </c>
      <c r="Y1251" s="11" t="s">
        <v>8474</v>
      </c>
      <c r="Z1251" s="11">
        <v>110267498238</v>
      </c>
      <c r="AA1251" s="11" t="s">
        <v>165</v>
      </c>
      <c r="AB1251" s="11" t="s">
        <v>8475</v>
      </c>
      <c r="AC1251" s="11"/>
      <c r="AD1251" s="11"/>
      <c r="AE1251" s="11"/>
      <c r="AF1251" s="15"/>
      <c r="AG1251" s="56" t="str">
        <f>IFERROR(VLOOKUP(표1[[#This Row],[담당자]],'담당자 정보'!$B:$D,2,0),"")</f>
        <v>모아라인</v>
      </c>
      <c r="AH1251" s="11" t="str">
        <f>IFERROR(VLOOKUP(표1[[#This Row],[담당자]],'담당자 정보'!$B:$E,4,0),"")</f>
        <v>인프라확장_3팀</v>
      </c>
      <c r="AI1251" s="167" t="s">
        <v>333</v>
      </c>
      <c r="AJ1251" s="39" t="str">
        <f>IFERROR(VLOOKUP(표1[[#This Row],[담당자]],배민비즈계정!$B:$E,3,0),"")</f>
        <v>samsami7777777</v>
      </c>
      <c r="AK1251" s="39" t="str">
        <f>IFERROR(VLOOKUP(표1[[#This Row],[담당자]],배민비즈계정!$B:$E,4,0),"")</f>
        <v>010-5212-8218</v>
      </c>
      <c r="AL1251" s="12" t="str">
        <f>VLOOKUP(표1[[#This Row],[담당자]],배민비즈계정!$B:$E,2,0)</f>
        <v>모아라인</v>
      </c>
      <c r="AM1251" s="11" t="str">
        <f>VLOOKUP(표1[[#This Row],[담당자]],'담당자 정보'!B:G,6,FALSE)</f>
        <v>김영선</v>
      </c>
      <c r="AN1251" s="11" t="str">
        <f>VLOOKUP(표1[[#This Row],[팀장]],배민비즈계정!$B:$E,3,FALSE)</f>
        <v>samsami7777777</v>
      </c>
      <c r="AO1251" s="16" t="str">
        <f>VLOOKUP(표1[[#This Row],[팀장]],배민비즈계정!$B:$E,4,FALSE)</f>
        <v>010-5212-8218</v>
      </c>
      <c r="AP1251" s="2" t="str">
        <f t="shared" si="4"/>
        <v>경기</v>
      </c>
      <c r="AQ1251" s="2" t="str">
        <f t="shared" si="5"/>
        <v>남양주시</v>
      </c>
      <c r="AR1251" s="2" t="str">
        <f>_xlfn.XLOOKUP(표1[[#This Row],[시도2]]&amp;" "&amp;표1[[#This Row],[시군구2]],요금제0402!C:C,요금제0402!G:G)</f>
        <v>경인B</v>
      </c>
      <c r="AS1251" s="2"/>
      <c r="AT1251" s="2"/>
      <c r="AU1251" s="2"/>
    </row>
    <row r="1252" spans="1:47" ht="16.5" customHeight="1">
      <c r="A1252" s="44">
        <v>1250</v>
      </c>
      <c r="B1252" s="11"/>
      <c r="C1252" s="11" t="s">
        <v>8476</v>
      </c>
      <c r="D1252" s="11" t="s">
        <v>8477</v>
      </c>
      <c r="E1252" s="11" t="s">
        <v>56</v>
      </c>
      <c r="F1252" s="11" t="s">
        <v>493</v>
      </c>
      <c r="G1252" s="11" t="s">
        <v>1790</v>
      </c>
      <c r="H1252" s="11">
        <v>0</v>
      </c>
      <c r="I1252" s="50"/>
      <c r="J1252" s="11" t="s">
        <v>8478</v>
      </c>
      <c r="K1252" s="11" t="s">
        <v>8479</v>
      </c>
      <c r="L1252" s="11" t="s">
        <v>7116</v>
      </c>
      <c r="M1252" s="12">
        <v>45716</v>
      </c>
      <c r="N1252" s="12">
        <v>45721</v>
      </c>
      <c r="O1252" s="12" t="str">
        <f>IFERROR(_xlfn.XLOOKUP(표1[[#This Row],[시도]]&amp;" "&amp;표1[[#This Row],[시군구]],요금제0402!C:C,요금제0402!G:G),"-")</f>
        <v>지방</v>
      </c>
      <c r="P1252" s="40"/>
      <c r="Q1252" s="57">
        <v>0</v>
      </c>
      <c r="R1252" s="18">
        <f>IF(OR(표1[[#This Row],[대표자명]]="김진국",표1[[#This Row],[사업자번호]]=5913300426),50,100)</f>
        <v>100</v>
      </c>
      <c r="S1252" s="18">
        <v>50</v>
      </c>
      <c r="T1252" s="39" t="s">
        <v>64</v>
      </c>
      <c r="U1252" s="11" t="s">
        <v>64</v>
      </c>
      <c r="V1252" s="11">
        <v>8353801067</v>
      </c>
      <c r="W1252" s="11" t="s">
        <v>6617</v>
      </c>
      <c r="X1252" s="11" t="s">
        <v>6618</v>
      </c>
      <c r="Y1252" s="11" t="s">
        <v>6619</v>
      </c>
      <c r="Z1252" s="11">
        <v>3333175283311</v>
      </c>
      <c r="AA1252" s="11" t="s">
        <v>68</v>
      </c>
      <c r="AB1252" s="11" t="s">
        <v>6620</v>
      </c>
      <c r="AC1252" s="11"/>
      <c r="AD1252" s="11"/>
      <c r="AE1252" s="11"/>
      <c r="AF1252" s="15"/>
      <c r="AG1252" s="56" t="str">
        <f>IFERROR(VLOOKUP(표1[[#This Row],[담당자]],'담당자 정보'!$B:$D,2,0),"")</f>
        <v>바로고</v>
      </c>
      <c r="AH1252" s="11" t="str">
        <f>IFERROR(VLOOKUP(표1[[#This Row],[담당자]],'담당자 정보'!$B:$E,4,0),"")</f>
        <v>2팀</v>
      </c>
      <c r="AI1252" s="167" t="s">
        <v>535</v>
      </c>
      <c r="AJ1252" s="39" t="str">
        <f>IFERROR(VLOOKUP(표1[[#This Row],[담당자]],배민비즈계정!$B:$E,3,0),"")</f>
        <v>yckim</v>
      </c>
      <c r="AK1252" s="39" t="str">
        <f>IFERROR(VLOOKUP(표1[[#This Row],[담당자]],배민비즈계정!$B:$E,4,0),"")</f>
        <v>010-9995-3121</v>
      </c>
      <c r="AL1252" s="12" t="str">
        <f>VLOOKUP(표1[[#This Row],[담당자]],배민비즈계정!$B:$E,2,0)</f>
        <v>2팀</v>
      </c>
      <c r="AM1252" s="11" t="str">
        <f>VLOOKUP(표1[[#This Row],[담당자]],'담당자 정보'!B:G,6,FALSE)</f>
        <v>최융희</v>
      </c>
      <c r="AN1252" s="11" t="str">
        <f>VLOOKUP(표1[[#This Row],[팀장]],배민비즈계정!$B:$E,3,FALSE)</f>
        <v>yhchoi62</v>
      </c>
      <c r="AO1252" s="16" t="str">
        <f>VLOOKUP(표1[[#This Row],[팀장]],배민비즈계정!$B:$E,4,FALSE)</f>
        <v xml:space="preserve"> 010-2336-6262</v>
      </c>
      <c r="AP1252" s="2" t="str">
        <f t="shared" si="4"/>
        <v>부산</v>
      </c>
      <c r="AQ1252" s="2" t="str">
        <f t="shared" si="5"/>
        <v>동래구</v>
      </c>
      <c r="AR1252" s="2" t="str">
        <f>_xlfn.XLOOKUP(표1[[#This Row],[시도2]]&amp;" "&amp;표1[[#This Row],[시군구2]],요금제0402!C:C,요금제0402!G:G)</f>
        <v>지방</v>
      </c>
      <c r="AS1252" s="2"/>
      <c r="AT1252" s="2"/>
      <c r="AU1252" s="2"/>
    </row>
    <row r="1253" spans="1:47" ht="16.5" customHeight="1">
      <c r="A1253" s="44">
        <v>1251</v>
      </c>
      <c r="B1253" s="11"/>
      <c r="C1253" s="11" t="s">
        <v>8480</v>
      </c>
      <c r="D1253" s="11" t="s">
        <v>8481</v>
      </c>
      <c r="E1253" s="11" t="s">
        <v>56</v>
      </c>
      <c r="F1253" s="11" t="s">
        <v>309</v>
      </c>
      <c r="G1253" s="11" t="s">
        <v>302</v>
      </c>
      <c r="H1253" s="11">
        <v>0</v>
      </c>
      <c r="I1253" s="50"/>
      <c r="J1253" s="11" t="s">
        <v>8482</v>
      </c>
      <c r="K1253" s="11" t="s">
        <v>8483</v>
      </c>
      <c r="L1253" s="11" t="s">
        <v>7116</v>
      </c>
      <c r="M1253" s="12">
        <v>45716</v>
      </c>
      <c r="N1253" s="12">
        <v>45721</v>
      </c>
      <c r="O1253" s="12" t="str">
        <f>IFERROR(_xlfn.XLOOKUP(표1[[#This Row],[시도]]&amp;" "&amp;표1[[#This Row],[시군구]],요금제0402!C:C,요금제0402!G:G),"-")</f>
        <v>지방</v>
      </c>
      <c r="P1253" s="40"/>
      <c r="Q1253" s="57">
        <v>0</v>
      </c>
      <c r="R1253" s="18">
        <f>IF(OR(표1[[#This Row],[대표자명]]="김진국",표1[[#This Row],[사업자번호]]=5913300426),50,100)</f>
        <v>100</v>
      </c>
      <c r="S1253" s="18">
        <v>50</v>
      </c>
      <c r="T1253" s="39" t="s">
        <v>64</v>
      </c>
      <c r="U1253" s="11" t="s">
        <v>64</v>
      </c>
      <c r="V1253" s="11">
        <v>1384100588</v>
      </c>
      <c r="W1253" s="11" t="s">
        <v>8484</v>
      </c>
      <c r="X1253" s="11" t="s">
        <v>8485</v>
      </c>
      <c r="Y1253" s="11" t="s">
        <v>8486</v>
      </c>
      <c r="Z1253" s="11">
        <v>508143266426</v>
      </c>
      <c r="AA1253" s="11" t="s">
        <v>1845</v>
      </c>
      <c r="AB1253" s="11" t="s">
        <v>8487</v>
      </c>
      <c r="AC1253" s="11"/>
      <c r="AD1253" s="11"/>
      <c r="AE1253" s="11"/>
      <c r="AF1253" s="15"/>
      <c r="AG1253" s="56" t="str">
        <f>IFERROR(VLOOKUP(표1[[#This Row],[담당자]],'담당자 정보'!$B:$D,2,0),"")</f>
        <v>바로고</v>
      </c>
      <c r="AH1253" s="11" t="str">
        <f>IFERROR(VLOOKUP(표1[[#This Row],[담당자]],'담당자 정보'!$B:$E,4,0),"")</f>
        <v>2팀</v>
      </c>
      <c r="AI1253" s="167" t="s">
        <v>317</v>
      </c>
      <c r="AJ1253" s="39" t="str">
        <f>IFERROR(VLOOKUP(표1[[#This Row],[담당자]],배민비즈계정!$B:$E,3,0),"")</f>
        <v>mskim1</v>
      </c>
      <c r="AK1253" s="39" t="str">
        <f>IFERROR(VLOOKUP(표1[[#This Row],[담당자]],배민비즈계정!$B:$E,4,0),"")</f>
        <v>010-4659-7909</v>
      </c>
      <c r="AL1253" s="12" t="str">
        <f>VLOOKUP(표1[[#This Row],[담당자]],배민비즈계정!$B:$E,2,0)</f>
        <v>2팀</v>
      </c>
      <c r="AM1253" s="11" t="str">
        <f>VLOOKUP(표1[[#This Row],[담당자]],'담당자 정보'!B:G,6,FALSE)</f>
        <v>최융희</v>
      </c>
      <c r="AN1253" s="11" t="str">
        <f>VLOOKUP(표1[[#This Row],[팀장]],배민비즈계정!$B:$E,3,FALSE)</f>
        <v>yhchoi62</v>
      </c>
      <c r="AO1253" s="16" t="str">
        <f>VLOOKUP(표1[[#This Row],[팀장]],배민비즈계정!$B:$E,4,FALSE)</f>
        <v xml:space="preserve"> 010-2336-6262</v>
      </c>
      <c r="AP1253" s="2" t="str">
        <f t="shared" si="4"/>
        <v>대구</v>
      </c>
      <c r="AQ1253" s="2" t="str">
        <f t="shared" si="5"/>
        <v>중구</v>
      </c>
      <c r="AR1253" s="2" t="str">
        <f>_xlfn.XLOOKUP(표1[[#This Row],[시도2]]&amp;" "&amp;표1[[#This Row],[시군구2]],요금제0402!C:C,요금제0402!G:G)</f>
        <v>지방</v>
      </c>
      <c r="AS1253" s="2"/>
      <c r="AT1253" s="2"/>
      <c r="AU1253" s="2"/>
    </row>
    <row r="1254" spans="1:47" ht="16.5" customHeight="1">
      <c r="A1254" s="60">
        <v>1252</v>
      </c>
      <c r="B1254" s="17"/>
      <c r="C1254" s="17" t="s">
        <v>8488</v>
      </c>
      <c r="D1254" s="17" t="s">
        <v>8489</v>
      </c>
      <c r="E1254" s="11" t="s">
        <v>56</v>
      </c>
      <c r="F1254" s="17" t="s">
        <v>1284</v>
      </c>
      <c r="G1254" s="17" t="s">
        <v>8490</v>
      </c>
      <c r="H1254" s="11">
        <v>1</v>
      </c>
      <c r="I1254" s="154"/>
      <c r="J1254" s="17" t="s">
        <v>8491</v>
      </c>
      <c r="K1254" s="17" t="s">
        <v>8492</v>
      </c>
      <c r="L1254" s="11" t="s">
        <v>7116</v>
      </c>
      <c r="M1254" s="12">
        <v>45716</v>
      </c>
      <c r="N1254" s="12">
        <v>45721</v>
      </c>
      <c r="O1254" s="12" t="str">
        <f>IFERROR(_xlfn.XLOOKUP(표1[[#This Row],[시도]]&amp;" "&amp;표1[[#This Row],[시군구]],요금제0402!C:C,요금제0402!G:G),"-")</f>
        <v>지방</v>
      </c>
      <c r="P1254" s="156"/>
      <c r="Q1254" s="57">
        <v>0</v>
      </c>
      <c r="R1254" s="18">
        <f>IF(OR(표1[[#This Row],[대표자명]]="김진국",표1[[#This Row],[사업자번호]]=5913300426),50,100)</f>
        <v>100</v>
      </c>
      <c r="S1254" s="18">
        <v>50</v>
      </c>
      <c r="T1254" s="39" t="s">
        <v>64</v>
      </c>
      <c r="U1254" s="11" t="s">
        <v>64</v>
      </c>
      <c r="V1254" s="11">
        <v>8422500576</v>
      </c>
      <c r="W1254" s="11" t="s">
        <v>8493</v>
      </c>
      <c r="X1254" s="11" t="s">
        <v>8494</v>
      </c>
      <c r="Y1254" s="11" t="s">
        <v>8495</v>
      </c>
      <c r="Z1254" s="11">
        <v>3010054358061</v>
      </c>
      <c r="AA1254" s="11" t="s">
        <v>142</v>
      </c>
      <c r="AB1254" s="11" t="s">
        <v>8496</v>
      </c>
      <c r="AC1254" s="17"/>
      <c r="AD1254" s="17"/>
      <c r="AE1254" s="17"/>
      <c r="AF1254" s="32"/>
      <c r="AG1254" s="56" t="str">
        <f>IFERROR(VLOOKUP(표1[[#This Row],[담당자]],'담당자 정보'!$B:$D,2,0),"")</f>
        <v>모아라인</v>
      </c>
      <c r="AH1254" s="17" t="str">
        <f>IFERROR(VLOOKUP(표1[[#This Row],[담당자]],'담당자 정보'!$B:$E,4,0),"")</f>
        <v>인프라확장_2팀</v>
      </c>
      <c r="AI1254" s="167" t="s">
        <v>455</v>
      </c>
      <c r="AJ1254" s="41" t="str">
        <f>IFERROR(VLOOKUP(표1[[#This Row],[담당자]],배민비즈계정!$B:$E,3,0),"")</f>
        <v>Dkssudgody</v>
      </c>
      <c r="AK1254" s="41" t="str">
        <f>IFERROR(VLOOKUP(표1[[#This Row],[담당자]],배민비즈계정!$B:$E,4,0),"")</f>
        <v>010-9737-2777</v>
      </c>
      <c r="AL1254" s="78" t="str">
        <f>VLOOKUP(표1[[#This Row],[담당자]],배민비즈계정!$B:$E,2,0)</f>
        <v>모아라인</v>
      </c>
      <c r="AM1254" s="17" t="str">
        <f>VLOOKUP(표1[[#This Row],[담당자]],'담당자 정보'!B:G,6,FALSE)</f>
        <v>김정교</v>
      </c>
      <c r="AN1254" s="17" t="str">
        <f>VLOOKUP(표1[[#This Row],[팀장]],배민비즈계정!$B:$E,3,FALSE)</f>
        <v>Dkssudgody</v>
      </c>
      <c r="AO1254" s="103" t="str">
        <f>VLOOKUP(표1[[#This Row],[팀장]],배민비즈계정!$B:$E,4,FALSE)</f>
        <v>010-9737-2777</v>
      </c>
      <c r="AP1254" s="2" t="str">
        <f t="shared" si="4"/>
        <v>충남</v>
      </c>
      <c r="AQ1254" s="2" t="str">
        <f t="shared" si="5"/>
        <v>홍성군</v>
      </c>
      <c r="AR1254" s="2" t="str">
        <f>_xlfn.XLOOKUP(표1[[#This Row],[시도2]]&amp;" "&amp;표1[[#This Row],[시군구2]],요금제0402!C:C,요금제0402!G:G)</f>
        <v>지방</v>
      </c>
      <c r="AS1254" s="2"/>
      <c r="AT1254" s="2"/>
      <c r="AU1254" s="2"/>
    </row>
    <row r="1255" spans="1:47" ht="16.5" customHeight="1">
      <c r="A1255" s="44">
        <v>1253</v>
      </c>
      <c r="B1255" s="11"/>
      <c r="C1255" s="11" t="s">
        <v>8497</v>
      </c>
      <c r="D1255" s="11" t="s">
        <v>8498</v>
      </c>
      <c r="E1255" s="11" t="s">
        <v>56</v>
      </c>
      <c r="F1255" s="11" t="s">
        <v>388</v>
      </c>
      <c r="G1255" s="11" t="s">
        <v>377</v>
      </c>
      <c r="H1255" s="11">
        <v>0</v>
      </c>
      <c r="I1255" s="50"/>
      <c r="J1255" s="11" t="s">
        <v>8499</v>
      </c>
      <c r="K1255" s="11" t="s">
        <v>8500</v>
      </c>
      <c r="L1255" s="11" t="s">
        <v>7116</v>
      </c>
      <c r="M1255" s="12">
        <v>45723</v>
      </c>
      <c r="N1255" s="12">
        <v>45728</v>
      </c>
      <c r="O1255" s="12" t="str">
        <f>IFERROR(_xlfn.XLOOKUP(표1[[#This Row],[시도]]&amp;" "&amp;표1[[#This Row],[시군구]],요금제0402!C:C,요금제0402!G:G),"-")</f>
        <v>지방</v>
      </c>
      <c r="P1255" s="40"/>
      <c r="Q1255" s="57">
        <v>100</v>
      </c>
      <c r="R1255" s="18">
        <f>IF(OR(표1[[#This Row],[대표자명]]="김진국",표1[[#This Row],[사업자번호]]=5913300426),50,100)</f>
        <v>100</v>
      </c>
      <c r="S1255" s="18">
        <v>50</v>
      </c>
      <c r="T1255" s="39" t="s">
        <v>64</v>
      </c>
      <c r="U1255" s="11" t="s">
        <v>64</v>
      </c>
      <c r="V1255" s="11">
        <v>6523501457</v>
      </c>
      <c r="W1255" s="11" t="s">
        <v>392</v>
      </c>
      <c r="X1255" s="11" t="s">
        <v>8501</v>
      </c>
      <c r="Y1255" s="11" t="s">
        <v>8502</v>
      </c>
      <c r="Z1255" s="11">
        <v>3010360173191</v>
      </c>
      <c r="AA1255" s="11" t="s">
        <v>142</v>
      </c>
      <c r="AB1255" s="11" t="s">
        <v>8503</v>
      </c>
      <c r="AC1255" s="11"/>
      <c r="AD1255" s="11"/>
      <c r="AE1255" s="11"/>
      <c r="AF1255" s="15"/>
      <c r="AG1255" s="17" t="str">
        <f>IFERROR(VLOOKUP(표1[[#This Row],[담당자]],'담당자 정보'!$B:$D,2,0),"")</f>
        <v>모아라인</v>
      </c>
      <c r="AH1255" s="11" t="str">
        <f>IFERROR(VLOOKUP(표1[[#This Row],[담당자]],'담당자 정보'!$B:$E,4,0),"")</f>
        <v>인프라확장실</v>
      </c>
      <c r="AI1255" s="41" t="s">
        <v>396</v>
      </c>
      <c r="AJ1255" s="39" t="str">
        <f>IFERROR(VLOOKUP(표1[[#This Row],[담당자]],배민비즈계정!$B:$E,3,0),"")</f>
        <v>jpmook12</v>
      </c>
      <c r="AK1255" s="39" t="str">
        <f>IFERROR(VLOOKUP(표1[[#This Row],[담당자]],배민비즈계정!$B:$E,4,0),"")</f>
        <v>010-9904-2857</v>
      </c>
      <c r="AL1255" s="12" t="str">
        <f>VLOOKUP(표1[[#This Row],[담당자]],배민비즈계정!$B:$E,2,0)</f>
        <v>모아라인</v>
      </c>
      <c r="AM1255" s="11">
        <f>VLOOKUP(표1[[#This Row],[담당자]],'담당자 정보'!B:G,6,FALSE)</f>
        <v>0</v>
      </c>
      <c r="AN1255" s="11" t="e">
        <f>VLOOKUP(표1[[#This Row],[팀장]],배민비즈계정!$B:$E,3,FALSE)</f>
        <v>#N/A</v>
      </c>
      <c r="AO1255" s="16" t="e">
        <f>VLOOKUP(표1[[#This Row],[팀장]],배민비즈계정!$B:$E,4,FALSE)</f>
        <v>#N/A</v>
      </c>
      <c r="AP1255" s="2" t="str">
        <f t="shared" si="4"/>
        <v>광주</v>
      </c>
      <c r="AQ1255" s="2" t="str">
        <f t="shared" si="5"/>
        <v>북구</v>
      </c>
      <c r="AR1255" s="2" t="str">
        <f>_xlfn.XLOOKUP(표1[[#This Row],[시도2]]&amp;" "&amp;표1[[#This Row],[시군구2]],요금제0402!C:C,요금제0402!G:G)</f>
        <v>지방</v>
      </c>
      <c r="AS1255" s="2"/>
      <c r="AT1255" s="2"/>
      <c r="AU1255" s="2"/>
    </row>
    <row r="1256" spans="1:47" ht="16.5" customHeight="1">
      <c r="A1256" s="44">
        <v>1254</v>
      </c>
      <c r="B1256" s="11"/>
      <c r="C1256" s="11" t="s">
        <v>8504</v>
      </c>
      <c r="D1256" s="11" t="s">
        <v>8505</v>
      </c>
      <c r="E1256" s="11" t="s">
        <v>3758</v>
      </c>
      <c r="F1256" s="11" t="s">
        <v>1678</v>
      </c>
      <c r="G1256" s="11" t="s">
        <v>8322</v>
      </c>
      <c r="H1256" s="11">
        <v>0</v>
      </c>
      <c r="I1256" s="50"/>
      <c r="J1256" s="11" t="s">
        <v>8506</v>
      </c>
      <c r="K1256" s="11" t="s">
        <v>8507</v>
      </c>
      <c r="L1256" s="11" t="s">
        <v>7116</v>
      </c>
      <c r="M1256" s="12">
        <v>45723</v>
      </c>
      <c r="N1256" s="12">
        <v>45728</v>
      </c>
      <c r="O1256" s="12" t="str">
        <f>IFERROR(_xlfn.XLOOKUP(표1[[#This Row],[시도]]&amp;" "&amp;표1[[#This Row],[시군구]],요금제0402!C:C,요금제0402!G:G),"-")</f>
        <v>지방</v>
      </c>
      <c r="P1256" s="40"/>
      <c r="Q1256" s="57">
        <v>0</v>
      </c>
      <c r="R1256" s="18">
        <f>IF(OR(표1[[#This Row],[대표자명]]="김진국",표1[[#This Row],[사업자번호]]=5913300426),50,100)</f>
        <v>100</v>
      </c>
      <c r="S1256" s="18">
        <v>50</v>
      </c>
      <c r="T1256" s="39" t="s">
        <v>64</v>
      </c>
      <c r="U1256" s="11" t="s">
        <v>64</v>
      </c>
      <c r="V1256" s="11">
        <v>3454500980</v>
      </c>
      <c r="W1256" s="11" t="s">
        <v>8508</v>
      </c>
      <c r="X1256" s="11" t="s">
        <v>8509</v>
      </c>
      <c r="Y1256" s="11" t="s">
        <v>8510</v>
      </c>
      <c r="Z1256" s="11">
        <v>3333202089799</v>
      </c>
      <c r="AA1256" s="11" t="s">
        <v>68</v>
      </c>
      <c r="AB1256" s="11" t="s">
        <v>8511</v>
      </c>
      <c r="AC1256" s="11"/>
      <c r="AD1256" s="11"/>
      <c r="AE1256" s="11"/>
      <c r="AF1256" s="15"/>
      <c r="AG1256" s="56" t="str">
        <f>IFERROR(VLOOKUP(표1[[#This Row],[담당자]],'담당자 정보'!$B:$D,2,0),"")</f>
        <v>바로고</v>
      </c>
      <c r="AH1256" s="11" t="str">
        <f>IFERROR(VLOOKUP(표1[[#This Row],[담당자]],'담당자 정보'!$B:$E,4,0),"")</f>
        <v>2팀</v>
      </c>
      <c r="AI1256" s="167" t="s">
        <v>8181</v>
      </c>
      <c r="AJ1256" s="39" t="str">
        <f>IFERROR(VLOOKUP(표1[[#This Row],[담당자]],배민비즈계정!$B:$E,3,0),"")</f>
        <v>realjay133</v>
      </c>
      <c r="AK1256" s="39" t="str">
        <f>IFERROR(VLOOKUP(표1[[#This Row],[담당자]],배민비즈계정!$B:$E,4,0),"")</f>
        <v>010-5830-1592</v>
      </c>
      <c r="AL1256" s="12" t="str">
        <f>VLOOKUP(표1[[#This Row],[담당자]],배민비즈계정!$B:$E,2,0)</f>
        <v>2팀</v>
      </c>
      <c r="AM1256" s="11" t="str">
        <f>VLOOKUP(표1[[#This Row],[담당자]],'담당자 정보'!B:G,6,FALSE)</f>
        <v>최융희</v>
      </c>
      <c r="AN1256" s="11" t="str">
        <f>VLOOKUP(표1[[#This Row],[팀장]],배민비즈계정!$B:$E,3,FALSE)</f>
        <v>yhchoi62</v>
      </c>
      <c r="AO1256" s="16" t="str">
        <f>VLOOKUP(표1[[#This Row],[팀장]],배민비즈계정!$B:$E,4,FALSE)</f>
        <v xml:space="preserve"> 010-2336-6262</v>
      </c>
      <c r="AP1256" s="2" t="str">
        <f t="shared" si="4"/>
        <v>제주</v>
      </c>
      <c r="AQ1256" s="2" t="str">
        <f t="shared" si="5"/>
        <v>서귀포시</v>
      </c>
      <c r="AR1256" s="2" t="str">
        <f>_xlfn.XLOOKUP(표1[[#This Row],[시도2]]&amp;" "&amp;표1[[#This Row],[시군구2]],요금제0402!C:C,요금제0402!G:G)</f>
        <v>지방</v>
      </c>
      <c r="AS1256" s="2"/>
      <c r="AT1256" s="2"/>
      <c r="AU1256" s="2"/>
    </row>
    <row r="1257" spans="1:47" ht="16.5" customHeight="1">
      <c r="A1257" s="60">
        <v>1255</v>
      </c>
      <c r="B1257" s="11"/>
      <c r="C1257" s="11" t="s">
        <v>8512</v>
      </c>
      <c r="D1257" s="11" t="s">
        <v>8513</v>
      </c>
      <c r="E1257" s="11" t="s">
        <v>75</v>
      </c>
      <c r="F1257" s="11" t="s">
        <v>1831</v>
      </c>
      <c r="G1257" s="11" t="s">
        <v>289</v>
      </c>
      <c r="H1257" s="11">
        <v>0</v>
      </c>
      <c r="I1257" s="50"/>
      <c r="J1257" s="11" t="s">
        <v>8514</v>
      </c>
      <c r="K1257" s="11" t="s">
        <v>6677</v>
      </c>
      <c r="L1257" s="11" t="s">
        <v>7116</v>
      </c>
      <c r="M1257" s="12">
        <v>45723</v>
      </c>
      <c r="N1257" s="12">
        <v>45728</v>
      </c>
      <c r="O1257" s="12" t="str">
        <f>IFERROR(_xlfn.XLOOKUP(표1[[#This Row],[시도]]&amp;" "&amp;표1[[#This Row],[시군구]],요금제0402!C:C,요금제0402!G:G),"-")</f>
        <v>지방</v>
      </c>
      <c r="P1257" s="40"/>
      <c r="Q1257" s="57">
        <v>100</v>
      </c>
      <c r="R1257" s="18">
        <f>IF(OR(표1[[#This Row],[대표자명]]="김진국",표1[[#This Row],[사업자번호]]=5913300426),50,100)</f>
        <v>100</v>
      </c>
      <c r="S1257" s="18">
        <v>50</v>
      </c>
      <c r="T1257" s="39" t="s">
        <v>64</v>
      </c>
      <c r="U1257" s="11" t="s">
        <v>64</v>
      </c>
      <c r="V1257" s="11">
        <v>2452101271</v>
      </c>
      <c r="W1257" s="11" t="s">
        <v>8515</v>
      </c>
      <c r="X1257" s="11" t="s">
        <v>8516</v>
      </c>
      <c r="Y1257" s="11" t="s">
        <v>8517</v>
      </c>
      <c r="Z1257" s="11">
        <v>3333249950540</v>
      </c>
      <c r="AA1257" s="11" t="s">
        <v>68</v>
      </c>
      <c r="AB1257" s="11" t="s">
        <v>8518</v>
      </c>
      <c r="AC1257" s="11"/>
      <c r="AD1257" s="11"/>
      <c r="AE1257" s="11"/>
      <c r="AF1257" s="15"/>
      <c r="AG1257" s="56" t="str">
        <f>IFERROR(VLOOKUP(표1[[#This Row],[담당자]],'담당자 정보'!$B:$D,2,0),"")</f>
        <v>바로고</v>
      </c>
      <c r="AH1257" s="11" t="str">
        <f>IFERROR(VLOOKUP(표1[[#This Row],[담당자]],'담당자 정보'!$B:$E,4,0),"")</f>
        <v>2팀</v>
      </c>
      <c r="AI1257" s="167" t="s">
        <v>317</v>
      </c>
      <c r="AJ1257" s="39" t="str">
        <f>IFERROR(VLOOKUP(표1[[#This Row],[담당자]],배민비즈계정!$B:$E,3,0),"")</f>
        <v>mskim1</v>
      </c>
      <c r="AK1257" s="39" t="str">
        <f>IFERROR(VLOOKUP(표1[[#This Row],[담당자]],배민비즈계정!$B:$E,4,0),"")</f>
        <v>010-4659-7909</v>
      </c>
      <c r="AL1257" s="12" t="str">
        <f>VLOOKUP(표1[[#This Row],[담당자]],배민비즈계정!$B:$E,2,0)</f>
        <v>2팀</v>
      </c>
      <c r="AM1257" s="11" t="str">
        <f>VLOOKUP(표1[[#This Row],[담당자]],'담당자 정보'!B:G,6,FALSE)</f>
        <v>최융희</v>
      </c>
      <c r="AN1257" s="11" t="str">
        <f>VLOOKUP(표1[[#This Row],[팀장]],배민비즈계정!$B:$E,3,FALSE)</f>
        <v>yhchoi62</v>
      </c>
      <c r="AO1257" s="16" t="str">
        <f>VLOOKUP(표1[[#This Row],[팀장]],배민비즈계정!$B:$E,4,FALSE)</f>
        <v xml:space="preserve"> 010-2336-6262</v>
      </c>
      <c r="AP1257" s="2" t="str">
        <f t="shared" si="4"/>
        <v>울산</v>
      </c>
      <c r="AQ1257" s="2" t="str">
        <f t="shared" si="5"/>
        <v>동구</v>
      </c>
      <c r="AR1257" s="2" t="str">
        <f>_xlfn.XLOOKUP(표1[[#This Row],[시도2]]&amp;" "&amp;표1[[#This Row],[시군구2]],요금제0402!C:C,요금제0402!G:G)</f>
        <v>지방</v>
      </c>
      <c r="AS1257" s="2"/>
      <c r="AT1257" s="2"/>
      <c r="AU1257" s="2"/>
    </row>
    <row r="1258" spans="1:47" ht="16.5" customHeight="1">
      <c r="A1258" s="44">
        <v>1256</v>
      </c>
      <c r="B1258" s="11"/>
      <c r="C1258" s="11" t="s">
        <v>8519</v>
      </c>
      <c r="D1258" s="11" t="s">
        <v>8520</v>
      </c>
      <c r="E1258" s="11" t="s">
        <v>75</v>
      </c>
      <c r="F1258" s="11" t="s">
        <v>288</v>
      </c>
      <c r="G1258" s="11" t="s">
        <v>302</v>
      </c>
      <c r="H1258" s="11">
        <v>0</v>
      </c>
      <c r="I1258" s="50"/>
      <c r="J1258" s="11" t="s">
        <v>8521</v>
      </c>
      <c r="K1258" s="11" t="s">
        <v>8522</v>
      </c>
      <c r="L1258" s="11" t="s">
        <v>7116</v>
      </c>
      <c r="M1258" s="12">
        <v>45723</v>
      </c>
      <c r="N1258" s="12">
        <v>45728</v>
      </c>
      <c r="O1258" s="12" t="str">
        <f>IFERROR(_xlfn.XLOOKUP(표1[[#This Row],[시도]]&amp;" "&amp;표1[[#This Row],[시군구]],요금제0402!C:C,요금제0402!G:G),"-")</f>
        <v>지방</v>
      </c>
      <c r="P1258" s="40"/>
      <c r="Q1258" s="57">
        <v>0</v>
      </c>
      <c r="R1258" s="18">
        <f>IF(OR(표1[[#This Row],[대표자명]]="김진국",표1[[#This Row],[사업자번호]]=5913300426),50,100)</f>
        <v>50</v>
      </c>
      <c r="S1258" s="18">
        <v>0</v>
      </c>
      <c r="T1258" s="12" t="s">
        <v>63</v>
      </c>
      <c r="U1258" s="11" t="s">
        <v>64</v>
      </c>
      <c r="V1258" s="11">
        <v>3400801918</v>
      </c>
      <c r="W1258" s="11" t="s">
        <v>293</v>
      </c>
      <c r="X1258" s="11" t="s">
        <v>294</v>
      </c>
      <c r="Y1258" s="11" t="s">
        <v>295</v>
      </c>
      <c r="Z1258" s="11">
        <v>11791067065807</v>
      </c>
      <c r="AA1258" s="11" t="s">
        <v>296</v>
      </c>
      <c r="AB1258" s="11" t="s">
        <v>297</v>
      </c>
      <c r="AC1258" s="11"/>
      <c r="AD1258" s="11"/>
      <c r="AE1258" s="11"/>
      <c r="AF1258" s="15"/>
      <c r="AG1258" s="56" t="str">
        <f>IFERROR(VLOOKUP(표1[[#This Row],[담당자]],'담당자 정보'!$B:$D,2,0),"")</f>
        <v>바로고</v>
      </c>
      <c r="AH1258" s="11" t="str">
        <f>IFERROR(VLOOKUP(표1[[#This Row],[담당자]],'담당자 정보'!$B:$E,4,0),"")</f>
        <v>2팀</v>
      </c>
      <c r="AI1258" s="167" t="s">
        <v>298</v>
      </c>
      <c r="AJ1258" s="39" t="str">
        <f>IFERROR(VLOOKUP(표1[[#This Row],[담당자]],배민비즈계정!$B:$E,3,0),"")</f>
        <v>hbshim</v>
      </c>
      <c r="AK1258" s="39" t="str">
        <f>IFERROR(VLOOKUP(표1[[#This Row],[담당자]],배민비즈계정!$B:$E,4,0),"")</f>
        <v xml:space="preserve"> 010-8940-9029</v>
      </c>
      <c r="AL1258" s="12" t="str">
        <f>VLOOKUP(표1[[#This Row],[담당자]],배민비즈계정!$B:$E,2,0)</f>
        <v>2팀</v>
      </c>
      <c r="AM1258" s="11" t="str">
        <f>VLOOKUP(표1[[#This Row],[담당자]],'담당자 정보'!B:G,6,FALSE)</f>
        <v>최융희</v>
      </c>
      <c r="AN1258" s="11" t="str">
        <f>VLOOKUP(표1[[#This Row],[팀장]],배민비즈계정!$B:$E,3,FALSE)</f>
        <v>yhchoi62</v>
      </c>
      <c r="AO1258" s="16" t="str">
        <f>VLOOKUP(표1[[#This Row],[팀장]],배민비즈계정!$B:$E,4,FALSE)</f>
        <v xml:space="preserve"> 010-2336-6262</v>
      </c>
      <c r="AP1258" s="2" t="str">
        <f t="shared" si="4"/>
        <v>대전</v>
      </c>
      <c r="AQ1258" s="2" t="str">
        <f t="shared" si="5"/>
        <v>중구</v>
      </c>
      <c r="AR1258" s="2" t="str">
        <f>_xlfn.XLOOKUP(표1[[#This Row],[시도2]]&amp;" "&amp;표1[[#This Row],[시군구2]],요금제0402!C:C,요금제0402!G:G)</f>
        <v>지방</v>
      </c>
      <c r="AS1258" s="2"/>
      <c r="AT1258" s="2"/>
      <c r="AU1258" s="2"/>
    </row>
    <row r="1259" spans="1:47" ht="16.5" customHeight="1">
      <c r="A1259" s="44">
        <v>1257</v>
      </c>
      <c r="B1259" s="11"/>
      <c r="C1259" s="11" t="s">
        <v>8523</v>
      </c>
      <c r="D1259" s="11" t="s">
        <v>8524</v>
      </c>
      <c r="E1259" s="11" t="s">
        <v>75</v>
      </c>
      <c r="F1259" s="11" t="s">
        <v>288</v>
      </c>
      <c r="G1259" s="11" t="s">
        <v>435</v>
      </c>
      <c r="H1259" s="11">
        <v>0</v>
      </c>
      <c r="I1259" s="50"/>
      <c r="J1259" s="11" t="s">
        <v>8525</v>
      </c>
      <c r="K1259" s="11" t="s">
        <v>8526</v>
      </c>
      <c r="L1259" s="11" t="s">
        <v>7116</v>
      </c>
      <c r="M1259" s="12">
        <v>45723</v>
      </c>
      <c r="N1259" s="12">
        <v>45728</v>
      </c>
      <c r="O1259" s="12" t="str">
        <f>IFERROR(_xlfn.XLOOKUP(표1[[#This Row],[시도]]&amp;" "&amp;표1[[#This Row],[시군구]],요금제0402!C:C,요금제0402!G:G),"-")</f>
        <v>지방</v>
      </c>
      <c r="P1259" s="40"/>
      <c r="Q1259" s="57">
        <v>0</v>
      </c>
      <c r="R1259" s="18">
        <f>IF(OR(표1[[#This Row],[대표자명]]="김진국",표1[[#This Row],[사업자번호]]=5913300426),50,100)</f>
        <v>50</v>
      </c>
      <c r="S1259" s="18">
        <v>0</v>
      </c>
      <c r="T1259" s="12" t="s">
        <v>63</v>
      </c>
      <c r="U1259" s="11" t="s">
        <v>64</v>
      </c>
      <c r="V1259" s="11">
        <v>3400801918</v>
      </c>
      <c r="W1259" s="11" t="s">
        <v>293</v>
      </c>
      <c r="X1259" s="11" t="s">
        <v>294</v>
      </c>
      <c r="Y1259" s="11" t="s">
        <v>295</v>
      </c>
      <c r="Z1259" s="11">
        <v>11791067065807</v>
      </c>
      <c r="AA1259" s="11" t="s">
        <v>296</v>
      </c>
      <c r="AB1259" s="11" t="s">
        <v>297</v>
      </c>
      <c r="AC1259" s="11"/>
      <c r="AD1259" s="11"/>
      <c r="AE1259" s="11"/>
      <c r="AF1259" s="15"/>
      <c r="AG1259" s="56" t="str">
        <f>IFERROR(VLOOKUP(표1[[#This Row],[담당자]],'담당자 정보'!$B:$D,2,0),"")</f>
        <v>바로고</v>
      </c>
      <c r="AH1259" s="11" t="str">
        <f>IFERROR(VLOOKUP(표1[[#This Row],[담당자]],'담당자 정보'!$B:$E,4,0),"")</f>
        <v>2팀</v>
      </c>
      <c r="AI1259" s="167" t="s">
        <v>298</v>
      </c>
      <c r="AJ1259" s="39" t="str">
        <f>IFERROR(VLOOKUP(표1[[#This Row],[담당자]],배민비즈계정!$B:$E,3,0),"")</f>
        <v>hbshim</v>
      </c>
      <c r="AK1259" s="39" t="str">
        <f>IFERROR(VLOOKUP(표1[[#This Row],[담당자]],배민비즈계정!$B:$E,4,0),"")</f>
        <v xml:space="preserve"> 010-8940-9029</v>
      </c>
      <c r="AL1259" s="12" t="str">
        <f>VLOOKUP(표1[[#This Row],[담당자]],배민비즈계정!$B:$E,2,0)</f>
        <v>2팀</v>
      </c>
      <c r="AM1259" s="11" t="str">
        <f>VLOOKUP(표1[[#This Row],[담당자]],'담당자 정보'!B:G,6,FALSE)</f>
        <v>최융희</v>
      </c>
      <c r="AN1259" s="11" t="str">
        <f>VLOOKUP(표1[[#This Row],[팀장]],배민비즈계정!$B:$E,3,FALSE)</f>
        <v>yhchoi62</v>
      </c>
      <c r="AO1259" s="16" t="str">
        <f>VLOOKUP(표1[[#This Row],[팀장]],배민비즈계정!$B:$E,4,FALSE)</f>
        <v xml:space="preserve"> 010-2336-6262</v>
      </c>
      <c r="AP1259" s="2" t="str">
        <f t="shared" si="4"/>
        <v>대전</v>
      </c>
      <c r="AQ1259" s="2" t="str">
        <f t="shared" si="5"/>
        <v>서구</v>
      </c>
      <c r="AR1259" s="2" t="str">
        <f>_xlfn.XLOOKUP(표1[[#This Row],[시도2]]&amp;" "&amp;표1[[#This Row],[시군구2]],요금제0402!C:C,요금제0402!G:G)</f>
        <v>지방</v>
      </c>
      <c r="AS1259" s="2"/>
      <c r="AT1259" s="2"/>
      <c r="AU1259" s="2"/>
    </row>
    <row r="1260" spans="1:47" ht="16.5" customHeight="1">
      <c r="A1260" s="60">
        <v>1258</v>
      </c>
      <c r="B1260" s="11"/>
      <c r="C1260" s="11" t="s">
        <v>8527</v>
      </c>
      <c r="D1260" s="11" t="s">
        <v>8528</v>
      </c>
      <c r="E1260" s="11" t="s">
        <v>108</v>
      </c>
      <c r="F1260" s="11" t="s">
        <v>288</v>
      </c>
      <c r="G1260" s="11" t="s">
        <v>289</v>
      </c>
      <c r="H1260" s="11">
        <v>1</v>
      </c>
      <c r="I1260" s="50"/>
      <c r="J1260" s="11" t="s">
        <v>8529</v>
      </c>
      <c r="K1260" s="11" t="s">
        <v>8530</v>
      </c>
      <c r="L1260" s="11" t="s">
        <v>7116</v>
      </c>
      <c r="M1260" s="12">
        <v>45723</v>
      </c>
      <c r="N1260" s="12">
        <v>45728</v>
      </c>
      <c r="O1260" s="12" t="str">
        <f>IFERROR(_xlfn.XLOOKUP(표1[[#This Row],[시도]]&amp;" "&amp;표1[[#This Row],[시군구]],요금제0402!C:C,요금제0402!G:G),"-")</f>
        <v>지방</v>
      </c>
      <c r="P1260" s="40"/>
      <c r="Q1260" s="57">
        <v>0</v>
      </c>
      <c r="R1260" s="18">
        <f>IF(OR(표1[[#This Row],[대표자명]]="김진국",표1[[#This Row],[사업자번호]]=5913300426),50,100)</f>
        <v>50</v>
      </c>
      <c r="S1260" s="18">
        <v>0</v>
      </c>
      <c r="T1260" s="12" t="s">
        <v>63</v>
      </c>
      <c r="U1260" s="11" t="s">
        <v>64</v>
      </c>
      <c r="V1260" s="11">
        <v>3400801918</v>
      </c>
      <c r="W1260" s="11" t="s">
        <v>293</v>
      </c>
      <c r="X1260" s="11" t="s">
        <v>294</v>
      </c>
      <c r="Y1260" s="11" t="s">
        <v>295</v>
      </c>
      <c r="Z1260" s="11">
        <v>11791067065807</v>
      </c>
      <c r="AA1260" s="11" t="s">
        <v>296</v>
      </c>
      <c r="AB1260" s="11" t="s">
        <v>297</v>
      </c>
      <c r="AC1260" s="11"/>
      <c r="AD1260" s="11"/>
      <c r="AE1260" s="11"/>
      <c r="AF1260" s="15"/>
      <c r="AG1260" s="56" t="str">
        <f>IFERROR(VLOOKUP(표1[[#This Row],[담당자]],'담당자 정보'!$B:$D,2,0),"")</f>
        <v>바로고</v>
      </c>
      <c r="AH1260" s="11" t="str">
        <f>IFERROR(VLOOKUP(표1[[#This Row],[담당자]],'담당자 정보'!$B:$E,4,0),"")</f>
        <v>2팀</v>
      </c>
      <c r="AI1260" s="167" t="s">
        <v>298</v>
      </c>
      <c r="AJ1260" s="39" t="str">
        <f>IFERROR(VLOOKUP(표1[[#This Row],[담당자]],배민비즈계정!$B:$E,3,0),"")</f>
        <v>hbshim</v>
      </c>
      <c r="AK1260" s="39" t="str">
        <f>IFERROR(VLOOKUP(표1[[#This Row],[담당자]],배민비즈계정!$B:$E,4,0),"")</f>
        <v xml:space="preserve"> 010-8940-9029</v>
      </c>
      <c r="AL1260" s="12" t="str">
        <f>VLOOKUP(표1[[#This Row],[담당자]],배민비즈계정!$B:$E,2,0)</f>
        <v>2팀</v>
      </c>
      <c r="AM1260" s="11" t="str">
        <f>VLOOKUP(표1[[#This Row],[담당자]],'담당자 정보'!B:G,6,FALSE)</f>
        <v>최융희</v>
      </c>
      <c r="AN1260" s="11" t="str">
        <f>VLOOKUP(표1[[#This Row],[팀장]],배민비즈계정!$B:$E,3,FALSE)</f>
        <v>yhchoi62</v>
      </c>
      <c r="AO1260" s="16" t="str">
        <f>VLOOKUP(표1[[#This Row],[팀장]],배민비즈계정!$B:$E,4,FALSE)</f>
        <v xml:space="preserve"> 010-2336-6262</v>
      </c>
      <c r="AP1260" s="2" t="str">
        <f t="shared" si="4"/>
        <v>대전</v>
      </c>
      <c r="AQ1260" s="2" t="str">
        <f t="shared" si="5"/>
        <v>동구</v>
      </c>
      <c r="AR1260" s="2" t="str">
        <f>_xlfn.XLOOKUP(표1[[#This Row],[시도2]]&amp;" "&amp;표1[[#This Row],[시군구2]],요금제0402!C:C,요금제0402!G:G)</f>
        <v>지방</v>
      </c>
      <c r="AS1260" s="2"/>
      <c r="AT1260" s="2"/>
      <c r="AU1260" s="2"/>
    </row>
    <row r="1261" spans="1:47" ht="16.5" customHeight="1">
      <c r="A1261" s="44">
        <v>1259</v>
      </c>
      <c r="B1261" s="11"/>
      <c r="C1261" s="11" t="s">
        <v>8531</v>
      </c>
      <c r="D1261" s="11" t="s">
        <v>8532</v>
      </c>
      <c r="E1261" s="11" t="s">
        <v>75</v>
      </c>
      <c r="F1261" s="11" t="s">
        <v>288</v>
      </c>
      <c r="G1261" s="11" t="s">
        <v>289</v>
      </c>
      <c r="H1261" s="11">
        <v>0</v>
      </c>
      <c r="I1261" s="50"/>
      <c r="J1261" s="11" t="s">
        <v>8533</v>
      </c>
      <c r="K1261" s="11" t="s">
        <v>8534</v>
      </c>
      <c r="L1261" s="11" t="s">
        <v>7116</v>
      </c>
      <c r="M1261" s="12">
        <v>45723</v>
      </c>
      <c r="N1261" s="12">
        <v>45728</v>
      </c>
      <c r="O1261" s="12" t="str">
        <f>IFERROR(_xlfn.XLOOKUP(표1[[#This Row],[시도]]&amp;" "&amp;표1[[#This Row],[시군구]],요금제0402!C:C,요금제0402!G:G),"-")</f>
        <v>지방</v>
      </c>
      <c r="P1261" s="40"/>
      <c r="Q1261" s="57">
        <v>0</v>
      </c>
      <c r="R1261" s="18">
        <f>IF(OR(표1[[#This Row],[대표자명]]="김진국",표1[[#This Row],[사업자번호]]=5913300426),50,100)</f>
        <v>50</v>
      </c>
      <c r="S1261" s="18">
        <v>0</v>
      </c>
      <c r="T1261" s="12" t="s">
        <v>63</v>
      </c>
      <c r="U1261" s="11" t="s">
        <v>64</v>
      </c>
      <c r="V1261" s="11">
        <v>3400801918</v>
      </c>
      <c r="W1261" s="11" t="s">
        <v>293</v>
      </c>
      <c r="X1261" s="11" t="s">
        <v>294</v>
      </c>
      <c r="Y1261" s="11" t="s">
        <v>295</v>
      </c>
      <c r="Z1261" s="11">
        <v>11791067065807</v>
      </c>
      <c r="AA1261" s="11" t="s">
        <v>296</v>
      </c>
      <c r="AB1261" s="11" t="s">
        <v>297</v>
      </c>
      <c r="AC1261" s="11"/>
      <c r="AD1261" s="11"/>
      <c r="AE1261" s="11"/>
      <c r="AF1261" s="15"/>
      <c r="AG1261" s="56" t="str">
        <f>IFERROR(VLOOKUP(표1[[#This Row],[담당자]],'담당자 정보'!$B:$D,2,0),"")</f>
        <v>바로고</v>
      </c>
      <c r="AH1261" s="11" t="str">
        <f>IFERROR(VLOOKUP(표1[[#This Row],[담당자]],'담당자 정보'!$B:$E,4,0),"")</f>
        <v>2팀</v>
      </c>
      <c r="AI1261" s="167" t="s">
        <v>298</v>
      </c>
      <c r="AJ1261" s="39" t="str">
        <f>IFERROR(VLOOKUP(표1[[#This Row],[담당자]],배민비즈계정!$B:$E,3,0),"")</f>
        <v>hbshim</v>
      </c>
      <c r="AK1261" s="39" t="str">
        <f>IFERROR(VLOOKUP(표1[[#This Row],[담당자]],배민비즈계정!$B:$E,4,0),"")</f>
        <v xml:space="preserve"> 010-8940-9029</v>
      </c>
      <c r="AL1261" s="12" t="str">
        <f>VLOOKUP(표1[[#This Row],[담당자]],배민비즈계정!$B:$E,2,0)</f>
        <v>2팀</v>
      </c>
      <c r="AM1261" s="11" t="str">
        <f>VLOOKUP(표1[[#This Row],[담당자]],'담당자 정보'!B:G,6,FALSE)</f>
        <v>최융희</v>
      </c>
      <c r="AN1261" s="11" t="str">
        <f>VLOOKUP(표1[[#This Row],[팀장]],배민비즈계정!$B:$E,3,FALSE)</f>
        <v>yhchoi62</v>
      </c>
      <c r="AO1261" s="16" t="str">
        <f>VLOOKUP(표1[[#This Row],[팀장]],배민비즈계정!$B:$E,4,FALSE)</f>
        <v xml:space="preserve"> 010-2336-6262</v>
      </c>
      <c r="AP1261" s="2" t="str">
        <f t="shared" si="4"/>
        <v>대전</v>
      </c>
      <c r="AQ1261" s="2" t="str">
        <f t="shared" si="5"/>
        <v>동구</v>
      </c>
      <c r="AR1261" s="2" t="str">
        <f>_xlfn.XLOOKUP(표1[[#This Row],[시도2]]&amp;" "&amp;표1[[#This Row],[시군구2]],요금제0402!C:C,요금제0402!G:G)</f>
        <v>지방</v>
      </c>
      <c r="AS1261" s="2"/>
      <c r="AT1261" s="2"/>
      <c r="AU1261" s="2"/>
    </row>
    <row r="1262" spans="1:47" ht="16.5" customHeight="1">
      <c r="A1262" s="44">
        <v>1260</v>
      </c>
      <c r="B1262" s="11"/>
      <c r="C1262" s="11" t="s">
        <v>8535</v>
      </c>
      <c r="D1262" s="11" t="s">
        <v>8536</v>
      </c>
      <c r="E1262" s="11" t="s">
        <v>108</v>
      </c>
      <c r="F1262" s="11" t="s">
        <v>1197</v>
      </c>
      <c r="G1262" s="11" t="s">
        <v>2214</v>
      </c>
      <c r="H1262" s="11">
        <v>1</v>
      </c>
      <c r="I1262" s="50"/>
      <c r="J1262" s="11" t="s">
        <v>8537</v>
      </c>
      <c r="K1262" s="11" t="s">
        <v>8538</v>
      </c>
      <c r="L1262" s="11" t="s">
        <v>7116</v>
      </c>
      <c r="M1262" s="12">
        <v>45723</v>
      </c>
      <c r="N1262" s="12">
        <v>45728</v>
      </c>
      <c r="O1262" s="12" t="str">
        <f>IFERROR(_xlfn.XLOOKUP(표1[[#This Row],[시도]]&amp;" "&amp;표1[[#This Row],[시군구]],요금제0402!C:C,요금제0402!G:G),"-")</f>
        <v>지방</v>
      </c>
      <c r="P1262" s="40"/>
      <c r="Q1262" s="57">
        <v>0</v>
      </c>
      <c r="R1262" s="18">
        <f>IF(OR(표1[[#This Row],[대표자명]]="김진국",표1[[#This Row],[사업자번호]]=5913300426),50,100)</f>
        <v>100</v>
      </c>
      <c r="S1262" s="18">
        <v>50</v>
      </c>
      <c r="T1262" s="39" t="s">
        <v>64</v>
      </c>
      <c r="U1262" s="11" t="s">
        <v>64</v>
      </c>
      <c r="V1262" s="11">
        <v>3883801275</v>
      </c>
      <c r="W1262" s="11" t="s">
        <v>8539</v>
      </c>
      <c r="X1262" s="11" t="s">
        <v>2218</v>
      </c>
      <c r="Y1262" s="11" t="s">
        <v>2219</v>
      </c>
      <c r="Z1262" s="11">
        <v>110315122963</v>
      </c>
      <c r="AA1262" s="11" t="s">
        <v>165</v>
      </c>
      <c r="AB1262" s="11" t="s">
        <v>2220</v>
      </c>
      <c r="AC1262" s="11"/>
      <c r="AD1262" s="11"/>
      <c r="AE1262" s="11"/>
      <c r="AF1262" s="15"/>
      <c r="AG1262" s="56" t="str">
        <f>IFERROR(VLOOKUP(표1[[#This Row],[담당자]],'담당자 정보'!$B:$D,2,0),"")</f>
        <v>모아라인</v>
      </c>
      <c r="AH1262" s="11" t="str">
        <f>IFERROR(VLOOKUP(표1[[#This Row],[담당자]],'담당자 정보'!$B:$E,4,0),"")</f>
        <v>인프라확장_3팀</v>
      </c>
      <c r="AI1262" s="167" t="s">
        <v>333</v>
      </c>
      <c r="AJ1262" s="39" t="str">
        <f>IFERROR(VLOOKUP(표1[[#This Row],[담당자]],배민비즈계정!$B:$E,3,0),"")</f>
        <v>samsami7777777</v>
      </c>
      <c r="AK1262" s="39" t="str">
        <f>IFERROR(VLOOKUP(표1[[#This Row],[담당자]],배민비즈계정!$B:$E,4,0),"")</f>
        <v>010-5212-8218</v>
      </c>
      <c r="AL1262" s="12" t="str">
        <f>VLOOKUP(표1[[#This Row],[담당자]],배민비즈계정!$B:$E,2,0)</f>
        <v>모아라인</v>
      </c>
      <c r="AM1262" s="11" t="str">
        <f>VLOOKUP(표1[[#This Row],[담당자]],'담당자 정보'!B:G,6,FALSE)</f>
        <v>김영선</v>
      </c>
      <c r="AN1262" s="11" t="str">
        <f>VLOOKUP(표1[[#This Row],[팀장]],배민비즈계정!$B:$E,3,FALSE)</f>
        <v>samsami7777777</v>
      </c>
      <c r="AO1262" s="16" t="str">
        <f>VLOOKUP(표1[[#This Row],[팀장]],배민비즈계정!$B:$E,4,FALSE)</f>
        <v>010-5212-8218</v>
      </c>
      <c r="AP1262" s="2" t="str">
        <f t="shared" si="4"/>
        <v>강원</v>
      </c>
      <c r="AQ1262" s="2" t="str">
        <f t="shared" si="5"/>
        <v>춘천시</v>
      </c>
      <c r="AR1262" s="2" t="str">
        <f>_xlfn.XLOOKUP(표1[[#This Row],[시도2]]&amp;" "&amp;표1[[#This Row],[시군구2]],요금제0402!C:C,요금제0402!G:G)</f>
        <v>지방</v>
      </c>
      <c r="AS1262" s="2"/>
      <c r="AT1262" s="2"/>
      <c r="AU1262" s="2"/>
    </row>
    <row r="1263" spans="1:47" ht="16.5" customHeight="1">
      <c r="A1263" s="60">
        <v>1261</v>
      </c>
      <c r="B1263" s="11"/>
      <c r="C1263" s="11" t="s">
        <v>8540</v>
      </c>
      <c r="D1263" s="11" t="s">
        <v>8541</v>
      </c>
      <c r="E1263" s="11" t="s">
        <v>108</v>
      </c>
      <c r="F1263" s="11" t="s">
        <v>2149</v>
      </c>
      <c r="G1263" s="11" t="s">
        <v>435</v>
      </c>
      <c r="H1263" s="11">
        <v>1</v>
      </c>
      <c r="I1263" s="50"/>
      <c r="J1263" s="11" t="s">
        <v>8542</v>
      </c>
      <c r="K1263" s="11" t="s">
        <v>8288</v>
      </c>
      <c r="L1263" s="11" t="s">
        <v>7116</v>
      </c>
      <c r="M1263" s="12">
        <v>45723</v>
      </c>
      <c r="N1263" s="12">
        <v>45728</v>
      </c>
      <c r="O1263" s="12" t="str">
        <f>IFERROR(_xlfn.XLOOKUP(표1[[#This Row],[시도]]&amp;" "&amp;표1[[#This Row],[시군구]],요금제0402!C:C,요금제0402!G:G),"-")</f>
        <v>경인B</v>
      </c>
      <c r="P1263" s="40"/>
      <c r="Q1263" s="57">
        <v>0</v>
      </c>
      <c r="R1263" s="18">
        <f>IF(OR(표1[[#This Row],[대표자명]]="김진국",표1[[#This Row],[사업자번호]]=5913300426),50,100)</f>
        <v>100</v>
      </c>
      <c r="S1263" s="18">
        <v>50</v>
      </c>
      <c r="T1263" s="39" t="s">
        <v>64</v>
      </c>
      <c r="U1263" s="11" t="s">
        <v>64</v>
      </c>
      <c r="V1263" s="11">
        <v>7341400721</v>
      </c>
      <c r="W1263" s="11" t="s">
        <v>4983</v>
      </c>
      <c r="X1263" s="11" t="s">
        <v>7847</v>
      </c>
      <c r="Y1263" s="11" t="s">
        <v>7848</v>
      </c>
      <c r="Z1263" s="11">
        <v>17016002301011</v>
      </c>
      <c r="AA1263" s="11" t="s">
        <v>103</v>
      </c>
      <c r="AB1263" s="11" t="s">
        <v>7849</v>
      </c>
      <c r="AC1263" s="11"/>
      <c r="AD1263" s="11"/>
      <c r="AE1263" s="11"/>
      <c r="AF1263" s="15"/>
      <c r="AG1263" s="56" t="str">
        <f>IFERROR(VLOOKUP(표1[[#This Row],[담당자]],'담당자 정보'!$B:$D,2,0),"")</f>
        <v>바로고</v>
      </c>
      <c r="AH1263" s="11" t="str">
        <f>IFERROR(VLOOKUP(표1[[#This Row],[담당자]],'담당자 정보'!$B:$E,4,0),"")</f>
        <v>1팀</v>
      </c>
      <c r="AI1263" s="167" t="s">
        <v>356</v>
      </c>
      <c r="AJ1263" s="39" t="str">
        <f>IFERROR(VLOOKUP(표1[[#This Row],[담당자]],배민비즈계정!$B:$E,3,0),"")</f>
        <v>jhpyeong</v>
      </c>
      <c r="AK1263" s="39" t="str">
        <f>IFERROR(VLOOKUP(표1[[#This Row],[담당자]],배민비즈계정!$B:$E,4,0),"")</f>
        <v>010-4660-7292</v>
      </c>
      <c r="AL1263" s="12" t="str">
        <f>VLOOKUP(표1[[#This Row],[담당자]],배민비즈계정!$B:$E,2,0)</f>
        <v>1팀 팀장</v>
      </c>
      <c r="AM1263" s="11" t="str">
        <f>VLOOKUP(표1[[#This Row],[담당자]],'담당자 정보'!B:G,6,FALSE)</f>
        <v>평정현</v>
      </c>
      <c r="AN1263" s="11" t="str">
        <f>VLOOKUP(표1[[#This Row],[팀장]],배민비즈계정!$B:$E,3,FALSE)</f>
        <v>jhpyeong</v>
      </c>
      <c r="AO1263" s="16" t="str">
        <f>VLOOKUP(표1[[#This Row],[팀장]],배민비즈계정!$B:$E,4,FALSE)</f>
        <v>010-4660-7292</v>
      </c>
      <c r="AP1263" s="2" t="str">
        <f t="shared" si="4"/>
        <v>인천</v>
      </c>
      <c r="AQ1263" s="2" t="str">
        <f t="shared" si="5"/>
        <v>서구</v>
      </c>
      <c r="AR1263" s="2" t="str">
        <f>_xlfn.XLOOKUP(표1[[#This Row],[시도2]]&amp;" "&amp;표1[[#This Row],[시군구2]],요금제0402!C:C,요금제0402!G:G)</f>
        <v>경인B</v>
      </c>
      <c r="AS1263" s="2"/>
      <c r="AT1263" s="2"/>
      <c r="AU1263" s="2"/>
    </row>
    <row r="1264" spans="1:47" ht="16.5" customHeight="1">
      <c r="A1264" s="44">
        <v>1262</v>
      </c>
      <c r="B1264" s="11"/>
      <c r="C1264" s="11" t="s">
        <v>8543</v>
      </c>
      <c r="D1264" s="11" t="s">
        <v>8544</v>
      </c>
      <c r="E1264" s="11" t="s">
        <v>108</v>
      </c>
      <c r="F1264" s="11" t="s">
        <v>57</v>
      </c>
      <c r="G1264" s="11" t="s">
        <v>337</v>
      </c>
      <c r="H1264" s="11">
        <v>1</v>
      </c>
      <c r="I1264" s="50"/>
      <c r="J1264" s="11" t="s">
        <v>8545</v>
      </c>
      <c r="K1264" s="11" t="s">
        <v>8546</v>
      </c>
      <c r="L1264" s="11" t="s">
        <v>7116</v>
      </c>
      <c r="M1264" s="12">
        <v>45723</v>
      </c>
      <c r="N1264" s="12">
        <v>45728</v>
      </c>
      <c r="O1264" s="12" t="str">
        <f>IFERROR(_xlfn.XLOOKUP(표1[[#This Row],[시도]]&amp;" "&amp;표1[[#This Row],[시군구]],요금제0402!C:C,요금제0402!G:G),"-")</f>
        <v>서울B&amp;경인A</v>
      </c>
      <c r="P1264" s="40"/>
      <c r="Q1264" s="57">
        <v>0</v>
      </c>
      <c r="R1264" s="18">
        <f>IF(OR(표1[[#This Row],[대표자명]]="김진국",표1[[#This Row],[사업자번호]]=5913300426),50,100)</f>
        <v>100</v>
      </c>
      <c r="S1264" s="18">
        <v>50</v>
      </c>
      <c r="T1264" s="39" t="s">
        <v>64</v>
      </c>
      <c r="U1264" s="11" t="s">
        <v>64</v>
      </c>
      <c r="V1264" s="11">
        <v>5547400546</v>
      </c>
      <c r="W1264" s="11" t="s">
        <v>8547</v>
      </c>
      <c r="X1264" s="11" t="s">
        <v>8548</v>
      </c>
      <c r="Y1264" s="11" t="s">
        <v>8549</v>
      </c>
      <c r="Z1264" s="11">
        <v>90691008852807</v>
      </c>
      <c r="AA1264" s="11" t="s">
        <v>296</v>
      </c>
      <c r="AB1264" s="11" t="s">
        <v>8550</v>
      </c>
      <c r="AC1264" s="11"/>
      <c r="AD1264" s="11"/>
      <c r="AE1264" s="11"/>
      <c r="AF1264" s="15"/>
      <c r="AG1264" s="56" t="str">
        <f>IFERROR(VLOOKUP(표1[[#This Row],[담당자]],'담당자 정보'!$B:$D,2,0),"")</f>
        <v>바로고</v>
      </c>
      <c r="AH1264" s="11" t="str">
        <f>IFERROR(VLOOKUP(표1[[#This Row],[담당자]],'담당자 정보'!$B:$E,4,0),"")</f>
        <v>1팀</v>
      </c>
      <c r="AI1264" s="167" t="s">
        <v>71</v>
      </c>
      <c r="AJ1264" s="39" t="str">
        <f>IFERROR(VLOOKUP(표1[[#This Row],[담당자]],배민비즈계정!$B:$E,3,0),"")</f>
        <v>tkdan159</v>
      </c>
      <c r="AK1264" s="39" t="str">
        <f>IFERROR(VLOOKUP(표1[[#This Row],[담당자]],배민비즈계정!$B:$E,4,0),"")</f>
        <v>010-9052-0911</v>
      </c>
      <c r="AL1264" s="12" t="str">
        <f>VLOOKUP(표1[[#This Row],[담당자]],배민비즈계정!$B:$E,2,0)</f>
        <v>1팀</v>
      </c>
      <c r="AM1264" s="11" t="str">
        <f>VLOOKUP(표1[[#This Row],[담당자]],'담당자 정보'!B:G,6,FALSE)</f>
        <v>평정현</v>
      </c>
      <c r="AN1264" s="11" t="str">
        <f>VLOOKUP(표1[[#This Row],[팀장]],배민비즈계정!$B:$E,3,FALSE)</f>
        <v>jhpyeong</v>
      </c>
      <c r="AO1264" s="16" t="str">
        <f>VLOOKUP(표1[[#This Row],[팀장]],배민비즈계정!$B:$E,4,FALSE)</f>
        <v>010-4660-7292</v>
      </c>
      <c r="AP1264" s="2" t="str">
        <f t="shared" si="4"/>
        <v>서울</v>
      </c>
      <c r="AQ1264" s="2" t="str">
        <f t="shared" si="5"/>
        <v>동대문구</v>
      </c>
      <c r="AR1264" s="2" t="str">
        <f>_xlfn.XLOOKUP(표1[[#This Row],[시도2]]&amp;" "&amp;표1[[#This Row],[시군구2]],요금제0402!C:C,요금제0402!G:G)</f>
        <v>서울B&amp;경인A</v>
      </c>
      <c r="AS1264" s="2"/>
      <c r="AT1264" s="2"/>
      <c r="AU1264" s="2"/>
    </row>
    <row r="1265" spans="1:47" ht="16.5" customHeight="1">
      <c r="A1265" s="44">
        <v>1263</v>
      </c>
      <c r="B1265" s="17"/>
      <c r="C1265" s="17" t="s">
        <v>8551</v>
      </c>
      <c r="D1265" s="17" t="s">
        <v>8552</v>
      </c>
      <c r="E1265" s="11" t="s">
        <v>56</v>
      </c>
      <c r="F1265" s="17" t="s">
        <v>447</v>
      </c>
      <c r="G1265" s="17" t="s">
        <v>1668</v>
      </c>
      <c r="H1265" s="11">
        <v>1</v>
      </c>
      <c r="I1265" s="154"/>
      <c r="J1265" s="17" t="s">
        <v>8553</v>
      </c>
      <c r="K1265" s="17" t="s">
        <v>8168</v>
      </c>
      <c r="L1265" s="11" t="s">
        <v>7116</v>
      </c>
      <c r="M1265" s="12">
        <v>45723</v>
      </c>
      <c r="N1265" s="12">
        <v>45728</v>
      </c>
      <c r="O1265" s="12" t="str">
        <f>IFERROR(_xlfn.XLOOKUP(표1[[#This Row],[시도]]&amp;" "&amp;표1[[#This Row],[시군구]],요금제0402!C:C,요금제0402!G:G),"-")</f>
        <v>지방</v>
      </c>
      <c r="P1265" s="156"/>
      <c r="Q1265" s="57">
        <v>0</v>
      </c>
      <c r="R1265" s="18">
        <f>IF(OR(표1[[#This Row],[대표자명]]="김진국",표1[[#This Row],[사업자번호]]=5913300426),50,100)</f>
        <v>100</v>
      </c>
      <c r="S1265" s="18">
        <v>50</v>
      </c>
      <c r="T1265" s="39" t="s">
        <v>64</v>
      </c>
      <c r="U1265" s="11" t="s">
        <v>64</v>
      </c>
      <c r="V1265" s="11">
        <v>8532301697</v>
      </c>
      <c r="W1265" s="11" t="s">
        <v>8554</v>
      </c>
      <c r="X1265" s="11" t="s">
        <v>8555</v>
      </c>
      <c r="Y1265" s="11" t="s">
        <v>8556</v>
      </c>
      <c r="Z1265" s="11">
        <v>110334445299</v>
      </c>
      <c r="AA1265" s="11" t="s">
        <v>165</v>
      </c>
      <c r="AB1265" s="11" t="s">
        <v>8557</v>
      </c>
      <c r="AC1265" s="17"/>
      <c r="AD1265" s="17"/>
      <c r="AE1265" s="17"/>
      <c r="AF1265" s="32"/>
      <c r="AG1265" s="56" t="str">
        <f>IFERROR(VLOOKUP(표1[[#This Row],[담당자]],'담당자 정보'!$B:$D,2,0),"")</f>
        <v>딜버</v>
      </c>
      <c r="AH1265" s="17" t="str">
        <f>IFERROR(VLOOKUP(표1[[#This Row],[담당자]],'담당자 정보'!$B:$E,4,0),"")</f>
        <v>-</v>
      </c>
      <c r="AI1265" s="167" t="s">
        <v>443</v>
      </c>
      <c r="AJ1265" s="41" t="str">
        <f>IFERROR(VLOOKUP(표1[[#This Row],[담당자]],배민비즈계정!$B:$E,3,0),"")</f>
        <v>ksy1596</v>
      </c>
      <c r="AK1265" s="41" t="str">
        <f>IFERROR(VLOOKUP(표1[[#This Row],[담당자]],배민비즈계정!$B:$E,4,0),"")</f>
        <v>010-4337-1596</v>
      </c>
      <c r="AL1265" s="78" t="str">
        <f>VLOOKUP(표1[[#This Row],[담당자]],배민비즈계정!$B:$E,2,0)</f>
        <v>딜버</v>
      </c>
      <c r="AM1265" s="17">
        <f>VLOOKUP(표1[[#This Row],[담당자]],'담당자 정보'!B:G,6,FALSE)</f>
        <v>0</v>
      </c>
      <c r="AN1265" s="17" t="e">
        <f>VLOOKUP(표1[[#This Row],[팀장]],배민비즈계정!$B:$E,3,FALSE)</f>
        <v>#N/A</v>
      </c>
      <c r="AO1265" s="103" t="e">
        <f>VLOOKUP(표1[[#This Row],[팀장]],배민비즈계정!$B:$E,4,FALSE)</f>
        <v>#N/A</v>
      </c>
      <c r="AP1265" s="2" t="str">
        <f t="shared" si="4"/>
        <v>충북</v>
      </c>
      <c r="AQ1265" s="2" t="str">
        <f t="shared" si="5"/>
        <v>제천시</v>
      </c>
      <c r="AR1265" s="2" t="str">
        <f>_xlfn.XLOOKUP(표1[[#This Row],[시도2]]&amp;" "&amp;표1[[#This Row],[시군구2]],요금제0402!C:C,요금제0402!G:G)</f>
        <v>지방</v>
      </c>
      <c r="AS1265" s="2"/>
      <c r="AT1265" s="2"/>
      <c r="AU1265" s="2"/>
    </row>
    <row r="1266" spans="1:47" ht="16.5" customHeight="1">
      <c r="A1266" s="60">
        <v>1264</v>
      </c>
      <c r="B1266" s="17"/>
      <c r="C1266" s="17" t="s">
        <v>8558</v>
      </c>
      <c r="D1266" s="182" t="s">
        <v>8559</v>
      </c>
      <c r="E1266" s="11" t="s">
        <v>1177</v>
      </c>
      <c r="F1266" s="17" t="s">
        <v>109</v>
      </c>
      <c r="G1266" s="17" t="s">
        <v>7689</v>
      </c>
      <c r="H1266" s="11">
        <v>2</v>
      </c>
      <c r="I1266" s="154"/>
      <c r="J1266" s="17"/>
      <c r="K1266" s="17"/>
      <c r="L1266" s="11" t="s">
        <v>7116</v>
      </c>
      <c r="M1266" s="12">
        <v>45723</v>
      </c>
      <c r="N1266" s="12">
        <v>45728</v>
      </c>
      <c r="O1266" s="12" t="str">
        <f>IFERROR(_xlfn.XLOOKUP(표1[[#This Row],[시도]]&amp;" "&amp;표1[[#This Row],[시군구]],요금제0402!C:C,요금제0402!G:G),"-")</f>
        <v>-</v>
      </c>
      <c r="P1266" s="156"/>
      <c r="Q1266" s="57">
        <v>0</v>
      </c>
      <c r="R1266" s="18">
        <f>IF(OR(표1[[#This Row],[대표자명]]="김진국",표1[[#This Row],[사업자번호]]=5913300426),50,100)</f>
        <v>100</v>
      </c>
      <c r="S1266" s="18">
        <v>50</v>
      </c>
      <c r="T1266" s="39" t="s">
        <v>64</v>
      </c>
      <c r="U1266" s="11" t="s">
        <v>64</v>
      </c>
      <c r="V1266" s="11">
        <v>3971002861</v>
      </c>
      <c r="W1266" s="11" t="s">
        <v>8560</v>
      </c>
      <c r="X1266" s="11" t="s">
        <v>8561</v>
      </c>
      <c r="Y1266" s="11" t="s">
        <v>8562</v>
      </c>
      <c r="Z1266" s="11">
        <v>3333323693158</v>
      </c>
      <c r="AA1266" s="11" t="s">
        <v>68</v>
      </c>
      <c r="AB1266" s="11" t="s">
        <v>8563</v>
      </c>
      <c r="AC1266" s="17"/>
      <c r="AD1266" s="17"/>
      <c r="AE1266" s="17"/>
      <c r="AF1266" s="32"/>
      <c r="AG1266" s="17" t="str">
        <f>IFERROR(VLOOKUP(표1[[#This Row],[담당자]],'담당자 정보'!$B:$D,2,0),"")</f>
        <v>바로고</v>
      </c>
      <c r="AH1266" s="17" t="str">
        <f>IFERROR(VLOOKUP(표1[[#This Row],[담당자]],'담당자 정보'!$B:$E,4,0),"")</f>
        <v>4팀</v>
      </c>
      <c r="AI1266" s="167" t="s">
        <v>222</v>
      </c>
      <c r="AJ1266" s="41" t="str">
        <f>IFERROR(VLOOKUP(표1[[#This Row],[담당자]],배민비즈계정!$B:$E,3,0),"")</f>
        <v>tmdrl1539</v>
      </c>
      <c r="AK1266" s="41" t="str">
        <f>IFERROR(VLOOKUP(표1[[#This Row],[담당자]],배민비즈계정!$B:$E,4,0),"")</f>
        <v>010-4629-1734</v>
      </c>
      <c r="AL1266" s="78" t="str">
        <f>VLOOKUP(표1[[#This Row],[담당자]],배민비즈계정!$B:$E,2,0)</f>
        <v>4팀</v>
      </c>
      <c r="AM1266" s="17" t="str">
        <f>VLOOKUP(표1[[#This Row],[담당자]],'담당자 정보'!B:G,6,FALSE)</f>
        <v>평정현</v>
      </c>
      <c r="AN1266" s="17" t="str">
        <f>VLOOKUP(표1[[#This Row],[팀장]],배민비즈계정!$B:$E,3,FALSE)</f>
        <v>jhpyeong</v>
      </c>
      <c r="AO1266" s="103" t="str">
        <f>VLOOKUP(표1[[#This Row],[팀장]],배민비즈계정!$B:$E,4,FALSE)</f>
        <v>010-4660-7292</v>
      </c>
      <c r="AP1266" s="2" t="str">
        <f t="shared" si="4"/>
        <v>경기</v>
      </c>
      <c r="AQ1266" s="2" t="str">
        <f t="shared" si="5"/>
        <v>오산시</v>
      </c>
      <c r="AR1266" s="2" t="e">
        <f>_xlfn.XLOOKUP(표1[[#This Row],[시도2]]&amp;" "&amp;표1[[#This Row],[시군구2]],요금제0402!C:C,요금제0402!G:G)</f>
        <v>#N/A</v>
      </c>
      <c r="AS1266" s="2"/>
      <c r="AT1266" s="2"/>
      <c r="AU1266" s="2"/>
    </row>
    <row r="1267" spans="1:47" ht="16.5" customHeight="1">
      <c r="A1267" s="44">
        <v>1265</v>
      </c>
      <c r="B1267" s="11"/>
      <c r="C1267" s="11" t="s">
        <v>8564</v>
      </c>
      <c r="D1267" s="11" t="s">
        <v>8565</v>
      </c>
      <c r="E1267" s="11" t="s">
        <v>56</v>
      </c>
      <c r="F1267" s="11" t="s">
        <v>2149</v>
      </c>
      <c r="G1267" s="11" t="s">
        <v>302</v>
      </c>
      <c r="H1267" s="11">
        <v>1</v>
      </c>
      <c r="I1267" s="50"/>
      <c r="J1267" s="11" t="s">
        <v>8566</v>
      </c>
      <c r="K1267" s="11" t="s">
        <v>8567</v>
      </c>
      <c r="L1267" s="11" t="s">
        <v>7116</v>
      </c>
      <c r="M1267" s="12">
        <v>45730</v>
      </c>
      <c r="N1267" s="12">
        <v>45735</v>
      </c>
      <c r="O1267" s="12" t="str">
        <f>IFERROR(_xlfn.XLOOKUP(표1[[#This Row],[시도]]&amp;" "&amp;표1[[#This Row],[시군구]],요금제0402!C:C,요금제0402!G:G),"-")</f>
        <v>경인B</v>
      </c>
      <c r="P1267" s="40"/>
      <c r="Q1267" s="57">
        <v>0</v>
      </c>
      <c r="R1267" s="18">
        <f>IF(OR(표1[[#This Row],[대표자명]]="김진국",표1[[#This Row],[사업자번호]]=5913300426),50,100)</f>
        <v>100</v>
      </c>
      <c r="S1267" s="18">
        <v>50</v>
      </c>
      <c r="T1267" s="39" t="s">
        <v>64</v>
      </c>
      <c r="U1267" s="11" t="s">
        <v>64</v>
      </c>
      <c r="V1267" s="11">
        <v>3694200758</v>
      </c>
      <c r="W1267" s="11" t="s">
        <v>8414</v>
      </c>
      <c r="X1267" s="11" t="s">
        <v>8415</v>
      </c>
      <c r="Y1267" s="11" t="s">
        <v>8416</v>
      </c>
      <c r="Z1267" s="11">
        <v>23720104015076</v>
      </c>
      <c r="AA1267" s="11" t="s">
        <v>90</v>
      </c>
      <c r="AB1267" s="11" t="s">
        <v>8417</v>
      </c>
      <c r="AC1267" s="11"/>
      <c r="AD1267" s="11"/>
      <c r="AE1267" s="11"/>
      <c r="AF1267" s="15"/>
      <c r="AG1267" s="17" t="str">
        <f>IFERROR(VLOOKUP(표1[[#This Row],[담당자]],'담당자 정보'!$B:$D,2,0),"")</f>
        <v>바로고</v>
      </c>
      <c r="AH1267" s="11" t="str">
        <f>IFERROR(VLOOKUP(표1[[#This Row],[담당자]],'담당자 정보'!$B:$E,4,0),"")</f>
        <v>1팀</v>
      </c>
      <c r="AI1267" s="41" t="s">
        <v>2479</v>
      </c>
      <c r="AJ1267" s="39" t="str">
        <f>IFERROR(VLOOKUP(표1[[#This Row],[담당자]],배민비즈계정!$B:$E,3,0),"")</f>
        <v>yong1217</v>
      </c>
      <c r="AK1267" s="39" t="str">
        <f>IFERROR(VLOOKUP(표1[[#This Row],[담당자]],배민비즈계정!$B:$E,4,0),"")</f>
        <v xml:space="preserve"> 010-9876-9387</v>
      </c>
      <c r="AL1267" s="12" t="str">
        <f>VLOOKUP(표1[[#This Row],[담당자]],배민비즈계정!$B:$E,2,0)</f>
        <v>1팀</v>
      </c>
      <c r="AM1267" s="11" t="str">
        <f>VLOOKUP(표1[[#This Row],[담당자]],'담당자 정보'!B:G,6,FALSE)</f>
        <v>평정현</v>
      </c>
      <c r="AN1267" s="11" t="str">
        <f>VLOOKUP(표1[[#This Row],[팀장]],배민비즈계정!$B:$E,3,FALSE)</f>
        <v>jhpyeong</v>
      </c>
      <c r="AO1267" s="16" t="str">
        <f>VLOOKUP(표1[[#This Row],[팀장]],배민비즈계정!$B:$E,4,FALSE)</f>
        <v>010-4660-7292</v>
      </c>
      <c r="AP1267" s="2" t="str">
        <f t="shared" si="4"/>
        <v>인천</v>
      </c>
      <c r="AQ1267" s="2" t="str">
        <f t="shared" si="5"/>
        <v>중구</v>
      </c>
      <c r="AR1267" s="2" t="str">
        <f>_xlfn.XLOOKUP(표1[[#This Row],[시도2]]&amp;" "&amp;표1[[#This Row],[시군구2]],요금제0402!C:C,요금제0402!G:G)</f>
        <v>경인B</v>
      </c>
      <c r="AS1267" s="2"/>
      <c r="AT1267" s="2"/>
      <c r="AU1267" s="2"/>
    </row>
    <row r="1268" spans="1:47" ht="16.5" customHeight="1">
      <c r="A1268" s="60">
        <v>1266</v>
      </c>
      <c r="B1268" s="11"/>
      <c r="C1268" s="11" t="s">
        <v>8568</v>
      </c>
      <c r="D1268" s="11" t="s">
        <v>8569</v>
      </c>
      <c r="E1268" s="11" t="s">
        <v>3758</v>
      </c>
      <c r="F1268" s="11" t="s">
        <v>1284</v>
      </c>
      <c r="G1268" s="11" t="s">
        <v>8490</v>
      </c>
      <c r="H1268" s="11">
        <v>0</v>
      </c>
      <c r="I1268" s="50"/>
      <c r="J1268" s="11" t="s">
        <v>8570</v>
      </c>
      <c r="K1268" s="11" t="s">
        <v>8492</v>
      </c>
      <c r="L1268" s="11" t="s">
        <v>7116</v>
      </c>
      <c r="M1268" s="12">
        <v>45730</v>
      </c>
      <c r="N1268" s="12">
        <v>45735</v>
      </c>
      <c r="O1268" s="12" t="str">
        <f>IFERROR(_xlfn.XLOOKUP(표1[[#This Row],[시도]]&amp;" "&amp;표1[[#This Row],[시군구]],요금제0402!C:C,요금제0402!G:G),"-")</f>
        <v>지방</v>
      </c>
      <c r="P1268" s="40"/>
      <c r="Q1268" s="57">
        <v>200</v>
      </c>
      <c r="R1268" s="18">
        <f>IF(OR(표1[[#This Row],[대표자명]]="김진국",표1[[#This Row],[사업자번호]]=5913300426),50,100)</f>
        <v>100</v>
      </c>
      <c r="S1268" s="18">
        <v>50</v>
      </c>
      <c r="T1268" s="39" t="s">
        <v>64</v>
      </c>
      <c r="U1268" s="11" t="s">
        <v>64</v>
      </c>
      <c r="V1268" s="11">
        <v>8422500576</v>
      </c>
      <c r="W1268" s="11" t="s">
        <v>8493</v>
      </c>
      <c r="X1268" s="11" t="s">
        <v>8494</v>
      </c>
      <c r="Y1268" s="11" t="s">
        <v>8495</v>
      </c>
      <c r="Z1268" s="11">
        <v>3550090467173</v>
      </c>
      <c r="AA1268" s="11" t="s">
        <v>142</v>
      </c>
      <c r="AB1268" s="11" t="s">
        <v>8571</v>
      </c>
      <c r="AC1268" s="11"/>
      <c r="AD1268" s="11"/>
      <c r="AE1268" s="11"/>
      <c r="AF1268" s="15"/>
      <c r="AG1268" s="56" t="str">
        <f>IFERROR(VLOOKUP(표1[[#This Row],[담당자]],'담당자 정보'!$B:$D,2,0),"")</f>
        <v>바로고</v>
      </c>
      <c r="AH1268" s="11" t="str">
        <f>IFERROR(VLOOKUP(표1[[#This Row],[담당자]],'담당자 정보'!$B:$E,4,0),"")</f>
        <v>2팀</v>
      </c>
      <c r="AI1268" s="167" t="s">
        <v>8337</v>
      </c>
      <c r="AJ1268" s="39" t="str">
        <f>IFERROR(VLOOKUP(표1[[#This Row],[담당자]],배민비즈계정!$B:$E,3,0),"")</f>
        <v>way0406</v>
      </c>
      <c r="AK1268" s="39" t="str">
        <f>IFERROR(VLOOKUP(표1[[#This Row],[담당자]],배민비즈계정!$B:$E,4,0),"")</f>
        <v>010-4756-0406</v>
      </c>
      <c r="AL1268" s="12" t="str">
        <f>VLOOKUP(표1[[#This Row],[담당자]],배민비즈계정!$B:$E,2,0)</f>
        <v>2팀</v>
      </c>
      <c r="AM1268" s="11" t="str">
        <f>VLOOKUP(표1[[#This Row],[담당자]],'담당자 정보'!B:G,6,FALSE)</f>
        <v>최융희</v>
      </c>
      <c r="AN1268" s="11" t="str">
        <f>VLOOKUP(표1[[#This Row],[팀장]],배민비즈계정!$B:$E,3,FALSE)</f>
        <v>yhchoi62</v>
      </c>
      <c r="AO1268" s="16" t="str">
        <f>VLOOKUP(표1[[#This Row],[팀장]],배민비즈계정!$B:$E,4,FALSE)</f>
        <v xml:space="preserve"> 010-2336-6262</v>
      </c>
      <c r="AP1268" s="2" t="str">
        <f t="shared" si="4"/>
        <v>충남</v>
      </c>
      <c r="AQ1268" s="2" t="str">
        <f t="shared" si="5"/>
        <v>홍성군</v>
      </c>
      <c r="AR1268" s="2" t="str">
        <f>_xlfn.XLOOKUP(표1[[#This Row],[시도2]]&amp;" "&amp;표1[[#This Row],[시군구2]],요금제0402!C:C,요금제0402!G:G)</f>
        <v>지방</v>
      </c>
      <c r="AS1268" s="2"/>
      <c r="AT1268" s="2"/>
      <c r="AU1268" s="2"/>
    </row>
    <row r="1269" spans="1:47" ht="16.5" customHeight="1">
      <c r="A1269" s="44">
        <v>1267</v>
      </c>
      <c r="B1269" s="11"/>
      <c r="C1269" s="11" t="s">
        <v>8572</v>
      </c>
      <c r="D1269" s="11" t="s">
        <v>8573</v>
      </c>
      <c r="E1269" s="11" t="s">
        <v>3758</v>
      </c>
      <c r="F1269" s="11" t="s">
        <v>1284</v>
      </c>
      <c r="G1269" s="11" t="s">
        <v>8490</v>
      </c>
      <c r="H1269" s="11">
        <v>0</v>
      </c>
      <c r="I1269" s="50"/>
      <c r="J1269" s="11" t="s">
        <v>8574</v>
      </c>
      <c r="K1269" s="11" t="s">
        <v>8575</v>
      </c>
      <c r="L1269" s="11" t="s">
        <v>7116</v>
      </c>
      <c r="M1269" s="12">
        <v>45730</v>
      </c>
      <c r="N1269" s="12">
        <v>45735</v>
      </c>
      <c r="O1269" s="12" t="str">
        <f>IFERROR(_xlfn.XLOOKUP(표1[[#This Row],[시도]]&amp;" "&amp;표1[[#This Row],[시군구]],요금제0402!C:C,요금제0402!G:G),"-")</f>
        <v>지방</v>
      </c>
      <c r="P1269" s="40"/>
      <c r="Q1269" s="57">
        <v>0</v>
      </c>
      <c r="R1269" s="18">
        <f>IF(OR(표1[[#This Row],[대표자명]]="김진국",표1[[#This Row],[사업자번호]]=5913300426),50,100)</f>
        <v>100</v>
      </c>
      <c r="S1269" s="18">
        <v>50</v>
      </c>
      <c r="T1269" s="39" t="s">
        <v>64</v>
      </c>
      <c r="U1269" s="11" t="s">
        <v>64</v>
      </c>
      <c r="V1269" s="11">
        <v>6182890869</v>
      </c>
      <c r="W1269" s="11" t="s">
        <v>8576</v>
      </c>
      <c r="X1269" s="11" t="s">
        <v>8577</v>
      </c>
      <c r="Y1269" s="11" t="s">
        <v>8578</v>
      </c>
      <c r="Z1269" s="11">
        <v>3010145798001</v>
      </c>
      <c r="AA1269" s="11" t="s">
        <v>142</v>
      </c>
      <c r="AB1269" s="11" t="s">
        <v>8579</v>
      </c>
      <c r="AC1269" s="11"/>
      <c r="AD1269" s="11"/>
      <c r="AE1269" s="11"/>
      <c r="AF1269" s="15"/>
      <c r="AG1269" s="56" t="str">
        <f>IFERROR(VLOOKUP(표1[[#This Row],[담당자]],'담당자 정보'!$B:$D,2,0),"")</f>
        <v>바로고</v>
      </c>
      <c r="AH1269" s="11" t="str">
        <f>IFERROR(VLOOKUP(표1[[#This Row],[담당자]],'담당자 정보'!$B:$E,4,0),"")</f>
        <v>2팀</v>
      </c>
      <c r="AI1269" s="167" t="s">
        <v>8337</v>
      </c>
      <c r="AJ1269" s="39" t="str">
        <f>IFERROR(VLOOKUP(표1[[#This Row],[담당자]],배민비즈계정!$B:$E,3,0),"")</f>
        <v>way0406</v>
      </c>
      <c r="AK1269" s="39" t="str">
        <f>IFERROR(VLOOKUP(표1[[#This Row],[담당자]],배민비즈계정!$B:$E,4,0),"")</f>
        <v>010-4756-0406</v>
      </c>
      <c r="AL1269" s="12" t="str">
        <f>VLOOKUP(표1[[#This Row],[담당자]],배민비즈계정!$B:$E,2,0)</f>
        <v>2팀</v>
      </c>
      <c r="AM1269" s="11" t="str">
        <f>VLOOKUP(표1[[#This Row],[담당자]],'담당자 정보'!B:G,6,FALSE)</f>
        <v>최융희</v>
      </c>
      <c r="AN1269" s="11" t="str">
        <f>VLOOKUP(표1[[#This Row],[팀장]],배민비즈계정!$B:$E,3,FALSE)</f>
        <v>yhchoi62</v>
      </c>
      <c r="AO1269" s="16" t="str">
        <f>VLOOKUP(표1[[#This Row],[팀장]],배민비즈계정!$B:$E,4,FALSE)</f>
        <v xml:space="preserve"> 010-2336-6262</v>
      </c>
      <c r="AP1269" s="2" t="str">
        <f t="shared" si="4"/>
        <v>충남</v>
      </c>
      <c r="AQ1269" s="2" t="str">
        <f t="shared" si="5"/>
        <v>홍성군</v>
      </c>
      <c r="AR1269" s="2" t="str">
        <f>_xlfn.XLOOKUP(표1[[#This Row],[시도2]]&amp;" "&amp;표1[[#This Row],[시군구2]],요금제0402!C:C,요금제0402!G:G)</f>
        <v>지방</v>
      </c>
      <c r="AS1269" s="2"/>
      <c r="AT1269" s="2"/>
      <c r="AU1269" s="2"/>
    </row>
    <row r="1270" spans="1:47" ht="16.5" customHeight="1">
      <c r="A1270" s="60">
        <v>1268</v>
      </c>
      <c r="B1270" s="11"/>
      <c r="C1270" s="11" t="s">
        <v>8580</v>
      </c>
      <c r="D1270" s="11" t="s">
        <v>8581</v>
      </c>
      <c r="E1270" s="11" t="s">
        <v>3758</v>
      </c>
      <c r="F1270" s="11" t="s">
        <v>2149</v>
      </c>
      <c r="G1270" s="11" t="s">
        <v>2176</v>
      </c>
      <c r="H1270" s="11">
        <v>0</v>
      </c>
      <c r="I1270" s="50"/>
      <c r="J1270" s="11" t="s">
        <v>8582</v>
      </c>
      <c r="K1270" s="11" t="s">
        <v>8583</v>
      </c>
      <c r="L1270" s="11" t="s">
        <v>7116</v>
      </c>
      <c r="M1270" s="12">
        <v>45730</v>
      </c>
      <c r="N1270" s="12">
        <v>45735</v>
      </c>
      <c r="O1270" s="12" t="str">
        <f>IFERROR(_xlfn.XLOOKUP(표1[[#This Row],[시도]]&amp;" "&amp;표1[[#This Row],[시군구]],요금제0402!C:C,요금제0402!G:G),"-")</f>
        <v>경인B</v>
      </c>
      <c r="P1270" s="40"/>
      <c r="Q1270" s="57">
        <v>0</v>
      </c>
      <c r="R1270" s="18">
        <f>IF(OR(표1[[#This Row],[대표자명]]="김진국",표1[[#This Row],[사업자번호]]=5913300426),50,100)</f>
        <v>100</v>
      </c>
      <c r="S1270" s="18">
        <v>50</v>
      </c>
      <c r="T1270" s="39" t="s">
        <v>64</v>
      </c>
      <c r="U1270" s="11" t="s">
        <v>64</v>
      </c>
      <c r="V1270" s="11">
        <v>1770302497</v>
      </c>
      <c r="W1270" s="11" t="s">
        <v>3044</v>
      </c>
      <c r="X1270" s="11" t="s">
        <v>3045</v>
      </c>
      <c r="Y1270" s="11" t="s">
        <v>3046</v>
      </c>
      <c r="Z1270" s="11">
        <v>3333149826137</v>
      </c>
      <c r="AA1270" s="11" t="s">
        <v>68</v>
      </c>
      <c r="AB1270" s="11" t="s">
        <v>3047</v>
      </c>
      <c r="AC1270" s="11"/>
      <c r="AD1270" s="11"/>
      <c r="AE1270" s="11"/>
      <c r="AF1270" s="15"/>
      <c r="AG1270" s="56" t="str">
        <f>IFERROR(VLOOKUP(표1[[#This Row],[담당자]],'담당자 정보'!$B:$D,2,0),"")</f>
        <v>바로고</v>
      </c>
      <c r="AH1270" s="11" t="str">
        <f>IFERROR(VLOOKUP(표1[[#This Row],[담당자]],'담당자 정보'!$B:$E,4,0),"")</f>
        <v>1팀</v>
      </c>
      <c r="AI1270" s="167" t="s">
        <v>2479</v>
      </c>
      <c r="AJ1270" s="39" t="str">
        <f>IFERROR(VLOOKUP(표1[[#This Row],[담당자]],배민비즈계정!$B:$E,3,0),"")</f>
        <v>yong1217</v>
      </c>
      <c r="AK1270" s="39" t="str">
        <f>IFERROR(VLOOKUP(표1[[#This Row],[담당자]],배민비즈계정!$B:$E,4,0),"")</f>
        <v xml:space="preserve"> 010-9876-9387</v>
      </c>
      <c r="AL1270" s="12" t="str">
        <f>VLOOKUP(표1[[#This Row],[담당자]],배민비즈계정!$B:$E,2,0)</f>
        <v>1팀</v>
      </c>
      <c r="AM1270" s="11" t="str">
        <f>VLOOKUP(표1[[#This Row],[담당자]],'담당자 정보'!B:G,6,FALSE)</f>
        <v>평정현</v>
      </c>
      <c r="AN1270" s="11" t="str">
        <f>VLOOKUP(표1[[#This Row],[팀장]],배민비즈계정!$B:$E,3,FALSE)</f>
        <v>jhpyeong</v>
      </c>
      <c r="AO1270" s="16" t="str">
        <f>VLOOKUP(표1[[#This Row],[팀장]],배민비즈계정!$B:$E,4,FALSE)</f>
        <v>010-4660-7292</v>
      </c>
      <c r="AP1270" s="2" t="str">
        <f t="shared" si="4"/>
        <v>인천</v>
      </c>
      <c r="AQ1270" s="2" t="str">
        <f t="shared" si="5"/>
        <v>미추홀구</v>
      </c>
      <c r="AR1270" s="2" t="str">
        <f>_xlfn.XLOOKUP(표1[[#This Row],[시도2]]&amp;" "&amp;표1[[#This Row],[시군구2]],요금제0402!C:C,요금제0402!G:G)</f>
        <v>경인B</v>
      </c>
      <c r="AS1270" s="2"/>
      <c r="AT1270" s="2"/>
      <c r="AU1270" s="2"/>
    </row>
    <row r="1271" spans="1:47" ht="16.5" customHeight="1">
      <c r="A1271" s="44">
        <v>1269</v>
      </c>
      <c r="B1271" s="11"/>
      <c r="C1271" s="11" t="s">
        <v>8584</v>
      </c>
      <c r="D1271" s="11" t="s">
        <v>8585</v>
      </c>
      <c r="E1271" s="11" t="s">
        <v>108</v>
      </c>
      <c r="F1271" s="11" t="s">
        <v>1284</v>
      </c>
      <c r="G1271" s="11" t="s">
        <v>1305</v>
      </c>
      <c r="H1271" s="11">
        <v>1</v>
      </c>
      <c r="I1271" s="50"/>
      <c r="J1271" s="11" t="s">
        <v>8586</v>
      </c>
      <c r="K1271" s="11" t="s">
        <v>4823</v>
      </c>
      <c r="L1271" s="11" t="s">
        <v>7116</v>
      </c>
      <c r="M1271" s="12">
        <v>45730</v>
      </c>
      <c r="N1271" s="12">
        <v>45735</v>
      </c>
      <c r="O1271" s="12" t="str">
        <f>IFERROR(_xlfn.XLOOKUP(표1[[#This Row],[시도]]&amp;" "&amp;표1[[#This Row],[시군구]],요금제0402!C:C,요금제0402!G:G),"-")</f>
        <v>지방</v>
      </c>
      <c r="P1271" s="40"/>
      <c r="Q1271" s="57">
        <v>0</v>
      </c>
      <c r="R1271" s="18">
        <f>IF(OR(표1[[#This Row],[대표자명]]="김진국",표1[[#This Row],[사업자번호]]=5913300426),50,100)</f>
        <v>100</v>
      </c>
      <c r="S1271" s="18">
        <v>50</v>
      </c>
      <c r="T1271" s="39" t="s">
        <v>64</v>
      </c>
      <c r="U1271" s="11" t="s">
        <v>64</v>
      </c>
      <c r="V1271" s="11">
        <v>1423301747</v>
      </c>
      <c r="W1271" s="11" t="s">
        <v>8587</v>
      </c>
      <c r="X1271" s="11" t="s">
        <v>8588</v>
      </c>
      <c r="Y1271" s="11" t="s">
        <v>8589</v>
      </c>
      <c r="Z1271" s="11">
        <v>202046157693</v>
      </c>
      <c r="AA1271" s="11" t="s">
        <v>1251</v>
      </c>
      <c r="AB1271" s="11" t="s">
        <v>8590</v>
      </c>
      <c r="AC1271" s="11"/>
      <c r="AD1271" s="11"/>
      <c r="AE1271" s="11"/>
      <c r="AF1271" s="15"/>
      <c r="AG1271" s="56" t="str">
        <f>IFERROR(VLOOKUP(표1[[#This Row],[담당자]],'담당자 정보'!$B:$D,2,0),"")</f>
        <v>모아라인</v>
      </c>
      <c r="AH1271" s="11" t="str">
        <f>IFERROR(VLOOKUP(표1[[#This Row],[담당자]],'담당자 정보'!$B:$E,4,0),"")</f>
        <v>인프라확장_2팀</v>
      </c>
      <c r="AI1271" s="167" t="s">
        <v>455</v>
      </c>
      <c r="AJ1271" s="39" t="str">
        <f>IFERROR(VLOOKUP(표1[[#This Row],[담당자]],배민비즈계정!$B:$E,3,0),"")</f>
        <v>Dkssudgody</v>
      </c>
      <c r="AK1271" s="39" t="str">
        <f>IFERROR(VLOOKUP(표1[[#This Row],[담당자]],배민비즈계정!$B:$E,4,0),"")</f>
        <v>010-9737-2777</v>
      </c>
      <c r="AL1271" s="12" t="str">
        <f>VLOOKUP(표1[[#This Row],[담당자]],배민비즈계정!$B:$E,2,0)</f>
        <v>모아라인</v>
      </c>
      <c r="AM1271" s="11" t="str">
        <f>VLOOKUP(표1[[#This Row],[담당자]],'담당자 정보'!B:G,6,FALSE)</f>
        <v>김정교</v>
      </c>
      <c r="AN1271" s="11" t="str">
        <f>VLOOKUP(표1[[#This Row],[팀장]],배민비즈계정!$B:$E,3,FALSE)</f>
        <v>Dkssudgody</v>
      </c>
      <c r="AO1271" s="16" t="str">
        <f>VLOOKUP(표1[[#This Row],[팀장]],배민비즈계정!$B:$E,4,FALSE)</f>
        <v>010-9737-2777</v>
      </c>
      <c r="AP1271" s="2" t="str">
        <f t="shared" si="4"/>
        <v>충남</v>
      </c>
      <c r="AQ1271" s="2" t="str">
        <f t="shared" si="5"/>
        <v>천안시 서북구</v>
      </c>
      <c r="AR1271" s="2" t="str">
        <f>_xlfn.XLOOKUP(표1[[#This Row],[시도2]]&amp;" "&amp;표1[[#This Row],[시군구2]],요금제0402!C:C,요금제0402!G:G)</f>
        <v>지방</v>
      </c>
      <c r="AS1271" s="2"/>
      <c r="AT1271" s="2"/>
      <c r="AU1271" s="2"/>
    </row>
    <row r="1272" spans="1:47" ht="16.5" customHeight="1">
      <c r="A1272" s="60">
        <v>1270</v>
      </c>
      <c r="B1272" s="11"/>
      <c r="C1272" s="11" t="s">
        <v>8591</v>
      </c>
      <c r="D1272" s="11" t="s">
        <v>8592</v>
      </c>
      <c r="E1272" s="11" t="s">
        <v>3758</v>
      </c>
      <c r="F1272" s="11" t="s">
        <v>388</v>
      </c>
      <c r="G1272" s="11" t="s">
        <v>423</v>
      </c>
      <c r="H1272" s="11">
        <v>0</v>
      </c>
      <c r="I1272" s="50"/>
      <c r="J1272" s="11" t="s">
        <v>8593</v>
      </c>
      <c r="K1272" s="11" t="s">
        <v>8594</v>
      </c>
      <c r="L1272" s="11" t="s">
        <v>7116</v>
      </c>
      <c r="M1272" s="12">
        <v>45730</v>
      </c>
      <c r="N1272" s="12">
        <v>45735</v>
      </c>
      <c r="O1272" s="12" t="str">
        <f>IFERROR(_xlfn.XLOOKUP(표1[[#This Row],[시도]]&amp;" "&amp;표1[[#This Row],[시군구]],요금제0402!C:C,요금제0402!G:G),"-")</f>
        <v>지방</v>
      </c>
      <c r="P1272" s="40"/>
      <c r="Q1272" s="57">
        <v>0</v>
      </c>
      <c r="R1272" s="18">
        <f>IF(OR(표1[[#This Row],[대표자명]]="김진국",표1[[#This Row],[사업자번호]]=5913300426),50,100)</f>
        <v>100</v>
      </c>
      <c r="S1272" s="18">
        <v>50</v>
      </c>
      <c r="T1272" s="39" t="s">
        <v>64</v>
      </c>
      <c r="U1272" s="11" t="s">
        <v>150</v>
      </c>
      <c r="V1272" s="11">
        <v>0</v>
      </c>
      <c r="W1272" s="11">
        <v>0</v>
      </c>
      <c r="X1272" s="11">
        <v>0</v>
      </c>
      <c r="Y1272" s="11">
        <v>0</v>
      </c>
      <c r="Z1272" s="11">
        <v>0</v>
      </c>
      <c r="AA1272" s="11">
        <v>0</v>
      </c>
      <c r="AB1272" s="11">
        <v>0</v>
      </c>
      <c r="AC1272" s="11"/>
      <c r="AD1272" s="11"/>
      <c r="AE1272" s="11"/>
      <c r="AF1272" s="15"/>
      <c r="AG1272" s="56" t="str">
        <f>IFERROR(VLOOKUP(표1[[#This Row],[담당자]],'담당자 정보'!$B:$D,2,0),"")</f>
        <v>모아라인</v>
      </c>
      <c r="AH1272" s="11" t="str">
        <f>IFERROR(VLOOKUP(표1[[#This Row],[담당자]],'담당자 정보'!$B:$E,4,0),"")</f>
        <v>인프라확장실</v>
      </c>
      <c r="AI1272" s="167" t="s">
        <v>396</v>
      </c>
      <c r="AJ1272" s="39" t="str">
        <f>IFERROR(VLOOKUP(표1[[#This Row],[담당자]],배민비즈계정!$B:$E,3,0),"")</f>
        <v>jpmook12</v>
      </c>
      <c r="AK1272" s="39" t="str">
        <f>IFERROR(VLOOKUP(표1[[#This Row],[담당자]],배민비즈계정!$B:$E,4,0),"")</f>
        <v>010-9904-2857</v>
      </c>
      <c r="AL1272" s="12" t="str">
        <f>VLOOKUP(표1[[#This Row],[담당자]],배민비즈계정!$B:$E,2,0)</f>
        <v>모아라인</v>
      </c>
      <c r="AM1272" s="11">
        <f>VLOOKUP(표1[[#This Row],[담당자]],'담당자 정보'!B:G,6,FALSE)</f>
        <v>0</v>
      </c>
      <c r="AN1272" s="11" t="e">
        <f>VLOOKUP(표1[[#This Row],[팀장]],배민비즈계정!$B:$E,3,FALSE)</f>
        <v>#N/A</v>
      </c>
      <c r="AO1272" s="16" t="e">
        <f>VLOOKUP(표1[[#This Row],[팀장]],배민비즈계정!$B:$E,4,FALSE)</f>
        <v>#N/A</v>
      </c>
      <c r="AP1272" s="2" t="str">
        <f t="shared" si="4"/>
        <v>광주</v>
      </c>
      <c r="AQ1272" s="2" t="str">
        <f t="shared" si="5"/>
        <v>광산구</v>
      </c>
      <c r="AR1272" s="2" t="str">
        <f>_xlfn.XLOOKUP(표1[[#This Row],[시도2]]&amp;" "&amp;표1[[#This Row],[시군구2]],요금제0402!C:C,요금제0402!G:G)</f>
        <v>지방</v>
      </c>
      <c r="AS1272" s="2"/>
      <c r="AT1272" s="2"/>
      <c r="AU1272" s="2"/>
    </row>
    <row r="1273" spans="1:47" ht="16.5" customHeight="1">
      <c r="A1273" s="44">
        <v>1271</v>
      </c>
      <c r="B1273" s="11"/>
      <c r="C1273" s="11" t="s">
        <v>8595</v>
      </c>
      <c r="D1273" s="11" t="s">
        <v>8596</v>
      </c>
      <c r="E1273" s="11" t="s">
        <v>108</v>
      </c>
      <c r="F1273" s="11" t="s">
        <v>109</v>
      </c>
      <c r="G1273" s="11" t="s">
        <v>122</v>
      </c>
      <c r="H1273" s="11">
        <v>1</v>
      </c>
      <c r="I1273" s="50"/>
      <c r="J1273" s="11" t="s">
        <v>8597</v>
      </c>
      <c r="K1273" s="11" t="s">
        <v>7686</v>
      </c>
      <c r="L1273" s="11" t="s">
        <v>7116</v>
      </c>
      <c r="M1273" s="12">
        <v>45730</v>
      </c>
      <c r="N1273" s="12">
        <v>45735</v>
      </c>
      <c r="O1273" s="12" t="str">
        <f>IFERROR(_xlfn.XLOOKUP(표1[[#This Row],[시도]]&amp;" "&amp;표1[[#This Row],[시군구]],요금제0402!C:C,요금제0402!G:G),"-")</f>
        <v>서울B&amp;경인A</v>
      </c>
      <c r="P1273" s="40"/>
      <c r="Q1273" s="57">
        <v>0</v>
      </c>
      <c r="R1273" s="18">
        <f>IF(OR(표1[[#This Row],[대표자명]]="김진국",표1[[#This Row],[사업자번호]]=5913300426),50,100)</f>
        <v>100</v>
      </c>
      <c r="S1273" s="18">
        <v>50</v>
      </c>
      <c r="T1273" s="39" t="s">
        <v>64</v>
      </c>
      <c r="U1273" s="11" t="s">
        <v>64</v>
      </c>
      <c r="V1273" s="11">
        <v>2103966249</v>
      </c>
      <c r="W1273" s="11" t="s">
        <v>8598</v>
      </c>
      <c r="X1273" s="11" t="s">
        <v>8599</v>
      </c>
      <c r="Y1273" s="11" t="s">
        <v>8600</v>
      </c>
      <c r="Z1273" s="11">
        <v>18291075627207</v>
      </c>
      <c r="AA1273" s="11" t="s">
        <v>296</v>
      </c>
      <c r="AB1273" s="11" t="s">
        <v>8601</v>
      </c>
      <c r="AC1273" s="11"/>
      <c r="AD1273" s="11"/>
      <c r="AE1273" s="11"/>
      <c r="AF1273" s="15"/>
      <c r="AG1273" s="56" t="str">
        <f>IFERROR(VLOOKUP(표1[[#This Row],[담당자]],'담당자 정보'!$B:$D,2,0),"")</f>
        <v>바로고</v>
      </c>
      <c r="AH1273" s="11" t="str">
        <f>IFERROR(VLOOKUP(표1[[#This Row],[담당자]],'담당자 정보'!$B:$E,4,0),"")</f>
        <v>1팀</v>
      </c>
      <c r="AI1273" s="167" t="s">
        <v>131</v>
      </c>
      <c r="AJ1273" s="39" t="str">
        <f>IFERROR(VLOOKUP(표1[[#This Row],[담당자]],배민비즈계정!$B:$E,3,0),"")</f>
        <v>kwpark</v>
      </c>
      <c r="AK1273" s="39" t="str">
        <f>IFERROR(VLOOKUP(표1[[#This Row],[담당자]],배민비즈계정!$B:$E,4,0),"")</f>
        <v>010-9098-6748</v>
      </c>
      <c r="AL1273" s="12" t="str">
        <f>VLOOKUP(표1[[#This Row],[담당자]],배민비즈계정!$B:$E,2,0)</f>
        <v>1팀</v>
      </c>
      <c r="AM1273" s="11" t="str">
        <f>VLOOKUP(표1[[#This Row],[담당자]],'담당자 정보'!B:G,6,FALSE)</f>
        <v>평정현</v>
      </c>
      <c r="AN1273" s="11" t="str">
        <f>VLOOKUP(표1[[#This Row],[팀장]],배민비즈계정!$B:$E,3,FALSE)</f>
        <v>jhpyeong</v>
      </c>
      <c r="AO1273" s="16" t="str">
        <f>VLOOKUP(표1[[#This Row],[팀장]],배민비즈계정!$B:$E,4,FALSE)</f>
        <v>010-4660-7292</v>
      </c>
      <c r="AP1273" s="2" t="str">
        <f t="shared" si="4"/>
        <v>경기</v>
      </c>
      <c r="AQ1273" s="2" t="str">
        <f t="shared" si="5"/>
        <v>성남시 수정구</v>
      </c>
      <c r="AR1273" s="2" t="str">
        <f>_xlfn.XLOOKUP(표1[[#This Row],[시도2]]&amp;" "&amp;표1[[#This Row],[시군구2]],요금제0402!C:C,요금제0402!G:G)</f>
        <v>서울B&amp;경인A</v>
      </c>
      <c r="AS1273" s="2"/>
      <c r="AT1273" s="2"/>
      <c r="AU1273" s="2"/>
    </row>
    <row r="1274" spans="1:47" ht="16.5" customHeight="1">
      <c r="A1274" s="60">
        <v>1272</v>
      </c>
      <c r="B1274" s="11"/>
      <c r="C1274" s="11" t="s">
        <v>8602</v>
      </c>
      <c r="D1274" s="11" t="s">
        <v>8603</v>
      </c>
      <c r="E1274" s="11" t="s">
        <v>108</v>
      </c>
      <c r="F1274" s="11" t="s">
        <v>1284</v>
      </c>
      <c r="G1274" s="11" t="s">
        <v>1305</v>
      </c>
      <c r="H1274" s="11">
        <v>1</v>
      </c>
      <c r="I1274" s="50"/>
      <c r="J1274" s="11" t="s">
        <v>8604</v>
      </c>
      <c r="K1274" s="11" t="s">
        <v>8605</v>
      </c>
      <c r="L1274" s="11" t="s">
        <v>7116</v>
      </c>
      <c r="M1274" s="12">
        <v>45730</v>
      </c>
      <c r="N1274" s="12">
        <v>45735</v>
      </c>
      <c r="O1274" s="12" t="str">
        <f>IFERROR(_xlfn.XLOOKUP(표1[[#This Row],[시도]]&amp;" "&amp;표1[[#This Row],[시군구]],요금제0402!C:C,요금제0402!G:G),"-")</f>
        <v>지방</v>
      </c>
      <c r="P1274" s="40"/>
      <c r="Q1274" s="57">
        <v>100</v>
      </c>
      <c r="R1274" s="18">
        <f>IF(OR(표1[[#This Row],[대표자명]]="김진국",표1[[#This Row],[사업자번호]]=5913300426),50,100)</f>
        <v>100</v>
      </c>
      <c r="S1274" s="18">
        <v>50</v>
      </c>
      <c r="T1274" s="39" t="s">
        <v>64</v>
      </c>
      <c r="U1274" s="11" t="s">
        <v>64</v>
      </c>
      <c r="V1274" s="11">
        <v>8737100427</v>
      </c>
      <c r="W1274" s="11" t="s">
        <v>8606</v>
      </c>
      <c r="X1274" s="11" t="s">
        <v>8607</v>
      </c>
      <c r="Y1274" s="11" t="s">
        <v>8608</v>
      </c>
      <c r="Z1274" s="11">
        <v>3561432698793</v>
      </c>
      <c r="AA1274" s="11" t="s">
        <v>142</v>
      </c>
      <c r="AB1274" s="11" t="s">
        <v>8609</v>
      </c>
      <c r="AC1274" s="11"/>
      <c r="AD1274" s="11"/>
      <c r="AE1274" s="11"/>
      <c r="AF1274" s="15"/>
      <c r="AG1274" s="56" t="str">
        <f>IFERROR(VLOOKUP(표1[[#This Row],[담당자]],'담당자 정보'!$B:$D,2,0),"")</f>
        <v>모아라인</v>
      </c>
      <c r="AH1274" s="11" t="str">
        <f>IFERROR(VLOOKUP(표1[[#This Row],[담당자]],'담당자 정보'!$B:$E,4,0),"")</f>
        <v>인프라확장_2팀</v>
      </c>
      <c r="AI1274" s="167" t="s">
        <v>455</v>
      </c>
      <c r="AJ1274" s="39" t="str">
        <f>IFERROR(VLOOKUP(표1[[#This Row],[담당자]],배민비즈계정!$B:$E,3,0),"")</f>
        <v>Dkssudgody</v>
      </c>
      <c r="AK1274" s="39" t="str">
        <f>IFERROR(VLOOKUP(표1[[#This Row],[담당자]],배민비즈계정!$B:$E,4,0),"")</f>
        <v>010-9737-2777</v>
      </c>
      <c r="AL1274" s="12" t="str">
        <f>VLOOKUP(표1[[#This Row],[담당자]],배민비즈계정!$B:$E,2,0)</f>
        <v>모아라인</v>
      </c>
      <c r="AM1274" s="11" t="str">
        <f>VLOOKUP(표1[[#This Row],[담당자]],'담당자 정보'!B:G,6,FALSE)</f>
        <v>김정교</v>
      </c>
      <c r="AN1274" s="11" t="str">
        <f>VLOOKUP(표1[[#This Row],[팀장]],배민비즈계정!$B:$E,3,FALSE)</f>
        <v>Dkssudgody</v>
      </c>
      <c r="AO1274" s="16" t="str">
        <f>VLOOKUP(표1[[#This Row],[팀장]],배민비즈계정!$B:$E,4,FALSE)</f>
        <v>010-9737-2777</v>
      </c>
      <c r="AP1274" s="2" t="str">
        <f t="shared" si="4"/>
        <v>충남</v>
      </c>
      <c r="AQ1274" s="2" t="str">
        <f t="shared" si="5"/>
        <v>천안시 서북구</v>
      </c>
      <c r="AR1274" s="2" t="str">
        <f>_xlfn.XLOOKUP(표1[[#This Row],[시도2]]&amp;" "&amp;표1[[#This Row],[시군구2]],요금제0402!C:C,요금제0402!G:G)</f>
        <v>지방</v>
      </c>
      <c r="AS1274" s="2"/>
      <c r="AT1274" s="2"/>
      <c r="AU1274" s="2"/>
    </row>
    <row r="1275" spans="1:47" ht="16.5" customHeight="1">
      <c r="A1275" s="44">
        <v>1273</v>
      </c>
      <c r="B1275" s="11"/>
      <c r="C1275" s="11" t="s">
        <v>8610</v>
      </c>
      <c r="D1275" s="11" t="s">
        <v>8611</v>
      </c>
      <c r="E1275" s="11" t="s">
        <v>108</v>
      </c>
      <c r="F1275" s="11" t="s">
        <v>1747</v>
      </c>
      <c r="G1275" s="11" t="s">
        <v>1810</v>
      </c>
      <c r="H1275" s="11">
        <v>3</v>
      </c>
      <c r="I1275" s="50"/>
      <c r="J1275" s="11" t="s">
        <v>8612</v>
      </c>
      <c r="K1275" s="11" t="s">
        <v>8613</v>
      </c>
      <c r="L1275" s="11" t="s">
        <v>7116</v>
      </c>
      <c r="M1275" s="12">
        <v>45730</v>
      </c>
      <c r="N1275" s="12">
        <v>45735</v>
      </c>
      <c r="O1275" s="12" t="str">
        <f>IFERROR(_xlfn.XLOOKUP(표1[[#This Row],[시도]]&amp;" "&amp;표1[[#This Row],[시군구]],요금제0402!C:C,요금제0402!G:G),"-")</f>
        <v>지방</v>
      </c>
      <c r="P1275" s="40"/>
      <c r="Q1275" s="57">
        <v>0</v>
      </c>
      <c r="R1275" s="18">
        <f>IF(OR(표1[[#This Row],[대표자명]]="김진국",표1[[#This Row],[사업자번호]]=5913300426),50,100)</f>
        <v>100</v>
      </c>
      <c r="S1275" s="18">
        <v>0</v>
      </c>
      <c r="T1275" s="39" t="s">
        <v>150</v>
      </c>
      <c r="U1275" s="11" t="s">
        <v>64</v>
      </c>
      <c r="V1275" s="11">
        <v>3793501585</v>
      </c>
      <c r="W1275" s="11" t="s">
        <v>8614</v>
      </c>
      <c r="X1275" s="11" t="s">
        <v>8615</v>
      </c>
      <c r="Y1275" s="11" t="s">
        <v>8616</v>
      </c>
      <c r="Z1275" s="11" t="s">
        <v>8617</v>
      </c>
      <c r="AA1275" s="11" t="s">
        <v>8618</v>
      </c>
      <c r="AB1275" s="11" t="s">
        <v>8619</v>
      </c>
      <c r="AC1275" s="11"/>
      <c r="AD1275" s="11"/>
      <c r="AE1275" s="11"/>
      <c r="AF1275" s="15"/>
      <c r="AG1275" s="56" t="str">
        <f>IFERROR(VLOOKUP(표1[[#This Row],[담당자]],'담당자 정보'!$B:$D,2,0),"")</f>
        <v>딜버</v>
      </c>
      <c r="AH1275" s="11" t="str">
        <f>IFERROR(VLOOKUP(표1[[#This Row],[담당자]],'담당자 정보'!$B:$E,4,0),"")</f>
        <v>-</v>
      </c>
      <c r="AI1275" s="167" t="s">
        <v>4570</v>
      </c>
      <c r="AJ1275" s="39" t="str">
        <f>IFERROR(VLOOKUP(표1[[#This Row],[담당자]],배민비즈계정!$B:$E,3,0),"")</f>
        <v>bjpark01</v>
      </c>
      <c r="AK1275" s="39" t="str">
        <f>IFERROR(VLOOKUP(표1[[#This Row],[담당자]],배민비즈계정!$B:$E,4,0),"")</f>
        <v>010-4200-8805</v>
      </c>
      <c r="AL1275" s="12" t="str">
        <f>VLOOKUP(표1[[#This Row],[담당자]],배민비즈계정!$B:$E,2,0)</f>
        <v>딜버</v>
      </c>
      <c r="AM1275" s="11">
        <f>VLOOKUP(표1[[#This Row],[담당자]],'담당자 정보'!B:G,6,FALSE)</f>
        <v>0</v>
      </c>
      <c r="AN1275" s="11" t="e">
        <f>VLOOKUP(표1[[#This Row],[팀장]],배민비즈계정!$B:$E,3,FALSE)</f>
        <v>#N/A</v>
      </c>
      <c r="AO1275" s="16" t="e">
        <f>VLOOKUP(표1[[#This Row],[팀장]],배민비즈계정!$B:$E,4,FALSE)</f>
        <v>#N/A</v>
      </c>
      <c r="AP1275" s="2" t="str">
        <f t="shared" si="4"/>
        <v>경북</v>
      </c>
      <c r="AQ1275" s="2" t="str">
        <f t="shared" si="5"/>
        <v>포항시 남구</v>
      </c>
      <c r="AR1275" s="2" t="str">
        <f>_xlfn.XLOOKUP(표1[[#This Row],[시도2]]&amp;" "&amp;표1[[#This Row],[시군구2]],요금제0402!C:C,요금제0402!G:G)</f>
        <v>지방</v>
      </c>
      <c r="AS1275" s="2"/>
      <c r="AT1275" s="2"/>
      <c r="AU1275" s="2"/>
    </row>
    <row r="1276" spans="1:47" ht="16.5" customHeight="1">
      <c r="A1276" s="60">
        <v>1274</v>
      </c>
      <c r="B1276" s="11"/>
      <c r="C1276" s="11" t="s">
        <v>8620</v>
      </c>
      <c r="D1276" s="11" t="s">
        <v>8621</v>
      </c>
      <c r="E1276" s="11" t="s">
        <v>75</v>
      </c>
      <c r="F1276" s="11" t="s">
        <v>1284</v>
      </c>
      <c r="G1276" s="11" t="s">
        <v>3295</v>
      </c>
      <c r="H1276" s="11">
        <v>0</v>
      </c>
      <c r="I1276" s="50"/>
      <c r="J1276" s="11" t="s">
        <v>8622</v>
      </c>
      <c r="K1276" s="11" t="s">
        <v>8623</v>
      </c>
      <c r="L1276" s="11" t="s">
        <v>7116</v>
      </c>
      <c r="M1276" s="12">
        <v>45730</v>
      </c>
      <c r="N1276" s="12">
        <v>45735</v>
      </c>
      <c r="O1276" s="12" t="str">
        <f>IFERROR(_xlfn.XLOOKUP(표1[[#This Row],[시도]]&amp;" "&amp;표1[[#This Row],[시군구]],요금제0402!C:C,요금제0402!G:G),"-")</f>
        <v>지방</v>
      </c>
      <c r="P1276" s="40"/>
      <c r="Q1276" s="57">
        <v>0</v>
      </c>
      <c r="R1276" s="18">
        <f>IF(OR(표1[[#This Row],[대표자명]]="김진국",표1[[#This Row],[사업자번호]]=5913300426),50,100)</f>
        <v>100</v>
      </c>
      <c r="S1276" s="18">
        <v>50</v>
      </c>
      <c r="T1276" s="39" t="s">
        <v>64</v>
      </c>
      <c r="U1276" s="11" t="s">
        <v>64</v>
      </c>
      <c r="V1276" s="11">
        <v>7816800356</v>
      </c>
      <c r="W1276" s="11" t="s">
        <v>8128</v>
      </c>
      <c r="X1276" s="11" t="s">
        <v>8129</v>
      </c>
      <c r="Y1276" s="11" t="s">
        <v>8130</v>
      </c>
      <c r="Z1276" s="11">
        <v>3333033295306</v>
      </c>
      <c r="AA1276" s="11" t="s">
        <v>68</v>
      </c>
      <c r="AB1276" s="11" t="s">
        <v>8624</v>
      </c>
      <c r="AC1276" s="11"/>
      <c r="AD1276" s="11"/>
      <c r="AE1276" s="11"/>
      <c r="AF1276" s="15"/>
      <c r="AG1276" s="56" t="str">
        <f>IFERROR(VLOOKUP(표1[[#This Row],[담당자]],'담당자 정보'!$B:$D,2,0),"")</f>
        <v>모아라인</v>
      </c>
      <c r="AH1276" s="11" t="str">
        <f>IFERROR(VLOOKUP(표1[[#This Row],[담당자]],'담당자 정보'!$B:$E,4,0),"")</f>
        <v>인프라확장_2팀</v>
      </c>
      <c r="AI1276" s="167" t="s">
        <v>455</v>
      </c>
      <c r="AJ1276" s="39" t="str">
        <f>IFERROR(VLOOKUP(표1[[#This Row],[담당자]],배민비즈계정!$B:$E,3,0),"")</f>
        <v>Dkssudgody</v>
      </c>
      <c r="AK1276" s="39" t="str">
        <f>IFERROR(VLOOKUP(표1[[#This Row],[담당자]],배민비즈계정!$B:$E,4,0),"")</f>
        <v>010-9737-2777</v>
      </c>
      <c r="AL1276" s="12" t="str">
        <f>VLOOKUP(표1[[#This Row],[담당자]],배민비즈계정!$B:$E,2,0)</f>
        <v>모아라인</v>
      </c>
      <c r="AM1276" s="11" t="str">
        <f>VLOOKUP(표1[[#This Row],[담당자]],'담당자 정보'!B:G,6,FALSE)</f>
        <v>김정교</v>
      </c>
      <c r="AN1276" s="11" t="str">
        <f>VLOOKUP(표1[[#This Row],[팀장]],배민비즈계정!$B:$E,3,FALSE)</f>
        <v>Dkssudgody</v>
      </c>
      <c r="AO1276" s="16" t="str">
        <f>VLOOKUP(표1[[#This Row],[팀장]],배민비즈계정!$B:$E,4,FALSE)</f>
        <v>010-9737-2777</v>
      </c>
      <c r="AP1276" s="2" t="str">
        <f t="shared" si="4"/>
        <v>충남</v>
      </c>
      <c r="AQ1276" s="2" t="str">
        <f t="shared" si="5"/>
        <v>당진시</v>
      </c>
      <c r="AR1276" s="2" t="str">
        <f>_xlfn.XLOOKUP(표1[[#This Row],[시도2]]&amp;" "&amp;표1[[#This Row],[시군구2]],요금제0402!C:C,요금제0402!G:G)</f>
        <v>지방</v>
      </c>
      <c r="AS1276" s="2"/>
      <c r="AT1276" s="2"/>
      <c r="AU1276" s="2"/>
    </row>
    <row r="1277" spans="1:47" ht="16.5" customHeight="1">
      <c r="A1277" s="44">
        <v>1275</v>
      </c>
      <c r="B1277" s="11"/>
      <c r="C1277" s="11" t="s">
        <v>8625</v>
      </c>
      <c r="D1277" s="11" t="s">
        <v>8626</v>
      </c>
      <c r="E1277" s="11" t="s">
        <v>3758</v>
      </c>
      <c r="F1277" s="11" t="s">
        <v>1747</v>
      </c>
      <c r="G1277" s="11" t="s">
        <v>1810</v>
      </c>
      <c r="H1277" s="11">
        <v>0</v>
      </c>
      <c r="I1277" s="50"/>
      <c r="J1277" s="11" t="s">
        <v>8627</v>
      </c>
      <c r="K1277" s="11" t="s">
        <v>8628</v>
      </c>
      <c r="L1277" s="11" t="s">
        <v>7116</v>
      </c>
      <c r="M1277" s="12">
        <v>45730</v>
      </c>
      <c r="N1277" s="12">
        <v>45735</v>
      </c>
      <c r="O1277" s="12" t="str">
        <f>IFERROR(_xlfn.XLOOKUP(표1[[#This Row],[시도]]&amp;" "&amp;표1[[#This Row],[시군구]],요금제0402!C:C,요금제0402!G:G),"-")</f>
        <v>지방</v>
      </c>
      <c r="P1277" s="40"/>
      <c r="Q1277" s="57">
        <v>0</v>
      </c>
      <c r="R1277" s="18">
        <f>IF(OR(표1[[#This Row],[대표자명]]="김진국",표1[[#This Row],[사업자번호]]=5913300426),50,100)</f>
        <v>100</v>
      </c>
      <c r="S1277" s="18">
        <v>0</v>
      </c>
      <c r="T1277" s="39" t="s">
        <v>150</v>
      </c>
      <c r="U1277" s="11" t="s">
        <v>64</v>
      </c>
      <c r="V1277" s="11">
        <v>2242697173</v>
      </c>
      <c r="W1277" s="11" t="s">
        <v>8629</v>
      </c>
      <c r="X1277" s="11" t="s">
        <v>8630</v>
      </c>
      <c r="Y1277" s="11" t="s">
        <v>8631</v>
      </c>
      <c r="Z1277" s="11">
        <v>100101333930</v>
      </c>
      <c r="AA1277" s="11" t="s">
        <v>408</v>
      </c>
      <c r="AB1277" s="11" t="s">
        <v>8632</v>
      </c>
      <c r="AC1277" s="11"/>
      <c r="AD1277" s="11"/>
      <c r="AE1277" s="11"/>
      <c r="AF1277" s="15"/>
      <c r="AG1277" s="56" t="str">
        <f>IFERROR(VLOOKUP(표1[[#This Row],[담당자]],'담당자 정보'!$B:$D,2,0),"")</f>
        <v>딜버</v>
      </c>
      <c r="AH1277" s="11" t="str">
        <f>IFERROR(VLOOKUP(표1[[#This Row],[담당자]],'담당자 정보'!$B:$E,4,0),"")</f>
        <v>-</v>
      </c>
      <c r="AI1277" s="167" t="s">
        <v>4570</v>
      </c>
      <c r="AJ1277" s="39" t="str">
        <f>IFERROR(VLOOKUP(표1[[#This Row],[담당자]],배민비즈계정!$B:$E,3,0),"")</f>
        <v>bjpark01</v>
      </c>
      <c r="AK1277" s="39" t="str">
        <f>IFERROR(VLOOKUP(표1[[#This Row],[담당자]],배민비즈계정!$B:$E,4,0),"")</f>
        <v>010-4200-8805</v>
      </c>
      <c r="AL1277" s="12" t="str">
        <f>VLOOKUP(표1[[#This Row],[담당자]],배민비즈계정!$B:$E,2,0)</f>
        <v>딜버</v>
      </c>
      <c r="AM1277" s="11">
        <f>VLOOKUP(표1[[#This Row],[담당자]],'담당자 정보'!B:G,6,FALSE)</f>
        <v>0</v>
      </c>
      <c r="AN1277" s="11" t="e">
        <f>VLOOKUP(표1[[#This Row],[팀장]],배민비즈계정!$B:$E,3,FALSE)</f>
        <v>#N/A</v>
      </c>
      <c r="AO1277" s="16" t="e">
        <f>VLOOKUP(표1[[#This Row],[팀장]],배민비즈계정!$B:$E,4,FALSE)</f>
        <v>#N/A</v>
      </c>
      <c r="AP1277" s="2" t="str">
        <f t="shared" ref="AP1277:AP1308" si="6">F1277</f>
        <v>경북</v>
      </c>
      <c r="AQ1277" s="2" t="str">
        <f t="shared" ref="AQ1277:AQ1308" si="7">G1277</f>
        <v>포항시 남구</v>
      </c>
      <c r="AR1277" s="2" t="str">
        <f>_xlfn.XLOOKUP(표1[[#This Row],[시도2]]&amp;" "&amp;표1[[#This Row],[시군구2]],요금제0402!C:C,요금제0402!G:G)</f>
        <v>지방</v>
      </c>
      <c r="AS1277" s="2"/>
      <c r="AT1277" s="2"/>
      <c r="AU1277" s="2"/>
    </row>
    <row r="1278" spans="1:47" ht="16.5" customHeight="1">
      <c r="A1278" s="60">
        <v>1276</v>
      </c>
      <c r="B1278" s="11"/>
      <c r="C1278" s="11" t="s">
        <v>8633</v>
      </c>
      <c r="D1278" s="11" t="s">
        <v>8634</v>
      </c>
      <c r="E1278" s="11" t="s">
        <v>108</v>
      </c>
      <c r="F1278" s="11" t="s">
        <v>1284</v>
      </c>
      <c r="G1278" s="11" t="s">
        <v>1295</v>
      </c>
      <c r="H1278" s="11">
        <v>2</v>
      </c>
      <c r="I1278" s="50"/>
      <c r="J1278" s="11" t="s">
        <v>8635</v>
      </c>
      <c r="K1278" s="11" t="s">
        <v>4826</v>
      </c>
      <c r="L1278" s="11" t="s">
        <v>7116</v>
      </c>
      <c r="M1278" s="12">
        <v>45730</v>
      </c>
      <c r="N1278" s="12">
        <v>45735</v>
      </c>
      <c r="O1278" s="12" t="str">
        <f>IFERROR(_xlfn.XLOOKUP(표1[[#This Row],[시도]]&amp;" "&amp;표1[[#This Row],[시군구]],요금제0402!C:C,요금제0402!G:G),"-")</f>
        <v>지방</v>
      </c>
      <c r="P1278" s="40"/>
      <c r="Q1278" s="57">
        <v>0</v>
      </c>
      <c r="R1278" s="18">
        <f>IF(OR(표1[[#This Row],[대표자명]]="김진국",표1[[#This Row],[사업자번호]]=5913300426),50,100)</f>
        <v>100</v>
      </c>
      <c r="S1278" s="18">
        <v>50</v>
      </c>
      <c r="T1278" s="39" t="s">
        <v>64</v>
      </c>
      <c r="U1278" s="11" t="s">
        <v>64</v>
      </c>
      <c r="V1278" s="11">
        <v>5391102822</v>
      </c>
      <c r="W1278" s="11" t="s">
        <v>8636</v>
      </c>
      <c r="X1278" s="11" t="s">
        <v>8637</v>
      </c>
      <c r="Y1278" s="11" t="s">
        <v>8638</v>
      </c>
      <c r="Z1278" s="11">
        <v>3333338940725</v>
      </c>
      <c r="AA1278" s="11" t="s">
        <v>68</v>
      </c>
      <c r="AB1278" s="11" t="s">
        <v>8639</v>
      </c>
      <c r="AC1278" s="11"/>
      <c r="AD1278" s="11"/>
      <c r="AE1278" s="11"/>
      <c r="AF1278" s="15"/>
      <c r="AG1278" s="56" t="str">
        <f>IFERROR(VLOOKUP(표1[[#This Row],[담당자]],'담당자 정보'!$B:$D,2,0),"")</f>
        <v>모아라인</v>
      </c>
      <c r="AH1278" s="11" t="str">
        <f>IFERROR(VLOOKUP(표1[[#This Row],[담당자]],'담당자 정보'!$B:$E,4,0),"")</f>
        <v>인프라확장_2팀</v>
      </c>
      <c r="AI1278" s="167" t="s">
        <v>455</v>
      </c>
      <c r="AJ1278" s="39" t="str">
        <f>IFERROR(VLOOKUP(표1[[#This Row],[담당자]],배민비즈계정!$B:$E,3,0),"")</f>
        <v>Dkssudgody</v>
      </c>
      <c r="AK1278" s="39" t="str">
        <f>IFERROR(VLOOKUP(표1[[#This Row],[담당자]],배민비즈계정!$B:$E,4,0),"")</f>
        <v>010-9737-2777</v>
      </c>
      <c r="AL1278" s="12" t="str">
        <f>VLOOKUP(표1[[#This Row],[담당자]],배민비즈계정!$B:$E,2,0)</f>
        <v>모아라인</v>
      </c>
      <c r="AM1278" s="11" t="str">
        <f>VLOOKUP(표1[[#This Row],[담당자]],'담당자 정보'!B:G,6,FALSE)</f>
        <v>김정교</v>
      </c>
      <c r="AN1278" s="11" t="str">
        <f>VLOOKUP(표1[[#This Row],[팀장]],배민비즈계정!$B:$E,3,FALSE)</f>
        <v>Dkssudgody</v>
      </c>
      <c r="AO1278" s="16" t="str">
        <f>VLOOKUP(표1[[#This Row],[팀장]],배민비즈계정!$B:$E,4,FALSE)</f>
        <v>010-9737-2777</v>
      </c>
      <c r="AP1278" s="2" t="str">
        <f t="shared" si="6"/>
        <v>충남</v>
      </c>
      <c r="AQ1278" s="2" t="str">
        <f t="shared" si="7"/>
        <v>천안시 동남구</v>
      </c>
      <c r="AR1278" s="2" t="str">
        <f>_xlfn.XLOOKUP(표1[[#This Row],[시도2]]&amp;" "&amp;표1[[#This Row],[시군구2]],요금제0402!C:C,요금제0402!G:G)</f>
        <v>지방</v>
      </c>
      <c r="AS1278" s="2"/>
      <c r="AT1278" s="2"/>
      <c r="AU1278" s="2"/>
    </row>
    <row r="1279" spans="1:47" ht="16.5" customHeight="1">
      <c r="A1279" s="44">
        <v>1277</v>
      </c>
      <c r="B1279" s="11"/>
      <c r="C1279" s="11" t="s">
        <v>8640</v>
      </c>
      <c r="D1279" s="11" t="s">
        <v>8641</v>
      </c>
      <c r="E1279" s="11" t="s">
        <v>108</v>
      </c>
      <c r="F1279" s="11" t="s">
        <v>57</v>
      </c>
      <c r="G1279" s="11" t="s">
        <v>281</v>
      </c>
      <c r="H1279" s="11">
        <v>1</v>
      </c>
      <c r="I1279" s="50"/>
      <c r="J1279" s="11" t="s">
        <v>8642</v>
      </c>
      <c r="K1279" s="11" t="s">
        <v>8643</v>
      </c>
      <c r="L1279" s="11" t="s">
        <v>7116</v>
      </c>
      <c r="M1279" s="12">
        <v>45730</v>
      </c>
      <c r="N1279" s="12">
        <v>45735</v>
      </c>
      <c r="O1279" s="12" t="str">
        <f>IFERROR(_xlfn.XLOOKUP(표1[[#This Row],[시도]]&amp;" "&amp;표1[[#This Row],[시군구]],요금제0402!C:C,요금제0402!G:G),"-")</f>
        <v>서울B&amp;경인A</v>
      </c>
      <c r="P1279" s="40"/>
      <c r="Q1279" s="57">
        <v>0</v>
      </c>
      <c r="R1279" s="18">
        <f>IF(OR(표1[[#This Row],[대표자명]]="김진국",표1[[#This Row],[사업자번호]]=5913300426),50,100)</f>
        <v>100</v>
      </c>
      <c r="S1279" s="18">
        <v>0</v>
      </c>
      <c r="T1279" s="39" t="s">
        <v>150</v>
      </c>
      <c r="U1279" s="11" t="s">
        <v>64</v>
      </c>
      <c r="V1279" s="11">
        <v>5740403210</v>
      </c>
      <c r="W1279" s="11" t="s">
        <v>8644</v>
      </c>
      <c r="X1279" s="11" t="s">
        <v>8645</v>
      </c>
      <c r="Y1279" s="11" t="s">
        <v>8646</v>
      </c>
      <c r="Z1279" s="11">
        <v>49903018401029</v>
      </c>
      <c r="AA1279" s="11" t="s">
        <v>103</v>
      </c>
      <c r="AB1279" s="11" t="s">
        <v>8647</v>
      </c>
      <c r="AC1279" s="11"/>
      <c r="AD1279" s="11"/>
      <c r="AE1279" s="11"/>
      <c r="AF1279" s="15"/>
      <c r="AG1279" s="56" t="str">
        <f>IFERROR(VLOOKUP(표1[[#This Row],[담당자]],'담당자 정보'!$B:$D,2,0),"")</f>
        <v>바로고</v>
      </c>
      <c r="AH1279" s="11" t="str">
        <f>IFERROR(VLOOKUP(표1[[#This Row],[담당자]],'담당자 정보'!$B:$E,4,0),"")</f>
        <v>1팀</v>
      </c>
      <c r="AI1279" s="167" t="s">
        <v>2479</v>
      </c>
      <c r="AJ1279" s="39" t="str">
        <f>IFERROR(VLOOKUP(표1[[#This Row],[담당자]],배민비즈계정!$B:$E,3,0),"")</f>
        <v>yong1217</v>
      </c>
      <c r="AK1279" s="39" t="str">
        <f>IFERROR(VLOOKUP(표1[[#This Row],[담당자]],배민비즈계정!$B:$E,4,0),"")</f>
        <v xml:space="preserve"> 010-9876-9387</v>
      </c>
      <c r="AL1279" s="12" t="str">
        <f>VLOOKUP(표1[[#This Row],[담당자]],배민비즈계정!$B:$E,2,0)</f>
        <v>1팀</v>
      </c>
      <c r="AM1279" s="11" t="str">
        <f>VLOOKUP(표1[[#This Row],[담당자]],'담당자 정보'!B:G,6,FALSE)</f>
        <v>평정현</v>
      </c>
      <c r="AN1279" s="11" t="str">
        <f>VLOOKUP(표1[[#This Row],[팀장]],배민비즈계정!$B:$E,3,FALSE)</f>
        <v>jhpyeong</v>
      </c>
      <c r="AO1279" s="16" t="str">
        <f>VLOOKUP(표1[[#This Row],[팀장]],배민비즈계정!$B:$E,4,FALSE)</f>
        <v>010-4660-7292</v>
      </c>
      <c r="AP1279" s="2" t="str">
        <f t="shared" si="6"/>
        <v>서울</v>
      </c>
      <c r="AQ1279" s="2" t="str">
        <f t="shared" si="7"/>
        <v>강북구</v>
      </c>
      <c r="AR1279" s="2" t="str">
        <f>_xlfn.XLOOKUP(표1[[#This Row],[시도2]]&amp;" "&amp;표1[[#This Row],[시군구2]],요금제0402!C:C,요금제0402!G:G)</f>
        <v>서울B&amp;경인A</v>
      </c>
      <c r="AS1279" s="2"/>
      <c r="AT1279" s="2"/>
      <c r="AU1279" s="2"/>
    </row>
    <row r="1280" spans="1:47" ht="16.5" customHeight="1">
      <c r="A1280" s="60">
        <v>1278</v>
      </c>
      <c r="B1280" s="11"/>
      <c r="C1280" s="11" t="s">
        <v>8648</v>
      </c>
      <c r="D1280" s="11" t="s">
        <v>8649</v>
      </c>
      <c r="E1280" s="11" t="s">
        <v>3758</v>
      </c>
      <c r="F1280" s="11" t="s">
        <v>57</v>
      </c>
      <c r="G1280" s="11" t="s">
        <v>271</v>
      </c>
      <c r="H1280" s="11">
        <v>0</v>
      </c>
      <c r="I1280" s="50"/>
      <c r="J1280" s="11" t="s">
        <v>8650</v>
      </c>
      <c r="K1280" s="11" t="s">
        <v>8651</v>
      </c>
      <c r="L1280" s="11" t="s">
        <v>7116</v>
      </c>
      <c r="M1280" s="12">
        <v>45730</v>
      </c>
      <c r="N1280" s="12">
        <v>45735</v>
      </c>
      <c r="O1280" s="12" t="str">
        <f>IFERROR(_xlfn.XLOOKUP(표1[[#This Row],[시도]]&amp;" "&amp;표1[[#This Row],[시군구]],요금제0402!C:C,요금제0402!G:G),"-")</f>
        <v>서울B&amp;경인A</v>
      </c>
      <c r="P1280" s="40"/>
      <c r="Q1280" s="57">
        <v>0</v>
      </c>
      <c r="R1280" s="18">
        <f>IF(OR(표1[[#This Row],[대표자명]]="김진국",표1[[#This Row],[사업자번호]]=5913300426),50,100)</f>
        <v>100</v>
      </c>
      <c r="S1280" s="18">
        <v>50</v>
      </c>
      <c r="T1280" s="39" t="s">
        <v>64</v>
      </c>
      <c r="U1280" s="11" t="s">
        <v>64</v>
      </c>
      <c r="V1280" s="11">
        <v>8246600421</v>
      </c>
      <c r="W1280" s="11" t="s">
        <v>5773</v>
      </c>
      <c r="X1280" s="11" t="s">
        <v>5774</v>
      </c>
      <c r="Y1280" s="11" t="s">
        <v>5775</v>
      </c>
      <c r="Z1280" s="11">
        <v>3333253529330</v>
      </c>
      <c r="AA1280" s="11" t="s">
        <v>68</v>
      </c>
      <c r="AB1280" s="11" t="s">
        <v>5776</v>
      </c>
      <c r="AC1280" s="11"/>
      <c r="AD1280" s="11"/>
      <c r="AE1280" s="11"/>
      <c r="AF1280" s="15"/>
      <c r="AG1280" s="56" t="str">
        <f>IFERROR(VLOOKUP(표1[[#This Row],[담당자]],'담당자 정보'!$B:$D,2,0),"")</f>
        <v>바로고</v>
      </c>
      <c r="AH1280" s="11" t="str">
        <f>IFERROR(VLOOKUP(표1[[#This Row],[담당자]],'담당자 정보'!$B:$E,4,0),"")</f>
        <v>1팀</v>
      </c>
      <c r="AI1280" s="167" t="s">
        <v>71</v>
      </c>
      <c r="AJ1280" s="39" t="str">
        <f>IFERROR(VLOOKUP(표1[[#This Row],[담당자]],배민비즈계정!$B:$E,3,0),"")</f>
        <v>tkdan159</v>
      </c>
      <c r="AK1280" s="39" t="str">
        <f>IFERROR(VLOOKUP(표1[[#This Row],[담당자]],배민비즈계정!$B:$E,4,0),"")</f>
        <v>010-9052-0911</v>
      </c>
      <c r="AL1280" s="12" t="str">
        <f>VLOOKUP(표1[[#This Row],[담당자]],배민비즈계정!$B:$E,2,0)</f>
        <v>1팀</v>
      </c>
      <c r="AM1280" s="11" t="str">
        <f>VLOOKUP(표1[[#This Row],[담당자]],'담당자 정보'!B:G,6,FALSE)</f>
        <v>평정현</v>
      </c>
      <c r="AN1280" s="11" t="str">
        <f>VLOOKUP(표1[[#This Row],[팀장]],배민비즈계정!$B:$E,3,FALSE)</f>
        <v>jhpyeong</v>
      </c>
      <c r="AO1280" s="16" t="str">
        <f>VLOOKUP(표1[[#This Row],[팀장]],배민비즈계정!$B:$E,4,FALSE)</f>
        <v>010-4660-7292</v>
      </c>
      <c r="AP1280" s="2" t="str">
        <f t="shared" si="6"/>
        <v>서울</v>
      </c>
      <c r="AQ1280" s="2" t="str">
        <f t="shared" si="7"/>
        <v>노원구</v>
      </c>
      <c r="AR1280" s="2" t="str">
        <f>_xlfn.XLOOKUP(표1[[#This Row],[시도2]]&amp;" "&amp;표1[[#This Row],[시군구2]],요금제0402!C:C,요금제0402!G:G)</f>
        <v>서울B&amp;경인A</v>
      </c>
      <c r="AS1280" s="2"/>
      <c r="AT1280" s="2"/>
      <c r="AU1280" s="2"/>
    </row>
    <row r="1281" spans="1:47" ht="16.5" customHeight="1">
      <c r="A1281" s="44">
        <v>1279</v>
      </c>
      <c r="B1281" s="11"/>
      <c r="C1281" s="11" t="s">
        <v>8652</v>
      </c>
      <c r="D1281" s="11" t="s">
        <v>8653</v>
      </c>
      <c r="E1281" s="11" t="s">
        <v>3758</v>
      </c>
      <c r="F1281" s="11" t="s">
        <v>1284</v>
      </c>
      <c r="G1281" s="11" t="s">
        <v>8654</v>
      </c>
      <c r="H1281" s="11">
        <v>0</v>
      </c>
      <c r="I1281" s="50"/>
      <c r="J1281" s="11" t="s">
        <v>8655</v>
      </c>
      <c r="K1281" s="11" t="s">
        <v>8656</v>
      </c>
      <c r="L1281" s="11" t="s">
        <v>7116</v>
      </c>
      <c r="M1281" s="12">
        <v>45730</v>
      </c>
      <c r="N1281" s="12">
        <v>45735</v>
      </c>
      <c r="O1281" s="12" t="str">
        <f>IFERROR(_xlfn.XLOOKUP(표1[[#This Row],[시도]]&amp;" "&amp;표1[[#This Row],[시군구]],요금제0402!C:C,요금제0402!G:G),"-")</f>
        <v>지방</v>
      </c>
      <c r="P1281" s="40"/>
      <c r="Q1281" s="57">
        <v>200</v>
      </c>
      <c r="R1281" s="18">
        <f>IF(OR(표1[[#This Row],[대표자명]]="김진국",표1[[#This Row],[사업자번호]]=5913300426),50,100)</f>
        <v>100</v>
      </c>
      <c r="S1281" s="18">
        <v>50</v>
      </c>
      <c r="T1281" s="39" t="s">
        <v>64</v>
      </c>
      <c r="U1281" s="11" t="s">
        <v>64</v>
      </c>
      <c r="V1281" s="11">
        <v>5043901175</v>
      </c>
      <c r="W1281" s="11" t="s">
        <v>8657</v>
      </c>
      <c r="X1281" s="11" t="s">
        <v>8658</v>
      </c>
      <c r="Y1281" s="11" t="s">
        <v>8659</v>
      </c>
      <c r="Z1281" s="11">
        <v>3021925092111</v>
      </c>
      <c r="AA1281" s="11" t="s">
        <v>142</v>
      </c>
      <c r="AB1281" s="11" t="s">
        <v>8660</v>
      </c>
      <c r="AC1281" s="11"/>
      <c r="AD1281" s="11"/>
      <c r="AE1281" s="11"/>
      <c r="AF1281" s="15"/>
      <c r="AG1281" s="56" t="str">
        <f>IFERROR(VLOOKUP(표1[[#This Row],[담당자]],'담당자 정보'!$B:$D,2,0),"")</f>
        <v>바로고</v>
      </c>
      <c r="AH1281" s="11" t="str">
        <f>IFERROR(VLOOKUP(표1[[#This Row],[담당자]],'담당자 정보'!$B:$E,4,0),"")</f>
        <v>2팀</v>
      </c>
      <c r="AI1281" s="167" t="s">
        <v>8337</v>
      </c>
      <c r="AJ1281" s="39" t="str">
        <f>IFERROR(VLOOKUP(표1[[#This Row],[담당자]],배민비즈계정!$B:$E,3,0),"")</f>
        <v>way0406</v>
      </c>
      <c r="AK1281" s="39" t="str">
        <f>IFERROR(VLOOKUP(표1[[#This Row],[담당자]],배민비즈계정!$B:$E,4,0),"")</f>
        <v>010-4756-0406</v>
      </c>
      <c r="AL1281" s="12" t="str">
        <f>VLOOKUP(표1[[#This Row],[담당자]],배민비즈계정!$B:$E,2,0)</f>
        <v>2팀</v>
      </c>
      <c r="AM1281" s="11" t="str">
        <f>VLOOKUP(표1[[#This Row],[담당자]],'담당자 정보'!B:G,6,FALSE)</f>
        <v>최융희</v>
      </c>
      <c r="AN1281" s="11" t="str">
        <f>VLOOKUP(표1[[#This Row],[팀장]],배민비즈계정!$B:$E,3,FALSE)</f>
        <v>yhchoi62</v>
      </c>
      <c r="AO1281" s="16" t="str">
        <f>VLOOKUP(표1[[#This Row],[팀장]],배민비즈계정!$B:$E,4,FALSE)</f>
        <v xml:space="preserve"> 010-2336-6262</v>
      </c>
      <c r="AP1281" s="2" t="str">
        <f t="shared" si="6"/>
        <v>충남</v>
      </c>
      <c r="AQ1281" s="2" t="str">
        <f t="shared" si="7"/>
        <v>보령시</v>
      </c>
      <c r="AR1281" s="2" t="str">
        <f>_xlfn.XLOOKUP(표1[[#This Row],[시도2]]&amp;" "&amp;표1[[#This Row],[시군구2]],요금제0402!C:C,요금제0402!G:G)</f>
        <v>지방</v>
      </c>
      <c r="AS1281" s="2"/>
      <c r="AT1281" s="2"/>
      <c r="AU1281" s="2"/>
    </row>
    <row r="1282" spans="1:47" ht="16.5" customHeight="1">
      <c r="A1282" s="60">
        <v>1280</v>
      </c>
      <c r="B1282" s="11"/>
      <c r="C1282" s="11" t="s">
        <v>8661</v>
      </c>
      <c r="D1282" s="11" t="s">
        <v>8662</v>
      </c>
      <c r="E1282" s="11" t="s">
        <v>108</v>
      </c>
      <c r="F1282" s="11" t="s">
        <v>388</v>
      </c>
      <c r="G1282" s="11" t="s">
        <v>377</v>
      </c>
      <c r="H1282" s="11">
        <v>1</v>
      </c>
      <c r="I1282" s="50"/>
      <c r="J1282" s="11" t="s">
        <v>8663</v>
      </c>
      <c r="K1282" s="11" t="s">
        <v>8664</v>
      </c>
      <c r="L1282" s="11" t="s">
        <v>7116</v>
      </c>
      <c r="M1282" s="12">
        <v>45730</v>
      </c>
      <c r="N1282" s="12">
        <v>45735</v>
      </c>
      <c r="O1282" s="12" t="str">
        <f>IFERROR(_xlfn.XLOOKUP(표1[[#This Row],[시도]]&amp;" "&amp;표1[[#This Row],[시군구]],요금제0402!C:C,요금제0402!G:G),"-")</f>
        <v>지방</v>
      </c>
      <c r="P1282" s="40"/>
      <c r="Q1282" s="57">
        <v>0</v>
      </c>
      <c r="R1282" s="18">
        <f>IF(OR(표1[[#This Row],[대표자명]]="김진국",표1[[#This Row],[사업자번호]]=5913300426),50,100)</f>
        <v>100</v>
      </c>
      <c r="S1282" s="18">
        <v>50</v>
      </c>
      <c r="T1282" s="39" t="s">
        <v>64</v>
      </c>
      <c r="U1282" s="11" t="s">
        <v>64</v>
      </c>
      <c r="V1282" s="11">
        <v>2261816356</v>
      </c>
      <c r="W1282" s="11" t="s">
        <v>8665</v>
      </c>
      <c r="X1282" s="11" t="s">
        <v>8666</v>
      </c>
      <c r="Y1282" s="11" t="s">
        <v>8667</v>
      </c>
      <c r="Z1282" s="11">
        <v>3010616071111</v>
      </c>
      <c r="AA1282" s="11" t="s">
        <v>142</v>
      </c>
      <c r="AB1282" s="11" t="s">
        <v>8668</v>
      </c>
      <c r="AC1282" s="11"/>
      <c r="AD1282" s="11"/>
      <c r="AE1282" s="11"/>
      <c r="AF1282" s="15"/>
      <c r="AG1282" s="56" t="str">
        <f>IFERROR(VLOOKUP(표1[[#This Row],[담당자]],'담당자 정보'!$B:$D,2,0),"")</f>
        <v>모아라인</v>
      </c>
      <c r="AH1282" s="11" t="str">
        <f>IFERROR(VLOOKUP(표1[[#This Row],[담당자]],'담당자 정보'!$B:$E,4,0),"")</f>
        <v>인프라확장실</v>
      </c>
      <c r="AI1282" s="167" t="s">
        <v>396</v>
      </c>
      <c r="AJ1282" s="39" t="str">
        <f>IFERROR(VLOOKUP(표1[[#This Row],[담당자]],배민비즈계정!$B:$E,3,0),"")</f>
        <v>jpmook12</v>
      </c>
      <c r="AK1282" s="39" t="str">
        <f>IFERROR(VLOOKUP(표1[[#This Row],[담당자]],배민비즈계정!$B:$E,4,0),"")</f>
        <v>010-9904-2857</v>
      </c>
      <c r="AL1282" s="12" t="str">
        <f>VLOOKUP(표1[[#This Row],[담당자]],배민비즈계정!$B:$E,2,0)</f>
        <v>모아라인</v>
      </c>
      <c r="AM1282" s="11">
        <f>VLOOKUP(표1[[#This Row],[담당자]],'담당자 정보'!B:G,6,FALSE)</f>
        <v>0</v>
      </c>
      <c r="AN1282" s="11" t="e">
        <f>VLOOKUP(표1[[#This Row],[팀장]],배민비즈계정!$B:$E,3,FALSE)</f>
        <v>#N/A</v>
      </c>
      <c r="AO1282" s="16" t="e">
        <f>VLOOKUP(표1[[#This Row],[팀장]],배민비즈계정!$B:$E,4,FALSE)</f>
        <v>#N/A</v>
      </c>
      <c r="AP1282" s="2" t="str">
        <f t="shared" si="6"/>
        <v>광주</v>
      </c>
      <c r="AQ1282" s="2" t="str">
        <f t="shared" si="7"/>
        <v>북구</v>
      </c>
      <c r="AR1282" s="2" t="str">
        <f>_xlfn.XLOOKUP(표1[[#This Row],[시도2]]&amp;" "&amp;표1[[#This Row],[시군구2]],요금제0402!C:C,요금제0402!G:G)</f>
        <v>지방</v>
      </c>
      <c r="AS1282" s="2"/>
      <c r="AT1282" s="2"/>
      <c r="AU1282" s="2"/>
    </row>
    <row r="1283" spans="1:47" ht="16.5" customHeight="1">
      <c r="A1283" s="44">
        <v>1281</v>
      </c>
      <c r="B1283" s="11"/>
      <c r="C1283" s="11" t="s">
        <v>8669</v>
      </c>
      <c r="D1283" s="11" t="s">
        <v>8670</v>
      </c>
      <c r="E1283" s="11" t="s">
        <v>108</v>
      </c>
      <c r="F1283" s="11" t="s">
        <v>447</v>
      </c>
      <c r="G1283" s="11" t="s">
        <v>471</v>
      </c>
      <c r="H1283" s="11">
        <v>1</v>
      </c>
      <c r="I1283" s="50"/>
      <c r="J1283" s="11" t="s">
        <v>8671</v>
      </c>
      <c r="K1283" s="11" t="s">
        <v>6598</v>
      </c>
      <c r="L1283" s="11" t="s">
        <v>7116</v>
      </c>
      <c r="M1283" s="12">
        <v>45730</v>
      </c>
      <c r="N1283" s="12">
        <v>45735</v>
      </c>
      <c r="O1283" s="12" t="str">
        <f>IFERROR(_xlfn.XLOOKUP(표1[[#This Row],[시도]]&amp;" "&amp;표1[[#This Row],[시군구]],요금제0402!C:C,요금제0402!G:G),"-")</f>
        <v>지방</v>
      </c>
      <c r="P1283" s="40"/>
      <c r="Q1283" s="57">
        <v>0</v>
      </c>
      <c r="R1283" s="18">
        <f>IF(OR(표1[[#This Row],[대표자명]]="김진국",표1[[#This Row],[사업자번호]]=5913300426),50,100)</f>
        <v>100</v>
      </c>
      <c r="S1283" s="18">
        <v>50</v>
      </c>
      <c r="T1283" s="39" t="s">
        <v>64</v>
      </c>
      <c r="U1283" s="11" t="s">
        <v>64</v>
      </c>
      <c r="V1283" s="11">
        <v>5011132753</v>
      </c>
      <c r="W1283" s="11" t="s">
        <v>8672</v>
      </c>
      <c r="X1283" s="11" t="s">
        <v>8673</v>
      </c>
      <c r="Y1283" s="11" t="s">
        <v>8674</v>
      </c>
      <c r="Z1283" s="11">
        <v>110322438088</v>
      </c>
      <c r="AA1283" s="11" t="s">
        <v>165</v>
      </c>
      <c r="AB1283" s="11" t="s">
        <v>8675</v>
      </c>
      <c r="AC1283" s="11"/>
      <c r="AD1283" s="11"/>
      <c r="AE1283" s="11"/>
      <c r="AF1283" s="15"/>
      <c r="AG1283" s="56" t="str">
        <f>IFERROR(VLOOKUP(표1[[#This Row],[담당자]],'담당자 정보'!$B:$D,2,0),"")</f>
        <v>모아라인</v>
      </c>
      <c r="AH1283" s="11" t="str">
        <f>IFERROR(VLOOKUP(표1[[#This Row],[담당자]],'담당자 정보'!$B:$E,4,0),"")</f>
        <v>인프라확장_2팀</v>
      </c>
      <c r="AI1283" s="167" t="s">
        <v>455</v>
      </c>
      <c r="AJ1283" s="39" t="str">
        <f>IFERROR(VLOOKUP(표1[[#This Row],[담당자]],배민비즈계정!$B:$E,3,0),"")</f>
        <v>Dkssudgody</v>
      </c>
      <c r="AK1283" s="39" t="str">
        <f>IFERROR(VLOOKUP(표1[[#This Row],[담당자]],배민비즈계정!$B:$E,4,0),"")</f>
        <v>010-9737-2777</v>
      </c>
      <c r="AL1283" s="12" t="str">
        <f>VLOOKUP(표1[[#This Row],[담당자]],배민비즈계정!$B:$E,2,0)</f>
        <v>모아라인</v>
      </c>
      <c r="AM1283" s="11" t="str">
        <f>VLOOKUP(표1[[#This Row],[담당자]],'담당자 정보'!B:G,6,FALSE)</f>
        <v>김정교</v>
      </c>
      <c r="AN1283" s="11" t="str">
        <f>VLOOKUP(표1[[#This Row],[팀장]],배민비즈계정!$B:$E,3,FALSE)</f>
        <v>Dkssudgody</v>
      </c>
      <c r="AO1283" s="16" t="str">
        <f>VLOOKUP(표1[[#This Row],[팀장]],배민비즈계정!$B:$E,4,FALSE)</f>
        <v>010-9737-2777</v>
      </c>
      <c r="AP1283" s="2" t="str">
        <f t="shared" si="6"/>
        <v>충북</v>
      </c>
      <c r="AQ1283" s="2" t="str">
        <f t="shared" si="7"/>
        <v>청주시 서원구</v>
      </c>
      <c r="AR1283" s="2" t="str">
        <f>_xlfn.XLOOKUP(표1[[#This Row],[시도2]]&amp;" "&amp;표1[[#This Row],[시군구2]],요금제0402!C:C,요금제0402!G:G)</f>
        <v>지방</v>
      </c>
      <c r="AS1283" s="2"/>
      <c r="AT1283" s="2"/>
      <c r="AU1283" s="2"/>
    </row>
    <row r="1284" spans="1:47" ht="16.5" customHeight="1">
      <c r="A1284" s="60">
        <v>1282</v>
      </c>
      <c r="B1284" s="11"/>
      <c r="C1284" s="11" t="s">
        <v>8676</v>
      </c>
      <c r="D1284" s="11" t="s">
        <v>8677</v>
      </c>
      <c r="E1284" s="11" t="s">
        <v>56</v>
      </c>
      <c r="F1284" s="11" t="s">
        <v>1284</v>
      </c>
      <c r="G1284" s="11" t="s">
        <v>1295</v>
      </c>
      <c r="H1284" s="11">
        <v>1</v>
      </c>
      <c r="I1284" s="50"/>
      <c r="J1284" s="11" t="s">
        <v>8678</v>
      </c>
      <c r="K1284" s="11" t="s">
        <v>4823</v>
      </c>
      <c r="L1284" s="11" t="s">
        <v>7116</v>
      </c>
      <c r="M1284" s="12">
        <v>45730</v>
      </c>
      <c r="N1284" s="12">
        <v>45735</v>
      </c>
      <c r="O1284" s="12" t="str">
        <f>IFERROR(_xlfn.XLOOKUP(표1[[#This Row],[시도]]&amp;" "&amp;표1[[#This Row],[시군구]],요금제0402!C:C,요금제0402!G:G),"-")</f>
        <v>지방</v>
      </c>
      <c r="P1284" s="40"/>
      <c r="Q1284" s="57">
        <v>0</v>
      </c>
      <c r="R1284" s="18">
        <f>IF(OR(표1[[#This Row],[대표자명]]="김진국",표1[[#This Row],[사업자번호]]=5913300426),50,100)</f>
        <v>100</v>
      </c>
      <c r="S1284" s="18">
        <v>50</v>
      </c>
      <c r="T1284" s="39" t="s">
        <v>64</v>
      </c>
      <c r="U1284" s="11" t="s">
        <v>64</v>
      </c>
      <c r="V1284" s="11">
        <v>5700403576</v>
      </c>
      <c r="W1284" s="11" t="s">
        <v>8679</v>
      </c>
      <c r="X1284" s="11" t="s">
        <v>8680</v>
      </c>
      <c r="Y1284" s="11" t="s">
        <v>8681</v>
      </c>
      <c r="Z1284" s="11">
        <v>3020951245461</v>
      </c>
      <c r="AA1284" s="11" t="s">
        <v>142</v>
      </c>
      <c r="AB1284" s="11" t="s">
        <v>8682</v>
      </c>
      <c r="AC1284" s="11"/>
      <c r="AD1284" s="11"/>
      <c r="AE1284" s="11"/>
      <c r="AF1284" s="15"/>
      <c r="AG1284" s="56" t="str">
        <f>IFERROR(VLOOKUP(표1[[#This Row],[담당자]],'담당자 정보'!$B:$D,2,0),"")</f>
        <v>모아라인</v>
      </c>
      <c r="AH1284" s="11" t="str">
        <f>IFERROR(VLOOKUP(표1[[#This Row],[담당자]],'담당자 정보'!$B:$E,4,0),"")</f>
        <v>인프라확장_2팀</v>
      </c>
      <c r="AI1284" s="167" t="s">
        <v>455</v>
      </c>
      <c r="AJ1284" s="39" t="str">
        <f>IFERROR(VLOOKUP(표1[[#This Row],[담당자]],배민비즈계정!$B:$E,3,0),"")</f>
        <v>Dkssudgody</v>
      </c>
      <c r="AK1284" s="39" t="str">
        <f>IFERROR(VLOOKUP(표1[[#This Row],[담당자]],배민비즈계정!$B:$E,4,0),"")</f>
        <v>010-9737-2777</v>
      </c>
      <c r="AL1284" s="12" t="str">
        <f>VLOOKUP(표1[[#This Row],[담당자]],배민비즈계정!$B:$E,2,0)</f>
        <v>모아라인</v>
      </c>
      <c r="AM1284" s="11" t="str">
        <f>VLOOKUP(표1[[#This Row],[담당자]],'담당자 정보'!B:G,6,FALSE)</f>
        <v>김정교</v>
      </c>
      <c r="AN1284" s="11" t="str">
        <f>VLOOKUP(표1[[#This Row],[팀장]],배민비즈계정!$B:$E,3,FALSE)</f>
        <v>Dkssudgody</v>
      </c>
      <c r="AO1284" s="16" t="str">
        <f>VLOOKUP(표1[[#This Row],[팀장]],배민비즈계정!$B:$E,4,FALSE)</f>
        <v>010-9737-2777</v>
      </c>
      <c r="AP1284" s="2" t="str">
        <f t="shared" si="6"/>
        <v>충남</v>
      </c>
      <c r="AQ1284" s="2" t="str">
        <f t="shared" si="7"/>
        <v>천안시 동남구</v>
      </c>
      <c r="AR1284" s="2" t="str">
        <f>_xlfn.XLOOKUP(표1[[#This Row],[시도2]]&amp;" "&amp;표1[[#This Row],[시군구2]],요금제0402!C:C,요금제0402!G:G)</f>
        <v>지방</v>
      </c>
      <c r="AS1284" s="2"/>
      <c r="AT1284" s="2"/>
      <c r="AU1284" s="2"/>
    </row>
    <row r="1285" spans="1:47" ht="16.5" customHeight="1">
      <c r="A1285" s="44">
        <v>1283</v>
      </c>
      <c r="B1285" s="11"/>
      <c r="C1285" s="11" t="s">
        <v>8683</v>
      </c>
      <c r="D1285" s="11" t="s">
        <v>8684</v>
      </c>
      <c r="E1285" s="11" t="s">
        <v>56</v>
      </c>
      <c r="F1285" s="11" t="s">
        <v>447</v>
      </c>
      <c r="G1285" s="11" t="s">
        <v>448</v>
      </c>
      <c r="H1285" s="11">
        <v>0</v>
      </c>
      <c r="I1285" s="50"/>
      <c r="J1285" s="11" t="s">
        <v>8685</v>
      </c>
      <c r="K1285" s="11" t="s">
        <v>8686</v>
      </c>
      <c r="L1285" s="11" t="s">
        <v>7116</v>
      </c>
      <c r="M1285" s="12">
        <v>45730</v>
      </c>
      <c r="N1285" s="12">
        <v>45735</v>
      </c>
      <c r="O1285" s="12" t="str">
        <f>IFERROR(_xlfn.XLOOKUP(표1[[#This Row],[시도]]&amp;" "&amp;표1[[#This Row],[시군구]],요금제0402!C:C,요금제0402!G:G),"-")</f>
        <v>지방</v>
      </c>
      <c r="P1285" s="40"/>
      <c r="Q1285" s="57">
        <v>200</v>
      </c>
      <c r="R1285" s="18">
        <f>IF(OR(표1[[#This Row],[대표자명]]="김진국",표1[[#This Row],[사업자번호]]=5913300426),50,100)</f>
        <v>100</v>
      </c>
      <c r="S1285" s="18">
        <v>50</v>
      </c>
      <c r="T1285" s="39" t="s">
        <v>64</v>
      </c>
      <c r="U1285" s="11" t="s">
        <v>64</v>
      </c>
      <c r="V1285" s="11">
        <v>2844800842</v>
      </c>
      <c r="W1285" s="11" t="s">
        <v>8687</v>
      </c>
      <c r="X1285" s="11" t="s">
        <v>8688</v>
      </c>
      <c r="Y1285" s="11" t="s">
        <v>8689</v>
      </c>
      <c r="Z1285" s="11">
        <v>110404335830</v>
      </c>
      <c r="AA1285" s="11" t="s">
        <v>165</v>
      </c>
      <c r="AB1285" s="11" t="s">
        <v>8690</v>
      </c>
      <c r="AC1285" s="11"/>
      <c r="AD1285" s="11"/>
      <c r="AE1285" s="11"/>
      <c r="AF1285" s="15"/>
      <c r="AG1285" s="56" t="str">
        <f>IFERROR(VLOOKUP(표1[[#This Row],[담당자]],'담당자 정보'!$B:$D,2,0),"")</f>
        <v>모아라인</v>
      </c>
      <c r="AH1285" s="11" t="str">
        <f>IFERROR(VLOOKUP(표1[[#This Row],[담당자]],'담당자 정보'!$B:$E,4,0),"")</f>
        <v>인프라확장_2팀</v>
      </c>
      <c r="AI1285" s="167" t="s">
        <v>455</v>
      </c>
      <c r="AJ1285" s="39" t="str">
        <f>IFERROR(VLOOKUP(표1[[#This Row],[담당자]],배민비즈계정!$B:$E,3,0),"")</f>
        <v>Dkssudgody</v>
      </c>
      <c r="AK1285" s="39" t="str">
        <f>IFERROR(VLOOKUP(표1[[#This Row],[담당자]],배민비즈계정!$B:$E,4,0),"")</f>
        <v>010-9737-2777</v>
      </c>
      <c r="AL1285" s="12" t="str">
        <f>VLOOKUP(표1[[#This Row],[담당자]],배민비즈계정!$B:$E,2,0)</f>
        <v>모아라인</v>
      </c>
      <c r="AM1285" s="11" t="str">
        <f>VLOOKUP(표1[[#This Row],[담당자]],'담당자 정보'!B:G,6,FALSE)</f>
        <v>김정교</v>
      </c>
      <c r="AN1285" s="11" t="str">
        <f>VLOOKUP(표1[[#This Row],[팀장]],배민비즈계정!$B:$E,3,FALSE)</f>
        <v>Dkssudgody</v>
      </c>
      <c r="AO1285" s="16" t="str">
        <f>VLOOKUP(표1[[#This Row],[팀장]],배민비즈계정!$B:$E,4,FALSE)</f>
        <v>010-9737-2777</v>
      </c>
      <c r="AP1285" s="2" t="str">
        <f t="shared" si="6"/>
        <v>충북</v>
      </c>
      <c r="AQ1285" s="2" t="str">
        <f t="shared" si="7"/>
        <v>청주시 흥덕구</v>
      </c>
      <c r="AR1285" s="2" t="str">
        <f>_xlfn.XLOOKUP(표1[[#This Row],[시도2]]&amp;" "&amp;표1[[#This Row],[시군구2]],요금제0402!C:C,요금제0402!G:G)</f>
        <v>지방</v>
      </c>
      <c r="AS1285" s="2"/>
      <c r="AT1285" s="2"/>
      <c r="AU1285" s="2"/>
    </row>
    <row r="1286" spans="1:47" ht="16.5" customHeight="1">
      <c r="A1286" s="60">
        <v>1284</v>
      </c>
      <c r="B1286" s="11"/>
      <c r="C1286" s="11" t="s">
        <v>8691</v>
      </c>
      <c r="D1286" s="11" t="s">
        <v>8692</v>
      </c>
      <c r="E1286" s="11" t="s">
        <v>108</v>
      </c>
      <c r="F1286" s="11" t="s">
        <v>2149</v>
      </c>
      <c r="G1286" s="11" t="s">
        <v>2170</v>
      </c>
      <c r="H1286" s="11">
        <v>1</v>
      </c>
      <c r="I1286" s="50"/>
      <c r="J1286" s="11" t="s">
        <v>8693</v>
      </c>
      <c r="K1286" s="11" t="s">
        <v>8694</v>
      </c>
      <c r="L1286" s="11" t="s">
        <v>7116</v>
      </c>
      <c r="M1286" s="12">
        <v>45730</v>
      </c>
      <c r="N1286" s="12">
        <v>45735</v>
      </c>
      <c r="O1286" s="12" t="str">
        <f>IFERROR(_xlfn.XLOOKUP(표1[[#This Row],[시도]]&amp;" "&amp;표1[[#This Row],[시군구]],요금제0402!C:C,요금제0402!G:G),"-")</f>
        <v>경인B</v>
      </c>
      <c r="P1286" s="40"/>
      <c r="Q1286" s="57">
        <v>0</v>
      </c>
      <c r="R1286" s="18">
        <f>IF(OR(표1[[#This Row],[대표자명]]="김진국",표1[[#This Row],[사업자번호]]=5913300426),50,100)</f>
        <v>100</v>
      </c>
      <c r="S1286" s="18">
        <v>50</v>
      </c>
      <c r="T1286" s="39" t="s">
        <v>64</v>
      </c>
      <c r="U1286" s="11" t="s">
        <v>64</v>
      </c>
      <c r="V1286" s="11">
        <v>6042491783</v>
      </c>
      <c r="W1286" s="11" t="s">
        <v>8695</v>
      </c>
      <c r="X1286" s="11" t="s">
        <v>8696</v>
      </c>
      <c r="Y1286" s="11" t="s">
        <v>8697</v>
      </c>
      <c r="Z1286" s="11">
        <v>3333024652581</v>
      </c>
      <c r="AA1286" s="11" t="s">
        <v>68</v>
      </c>
      <c r="AB1286" s="11" t="s">
        <v>8698</v>
      </c>
      <c r="AC1286" s="11"/>
      <c r="AD1286" s="11"/>
      <c r="AE1286" s="11"/>
      <c r="AF1286" s="15"/>
      <c r="AG1286" s="56" t="str">
        <f>IFERROR(VLOOKUP(표1[[#This Row],[담당자]],'담당자 정보'!$B:$D,2,0),"")</f>
        <v>바로고</v>
      </c>
      <c r="AH1286" s="11" t="str">
        <f>IFERROR(VLOOKUP(표1[[#This Row],[담당자]],'담당자 정보'!$B:$E,4,0),"")</f>
        <v>1팀</v>
      </c>
      <c r="AI1286" s="167" t="s">
        <v>2479</v>
      </c>
      <c r="AJ1286" s="39" t="str">
        <f>IFERROR(VLOOKUP(표1[[#This Row],[담당자]],배민비즈계정!$B:$E,3,0),"")</f>
        <v>yong1217</v>
      </c>
      <c r="AK1286" s="39" t="str">
        <f>IFERROR(VLOOKUP(표1[[#This Row],[담당자]],배민비즈계정!$B:$E,4,0),"")</f>
        <v xml:space="preserve"> 010-9876-9387</v>
      </c>
      <c r="AL1286" s="12" t="str">
        <f>VLOOKUP(표1[[#This Row],[담당자]],배민비즈계정!$B:$E,2,0)</f>
        <v>1팀</v>
      </c>
      <c r="AM1286" s="11" t="str">
        <f>VLOOKUP(표1[[#This Row],[담당자]],'담당자 정보'!B:G,6,FALSE)</f>
        <v>평정현</v>
      </c>
      <c r="AN1286" s="11" t="str">
        <f>VLOOKUP(표1[[#This Row],[팀장]],배민비즈계정!$B:$E,3,FALSE)</f>
        <v>jhpyeong</v>
      </c>
      <c r="AO1286" s="16" t="str">
        <f>VLOOKUP(표1[[#This Row],[팀장]],배민비즈계정!$B:$E,4,FALSE)</f>
        <v>010-4660-7292</v>
      </c>
      <c r="AP1286" s="2" t="str">
        <f t="shared" si="6"/>
        <v>인천</v>
      </c>
      <c r="AQ1286" s="2" t="str">
        <f t="shared" si="7"/>
        <v>남동구</v>
      </c>
      <c r="AR1286" s="2" t="str">
        <f>_xlfn.XLOOKUP(표1[[#This Row],[시도2]]&amp;" "&amp;표1[[#This Row],[시군구2]],요금제0402!C:C,요금제0402!G:G)</f>
        <v>경인B</v>
      </c>
      <c r="AS1286" s="2"/>
      <c r="AT1286" s="2"/>
      <c r="AU1286" s="2"/>
    </row>
    <row r="1287" spans="1:47" ht="16.5" customHeight="1">
      <c r="A1287" s="44">
        <v>1285</v>
      </c>
      <c r="B1287" s="11"/>
      <c r="C1287" s="11" t="s">
        <v>8699</v>
      </c>
      <c r="D1287" s="11" t="s">
        <v>8700</v>
      </c>
      <c r="E1287" s="11" t="s">
        <v>56</v>
      </c>
      <c r="F1287" s="11" t="s">
        <v>2149</v>
      </c>
      <c r="G1287" s="11" t="s">
        <v>2497</v>
      </c>
      <c r="H1287" s="11">
        <v>0</v>
      </c>
      <c r="I1287" s="50"/>
      <c r="J1287" s="11" t="s">
        <v>8701</v>
      </c>
      <c r="K1287" s="11" t="s">
        <v>8702</v>
      </c>
      <c r="L1287" s="11" t="s">
        <v>7116</v>
      </c>
      <c r="M1287" s="12">
        <v>45730</v>
      </c>
      <c r="N1287" s="12">
        <v>45735</v>
      </c>
      <c r="O1287" s="12" t="str">
        <f>IFERROR(_xlfn.XLOOKUP(표1[[#This Row],[시도]]&amp;" "&amp;표1[[#This Row],[시군구]],요금제0402!C:C,요금제0402!G:G),"-")</f>
        <v>경인B</v>
      </c>
      <c r="P1287" s="40"/>
      <c r="Q1287" s="57">
        <v>0</v>
      </c>
      <c r="R1287" s="18">
        <f>IF(OR(표1[[#This Row],[대표자명]]="김진국",표1[[#This Row],[사업자번호]]=5913300426),50,100)</f>
        <v>100</v>
      </c>
      <c r="S1287" s="18">
        <v>50</v>
      </c>
      <c r="T1287" s="39" t="s">
        <v>64</v>
      </c>
      <c r="U1287" s="11" t="s">
        <v>64</v>
      </c>
      <c r="V1287" s="11">
        <v>7748703040</v>
      </c>
      <c r="W1287" s="11" t="s">
        <v>190</v>
      </c>
      <c r="X1287" s="11" t="s">
        <v>191</v>
      </c>
      <c r="Y1287" s="11" t="s">
        <v>192</v>
      </c>
      <c r="Z1287" s="11">
        <v>66590101739112</v>
      </c>
      <c r="AA1287" s="11" t="s">
        <v>90</v>
      </c>
      <c r="AB1287" s="11" t="s">
        <v>193</v>
      </c>
      <c r="AC1287" s="11"/>
      <c r="AD1287" s="11"/>
      <c r="AE1287" s="11"/>
      <c r="AF1287" s="15"/>
      <c r="AG1287" s="56" t="str">
        <f>IFERROR(VLOOKUP(표1[[#This Row],[담당자]],'담당자 정보'!$B:$D,2,0),"")</f>
        <v>바로고</v>
      </c>
      <c r="AH1287" s="11" t="str">
        <f>IFERROR(VLOOKUP(표1[[#This Row],[담당자]],'담당자 정보'!$B:$E,4,0),"")</f>
        <v>1팀</v>
      </c>
      <c r="AI1287" s="167" t="s">
        <v>131</v>
      </c>
      <c r="AJ1287" s="39" t="str">
        <f>IFERROR(VLOOKUP(표1[[#This Row],[담당자]],배민비즈계정!$B:$E,3,0),"")</f>
        <v>kwpark</v>
      </c>
      <c r="AK1287" s="39" t="str">
        <f>IFERROR(VLOOKUP(표1[[#This Row],[담당자]],배민비즈계정!$B:$E,4,0),"")</f>
        <v>010-9098-6748</v>
      </c>
      <c r="AL1287" s="12" t="str">
        <f>VLOOKUP(표1[[#This Row],[담당자]],배민비즈계정!$B:$E,2,0)</f>
        <v>1팀</v>
      </c>
      <c r="AM1287" s="11" t="str">
        <f>VLOOKUP(표1[[#This Row],[담당자]],'담당자 정보'!B:G,6,FALSE)</f>
        <v>평정현</v>
      </c>
      <c r="AN1287" s="11" t="str">
        <f>VLOOKUP(표1[[#This Row],[팀장]],배민비즈계정!$B:$E,3,FALSE)</f>
        <v>jhpyeong</v>
      </c>
      <c r="AO1287" s="16" t="str">
        <f>VLOOKUP(표1[[#This Row],[팀장]],배민비즈계정!$B:$E,4,FALSE)</f>
        <v>010-4660-7292</v>
      </c>
      <c r="AP1287" s="2" t="str">
        <f t="shared" si="6"/>
        <v>인천</v>
      </c>
      <c r="AQ1287" s="2" t="str">
        <f t="shared" si="7"/>
        <v>연수구</v>
      </c>
      <c r="AR1287" s="2" t="str">
        <f>_xlfn.XLOOKUP(표1[[#This Row],[시도2]]&amp;" "&amp;표1[[#This Row],[시군구2]],요금제0402!C:C,요금제0402!G:G)</f>
        <v>경인B</v>
      </c>
      <c r="AS1287" s="2"/>
      <c r="AT1287" s="2"/>
      <c r="AU1287" s="2"/>
    </row>
    <row r="1288" spans="1:47" ht="16.5" customHeight="1">
      <c r="A1288" s="60">
        <v>1286</v>
      </c>
      <c r="B1288" s="11"/>
      <c r="C1288" s="11" t="s">
        <v>8703</v>
      </c>
      <c r="D1288" s="11" t="s">
        <v>8704</v>
      </c>
      <c r="E1288" s="11" t="s">
        <v>108</v>
      </c>
      <c r="F1288" s="11" t="s">
        <v>388</v>
      </c>
      <c r="G1288" s="11" t="s">
        <v>377</v>
      </c>
      <c r="H1288" s="11">
        <v>1</v>
      </c>
      <c r="I1288" s="50"/>
      <c r="J1288" s="11" t="s">
        <v>8705</v>
      </c>
      <c r="K1288" s="11" t="s">
        <v>8706</v>
      </c>
      <c r="L1288" s="11" t="s">
        <v>7116</v>
      </c>
      <c r="M1288" s="12">
        <v>45730</v>
      </c>
      <c r="N1288" s="12">
        <v>45735</v>
      </c>
      <c r="O1288" s="12" t="str">
        <f>IFERROR(_xlfn.XLOOKUP(표1[[#This Row],[시도]]&amp;" "&amp;표1[[#This Row],[시군구]],요금제0402!C:C,요금제0402!G:G),"-")</f>
        <v>지방</v>
      </c>
      <c r="P1288" s="40"/>
      <c r="Q1288" s="57">
        <v>0</v>
      </c>
      <c r="R1288" s="18">
        <f>IF(OR(표1[[#This Row],[대표자명]]="김진국",표1[[#This Row],[사업자번호]]=5913300426),50,100)</f>
        <v>100</v>
      </c>
      <c r="S1288" s="18">
        <v>50</v>
      </c>
      <c r="T1288" s="39" t="s">
        <v>86</v>
      </c>
      <c r="U1288" s="11" t="s">
        <v>64</v>
      </c>
      <c r="V1288" s="11">
        <v>2021910479</v>
      </c>
      <c r="W1288" s="11" t="s">
        <v>218</v>
      </c>
      <c r="X1288" s="11" t="s">
        <v>5607</v>
      </c>
      <c r="Y1288" s="11" t="s">
        <v>5608</v>
      </c>
      <c r="Z1288" s="11">
        <v>1107020710558</v>
      </c>
      <c r="AA1288" s="11" t="s">
        <v>1262</v>
      </c>
      <c r="AB1288" s="11" t="s">
        <v>5609</v>
      </c>
      <c r="AC1288" s="11"/>
      <c r="AD1288" s="11"/>
      <c r="AE1288" s="11"/>
      <c r="AF1288" s="15"/>
      <c r="AG1288" s="56" t="str">
        <f>IFERROR(VLOOKUP(표1[[#This Row],[담당자]],'담당자 정보'!$B:$D,2,0),"")</f>
        <v>바로고</v>
      </c>
      <c r="AH1288" s="11" t="str">
        <f>IFERROR(VLOOKUP(표1[[#This Row],[담당자]],'담당자 정보'!$B:$E,4,0),"")</f>
        <v>2팀</v>
      </c>
      <c r="AI1288" s="167" t="s">
        <v>8181</v>
      </c>
      <c r="AJ1288" s="39" t="str">
        <f>IFERROR(VLOOKUP(표1[[#This Row],[담당자]],배민비즈계정!$B:$E,3,0),"")</f>
        <v>realjay133</v>
      </c>
      <c r="AK1288" s="39" t="str">
        <f>IFERROR(VLOOKUP(표1[[#This Row],[담당자]],배민비즈계정!$B:$E,4,0),"")</f>
        <v>010-5830-1592</v>
      </c>
      <c r="AL1288" s="12" t="str">
        <f>VLOOKUP(표1[[#This Row],[담당자]],배민비즈계정!$B:$E,2,0)</f>
        <v>2팀</v>
      </c>
      <c r="AM1288" s="11" t="str">
        <f>VLOOKUP(표1[[#This Row],[담당자]],'담당자 정보'!B:G,6,FALSE)</f>
        <v>최융희</v>
      </c>
      <c r="AN1288" s="11" t="str">
        <f>VLOOKUP(표1[[#This Row],[팀장]],배민비즈계정!$B:$E,3,FALSE)</f>
        <v>yhchoi62</v>
      </c>
      <c r="AO1288" s="16" t="str">
        <f>VLOOKUP(표1[[#This Row],[팀장]],배민비즈계정!$B:$E,4,FALSE)</f>
        <v xml:space="preserve"> 010-2336-6262</v>
      </c>
      <c r="AP1288" s="2" t="str">
        <f t="shared" si="6"/>
        <v>광주</v>
      </c>
      <c r="AQ1288" s="2" t="str">
        <f t="shared" si="7"/>
        <v>북구</v>
      </c>
      <c r="AR1288" s="2" t="str">
        <f>_xlfn.XLOOKUP(표1[[#This Row],[시도2]]&amp;" "&amp;표1[[#This Row],[시군구2]],요금제0402!C:C,요금제0402!G:G)</f>
        <v>지방</v>
      </c>
      <c r="AS1288" s="2"/>
      <c r="AT1288" s="2"/>
      <c r="AU1288" s="2"/>
    </row>
    <row r="1289" spans="1:47" ht="16.5" customHeight="1">
      <c r="A1289" s="44">
        <v>1287</v>
      </c>
      <c r="B1289" s="11"/>
      <c r="C1289" s="11" t="s">
        <v>8707</v>
      </c>
      <c r="D1289" s="11" t="s">
        <v>8708</v>
      </c>
      <c r="E1289" s="11" t="s">
        <v>56</v>
      </c>
      <c r="F1289" s="11" t="s">
        <v>288</v>
      </c>
      <c r="G1289" s="11" t="s">
        <v>1637</v>
      </c>
      <c r="H1289" s="11">
        <v>0</v>
      </c>
      <c r="I1289" s="50"/>
      <c r="J1289" s="11" t="s">
        <v>8709</v>
      </c>
      <c r="K1289" s="11" t="s">
        <v>8710</v>
      </c>
      <c r="L1289" s="11" t="s">
        <v>7116</v>
      </c>
      <c r="M1289" s="12">
        <v>45730</v>
      </c>
      <c r="N1289" s="12">
        <v>45735</v>
      </c>
      <c r="O1289" s="12" t="str">
        <f>IFERROR(_xlfn.XLOOKUP(표1[[#This Row],[시도]]&amp;" "&amp;표1[[#This Row],[시군구]],요금제0402!C:C,요금제0402!G:G),"-")</f>
        <v>지방</v>
      </c>
      <c r="P1289" s="40"/>
      <c r="Q1289" s="57">
        <v>0</v>
      </c>
      <c r="R1289" s="18">
        <f>IF(OR(표1[[#This Row],[대표자명]]="김진국",표1[[#This Row],[사업자번호]]=5913300426),50,100)</f>
        <v>50</v>
      </c>
      <c r="S1289" s="18">
        <v>0</v>
      </c>
      <c r="T1289" s="12" t="s">
        <v>63</v>
      </c>
      <c r="U1289" s="11" t="s">
        <v>64</v>
      </c>
      <c r="V1289" s="11">
        <v>3400801918</v>
      </c>
      <c r="W1289" s="11" t="s">
        <v>293</v>
      </c>
      <c r="X1289" s="11" t="s">
        <v>294</v>
      </c>
      <c r="Y1289" s="11" t="s">
        <v>295</v>
      </c>
      <c r="Z1289" s="11">
        <v>11791067065807</v>
      </c>
      <c r="AA1289" s="11" t="s">
        <v>296</v>
      </c>
      <c r="AB1289" s="11" t="s">
        <v>297</v>
      </c>
      <c r="AC1289" s="11"/>
      <c r="AD1289" s="11"/>
      <c r="AE1289" s="11"/>
      <c r="AF1289" s="15"/>
      <c r="AG1289" s="56" t="str">
        <f>IFERROR(VLOOKUP(표1[[#This Row],[담당자]],'담당자 정보'!$B:$D,2,0),"")</f>
        <v>바로고</v>
      </c>
      <c r="AH1289" s="11" t="str">
        <f>IFERROR(VLOOKUP(표1[[#This Row],[담당자]],'담당자 정보'!$B:$E,4,0),"")</f>
        <v>2팀</v>
      </c>
      <c r="AI1289" s="167" t="s">
        <v>298</v>
      </c>
      <c r="AJ1289" s="39" t="str">
        <f>IFERROR(VLOOKUP(표1[[#This Row],[담당자]],배민비즈계정!$B:$E,3,0),"")</f>
        <v>hbshim</v>
      </c>
      <c r="AK1289" s="39" t="str">
        <f>IFERROR(VLOOKUP(표1[[#This Row],[담당자]],배민비즈계정!$B:$E,4,0),"")</f>
        <v xml:space="preserve"> 010-8940-9029</v>
      </c>
      <c r="AL1289" s="12" t="str">
        <f>VLOOKUP(표1[[#This Row],[담당자]],배민비즈계정!$B:$E,2,0)</f>
        <v>2팀</v>
      </c>
      <c r="AM1289" s="11" t="str">
        <f>VLOOKUP(표1[[#This Row],[담당자]],'담당자 정보'!B:G,6,FALSE)</f>
        <v>최융희</v>
      </c>
      <c r="AN1289" s="11" t="str">
        <f>VLOOKUP(표1[[#This Row],[팀장]],배민비즈계정!$B:$E,3,FALSE)</f>
        <v>yhchoi62</v>
      </c>
      <c r="AO1289" s="16" t="str">
        <f>VLOOKUP(표1[[#This Row],[팀장]],배민비즈계정!$B:$E,4,FALSE)</f>
        <v xml:space="preserve"> 010-2336-6262</v>
      </c>
      <c r="AP1289" s="2" t="str">
        <f t="shared" si="6"/>
        <v>대전</v>
      </c>
      <c r="AQ1289" s="2" t="str">
        <f t="shared" si="7"/>
        <v>유성구</v>
      </c>
      <c r="AR1289" s="2" t="str">
        <f>_xlfn.XLOOKUP(표1[[#This Row],[시도2]]&amp;" "&amp;표1[[#This Row],[시군구2]],요금제0402!C:C,요금제0402!G:G)</f>
        <v>지방</v>
      </c>
      <c r="AS1289" s="2"/>
      <c r="AT1289" s="2"/>
      <c r="AU1289" s="2"/>
    </row>
    <row r="1290" spans="1:47" ht="16.5" customHeight="1">
      <c r="A1290" s="60">
        <v>1288</v>
      </c>
      <c r="B1290" s="11"/>
      <c r="C1290" s="11" t="s">
        <v>8711</v>
      </c>
      <c r="D1290" s="11" t="s">
        <v>8712</v>
      </c>
      <c r="E1290" s="11" t="s">
        <v>3758</v>
      </c>
      <c r="F1290" s="11" t="s">
        <v>109</v>
      </c>
      <c r="G1290" s="11" t="s">
        <v>1129</v>
      </c>
      <c r="H1290" s="11">
        <v>0</v>
      </c>
      <c r="I1290" s="50"/>
      <c r="J1290" s="11" t="s">
        <v>8713</v>
      </c>
      <c r="K1290" s="11" t="s">
        <v>7345</v>
      </c>
      <c r="L1290" s="11" t="s">
        <v>7116</v>
      </c>
      <c r="M1290" s="12">
        <v>45730</v>
      </c>
      <c r="N1290" s="12">
        <v>45735</v>
      </c>
      <c r="O1290" s="12" t="str">
        <f>IFERROR(_xlfn.XLOOKUP(표1[[#This Row],[시도]]&amp;" "&amp;표1[[#This Row],[시군구]],요금제0402!C:C,요금제0402!G:G),"-")</f>
        <v>경인B</v>
      </c>
      <c r="P1290" s="40"/>
      <c r="Q1290" s="57">
        <v>0</v>
      </c>
      <c r="R1290" s="18">
        <f>IF(OR(표1[[#This Row],[대표자명]]="김진국",표1[[#This Row],[사업자번호]]=5913300426),50,100)</f>
        <v>100</v>
      </c>
      <c r="S1290" s="18">
        <v>50</v>
      </c>
      <c r="T1290" s="39" t="s">
        <v>64</v>
      </c>
      <c r="U1290" s="11" t="s">
        <v>150</v>
      </c>
      <c r="V1290" s="11">
        <v>0</v>
      </c>
      <c r="W1290" s="11">
        <v>0</v>
      </c>
      <c r="X1290" s="11">
        <v>0</v>
      </c>
      <c r="Y1290" s="11">
        <v>0</v>
      </c>
      <c r="Z1290" s="11">
        <v>0</v>
      </c>
      <c r="AA1290" s="11">
        <v>0</v>
      </c>
      <c r="AB1290" s="11">
        <v>0</v>
      </c>
      <c r="AC1290" s="11"/>
      <c r="AD1290" s="11"/>
      <c r="AE1290" s="11"/>
      <c r="AF1290" s="15"/>
      <c r="AG1290" s="56" t="str">
        <f>IFERROR(VLOOKUP(표1[[#This Row],[담당자]],'담당자 정보'!$B:$D,2,0),"")</f>
        <v>모아라인</v>
      </c>
      <c r="AH1290" s="11" t="str">
        <f>IFERROR(VLOOKUP(표1[[#This Row],[담당자]],'담당자 정보'!$B:$E,4,0),"")</f>
        <v>인프라확장_3팀</v>
      </c>
      <c r="AI1290" s="167" t="s">
        <v>333</v>
      </c>
      <c r="AJ1290" s="39" t="str">
        <f>IFERROR(VLOOKUP(표1[[#This Row],[담당자]],배민비즈계정!$B:$E,3,0),"")</f>
        <v>samsami7777777</v>
      </c>
      <c r="AK1290" s="39" t="str">
        <f>IFERROR(VLOOKUP(표1[[#This Row],[담당자]],배민비즈계정!$B:$E,4,0),"")</f>
        <v>010-5212-8218</v>
      </c>
      <c r="AL1290" s="12" t="str">
        <f>VLOOKUP(표1[[#This Row],[담당자]],배민비즈계정!$B:$E,2,0)</f>
        <v>모아라인</v>
      </c>
      <c r="AM1290" s="11" t="str">
        <f>VLOOKUP(표1[[#This Row],[담당자]],'담당자 정보'!B:G,6,FALSE)</f>
        <v>김영선</v>
      </c>
      <c r="AN1290" s="11" t="str">
        <f>VLOOKUP(표1[[#This Row],[팀장]],배민비즈계정!$B:$E,3,FALSE)</f>
        <v>samsami7777777</v>
      </c>
      <c r="AO1290" s="16" t="str">
        <f>VLOOKUP(표1[[#This Row],[팀장]],배민비즈계정!$B:$E,4,FALSE)</f>
        <v>010-5212-8218</v>
      </c>
      <c r="AP1290" s="2" t="str">
        <f t="shared" si="6"/>
        <v>경기</v>
      </c>
      <c r="AQ1290" s="2" t="str">
        <f t="shared" si="7"/>
        <v>의정부시</v>
      </c>
      <c r="AR1290" s="2" t="str">
        <f>_xlfn.XLOOKUP(표1[[#This Row],[시도2]]&amp;" "&amp;표1[[#This Row],[시군구2]],요금제0402!C:C,요금제0402!G:G)</f>
        <v>경인B</v>
      </c>
      <c r="AS1290" s="2"/>
      <c r="AT1290" s="2"/>
      <c r="AU1290" s="2"/>
    </row>
    <row r="1291" spans="1:47" ht="16.5" customHeight="1">
      <c r="A1291" s="44">
        <v>1289</v>
      </c>
      <c r="B1291" s="17"/>
      <c r="C1291" s="17" t="s">
        <v>8714</v>
      </c>
      <c r="D1291" s="17" t="s">
        <v>8715</v>
      </c>
      <c r="E1291" s="11" t="s">
        <v>108</v>
      </c>
      <c r="F1291" s="17" t="s">
        <v>447</v>
      </c>
      <c r="G1291" s="17" t="s">
        <v>448</v>
      </c>
      <c r="H1291" s="11">
        <v>1</v>
      </c>
      <c r="I1291" s="154"/>
      <c r="J1291" s="17" t="s">
        <v>8716</v>
      </c>
      <c r="K1291" s="17" t="s">
        <v>8717</v>
      </c>
      <c r="L1291" s="11" t="s">
        <v>7116</v>
      </c>
      <c r="M1291" s="12">
        <v>45730</v>
      </c>
      <c r="N1291" s="12">
        <v>45735</v>
      </c>
      <c r="O1291" s="12" t="str">
        <f>IFERROR(_xlfn.XLOOKUP(표1[[#This Row],[시도]]&amp;" "&amp;표1[[#This Row],[시군구]],요금제0402!C:C,요금제0402!G:G),"-")</f>
        <v>지방</v>
      </c>
      <c r="P1291" s="156"/>
      <c r="Q1291" s="57">
        <v>100</v>
      </c>
      <c r="R1291" s="18">
        <f>IF(OR(표1[[#This Row],[대표자명]]="김진국",표1[[#This Row],[사업자번호]]=5913300426),50,100)</f>
        <v>100</v>
      </c>
      <c r="S1291" s="18">
        <v>50</v>
      </c>
      <c r="T1291" s="39" t="s">
        <v>64</v>
      </c>
      <c r="U1291" s="11" t="s">
        <v>64</v>
      </c>
      <c r="V1291" s="11">
        <v>4304100316</v>
      </c>
      <c r="W1291" s="11" t="s">
        <v>5861</v>
      </c>
      <c r="X1291" s="11" t="s">
        <v>8718</v>
      </c>
      <c r="Y1291" s="11" t="s">
        <v>8719</v>
      </c>
      <c r="Z1291" s="11">
        <v>3020925105031</v>
      </c>
      <c r="AA1291" s="11" t="s">
        <v>142</v>
      </c>
      <c r="AB1291" s="11" t="s">
        <v>8720</v>
      </c>
      <c r="AC1291" s="17"/>
      <c r="AD1291" s="17"/>
      <c r="AE1291" s="17"/>
      <c r="AF1291" s="32"/>
      <c r="AG1291" s="56" t="str">
        <f>IFERROR(VLOOKUP(표1[[#This Row],[담당자]],'담당자 정보'!$B:$D,2,0),"")</f>
        <v>모아라인</v>
      </c>
      <c r="AH1291" s="17" t="str">
        <f>IFERROR(VLOOKUP(표1[[#This Row],[담당자]],'담당자 정보'!$B:$E,4,0),"")</f>
        <v>인프라확장_2팀</v>
      </c>
      <c r="AI1291" s="167" t="s">
        <v>455</v>
      </c>
      <c r="AJ1291" s="41" t="str">
        <f>IFERROR(VLOOKUP(표1[[#This Row],[담당자]],배민비즈계정!$B:$E,3,0),"")</f>
        <v>Dkssudgody</v>
      </c>
      <c r="AK1291" s="41" t="str">
        <f>IFERROR(VLOOKUP(표1[[#This Row],[담당자]],배민비즈계정!$B:$E,4,0),"")</f>
        <v>010-9737-2777</v>
      </c>
      <c r="AL1291" s="78" t="str">
        <f>VLOOKUP(표1[[#This Row],[담당자]],배민비즈계정!$B:$E,2,0)</f>
        <v>모아라인</v>
      </c>
      <c r="AM1291" s="17" t="str">
        <f>VLOOKUP(표1[[#This Row],[담당자]],'담당자 정보'!B:G,6,FALSE)</f>
        <v>김정교</v>
      </c>
      <c r="AN1291" s="17" t="str">
        <f>VLOOKUP(표1[[#This Row],[팀장]],배민비즈계정!$B:$E,3,FALSE)</f>
        <v>Dkssudgody</v>
      </c>
      <c r="AO1291" s="103" t="str">
        <f>VLOOKUP(표1[[#This Row],[팀장]],배민비즈계정!$B:$E,4,FALSE)</f>
        <v>010-9737-2777</v>
      </c>
      <c r="AP1291" s="2" t="str">
        <f t="shared" si="6"/>
        <v>충북</v>
      </c>
      <c r="AQ1291" s="2" t="str">
        <f t="shared" si="7"/>
        <v>청주시 흥덕구</v>
      </c>
      <c r="AR1291" s="2" t="str">
        <f>_xlfn.XLOOKUP(표1[[#This Row],[시도2]]&amp;" "&amp;표1[[#This Row],[시군구2]],요금제0402!C:C,요금제0402!G:G)</f>
        <v>지방</v>
      </c>
      <c r="AS1291" s="2"/>
      <c r="AT1291" s="2"/>
      <c r="AU1291" s="2"/>
    </row>
    <row r="1292" spans="1:47" ht="16.5" customHeight="1">
      <c r="A1292" s="60">
        <v>1290</v>
      </c>
      <c r="B1292" s="11"/>
      <c r="C1292" s="11" t="s">
        <v>8721</v>
      </c>
      <c r="D1292" s="11" t="s">
        <v>8722</v>
      </c>
      <c r="E1292" s="11" t="s">
        <v>56</v>
      </c>
      <c r="F1292" s="11" t="s">
        <v>447</v>
      </c>
      <c r="G1292" s="11" t="s">
        <v>3256</v>
      </c>
      <c r="H1292" s="11">
        <v>1</v>
      </c>
      <c r="I1292" s="50"/>
      <c r="J1292" s="11" t="s">
        <v>8723</v>
      </c>
      <c r="K1292" s="11" t="s">
        <v>8724</v>
      </c>
      <c r="L1292" s="11" t="s">
        <v>7116</v>
      </c>
      <c r="M1292" s="12">
        <v>45737</v>
      </c>
      <c r="N1292" s="12">
        <v>45742</v>
      </c>
      <c r="O1292" s="12" t="str">
        <f>IFERROR(_xlfn.XLOOKUP(표1[[#This Row],[시도]]&amp;" "&amp;표1[[#This Row],[시군구]],요금제0402!C:C,요금제0402!G:G),"-")</f>
        <v>지방</v>
      </c>
      <c r="P1292" s="40"/>
      <c r="Q1292" s="57">
        <v>100</v>
      </c>
      <c r="R1292" s="18">
        <f>IF(OR(표1[[#This Row],[대표자명]]="김진국",표1[[#This Row],[사업자번호]]=5913300426),50,100)</f>
        <v>100</v>
      </c>
      <c r="S1292" s="18">
        <v>50</v>
      </c>
      <c r="T1292" s="39" t="s">
        <v>64</v>
      </c>
      <c r="U1292" s="11" t="s">
        <v>64</v>
      </c>
      <c r="V1292" s="11">
        <v>7496400747</v>
      </c>
      <c r="W1292" s="11" t="s">
        <v>8725</v>
      </c>
      <c r="X1292" s="11" t="s">
        <v>8726</v>
      </c>
      <c r="Y1292" s="11" t="s">
        <v>8727</v>
      </c>
      <c r="Z1292" s="11">
        <v>31312339878</v>
      </c>
      <c r="AA1292" s="11" t="s">
        <v>142</v>
      </c>
      <c r="AB1292" s="11" t="s">
        <v>8728</v>
      </c>
      <c r="AC1292" s="11"/>
      <c r="AD1292" s="11"/>
      <c r="AE1292" s="11"/>
      <c r="AF1292" s="15"/>
      <c r="AG1292" s="17" t="str">
        <f>IFERROR(VLOOKUP(표1[[#This Row],[담당자]],'담당자 정보'!$B:$D,2,0),"")</f>
        <v>모아라인</v>
      </c>
      <c r="AH1292" s="11" t="str">
        <f>IFERROR(VLOOKUP(표1[[#This Row],[담당자]],'담당자 정보'!$B:$E,4,0),"")</f>
        <v>인프라확장_2팀</v>
      </c>
      <c r="AI1292" s="41" t="s">
        <v>455</v>
      </c>
      <c r="AJ1292" s="39" t="str">
        <f>IFERROR(VLOOKUP(표1[[#This Row],[담당자]],배민비즈계정!$B:$E,3,0),"")</f>
        <v>Dkssudgody</v>
      </c>
      <c r="AK1292" s="39" t="str">
        <f>IFERROR(VLOOKUP(표1[[#This Row],[담당자]],배민비즈계정!$B:$E,4,0),"")</f>
        <v>010-9737-2777</v>
      </c>
      <c r="AL1292" s="12" t="str">
        <f>VLOOKUP(표1[[#This Row],[담당자]],배민비즈계정!$B:$E,2,0)</f>
        <v>모아라인</v>
      </c>
      <c r="AM1292" s="11" t="str">
        <f>VLOOKUP(표1[[#This Row],[담당자]],'담당자 정보'!B:G,6,FALSE)</f>
        <v>김정교</v>
      </c>
      <c r="AN1292" s="11" t="str">
        <f>VLOOKUP(표1[[#This Row],[팀장]],배민비즈계정!$B:$E,3,FALSE)</f>
        <v>Dkssudgody</v>
      </c>
      <c r="AO1292" s="16" t="str">
        <f>VLOOKUP(표1[[#This Row],[팀장]],배민비즈계정!$B:$E,4,FALSE)</f>
        <v>010-9737-2777</v>
      </c>
      <c r="AP1292" s="2" t="str">
        <f t="shared" si="6"/>
        <v>충북</v>
      </c>
      <c r="AQ1292" s="2" t="str">
        <f t="shared" si="7"/>
        <v>청주시 청원구</v>
      </c>
      <c r="AR1292" s="2" t="str">
        <f>_xlfn.XLOOKUP(표1[[#This Row],[시도2]]&amp;" "&amp;표1[[#This Row],[시군구2]],요금제0402!C:C,요금제0402!G:G)</f>
        <v>지방</v>
      </c>
      <c r="AS1292" s="2"/>
      <c r="AT1292" s="2"/>
      <c r="AU1292" s="2"/>
    </row>
    <row r="1293" spans="1:47" ht="16.5" customHeight="1">
      <c r="A1293" s="44">
        <v>1291</v>
      </c>
      <c r="B1293" s="11"/>
      <c r="C1293" s="11" t="s">
        <v>8729</v>
      </c>
      <c r="D1293" s="11" t="s">
        <v>8730</v>
      </c>
      <c r="E1293" s="11" t="s">
        <v>56</v>
      </c>
      <c r="F1293" s="11" t="s">
        <v>447</v>
      </c>
      <c r="G1293" s="11" t="s">
        <v>448</v>
      </c>
      <c r="H1293" s="11">
        <v>0</v>
      </c>
      <c r="I1293" s="50"/>
      <c r="J1293" s="11" t="s">
        <v>8731</v>
      </c>
      <c r="K1293" s="11" t="s">
        <v>8732</v>
      </c>
      <c r="L1293" s="11" t="s">
        <v>7116</v>
      </c>
      <c r="M1293" s="12">
        <v>45737</v>
      </c>
      <c r="N1293" s="12">
        <v>45742</v>
      </c>
      <c r="O1293" s="12" t="str">
        <f>IFERROR(_xlfn.XLOOKUP(표1[[#This Row],[시도]]&amp;" "&amp;표1[[#This Row],[시군구]],요금제0402!C:C,요금제0402!G:G),"-")</f>
        <v>지방</v>
      </c>
      <c r="P1293" s="40"/>
      <c r="Q1293" s="57">
        <v>0</v>
      </c>
      <c r="R1293" s="18">
        <f>IF(OR(표1[[#This Row],[대표자명]]="김진국",표1[[#This Row],[사업자번호]]=5913300426),50,100)</f>
        <v>100</v>
      </c>
      <c r="S1293" s="18">
        <v>50</v>
      </c>
      <c r="T1293" s="39" t="s">
        <v>64</v>
      </c>
      <c r="U1293" s="11" t="s">
        <v>64</v>
      </c>
      <c r="V1293" s="11">
        <v>2052082997</v>
      </c>
      <c r="W1293" s="11" t="s">
        <v>8733</v>
      </c>
      <c r="X1293" s="11" t="s">
        <v>8734</v>
      </c>
      <c r="Y1293" s="11" t="s">
        <v>8735</v>
      </c>
      <c r="Z1293" s="11">
        <v>3333155540933</v>
      </c>
      <c r="AA1293" s="11" t="s">
        <v>68</v>
      </c>
      <c r="AB1293" s="11" t="s">
        <v>8736</v>
      </c>
      <c r="AC1293" s="11"/>
      <c r="AD1293" s="11"/>
      <c r="AE1293" s="11"/>
      <c r="AF1293" s="15"/>
      <c r="AG1293" s="56" t="str">
        <f>IFERROR(VLOOKUP(표1[[#This Row],[담당자]],'담당자 정보'!$B:$D,2,0),"")</f>
        <v>모아라인</v>
      </c>
      <c r="AH1293" s="11" t="str">
        <f>IFERROR(VLOOKUP(표1[[#This Row],[담당자]],'담당자 정보'!$B:$E,4,0),"")</f>
        <v>인프라확장_2팀</v>
      </c>
      <c r="AI1293" s="167" t="s">
        <v>455</v>
      </c>
      <c r="AJ1293" s="39" t="str">
        <f>IFERROR(VLOOKUP(표1[[#This Row],[담당자]],배민비즈계정!$B:$E,3,0),"")</f>
        <v>Dkssudgody</v>
      </c>
      <c r="AK1293" s="39" t="str">
        <f>IFERROR(VLOOKUP(표1[[#This Row],[담당자]],배민비즈계정!$B:$E,4,0),"")</f>
        <v>010-9737-2777</v>
      </c>
      <c r="AL1293" s="12" t="str">
        <f>VLOOKUP(표1[[#This Row],[담당자]],배민비즈계정!$B:$E,2,0)</f>
        <v>모아라인</v>
      </c>
      <c r="AM1293" s="11" t="str">
        <f>VLOOKUP(표1[[#This Row],[담당자]],'담당자 정보'!B:G,6,FALSE)</f>
        <v>김정교</v>
      </c>
      <c r="AN1293" s="11" t="str">
        <f>VLOOKUP(표1[[#This Row],[팀장]],배민비즈계정!$B:$E,3,FALSE)</f>
        <v>Dkssudgody</v>
      </c>
      <c r="AO1293" s="16" t="str">
        <f>VLOOKUP(표1[[#This Row],[팀장]],배민비즈계정!$B:$E,4,FALSE)</f>
        <v>010-9737-2777</v>
      </c>
      <c r="AP1293" s="2" t="str">
        <f t="shared" si="6"/>
        <v>충북</v>
      </c>
      <c r="AQ1293" s="2" t="str">
        <f t="shared" si="7"/>
        <v>청주시 흥덕구</v>
      </c>
      <c r="AR1293" s="2" t="str">
        <f>_xlfn.XLOOKUP(표1[[#This Row],[시도2]]&amp;" "&amp;표1[[#This Row],[시군구2]],요금제0402!C:C,요금제0402!G:G)</f>
        <v>지방</v>
      </c>
      <c r="AS1293" s="2"/>
      <c r="AT1293" s="2"/>
      <c r="AU1293" s="2"/>
    </row>
    <row r="1294" spans="1:47" ht="16.5" customHeight="1">
      <c r="A1294" s="60">
        <v>1292</v>
      </c>
      <c r="B1294" s="11"/>
      <c r="C1294" s="11" t="s">
        <v>8737</v>
      </c>
      <c r="D1294" s="11" t="s">
        <v>8738</v>
      </c>
      <c r="E1294" s="11" t="s">
        <v>108</v>
      </c>
      <c r="F1294" s="11" t="s">
        <v>447</v>
      </c>
      <c r="G1294" s="11" t="s">
        <v>3256</v>
      </c>
      <c r="H1294" s="11">
        <v>2</v>
      </c>
      <c r="I1294" s="50"/>
      <c r="J1294" s="11" t="s">
        <v>8739</v>
      </c>
      <c r="K1294" s="11" t="s">
        <v>8740</v>
      </c>
      <c r="L1294" s="11" t="s">
        <v>7116</v>
      </c>
      <c r="M1294" s="12">
        <v>45737</v>
      </c>
      <c r="N1294" s="12">
        <v>45742</v>
      </c>
      <c r="O1294" s="12" t="str">
        <f>IFERROR(_xlfn.XLOOKUP(표1[[#This Row],[시도]]&amp;" "&amp;표1[[#This Row],[시군구]],요금제0402!C:C,요금제0402!G:G),"-")</f>
        <v>지방</v>
      </c>
      <c r="P1294" s="40"/>
      <c r="Q1294" s="57">
        <v>0</v>
      </c>
      <c r="R1294" s="18">
        <f>IF(OR(표1[[#This Row],[대표자명]]="김진국",표1[[#This Row],[사업자번호]]=5913300426),50,100)</f>
        <v>100</v>
      </c>
      <c r="S1294" s="18">
        <v>50</v>
      </c>
      <c r="T1294" s="39" t="s">
        <v>64</v>
      </c>
      <c r="U1294" s="11" t="s">
        <v>64</v>
      </c>
      <c r="V1294" s="11">
        <v>1940103712</v>
      </c>
      <c r="W1294" s="11" t="s">
        <v>8741</v>
      </c>
      <c r="X1294" s="11" t="s">
        <v>8742</v>
      </c>
      <c r="Y1294" s="11" t="s">
        <v>8743</v>
      </c>
      <c r="Z1294" s="11">
        <v>3333146072252</v>
      </c>
      <c r="AA1294" s="11" t="s">
        <v>68</v>
      </c>
      <c r="AB1294" s="11" t="s">
        <v>8744</v>
      </c>
      <c r="AC1294" s="11"/>
      <c r="AD1294" s="11"/>
      <c r="AE1294" s="11"/>
      <c r="AF1294" s="15"/>
      <c r="AG1294" s="56" t="str">
        <f>IFERROR(VLOOKUP(표1[[#This Row],[담당자]],'담당자 정보'!$B:$D,2,0),"")</f>
        <v>모아라인</v>
      </c>
      <c r="AH1294" s="11" t="str">
        <f>IFERROR(VLOOKUP(표1[[#This Row],[담당자]],'담당자 정보'!$B:$E,4,0),"")</f>
        <v>인프라확장_2팀</v>
      </c>
      <c r="AI1294" s="167" t="s">
        <v>455</v>
      </c>
      <c r="AJ1294" s="39" t="str">
        <f>IFERROR(VLOOKUP(표1[[#This Row],[담당자]],배민비즈계정!$B:$E,3,0),"")</f>
        <v>Dkssudgody</v>
      </c>
      <c r="AK1294" s="39" t="str">
        <f>IFERROR(VLOOKUP(표1[[#This Row],[담당자]],배민비즈계정!$B:$E,4,0),"")</f>
        <v>010-9737-2777</v>
      </c>
      <c r="AL1294" s="12" t="str">
        <f>VLOOKUP(표1[[#This Row],[담당자]],배민비즈계정!$B:$E,2,0)</f>
        <v>모아라인</v>
      </c>
      <c r="AM1294" s="11" t="str">
        <f>VLOOKUP(표1[[#This Row],[담당자]],'담당자 정보'!B:G,6,FALSE)</f>
        <v>김정교</v>
      </c>
      <c r="AN1294" s="11" t="str">
        <f>VLOOKUP(표1[[#This Row],[팀장]],배민비즈계정!$B:$E,3,FALSE)</f>
        <v>Dkssudgody</v>
      </c>
      <c r="AO1294" s="16" t="str">
        <f>VLOOKUP(표1[[#This Row],[팀장]],배민비즈계정!$B:$E,4,FALSE)</f>
        <v>010-9737-2777</v>
      </c>
      <c r="AP1294" s="2" t="str">
        <f t="shared" si="6"/>
        <v>충북</v>
      </c>
      <c r="AQ1294" s="2" t="str">
        <f t="shared" si="7"/>
        <v>청주시 청원구</v>
      </c>
      <c r="AR1294" s="2" t="str">
        <f>_xlfn.XLOOKUP(표1[[#This Row],[시도2]]&amp;" "&amp;표1[[#This Row],[시군구2]],요금제0402!C:C,요금제0402!G:G)</f>
        <v>지방</v>
      </c>
      <c r="AS1294" s="2"/>
      <c r="AT1294" s="2"/>
      <c r="AU1294" s="2"/>
    </row>
    <row r="1295" spans="1:47" ht="16.5" customHeight="1">
      <c r="A1295" s="44">
        <v>1293</v>
      </c>
      <c r="B1295" s="11"/>
      <c r="C1295" s="11" t="s">
        <v>8745</v>
      </c>
      <c r="D1295" s="11" t="s">
        <v>8746</v>
      </c>
      <c r="E1295" s="11" t="s">
        <v>56</v>
      </c>
      <c r="F1295" s="11" t="s">
        <v>109</v>
      </c>
      <c r="G1295" s="11" t="s">
        <v>848</v>
      </c>
      <c r="H1295" s="11">
        <v>0</v>
      </c>
      <c r="I1295" s="50"/>
      <c r="J1295" s="11" t="s">
        <v>8747</v>
      </c>
      <c r="K1295" s="11" t="s">
        <v>6160</v>
      </c>
      <c r="L1295" s="11" t="s">
        <v>7116</v>
      </c>
      <c r="M1295" s="12">
        <v>45737</v>
      </c>
      <c r="N1295" s="12">
        <v>45742</v>
      </c>
      <c r="O1295" s="12" t="str">
        <f>IFERROR(_xlfn.XLOOKUP(표1[[#This Row],[시도]]&amp;" "&amp;표1[[#This Row],[시군구]],요금제0402!C:C,요금제0402!G:G),"-")</f>
        <v>경인B</v>
      </c>
      <c r="P1295" s="40"/>
      <c r="Q1295" s="57">
        <v>0</v>
      </c>
      <c r="R1295" s="18">
        <f>IF(OR(표1[[#This Row],[대표자명]]="김진국",표1[[#This Row],[사업자번호]]=5913300426),50,100)</f>
        <v>100</v>
      </c>
      <c r="S1295" s="18">
        <v>50</v>
      </c>
      <c r="T1295" s="39" t="s">
        <v>64</v>
      </c>
      <c r="U1295" s="11" t="s">
        <v>64</v>
      </c>
      <c r="V1295" s="11">
        <v>7454200710</v>
      </c>
      <c r="W1295" s="11" t="s">
        <v>7355</v>
      </c>
      <c r="X1295" s="11" t="s">
        <v>7356</v>
      </c>
      <c r="Y1295" s="11" t="s">
        <v>7357</v>
      </c>
      <c r="Z1295" s="11">
        <v>3333279238533</v>
      </c>
      <c r="AA1295" s="11" t="s">
        <v>68</v>
      </c>
      <c r="AB1295" s="11" t="s">
        <v>7358</v>
      </c>
      <c r="AC1295" s="11"/>
      <c r="AD1295" s="11"/>
      <c r="AE1295" s="11"/>
      <c r="AF1295" s="15"/>
      <c r="AG1295" s="56" t="str">
        <f>IFERROR(VLOOKUP(표1[[#This Row],[담당자]],'담당자 정보'!$B:$D,2,0),"")</f>
        <v>모아라인</v>
      </c>
      <c r="AH1295" s="11" t="str">
        <f>IFERROR(VLOOKUP(표1[[#This Row],[담당자]],'담당자 정보'!$B:$E,4,0),"")</f>
        <v>인프라확장_3팀</v>
      </c>
      <c r="AI1295" s="167" t="s">
        <v>333</v>
      </c>
      <c r="AJ1295" s="39" t="str">
        <f>IFERROR(VLOOKUP(표1[[#This Row],[담당자]],배민비즈계정!$B:$E,3,0),"")</f>
        <v>samsami7777777</v>
      </c>
      <c r="AK1295" s="39" t="str">
        <f>IFERROR(VLOOKUP(표1[[#This Row],[담당자]],배민비즈계정!$B:$E,4,0),"")</f>
        <v>010-5212-8218</v>
      </c>
      <c r="AL1295" s="12" t="str">
        <f>VLOOKUP(표1[[#This Row],[담당자]],배민비즈계정!$B:$E,2,0)</f>
        <v>모아라인</v>
      </c>
      <c r="AM1295" s="11" t="str">
        <f>VLOOKUP(표1[[#This Row],[담당자]],'담당자 정보'!B:G,6,FALSE)</f>
        <v>김영선</v>
      </c>
      <c r="AN1295" s="11" t="str">
        <f>VLOOKUP(표1[[#This Row],[팀장]],배민비즈계정!$B:$E,3,FALSE)</f>
        <v>samsami7777777</v>
      </c>
      <c r="AO1295" s="16" t="str">
        <f>VLOOKUP(표1[[#This Row],[팀장]],배민비즈계정!$B:$E,4,FALSE)</f>
        <v>010-5212-8218</v>
      </c>
      <c r="AP1295" s="2" t="str">
        <f t="shared" si="6"/>
        <v>경기</v>
      </c>
      <c r="AQ1295" s="2" t="str">
        <f t="shared" si="7"/>
        <v>남양주시</v>
      </c>
      <c r="AR1295" s="2" t="str">
        <f>_xlfn.XLOOKUP(표1[[#This Row],[시도2]]&amp;" "&amp;표1[[#This Row],[시군구2]],요금제0402!C:C,요금제0402!G:G)</f>
        <v>경인B</v>
      </c>
      <c r="AS1295" s="2"/>
      <c r="AT1295" s="2"/>
      <c r="AU1295" s="2"/>
    </row>
    <row r="1296" spans="1:47" ht="16.5" customHeight="1">
      <c r="A1296" s="60">
        <v>1294</v>
      </c>
      <c r="B1296" s="11"/>
      <c r="C1296" s="11" t="s">
        <v>8748</v>
      </c>
      <c r="D1296" s="11" t="s">
        <v>8749</v>
      </c>
      <c r="E1296" s="11" t="s">
        <v>108</v>
      </c>
      <c r="F1296" s="11" t="s">
        <v>1747</v>
      </c>
      <c r="G1296" s="11" t="s">
        <v>1800</v>
      </c>
      <c r="H1296" s="11">
        <v>2</v>
      </c>
      <c r="I1296" s="50"/>
      <c r="J1296" s="11" t="s">
        <v>8750</v>
      </c>
      <c r="K1296" s="11" t="s">
        <v>8751</v>
      </c>
      <c r="L1296" s="11" t="s">
        <v>7116</v>
      </c>
      <c r="M1296" s="12">
        <v>45737</v>
      </c>
      <c r="N1296" s="12">
        <v>45742</v>
      </c>
      <c r="O1296" s="12" t="str">
        <f>IFERROR(_xlfn.XLOOKUP(표1[[#This Row],[시도]]&amp;" "&amp;표1[[#This Row],[시군구]],요금제0402!C:C,요금제0402!G:G),"-")</f>
        <v>지방</v>
      </c>
      <c r="P1296" s="40"/>
      <c r="Q1296" s="57">
        <v>0</v>
      </c>
      <c r="R1296" s="18">
        <f>IF(OR(표1[[#This Row],[대표자명]]="김진국",표1[[#This Row],[사업자번호]]=5913300426),50,100)</f>
        <v>100</v>
      </c>
      <c r="S1296" s="18">
        <v>50</v>
      </c>
      <c r="T1296" s="39" t="s">
        <v>64</v>
      </c>
      <c r="U1296" s="11" t="s">
        <v>64</v>
      </c>
      <c r="V1296" s="11">
        <v>2492901852</v>
      </c>
      <c r="W1296" s="11" t="s">
        <v>1803</v>
      </c>
      <c r="X1296" s="11" t="s">
        <v>1804</v>
      </c>
      <c r="Y1296" s="11" t="s">
        <v>1805</v>
      </c>
      <c r="Z1296" s="11">
        <v>60480104622438</v>
      </c>
      <c r="AA1296" s="11" t="s">
        <v>90</v>
      </c>
      <c r="AB1296" s="11" t="s">
        <v>1806</v>
      </c>
      <c r="AC1296" s="11"/>
      <c r="AD1296" s="11"/>
      <c r="AE1296" s="11"/>
      <c r="AF1296" s="15"/>
      <c r="AG1296" s="56" t="str">
        <f>IFERROR(VLOOKUP(표1[[#This Row],[담당자]],'담당자 정보'!$B:$D,2,0),"")</f>
        <v>바로고</v>
      </c>
      <c r="AH1296" s="11" t="str">
        <f>IFERROR(VLOOKUP(표1[[#This Row],[담당자]],'담당자 정보'!$B:$E,4,0),"")</f>
        <v>2팀</v>
      </c>
      <c r="AI1296" s="167" t="s">
        <v>317</v>
      </c>
      <c r="AJ1296" s="39" t="str">
        <f>IFERROR(VLOOKUP(표1[[#This Row],[담당자]],배민비즈계정!$B:$E,3,0),"")</f>
        <v>mskim1</v>
      </c>
      <c r="AK1296" s="39" t="str">
        <f>IFERROR(VLOOKUP(표1[[#This Row],[담당자]],배민비즈계정!$B:$E,4,0),"")</f>
        <v>010-4659-7909</v>
      </c>
      <c r="AL1296" s="12" t="str">
        <f>VLOOKUP(표1[[#This Row],[담당자]],배민비즈계정!$B:$E,2,0)</f>
        <v>2팀</v>
      </c>
      <c r="AM1296" s="11" t="str">
        <f>VLOOKUP(표1[[#This Row],[담당자]],'담당자 정보'!B:G,6,FALSE)</f>
        <v>최융희</v>
      </c>
      <c r="AN1296" s="11" t="str">
        <f>VLOOKUP(표1[[#This Row],[팀장]],배민비즈계정!$B:$E,3,FALSE)</f>
        <v>yhchoi62</v>
      </c>
      <c r="AO1296" s="16" t="str">
        <f>VLOOKUP(표1[[#This Row],[팀장]],배민비즈계정!$B:$E,4,FALSE)</f>
        <v xml:space="preserve"> 010-2336-6262</v>
      </c>
      <c r="AP1296" s="2" t="str">
        <f t="shared" si="6"/>
        <v>경북</v>
      </c>
      <c r="AQ1296" s="2" t="str">
        <f t="shared" si="7"/>
        <v>경주시</v>
      </c>
      <c r="AR1296" s="2" t="str">
        <f>_xlfn.XLOOKUP(표1[[#This Row],[시도2]]&amp;" "&amp;표1[[#This Row],[시군구2]],요금제0402!C:C,요금제0402!G:G)</f>
        <v>지방</v>
      </c>
      <c r="AS1296" s="2"/>
      <c r="AT1296" s="2"/>
      <c r="AU1296" s="2"/>
    </row>
    <row r="1297" spans="1:47" ht="16.5" customHeight="1">
      <c r="A1297" s="44">
        <v>1295</v>
      </c>
      <c r="B1297" s="11"/>
      <c r="C1297" s="11" t="s">
        <v>8752</v>
      </c>
      <c r="D1297" s="11" t="s">
        <v>8753</v>
      </c>
      <c r="E1297" s="11" t="s">
        <v>75</v>
      </c>
      <c r="F1297" s="11" t="s">
        <v>1197</v>
      </c>
      <c r="G1297" s="11" t="s">
        <v>1389</v>
      </c>
      <c r="H1297" s="11">
        <v>0</v>
      </c>
      <c r="I1297" s="50"/>
      <c r="J1297" s="11" t="s">
        <v>8754</v>
      </c>
      <c r="K1297" s="11" t="s">
        <v>8755</v>
      </c>
      <c r="L1297" s="11" t="s">
        <v>7116</v>
      </c>
      <c r="M1297" s="12">
        <v>45737</v>
      </c>
      <c r="N1297" s="12">
        <v>45742</v>
      </c>
      <c r="O1297" s="12" t="str">
        <f>IFERROR(_xlfn.XLOOKUP(표1[[#This Row],[시도]]&amp;" "&amp;표1[[#This Row],[시군구]],요금제0402!C:C,요금제0402!G:G),"-")</f>
        <v>지방</v>
      </c>
      <c r="P1297" s="40"/>
      <c r="Q1297" s="57">
        <v>0</v>
      </c>
      <c r="R1297" s="18">
        <f>IF(OR(표1[[#This Row],[대표자명]]="김진국",표1[[#This Row],[사업자번호]]=5913300426),50,100)</f>
        <v>100</v>
      </c>
      <c r="S1297" s="18">
        <v>50</v>
      </c>
      <c r="T1297" s="39" t="s">
        <v>64</v>
      </c>
      <c r="U1297" s="11" t="s">
        <v>64</v>
      </c>
      <c r="V1297" s="11">
        <v>5283101568</v>
      </c>
      <c r="W1297" s="11" t="s">
        <v>8756</v>
      </c>
      <c r="X1297" s="11" t="s">
        <v>8757</v>
      </c>
      <c r="Y1297" s="11" t="s">
        <v>8758</v>
      </c>
      <c r="Z1297" s="11">
        <v>132098661965</v>
      </c>
      <c r="AA1297" s="11" t="s">
        <v>430</v>
      </c>
      <c r="AB1297" s="11" t="s">
        <v>8759</v>
      </c>
      <c r="AC1297" s="11"/>
      <c r="AD1297" s="11"/>
      <c r="AE1297" s="11"/>
      <c r="AF1297" s="15"/>
      <c r="AG1297" s="56" t="str">
        <f>IFERROR(VLOOKUP(표1[[#This Row],[담당자]],'담당자 정보'!$B:$D,2,0),"")</f>
        <v>바로고</v>
      </c>
      <c r="AH1297" s="11" t="str">
        <f>IFERROR(VLOOKUP(표1[[#This Row],[담당자]],'담당자 정보'!$B:$E,4,0),"")</f>
        <v>2팀</v>
      </c>
      <c r="AI1297" s="167" t="s">
        <v>8337</v>
      </c>
      <c r="AJ1297" s="39" t="str">
        <f>IFERROR(VLOOKUP(표1[[#This Row],[담당자]],배민비즈계정!$B:$E,3,0),"")</f>
        <v>way0406</v>
      </c>
      <c r="AK1297" s="39" t="str">
        <f>IFERROR(VLOOKUP(표1[[#This Row],[담당자]],배민비즈계정!$B:$E,4,0),"")</f>
        <v>010-4756-0406</v>
      </c>
      <c r="AL1297" s="12" t="str">
        <f>VLOOKUP(표1[[#This Row],[담당자]],배민비즈계정!$B:$E,2,0)</f>
        <v>2팀</v>
      </c>
      <c r="AM1297" s="11" t="str">
        <f>VLOOKUP(표1[[#This Row],[담당자]],'담당자 정보'!B:G,6,FALSE)</f>
        <v>최융희</v>
      </c>
      <c r="AN1297" s="11" t="str">
        <f>VLOOKUP(표1[[#This Row],[팀장]],배민비즈계정!$B:$E,3,FALSE)</f>
        <v>yhchoi62</v>
      </c>
      <c r="AO1297" s="16" t="str">
        <f>VLOOKUP(표1[[#This Row],[팀장]],배민비즈계정!$B:$E,4,FALSE)</f>
        <v xml:space="preserve"> 010-2336-6262</v>
      </c>
      <c r="AP1297" s="2" t="str">
        <f t="shared" si="6"/>
        <v>강원</v>
      </c>
      <c r="AQ1297" s="2" t="str">
        <f t="shared" si="7"/>
        <v>강릉시</v>
      </c>
      <c r="AR1297" s="2" t="str">
        <f>_xlfn.XLOOKUP(표1[[#This Row],[시도2]]&amp;" "&amp;표1[[#This Row],[시군구2]],요금제0402!C:C,요금제0402!G:G)</f>
        <v>지방</v>
      </c>
      <c r="AS1297" s="2"/>
      <c r="AT1297" s="2"/>
      <c r="AU1297" s="2"/>
    </row>
    <row r="1298" spans="1:47" ht="16.5" customHeight="1">
      <c r="A1298" s="60">
        <v>1296</v>
      </c>
      <c r="B1298" s="11"/>
      <c r="C1298" s="11" t="s">
        <v>8760</v>
      </c>
      <c r="D1298" s="11" t="s">
        <v>8761</v>
      </c>
      <c r="E1298" s="11" t="s">
        <v>75</v>
      </c>
      <c r="F1298" s="11" t="s">
        <v>1747</v>
      </c>
      <c r="G1298" s="11" t="s">
        <v>8762</v>
      </c>
      <c r="H1298" s="11">
        <v>0</v>
      </c>
      <c r="I1298" s="50"/>
      <c r="J1298" s="11" t="s">
        <v>8763</v>
      </c>
      <c r="K1298" s="11" t="s">
        <v>8764</v>
      </c>
      <c r="L1298" s="11" t="s">
        <v>7116</v>
      </c>
      <c r="M1298" s="12">
        <v>45737</v>
      </c>
      <c r="N1298" s="12">
        <v>45742</v>
      </c>
      <c r="O1298" s="12" t="str">
        <f>IFERROR(_xlfn.XLOOKUP(표1[[#This Row],[시도]]&amp;" "&amp;표1[[#This Row],[시군구]],요금제0402!C:C,요금제0402!G:G),"-")</f>
        <v>지방</v>
      </c>
      <c r="P1298" s="40"/>
      <c r="Q1298" s="57">
        <v>0</v>
      </c>
      <c r="R1298" s="18">
        <f>IF(OR(표1[[#This Row],[대표자명]]="김진국",표1[[#This Row],[사업자번호]]=5913300426),50,100)</f>
        <v>100</v>
      </c>
      <c r="S1298" s="18">
        <v>50</v>
      </c>
      <c r="T1298" s="39" t="s">
        <v>64</v>
      </c>
      <c r="U1298" s="11" t="s">
        <v>64</v>
      </c>
      <c r="V1298" s="11">
        <v>3634800941</v>
      </c>
      <c r="W1298" s="11" t="s">
        <v>8765</v>
      </c>
      <c r="X1298" s="11" t="s">
        <v>8766</v>
      </c>
      <c r="Y1298" s="11" t="s">
        <v>8767</v>
      </c>
      <c r="Z1298" s="11">
        <v>3511267423713</v>
      </c>
      <c r="AA1298" s="11" t="s">
        <v>142</v>
      </c>
      <c r="AB1298" s="11" t="s">
        <v>8768</v>
      </c>
      <c r="AC1298" s="11"/>
      <c r="AD1298" s="11"/>
      <c r="AE1298" s="11"/>
      <c r="AF1298" s="15"/>
      <c r="AG1298" s="56" t="str">
        <f>IFERROR(VLOOKUP(표1[[#This Row],[담당자]],'담당자 정보'!$B:$D,2,0),"")</f>
        <v>바로고</v>
      </c>
      <c r="AH1298" s="11" t="str">
        <f>IFERROR(VLOOKUP(표1[[#This Row],[담당자]],'담당자 정보'!$B:$E,4,0),"")</f>
        <v>2팀</v>
      </c>
      <c r="AI1298" s="167" t="s">
        <v>8769</v>
      </c>
      <c r="AJ1298" s="39" t="str">
        <f>IFERROR(VLOOKUP(표1[[#This Row],[담당자]],배민비즈계정!$B:$E,3,0),"")</f>
        <v>gong91</v>
      </c>
      <c r="AK1298" s="39" t="str">
        <f>IFERROR(VLOOKUP(표1[[#This Row],[담당자]],배민비즈계정!$B:$E,4,0),"")</f>
        <v>010-3386-2974</v>
      </c>
      <c r="AL1298" s="12" t="str">
        <f>VLOOKUP(표1[[#This Row],[담당자]],배민비즈계정!$B:$E,2,0)</f>
        <v>2팀</v>
      </c>
      <c r="AM1298" s="11" t="str">
        <f>VLOOKUP(표1[[#This Row],[담당자]],'담당자 정보'!B:G,6,FALSE)</f>
        <v>최융희</v>
      </c>
      <c r="AN1298" s="11" t="str">
        <f>VLOOKUP(표1[[#This Row],[팀장]],배민비즈계정!$B:$E,3,FALSE)</f>
        <v>yhchoi62</v>
      </c>
      <c r="AO1298" s="16" t="str">
        <f>VLOOKUP(표1[[#This Row],[팀장]],배민비즈계정!$B:$E,4,FALSE)</f>
        <v xml:space="preserve"> 010-2336-6262</v>
      </c>
      <c r="AP1298" s="2" t="str">
        <f t="shared" si="6"/>
        <v>경북</v>
      </c>
      <c r="AQ1298" s="2" t="str">
        <f t="shared" si="7"/>
        <v>영주시</v>
      </c>
      <c r="AR1298" s="2" t="str">
        <f>_xlfn.XLOOKUP(표1[[#This Row],[시도2]]&amp;" "&amp;표1[[#This Row],[시군구2]],요금제0402!C:C,요금제0402!G:G)</f>
        <v>지방</v>
      </c>
      <c r="AS1298" s="2"/>
      <c r="AT1298" s="2"/>
      <c r="AU1298" s="2"/>
    </row>
    <row r="1299" spans="1:47" ht="16.5" customHeight="1">
      <c r="A1299" s="44">
        <v>1297</v>
      </c>
      <c r="B1299" s="11"/>
      <c r="C1299" s="11" t="s">
        <v>8770</v>
      </c>
      <c r="D1299" s="11" t="s">
        <v>8771</v>
      </c>
      <c r="E1299" s="11" t="s">
        <v>3758</v>
      </c>
      <c r="F1299" s="11" t="s">
        <v>493</v>
      </c>
      <c r="G1299" s="11" t="s">
        <v>539</v>
      </c>
      <c r="H1299" s="11">
        <v>0</v>
      </c>
      <c r="I1299" s="50"/>
      <c r="J1299" s="11" t="s">
        <v>8772</v>
      </c>
      <c r="K1299" s="11" t="s">
        <v>8773</v>
      </c>
      <c r="L1299" s="11" t="s">
        <v>7116</v>
      </c>
      <c r="M1299" s="12">
        <v>45737</v>
      </c>
      <c r="N1299" s="12">
        <v>45742</v>
      </c>
      <c r="O1299" s="12" t="str">
        <f>IFERROR(_xlfn.XLOOKUP(표1[[#This Row],[시도]]&amp;" "&amp;표1[[#This Row],[시군구]],요금제0402!C:C,요금제0402!G:G),"-")</f>
        <v>지방</v>
      </c>
      <c r="P1299" s="40"/>
      <c r="Q1299" s="57">
        <v>0</v>
      </c>
      <c r="R1299" s="18">
        <f>IF(OR(표1[[#This Row],[대표자명]]="김진국",표1[[#This Row],[사업자번호]]=5913300426),50,100)</f>
        <v>100</v>
      </c>
      <c r="S1299" s="18">
        <v>50</v>
      </c>
      <c r="T1299" s="39" t="s">
        <v>64</v>
      </c>
      <c r="U1299" s="11" t="s">
        <v>150</v>
      </c>
      <c r="V1299" s="11">
        <v>0</v>
      </c>
      <c r="W1299" s="11">
        <v>0</v>
      </c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/>
      <c r="AD1299" s="11"/>
      <c r="AE1299" s="11"/>
      <c r="AF1299" s="15"/>
      <c r="AG1299" s="56" t="str">
        <f>IFERROR(VLOOKUP(표1[[#This Row],[담당자]],'담당자 정보'!$B:$D,2,0),"")</f>
        <v>바로고</v>
      </c>
      <c r="AH1299" s="11" t="str">
        <f>IFERROR(VLOOKUP(표1[[#This Row],[담당자]],'담당자 정보'!$B:$E,4,0),"")</f>
        <v>2팀</v>
      </c>
      <c r="AI1299" s="167" t="s">
        <v>535</v>
      </c>
      <c r="AJ1299" s="39" t="str">
        <f>IFERROR(VLOOKUP(표1[[#This Row],[담당자]],배민비즈계정!$B:$E,3,0),"")</f>
        <v>yckim</v>
      </c>
      <c r="AK1299" s="39" t="str">
        <f>IFERROR(VLOOKUP(표1[[#This Row],[담당자]],배민비즈계정!$B:$E,4,0),"")</f>
        <v>010-9995-3121</v>
      </c>
      <c r="AL1299" s="12" t="str">
        <f>VLOOKUP(표1[[#This Row],[담당자]],배민비즈계정!$B:$E,2,0)</f>
        <v>2팀</v>
      </c>
      <c r="AM1299" s="11" t="str">
        <f>VLOOKUP(표1[[#This Row],[담당자]],'담당자 정보'!B:G,6,FALSE)</f>
        <v>최융희</v>
      </c>
      <c r="AN1299" s="11" t="str">
        <f>VLOOKUP(표1[[#This Row],[팀장]],배민비즈계정!$B:$E,3,FALSE)</f>
        <v>yhchoi62</v>
      </c>
      <c r="AO1299" s="16" t="str">
        <f>VLOOKUP(표1[[#This Row],[팀장]],배민비즈계정!$B:$E,4,FALSE)</f>
        <v xml:space="preserve"> 010-2336-6262</v>
      </c>
      <c r="AP1299" s="2" t="str">
        <f t="shared" si="6"/>
        <v>부산</v>
      </c>
      <c r="AQ1299" s="2" t="str">
        <f t="shared" si="7"/>
        <v>해운대구</v>
      </c>
      <c r="AR1299" s="2" t="str">
        <f>_xlfn.XLOOKUP(표1[[#This Row],[시도2]]&amp;" "&amp;표1[[#This Row],[시군구2]],요금제0402!C:C,요금제0402!G:G)</f>
        <v>지방</v>
      </c>
      <c r="AS1299" s="2"/>
      <c r="AT1299" s="2"/>
      <c r="AU1299" s="2"/>
    </row>
    <row r="1300" spans="1:47" ht="16.5" customHeight="1">
      <c r="A1300" s="60">
        <v>1298</v>
      </c>
      <c r="B1300" s="11"/>
      <c r="C1300" s="11" t="s">
        <v>8774</v>
      </c>
      <c r="D1300" s="11" t="s">
        <v>8775</v>
      </c>
      <c r="E1300" s="11" t="s">
        <v>108</v>
      </c>
      <c r="F1300" s="11" t="s">
        <v>2149</v>
      </c>
      <c r="G1300" s="11" t="s">
        <v>2150</v>
      </c>
      <c r="H1300" s="11">
        <v>3</v>
      </c>
      <c r="I1300" s="50"/>
      <c r="J1300" s="11" t="s">
        <v>8776</v>
      </c>
      <c r="K1300" s="11" t="s">
        <v>8777</v>
      </c>
      <c r="L1300" s="11" t="s">
        <v>7116</v>
      </c>
      <c r="M1300" s="12">
        <v>45737</v>
      </c>
      <c r="N1300" s="12">
        <v>45742</v>
      </c>
      <c r="O1300" s="12" t="str">
        <f>IFERROR(_xlfn.XLOOKUP(표1[[#This Row],[시도]]&amp;" "&amp;표1[[#This Row],[시군구]],요금제0402!C:C,요금제0402!G:G),"-")</f>
        <v>경인B</v>
      </c>
      <c r="P1300" s="40"/>
      <c r="Q1300" s="57">
        <v>0</v>
      </c>
      <c r="R1300" s="18">
        <f>IF(OR(표1[[#This Row],[대표자명]]="김진국",표1[[#This Row],[사업자번호]]=5913300426),50,100)</f>
        <v>100</v>
      </c>
      <c r="S1300" s="18">
        <v>50</v>
      </c>
      <c r="T1300" s="39" t="s">
        <v>64</v>
      </c>
      <c r="U1300" s="11" t="s">
        <v>64</v>
      </c>
      <c r="V1300" s="11">
        <v>1411301732</v>
      </c>
      <c r="W1300" s="11" t="s">
        <v>8778</v>
      </c>
      <c r="X1300" s="11" t="s">
        <v>8779</v>
      </c>
      <c r="Y1300" s="11" t="s">
        <v>8780</v>
      </c>
      <c r="Z1300" s="11">
        <v>110055582004</v>
      </c>
      <c r="AA1300" s="11" t="s">
        <v>165</v>
      </c>
      <c r="AB1300" s="11" t="s">
        <v>8781</v>
      </c>
      <c r="AC1300" s="11"/>
      <c r="AD1300" s="11"/>
      <c r="AE1300" s="11"/>
      <c r="AF1300" s="15"/>
      <c r="AG1300" s="56" t="str">
        <f>IFERROR(VLOOKUP(표1[[#This Row],[담당자]],'담당자 정보'!$B:$D,2,0),"")</f>
        <v>바로고</v>
      </c>
      <c r="AH1300" s="11" t="str">
        <f>IFERROR(VLOOKUP(표1[[#This Row],[담당자]],'담당자 정보'!$B:$E,4,0),"")</f>
        <v>1팀</v>
      </c>
      <c r="AI1300" s="167" t="s">
        <v>118</v>
      </c>
      <c r="AJ1300" s="39" t="str">
        <f>IFERROR(VLOOKUP(표1[[#This Row],[담당자]],배민비즈계정!$B:$E,3,0),"")</f>
        <v>swyoo</v>
      </c>
      <c r="AK1300" s="39" t="str">
        <f>IFERROR(VLOOKUP(표1[[#This Row],[담당자]],배민비즈계정!$B:$E,4,0),"")</f>
        <v xml:space="preserve"> 010-5714-1605</v>
      </c>
      <c r="AL1300" s="12" t="str">
        <f>VLOOKUP(표1[[#This Row],[담당자]],배민비즈계정!$B:$E,2,0)</f>
        <v>1팀</v>
      </c>
      <c r="AM1300" s="11" t="str">
        <f>VLOOKUP(표1[[#This Row],[담당자]],'담당자 정보'!B:G,6,FALSE)</f>
        <v>평정현</v>
      </c>
      <c r="AN1300" s="11" t="str">
        <f>VLOOKUP(표1[[#This Row],[팀장]],배민비즈계정!$B:$E,3,FALSE)</f>
        <v>jhpyeong</v>
      </c>
      <c r="AO1300" s="16" t="str">
        <f>VLOOKUP(표1[[#This Row],[팀장]],배민비즈계정!$B:$E,4,FALSE)</f>
        <v>010-4660-7292</v>
      </c>
      <c r="AP1300" s="2" t="str">
        <f t="shared" si="6"/>
        <v>인천</v>
      </c>
      <c r="AQ1300" s="2" t="str">
        <f t="shared" si="7"/>
        <v>부평구</v>
      </c>
      <c r="AR1300" s="2" t="str">
        <f>_xlfn.XLOOKUP(표1[[#This Row],[시도2]]&amp;" "&amp;표1[[#This Row],[시군구2]],요금제0402!C:C,요금제0402!G:G)</f>
        <v>경인B</v>
      </c>
      <c r="AS1300" s="2"/>
      <c r="AT1300" s="2"/>
      <c r="AU1300" s="2"/>
    </row>
    <row r="1301" spans="1:47" ht="16.5" customHeight="1">
      <c r="A1301" s="44">
        <v>1299</v>
      </c>
      <c r="B1301" s="11"/>
      <c r="C1301" s="11" t="s">
        <v>8782</v>
      </c>
      <c r="D1301" s="11" t="s">
        <v>8783</v>
      </c>
      <c r="E1301" s="11" t="s">
        <v>108</v>
      </c>
      <c r="F1301" s="11" t="s">
        <v>493</v>
      </c>
      <c r="G1301" s="11" t="s">
        <v>377</v>
      </c>
      <c r="H1301" s="11">
        <v>1</v>
      </c>
      <c r="I1301" s="50"/>
      <c r="J1301" s="11" t="s">
        <v>8784</v>
      </c>
      <c r="K1301" s="11" t="s">
        <v>8785</v>
      </c>
      <c r="L1301" s="11" t="s">
        <v>7116</v>
      </c>
      <c r="M1301" s="12">
        <v>45737</v>
      </c>
      <c r="N1301" s="12">
        <v>45742</v>
      </c>
      <c r="O1301" s="12" t="str">
        <f>IFERROR(_xlfn.XLOOKUP(표1[[#This Row],[시도]]&amp;" "&amp;표1[[#This Row],[시군구]],요금제0402!C:C,요금제0402!G:G),"-")</f>
        <v>지방</v>
      </c>
      <c r="P1301" s="40"/>
      <c r="Q1301" s="57">
        <v>200</v>
      </c>
      <c r="R1301" s="18">
        <f>IF(OR(표1[[#This Row],[대표자명]]="김진국",표1[[#This Row],[사업자번호]]=5913300426),50,100)</f>
        <v>100</v>
      </c>
      <c r="S1301" s="18">
        <v>50</v>
      </c>
      <c r="T1301" s="39" t="s">
        <v>64</v>
      </c>
      <c r="U1301" s="11" t="s">
        <v>64</v>
      </c>
      <c r="V1301" s="11">
        <v>3392000677</v>
      </c>
      <c r="W1301" s="11" t="s">
        <v>8786</v>
      </c>
      <c r="X1301" s="11" t="s">
        <v>8787</v>
      </c>
      <c r="Y1301" s="11" t="s">
        <v>8788</v>
      </c>
      <c r="Z1301" s="11">
        <v>100078437738</v>
      </c>
      <c r="AA1301" s="11" t="s">
        <v>1097</v>
      </c>
      <c r="AB1301" s="11" t="s">
        <v>8789</v>
      </c>
      <c r="AC1301" s="11"/>
      <c r="AD1301" s="11"/>
      <c r="AE1301" s="11"/>
      <c r="AF1301" s="15"/>
      <c r="AG1301" s="56" t="str">
        <f>IFERROR(VLOOKUP(표1[[#This Row],[담당자]],'담당자 정보'!$B:$D,2,0),"")</f>
        <v>바로고</v>
      </c>
      <c r="AH1301" s="11" t="str">
        <f>IFERROR(VLOOKUP(표1[[#This Row],[담당자]],'담당자 정보'!$B:$E,4,0),"")</f>
        <v>2팀</v>
      </c>
      <c r="AI1301" s="167" t="s">
        <v>535</v>
      </c>
      <c r="AJ1301" s="39" t="str">
        <f>IFERROR(VLOOKUP(표1[[#This Row],[담당자]],배민비즈계정!$B:$E,3,0),"")</f>
        <v>yckim</v>
      </c>
      <c r="AK1301" s="39" t="str">
        <f>IFERROR(VLOOKUP(표1[[#This Row],[담당자]],배민비즈계정!$B:$E,4,0),"")</f>
        <v>010-9995-3121</v>
      </c>
      <c r="AL1301" s="12" t="str">
        <f>VLOOKUP(표1[[#This Row],[담당자]],배민비즈계정!$B:$E,2,0)</f>
        <v>2팀</v>
      </c>
      <c r="AM1301" s="11" t="str">
        <f>VLOOKUP(표1[[#This Row],[담당자]],'담당자 정보'!B:G,6,FALSE)</f>
        <v>최융희</v>
      </c>
      <c r="AN1301" s="11" t="str">
        <f>VLOOKUP(표1[[#This Row],[팀장]],배민비즈계정!$B:$E,3,FALSE)</f>
        <v>yhchoi62</v>
      </c>
      <c r="AO1301" s="16" t="str">
        <f>VLOOKUP(표1[[#This Row],[팀장]],배민비즈계정!$B:$E,4,FALSE)</f>
        <v xml:space="preserve"> 010-2336-6262</v>
      </c>
      <c r="AP1301" s="2" t="str">
        <f t="shared" si="6"/>
        <v>부산</v>
      </c>
      <c r="AQ1301" s="2" t="str">
        <f t="shared" si="7"/>
        <v>북구</v>
      </c>
      <c r="AR1301" s="2" t="str">
        <f>_xlfn.XLOOKUP(표1[[#This Row],[시도2]]&amp;" "&amp;표1[[#This Row],[시군구2]],요금제0402!C:C,요금제0402!G:G)</f>
        <v>지방</v>
      </c>
      <c r="AS1301" s="2"/>
      <c r="AT1301" s="2"/>
      <c r="AU1301" s="2"/>
    </row>
    <row r="1302" spans="1:47" ht="16.5" customHeight="1">
      <c r="A1302" s="60">
        <v>1300</v>
      </c>
      <c r="B1302" s="11"/>
      <c r="C1302" s="11" t="s">
        <v>8790</v>
      </c>
      <c r="D1302" s="11" t="s">
        <v>8791</v>
      </c>
      <c r="E1302" s="11" t="s">
        <v>75</v>
      </c>
      <c r="F1302" s="11" t="s">
        <v>493</v>
      </c>
      <c r="G1302" s="11" t="s">
        <v>2027</v>
      </c>
      <c r="H1302" s="11">
        <v>0</v>
      </c>
      <c r="I1302" s="50"/>
      <c r="J1302" s="11" t="s">
        <v>8792</v>
      </c>
      <c r="K1302" s="11" t="s">
        <v>8793</v>
      </c>
      <c r="L1302" s="11" t="s">
        <v>7116</v>
      </c>
      <c r="M1302" s="12">
        <v>45737</v>
      </c>
      <c r="N1302" s="12">
        <v>45742</v>
      </c>
      <c r="O1302" s="12" t="str">
        <f>IFERROR(_xlfn.XLOOKUP(표1[[#This Row],[시도]]&amp;" "&amp;표1[[#This Row],[시군구]],요금제0402!C:C,요금제0402!G:G),"-")</f>
        <v>지방</v>
      </c>
      <c r="P1302" s="40"/>
      <c r="Q1302" s="57">
        <v>0</v>
      </c>
      <c r="R1302" s="18">
        <f>IF(OR(표1[[#This Row],[대표자명]]="김진국",표1[[#This Row],[사업자번호]]=5913300426),50,100)</f>
        <v>100</v>
      </c>
      <c r="S1302" s="18">
        <v>50</v>
      </c>
      <c r="T1302" s="39" t="s">
        <v>64</v>
      </c>
      <c r="U1302" s="11" t="s">
        <v>64</v>
      </c>
      <c r="V1302" s="11">
        <v>2164700857</v>
      </c>
      <c r="W1302" s="11" t="s">
        <v>8794</v>
      </c>
      <c r="X1302" s="11" t="s">
        <v>8795</v>
      </c>
      <c r="Y1302" s="11" t="s">
        <v>8796</v>
      </c>
      <c r="Z1302" s="11">
        <v>76380200053385</v>
      </c>
      <c r="AA1302" s="11" t="s">
        <v>90</v>
      </c>
      <c r="AB1302" s="11" t="s">
        <v>8797</v>
      </c>
      <c r="AC1302" s="11"/>
      <c r="AD1302" s="11"/>
      <c r="AE1302" s="11"/>
      <c r="AF1302" s="15"/>
      <c r="AG1302" s="56" t="str">
        <f>IFERROR(VLOOKUP(표1[[#This Row],[담당자]],'담당자 정보'!$B:$D,2,0),"")</f>
        <v>바로고</v>
      </c>
      <c r="AH1302" s="11" t="str">
        <f>IFERROR(VLOOKUP(표1[[#This Row],[담당자]],'담당자 정보'!$B:$E,4,0),"")</f>
        <v>2팀</v>
      </c>
      <c r="AI1302" s="167" t="s">
        <v>535</v>
      </c>
      <c r="AJ1302" s="39" t="str">
        <f>IFERROR(VLOOKUP(표1[[#This Row],[담당자]],배민비즈계정!$B:$E,3,0),"")</f>
        <v>yckim</v>
      </c>
      <c r="AK1302" s="39" t="str">
        <f>IFERROR(VLOOKUP(표1[[#This Row],[담당자]],배민비즈계정!$B:$E,4,0),"")</f>
        <v>010-9995-3121</v>
      </c>
      <c r="AL1302" s="12" t="str">
        <f>VLOOKUP(표1[[#This Row],[담당자]],배민비즈계정!$B:$E,2,0)</f>
        <v>2팀</v>
      </c>
      <c r="AM1302" s="11" t="str">
        <f>VLOOKUP(표1[[#This Row],[담당자]],'담당자 정보'!B:G,6,FALSE)</f>
        <v>최융희</v>
      </c>
      <c r="AN1302" s="11" t="str">
        <f>VLOOKUP(표1[[#This Row],[팀장]],배민비즈계정!$B:$E,3,FALSE)</f>
        <v>yhchoi62</v>
      </c>
      <c r="AO1302" s="16" t="str">
        <f>VLOOKUP(표1[[#This Row],[팀장]],배민비즈계정!$B:$E,4,FALSE)</f>
        <v xml:space="preserve"> 010-2336-6262</v>
      </c>
      <c r="AP1302" s="2" t="str">
        <f t="shared" si="6"/>
        <v>부산</v>
      </c>
      <c r="AQ1302" s="2" t="str">
        <f t="shared" si="7"/>
        <v>기장군</v>
      </c>
      <c r="AR1302" s="2" t="str">
        <f>_xlfn.XLOOKUP(표1[[#This Row],[시도2]]&amp;" "&amp;표1[[#This Row],[시군구2]],요금제0402!C:C,요금제0402!G:G)</f>
        <v>지방</v>
      </c>
      <c r="AS1302" s="2"/>
      <c r="AT1302" s="2"/>
      <c r="AU1302" s="2"/>
    </row>
    <row r="1303" spans="1:47" ht="16.5" customHeight="1">
      <c r="A1303" s="44">
        <v>1301</v>
      </c>
      <c r="B1303" s="11"/>
      <c r="C1303" s="11" t="s">
        <v>8798</v>
      </c>
      <c r="D1303" s="11" t="s">
        <v>8799</v>
      </c>
      <c r="E1303" s="11" t="s">
        <v>56</v>
      </c>
      <c r="F1303" s="11" t="s">
        <v>1747</v>
      </c>
      <c r="G1303" s="11" t="s">
        <v>8800</v>
      </c>
      <c r="H1303" s="11">
        <v>1</v>
      </c>
      <c r="I1303" s="50"/>
      <c r="J1303" s="11" t="s">
        <v>8801</v>
      </c>
      <c r="K1303" s="11" t="s">
        <v>8802</v>
      </c>
      <c r="L1303" s="11" t="s">
        <v>7116</v>
      </c>
      <c r="M1303" s="12">
        <v>45737</v>
      </c>
      <c r="N1303" s="12">
        <v>45742</v>
      </c>
      <c r="O1303" s="12" t="str">
        <f>IFERROR(_xlfn.XLOOKUP(표1[[#This Row],[시도]]&amp;" "&amp;표1[[#This Row],[시군구]],요금제0402!C:C,요금제0402!G:G),"-")</f>
        <v>지방</v>
      </c>
      <c r="P1303" s="40"/>
      <c r="Q1303" s="57">
        <v>0</v>
      </c>
      <c r="R1303" s="18">
        <f>IF(OR(표1[[#This Row],[대표자명]]="김진국",표1[[#This Row],[사업자번호]]=5913300426),50,100)</f>
        <v>100</v>
      </c>
      <c r="S1303" s="18">
        <v>50</v>
      </c>
      <c r="T1303" s="39" t="s">
        <v>64</v>
      </c>
      <c r="U1303" s="11" t="s">
        <v>64</v>
      </c>
      <c r="V1303" s="11">
        <v>6420201753</v>
      </c>
      <c r="W1303" s="11" t="s">
        <v>8803</v>
      </c>
      <c r="X1303" s="11" t="s">
        <v>8804</v>
      </c>
      <c r="Y1303" s="11" t="s">
        <v>8805</v>
      </c>
      <c r="Z1303" s="11">
        <v>132131571508</v>
      </c>
      <c r="AA1303" s="11" t="s">
        <v>430</v>
      </c>
      <c r="AB1303" s="11" t="s">
        <v>8806</v>
      </c>
      <c r="AC1303" s="11"/>
      <c r="AD1303" s="11"/>
      <c r="AE1303" s="11"/>
      <c r="AF1303" s="15"/>
      <c r="AG1303" s="56" t="str">
        <f>IFERROR(VLOOKUP(표1[[#This Row],[담당자]],'담당자 정보'!$B:$D,2,0),"")</f>
        <v>바로고</v>
      </c>
      <c r="AH1303" s="11" t="str">
        <f>IFERROR(VLOOKUP(표1[[#This Row],[담당자]],'담당자 정보'!$B:$E,4,0),"")</f>
        <v>2팀</v>
      </c>
      <c r="AI1303" s="167" t="s">
        <v>8769</v>
      </c>
      <c r="AJ1303" s="39" t="str">
        <f>IFERROR(VLOOKUP(표1[[#This Row],[담당자]],배민비즈계정!$B:$E,3,0),"")</f>
        <v>gong91</v>
      </c>
      <c r="AK1303" s="39" t="str">
        <f>IFERROR(VLOOKUP(표1[[#This Row],[담당자]],배민비즈계정!$B:$E,4,0),"")</f>
        <v>010-3386-2974</v>
      </c>
      <c r="AL1303" s="12" t="str">
        <f>VLOOKUP(표1[[#This Row],[담당자]],배민비즈계정!$B:$E,2,0)</f>
        <v>2팀</v>
      </c>
      <c r="AM1303" s="11" t="str">
        <f>VLOOKUP(표1[[#This Row],[담당자]],'담당자 정보'!B:G,6,FALSE)</f>
        <v>최융희</v>
      </c>
      <c r="AN1303" s="11" t="str">
        <f>VLOOKUP(표1[[#This Row],[팀장]],배민비즈계정!$B:$E,3,FALSE)</f>
        <v>yhchoi62</v>
      </c>
      <c r="AO1303" s="16" t="str">
        <f>VLOOKUP(표1[[#This Row],[팀장]],배민비즈계정!$B:$E,4,FALSE)</f>
        <v xml:space="preserve"> 010-2336-6262</v>
      </c>
      <c r="AP1303" s="2" t="str">
        <f t="shared" si="6"/>
        <v>경북</v>
      </c>
      <c r="AQ1303" s="2" t="str">
        <f t="shared" si="7"/>
        <v>김천시</v>
      </c>
      <c r="AR1303" s="2" t="str">
        <f>_xlfn.XLOOKUP(표1[[#This Row],[시도2]]&amp;" "&amp;표1[[#This Row],[시군구2]],요금제0402!C:C,요금제0402!G:G)</f>
        <v>지방</v>
      </c>
      <c r="AS1303" s="2"/>
      <c r="AT1303" s="2"/>
      <c r="AU1303" s="2"/>
    </row>
    <row r="1304" spans="1:47" ht="16.5" customHeight="1">
      <c r="A1304" s="60">
        <v>1302</v>
      </c>
      <c r="B1304" s="11"/>
      <c r="C1304" s="11" t="s">
        <v>8807</v>
      </c>
      <c r="D1304" s="11" t="s">
        <v>8808</v>
      </c>
      <c r="E1304" s="11" t="s">
        <v>75</v>
      </c>
      <c r="F1304" s="11" t="s">
        <v>288</v>
      </c>
      <c r="G1304" s="11" t="s">
        <v>435</v>
      </c>
      <c r="H1304" s="11">
        <v>0</v>
      </c>
      <c r="I1304" s="50"/>
      <c r="J1304" s="11" t="s">
        <v>8809</v>
      </c>
      <c r="K1304" s="11" t="s">
        <v>8810</v>
      </c>
      <c r="L1304" s="11" t="s">
        <v>7116</v>
      </c>
      <c r="M1304" s="12">
        <v>45737</v>
      </c>
      <c r="N1304" s="12">
        <v>45742</v>
      </c>
      <c r="O1304" s="12" t="str">
        <f>IFERROR(_xlfn.XLOOKUP(표1[[#This Row],[시도]]&amp;" "&amp;표1[[#This Row],[시군구]],요금제0402!C:C,요금제0402!G:G),"-")</f>
        <v>지방</v>
      </c>
      <c r="P1304" s="40"/>
      <c r="Q1304" s="57">
        <v>0</v>
      </c>
      <c r="R1304" s="18">
        <f>IF(OR(표1[[#This Row],[대표자명]]="김진국",표1[[#This Row],[사업자번호]]=5913300426),50,100)</f>
        <v>50</v>
      </c>
      <c r="S1304" s="18">
        <v>0</v>
      </c>
      <c r="T1304" s="12" t="s">
        <v>63</v>
      </c>
      <c r="U1304" s="11" t="s">
        <v>64</v>
      </c>
      <c r="V1304" s="11">
        <v>3400801918</v>
      </c>
      <c r="W1304" s="11" t="s">
        <v>293</v>
      </c>
      <c r="X1304" s="11" t="s">
        <v>294</v>
      </c>
      <c r="Y1304" s="11" t="s">
        <v>295</v>
      </c>
      <c r="Z1304" s="11">
        <v>11791067065807</v>
      </c>
      <c r="AA1304" s="11" t="s">
        <v>296</v>
      </c>
      <c r="AB1304" s="11" t="s">
        <v>297</v>
      </c>
      <c r="AC1304" s="11"/>
      <c r="AD1304" s="11"/>
      <c r="AE1304" s="11"/>
      <c r="AF1304" s="15"/>
      <c r="AG1304" s="56" t="str">
        <f>IFERROR(VLOOKUP(표1[[#This Row],[담당자]],'담당자 정보'!$B:$D,2,0),"")</f>
        <v>바로고</v>
      </c>
      <c r="AH1304" s="11" t="str">
        <f>IFERROR(VLOOKUP(표1[[#This Row],[담당자]],'담당자 정보'!$B:$E,4,0),"")</f>
        <v>2팀</v>
      </c>
      <c r="AI1304" s="167" t="s">
        <v>298</v>
      </c>
      <c r="AJ1304" s="39" t="str">
        <f>IFERROR(VLOOKUP(표1[[#This Row],[담당자]],배민비즈계정!$B:$E,3,0),"")</f>
        <v>hbshim</v>
      </c>
      <c r="AK1304" s="39" t="str">
        <f>IFERROR(VLOOKUP(표1[[#This Row],[담당자]],배민비즈계정!$B:$E,4,0),"")</f>
        <v xml:space="preserve"> 010-8940-9029</v>
      </c>
      <c r="AL1304" s="12" t="str">
        <f>VLOOKUP(표1[[#This Row],[담당자]],배민비즈계정!$B:$E,2,0)</f>
        <v>2팀</v>
      </c>
      <c r="AM1304" s="11" t="str">
        <f>VLOOKUP(표1[[#This Row],[담당자]],'담당자 정보'!B:G,6,FALSE)</f>
        <v>최융희</v>
      </c>
      <c r="AN1304" s="11" t="str">
        <f>VLOOKUP(표1[[#This Row],[팀장]],배민비즈계정!$B:$E,3,FALSE)</f>
        <v>yhchoi62</v>
      </c>
      <c r="AO1304" s="16" t="str">
        <f>VLOOKUP(표1[[#This Row],[팀장]],배민비즈계정!$B:$E,4,FALSE)</f>
        <v xml:space="preserve"> 010-2336-6262</v>
      </c>
      <c r="AP1304" s="2" t="str">
        <f t="shared" si="6"/>
        <v>대전</v>
      </c>
      <c r="AQ1304" s="2" t="str">
        <f t="shared" si="7"/>
        <v>서구</v>
      </c>
      <c r="AR1304" s="2" t="str">
        <f>_xlfn.XLOOKUP(표1[[#This Row],[시도2]]&amp;" "&amp;표1[[#This Row],[시군구2]],요금제0402!C:C,요금제0402!G:G)</f>
        <v>지방</v>
      </c>
      <c r="AS1304" s="171" t="s">
        <v>8811</v>
      </c>
      <c r="AT1304" s="2"/>
      <c r="AU1304" s="2"/>
    </row>
    <row r="1305" spans="1:47" ht="16.5" customHeight="1">
      <c r="A1305" s="44">
        <v>1303</v>
      </c>
      <c r="B1305" s="11"/>
      <c r="C1305" s="11" t="s">
        <v>8812</v>
      </c>
      <c r="D1305" s="11" t="s">
        <v>8813</v>
      </c>
      <c r="E1305" s="11" t="s">
        <v>75</v>
      </c>
      <c r="F1305" s="11" t="s">
        <v>481</v>
      </c>
      <c r="G1305" s="11" t="s">
        <v>8398</v>
      </c>
      <c r="H1305" s="11">
        <v>0</v>
      </c>
      <c r="I1305" s="50"/>
      <c r="J1305" s="11" t="s">
        <v>8814</v>
      </c>
      <c r="K1305" s="11" t="s">
        <v>8815</v>
      </c>
      <c r="L1305" s="11" t="s">
        <v>7116</v>
      </c>
      <c r="M1305" s="12">
        <v>45737</v>
      </c>
      <c r="N1305" s="12">
        <v>45742</v>
      </c>
      <c r="O1305" s="12" t="str">
        <f>IFERROR(_xlfn.XLOOKUP(표1[[#This Row],[시도]]&amp;" "&amp;표1[[#This Row],[시군구]],요금제0402!C:C,요금제0402!G:G),"-")</f>
        <v>지방</v>
      </c>
      <c r="P1305" s="40"/>
      <c r="Q1305" s="57">
        <v>0</v>
      </c>
      <c r="R1305" s="18">
        <f>IF(OR(표1[[#This Row],[대표자명]]="김진국",표1[[#This Row],[사업자번호]]=5913300426),50,100)</f>
        <v>100</v>
      </c>
      <c r="S1305" s="18">
        <v>50</v>
      </c>
      <c r="T1305" s="39" t="s">
        <v>64</v>
      </c>
      <c r="U1305" s="11" t="s">
        <v>64</v>
      </c>
      <c r="V1305" s="11">
        <v>6350302052</v>
      </c>
      <c r="W1305" s="11" t="s">
        <v>8816</v>
      </c>
      <c r="X1305" s="11" t="s">
        <v>8817</v>
      </c>
      <c r="Y1305" s="11" t="s">
        <v>8818</v>
      </c>
      <c r="Z1305" s="11">
        <v>202043140598</v>
      </c>
      <c r="AA1305" s="11" t="s">
        <v>1251</v>
      </c>
      <c r="AB1305" s="11" t="s">
        <v>8819</v>
      </c>
      <c r="AC1305" s="11"/>
      <c r="AD1305" s="11"/>
      <c r="AE1305" s="11"/>
      <c r="AF1305" s="15"/>
      <c r="AG1305" s="56" t="str">
        <f>IFERROR(VLOOKUP(표1[[#This Row],[담당자]],'담당자 정보'!$B:$D,2,0),"")</f>
        <v>딜버</v>
      </c>
      <c r="AH1305" s="11" t="str">
        <f>IFERROR(VLOOKUP(표1[[#This Row],[담당자]],'담당자 정보'!$B:$E,4,0),"")</f>
        <v>-</v>
      </c>
      <c r="AI1305" s="167" t="s">
        <v>8405</v>
      </c>
      <c r="AJ1305" s="39">
        <f>IFERROR(VLOOKUP(표1[[#This Row],[담당자]],배민비즈계정!$B:$E,3,0),"")</f>
        <v>0</v>
      </c>
      <c r="AK1305" s="39" t="str">
        <f>IFERROR(VLOOKUP(표1[[#This Row],[담당자]],배민비즈계정!$B:$E,4,0),"")</f>
        <v>010-2599-3731</v>
      </c>
      <c r="AL1305" s="12" t="str">
        <f>VLOOKUP(표1[[#This Row],[담당자]],배민비즈계정!$B:$E,2,0)</f>
        <v>딜버</v>
      </c>
      <c r="AM1305" s="11">
        <f>VLOOKUP(표1[[#This Row],[담당자]],'담당자 정보'!B:G,6,FALSE)</f>
        <v>0</v>
      </c>
      <c r="AN1305" s="11" t="e">
        <f>VLOOKUP(표1[[#This Row],[팀장]],배민비즈계정!$B:$E,3,FALSE)</f>
        <v>#N/A</v>
      </c>
      <c r="AO1305" s="16" t="e">
        <f>VLOOKUP(표1[[#This Row],[팀장]],배민비즈계정!$B:$E,4,FALSE)</f>
        <v>#N/A</v>
      </c>
      <c r="AP1305" s="2" t="str">
        <f t="shared" si="6"/>
        <v>경남</v>
      </c>
      <c r="AQ1305" s="2" t="str">
        <f t="shared" si="7"/>
        <v>사천시</v>
      </c>
      <c r="AR1305" s="2" t="str">
        <f>_xlfn.XLOOKUP(표1[[#This Row],[시도2]]&amp;" "&amp;표1[[#This Row],[시군구2]],요금제0402!C:C,요금제0402!G:G)</f>
        <v>지방</v>
      </c>
      <c r="AS1305" s="2"/>
      <c r="AT1305" s="2"/>
      <c r="AU1305" s="2"/>
    </row>
    <row r="1306" spans="1:47" ht="16.5" customHeight="1">
      <c r="A1306" s="60">
        <v>1304</v>
      </c>
      <c r="B1306" s="11"/>
      <c r="C1306" s="11" t="s">
        <v>8820</v>
      </c>
      <c r="D1306" s="11" t="s">
        <v>8821</v>
      </c>
      <c r="E1306" s="11" t="s">
        <v>3758</v>
      </c>
      <c r="F1306" s="11" t="s">
        <v>1706</v>
      </c>
      <c r="G1306" s="11" t="s">
        <v>8822</v>
      </c>
      <c r="H1306" s="11">
        <v>0</v>
      </c>
      <c r="I1306" s="50"/>
      <c r="J1306" s="11" t="s">
        <v>8823</v>
      </c>
      <c r="K1306" s="11" t="s">
        <v>8824</v>
      </c>
      <c r="L1306" s="11" t="s">
        <v>7116</v>
      </c>
      <c r="M1306" s="12">
        <v>45737</v>
      </c>
      <c r="N1306" s="12">
        <v>45742</v>
      </c>
      <c r="O1306" s="12" t="str">
        <f>IFERROR(_xlfn.XLOOKUP(표1[[#This Row],[시도]]&amp;" "&amp;표1[[#This Row],[시군구]],요금제0402!C:C,요금제0402!G:G),"-")</f>
        <v>지방</v>
      </c>
      <c r="P1306" s="40"/>
      <c r="Q1306" s="57">
        <v>200</v>
      </c>
      <c r="R1306" s="18">
        <f>IF(OR(표1[[#This Row],[대표자명]]="김진국",표1[[#This Row],[사업자번호]]=5913300426),50,100)</f>
        <v>100</v>
      </c>
      <c r="S1306" s="18">
        <v>50</v>
      </c>
      <c r="T1306" s="39" t="s">
        <v>64</v>
      </c>
      <c r="U1306" s="11" t="s">
        <v>150</v>
      </c>
      <c r="V1306" s="11">
        <v>0</v>
      </c>
      <c r="W1306" s="11">
        <v>0</v>
      </c>
      <c r="X1306" s="11">
        <v>0</v>
      </c>
      <c r="Y1306" s="11">
        <v>0</v>
      </c>
      <c r="Z1306" s="11">
        <v>0</v>
      </c>
      <c r="AA1306" s="11">
        <v>0</v>
      </c>
      <c r="AB1306" s="11">
        <v>0</v>
      </c>
      <c r="AC1306" s="11"/>
      <c r="AD1306" s="11"/>
      <c r="AE1306" s="11"/>
      <c r="AF1306" s="15"/>
      <c r="AG1306" s="56" t="str">
        <f>IFERROR(VLOOKUP(표1[[#This Row],[담당자]],'담당자 정보'!$B:$D,2,0),"")</f>
        <v>바로고</v>
      </c>
      <c r="AH1306" s="11" t="str">
        <f>IFERROR(VLOOKUP(표1[[#This Row],[담당자]],'담당자 정보'!$B:$E,4,0),"")</f>
        <v>2팀</v>
      </c>
      <c r="AI1306" s="167" t="s">
        <v>8181</v>
      </c>
      <c r="AJ1306" s="39" t="str">
        <f>IFERROR(VLOOKUP(표1[[#This Row],[담당자]],배민비즈계정!$B:$E,3,0),"")</f>
        <v>realjay133</v>
      </c>
      <c r="AK1306" s="39" t="str">
        <f>IFERROR(VLOOKUP(표1[[#This Row],[담당자]],배민비즈계정!$B:$E,4,0),"")</f>
        <v>010-5830-1592</v>
      </c>
      <c r="AL1306" s="12" t="str">
        <f>VLOOKUP(표1[[#This Row],[담당자]],배민비즈계정!$B:$E,2,0)</f>
        <v>2팀</v>
      </c>
      <c r="AM1306" s="11" t="str">
        <f>VLOOKUP(표1[[#This Row],[담당자]],'담당자 정보'!B:G,6,FALSE)</f>
        <v>최융희</v>
      </c>
      <c r="AN1306" s="11" t="str">
        <f>VLOOKUP(표1[[#This Row],[팀장]],배민비즈계정!$B:$E,3,FALSE)</f>
        <v>yhchoi62</v>
      </c>
      <c r="AO1306" s="16" t="str">
        <f>VLOOKUP(표1[[#This Row],[팀장]],배민비즈계정!$B:$E,4,FALSE)</f>
        <v xml:space="preserve"> 010-2336-6262</v>
      </c>
      <c r="AP1306" s="2" t="str">
        <f t="shared" si="6"/>
        <v>전북</v>
      </c>
      <c r="AQ1306" s="2" t="str">
        <f t="shared" si="7"/>
        <v>정읍시</v>
      </c>
      <c r="AR1306" s="2" t="str">
        <f>_xlfn.XLOOKUP(표1[[#This Row],[시도2]]&amp;" "&amp;표1[[#This Row],[시군구2]],요금제0402!C:C,요금제0402!G:G)</f>
        <v>지방</v>
      </c>
      <c r="AS1306" s="2"/>
      <c r="AT1306" s="2"/>
      <c r="AU1306" s="2"/>
    </row>
    <row r="1307" spans="1:47" ht="16.5" customHeight="1">
      <c r="A1307" s="44">
        <v>1305</v>
      </c>
      <c r="B1307" s="11"/>
      <c r="C1307" s="11" t="s">
        <v>8825</v>
      </c>
      <c r="D1307" s="11" t="s">
        <v>8826</v>
      </c>
      <c r="E1307" s="11" t="s">
        <v>75</v>
      </c>
      <c r="F1307" s="11" t="s">
        <v>1706</v>
      </c>
      <c r="G1307" s="11" t="s">
        <v>8822</v>
      </c>
      <c r="H1307" s="11">
        <v>0</v>
      </c>
      <c r="I1307" s="50"/>
      <c r="J1307" s="11" t="s">
        <v>8827</v>
      </c>
      <c r="K1307" s="11" t="s">
        <v>8828</v>
      </c>
      <c r="L1307" s="11" t="s">
        <v>7116</v>
      </c>
      <c r="M1307" s="12">
        <v>45737</v>
      </c>
      <c r="N1307" s="12">
        <v>45742</v>
      </c>
      <c r="O1307" s="12" t="str">
        <f>IFERROR(_xlfn.XLOOKUP(표1[[#This Row],[시도]]&amp;" "&amp;표1[[#This Row],[시군구]],요금제0402!C:C,요금제0402!G:G),"-")</f>
        <v>지방</v>
      </c>
      <c r="P1307" s="40"/>
      <c r="Q1307" s="57">
        <v>200</v>
      </c>
      <c r="R1307" s="18">
        <f>IF(OR(표1[[#This Row],[대표자명]]="김진국",표1[[#This Row],[사업자번호]]=5913300426),50,100)</f>
        <v>100</v>
      </c>
      <c r="S1307" s="18">
        <v>50</v>
      </c>
      <c r="T1307" s="39" t="s">
        <v>64</v>
      </c>
      <c r="U1307" s="11" t="s">
        <v>64</v>
      </c>
      <c r="V1307" s="11">
        <v>4201402010</v>
      </c>
      <c r="W1307" s="11" t="s">
        <v>8829</v>
      </c>
      <c r="X1307" s="11" t="s">
        <v>8830</v>
      </c>
      <c r="Y1307" s="11" t="s">
        <v>8831</v>
      </c>
      <c r="Z1307" s="11">
        <v>3333114740817</v>
      </c>
      <c r="AA1307" s="11" t="s">
        <v>68</v>
      </c>
      <c r="AB1307" s="11" t="s">
        <v>8832</v>
      </c>
      <c r="AC1307" s="11"/>
      <c r="AD1307" s="11"/>
      <c r="AE1307" s="11"/>
      <c r="AF1307" s="15"/>
      <c r="AG1307" s="56" t="str">
        <f>IFERROR(VLOOKUP(표1[[#This Row],[담당자]],'담당자 정보'!$B:$D,2,0),"")</f>
        <v>바로고</v>
      </c>
      <c r="AH1307" s="11" t="str">
        <f>IFERROR(VLOOKUP(표1[[#This Row],[담당자]],'담당자 정보'!$B:$E,4,0),"")</f>
        <v>2팀</v>
      </c>
      <c r="AI1307" s="167" t="s">
        <v>8181</v>
      </c>
      <c r="AJ1307" s="39" t="str">
        <f>IFERROR(VLOOKUP(표1[[#This Row],[담당자]],배민비즈계정!$B:$E,3,0),"")</f>
        <v>realjay133</v>
      </c>
      <c r="AK1307" s="39" t="str">
        <f>IFERROR(VLOOKUP(표1[[#This Row],[담당자]],배민비즈계정!$B:$E,4,0),"")</f>
        <v>010-5830-1592</v>
      </c>
      <c r="AL1307" s="12" t="str">
        <f>VLOOKUP(표1[[#This Row],[담당자]],배민비즈계정!$B:$E,2,0)</f>
        <v>2팀</v>
      </c>
      <c r="AM1307" s="11" t="str">
        <f>VLOOKUP(표1[[#This Row],[담당자]],'담당자 정보'!B:G,6,FALSE)</f>
        <v>최융희</v>
      </c>
      <c r="AN1307" s="11" t="str">
        <f>VLOOKUP(표1[[#This Row],[팀장]],배민비즈계정!$B:$E,3,FALSE)</f>
        <v>yhchoi62</v>
      </c>
      <c r="AO1307" s="16" t="str">
        <f>VLOOKUP(표1[[#This Row],[팀장]],배민비즈계정!$B:$E,4,FALSE)</f>
        <v xml:space="preserve"> 010-2336-6262</v>
      </c>
      <c r="AP1307" s="2" t="str">
        <f t="shared" si="6"/>
        <v>전북</v>
      </c>
      <c r="AQ1307" s="2" t="str">
        <f t="shared" si="7"/>
        <v>정읍시</v>
      </c>
      <c r="AR1307" s="2" t="str">
        <f>_xlfn.XLOOKUP(표1[[#This Row],[시도2]]&amp;" "&amp;표1[[#This Row],[시군구2]],요금제0402!C:C,요금제0402!G:G)</f>
        <v>지방</v>
      </c>
      <c r="AS1307" s="2"/>
      <c r="AT1307" s="2"/>
      <c r="AU1307" s="2"/>
    </row>
    <row r="1308" spans="1:47" ht="16.5" customHeight="1">
      <c r="A1308" s="60">
        <v>1306</v>
      </c>
      <c r="B1308" s="11"/>
      <c r="C1308" s="11" t="s">
        <v>8833</v>
      </c>
      <c r="D1308" s="11" t="s">
        <v>8834</v>
      </c>
      <c r="E1308" s="11" t="s">
        <v>56</v>
      </c>
      <c r="F1308" s="11" t="s">
        <v>1706</v>
      </c>
      <c r="G1308" s="11" t="s">
        <v>8822</v>
      </c>
      <c r="H1308" s="11">
        <v>0</v>
      </c>
      <c r="I1308" s="50"/>
      <c r="J1308" s="11" t="s">
        <v>8835</v>
      </c>
      <c r="K1308" s="11" t="s">
        <v>8836</v>
      </c>
      <c r="L1308" s="11" t="s">
        <v>7116</v>
      </c>
      <c r="M1308" s="12">
        <v>45737</v>
      </c>
      <c r="N1308" s="12">
        <v>45742</v>
      </c>
      <c r="O1308" s="12" t="str">
        <f>IFERROR(_xlfn.XLOOKUP(표1[[#This Row],[시도]]&amp;" "&amp;표1[[#This Row],[시군구]],요금제0402!C:C,요금제0402!G:G),"-")</f>
        <v>지방</v>
      </c>
      <c r="P1308" s="40"/>
      <c r="Q1308" s="57">
        <v>200</v>
      </c>
      <c r="R1308" s="18">
        <f>IF(OR(표1[[#This Row],[대표자명]]="김진국",표1[[#This Row],[사업자번호]]=5913300426),50,100)</f>
        <v>100</v>
      </c>
      <c r="S1308" s="18">
        <v>50</v>
      </c>
      <c r="T1308" s="39" t="s">
        <v>64</v>
      </c>
      <c r="U1308" s="11" t="s">
        <v>64</v>
      </c>
      <c r="V1308" s="11">
        <v>4092536241</v>
      </c>
      <c r="W1308" s="11" t="s">
        <v>8837</v>
      </c>
      <c r="X1308" s="11" t="s">
        <v>8838</v>
      </c>
      <c r="Y1308" s="11" t="s">
        <v>8839</v>
      </c>
      <c r="Z1308" s="11">
        <v>1005903269582</v>
      </c>
      <c r="AA1308" s="11" t="s">
        <v>259</v>
      </c>
      <c r="AB1308" s="11" t="s">
        <v>8840</v>
      </c>
      <c r="AC1308" s="11"/>
      <c r="AD1308" s="11"/>
      <c r="AE1308" s="11"/>
      <c r="AF1308" s="15"/>
      <c r="AG1308" s="56" t="str">
        <f>IFERROR(VLOOKUP(표1[[#This Row],[담당자]],'담당자 정보'!$B:$D,2,0),"")</f>
        <v>바로고</v>
      </c>
      <c r="AH1308" s="11" t="str">
        <f>IFERROR(VLOOKUP(표1[[#This Row],[담당자]],'담당자 정보'!$B:$E,4,0),"")</f>
        <v>2팀</v>
      </c>
      <c r="AI1308" s="167" t="s">
        <v>8181</v>
      </c>
      <c r="AJ1308" s="39" t="str">
        <f>IFERROR(VLOOKUP(표1[[#This Row],[담당자]],배민비즈계정!$B:$E,3,0),"")</f>
        <v>realjay133</v>
      </c>
      <c r="AK1308" s="39" t="str">
        <f>IFERROR(VLOOKUP(표1[[#This Row],[담당자]],배민비즈계정!$B:$E,4,0),"")</f>
        <v>010-5830-1592</v>
      </c>
      <c r="AL1308" s="12" t="str">
        <f>VLOOKUP(표1[[#This Row],[담당자]],배민비즈계정!$B:$E,2,0)</f>
        <v>2팀</v>
      </c>
      <c r="AM1308" s="11" t="str">
        <f>VLOOKUP(표1[[#This Row],[담당자]],'담당자 정보'!B:G,6,FALSE)</f>
        <v>최융희</v>
      </c>
      <c r="AN1308" s="11" t="str">
        <f>VLOOKUP(표1[[#This Row],[팀장]],배민비즈계정!$B:$E,3,FALSE)</f>
        <v>yhchoi62</v>
      </c>
      <c r="AO1308" s="16" t="str">
        <f>VLOOKUP(표1[[#This Row],[팀장]],배민비즈계정!$B:$E,4,FALSE)</f>
        <v xml:space="preserve"> 010-2336-6262</v>
      </c>
      <c r="AP1308" s="2" t="str">
        <f t="shared" si="6"/>
        <v>전북</v>
      </c>
      <c r="AQ1308" s="2" t="str">
        <f t="shared" si="7"/>
        <v>정읍시</v>
      </c>
      <c r="AR1308" s="2" t="str">
        <f>_xlfn.XLOOKUP(표1[[#This Row],[시도2]]&amp;" "&amp;표1[[#This Row],[시군구2]],요금제0402!C:C,요금제0402!G:G)</f>
        <v>지방</v>
      </c>
      <c r="AS1308" s="2"/>
      <c r="AT1308" s="2"/>
      <c r="AU1308" s="2"/>
    </row>
    <row r="1309" spans="1:47" ht="16.5" customHeight="1">
      <c r="A1309" s="44">
        <v>1307</v>
      </c>
      <c r="B1309" s="11"/>
      <c r="C1309" s="11" t="s">
        <v>8841</v>
      </c>
      <c r="D1309" s="11" t="s">
        <v>8842</v>
      </c>
      <c r="E1309" s="11" t="s">
        <v>56</v>
      </c>
      <c r="F1309" s="11" t="s">
        <v>288</v>
      </c>
      <c r="G1309" s="11" t="s">
        <v>435</v>
      </c>
      <c r="H1309" s="11">
        <v>1</v>
      </c>
      <c r="I1309" s="50"/>
      <c r="J1309" s="11" t="s">
        <v>8843</v>
      </c>
      <c r="K1309" s="11" t="s">
        <v>8844</v>
      </c>
      <c r="L1309" s="11" t="s">
        <v>7116</v>
      </c>
      <c r="M1309" s="12">
        <v>45737</v>
      </c>
      <c r="N1309" s="12">
        <v>45742</v>
      </c>
      <c r="O1309" s="12" t="str">
        <f>IFERROR(_xlfn.XLOOKUP(표1[[#This Row],[시도]]&amp;" "&amp;표1[[#This Row],[시군구]],요금제0402!C:C,요금제0402!G:G),"-")</f>
        <v>지방</v>
      </c>
      <c r="P1309" s="40"/>
      <c r="Q1309" s="57">
        <v>0</v>
      </c>
      <c r="R1309" s="18">
        <f>IF(OR(표1[[#This Row],[대표자명]]="김진국",표1[[#This Row],[사업자번호]]=5913300426),50,100)</f>
        <v>50</v>
      </c>
      <c r="S1309" s="18">
        <v>0</v>
      </c>
      <c r="T1309" s="12" t="s">
        <v>63</v>
      </c>
      <c r="U1309" s="11" t="s">
        <v>64</v>
      </c>
      <c r="V1309" s="11">
        <v>3400801918</v>
      </c>
      <c r="W1309" s="11" t="s">
        <v>293</v>
      </c>
      <c r="X1309" s="11" t="s">
        <v>294</v>
      </c>
      <c r="Y1309" s="11" t="s">
        <v>295</v>
      </c>
      <c r="Z1309" s="11">
        <v>11791067065807</v>
      </c>
      <c r="AA1309" s="11" t="s">
        <v>296</v>
      </c>
      <c r="AB1309" s="11" t="s">
        <v>297</v>
      </c>
      <c r="AC1309" s="11"/>
      <c r="AD1309" s="11"/>
      <c r="AE1309" s="11"/>
      <c r="AF1309" s="15"/>
      <c r="AG1309" s="56" t="str">
        <f>IFERROR(VLOOKUP(표1[[#This Row],[담당자]],'담당자 정보'!$B:$D,2,0),"")</f>
        <v>바로고</v>
      </c>
      <c r="AH1309" s="11" t="str">
        <f>IFERROR(VLOOKUP(표1[[#This Row],[담당자]],'담당자 정보'!$B:$E,4,0),"")</f>
        <v>2팀</v>
      </c>
      <c r="AI1309" s="167" t="s">
        <v>298</v>
      </c>
      <c r="AJ1309" s="39" t="str">
        <f>IFERROR(VLOOKUP(표1[[#This Row],[담당자]],배민비즈계정!$B:$E,3,0),"")</f>
        <v>hbshim</v>
      </c>
      <c r="AK1309" s="39" t="str">
        <f>IFERROR(VLOOKUP(표1[[#This Row],[담당자]],배민비즈계정!$B:$E,4,0),"")</f>
        <v xml:space="preserve"> 010-8940-9029</v>
      </c>
      <c r="AL1309" s="12" t="str">
        <f>VLOOKUP(표1[[#This Row],[담당자]],배민비즈계정!$B:$E,2,0)</f>
        <v>2팀</v>
      </c>
      <c r="AM1309" s="11" t="str">
        <f>VLOOKUP(표1[[#This Row],[담당자]],'담당자 정보'!B:G,6,FALSE)</f>
        <v>최융희</v>
      </c>
      <c r="AN1309" s="11" t="str">
        <f>VLOOKUP(표1[[#This Row],[팀장]],배민비즈계정!$B:$E,3,FALSE)</f>
        <v>yhchoi62</v>
      </c>
      <c r="AO1309" s="16" t="str">
        <f>VLOOKUP(표1[[#This Row],[팀장]],배민비즈계정!$B:$E,4,FALSE)</f>
        <v xml:space="preserve"> 010-2336-6262</v>
      </c>
      <c r="AP1309" s="2" t="str">
        <f t="shared" ref="AP1309:AP1340" si="8">F1309</f>
        <v>대전</v>
      </c>
      <c r="AQ1309" s="2" t="str">
        <f t="shared" ref="AQ1309:AQ1340" si="9">G1309</f>
        <v>서구</v>
      </c>
      <c r="AR1309" s="2" t="str">
        <f>_xlfn.XLOOKUP(표1[[#This Row],[시도2]]&amp;" "&amp;표1[[#This Row],[시군구2]],요금제0402!C:C,요금제0402!G:G)</f>
        <v>지방</v>
      </c>
      <c r="AS1309" s="2"/>
      <c r="AT1309" s="2"/>
      <c r="AU1309" s="2"/>
    </row>
    <row r="1310" spans="1:47" ht="16.5" customHeight="1">
      <c r="A1310" s="60">
        <v>1308</v>
      </c>
      <c r="B1310" s="11"/>
      <c r="C1310" s="11" t="s">
        <v>8845</v>
      </c>
      <c r="D1310" s="11" t="s">
        <v>8846</v>
      </c>
      <c r="E1310" s="11" t="s">
        <v>3758</v>
      </c>
      <c r="F1310" s="11" t="s">
        <v>1284</v>
      </c>
      <c r="G1310" s="11" t="s">
        <v>1295</v>
      </c>
      <c r="H1310" s="11">
        <v>0</v>
      </c>
      <c r="I1310" s="50"/>
      <c r="J1310" s="11" t="s">
        <v>8847</v>
      </c>
      <c r="K1310" s="11" t="s">
        <v>4826</v>
      </c>
      <c r="L1310" s="11" t="s">
        <v>7116</v>
      </c>
      <c r="M1310" s="12">
        <v>45737</v>
      </c>
      <c r="N1310" s="12">
        <v>45742</v>
      </c>
      <c r="O1310" s="12" t="str">
        <f>IFERROR(_xlfn.XLOOKUP(표1[[#This Row],[시도]]&amp;" "&amp;표1[[#This Row],[시군구]],요금제0402!C:C,요금제0402!G:G),"-")</f>
        <v>지방</v>
      </c>
      <c r="P1310" s="40"/>
      <c r="Q1310" s="57">
        <v>0</v>
      </c>
      <c r="R1310" s="18">
        <f>IF(OR(표1[[#This Row],[대표자명]]="김진국",표1[[#This Row],[사업자번호]]=5913300426),50,100)</f>
        <v>100</v>
      </c>
      <c r="S1310" s="18">
        <v>50</v>
      </c>
      <c r="T1310" s="39" t="s">
        <v>64</v>
      </c>
      <c r="U1310" s="11" t="s">
        <v>64</v>
      </c>
      <c r="V1310" s="11">
        <v>5700403576</v>
      </c>
      <c r="W1310" s="11" t="s">
        <v>8679</v>
      </c>
      <c r="X1310" s="11" t="s">
        <v>8680</v>
      </c>
      <c r="Y1310" s="11" t="s">
        <v>8848</v>
      </c>
      <c r="Z1310" s="11">
        <v>3020951245461</v>
      </c>
      <c r="AA1310" s="11" t="s">
        <v>142</v>
      </c>
      <c r="AB1310" s="11" t="s">
        <v>8682</v>
      </c>
      <c r="AC1310" s="11"/>
      <c r="AD1310" s="11"/>
      <c r="AE1310" s="11"/>
      <c r="AF1310" s="15"/>
      <c r="AG1310" s="56" t="str">
        <f>IFERROR(VLOOKUP(표1[[#This Row],[담당자]],'담당자 정보'!$B:$D,2,0),"")</f>
        <v>모아라인</v>
      </c>
      <c r="AH1310" s="11" t="str">
        <f>IFERROR(VLOOKUP(표1[[#This Row],[담당자]],'담당자 정보'!$B:$E,4,0),"")</f>
        <v>인프라확장_2팀</v>
      </c>
      <c r="AI1310" s="167" t="s">
        <v>455</v>
      </c>
      <c r="AJ1310" s="39" t="str">
        <f>IFERROR(VLOOKUP(표1[[#This Row],[담당자]],배민비즈계정!$B:$E,3,0),"")</f>
        <v>Dkssudgody</v>
      </c>
      <c r="AK1310" s="39" t="str">
        <f>IFERROR(VLOOKUP(표1[[#This Row],[담당자]],배민비즈계정!$B:$E,4,0),"")</f>
        <v>010-9737-2777</v>
      </c>
      <c r="AL1310" s="12" t="str">
        <f>VLOOKUP(표1[[#This Row],[담당자]],배민비즈계정!$B:$E,2,0)</f>
        <v>모아라인</v>
      </c>
      <c r="AM1310" s="11" t="str">
        <f>VLOOKUP(표1[[#This Row],[담당자]],'담당자 정보'!B:G,6,FALSE)</f>
        <v>김정교</v>
      </c>
      <c r="AN1310" s="11" t="str">
        <f>VLOOKUP(표1[[#This Row],[팀장]],배민비즈계정!$B:$E,3,FALSE)</f>
        <v>Dkssudgody</v>
      </c>
      <c r="AO1310" s="16" t="str">
        <f>VLOOKUP(표1[[#This Row],[팀장]],배민비즈계정!$B:$E,4,FALSE)</f>
        <v>010-9737-2777</v>
      </c>
      <c r="AP1310" s="2" t="str">
        <f t="shared" si="8"/>
        <v>충남</v>
      </c>
      <c r="AQ1310" s="2" t="str">
        <f t="shared" si="9"/>
        <v>천안시 동남구</v>
      </c>
      <c r="AR1310" s="2" t="str">
        <f>_xlfn.XLOOKUP(표1[[#This Row],[시도2]]&amp;" "&amp;표1[[#This Row],[시군구2]],요금제0402!C:C,요금제0402!G:G)</f>
        <v>지방</v>
      </c>
      <c r="AS1310" s="2"/>
      <c r="AT1310" s="2"/>
      <c r="AU1310" s="2"/>
    </row>
    <row r="1311" spans="1:47" ht="16.5" customHeight="1">
      <c r="A1311" s="44">
        <v>1309</v>
      </c>
      <c r="B1311" s="11"/>
      <c r="C1311" s="11" t="s">
        <v>8849</v>
      </c>
      <c r="D1311" s="11" t="s">
        <v>8850</v>
      </c>
      <c r="E1311" s="11" t="s">
        <v>75</v>
      </c>
      <c r="F1311" s="11" t="s">
        <v>1284</v>
      </c>
      <c r="G1311" s="11" t="s">
        <v>1305</v>
      </c>
      <c r="H1311" s="11">
        <v>0</v>
      </c>
      <c r="I1311" s="50"/>
      <c r="J1311" s="11" t="s">
        <v>8851</v>
      </c>
      <c r="K1311" s="11" t="s">
        <v>6170</v>
      </c>
      <c r="L1311" s="11" t="s">
        <v>7116</v>
      </c>
      <c r="M1311" s="12">
        <v>45737</v>
      </c>
      <c r="N1311" s="12">
        <v>45742</v>
      </c>
      <c r="O1311" s="12" t="str">
        <f>IFERROR(_xlfn.XLOOKUP(표1[[#This Row],[시도]]&amp;" "&amp;표1[[#This Row],[시군구]],요금제0402!C:C,요금제0402!G:G),"-")</f>
        <v>지방</v>
      </c>
      <c r="P1311" s="40"/>
      <c r="Q1311" s="57">
        <v>0</v>
      </c>
      <c r="R1311" s="18">
        <f>IF(OR(표1[[#This Row],[대표자명]]="김진국",표1[[#This Row],[사업자번호]]=5913300426),50,100)</f>
        <v>100</v>
      </c>
      <c r="S1311" s="18">
        <v>50</v>
      </c>
      <c r="T1311" s="39" t="s">
        <v>64</v>
      </c>
      <c r="U1311" s="11" t="s">
        <v>64</v>
      </c>
      <c r="V1311" s="11">
        <v>5700403576</v>
      </c>
      <c r="W1311" s="11" t="s">
        <v>8679</v>
      </c>
      <c r="X1311" s="11" t="s">
        <v>8680</v>
      </c>
      <c r="Y1311" s="11" t="s">
        <v>8848</v>
      </c>
      <c r="Z1311" s="11">
        <v>3020951245461</v>
      </c>
      <c r="AA1311" s="11" t="s">
        <v>142</v>
      </c>
      <c r="AB1311" s="11" t="s">
        <v>8682</v>
      </c>
      <c r="AC1311" s="11"/>
      <c r="AD1311" s="11"/>
      <c r="AE1311" s="11"/>
      <c r="AF1311" s="15"/>
      <c r="AG1311" s="56" t="str">
        <f>IFERROR(VLOOKUP(표1[[#This Row],[담당자]],'담당자 정보'!$B:$D,2,0),"")</f>
        <v>모아라인</v>
      </c>
      <c r="AH1311" s="11" t="str">
        <f>IFERROR(VLOOKUP(표1[[#This Row],[담당자]],'담당자 정보'!$B:$E,4,0),"")</f>
        <v>인프라확장_2팀</v>
      </c>
      <c r="AI1311" s="167" t="s">
        <v>455</v>
      </c>
      <c r="AJ1311" s="39" t="str">
        <f>IFERROR(VLOOKUP(표1[[#This Row],[담당자]],배민비즈계정!$B:$E,3,0),"")</f>
        <v>Dkssudgody</v>
      </c>
      <c r="AK1311" s="39" t="str">
        <f>IFERROR(VLOOKUP(표1[[#This Row],[담당자]],배민비즈계정!$B:$E,4,0),"")</f>
        <v>010-9737-2777</v>
      </c>
      <c r="AL1311" s="12" t="str">
        <f>VLOOKUP(표1[[#This Row],[담당자]],배민비즈계정!$B:$E,2,0)</f>
        <v>모아라인</v>
      </c>
      <c r="AM1311" s="11" t="str">
        <f>VLOOKUP(표1[[#This Row],[담당자]],'담당자 정보'!B:G,6,FALSE)</f>
        <v>김정교</v>
      </c>
      <c r="AN1311" s="11" t="str">
        <f>VLOOKUP(표1[[#This Row],[팀장]],배민비즈계정!$B:$E,3,FALSE)</f>
        <v>Dkssudgody</v>
      </c>
      <c r="AO1311" s="16" t="str">
        <f>VLOOKUP(표1[[#This Row],[팀장]],배민비즈계정!$B:$E,4,FALSE)</f>
        <v>010-9737-2777</v>
      </c>
      <c r="AP1311" s="2" t="str">
        <f t="shared" si="8"/>
        <v>충남</v>
      </c>
      <c r="AQ1311" s="2" t="str">
        <f t="shared" si="9"/>
        <v>천안시 서북구</v>
      </c>
      <c r="AR1311" s="2" t="str">
        <f>_xlfn.XLOOKUP(표1[[#This Row],[시도2]]&amp;" "&amp;표1[[#This Row],[시군구2]],요금제0402!C:C,요금제0402!G:G)</f>
        <v>지방</v>
      </c>
      <c r="AS1311" s="2"/>
      <c r="AT1311" s="2"/>
      <c r="AU1311" s="2"/>
    </row>
    <row r="1312" spans="1:47" ht="16.5" customHeight="1">
      <c r="A1312" s="60">
        <v>1310</v>
      </c>
      <c r="B1312" s="11"/>
      <c r="C1312" s="11" t="s">
        <v>8852</v>
      </c>
      <c r="D1312" s="11" t="s">
        <v>8853</v>
      </c>
      <c r="E1312" s="11" t="s">
        <v>75</v>
      </c>
      <c r="F1312" s="11" t="s">
        <v>493</v>
      </c>
      <c r="G1312" s="11" t="s">
        <v>539</v>
      </c>
      <c r="H1312" s="11">
        <v>0</v>
      </c>
      <c r="I1312" s="50"/>
      <c r="J1312" s="11" t="s">
        <v>8854</v>
      </c>
      <c r="K1312" s="11" t="s">
        <v>8855</v>
      </c>
      <c r="L1312" s="11" t="s">
        <v>7116</v>
      </c>
      <c r="M1312" s="12">
        <v>45737</v>
      </c>
      <c r="N1312" s="12">
        <v>45742</v>
      </c>
      <c r="O1312" s="12" t="str">
        <f>IFERROR(_xlfn.XLOOKUP(표1[[#This Row],[시도]]&amp;" "&amp;표1[[#This Row],[시군구]],요금제0402!C:C,요금제0402!G:G),"-")</f>
        <v>지방</v>
      </c>
      <c r="P1312" s="40"/>
      <c r="Q1312" s="57">
        <v>0</v>
      </c>
      <c r="R1312" s="18">
        <f>IF(OR(표1[[#This Row],[대표자명]]="김진국",표1[[#This Row],[사업자번호]]=5913300426),50,100)</f>
        <v>100</v>
      </c>
      <c r="S1312" s="18">
        <v>50</v>
      </c>
      <c r="T1312" s="39" t="s">
        <v>64</v>
      </c>
      <c r="U1312" s="11" t="s">
        <v>64</v>
      </c>
      <c r="V1312" s="11">
        <v>6892901555</v>
      </c>
      <c r="W1312" s="11" t="s">
        <v>8856</v>
      </c>
      <c r="X1312" s="11" t="s">
        <v>8857</v>
      </c>
      <c r="Y1312" s="11" t="s">
        <v>8858</v>
      </c>
      <c r="Z1312" s="11">
        <v>1122014899300</v>
      </c>
      <c r="AA1312" s="11" t="s">
        <v>500</v>
      </c>
      <c r="AB1312" s="11" t="s">
        <v>8859</v>
      </c>
      <c r="AC1312" s="11"/>
      <c r="AD1312" s="11"/>
      <c r="AE1312" s="11"/>
      <c r="AF1312" s="15"/>
      <c r="AG1312" s="56" t="str">
        <f>IFERROR(VLOOKUP(표1[[#This Row],[담당자]],'담당자 정보'!$B:$D,2,0),"")</f>
        <v>바로고</v>
      </c>
      <c r="AH1312" s="11" t="str">
        <f>IFERROR(VLOOKUP(표1[[#This Row],[담당자]],'담당자 정보'!$B:$E,4,0),"")</f>
        <v>2팀</v>
      </c>
      <c r="AI1312" s="167" t="s">
        <v>535</v>
      </c>
      <c r="AJ1312" s="39" t="str">
        <f>IFERROR(VLOOKUP(표1[[#This Row],[담당자]],배민비즈계정!$B:$E,3,0),"")</f>
        <v>yckim</v>
      </c>
      <c r="AK1312" s="39" t="str">
        <f>IFERROR(VLOOKUP(표1[[#This Row],[담당자]],배민비즈계정!$B:$E,4,0),"")</f>
        <v>010-9995-3121</v>
      </c>
      <c r="AL1312" s="12" t="str">
        <f>VLOOKUP(표1[[#This Row],[담당자]],배민비즈계정!$B:$E,2,0)</f>
        <v>2팀</v>
      </c>
      <c r="AM1312" s="11" t="str">
        <f>VLOOKUP(표1[[#This Row],[담당자]],'담당자 정보'!B:G,6,FALSE)</f>
        <v>최융희</v>
      </c>
      <c r="AN1312" s="11" t="str">
        <f>VLOOKUP(표1[[#This Row],[팀장]],배민비즈계정!$B:$E,3,FALSE)</f>
        <v>yhchoi62</v>
      </c>
      <c r="AO1312" s="16" t="str">
        <f>VLOOKUP(표1[[#This Row],[팀장]],배민비즈계정!$B:$E,4,FALSE)</f>
        <v xml:space="preserve"> 010-2336-6262</v>
      </c>
      <c r="AP1312" s="2" t="str">
        <f t="shared" si="8"/>
        <v>부산</v>
      </c>
      <c r="AQ1312" s="2" t="str">
        <f t="shared" si="9"/>
        <v>해운대구</v>
      </c>
      <c r="AR1312" s="2" t="str">
        <f>_xlfn.XLOOKUP(표1[[#This Row],[시도2]]&amp;" "&amp;표1[[#This Row],[시군구2]],요금제0402!C:C,요금제0402!G:G)</f>
        <v>지방</v>
      </c>
      <c r="AS1312" s="2"/>
      <c r="AT1312" s="2"/>
      <c r="AU1312" s="2"/>
    </row>
    <row r="1313" spans="1:47" ht="16.5" customHeight="1">
      <c r="A1313" s="44">
        <v>1311</v>
      </c>
      <c r="B1313" s="11"/>
      <c r="C1313" s="11" t="s">
        <v>8860</v>
      </c>
      <c r="D1313" s="11" t="s">
        <v>8861</v>
      </c>
      <c r="E1313" s="11" t="s">
        <v>56</v>
      </c>
      <c r="F1313" s="11" t="s">
        <v>388</v>
      </c>
      <c r="G1313" s="11" t="s">
        <v>377</v>
      </c>
      <c r="H1313" s="11">
        <v>0</v>
      </c>
      <c r="I1313" s="50"/>
      <c r="J1313" s="11" t="s">
        <v>8862</v>
      </c>
      <c r="K1313" s="11" t="s">
        <v>7756</v>
      </c>
      <c r="L1313" s="11" t="s">
        <v>7116</v>
      </c>
      <c r="M1313" s="12">
        <v>45737</v>
      </c>
      <c r="N1313" s="12">
        <v>45742</v>
      </c>
      <c r="O1313" s="12" t="str">
        <f>IFERROR(_xlfn.XLOOKUP(표1[[#This Row],[시도]]&amp;" "&amp;표1[[#This Row],[시군구]],요금제0402!C:C,요금제0402!G:G),"-")</f>
        <v>지방</v>
      </c>
      <c r="P1313" s="40"/>
      <c r="Q1313" s="57">
        <v>0</v>
      </c>
      <c r="R1313" s="18">
        <f>IF(OR(표1[[#This Row],[대표자명]]="김진국",표1[[#This Row],[사업자번호]]=5913300426),50,100)</f>
        <v>100</v>
      </c>
      <c r="S1313" s="18">
        <v>50</v>
      </c>
      <c r="T1313" s="39" t="s">
        <v>64</v>
      </c>
      <c r="U1313" s="11" t="s">
        <v>64</v>
      </c>
      <c r="V1313" s="11">
        <v>4093560982</v>
      </c>
      <c r="W1313" s="11" t="s">
        <v>8863</v>
      </c>
      <c r="X1313" s="11" t="s">
        <v>8313</v>
      </c>
      <c r="Y1313" s="11" t="s">
        <v>8314</v>
      </c>
      <c r="Z1313" s="11">
        <v>60113656108326</v>
      </c>
      <c r="AA1313" s="11" t="s">
        <v>142</v>
      </c>
      <c r="AB1313" s="11" t="s">
        <v>8315</v>
      </c>
      <c r="AC1313" s="11"/>
      <c r="AD1313" s="11"/>
      <c r="AE1313" s="11"/>
      <c r="AF1313" s="15"/>
      <c r="AG1313" s="56" t="str">
        <f>IFERROR(VLOOKUP(표1[[#This Row],[담당자]],'담당자 정보'!$B:$D,2,0),"")</f>
        <v>모아라인</v>
      </c>
      <c r="AH1313" s="11" t="str">
        <f>IFERROR(VLOOKUP(표1[[#This Row],[담당자]],'담당자 정보'!$B:$E,4,0),"")</f>
        <v>인프라확장실</v>
      </c>
      <c r="AI1313" s="167" t="s">
        <v>396</v>
      </c>
      <c r="AJ1313" s="39" t="str">
        <f>IFERROR(VLOOKUP(표1[[#This Row],[담당자]],배민비즈계정!$B:$E,3,0),"")</f>
        <v>jpmook12</v>
      </c>
      <c r="AK1313" s="39" t="str">
        <f>IFERROR(VLOOKUP(표1[[#This Row],[담당자]],배민비즈계정!$B:$E,4,0),"")</f>
        <v>010-9904-2857</v>
      </c>
      <c r="AL1313" s="12" t="str">
        <f>VLOOKUP(표1[[#This Row],[담당자]],배민비즈계정!$B:$E,2,0)</f>
        <v>모아라인</v>
      </c>
      <c r="AM1313" s="11">
        <f>VLOOKUP(표1[[#This Row],[담당자]],'담당자 정보'!B:G,6,FALSE)</f>
        <v>0</v>
      </c>
      <c r="AN1313" s="11" t="e">
        <f>VLOOKUP(표1[[#This Row],[팀장]],배민비즈계정!$B:$E,3,FALSE)</f>
        <v>#N/A</v>
      </c>
      <c r="AO1313" s="16" t="e">
        <f>VLOOKUP(표1[[#This Row],[팀장]],배민비즈계정!$B:$E,4,FALSE)</f>
        <v>#N/A</v>
      </c>
      <c r="AP1313" s="2" t="str">
        <f t="shared" si="8"/>
        <v>광주</v>
      </c>
      <c r="AQ1313" s="2" t="str">
        <f t="shared" si="9"/>
        <v>북구</v>
      </c>
      <c r="AR1313" s="2" t="str">
        <f>_xlfn.XLOOKUP(표1[[#This Row],[시도2]]&amp;" "&amp;표1[[#This Row],[시군구2]],요금제0402!C:C,요금제0402!G:G)</f>
        <v>지방</v>
      </c>
      <c r="AS1313" s="2"/>
      <c r="AT1313" s="2"/>
      <c r="AU1313" s="2"/>
    </row>
    <row r="1314" spans="1:47" ht="16.5" customHeight="1">
      <c r="A1314" s="60">
        <v>1312</v>
      </c>
      <c r="B1314" s="11"/>
      <c r="C1314" s="11" t="s">
        <v>8864</v>
      </c>
      <c r="D1314" s="11" t="s">
        <v>8865</v>
      </c>
      <c r="E1314" s="11" t="s">
        <v>3758</v>
      </c>
      <c r="F1314" s="11" t="s">
        <v>109</v>
      </c>
      <c r="G1314" s="11" t="s">
        <v>990</v>
      </c>
      <c r="H1314" s="11">
        <v>0</v>
      </c>
      <c r="I1314" s="50"/>
      <c r="J1314" s="11" t="s">
        <v>8866</v>
      </c>
      <c r="K1314" s="11" t="s">
        <v>8867</v>
      </c>
      <c r="L1314" s="11" t="s">
        <v>7116</v>
      </c>
      <c r="M1314" s="12">
        <v>45737</v>
      </c>
      <c r="N1314" s="12">
        <v>45742</v>
      </c>
      <c r="O1314" s="12" t="str">
        <f>IFERROR(_xlfn.XLOOKUP(표1[[#This Row],[시도]]&amp;" "&amp;표1[[#This Row],[시군구]],요금제0402!C:C,요금제0402!G:G),"-")</f>
        <v>서울B&amp;경인A</v>
      </c>
      <c r="P1314" s="40"/>
      <c r="Q1314" s="57">
        <v>0</v>
      </c>
      <c r="R1314" s="18">
        <f>IF(OR(표1[[#This Row],[대표자명]]="김진국",표1[[#This Row],[사업자번호]]=5913300426),50,100)</f>
        <v>100</v>
      </c>
      <c r="S1314" s="18">
        <v>50</v>
      </c>
      <c r="T1314" s="39" t="s">
        <v>64</v>
      </c>
      <c r="U1314" s="11" t="s">
        <v>150</v>
      </c>
      <c r="V1314" s="11">
        <v>0</v>
      </c>
      <c r="W1314" s="11">
        <v>0</v>
      </c>
      <c r="X1314" s="11">
        <v>0</v>
      </c>
      <c r="Y1314" s="11">
        <v>0</v>
      </c>
      <c r="Z1314" s="11">
        <v>0</v>
      </c>
      <c r="AA1314" s="11">
        <v>0</v>
      </c>
      <c r="AB1314" s="11">
        <v>0</v>
      </c>
      <c r="AC1314" s="11"/>
      <c r="AD1314" s="11"/>
      <c r="AE1314" s="11"/>
      <c r="AF1314" s="15"/>
      <c r="AG1314" s="56" t="str">
        <f>IFERROR(VLOOKUP(표1[[#This Row],[담당자]],'담당자 정보'!$B:$D,2,0),"")</f>
        <v>바로고</v>
      </c>
      <c r="AH1314" s="11" t="str">
        <f>IFERROR(VLOOKUP(표1[[#This Row],[담당자]],'담당자 정보'!$B:$E,4,0),"")</f>
        <v>1팀</v>
      </c>
      <c r="AI1314" s="167" t="s">
        <v>131</v>
      </c>
      <c r="AJ1314" s="39" t="str">
        <f>IFERROR(VLOOKUP(표1[[#This Row],[담당자]],배민비즈계정!$B:$E,3,0),"")</f>
        <v>kwpark</v>
      </c>
      <c r="AK1314" s="39" t="str">
        <f>IFERROR(VLOOKUP(표1[[#This Row],[담당자]],배민비즈계정!$B:$E,4,0),"")</f>
        <v>010-9098-6748</v>
      </c>
      <c r="AL1314" s="12" t="str">
        <f>VLOOKUP(표1[[#This Row],[담당자]],배민비즈계정!$B:$E,2,0)</f>
        <v>1팀</v>
      </c>
      <c r="AM1314" s="11" t="str">
        <f>VLOOKUP(표1[[#This Row],[담당자]],'담당자 정보'!B:G,6,FALSE)</f>
        <v>평정현</v>
      </c>
      <c r="AN1314" s="11" t="str">
        <f>VLOOKUP(표1[[#This Row],[팀장]],배민비즈계정!$B:$E,3,FALSE)</f>
        <v>jhpyeong</v>
      </c>
      <c r="AO1314" s="16" t="str">
        <f>VLOOKUP(표1[[#This Row],[팀장]],배민비즈계정!$B:$E,4,FALSE)</f>
        <v>010-4660-7292</v>
      </c>
      <c r="AP1314" s="2" t="str">
        <f t="shared" si="8"/>
        <v>경기</v>
      </c>
      <c r="AQ1314" s="2" t="str">
        <f t="shared" si="9"/>
        <v>수원시 팔달구</v>
      </c>
      <c r="AR1314" s="2" t="str">
        <f>_xlfn.XLOOKUP(표1[[#This Row],[시도2]]&amp;" "&amp;표1[[#This Row],[시군구2]],요금제0402!C:C,요금제0402!G:G)</f>
        <v>서울B&amp;경인A</v>
      </c>
      <c r="AS1314" s="2"/>
      <c r="AT1314" s="2"/>
      <c r="AU1314" s="2"/>
    </row>
    <row r="1315" spans="1:47" ht="16.5" customHeight="1">
      <c r="A1315" s="44">
        <v>1313</v>
      </c>
      <c r="B1315" s="11"/>
      <c r="C1315" s="11" t="s">
        <v>8868</v>
      </c>
      <c r="D1315" s="11" t="s">
        <v>8869</v>
      </c>
      <c r="E1315" s="11" t="s">
        <v>3758</v>
      </c>
      <c r="F1315" s="11" t="s">
        <v>57</v>
      </c>
      <c r="G1315" s="11" t="s">
        <v>4088</v>
      </c>
      <c r="H1315" s="11">
        <v>0</v>
      </c>
      <c r="I1315" s="50"/>
      <c r="J1315" s="11" t="s">
        <v>8870</v>
      </c>
      <c r="K1315" s="11" t="s">
        <v>8871</v>
      </c>
      <c r="L1315" s="11" t="s">
        <v>7116</v>
      </c>
      <c r="M1315" s="12">
        <v>45737</v>
      </c>
      <c r="N1315" s="12">
        <v>45742</v>
      </c>
      <c r="O1315" s="12" t="str">
        <f>IFERROR(_xlfn.XLOOKUP(표1[[#This Row],[시도]]&amp;" "&amp;표1[[#This Row],[시군구]],요금제0402!C:C,요금제0402!G:G),"-")</f>
        <v>서울A</v>
      </c>
      <c r="P1315" s="40"/>
      <c r="Q1315" s="57">
        <v>0</v>
      </c>
      <c r="R1315" s="18">
        <f>IF(OR(표1[[#This Row],[대표자명]]="김진국",표1[[#This Row],[사업자번호]]=5913300426),50,100)</f>
        <v>100</v>
      </c>
      <c r="S1315" s="18">
        <v>50</v>
      </c>
      <c r="T1315" s="39" t="s">
        <v>64</v>
      </c>
      <c r="U1315" s="11" t="s">
        <v>64</v>
      </c>
      <c r="V1315" s="11">
        <v>5091907410</v>
      </c>
      <c r="W1315" s="11" t="s">
        <v>8872</v>
      </c>
      <c r="X1315" s="11" t="s">
        <v>8873</v>
      </c>
      <c r="Y1315" s="11" t="s">
        <v>8874</v>
      </c>
      <c r="Z1315" s="11">
        <v>100300214491</v>
      </c>
      <c r="AA1315" s="11" t="s">
        <v>408</v>
      </c>
      <c r="AB1315" s="11" t="s">
        <v>7157</v>
      </c>
      <c r="AC1315" s="11"/>
      <c r="AD1315" s="11"/>
      <c r="AE1315" s="11"/>
      <c r="AF1315" s="15"/>
      <c r="AG1315" s="56" t="str">
        <f>IFERROR(VLOOKUP(표1[[#This Row],[담당자]],'담당자 정보'!$B:$D,2,0),"")</f>
        <v>바로고</v>
      </c>
      <c r="AH1315" s="11" t="str">
        <f>IFERROR(VLOOKUP(표1[[#This Row],[담당자]],'담당자 정보'!$B:$E,4,0),"")</f>
        <v>1팀</v>
      </c>
      <c r="AI1315" s="167" t="s">
        <v>71</v>
      </c>
      <c r="AJ1315" s="39" t="str">
        <f>IFERROR(VLOOKUP(표1[[#This Row],[담당자]],배민비즈계정!$B:$E,3,0),"")</f>
        <v>tkdan159</v>
      </c>
      <c r="AK1315" s="39" t="str">
        <f>IFERROR(VLOOKUP(표1[[#This Row],[담당자]],배민비즈계정!$B:$E,4,0),"")</f>
        <v>010-9052-0911</v>
      </c>
      <c r="AL1315" s="12" t="str">
        <f>VLOOKUP(표1[[#This Row],[담당자]],배민비즈계정!$B:$E,2,0)</f>
        <v>1팀</v>
      </c>
      <c r="AM1315" s="11" t="str">
        <f>VLOOKUP(표1[[#This Row],[담당자]],'담당자 정보'!B:G,6,FALSE)</f>
        <v>평정현</v>
      </c>
      <c r="AN1315" s="11" t="str">
        <f>VLOOKUP(표1[[#This Row],[팀장]],배민비즈계정!$B:$E,3,FALSE)</f>
        <v>jhpyeong</v>
      </c>
      <c r="AO1315" s="16" t="str">
        <f>VLOOKUP(표1[[#This Row],[팀장]],배민비즈계정!$B:$E,4,FALSE)</f>
        <v>010-4660-7292</v>
      </c>
      <c r="AP1315" s="2" t="str">
        <f t="shared" si="8"/>
        <v>서울</v>
      </c>
      <c r="AQ1315" s="2" t="str">
        <f t="shared" si="9"/>
        <v>서초구</v>
      </c>
      <c r="AR1315" s="2" t="str">
        <f>_xlfn.XLOOKUP(표1[[#This Row],[시도2]]&amp;" "&amp;표1[[#This Row],[시군구2]],요금제0402!C:C,요금제0402!G:G)</f>
        <v>서울A</v>
      </c>
      <c r="AS1315" s="2"/>
      <c r="AT1315" s="2"/>
      <c r="AU1315" s="2"/>
    </row>
    <row r="1316" spans="1:47" ht="16.5" customHeight="1">
      <c r="A1316" s="60">
        <v>1314</v>
      </c>
      <c r="B1316" s="11"/>
      <c r="C1316" s="11" t="s">
        <v>8875</v>
      </c>
      <c r="D1316" s="11" t="s">
        <v>8876</v>
      </c>
      <c r="E1316" s="11" t="s">
        <v>3758</v>
      </c>
      <c r="F1316" s="11" t="s">
        <v>57</v>
      </c>
      <c r="G1316" s="11" t="s">
        <v>2952</v>
      </c>
      <c r="H1316" s="11">
        <v>0</v>
      </c>
      <c r="I1316" s="50"/>
      <c r="J1316" s="11" t="s">
        <v>8877</v>
      </c>
      <c r="K1316" s="11" t="s">
        <v>8878</v>
      </c>
      <c r="L1316" s="11" t="s">
        <v>7116</v>
      </c>
      <c r="M1316" s="12">
        <v>45737</v>
      </c>
      <c r="N1316" s="12">
        <v>45742</v>
      </c>
      <c r="O1316" s="12" t="str">
        <f>IFERROR(_xlfn.XLOOKUP(표1[[#This Row],[시도]]&amp;" "&amp;표1[[#This Row],[시군구]],요금제0402!C:C,요금제0402!G:G),"-")</f>
        <v>서울B&amp;경인A</v>
      </c>
      <c r="P1316" s="40"/>
      <c r="Q1316" s="57">
        <v>0</v>
      </c>
      <c r="R1316" s="18">
        <f>IF(OR(표1[[#This Row],[대표자명]]="김진국",표1[[#This Row],[사업자번호]]=5913300426),50,100)</f>
        <v>100</v>
      </c>
      <c r="S1316" s="18">
        <v>50</v>
      </c>
      <c r="T1316" s="39" t="s">
        <v>64</v>
      </c>
      <c r="U1316" s="11" t="s">
        <v>150</v>
      </c>
      <c r="V1316" s="11">
        <v>0</v>
      </c>
      <c r="W1316" s="11">
        <v>0</v>
      </c>
      <c r="X1316" s="11">
        <v>0</v>
      </c>
      <c r="Y1316" s="11">
        <v>0</v>
      </c>
      <c r="Z1316" s="11">
        <v>0</v>
      </c>
      <c r="AA1316" s="11">
        <v>0</v>
      </c>
      <c r="AB1316" s="11">
        <v>0</v>
      </c>
      <c r="AC1316" s="11"/>
      <c r="AD1316" s="11"/>
      <c r="AE1316" s="11"/>
      <c r="AF1316" s="15"/>
      <c r="AG1316" s="56" t="str">
        <f>IFERROR(VLOOKUP(표1[[#This Row],[담당자]],'담당자 정보'!$B:$D,2,0),"")</f>
        <v>바로고</v>
      </c>
      <c r="AH1316" s="11" t="str">
        <f>IFERROR(VLOOKUP(표1[[#This Row],[담당자]],'담당자 정보'!$B:$E,4,0),"")</f>
        <v>1팀</v>
      </c>
      <c r="AI1316" s="167" t="s">
        <v>71</v>
      </c>
      <c r="AJ1316" s="39" t="str">
        <f>IFERROR(VLOOKUP(표1[[#This Row],[담당자]],배민비즈계정!$B:$E,3,0),"")</f>
        <v>tkdan159</v>
      </c>
      <c r="AK1316" s="39" t="str">
        <f>IFERROR(VLOOKUP(표1[[#This Row],[담당자]],배민비즈계정!$B:$E,4,0),"")</f>
        <v>010-9052-0911</v>
      </c>
      <c r="AL1316" s="12" t="str">
        <f>VLOOKUP(표1[[#This Row],[담당자]],배민비즈계정!$B:$E,2,0)</f>
        <v>1팀</v>
      </c>
      <c r="AM1316" s="11" t="str">
        <f>VLOOKUP(표1[[#This Row],[담당자]],'담당자 정보'!B:G,6,FALSE)</f>
        <v>평정현</v>
      </c>
      <c r="AN1316" s="11" t="str">
        <f>VLOOKUP(표1[[#This Row],[팀장]],배민비즈계정!$B:$E,3,FALSE)</f>
        <v>jhpyeong</v>
      </c>
      <c r="AO1316" s="16" t="str">
        <f>VLOOKUP(표1[[#This Row],[팀장]],배민비즈계정!$B:$E,4,FALSE)</f>
        <v>010-4660-7292</v>
      </c>
      <c r="AP1316" s="2" t="str">
        <f t="shared" si="8"/>
        <v>서울</v>
      </c>
      <c r="AQ1316" s="2" t="str">
        <f t="shared" si="9"/>
        <v>관악구</v>
      </c>
      <c r="AR1316" s="2" t="str">
        <f>_xlfn.XLOOKUP(표1[[#This Row],[시도2]]&amp;" "&amp;표1[[#This Row],[시군구2]],요금제0402!C:C,요금제0402!G:G)</f>
        <v>서울B&amp;경인A</v>
      </c>
      <c r="AS1316" s="2"/>
      <c r="AT1316" s="2"/>
      <c r="AU1316" s="2"/>
    </row>
    <row r="1317" spans="1:47" ht="16.5" customHeight="1">
      <c r="A1317" s="44">
        <v>1315</v>
      </c>
      <c r="B1317" s="11"/>
      <c r="C1317" s="11" t="s">
        <v>8879</v>
      </c>
      <c r="D1317" s="11" t="s">
        <v>8880</v>
      </c>
      <c r="E1317" s="11" t="s">
        <v>75</v>
      </c>
      <c r="F1317" s="11" t="s">
        <v>2149</v>
      </c>
      <c r="G1317" s="11" t="s">
        <v>2170</v>
      </c>
      <c r="H1317" s="11">
        <v>0</v>
      </c>
      <c r="I1317" s="50"/>
      <c r="J1317" s="11" t="s">
        <v>8881</v>
      </c>
      <c r="K1317" s="11" t="s">
        <v>8882</v>
      </c>
      <c r="L1317" s="11" t="s">
        <v>7116</v>
      </c>
      <c r="M1317" s="12">
        <v>45737</v>
      </c>
      <c r="N1317" s="12">
        <v>45742</v>
      </c>
      <c r="O1317" s="12" t="str">
        <f>IFERROR(_xlfn.XLOOKUP(표1[[#This Row],[시도]]&amp;" "&amp;표1[[#This Row],[시군구]],요금제0402!C:C,요금제0402!G:G),"-")</f>
        <v>경인B</v>
      </c>
      <c r="P1317" s="40"/>
      <c r="Q1317" s="57">
        <v>0</v>
      </c>
      <c r="R1317" s="18">
        <f>IF(OR(표1[[#This Row],[대표자명]]="김진국",표1[[#This Row],[사업자번호]]=5913300426),50,100)</f>
        <v>100</v>
      </c>
      <c r="S1317" s="18">
        <v>50</v>
      </c>
      <c r="T1317" s="39" t="s">
        <v>64</v>
      </c>
      <c r="U1317" s="11" t="s">
        <v>64</v>
      </c>
      <c r="V1317" s="11">
        <v>3514401027</v>
      </c>
      <c r="W1317" s="11" t="s">
        <v>8883</v>
      </c>
      <c r="X1317" s="11" t="s">
        <v>8884</v>
      </c>
      <c r="Y1317" s="11" t="s">
        <v>4792</v>
      </c>
      <c r="Z1317" s="11">
        <v>3333020833484</v>
      </c>
      <c r="AA1317" s="11" t="s">
        <v>68</v>
      </c>
      <c r="AB1317" s="11" t="s">
        <v>4793</v>
      </c>
      <c r="AC1317" s="11"/>
      <c r="AD1317" s="11"/>
      <c r="AE1317" s="11"/>
      <c r="AF1317" s="15"/>
      <c r="AG1317" s="56" t="str">
        <f>IFERROR(VLOOKUP(표1[[#This Row],[담당자]],'담당자 정보'!$B:$D,2,0),"")</f>
        <v>바로고</v>
      </c>
      <c r="AH1317" s="11" t="str">
        <f>IFERROR(VLOOKUP(표1[[#This Row],[담당자]],'담당자 정보'!$B:$E,4,0),"")</f>
        <v>1팀</v>
      </c>
      <c r="AI1317" s="167" t="s">
        <v>131</v>
      </c>
      <c r="AJ1317" s="39" t="str">
        <f>IFERROR(VLOOKUP(표1[[#This Row],[담당자]],배민비즈계정!$B:$E,3,0),"")</f>
        <v>kwpark</v>
      </c>
      <c r="AK1317" s="39" t="str">
        <f>IFERROR(VLOOKUP(표1[[#This Row],[담당자]],배민비즈계정!$B:$E,4,0),"")</f>
        <v>010-9098-6748</v>
      </c>
      <c r="AL1317" s="12" t="str">
        <f>VLOOKUP(표1[[#This Row],[담당자]],배민비즈계정!$B:$E,2,0)</f>
        <v>1팀</v>
      </c>
      <c r="AM1317" s="11" t="str">
        <f>VLOOKUP(표1[[#This Row],[담당자]],'담당자 정보'!B:G,6,FALSE)</f>
        <v>평정현</v>
      </c>
      <c r="AN1317" s="11" t="str">
        <f>VLOOKUP(표1[[#This Row],[팀장]],배민비즈계정!$B:$E,3,FALSE)</f>
        <v>jhpyeong</v>
      </c>
      <c r="AO1317" s="16" t="str">
        <f>VLOOKUP(표1[[#This Row],[팀장]],배민비즈계정!$B:$E,4,FALSE)</f>
        <v>010-4660-7292</v>
      </c>
      <c r="AP1317" s="2" t="str">
        <f t="shared" si="8"/>
        <v>인천</v>
      </c>
      <c r="AQ1317" s="2" t="str">
        <f t="shared" si="9"/>
        <v>남동구</v>
      </c>
      <c r="AR1317" s="2" t="str">
        <f>_xlfn.XLOOKUP(표1[[#This Row],[시도2]]&amp;" "&amp;표1[[#This Row],[시군구2]],요금제0402!C:C,요금제0402!G:G)</f>
        <v>경인B</v>
      </c>
      <c r="AS1317" s="2"/>
      <c r="AT1317" s="2"/>
      <c r="AU1317" s="2"/>
    </row>
    <row r="1318" spans="1:47" ht="16.5" customHeight="1">
      <c r="A1318" s="60">
        <v>1316</v>
      </c>
      <c r="B1318" s="11"/>
      <c r="C1318" s="11" t="s">
        <v>8885</v>
      </c>
      <c r="D1318" s="11" t="s">
        <v>8886</v>
      </c>
      <c r="E1318" s="11" t="s">
        <v>3758</v>
      </c>
      <c r="F1318" s="11" t="s">
        <v>1706</v>
      </c>
      <c r="G1318" s="11" t="s">
        <v>1725</v>
      </c>
      <c r="H1318" s="11">
        <v>0</v>
      </c>
      <c r="I1318" s="50"/>
      <c r="J1318" s="11" t="s">
        <v>8887</v>
      </c>
      <c r="K1318" s="11" t="s">
        <v>8888</v>
      </c>
      <c r="L1318" s="11" t="s">
        <v>7116</v>
      </c>
      <c r="M1318" s="12">
        <v>45737</v>
      </c>
      <c r="N1318" s="12">
        <v>45742</v>
      </c>
      <c r="O1318" s="12" t="str">
        <f>IFERROR(_xlfn.XLOOKUP(표1[[#This Row],[시도]]&amp;" "&amp;표1[[#This Row],[시군구]],요금제0402!C:C,요금제0402!G:G),"-")</f>
        <v>지방</v>
      </c>
      <c r="P1318" s="40"/>
      <c r="Q1318" s="57">
        <v>0</v>
      </c>
      <c r="R1318" s="18">
        <f>IF(OR(표1[[#This Row],[대표자명]]="김진국",표1[[#This Row],[사업자번호]]=5913300426),50,100)</f>
        <v>100</v>
      </c>
      <c r="S1318" s="18">
        <v>50</v>
      </c>
      <c r="T1318" s="39" t="s">
        <v>64</v>
      </c>
      <c r="U1318" s="11" t="s">
        <v>150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0</v>
      </c>
      <c r="AB1318" s="11">
        <v>0</v>
      </c>
      <c r="AC1318" s="11"/>
      <c r="AD1318" s="11"/>
      <c r="AE1318" s="11"/>
      <c r="AF1318" s="15"/>
      <c r="AG1318" s="56" t="str">
        <f>IFERROR(VLOOKUP(표1[[#This Row],[담당자]],'담당자 정보'!$B:$D,2,0),"")</f>
        <v>바로고</v>
      </c>
      <c r="AH1318" s="11" t="str">
        <f>IFERROR(VLOOKUP(표1[[#This Row],[담당자]],'담당자 정보'!$B:$E,4,0),"")</f>
        <v>2팀</v>
      </c>
      <c r="AI1318" s="167" t="s">
        <v>298</v>
      </c>
      <c r="AJ1318" s="39" t="str">
        <f>IFERROR(VLOOKUP(표1[[#This Row],[담당자]],배민비즈계정!$B:$E,3,0),"")</f>
        <v>hbshim</v>
      </c>
      <c r="AK1318" s="39" t="str">
        <f>IFERROR(VLOOKUP(표1[[#This Row],[담당자]],배민비즈계정!$B:$E,4,0),"")</f>
        <v xml:space="preserve"> 010-8940-9029</v>
      </c>
      <c r="AL1318" s="12" t="str">
        <f>VLOOKUP(표1[[#This Row],[담당자]],배민비즈계정!$B:$E,2,0)</f>
        <v>2팀</v>
      </c>
      <c r="AM1318" s="11" t="str">
        <f>VLOOKUP(표1[[#This Row],[담당자]],'담당자 정보'!B:G,6,FALSE)</f>
        <v>최융희</v>
      </c>
      <c r="AN1318" s="11" t="str">
        <f>VLOOKUP(표1[[#This Row],[팀장]],배민비즈계정!$B:$E,3,FALSE)</f>
        <v>yhchoi62</v>
      </c>
      <c r="AO1318" s="16" t="str">
        <f>VLOOKUP(표1[[#This Row],[팀장]],배민비즈계정!$B:$E,4,FALSE)</f>
        <v xml:space="preserve"> 010-2336-6262</v>
      </c>
      <c r="AP1318" s="2" t="str">
        <f t="shared" si="8"/>
        <v>전북</v>
      </c>
      <c r="AQ1318" s="2" t="str">
        <f t="shared" si="9"/>
        <v>군산시</v>
      </c>
      <c r="AR1318" s="2" t="str">
        <f>_xlfn.XLOOKUP(표1[[#This Row],[시도2]]&amp;" "&amp;표1[[#This Row],[시군구2]],요금제0402!C:C,요금제0402!G:G)</f>
        <v>지방</v>
      </c>
      <c r="AS1318" s="2"/>
      <c r="AT1318" s="2"/>
      <c r="AU1318" s="2"/>
    </row>
    <row r="1319" spans="1:47" ht="16.5" customHeight="1">
      <c r="A1319" s="44">
        <v>1317</v>
      </c>
      <c r="B1319" s="11"/>
      <c r="C1319" s="11" t="s">
        <v>8889</v>
      </c>
      <c r="D1319" s="11" t="s">
        <v>8890</v>
      </c>
      <c r="E1319" s="11" t="s">
        <v>108</v>
      </c>
      <c r="F1319" s="11" t="s">
        <v>1706</v>
      </c>
      <c r="G1319" s="11" t="s">
        <v>8822</v>
      </c>
      <c r="H1319" s="11">
        <v>1</v>
      </c>
      <c r="I1319" s="50"/>
      <c r="J1319" s="11" t="s">
        <v>8891</v>
      </c>
      <c r="K1319" s="11" t="s">
        <v>8892</v>
      </c>
      <c r="L1319" s="11" t="s">
        <v>7116</v>
      </c>
      <c r="M1319" s="12">
        <v>45737</v>
      </c>
      <c r="N1319" s="12">
        <v>45742</v>
      </c>
      <c r="O1319" s="12" t="str">
        <f>IFERROR(_xlfn.XLOOKUP(표1[[#This Row],[시도]]&amp;" "&amp;표1[[#This Row],[시군구]],요금제0402!C:C,요금제0402!G:G),"-")</f>
        <v>지방</v>
      </c>
      <c r="P1319" s="40"/>
      <c r="Q1319" s="57">
        <v>0</v>
      </c>
      <c r="R1319" s="18">
        <f>IF(OR(표1[[#This Row],[대표자명]]="김진국",표1[[#This Row],[사업자번호]]=5913300426),50,100)</f>
        <v>100</v>
      </c>
      <c r="S1319" s="18">
        <v>50</v>
      </c>
      <c r="T1319" s="39" t="s">
        <v>64</v>
      </c>
      <c r="U1319" s="11" t="s">
        <v>64</v>
      </c>
      <c r="V1319" s="11">
        <v>7266900604</v>
      </c>
      <c r="W1319" s="11" t="s">
        <v>8893</v>
      </c>
      <c r="X1319" s="11" t="s">
        <v>8894</v>
      </c>
      <c r="Y1319" s="11" t="s">
        <v>8895</v>
      </c>
      <c r="Z1319" s="11">
        <v>9002206418959</v>
      </c>
      <c r="AA1319" s="11" t="s">
        <v>129</v>
      </c>
      <c r="AB1319" s="11" t="s">
        <v>8896</v>
      </c>
      <c r="AC1319" s="11"/>
      <c r="AD1319" s="11"/>
      <c r="AE1319" s="11"/>
      <c r="AF1319" s="15"/>
      <c r="AG1319" s="56" t="str">
        <f>IFERROR(VLOOKUP(표1[[#This Row],[담당자]],'담당자 정보'!$B:$D,2,0),"")</f>
        <v>바로고</v>
      </c>
      <c r="AH1319" s="11" t="str">
        <f>IFERROR(VLOOKUP(표1[[#This Row],[담당자]],'담당자 정보'!$B:$E,4,0),"")</f>
        <v>2팀</v>
      </c>
      <c r="AI1319" s="167" t="s">
        <v>8181</v>
      </c>
      <c r="AJ1319" s="39" t="str">
        <f>IFERROR(VLOOKUP(표1[[#This Row],[담당자]],배민비즈계정!$B:$E,3,0),"")</f>
        <v>realjay133</v>
      </c>
      <c r="AK1319" s="39" t="str">
        <f>IFERROR(VLOOKUP(표1[[#This Row],[담당자]],배민비즈계정!$B:$E,4,0),"")</f>
        <v>010-5830-1592</v>
      </c>
      <c r="AL1319" s="12" t="str">
        <f>VLOOKUP(표1[[#This Row],[담당자]],배민비즈계정!$B:$E,2,0)</f>
        <v>2팀</v>
      </c>
      <c r="AM1319" s="11" t="str">
        <f>VLOOKUP(표1[[#This Row],[담당자]],'담당자 정보'!B:G,6,FALSE)</f>
        <v>최융희</v>
      </c>
      <c r="AN1319" s="11" t="str">
        <f>VLOOKUP(표1[[#This Row],[팀장]],배민비즈계정!$B:$E,3,FALSE)</f>
        <v>yhchoi62</v>
      </c>
      <c r="AO1319" s="16" t="str">
        <f>VLOOKUP(표1[[#This Row],[팀장]],배민비즈계정!$B:$E,4,FALSE)</f>
        <v xml:space="preserve"> 010-2336-6262</v>
      </c>
      <c r="AP1319" s="2" t="str">
        <f t="shared" si="8"/>
        <v>전북</v>
      </c>
      <c r="AQ1319" s="2" t="str">
        <f t="shared" si="9"/>
        <v>정읍시</v>
      </c>
      <c r="AR1319" s="2" t="str">
        <f>_xlfn.XLOOKUP(표1[[#This Row],[시도2]]&amp;" "&amp;표1[[#This Row],[시군구2]],요금제0402!C:C,요금제0402!G:G)</f>
        <v>지방</v>
      </c>
      <c r="AS1319" s="2"/>
      <c r="AT1319" s="2"/>
      <c r="AU1319" s="2"/>
    </row>
    <row r="1320" spans="1:47" ht="16.5" customHeight="1">
      <c r="A1320" s="60">
        <v>1318</v>
      </c>
      <c r="B1320" s="11"/>
      <c r="C1320" s="11" t="s">
        <v>8897</v>
      </c>
      <c r="D1320" s="11" t="s">
        <v>8898</v>
      </c>
      <c r="E1320" s="11" t="s">
        <v>75</v>
      </c>
      <c r="F1320" s="11" t="s">
        <v>447</v>
      </c>
      <c r="G1320" s="11" t="s">
        <v>471</v>
      </c>
      <c r="H1320" s="11">
        <v>0</v>
      </c>
      <c r="I1320" s="50"/>
      <c r="J1320" s="11" t="s">
        <v>8899</v>
      </c>
      <c r="K1320" s="11" t="s">
        <v>8900</v>
      </c>
      <c r="L1320" s="11" t="s">
        <v>7116</v>
      </c>
      <c r="M1320" s="12">
        <v>45737</v>
      </c>
      <c r="N1320" s="12">
        <v>45742</v>
      </c>
      <c r="O1320" s="12" t="str">
        <f>IFERROR(_xlfn.XLOOKUP(표1[[#This Row],[시도]]&amp;" "&amp;표1[[#This Row],[시군구]],요금제0402!C:C,요금제0402!G:G),"-")</f>
        <v>지방</v>
      </c>
      <c r="P1320" s="40"/>
      <c r="Q1320" s="57">
        <v>0</v>
      </c>
      <c r="R1320" s="18">
        <f>IF(OR(표1[[#This Row],[대표자명]]="김진국",표1[[#This Row],[사업자번호]]=5913300426),50,100)</f>
        <v>100</v>
      </c>
      <c r="S1320" s="18">
        <v>50</v>
      </c>
      <c r="T1320" s="39" t="s">
        <v>64</v>
      </c>
      <c r="U1320" s="11" t="s">
        <v>64</v>
      </c>
      <c r="V1320" s="11">
        <v>7520401525</v>
      </c>
      <c r="W1320" s="11" t="s">
        <v>3266</v>
      </c>
      <c r="X1320" s="11" t="s">
        <v>3267</v>
      </c>
      <c r="Y1320" s="11" t="s">
        <v>3268</v>
      </c>
      <c r="Z1320" s="11">
        <v>110529208510</v>
      </c>
      <c r="AA1320" s="11" t="s">
        <v>165</v>
      </c>
      <c r="AB1320" s="11" t="s">
        <v>3269</v>
      </c>
      <c r="AC1320" s="11"/>
      <c r="AD1320" s="11"/>
      <c r="AE1320" s="11"/>
      <c r="AF1320" s="15"/>
      <c r="AG1320" s="56" t="str">
        <f>IFERROR(VLOOKUP(표1[[#This Row],[담당자]],'담당자 정보'!$B:$D,2,0),"")</f>
        <v>바로고</v>
      </c>
      <c r="AH1320" s="11" t="str">
        <f>IFERROR(VLOOKUP(표1[[#This Row],[담당자]],'담당자 정보'!$B:$E,4,0),"")</f>
        <v>1팀</v>
      </c>
      <c r="AI1320" s="167" t="s">
        <v>131</v>
      </c>
      <c r="AJ1320" s="39" t="str">
        <f>IFERROR(VLOOKUP(표1[[#This Row],[담당자]],배민비즈계정!$B:$E,3,0),"")</f>
        <v>kwpark</v>
      </c>
      <c r="AK1320" s="39" t="str">
        <f>IFERROR(VLOOKUP(표1[[#This Row],[담당자]],배민비즈계정!$B:$E,4,0),"")</f>
        <v>010-9098-6748</v>
      </c>
      <c r="AL1320" s="12" t="str">
        <f>VLOOKUP(표1[[#This Row],[담당자]],배민비즈계정!$B:$E,2,0)</f>
        <v>1팀</v>
      </c>
      <c r="AM1320" s="11" t="str">
        <f>VLOOKUP(표1[[#This Row],[담당자]],'담당자 정보'!B:G,6,FALSE)</f>
        <v>평정현</v>
      </c>
      <c r="AN1320" s="11" t="str">
        <f>VLOOKUP(표1[[#This Row],[팀장]],배민비즈계정!$B:$E,3,FALSE)</f>
        <v>jhpyeong</v>
      </c>
      <c r="AO1320" s="16" t="str">
        <f>VLOOKUP(표1[[#This Row],[팀장]],배민비즈계정!$B:$E,4,FALSE)</f>
        <v>010-4660-7292</v>
      </c>
      <c r="AP1320" s="2" t="str">
        <f t="shared" si="8"/>
        <v>충북</v>
      </c>
      <c r="AQ1320" s="2" t="str">
        <f t="shared" si="9"/>
        <v>청주시 서원구</v>
      </c>
      <c r="AR1320" s="2" t="str">
        <f>_xlfn.XLOOKUP(표1[[#This Row],[시도2]]&amp;" "&amp;표1[[#This Row],[시군구2]],요금제0402!C:C,요금제0402!G:G)</f>
        <v>지방</v>
      </c>
      <c r="AS1320" s="2"/>
      <c r="AT1320" s="2"/>
      <c r="AU1320" s="2"/>
    </row>
    <row r="1321" spans="1:47" ht="16.5" customHeight="1">
      <c r="A1321" s="44">
        <v>1319</v>
      </c>
      <c r="B1321" s="11"/>
      <c r="C1321" s="11" t="s">
        <v>8901</v>
      </c>
      <c r="D1321" s="11" t="s">
        <v>8902</v>
      </c>
      <c r="E1321" s="11" t="s">
        <v>56</v>
      </c>
      <c r="F1321" s="11" t="s">
        <v>447</v>
      </c>
      <c r="G1321" s="11" t="s">
        <v>3256</v>
      </c>
      <c r="H1321" s="11">
        <v>1</v>
      </c>
      <c r="I1321" s="50"/>
      <c r="J1321" s="11" t="s">
        <v>8903</v>
      </c>
      <c r="K1321" s="11" t="s">
        <v>8904</v>
      </c>
      <c r="L1321" s="11" t="s">
        <v>7116</v>
      </c>
      <c r="M1321" s="12">
        <v>45737</v>
      </c>
      <c r="N1321" s="12">
        <v>45742</v>
      </c>
      <c r="O1321" s="12" t="str">
        <f>IFERROR(_xlfn.XLOOKUP(표1[[#This Row],[시도]]&amp;" "&amp;표1[[#This Row],[시군구]],요금제0402!C:C,요금제0402!G:G),"-")</f>
        <v>지방</v>
      </c>
      <c r="P1321" s="40"/>
      <c r="Q1321" s="57">
        <v>0</v>
      </c>
      <c r="R1321" s="18">
        <f>IF(OR(표1[[#This Row],[대표자명]]="김진국",표1[[#This Row],[사업자번호]]=5913300426),50,100)</f>
        <v>100</v>
      </c>
      <c r="S1321" s="18">
        <v>50</v>
      </c>
      <c r="T1321" s="39" t="s">
        <v>64</v>
      </c>
      <c r="U1321" s="11" t="s">
        <v>64</v>
      </c>
      <c r="V1321" s="11">
        <v>2354601087</v>
      </c>
      <c r="W1321" s="11" t="s">
        <v>6314</v>
      </c>
      <c r="X1321" s="11" t="s">
        <v>8905</v>
      </c>
      <c r="Y1321" s="11" t="s">
        <v>8906</v>
      </c>
      <c r="Z1321" s="11">
        <v>3021932038371</v>
      </c>
      <c r="AA1321" s="11" t="s">
        <v>142</v>
      </c>
      <c r="AB1321" s="11" t="s">
        <v>8907</v>
      </c>
      <c r="AC1321" s="11"/>
      <c r="AD1321" s="11"/>
      <c r="AE1321" s="11"/>
      <c r="AF1321" s="15"/>
      <c r="AG1321" s="56" t="str">
        <f>IFERROR(VLOOKUP(표1[[#This Row],[담당자]],'담당자 정보'!$B:$D,2,0),"")</f>
        <v>모아라인</v>
      </c>
      <c r="AH1321" s="11" t="str">
        <f>IFERROR(VLOOKUP(표1[[#This Row],[담당자]],'담당자 정보'!$B:$E,4,0),"")</f>
        <v>인프라확장_2팀</v>
      </c>
      <c r="AI1321" s="167" t="s">
        <v>455</v>
      </c>
      <c r="AJ1321" s="39" t="str">
        <f>IFERROR(VLOOKUP(표1[[#This Row],[담당자]],배민비즈계정!$B:$E,3,0),"")</f>
        <v>Dkssudgody</v>
      </c>
      <c r="AK1321" s="39" t="str">
        <f>IFERROR(VLOOKUP(표1[[#This Row],[담당자]],배민비즈계정!$B:$E,4,0),"")</f>
        <v>010-9737-2777</v>
      </c>
      <c r="AL1321" s="12" t="str">
        <f>VLOOKUP(표1[[#This Row],[담당자]],배민비즈계정!$B:$E,2,0)</f>
        <v>모아라인</v>
      </c>
      <c r="AM1321" s="11" t="str">
        <f>VLOOKUP(표1[[#This Row],[담당자]],'담당자 정보'!B:G,6,FALSE)</f>
        <v>김정교</v>
      </c>
      <c r="AN1321" s="11" t="str">
        <f>VLOOKUP(표1[[#This Row],[팀장]],배민비즈계정!$B:$E,3,FALSE)</f>
        <v>Dkssudgody</v>
      </c>
      <c r="AO1321" s="16" t="str">
        <f>VLOOKUP(표1[[#This Row],[팀장]],배민비즈계정!$B:$E,4,FALSE)</f>
        <v>010-9737-2777</v>
      </c>
      <c r="AP1321" s="2" t="str">
        <f t="shared" si="8"/>
        <v>충북</v>
      </c>
      <c r="AQ1321" s="2" t="str">
        <f t="shared" si="9"/>
        <v>청주시 청원구</v>
      </c>
      <c r="AR1321" s="2" t="str">
        <f>_xlfn.XLOOKUP(표1[[#This Row],[시도2]]&amp;" "&amp;표1[[#This Row],[시군구2]],요금제0402!C:C,요금제0402!G:G)</f>
        <v>지방</v>
      </c>
      <c r="AS1321" s="2"/>
      <c r="AT1321" s="2"/>
      <c r="AU1321" s="2"/>
    </row>
    <row r="1322" spans="1:47" ht="16.5" customHeight="1">
      <c r="A1322" s="60">
        <v>1320</v>
      </c>
      <c r="B1322" s="11"/>
      <c r="C1322" s="11" t="s">
        <v>8908</v>
      </c>
      <c r="D1322" s="11" t="s">
        <v>8909</v>
      </c>
      <c r="E1322" s="11" t="s">
        <v>56</v>
      </c>
      <c r="F1322" s="11" t="s">
        <v>481</v>
      </c>
      <c r="G1322" s="11" t="s">
        <v>3133</v>
      </c>
      <c r="H1322" s="11">
        <v>0</v>
      </c>
      <c r="I1322" s="50"/>
      <c r="J1322" s="11" t="s">
        <v>8910</v>
      </c>
      <c r="K1322" s="11" t="s">
        <v>8911</v>
      </c>
      <c r="L1322" s="11" t="s">
        <v>7116</v>
      </c>
      <c r="M1322" s="12">
        <v>45737</v>
      </c>
      <c r="N1322" s="12">
        <v>45742</v>
      </c>
      <c r="O1322" s="12" t="str">
        <f>IFERROR(_xlfn.XLOOKUP(표1[[#This Row],[시도]]&amp;" "&amp;표1[[#This Row],[시군구]],요금제0402!C:C,요금제0402!G:G),"-")</f>
        <v>지방</v>
      </c>
      <c r="P1322" s="40"/>
      <c r="Q1322" s="57">
        <v>0</v>
      </c>
      <c r="R1322" s="18">
        <f>IF(OR(표1[[#This Row],[대표자명]]="김진국",표1[[#This Row],[사업자번호]]=5913300426),50,100)</f>
        <v>100</v>
      </c>
      <c r="S1322" s="18">
        <v>50</v>
      </c>
      <c r="T1322" s="39" t="s">
        <v>64</v>
      </c>
      <c r="U1322" s="11" t="s">
        <v>64</v>
      </c>
      <c r="V1322" s="11">
        <v>8900802974</v>
      </c>
      <c r="W1322" s="11" t="s">
        <v>8912</v>
      </c>
      <c r="X1322" s="11" t="s">
        <v>8913</v>
      </c>
      <c r="Y1322" s="11" t="s">
        <v>8914</v>
      </c>
      <c r="Z1322" s="11">
        <v>67070104384588</v>
      </c>
      <c r="AA1322" s="11" t="s">
        <v>90</v>
      </c>
      <c r="AB1322" s="11" t="s">
        <v>8915</v>
      </c>
      <c r="AC1322" s="11"/>
      <c r="AD1322" s="11"/>
      <c r="AE1322" s="11"/>
      <c r="AF1322" s="15"/>
      <c r="AG1322" s="56" t="str">
        <f>IFERROR(VLOOKUP(표1[[#This Row],[담당자]],'담당자 정보'!$B:$D,2,0),"")</f>
        <v>바로고</v>
      </c>
      <c r="AH1322" s="11" t="str">
        <f>IFERROR(VLOOKUP(표1[[#This Row],[담당자]],'담당자 정보'!$B:$E,4,0),"")</f>
        <v>2팀</v>
      </c>
      <c r="AI1322" s="167" t="s">
        <v>535</v>
      </c>
      <c r="AJ1322" s="39" t="str">
        <f>IFERROR(VLOOKUP(표1[[#This Row],[담당자]],배민비즈계정!$B:$E,3,0),"")</f>
        <v>yckim</v>
      </c>
      <c r="AK1322" s="39" t="str">
        <f>IFERROR(VLOOKUP(표1[[#This Row],[담당자]],배민비즈계정!$B:$E,4,0),"")</f>
        <v>010-9995-3121</v>
      </c>
      <c r="AL1322" s="12" t="str">
        <f>VLOOKUP(표1[[#This Row],[담당자]],배민비즈계정!$B:$E,2,0)</f>
        <v>2팀</v>
      </c>
      <c r="AM1322" s="11" t="str">
        <f>VLOOKUP(표1[[#This Row],[담당자]],'담당자 정보'!B:G,6,FALSE)</f>
        <v>최융희</v>
      </c>
      <c r="AN1322" s="11" t="str">
        <f>VLOOKUP(표1[[#This Row],[팀장]],배민비즈계정!$B:$E,3,FALSE)</f>
        <v>yhchoi62</v>
      </c>
      <c r="AO1322" s="16" t="str">
        <f>VLOOKUP(표1[[#This Row],[팀장]],배민비즈계정!$B:$E,4,FALSE)</f>
        <v xml:space="preserve"> 010-2336-6262</v>
      </c>
      <c r="AP1322" s="2" t="str">
        <f t="shared" si="8"/>
        <v>경남</v>
      </c>
      <c r="AQ1322" s="2" t="str">
        <f t="shared" si="9"/>
        <v>창원시 진해구</v>
      </c>
      <c r="AR1322" s="2" t="str">
        <f>_xlfn.XLOOKUP(표1[[#This Row],[시도2]]&amp;" "&amp;표1[[#This Row],[시군구2]],요금제0402!C:C,요금제0402!G:G)</f>
        <v>지방</v>
      </c>
      <c r="AS1322" s="2"/>
      <c r="AT1322" s="2"/>
      <c r="AU1322" s="2"/>
    </row>
    <row r="1323" spans="1:47" ht="16.5" customHeight="1">
      <c r="A1323" s="44">
        <v>1321</v>
      </c>
      <c r="B1323" s="11"/>
      <c r="C1323" s="11" t="s">
        <v>8916</v>
      </c>
      <c r="D1323" s="11" t="s">
        <v>8917</v>
      </c>
      <c r="E1323" s="11" t="s">
        <v>56</v>
      </c>
      <c r="F1323" s="11" t="s">
        <v>493</v>
      </c>
      <c r="G1323" s="11" t="s">
        <v>539</v>
      </c>
      <c r="H1323" s="11">
        <v>0</v>
      </c>
      <c r="I1323" s="50"/>
      <c r="J1323" s="11" t="s">
        <v>8918</v>
      </c>
      <c r="K1323" s="11" t="s">
        <v>8919</v>
      </c>
      <c r="L1323" s="11" t="s">
        <v>7116</v>
      </c>
      <c r="M1323" s="12">
        <v>45737</v>
      </c>
      <c r="N1323" s="12">
        <v>45742</v>
      </c>
      <c r="O1323" s="12" t="str">
        <f>IFERROR(_xlfn.XLOOKUP(표1[[#This Row],[시도]]&amp;" "&amp;표1[[#This Row],[시군구]],요금제0402!C:C,요금제0402!G:G),"-")</f>
        <v>지방</v>
      </c>
      <c r="P1323" s="40"/>
      <c r="Q1323" s="57">
        <v>0</v>
      </c>
      <c r="R1323" s="18">
        <f>IF(OR(표1[[#This Row],[대표자명]]="김진국",표1[[#This Row],[사업자번호]]=5913300426),50,100)</f>
        <v>100</v>
      </c>
      <c r="S1323" s="18">
        <v>50</v>
      </c>
      <c r="T1323" s="39" t="s">
        <v>64</v>
      </c>
      <c r="U1323" s="11" t="s">
        <v>64</v>
      </c>
      <c r="V1323" s="11">
        <v>8490901464</v>
      </c>
      <c r="W1323" s="11" t="s">
        <v>8920</v>
      </c>
      <c r="X1323" s="11" t="s">
        <v>8921</v>
      </c>
      <c r="Y1323" s="11" t="s">
        <v>8922</v>
      </c>
      <c r="Z1323" s="11">
        <v>94650201417868</v>
      </c>
      <c r="AA1323" s="11" t="s">
        <v>90</v>
      </c>
      <c r="AB1323" s="11" t="s">
        <v>8923</v>
      </c>
      <c r="AC1323" s="11"/>
      <c r="AD1323" s="11"/>
      <c r="AE1323" s="11"/>
      <c r="AF1323" s="15"/>
      <c r="AG1323" s="56" t="str">
        <f>IFERROR(VLOOKUP(표1[[#This Row],[담당자]],'담당자 정보'!$B:$D,2,0),"")</f>
        <v>바로고</v>
      </c>
      <c r="AH1323" s="11" t="str">
        <f>IFERROR(VLOOKUP(표1[[#This Row],[담당자]],'담당자 정보'!$B:$E,4,0),"")</f>
        <v>2팀</v>
      </c>
      <c r="AI1323" s="167" t="s">
        <v>535</v>
      </c>
      <c r="AJ1323" s="39" t="str">
        <f>IFERROR(VLOOKUP(표1[[#This Row],[담당자]],배민비즈계정!$B:$E,3,0),"")</f>
        <v>yckim</v>
      </c>
      <c r="AK1323" s="39" t="str">
        <f>IFERROR(VLOOKUP(표1[[#This Row],[담당자]],배민비즈계정!$B:$E,4,0),"")</f>
        <v>010-9995-3121</v>
      </c>
      <c r="AL1323" s="12" t="str">
        <f>VLOOKUP(표1[[#This Row],[담당자]],배민비즈계정!$B:$E,2,0)</f>
        <v>2팀</v>
      </c>
      <c r="AM1323" s="11" t="str">
        <f>VLOOKUP(표1[[#This Row],[담당자]],'담당자 정보'!B:G,6,FALSE)</f>
        <v>최융희</v>
      </c>
      <c r="AN1323" s="11" t="str">
        <f>VLOOKUP(표1[[#This Row],[팀장]],배민비즈계정!$B:$E,3,FALSE)</f>
        <v>yhchoi62</v>
      </c>
      <c r="AO1323" s="16" t="str">
        <f>VLOOKUP(표1[[#This Row],[팀장]],배민비즈계정!$B:$E,4,FALSE)</f>
        <v xml:space="preserve"> 010-2336-6262</v>
      </c>
      <c r="AP1323" s="2" t="str">
        <f t="shared" si="8"/>
        <v>부산</v>
      </c>
      <c r="AQ1323" s="2" t="str">
        <f t="shared" si="9"/>
        <v>해운대구</v>
      </c>
      <c r="AR1323" s="2" t="str">
        <f>_xlfn.XLOOKUP(표1[[#This Row],[시도2]]&amp;" "&amp;표1[[#This Row],[시군구2]],요금제0402!C:C,요금제0402!G:G)</f>
        <v>지방</v>
      </c>
      <c r="AS1323" s="2"/>
      <c r="AT1323" s="2"/>
      <c r="AU1323" s="2"/>
    </row>
    <row r="1324" spans="1:47" ht="16.5" customHeight="1">
      <c r="A1324" s="60">
        <v>1322</v>
      </c>
      <c r="B1324" s="11"/>
      <c r="C1324" s="11" t="s">
        <v>8924</v>
      </c>
      <c r="D1324" s="11" t="s">
        <v>8925</v>
      </c>
      <c r="E1324" s="11" t="s">
        <v>3758</v>
      </c>
      <c r="F1324" s="11" t="s">
        <v>57</v>
      </c>
      <c r="G1324" s="11" t="s">
        <v>281</v>
      </c>
      <c r="H1324" s="11">
        <v>0</v>
      </c>
      <c r="I1324" s="50"/>
      <c r="J1324" s="11" t="s">
        <v>8926</v>
      </c>
      <c r="K1324" s="11" t="s">
        <v>8927</v>
      </c>
      <c r="L1324" s="11" t="s">
        <v>7116</v>
      </c>
      <c r="M1324" s="12">
        <v>45737</v>
      </c>
      <c r="N1324" s="12">
        <v>45742</v>
      </c>
      <c r="O1324" s="12" t="str">
        <f>IFERROR(_xlfn.XLOOKUP(표1[[#This Row],[시도]]&amp;" "&amp;표1[[#This Row],[시군구]],요금제0402!C:C,요금제0402!G:G),"-")</f>
        <v>서울B&amp;경인A</v>
      </c>
      <c r="P1324" s="40"/>
      <c r="Q1324" s="57">
        <v>0</v>
      </c>
      <c r="R1324" s="18">
        <f>IF(OR(표1[[#This Row],[대표자명]]="김진국",표1[[#This Row],[사업자번호]]=5913300426),50,100)</f>
        <v>100</v>
      </c>
      <c r="S1324" s="18">
        <v>0</v>
      </c>
      <c r="T1324" s="39" t="s">
        <v>150</v>
      </c>
      <c r="U1324" s="11" t="s">
        <v>64</v>
      </c>
      <c r="V1324" s="11">
        <v>6943301573</v>
      </c>
      <c r="W1324" s="11" t="s">
        <v>8928</v>
      </c>
      <c r="X1324" s="11" t="s">
        <v>8929</v>
      </c>
      <c r="Y1324" s="11" t="s">
        <v>8930</v>
      </c>
      <c r="Z1324" s="11">
        <v>100223597285</v>
      </c>
      <c r="AA1324" s="11" t="s">
        <v>408</v>
      </c>
      <c r="AB1324" s="11" t="s">
        <v>8931</v>
      </c>
      <c r="AC1324" s="11"/>
      <c r="AD1324" s="11"/>
      <c r="AE1324" s="11"/>
      <c r="AF1324" s="15"/>
      <c r="AG1324" s="56" t="str">
        <f>IFERROR(VLOOKUP(표1[[#This Row],[담당자]],'담당자 정보'!$B:$D,2,0),"")</f>
        <v>바로고</v>
      </c>
      <c r="AH1324" s="11" t="str">
        <f>IFERROR(VLOOKUP(표1[[#This Row],[담당자]],'담당자 정보'!$B:$E,4,0),"")</f>
        <v>1팀</v>
      </c>
      <c r="AI1324" s="167" t="s">
        <v>2479</v>
      </c>
      <c r="AJ1324" s="39" t="str">
        <f>IFERROR(VLOOKUP(표1[[#This Row],[담당자]],배민비즈계정!$B:$E,3,0),"")</f>
        <v>yong1217</v>
      </c>
      <c r="AK1324" s="39" t="str">
        <f>IFERROR(VLOOKUP(표1[[#This Row],[담당자]],배민비즈계정!$B:$E,4,0),"")</f>
        <v xml:space="preserve"> 010-9876-9387</v>
      </c>
      <c r="AL1324" s="12" t="str">
        <f>VLOOKUP(표1[[#This Row],[담당자]],배민비즈계정!$B:$E,2,0)</f>
        <v>1팀</v>
      </c>
      <c r="AM1324" s="11" t="str">
        <f>VLOOKUP(표1[[#This Row],[담당자]],'담당자 정보'!B:G,6,FALSE)</f>
        <v>평정현</v>
      </c>
      <c r="AN1324" s="11" t="str">
        <f>VLOOKUP(표1[[#This Row],[팀장]],배민비즈계정!$B:$E,3,FALSE)</f>
        <v>jhpyeong</v>
      </c>
      <c r="AO1324" s="16" t="str">
        <f>VLOOKUP(표1[[#This Row],[팀장]],배민비즈계정!$B:$E,4,FALSE)</f>
        <v>010-4660-7292</v>
      </c>
      <c r="AP1324" s="2" t="str">
        <f t="shared" si="8"/>
        <v>서울</v>
      </c>
      <c r="AQ1324" s="2" t="str">
        <f t="shared" si="9"/>
        <v>강북구</v>
      </c>
      <c r="AR1324" s="2" t="str">
        <f>_xlfn.XLOOKUP(표1[[#This Row],[시도2]]&amp;" "&amp;표1[[#This Row],[시군구2]],요금제0402!C:C,요금제0402!G:G)</f>
        <v>서울B&amp;경인A</v>
      </c>
      <c r="AS1324" s="2"/>
      <c r="AT1324" s="2"/>
      <c r="AU1324" s="2"/>
    </row>
    <row r="1325" spans="1:47" ht="16.5" customHeight="1">
      <c r="A1325" s="44">
        <v>1323</v>
      </c>
      <c r="B1325" s="11"/>
      <c r="C1325" s="11" t="s">
        <v>8932</v>
      </c>
      <c r="D1325" s="11" t="s">
        <v>8933</v>
      </c>
      <c r="E1325" s="11" t="s">
        <v>75</v>
      </c>
      <c r="F1325" s="11" t="s">
        <v>109</v>
      </c>
      <c r="G1325" s="11" t="s">
        <v>1129</v>
      </c>
      <c r="H1325" s="11">
        <v>0</v>
      </c>
      <c r="I1325" s="50"/>
      <c r="J1325" s="11" t="s">
        <v>8934</v>
      </c>
      <c r="K1325" s="11" t="s">
        <v>7548</v>
      </c>
      <c r="L1325" s="11" t="s">
        <v>7116</v>
      </c>
      <c r="M1325" s="12">
        <v>45737</v>
      </c>
      <c r="N1325" s="12">
        <v>45742</v>
      </c>
      <c r="O1325" s="12" t="str">
        <f>IFERROR(_xlfn.XLOOKUP(표1[[#This Row],[시도]]&amp;" "&amp;표1[[#This Row],[시군구]],요금제0402!C:C,요금제0402!G:G),"-")</f>
        <v>경인B</v>
      </c>
      <c r="P1325" s="40"/>
      <c r="Q1325" s="57">
        <v>0</v>
      </c>
      <c r="R1325" s="18">
        <f>IF(OR(표1[[#This Row],[대표자명]]="김진국",표1[[#This Row],[사업자번호]]=5913300426),50,100)</f>
        <v>100</v>
      </c>
      <c r="S1325" s="18">
        <v>0</v>
      </c>
      <c r="T1325" s="39" t="s">
        <v>150</v>
      </c>
      <c r="U1325" s="11" t="s">
        <v>64</v>
      </c>
      <c r="V1325" s="11">
        <v>5740403210</v>
      </c>
      <c r="W1325" s="11" t="s">
        <v>8644</v>
      </c>
      <c r="X1325" s="11" t="s">
        <v>8645</v>
      </c>
      <c r="Y1325" s="11" t="s">
        <v>8646</v>
      </c>
      <c r="Z1325" s="11">
        <v>49903018401029</v>
      </c>
      <c r="AA1325" s="11" t="s">
        <v>103</v>
      </c>
      <c r="AB1325" s="11" t="s">
        <v>8647</v>
      </c>
      <c r="AC1325" s="11"/>
      <c r="AD1325" s="11"/>
      <c r="AE1325" s="11"/>
      <c r="AF1325" s="15"/>
      <c r="AG1325" s="56" t="str">
        <f>IFERROR(VLOOKUP(표1[[#This Row],[담당자]],'담당자 정보'!$B:$D,2,0),"")</f>
        <v>바로고</v>
      </c>
      <c r="AH1325" s="11" t="str">
        <f>IFERROR(VLOOKUP(표1[[#This Row],[담당자]],'담당자 정보'!$B:$E,4,0),"")</f>
        <v>1팀</v>
      </c>
      <c r="AI1325" s="167" t="s">
        <v>2479</v>
      </c>
      <c r="AJ1325" s="39" t="str">
        <f>IFERROR(VLOOKUP(표1[[#This Row],[담당자]],배민비즈계정!$B:$E,3,0),"")</f>
        <v>yong1217</v>
      </c>
      <c r="AK1325" s="39" t="str">
        <f>IFERROR(VLOOKUP(표1[[#This Row],[담당자]],배민비즈계정!$B:$E,4,0),"")</f>
        <v xml:space="preserve"> 010-9876-9387</v>
      </c>
      <c r="AL1325" s="12" t="str">
        <f>VLOOKUP(표1[[#This Row],[담당자]],배민비즈계정!$B:$E,2,0)</f>
        <v>1팀</v>
      </c>
      <c r="AM1325" s="11" t="str">
        <f>VLOOKUP(표1[[#This Row],[담당자]],'담당자 정보'!B:G,6,FALSE)</f>
        <v>평정현</v>
      </c>
      <c r="AN1325" s="11" t="str">
        <f>VLOOKUP(표1[[#This Row],[팀장]],배민비즈계정!$B:$E,3,FALSE)</f>
        <v>jhpyeong</v>
      </c>
      <c r="AO1325" s="16" t="str">
        <f>VLOOKUP(표1[[#This Row],[팀장]],배민비즈계정!$B:$E,4,FALSE)</f>
        <v>010-4660-7292</v>
      </c>
      <c r="AP1325" s="2" t="str">
        <f t="shared" si="8"/>
        <v>경기</v>
      </c>
      <c r="AQ1325" s="2" t="str">
        <f t="shared" si="9"/>
        <v>의정부시</v>
      </c>
      <c r="AR1325" s="2" t="str">
        <f>_xlfn.XLOOKUP(표1[[#This Row],[시도2]]&amp;" "&amp;표1[[#This Row],[시군구2]],요금제0402!C:C,요금제0402!G:G)</f>
        <v>경인B</v>
      </c>
      <c r="AS1325" s="2"/>
      <c r="AT1325" s="2"/>
      <c r="AU1325" s="2"/>
    </row>
    <row r="1326" spans="1:47" ht="16.5" customHeight="1">
      <c r="A1326" s="60">
        <v>1324</v>
      </c>
      <c r="B1326" s="17"/>
      <c r="C1326" s="17" t="s">
        <v>8935</v>
      </c>
      <c r="D1326" s="17" t="s">
        <v>8936</v>
      </c>
      <c r="E1326" s="11" t="s">
        <v>75</v>
      </c>
      <c r="F1326" s="17" t="s">
        <v>109</v>
      </c>
      <c r="G1326" s="17" t="s">
        <v>1129</v>
      </c>
      <c r="H1326" s="11">
        <v>0</v>
      </c>
      <c r="I1326" s="154"/>
      <c r="J1326" s="17" t="s">
        <v>8937</v>
      </c>
      <c r="K1326" s="17" t="s">
        <v>8938</v>
      </c>
      <c r="L1326" s="11" t="s">
        <v>7116</v>
      </c>
      <c r="M1326" s="12">
        <v>45737</v>
      </c>
      <c r="N1326" s="12">
        <v>45742</v>
      </c>
      <c r="O1326" s="12" t="str">
        <f>IFERROR(_xlfn.XLOOKUP(표1[[#This Row],[시도]]&amp;" "&amp;표1[[#This Row],[시군구]],요금제0402!C:C,요금제0402!G:G),"-")</f>
        <v>경인B</v>
      </c>
      <c r="P1326" s="156"/>
      <c r="Q1326" s="57">
        <v>0</v>
      </c>
      <c r="R1326" s="18">
        <f>IF(OR(표1[[#This Row],[대표자명]]="김진국",표1[[#This Row],[사업자번호]]=5913300426),50,100)</f>
        <v>100</v>
      </c>
      <c r="S1326" s="18">
        <v>0</v>
      </c>
      <c r="T1326" s="39" t="s">
        <v>150</v>
      </c>
      <c r="U1326" s="11" t="s">
        <v>64</v>
      </c>
      <c r="V1326" s="11">
        <v>5740403210</v>
      </c>
      <c r="W1326" s="11" t="s">
        <v>8644</v>
      </c>
      <c r="X1326" s="11" t="s">
        <v>8645</v>
      </c>
      <c r="Y1326" s="11" t="s">
        <v>8646</v>
      </c>
      <c r="Z1326" s="11">
        <v>49903018401029</v>
      </c>
      <c r="AA1326" s="11" t="s">
        <v>103</v>
      </c>
      <c r="AB1326" s="11" t="s">
        <v>8647</v>
      </c>
      <c r="AC1326" s="17"/>
      <c r="AD1326" s="17"/>
      <c r="AE1326" s="17"/>
      <c r="AF1326" s="32"/>
      <c r="AG1326" s="56" t="str">
        <f>IFERROR(VLOOKUP(표1[[#This Row],[담당자]],'담당자 정보'!$B:$D,2,0),"")</f>
        <v>바로고</v>
      </c>
      <c r="AH1326" s="17" t="str">
        <f>IFERROR(VLOOKUP(표1[[#This Row],[담당자]],'담당자 정보'!$B:$E,4,0),"")</f>
        <v>1팀</v>
      </c>
      <c r="AI1326" s="167" t="s">
        <v>2479</v>
      </c>
      <c r="AJ1326" s="41" t="str">
        <f>IFERROR(VLOOKUP(표1[[#This Row],[담당자]],배민비즈계정!$B:$E,3,0),"")</f>
        <v>yong1217</v>
      </c>
      <c r="AK1326" s="41" t="str">
        <f>IFERROR(VLOOKUP(표1[[#This Row],[담당자]],배민비즈계정!$B:$E,4,0),"")</f>
        <v xml:space="preserve"> 010-9876-9387</v>
      </c>
      <c r="AL1326" s="78" t="str">
        <f>VLOOKUP(표1[[#This Row],[담당자]],배민비즈계정!$B:$E,2,0)</f>
        <v>1팀</v>
      </c>
      <c r="AM1326" s="17" t="str">
        <f>VLOOKUP(표1[[#This Row],[담당자]],'담당자 정보'!B:G,6,FALSE)</f>
        <v>평정현</v>
      </c>
      <c r="AN1326" s="17" t="str">
        <f>VLOOKUP(표1[[#This Row],[팀장]],배민비즈계정!$B:$E,3,FALSE)</f>
        <v>jhpyeong</v>
      </c>
      <c r="AO1326" s="103" t="str">
        <f>VLOOKUP(표1[[#This Row],[팀장]],배민비즈계정!$B:$E,4,FALSE)</f>
        <v>010-4660-7292</v>
      </c>
      <c r="AP1326" s="2" t="str">
        <f t="shared" si="8"/>
        <v>경기</v>
      </c>
      <c r="AQ1326" s="2" t="str">
        <f t="shared" si="9"/>
        <v>의정부시</v>
      </c>
      <c r="AR1326" s="2" t="str">
        <f>_xlfn.XLOOKUP(표1[[#This Row],[시도2]]&amp;" "&amp;표1[[#This Row],[시군구2]],요금제0402!C:C,요금제0402!G:G)</f>
        <v>경인B</v>
      </c>
      <c r="AS1326" s="2"/>
      <c r="AT1326" s="2"/>
      <c r="AU1326" s="2"/>
    </row>
    <row r="1327" spans="1:47" ht="16.5" customHeight="1">
      <c r="A1327" s="44">
        <v>1325</v>
      </c>
      <c r="B1327" s="11"/>
      <c r="C1327" s="11" t="s">
        <v>8939</v>
      </c>
      <c r="D1327" s="11" t="s">
        <v>8940</v>
      </c>
      <c r="E1327" s="11" t="s">
        <v>56</v>
      </c>
      <c r="F1327" s="11" t="s">
        <v>8941</v>
      </c>
      <c r="G1327" s="11" t="s">
        <v>8942</v>
      </c>
      <c r="H1327" s="11">
        <v>0</v>
      </c>
      <c r="I1327" s="50"/>
      <c r="J1327" s="11" t="s">
        <v>8943</v>
      </c>
      <c r="K1327" s="11" t="s">
        <v>8944</v>
      </c>
      <c r="L1327" s="11" t="s">
        <v>7116</v>
      </c>
      <c r="M1327" s="12">
        <v>45744</v>
      </c>
      <c r="N1327" s="12">
        <v>45749</v>
      </c>
      <c r="O1327" s="12" t="str">
        <f>IFERROR(_xlfn.XLOOKUP(표1[[#This Row],[시도]]&amp;" "&amp;표1[[#This Row],[시군구]],요금제0402!C:C,요금제0402!G:G),"-")</f>
        <v>경인B</v>
      </c>
      <c r="P1327" s="40"/>
      <c r="Q1327" s="57">
        <v>0</v>
      </c>
      <c r="R1327" s="18">
        <f>IF(OR(표1[[#This Row],[대표자명]]="김진국",표1[[#This Row],[사업자번호]]=5913300426),50,100)</f>
        <v>100</v>
      </c>
      <c r="S1327" s="18">
        <v>50</v>
      </c>
      <c r="T1327" s="39" t="s">
        <v>64</v>
      </c>
      <c r="U1327" s="11" t="s">
        <v>64</v>
      </c>
      <c r="V1327" s="11">
        <v>8137200437</v>
      </c>
      <c r="W1327" s="11" t="s">
        <v>3641</v>
      </c>
      <c r="X1327" s="11" t="s">
        <v>3642</v>
      </c>
      <c r="Y1327" s="11" t="s">
        <v>8945</v>
      </c>
      <c r="Z1327" s="11" t="s">
        <v>8946</v>
      </c>
      <c r="AA1327" s="11" t="s">
        <v>8618</v>
      </c>
      <c r="AB1327" s="11" t="s">
        <v>3644</v>
      </c>
      <c r="AC1327" s="11"/>
      <c r="AD1327" s="11"/>
      <c r="AE1327" s="11"/>
      <c r="AF1327" s="15"/>
      <c r="AG1327" s="17" t="str">
        <f>IFERROR(VLOOKUP(표1[[#This Row],[담당자]],'담당자 정보'!$B:$D,2,0),"")</f>
        <v>바로고</v>
      </c>
      <c r="AH1327" s="11" t="str">
        <f>IFERROR(VLOOKUP(표1[[#This Row],[담당자]],'담당자 정보'!$B:$E,4,0),"")</f>
        <v>1팀</v>
      </c>
      <c r="AI1327" s="41" t="s">
        <v>2479</v>
      </c>
      <c r="AJ1327" s="39" t="str">
        <f>IFERROR(VLOOKUP(표1[[#This Row],[담당자]],배민비즈계정!$B:$E,3,0),"")</f>
        <v>yong1217</v>
      </c>
      <c r="AK1327" s="39" t="str">
        <f>IFERROR(VLOOKUP(표1[[#This Row],[담당자]],배민비즈계정!$B:$E,4,0),"")</f>
        <v xml:space="preserve"> 010-9876-9387</v>
      </c>
      <c r="AL1327" s="12" t="str">
        <f>VLOOKUP(표1[[#This Row],[담당자]],배민비즈계정!$B:$E,2,0)</f>
        <v>1팀</v>
      </c>
      <c r="AM1327" s="11" t="str">
        <f>VLOOKUP(표1[[#This Row],[담당자]],'담당자 정보'!B:G,6,FALSE)</f>
        <v>평정현</v>
      </c>
      <c r="AN1327" s="11" t="str">
        <f>VLOOKUP(표1[[#This Row],[팀장]],배민비즈계정!$B:$E,3,FALSE)</f>
        <v>jhpyeong</v>
      </c>
      <c r="AO1327" s="16" t="str">
        <f>VLOOKUP(표1[[#This Row],[팀장]],배민비즈계정!$B:$E,4,FALSE)</f>
        <v>010-4660-7292</v>
      </c>
      <c r="AP1327" s="2" t="str">
        <f t="shared" si="8"/>
        <v>인천</v>
      </c>
      <c r="AQ1327" s="2" t="str">
        <f t="shared" si="9"/>
        <v>미추홀구</v>
      </c>
      <c r="AR1327" s="2" t="str">
        <f>_xlfn.XLOOKUP(표1[[#This Row],[시도2]]&amp;" "&amp;표1[[#This Row],[시군구2]],요금제0402!C:C,요금제0402!G:G)</f>
        <v>경인B</v>
      </c>
      <c r="AS1327" s="2"/>
      <c r="AT1327" s="2"/>
      <c r="AU1327" s="2"/>
    </row>
    <row r="1328" spans="1:47" ht="16.5" customHeight="1">
      <c r="A1328" s="60">
        <v>1326</v>
      </c>
      <c r="B1328" s="11"/>
      <c r="C1328" s="11" t="s">
        <v>8947</v>
      </c>
      <c r="D1328" s="11" t="s">
        <v>8948</v>
      </c>
      <c r="E1328" s="11" t="s">
        <v>3758</v>
      </c>
      <c r="F1328" s="11" t="s">
        <v>8949</v>
      </c>
      <c r="G1328" s="11" t="s">
        <v>8950</v>
      </c>
      <c r="H1328" s="11">
        <v>0</v>
      </c>
      <c r="I1328" s="50"/>
      <c r="J1328" s="11" t="s">
        <v>8951</v>
      </c>
      <c r="K1328" s="11" t="s">
        <v>8952</v>
      </c>
      <c r="L1328" s="11" t="s">
        <v>7116</v>
      </c>
      <c r="M1328" s="12">
        <v>45744</v>
      </c>
      <c r="N1328" s="12">
        <v>45749</v>
      </c>
      <c r="O1328" s="12" t="str">
        <f>IFERROR(_xlfn.XLOOKUP(표1[[#This Row],[시도]]&amp;" "&amp;표1[[#This Row],[시군구]],요금제0402!C:C,요금제0402!G:G),"-")</f>
        <v>지방</v>
      </c>
      <c r="P1328" s="40"/>
      <c r="Q1328" s="57">
        <v>0</v>
      </c>
      <c r="R1328" s="18">
        <f>IF(OR(표1[[#This Row],[대표자명]]="김진국",표1[[#This Row],[사업자번호]]=5913300426),50,100)</f>
        <v>100</v>
      </c>
      <c r="S1328" s="18">
        <v>50</v>
      </c>
      <c r="T1328" s="39" t="s">
        <v>64</v>
      </c>
      <c r="U1328" s="11" t="s">
        <v>150</v>
      </c>
      <c r="V1328" s="11">
        <v>0</v>
      </c>
      <c r="W1328" s="11">
        <v>0</v>
      </c>
      <c r="X1328" s="11">
        <v>0</v>
      </c>
      <c r="Y1328" s="11">
        <v>0</v>
      </c>
      <c r="Z1328" s="11">
        <v>0</v>
      </c>
      <c r="AA1328" s="11">
        <v>0</v>
      </c>
      <c r="AB1328" s="11">
        <v>0</v>
      </c>
      <c r="AC1328" s="11"/>
      <c r="AD1328" s="11"/>
      <c r="AE1328" s="11"/>
      <c r="AF1328" s="15"/>
      <c r="AG1328" s="56" t="str">
        <f>IFERROR(VLOOKUP(표1[[#This Row],[담당자]],'담당자 정보'!$B:$D,2,0),"")</f>
        <v>모아라인</v>
      </c>
      <c r="AH1328" s="11" t="str">
        <f>IFERROR(VLOOKUP(표1[[#This Row],[담당자]],'담당자 정보'!$B:$E,4,0),"")</f>
        <v>인프라확장_2팀</v>
      </c>
      <c r="AI1328" s="167" t="s">
        <v>455</v>
      </c>
      <c r="AJ1328" s="39" t="str">
        <f>IFERROR(VLOOKUP(표1[[#This Row],[담당자]],배민비즈계정!$B:$E,3,0),"")</f>
        <v>Dkssudgody</v>
      </c>
      <c r="AK1328" s="39" t="str">
        <f>IFERROR(VLOOKUP(표1[[#This Row],[담당자]],배민비즈계정!$B:$E,4,0),"")</f>
        <v>010-9737-2777</v>
      </c>
      <c r="AL1328" s="12" t="str">
        <f>VLOOKUP(표1[[#This Row],[담당자]],배민비즈계정!$B:$E,2,0)</f>
        <v>모아라인</v>
      </c>
      <c r="AM1328" s="11" t="str">
        <f>VLOOKUP(표1[[#This Row],[담당자]],'담당자 정보'!B:G,6,FALSE)</f>
        <v>김정교</v>
      </c>
      <c r="AN1328" s="11" t="str">
        <f>VLOOKUP(표1[[#This Row],[팀장]],배민비즈계정!$B:$E,3,FALSE)</f>
        <v>Dkssudgody</v>
      </c>
      <c r="AO1328" s="16" t="str">
        <f>VLOOKUP(표1[[#This Row],[팀장]],배민비즈계정!$B:$E,4,FALSE)</f>
        <v>010-9737-2777</v>
      </c>
      <c r="AP1328" s="2" t="str">
        <f t="shared" si="8"/>
        <v>충북</v>
      </c>
      <c r="AQ1328" s="2" t="str">
        <f t="shared" si="9"/>
        <v>청주시 흥덕구</v>
      </c>
      <c r="AR1328" s="2" t="str">
        <f>_xlfn.XLOOKUP(표1[[#This Row],[시도2]]&amp;" "&amp;표1[[#This Row],[시군구2]],요금제0402!C:C,요금제0402!G:G)</f>
        <v>지방</v>
      </c>
      <c r="AS1328" s="2"/>
      <c r="AT1328" s="2"/>
      <c r="AU1328" s="2"/>
    </row>
    <row r="1329" spans="1:47" ht="16.5" customHeight="1">
      <c r="A1329" s="44">
        <v>1327</v>
      </c>
      <c r="B1329" s="11"/>
      <c r="C1329" s="11" t="s">
        <v>8953</v>
      </c>
      <c r="D1329" s="11" t="s">
        <v>8954</v>
      </c>
      <c r="E1329" s="11" t="s">
        <v>108</v>
      </c>
      <c r="F1329" s="11" t="s">
        <v>8949</v>
      </c>
      <c r="G1329" s="11" t="s">
        <v>8955</v>
      </c>
      <c r="H1329" s="11">
        <v>1</v>
      </c>
      <c r="I1329" s="50"/>
      <c r="J1329" s="11" t="s">
        <v>8956</v>
      </c>
      <c r="K1329" s="11" t="s">
        <v>8957</v>
      </c>
      <c r="L1329" s="11" t="s">
        <v>7116</v>
      </c>
      <c r="M1329" s="12">
        <v>45744</v>
      </c>
      <c r="N1329" s="12">
        <v>45749</v>
      </c>
      <c r="O1329" s="12" t="str">
        <f>IFERROR(_xlfn.XLOOKUP(표1[[#This Row],[시도]]&amp;" "&amp;표1[[#This Row],[시군구]],요금제0402!C:C,요금제0402!G:G),"-")</f>
        <v>지방</v>
      </c>
      <c r="P1329" s="40"/>
      <c r="Q1329" s="57">
        <v>0</v>
      </c>
      <c r="R1329" s="18">
        <f>IF(OR(표1[[#This Row],[대표자명]]="김진국",표1[[#This Row],[사업자번호]]=5913300426),50,100)</f>
        <v>100</v>
      </c>
      <c r="S1329" s="18">
        <v>50</v>
      </c>
      <c r="T1329" s="39" t="s">
        <v>64</v>
      </c>
      <c r="U1329" s="11" t="s">
        <v>64</v>
      </c>
      <c r="V1329" s="11">
        <v>2844800842</v>
      </c>
      <c r="W1329" s="11" t="s">
        <v>8687</v>
      </c>
      <c r="X1329" s="11" t="s">
        <v>8688</v>
      </c>
      <c r="Y1329" s="11" t="s">
        <v>8689</v>
      </c>
      <c r="Z1329" s="11">
        <v>110404335830</v>
      </c>
      <c r="AA1329" s="11" t="s">
        <v>165</v>
      </c>
      <c r="AB1329" s="11" t="s">
        <v>8690</v>
      </c>
      <c r="AC1329" s="11"/>
      <c r="AD1329" s="11"/>
      <c r="AE1329" s="11"/>
      <c r="AF1329" s="15"/>
      <c r="AG1329" s="56" t="str">
        <f>IFERROR(VLOOKUP(표1[[#This Row],[담당자]],'담당자 정보'!$B:$D,2,0),"")</f>
        <v>모아라인</v>
      </c>
      <c r="AH1329" s="11" t="str">
        <f>IFERROR(VLOOKUP(표1[[#This Row],[담당자]],'담당자 정보'!$B:$E,4,0),"")</f>
        <v>인프라확장_2팀</v>
      </c>
      <c r="AI1329" s="167" t="s">
        <v>455</v>
      </c>
      <c r="AJ1329" s="39" t="str">
        <f>IFERROR(VLOOKUP(표1[[#This Row],[담당자]],배민비즈계정!$B:$E,3,0),"")</f>
        <v>Dkssudgody</v>
      </c>
      <c r="AK1329" s="39" t="str">
        <f>IFERROR(VLOOKUP(표1[[#This Row],[담당자]],배민비즈계정!$B:$E,4,0),"")</f>
        <v>010-9737-2777</v>
      </c>
      <c r="AL1329" s="12" t="str">
        <f>VLOOKUP(표1[[#This Row],[담당자]],배민비즈계정!$B:$E,2,0)</f>
        <v>모아라인</v>
      </c>
      <c r="AM1329" s="11" t="str">
        <f>VLOOKUP(표1[[#This Row],[담당자]],'담당자 정보'!B:G,6,FALSE)</f>
        <v>김정교</v>
      </c>
      <c r="AN1329" s="11" t="str">
        <f>VLOOKUP(표1[[#This Row],[팀장]],배민비즈계정!$B:$E,3,FALSE)</f>
        <v>Dkssudgody</v>
      </c>
      <c r="AO1329" s="16" t="str">
        <f>VLOOKUP(표1[[#This Row],[팀장]],배민비즈계정!$B:$E,4,FALSE)</f>
        <v>010-9737-2777</v>
      </c>
      <c r="AP1329" s="2" t="str">
        <f t="shared" si="8"/>
        <v>충북</v>
      </c>
      <c r="AQ1329" s="2" t="str">
        <f t="shared" si="9"/>
        <v>청주시 서원구</v>
      </c>
      <c r="AR1329" s="2" t="str">
        <f>_xlfn.XLOOKUP(표1[[#This Row],[시도2]]&amp;" "&amp;표1[[#This Row],[시군구2]],요금제0402!C:C,요금제0402!G:G)</f>
        <v>지방</v>
      </c>
      <c r="AS1329" s="2"/>
      <c r="AT1329" s="2"/>
      <c r="AU1329" s="2"/>
    </row>
    <row r="1330" spans="1:47" ht="16.5" customHeight="1">
      <c r="A1330" s="60">
        <v>1328</v>
      </c>
      <c r="B1330" s="11"/>
      <c r="C1330" s="11" t="s">
        <v>8958</v>
      </c>
      <c r="D1330" s="11" t="s">
        <v>8959</v>
      </c>
      <c r="E1330" s="11" t="s">
        <v>3758</v>
      </c>
      <c r="F1330" s="11" t="s">
        <v>8960</v>
      </c>
      <c r="G1330" s="11" t="s">
        <v>8961</v>
      </c>
      <c r="H1330" s="11">
        <v>0</v>
      </c>
      <c r="I1330" s="50"/>
      <c r="J1330" s="11" t="s">
        <v>8962</v>
      </c>
      <c r="K1330" s="11" t="s">
        <v>8963</v>
      </c>
      <c r="L1330" s="11" t="s">
        <v>7116</v>
      </c>
      <c r="M1330" s="12">
        <v>45744</v>
      </c>
      <c r="N1330" s="12">
        <v>45749</v>
      </c>
      <c r="O1330" s="12" t="str">
        <f>IFERROR(_xlfn.XLOOKUP(표1[[#This Row],[시도]]&amp;" "&amp;표1[[#This Row],[시군구]],요금제0402!C:C,요금제0402!G:G),"-")</f>
        <v>지방</v>
      </c>
      <c r="P1330" s="40"/>
      <c r="Q1330" s="57">
        <v>100</v>
      </c>
      <c r="R1330" s="18">
        <f>IF(OR(표1[[#This Row],[대표자명]]="김진국",표1[[#This Row],[사업자번호]]=5913300426),50,100)</f>
        <v>100</v>
      </c>
      <c r="S1330" s="18">
        <v>50</v>
      </c>
      <c r="T1330" s="39" t="s">
        <v>64</v>
      </c>
      <c r="U1330" s="11" t="s">
        <v>64</v>
      </c>
      <c r="V1330" s="11">
        <v>3032428126</v>
      </c>
      <c r="W1330" s="11" t="s">
        <v>8236</v>
      </c>
      <c r="X1330" s="11" t="s">
        <v>8964</v>
      </c>
      <c r="Y1330" s="11" t="s">
        <v>8965</v>
      </c>
      <c r="Z1330" s="11">
        <v>3333014486515</v>
      </c>
      <c r="AA1330" s="11" t="s">
        <v>68</v>
      </c>
      <c r="AB1330" s="11" t="s">
        <v>8966</v>
      </c>
      <c r="AC1330" s="11"/>
      <c r="AD1330" s="11"/>
      <c r="AE1330" s="11"/>
      <c r="AF1330" s="15"/>
      <c r="AG1330" s="56" t="str">
        <f>IFERROR(VLOOKUP(표1[[#This Row],[담당자]],'담당자 정보'!$B:$D,2,0),"")</f>
        <v>딜버</v>
      </c>
      <c r="AH1330" s="11" t="str">
        <f>IFERROR(VLOOKUP(표1[[#This Row],[담당자]],'담당자 정보'!$B:$E,4,0),"")</f>
        <v>-</v>
      </c>
      <c r="AI1330" s="167" t="s">
        <v>443</v>
      </c>
      <c r="AJ1330" s="39" t="str">
        <f>IFERROR(VLOOKUP(표1[[#This Row],[담당자]],배민비즈계정!$B:$E,3,0),"")</f>
        <v>ksy1596</v>
      </c>
      <c r="AK1330" s="39" t="str">
        <f>IFERROR(VLOOKUP(표1[[#This Row],[담당자]],배민비즈계정!$B:$E,4,0),"")</f>
        <v>010-4337-1596</v>
      </c>
      <c r="AL1330" s="12" t="str">
        <f>VLOOKUP(표1[[#This Row],[담당자]],배민비즈계정!$B:$E,2,0)</f>
        <v>딜버</v>
      </c>
      <c r="AM1330" s="11">
        <f>VLOOKUP(표1[[#This Row],[담당자]],'담당자 정보'!B:G,6,FALSE)</f>
        <v>0</v>
      </c>
      <c r="AN1330" s="11" t="e">
        <f>VLOOKUP(표1[[#This Row],[팀장]],배민비즈계정!$B:$E,3,FALSE)</f>
        <v>#N/A</v>
      </c>
      <c r="AO1330" s="16" t="e">
        <f>VLOOKUP(표1[[#This Row],[팀장]],배민비즈계정!$B:$E,4,FALSE)</f>
        <v>#N/A</v>
      </c>
      <c r="AP1330" s="2" t="str">
        <f t="shared" si="8"/>
        <v>경북</v>
      </c>
      <c r="AQ1330" s="2" t="str">
        <f t="shared" si="9"/>
        <v>포항시 남구</v>
      </c>
      <c r="AR1330" s="2" t="str">
        <f>_xlfn.XLOOKUP(표1[[#This Row],[시도2]]&amp;" "&amp;표1[[#This Row],[시군구2]],요금제0402!C:C,요금제0402!G:G)</f>
        <v>지방</v>
      </c>
      <c r="AS1330" s="2"/>
      <c r="AT1330" s="2"/>
      <c r="AU1330" s="2"/>
    </row>
    <row r="1331" spans="1:47" ht="16.5" customHeight="1">
      <c r="A1331" s="44">
        <v>1329</v>
      </c>
      <c r="B1331" s="11"/>
      <c r="C1331" s="11" t="s">
        <v>8967</v>
      </c>
      <c r="D1331" s="11" t="s">
        <v>8968</v>
      </c>
      <c r="E1331" s="11" t="s">
        <v>75</v>
      </c>
      <c r="F1331" s="11" t="s">
        <v>8960</v>
      </c>
      <c r="G1331" s="11" t="s">
        <v>8961</v>
      </c>
      <c r="H1331" s="11">
        <v>0</v>
      </c>
      <c r="I1331" s="50"/>
      <c r="J1331" s="11" t="s">
        <v>8969</v>
      </c>
      <c r="K1331" s="11" t="s">
        <v>8970</v>
      </c>
      <c r="L1331" s="11" t="s">
        <v>7116</v>
      </c>
      <c r="M1331" s="12">
        <v>45744</v>
      </c>
      <c r="N1331" s="12">
        <v>45749</v>
      </c>
      <c r="O1331" s="12" t="str">
        <f>IFERROR(_xlfn.XLOOKUP(표1[[#This Row],[시도]]&amp;" "&amp;표1[[#This Row],[시군구]],요금제0402!C:C,요금제0402!G:G),"-")</f>
        <v>지방</v>
      </c>
      <c r="P1331" s="40"/>
      <c r="Q1331" s="57">
        <v>100</v>
      </c>
      <c r="R1331" s="18">
        <f>IF(OR(표1[[#This Row],[대표자명]]="김진국",표1[[#This Row],[사업자번호]]=5913300426),50,100)</f>
        <v>100</v>
      </c>
      <c r="S1331" s="18">
        <v>50</v>
      </c>
      <c r="T1331" s="39" t="s">
        <v>64</v>
      </c>
      <c r="U1331" s="11" t="s">
        <v>64</v>
      </c>
      <c r="V1331" s="11">
        <v>3032428126</v>
      </c>
      <c r="W1331" s="11" t="s">
        <v>8236</v>
      </c>
      <c r="X1331" s="11" t="s">
        <v>8964</v>
      </c>
      <c r="Y1331" s="11" t="s">
        <v>8965</v>
      </c>
      <c r="Z1331" s="11">
        <v>3333014486515</v>
      </c>
      <c r="AA1331" s="11" t="s">
        <v>68</v>
      </c>
      <c r="AB1331" s="11" t="s">
        <v>8966</v>
      </c>
      <c r="AC1331" s="11"/>
      <c r="AD1331" s="11"/>
      <c r="AE1331" s="11"/>
      <c r="AF1331" s="15"/>
      <c r="AG1331" s="56" t="str">
        <f>IFERROR(VLOOKUP(표1[[#This Row],[담당자]],'담당자 정보'!$B:$D,2,0),"")</f>
        <v>딜버</v>
      </c>
      <c r="AH1331" s="11" t="str">
        <f>IFERROR(VLOOKUP(표1[[#This Row],[담당자]],'담당자 정보'!$B:$E,4,0),"")</f>
        <v>-</v>
      </c>
      <c r="AI1331" s="167" t="s">
        <v>443</v>
      </c>
      <c r="AJ1331" s="39" t="str">
        <f>IFERROR(VLOOKUP(표1[[#This Row],[담당자]],배민비즈계정!$B:$E,3,0),"")</f>
        <v>ksy1596</v>
      </c>
      <c r="AK1331" s="39" t="str">
        <f>IFERROR(VLOOKUP(표1[[#This Row],[담당자]],배민비즈계정!$B:$E,4,0),"")</f>
        <v>010-4337-1596</v>
      </c>
      <c r="AL1331" s="12" t="str">
        <f>VLOOKUP(표1[[#This Row],[담당자]],배민비즈계정!$B:$E,2,0)</f>
        <v>딜버</v>
      </c>
      <c r="AM1331" s="11">
        <f>VLOOKUP(표1[[#This Row],[담당자]],'담당자 정보'!B:G,6,FALSE)</f>
        <v>0</v>
      </c>
      <c r="AN1331" s="11" t="e">
        <f>VLOOKUP(표1[[#This Row],[팀장]],배민비즈계정!$B:$E,3,FALSE)</f>
        <v>#N/A</v>
      </c>
      <c r="AO1331" s="16" t="e">
        <f>VLOOKUP(표1[[#This Row],[팀장]],배민비즈계정!$B:$E,4,FALSE)</f>
        <v>#N/A</v>
      </c>
      <c r="AP1331" s="2" t="str">
        <f t="shared" si="8"/>
        <v>경북</v>
      </c>
      <c r="AQ1331" s="2" t="str">
        <f t="shared" si="9"/>
        <v>포항시 남구</v>
      </c>
      <c r="AR1331" s="2" t="str">
        <f>_xlfn.XLOOKUP(표1[[#This Row],[시도2]]&amp;" "&amp;표1[[#This Row],[시군구2]],요금제0402!C:C,요금제0402!G:G)</f>
        <v>지방</v>
      </c>
      <c r="AS1331" s="2"/>
      <c r="AT1331" s="2"/>
      <c r="AU1331" s="2"/>
    </row>
    <row r="1332" spans="1:47" ht="16.5" customHeight="1">
      <c r="A1332" s="60">
        <v>1330</v>
      </c>
      <c r="B1332" s="11"/>
      <c r="C1332" s="11" t="s">
        <v>8971</v>
      </c>
      <c r="D1332" s="11" t="s">
        <v>8972</v>
      </c>
      <c r="E1332" s="11" t="s">
        <v>108</v>
      </c>
      <c r="F1332" s="11" t="s">
        <v>8973</v>
      </c>
      <c r="G1332" s="11" t="s">
        <v>8974</v>
      </c>
      <c r="H1332" s="11">
        <v>1</v>
      </c>
      <c r="I1332" s="50"/>
      <c r="J1332" s="11" t="s">
        <v>8975</v>
      </c>
      <c r="K1332" s="11" t="s">
        <v>8976</v>
      </c>
      <c r="L1332" s="11" t="s">
        <v>7116</v>
      </c>
      <c r="M1332" s="12">
        <v>45744</v>
      </c>
      <c r="N1332" s="12">
        <v>45749</v>
      </c>
      <c r="O1332" s="12" t="str">
        <f>IFERROR(_xlfn.XLOOKUP(표1[[#This Row],[시도]]&amp;" "&amp;표1[[#This Row],[시군구]],요금제0402!C:C,요금제0402!G:G),"-")</f>
        <v>지방</v>
      </c>
      <c r="P1332" s="40"/>
      <c r="Q1332" s="57">
        <v>0</v>
      </c>
      <c r="R1332" s="18">
        <f>IF(OR(표1[[#This Row],[대표자명]]="김진국",표1[[#This Row],[사업자번호]]=5913300426),50,100)</f>
        <v>100</v>
      </c>
      <c r="S1332" s="18">
        <v>50</v>
      </c>
      <c r="T1332" s="39" t="s">
        <v>64</v>
      </c>
      <c r="U1332" s="11" t="s">
        <v>64</v>
      </c>
      <c r="V1332" s="11">
        <v>1851401253</v>
      </c>
      <c r="W1332" s="11" t="s">
        <v>8977</v>
      </c>
      <c r="X1332" s="11" t="s">
        <v>8978</v>
      </c>
      <c r="Y1332" s="185" t="s">
        <v>8979</v>
      </c>
      <c r="Z1332" s="11">
        <v>3510709082873</v>
      </c>
      <c r="AA1332" s="11" t="s">
        <v>142</v>
      </c>
      <c r="AB1332" s="11" t="s">
        <v>8980</v>
      </c>
      <c r="AC1332" s="11"/>
      <c r="AD1332" s="11"/>
      <c r="AE1332" s="11"/>
      <c r="AF1332" s="15"/>
      <c r="AG1332" s="56" t="str">
        <f>IFERROR(VLOOKUP(표1[[#This Row],[담당자]],'담당자 정보'!$B:$D,2,0),"")</f>
        <v>바로고</v>
      </c>
      <c r="AH1332" s="11" t="str">
        <f>IFERROR(VLOOKUP(표1[[#This Row],[담당자]],'담당자 정보'!$B:$E,4,0),"")</f>
        <v>2팀</v>
      </c>
      <c r="AI1332" s="167" t="s">
        <v>317</v>
      </c>
      <c r="AJ1332" s="39" t="str">
        <f>IFERROR(VLOOKUP(표1[[#This Row],[담당자]],배민비즈계정!$B:$E,3,0),"")</f>
        <v>mskim1</v>
      </c>
      <c r="AK1332" s="39" t="str">
        <f>IFERROR(VLOOKUP(표1[[#This Row],[담당자]],배민비즈계정!$B:$E,4,0),"")</f>
        <v>010-4659-7909</v>
      </c>
      <c r="AL1332" s="12" t="str">
        <f>VLOOKUP(표1[[#This Row],[담당자]],배민비즈계정!$B:$E,2,0)</f>
        <v>2팀</v>
      </c>
      <c r="AM1332" s="11" t="str">
        <f>VLOOKUP(표1[[#This Row],[담당자]],'담당자 정보'!B:G,6,FALSE)</f>
        <v>최융희</v>
      </c>
      <c r="AN1332" s="11" t="str">
        <f>VLOOKUP(표1[[#This Row],[팀장]],배민비즈계정!$B:$E,3,FALSE)</f>
        <v>yhchoi62</v>
      </c>
      <c r="AO1332" s="16" t="str">
        <f>VLOOKUP(표1[[#This Row],[팀장]],배민비즈계정!$B:$E,4,FALSE)</f>
        <v xml:space="preserve"> 010-2336-6262</v>
      </c>
      <c r="AP1332" s="2" t="str">
        <f t="shared" si="8"/>
        <v>경남</v>
      </c>
      <c r="AQ1332" s="2" t="str">
        <f t="shared" si="9"/>
        <v>거제시</v>
      </c>
      <c r="AR1332" s="2" t="str">
        <f>_xlfn.XLOOKUP(표1[[#This Row],[시도2]]&amp;" "&amp;표1[[#This Row],[시군구2]],요금제0402!C:C,요금제0402!G:G)</f>
        <v>지방</v>
      </c>
      <c r="AS1332" s="2"/>
      <c r="AT1332" s="2"/>
      <c r="AU1332" s="2"/>
    </row>
    <row r="1333" spans="1:47" ht="16.5" customHeight="1">
      <c r="A1333" s="44">
        <v>1331</v>
      </c>
      <c r="B1333" s="11"/>
      <c r="C1333" s="11" t="s">
        <v>8981</v>
      </c>
      <c r="D1333" s="11" t="s">
        <v>8982</v>
      </c>
      <c r="E1333" s="11" t="s">
        <v>75</v>
      </c>
      <c r="F1333" s="11" t="s">
        <v>8983</v>
      </c>
      <c r="G1333" s="11" t="s">
        <v>1126</v>
      </c>
      <c r="H1333" s="11">
        <v>0</v>
      </c>
      <c r="I1333" s="50"/>
      <c r="J1333" s="11" t="s">
        <v>8984</v>
      </c>
      <c r="K1333" s="11" t="s">
        <v>8938</v>
      </c>
      <c r="L1333" s="11" t="s">
        <v>7116</v>
      </c>
      <c r="M1333" s="12">
        <v>45744</v>
      </c>
      <c r="N1333" s="12">
        <v>45749</v>
      </c>
      <c r="O1333" s="12" t="str">
        <f>IFERROR(_xlfn.XLOOKUP(표1[[#This Row],[시도]]&amp;" "&amp;표1[[#This Row],[시군구]],요금제0402!C:C,요금제0402!G:G),"-")</f>
        <v>경인B</v>
      </c>
      <c r="P1333" s="40"/>
      <c r="Q1333" s="57">
        <v>0</v>
      </c>
      <c r="R1333" s="18">
        <f>IF(OR(표1[[#This Row],[대표자명]]="김진국",표1[[#This Row],[사업자번호]]=5913300426),50,100)</f>
        <v>100</v>
      </c>
      <c r="S1333" s="18">
        <v>50</v>
      </c>
      <c r="T1333" s="39" t="s">
        <v>64</v>
      </c>
      <c r="U1333" s="11" t="s">
        <v>64</v>
      </c>
      <c r="V1333" s="11">
        <v>1278649850</v>
      </c>
      <c r="W1333" s="11" t="s">
        <v>8985</v>
      </c>
      <c r="X1333" s="11" t="s">
        <v>8986</v>
      </c>
      <c r="Y1333" s="11" t="s">
        <v>8987</v>
      </c>
      <c r="Z1333" s="11">
        <v>1005602278800</v>
      </c>
      <c r="AA1333" s="11" t="s">
        <v>259</v>
      </c>
      <c r="AB1333" s="11" t="s">
        <v>8988</v>
      </c>
      <c r="AC1333" s="11"/>
      <c r="AD1333" s="11"/>
      <c r="AE1333" s="11"/>
      <c r="AF1333" s="15"/>
      <c r="AG1333" s="56" t="str">
        <f>IFERROR(VLOOKUP(표1[[#This Row],[담당자]],'담당자 정보'!$B:$D,2,0),"")</f>
        <v>모아라인</v>
      </c>
      <c r="AH1333" s="11" t="str">
        <f>IFERROR(VLOOKUP(표1[[#This Row],[담당자]],'담당자 정보'!$B:$E,4,0),"")</f>
        <v>인프라확장실</v>
      </c>
      <c r="AI1333" s="167" t="s">
        <v>396</v>
      </c>
      <c r="AJ1333" s="39" t="str">
        <f>IFERROR(VLOOKUP(표1[[#This Row],[담당자]],배민비즈계정!$B:$E,3,0),"")</f>
        <v>jpmook12</v>
      </c>
      <c r="AK1333" s="39" t="str">
        <f>IFERROR(VLOOKUP(표1[[#This Row],[담당자]],배민비즈계정!$B:$E,4,0),"")</f>
        <v>010-9904-2857</v>
      </c>
      <c r="AL1333" s="12" t="str">
        <f>VLOOKUP(표1[[#This Row],[담당자]],배민비즈계정!$B:$E,2,0)</f>
        <v>모아라인</v>
      </c>
      <c r="AM1333" s="11">
        <f>VLOOKUP(표1[[#This Row],[담당자]],'담당자 정보'!B:G,6,FALSE)</f>
        <v>0</v>
      </c>
      <c r="AN1333" s="11" t="e">
        <f>VLOOKUP(표1[[#This Row],[팀장]],배민비즈계정!$B:$E,3,FALSE)</f>
        <v>#N/A</v>
      </c>
      <c r="AO1333" s="16" t="e">
        <f>VLOOKUP(표1[[#This Row],[팀장]],배민비즈계정!$B:$E,4,FALSE)</f>
        <v>#N/A</v>
      </c>
      <c r="AP1333" s="2" t="str">
        <f t="shared" si="8"/>
        <v>경기</v>
      </c>
      <c r="AQ1333" s="2" t="str">
        <f t="shared" si="9"/>
        <v>의정부시</v>
      </c>
      <c r="AR1333" s="2" t="str">
        <f>_xlfn.XLOOKUP(표1[[#This Row],[시도2]]&amp;" "&amp;표1[[#This Row],[시군구2]],요금제0402!C:C,요금제0402!G:G)</f>
        <v>경인B</v>
      </c>
      <c r="AS1333" s="2"/>
      <c r="AT1333" s="2"/>
      <c r="AU1333" s="2"/>
    </row>
    <row r="1334" spans="1:47" ht="16.5" customHeight="1">
      <c r="A1334" s="60">
        <v>1332</v>
      </c>
      <c r="B1334" s="11"/>
      <c r="C1334" s="11" t="s">
        <v>8989</v>
      </c>
      <c r="D1334" s="11" t="s">
        <v>8990</v>
      </c>
      <c r="E1334" s="11" t="s">
        <v>3758</v>
      </c>
      <c r="F1334" s="11" t="s">
        <v>8991</v>
      </c>
      <c r="G1334" s="11" t="s">
        <v>1205</v>
      </c>
      <c r="H1334" s="11">
        <v>0</v>
      </c>
      <c r="I1334" s="50"/>
      <c r="J1334" s="11" t="s">
        <v>8992</v>
      </c>
      <c r="K1334" s="11" t="s">
        <v>8176</v>
      </c>
      <c r="L1334" s="11" t="s">
        <v>7116</v>
      </c>
      <c r="M1334" s="12">
        <v>45744</v>
      </c>
      <c r="N1334" s="12">
        <v>45749</v>
      </c>
      <c r="O1334" s="12" t="str">
        <f>IFERROR(_xlfn.XLOOKUP(표1[[#This Row],[시도]]&amp;" "&amp;표1[[#This Row],[시군구]],요금제0402!C:C,요금제0402!G:G),"-")</f>
        <v>지방</v>
      </c>
      <c r="P1334" s="40"/>
      <c r="Q1334" s="57">
        <v>0</v>
      </c>
      <c r="R1334" s="18">
        <f>IF(OR(표1[[#This Row],[대표자명]]="김진국",표1[[#This Row],[사업자번호]]=5913300426),50,100)</f>
        <v>100</v>
      </c>
      <c r="S1334" s="18">
        <v>50</v>
      </c>
      <c r="T1334" s="39" t="s">
        <v>64</v>
      </c>
      <c r="U1334" s="11" t="s">
        <v>64</v>
      </c>
      <c r="V1334" s="11">
        <v>4093560982</v>
      </c>
      <c r="W1334" s="11" t="s">
        <v>8312</v>
      </c>
      <c r="X1334" s="11" t="s">
        <v>8313</v>
      </c>
      <c r="Y1334" s="11" t="s">
        <v>8314</v>
      </c>
      <c r="Z1334" s="11">
        <v>60113656108326</v>
      </c>
      <c r="AA1334" s="11" t="s">
        <v>142</v>
      </c>
      <c r="AB1334" s="11" t="s">
        <v>8315</v>
      </c>
      <c r="AC1334" s="11"/>
      <c r="AD1334" s="11"/>
      <c r="AE1334" s="11"/>
      <c r="AF1334" s="15"/>
      <c r="AG1334" s="56" t="str">
        <f>IFERROR(VLOOKUP(표1[[#This Row],[담당자]],'담당자 정보'!$B:$D,2,0),"")</f>
        <v>모아라인</v>
      </c>
      <c r="AH1334" s="11" t="str">
        <f>IFERROR(VLOOKUP(표1[[#This Row],[담당자]],'담당자 정보'!$B:$E,4,0),"")</f>
        <v>인프라확장실</v>
      </c>
      <c r="AI1334" s="167" t="s">
        <v>396</v>
      </c>
      <c r="AJ1334" s="39" t="str">
        <f>IFERROR(VLOOKUP(표1[[#This Row],[담당자]],배민비즈계정!$B:$E,3,0),"")</f>
        <v>jpmook12</v>
      </c>
      <c r="AK1334" s="39" t="str">
        <f>IFERROR(VLOOKUP(표1[[#This Row],[담당자]],배민비즈계정!$B:$E,4,0),"")</f>
        <v>010-9904-2857</v>
      </c>
      <c r="AL1334" s="12" t="str">
        <f>VLOOKUP(표1[[#This Row],[담당자]],배민비즈계정!$B:$E,2,0)</f>
        <v>모아라인</v>
      </c>
      <c r="AM1334" s="11">
        <f>VLOOKUP(표1[[#This Row],[담당자]],'담당자 정보'!B:G,6,FALSE)</f>
        <v>0</v>
      </c>
      <c r="AN1334" s="11" t="e">
        <f>VLOOKUP(표1[[#This Row],[팀장]],배민비즈계정!$B:$E,3,FALSE)</f>
        <v>#N/A</v>
      </c>
      <c r="AO1334" s="16" t="e">
        <f>VLOOKUP(표1[[#This Row],[팀장]],배민비즈계정!$B:$E,4,FALSE)</f>
        <v>#N/A</v>
      </c>
      <c r="AP1334" s="2" t="str">
        <f t="shared" si="8"/>
        <v>광주</v>
      </c>
      <c r="AQ1334" s="2" t="str">
        <f t="shared" si="9"/>
        <v>북구</v>
      </c>
      <c r="AR1334" s="2" t="str">
        <f>_xlfn.XLOOKUP(표1[[#This Row],[시도2]]&amp;" "&amp;표1[[#This Row],[시군구2]],요금제0402!C:C,요금제0402!G:G)</f>
        <v>지방</v>
      </c>
      <c r="AS1334" s="2"/>
      <c r="AT1334" s="2"/>
      <c r="AU1334" s="2"/>
    </row>
    <row r="1335" spans="1:47" ht="16.5" customHeight="1">
      <c r="A1335" s="44">
        <v>1333</v>
      </c>
      <c r="B1335" s="11"/>
      <c r="C1335" s="11" t="s">
        <v>8993</v>
      </c>
      <c r="D1335" s="11" t="s">
        <v>8994</v>
      </c>
      <c r="E1335" s="11" t="s">
        <v>56</v>
      </c>
      <c r="F1335" s="11" t="s">
        <v>8995</v>
      </c>
      <c r="G1335" s="11" t="s">
        <v>8996</v>
      </c>
      <c r="H1335" s="11">
        <v>0</v>
      </c>
      <c r="I1335" s="50"/>
      <c r="J1335" s="11" t="s">
        <v>8997</v>
      </c>
      <c r="K1335" s="11" t="s">
        <v>8227</v>
      </c>
      <c r="L1335" s="11" t="s">
        <v>7116</v>
      </c>
      <c r="M1335" s="12">
        <v>45744</v>
      </c>
      <c r="N1335" s="12">
        <v>45749</v>
      </c>
      <c r="O1335" s="12" t="str">
        <f>IFERROR(_xlfn.XLOOKUP(표1[[#This Row],[시도]]&amp;" "&amp;표1[[#This Row],[시군구]],요금제0402!C:C,요금제0402!G:G),"-")</f>
        <v>지방</v>
      </c>
      <c r="P1335" s="40"/>
      <c r="Q1335" s="57">
        <v>100</v>
      </c>
      <c r="R1335" s="18">
        <f>IF(OR(표1[[#This Row],[대표자명]]="김진국",표1[[#This Row],[사업자번호]]=5913300426),50,100)</f>
        <v>100</v>
      </c>
      <c r="S1335" s="18">
        <v>50</v>
      </c>
      <c r="T1335" s="39" t="s">
        <v>64</v>
      </c>
      <c r="U1335" s="11" t="s">
        <v>64</v>
      </c>
      <c r="V1335" s="11">
        <v>1360380186</v>
      </c>
      <c r="W1335" s="11" t="s">
        <v>1930</v>
      </c>
      <c r="X1335" s="11" t="s">
        <v>8998</v>
      </c>
      <c r="Y1335" s="11" t="s">
        <v>8999</v>
      </c>
      <c r="Z1335" s="11">
        <v>3333073881264</v>
      </c>
      <c r="AA1335" s="11" t="s">
        <v>68</v>
      </c>
      <c r="AB1335" s="11" t="s">
        <v>9000</v>
      </c>
      <c r="AC1335" s="11"/>
      <c r="AD1335" s="11"/>
      <c r="AE1335" s="11"/>
      <c r="AF1335" s="15"/>
      <c r="AG1335" s="56" t="str">
        <f>IFERROR(VLOOKUP(표1[[#This Row],[담당자]],'담당자 정보'!$B:$D,2,0),"")</f>
        <v>바로고</v>
      </c>
      <c r="AH1335" s="11" t="str">
        <f>IFERROR(VLOOKUP(표1[[#This Row],[담당자]],'담당자 정보'!$B:$E,4,0),"")</f>
        <v>2팀</v>
      </c>
      <c r="AI1335" s="167" t="s">
        <v>8337</v>
      </c>
      <c r="AJ1335" s="39" t="str">
        <f>IFERROR(VLOOKUP(표1[[#This Row],[담당자]],배민비즈계정!$B:$E,3,0),"")</f>
        <v>way0406</v>
      </c>
      <c r="AK1335" s="39" t="str">
        <f>IFERROR(VLOOKUP(표1[[#This Row],[담당자]],배민비즈계정!$B:$E,4,0),"")</f>
        <v>010-4756-0406</v>
      </c>
      <c r="AL1335" s="12" t="str">
        <f>VLOOKUP(표1[[#This Row],[담당자]],배민비즈계정!$B:$E,2,0)</f>
        <v>2팀</v>
      </c>
      <c r="AM1335" s="11" t="str">
        <f>VLOOKUP(표1[[#This Row],[담당자]],'담당자 정보'!B:G,6,FALSE)</f>
        <v>최융희</v>
      </c>
      <c r="AN1335" s="11" t="str">
        <f>VLOOKUP(표1[[#This Row],[팀장]],배민비즈계정!$B:$E,3,FALSE)</f>
        <v>yhchoi62</v>
      </c>
      <c r="AO1335" s="16" t="str">
        <f>VLOOKUP(표1[[#This Row],[팀장]],배민비즈계정!$B:$E,4,FALSE)</f>
        <v xml:space="preserve"> 010-2336-6262</v>
      </c>
      <c r="AP1335" s="2" t="str">
        <f t="shared" si="8"/>
        <v>충남</v>
      </c>
      <c r="AQ1335" s="2" t="str">
        <f t="shared" si="9"/>
        <v>서산시</v>
      </c>
      <c r="AR1335" s="2" t="str">
        <f>_xlfn.XLOOKUP(표1[[#This Row],[시도2]]&amp;" "&amp;표1[[#This Row],[시군구2]],요금제0402!C:C,요금제0402!G:G)</f>
        <v>지방</v>
      </c>
      <c r="AS1335" s="2"/>
      <c r="AT1335" s="2"/>
      <c r="AU1335" s="2"/>
    </row>
    <row r="1336" spans="1:47" ht="16.5" customHeight="1">
      <c r="A1336" s="60">
        <v>1334</v>
      </c>
      <c r="B1336" s="11"/>
      <c r="C1336" s="11" t="s">
        <v>9001</v>
      </c>
      <c r="D1336" s="11" t="s">
        <v>9002</v>
      </c>
      <c r="E1336" s="11" t="s">
        <v>56</v>
      </c>
      <c r="F1336" s="11" t="s">
        <v>8995</v>
      </c>
      <c r="G1336" s="11" t="s">
        <v>8996</v>
      </c>
      <c r="H1336" s="11">
        <v>0</v>
      </c>
      <c r="I1336" s="50"/>
      <c r="J1336" s="11" t="s">
        <v>9003</v>
      </c>
      <c r="K1336" s="11" t="s">
        <v>8013</v>
      </c>
      <c r="L1336" s="11" t="s">
        <v>7116</v>
      </c>
      <c r="M1336" s="12">
        <v>45744</v>
      </c>
      <c r="N1336" s="12">
        <v>45749</v>
      </c>
      <c r="O1336" s="12" t="str">
        <f>IFERROR(_xlfn.XLOOKUP(표1[[#This Row],[시도]]&amp;" "&amp;표1[[#This Row],[시군구]],요금제0402!C:C,요금제0402!G:G),"-")</f>
        <v>지방</v>
      </c>
      <c r="P1336" s="40"/>
      <c r="Q1336" s="57">
        <v>100</v>
      </c>
      <c r="R1336" s="18">
        <f>IF(OR(표1[[#This Row],[대표자명]]="김진국",표1[[#This Row],[사업자번호]]=5913300426),50,100)</f>
        <v>100</v>
      </c>
      <c r="S1336" s="18">
        <v>50</v>
      </c>
      <c r="T1336" s="39" t="s">
        <v>64</v>
      </c>
      <c r="U1336" s="11" t="s">
        <v>64</v>
      </c>
      <c r="V1336" s="11">
        <v>1360380186</v>
      </c>
      <c r="W1336" s="11" t="s">
        <v>1930</v>
      </c>
      <c r="X1336" s="11" t="s">
        <v>8998</v>
      </c>
      <c r="Y1336" s="11" t="s">
        <v>8999</v>
      </c>
      <c r="Z1336" s="11">
        <v>3333073881264</v>
      </c>
      <c r="AA1336" s="11" t="s">
        <v>68</v>
      </c>
      <c r="AB1336" s="11" t="s">
        <v>9000</v>
      </c>
      <c r="AC1336" s="11"/>
      <c r="AD1336" s="11"/>
      <c r="AE1336" s="11"/>
      <c r="AF1336" s="15"/>
      <c r="AG1336" s="56" t="str">
        <f>IFERROR(VLOOKUP(표1[[#This Row],[담당자]],'담당자 정보'!$B:$D,2,0),"")</f>
        <v>바로고</v>
      </c>
      <c r="AH1336" s="11" t="str">
        <f>IFERROR(VLOOKUP(표1[[#This Row],[담당자]],'담당자 정보'!$B:$E,4,0),"")</f>
        <v>2팀</v>
      </c>
      <c r="AI1336" s="167" t="s">
        <v>8337</v>
      </c>
      <c r="AJ1336" s="39" t="str">
        <f>IFERROR(VLOOKUP(표1[[#This Row],[담당자]],배민비즈계정!$B:$E,3,0),"")</f>
        <v>way0406</v>
      </c>
      <c r="AK1336" s="39" t="str">
        <f>IFERROR(VLOOKUP(표1[[#This Row],[담당자]],배민비즈계정!$B:$E,4,0),"")</f>
        <v>010-4756-0406</v>
      </c>
      <c r="AL1336" s="12" t="str">
        <f>VLOOKUP(표1[[#This Row],[담당자]],배민비즈계정!$B:$E,2,0)</f>
        <v>2팀</v>
      </c>
      <c r="AM1336" s="11" t="str">
        <f>VLOOKUP(표1[[#This Row],[담당자]],'담당자 정보'!B:G,6,FALSE)</f>
        <v>최융희</v>
      </c>
      <c r="AN1336" s="11" t="str">
        <f>VLOOKUP(표1[[#This Row],[팀장]],배민비즈계정!$B:$E,3,FALSE)</f>
        <v>yhchoi62</v>
      </c>
      <c r="AO1336" s="16" t="str">
        <f>VLOOKUP(표1[[#This Row],[팀장]],배민비즈계정!$B:$E,4,FALSE)</f>
        <v xml:space="preserve"> 010-2336-6262</v>
      </c>
      <c r="AP1336" s="2" t="str">
        <f t="shared" si="8"/>
        <v>충남</v>
      </c>
      <c r="AQ1336" s="2" t="str">
        <f t="shared" si="9"/>
        <v>서산시</v>
      </c>
      <c r="AR1336" s="2" t="str">
        <f>_xlfn.XLOOKUP(표1[[#This Row],[시도2]]&amp;" "&amp;표1[[#This Row],[시군구2]],요금제0402!C:C,요금제0402!G:G)</f>
        <v>지방</v>
      </c>
      <c r="AS1336" s="2"/>
      <c r="AT1336" s="2"/>
      <c r="AU1336" s="2"/>
    </row>
    <row r="1337" spans="1:47" ht="16.5" customHeight="1">
      <c r="A1337" s="44">
        <v>1335</v>
      </c>
      <c r="B1337" s="11"/>
      <c r="C1337" s="11" t="s">
        <v>9004</v>
      </c>
      <c r="D1337" s="11" t="s">
        <v>9005</v>
      </c>
      <c r="E1337" s="11" t="s">
        <v>56</v>
      </c>
      <c r="F1337" s="11" t="s">
        <v>8995</v>
      </c>
      <c r="G1337" s="11" t="s">
        <v>9006</v>
      </c>
      <c r="H1337" s="11">
        <v>1</v>
      </c>
      <c r="I1337" s="50"/>
      <c r="J1337" s="11" t="s">
        <v>9007</v>
      </c>
      <c r="K1337" s="11" t="s">
        <v>9008</v>
      </c>
      <c r="L1337" s="11" t="s">
        <v>7116</v>
      </c>
      <c r="M1337" s="12">
        <v>45744</v>
      </c>
      <c r="N1337" s="12">
        <v>45749</v>
      </c>
      <c r="O1337" s="12" t="str">
        <f>IFERROR(_xlfn.XLOOKUP(표1[[#This Row],[시도]]&amp;" "&amp;표1[[#This Row],[시군구]],요금제0402!C:C,요금제0402!G:G),"-")</f>
        <v>지방</v>
      </c>
      <c r="P1337" s="40"/>
      <c r="Q1337" s="57">
        <v>100</v>
      </c>
      <c r="R1337" s="18">
        <f>IF(OR(표1[[#This Row],[대표자명]]="김진국",표1[[#This Row],[사업자번호]]=5913300426),50,100)</f>
        <v>100</v>
      </c>
      <c r="S1337" s="18">
        <v>50</v>
      </c>
      <c r="T1337" s="39" t="s">
        <v>64</v>
      </c>
      <c r="U1337" s="11" t="s">
        <v>64</v>
      </c>
      <c r="V1337" s="11">
        <v>1360380186</v>
      </c>
      <c r="W1337" s="11" t="s">
        <v>1930</v>
      </c>
      <c r="X1337" s="11" t="s">
        <v>8998</v>
      </c>
      <c r="Y1337" s="11" t="s">
        <v>9009</v>
      </c>
      <c r="Z1337" s="11">
        <v>3333073881264</v>
      </c>
      <c r="AA1337" s="11" t="s">
        <v>68</v>
      </c>
      <c r="AB1337" s="11" t="s">
        <v>9000</v>
      </c>
      <c r="AC1337" s="11"/>
      <c r="AD1337" s="11"/>
      <c r="AE1337" s="11"/>
      <c r="AF1337" s="15"/>
      <c r="AG1337" s="56" t="str">
        <f>IFERROR(VLOOKUP(표1[[#This Row],[담당자]],'담당자 정보'!$B:$D,2,0),"")</f>
        <v>바로고</v>
      </c>
      <c r="AH1337" s="11" t="str">
        <f>IFERROR(VLOOKUP(표1[[#This Row],[담당자]],'담당자 정보'!$B:$E,4,0),"")</f>
        <v>2팀</v>
      </c>
      <c r="AI1337" s="167" t="s">
        <v>8337</v>
      </c>
      <c r="AJ1337" s="39" t="str">
        <f>IFERROR(VLOOKUP(표1[[#This Row],[담당자]],배민비즈계정!$B:$E,3,0),"")</f>
        <v>way0406</v>
      </c>
      <c r="AK1337" s="39" t="str">
        <f>IFERROR(VLOOKUP(표1[[#This Row],[담당자]],배민비즈계정!$B:$E,4,0),"")</f>
        <v>010-4756-0406</v>
      </c>
      <c r="AL1337" s="12" t="str">
        <f>VLOOKUP(표1[[#This Row],[담당자]],배민비즈계정!$B:$E,2,0)</f>
        <v>2팀</v>
      </c>
      <c r="AM1337" s="11" t="str">
        <f>VLOOKUP(표1[[#This Row],[담당자]],'담당자 정보'!B:G,6,FALSE)</f>
        <v>최융희</v>
      </c>
      <c r="AN1337" s="11" t="str">
        <f>VLOOKUP(표1[[#This Row],[팀장]],배민비즈계정!$B:$E,3,FALSE)</f>
        <v>yhchoi62</v>
      </c>
      <c r="AO1337" s="16" t="str">
        <f>VLOOKUP(표1[[#This Row],[팀장]],배민비즈계정!$B:$E,4,FALSE)</f>
        <v xml:space="preserve"> 010-2336-6262</v>
      </c>
      <c r="AP1337" s="2" t="str">
        <f t="shared" si="8"/>
        <v>충남</v>
      </c>
      <c r="AQ1337" s="2" t="str">
        <f t="shared" si="9"/>
        <v>당진시</v>
      </c>
      <c r="AR1337" s="2" t="str">
        <f>_xlfn.XLOOKUP(표1[[#This Row],[시도2]]&amp;" "&amp;표1[[#This Row],[시군구2]],요금제0402!C:C,요금제0402!G:G)</f>
        <v>지방</v>
      </c>
      <c r="AS1337" s="2"/>
      <c r="AT1337" s="2"/>
      <c r="AU1337" s="2"/>
    </row>
    <row r="1338" spans="1:47" ht="16.5" customHeight="1">
      <c r="A1338" s="60">
        <v>1336</v>
      </c>
      <c r="B1338" s="11"/>
      <c r="C1338" s="11" t="s">
        <v>9010</v>
      </c>
      <c r="D1338" s="11" t="s">
        <v>9011</v>
      </c>
      <c r="E1338" s="11" t="s">
        <v>3758</v>
      </c>
      <c r="F1338" s="11" t="s">
        <v>9012</v>
      </c>
      <c r="G1338" s="11" t="s">
        <v>9013</v>
      </c>
      <c r="H1338" s="11">
        <v>0</v>
      </c>
      <c r="I1338" s="50"/>
      <c r="J1338" s="11" t="s">
        <v>9014</v>
      </c>
      <c r="K1338" s="11" t="s">
        <v>9015</v>
      </c>
      <c r="L1338" s="11" t="s">
        <v>7116</v>
      </c>
      <c r="M1338" s="12">
        <v>45744</v>
      </c>
      <c r="N1338" s="12">
        <v>45749</v>
      </c>
      <c r="O1338" s="12" t="str">
        <f>IFERROR(_xlfn.XLOOKUP(표1[[#This Row],[시도]]&amp;" "&amp;표1[[#This Row],[시군구]],요금제0402!C:C,요금제0402!G:G),"-")</f>
        <v>지방</v>
      </c>
      <c r="P1338" s="40"/>
      <c r="Q1338" s="57">
        <v>0</v>
      </c>
      <c r="R1338" s="18">
        <f>IF(OR(표1[[#This Row],[대표자명]]="김진국",표1[[#This Row],[사업자번호]]=5913300426),50,100)</f>
        <v>100</v>
      </c>
      <c r="S1338" s="18">
        <v>50</v>
      </c>
      <c r="T1338" s="39" t="s">
        <v>64</v>
      </c>
      <c r="U1338" s="11" t="s">
        <v>150</v>
      </c>
      <c r="V1338" s="11">
        <v>0</v>
      </c>
      <c r="W1338" s="11">
        <v>0</v>
      </c>
      <c r="X1338" s="11">
        <v>0</v>
      </c>
      <c r="Y1338" s="11">
        <v>0</v>
      </c>
      <c r="Z1338" s="11">
        <v>0</v>
      </c>
      <c r="AA1338" s="11">
        <v>0</v>
      </c>
      <c r="AB1338" s="11">
        <v>0</v>
      </c>
      <c r="AC1338" s="11"/>
      <c r="AD1338" s="11"/>
      <c r="AE1338" s="11"/>
      <c r="AF1338" s="15"/>
      <c r="AG1338" s="56" t="str">
        <f>IFERROR(VLOOKUP(표1[[#This Row],[담당자]],'담당자 정보'!$B:$D,2,0),"")</f>
        <v>딜버</v>
      </c>
      <c r="AH1338" s="11" t="str">
        <f>IFERROR(VLOOKUP(표1[[#This Row],[담당자]],'담당자 정보'!$B:$E,4,0),"")</f>
        <v>-</v>
      </c>
      <c r="AI1338" s="167" t="s">
        <v>443</v>
      </c>
      <c r="AJ1338" s="39" t="str">
        <f>IFERROR(VLOOKUP(표1[[#This Row],[담당자]],배민비즈계정!$B:$E,3,0),"")</f>
        <v>ksy1596</v>
      </c>
      <c r="AK1338" s="39" t="str">
        <f>IFERROR(VLOOKUP(표1[[#This Row],[담당자]],배민비즈계정!$B:$E,4,0),"")</f>
        <v>010-4337-1596</v>
      </c>
      <c r="AL1338" s="12" t="str">
        <f>VLOOKUP(표1[[#This Row],[담당자]],배민비즈계정!$B:$E,2,0)</f>
        <v>딜버</v>
      </c>
      <c r="AM1338" s="11">
        <f>VLOOKUP(표1[[#This Row],[담당자]],'담당자 정보'!B:G,6,FALSE)</f>
        <v>0</v>
      </c>
      <c r="AN1338" s="11" t="e">
        <f>VLOOKUP(표1[[#This Row],[팀장]],배민비즈계정!$B:$E,3,FALSE)</f>
        <v>#N/A</v>
      </c>
      <c r="AO1338" s="16" t="e">
        <f>VLOOKUP(표1[[#This Row],[팀장]],배민비즈계정!$B:$E,4,FALSE)</f>
        <v>#N/A</v>
      </c>
      <c r="AP1338" s="2" t="str">
        <f t="shared" si="8"/>
        <v>대구</v>
      </c>
      <c r="AQ1338" s="2" t="str">
        <f t="shared" si="9"/>
        <v>수성구</v>
      </c>
      <c r="AR1338" s="2" t="str">
        <f>_xlfn.XLOOKUP(표1[[#This Row],[시도2]]&amp;" "&amp;표1[[#This Row],[시군구2]],요금제0402!C:C,요금제0402!G:G)</f>
        <v>지방</v>
      </c>
      <c r="AS1338" s="2"/>
      <c r="AT1338" s="2"/>
      <c r="AU1338" s="2"/>
    </row>
    <row r="1339" spans="1:47" ht="16.5" customHeight="1">
      <c r="A1339" s="44">
        <v>1337</v>
      </c>
      <c r="B1339" s="11"/>
      <c r="C1339" s="11" t="s">
        <v>9016</v>
      </c>
      <c r="D1339" s="11" t="s">
        <v>9017</v>
      </c>
      <c r="E1339" s="11" t="s">
        <v>108</v>
      </c>
      <c r="F1339" s="11" t="s">
        <v>8973</v>
      </c>
      <c r="G1339" s="11" t="s">
        <v>8974</v>
      </c>
      <c r="H1339" s="11">
        <v>1</v>
      </c>
      <c r="I1339" s="50"/>
      <c r="J1339" s="11" t="s">
        <v>9018</v>
      </c>
      <c r="K1339" s="11" t="s">
        <v>9019</v>
      </c>
      <c r="L1339" s="11" t="s">
        <v>7116</v>
      </c>
      <c r="M1339" s="12">
        <v>45744</v>
      </c>
      <c r="N1339" s="12">
        <v>45749</v>
      </c>
      <c r="O1339" s="12" t="str">
        <f>IFERROR(_xlfn.XLOOKUP(표1[[#This Row],[시도]]&amp;" "&amp;표1[[#This Row],[시군구]],요금제0402!C:C,요금제0402!G:G),"-")</f>
        <v>지방</v>
      </c>
      <c r="P1339" s="40"/>
      <c r="Q1339" s="57">
        <v>0</v>
      </c>
      <c r="R1339" s="18">
        <f>IF(OR(표1[[#This Row],[대표자명]]="김진국",표1[[#This Row],[사업자번호]]=5913300426),50,100)</f>
        <v>100</v>
      </c>
      <c r="S1339" s="18">
        <v>50</v>
      </c>
      <c r="T1339" s="39" t="s">
        <v>64</v>
      </c>
      <c r="U1339" s="11" t="s">
        <v>64</v>
      </c>
      <c r="V1339" s="11">
        <v>5302201889</v>
      </c>
      <c r="W1339" s="11" t="s">
        <v>9020</v>
      </c>
      <c r="X1339" s="11" t="s">
        <v>9021</v>
      </c>
      <c r="Y1339" s="11" t="s">
        <v>9022</v>
      </c>
      <c r="Z1339" s="11">
        <v>3333030813802</v>
      </c>
      <c r="AA1339" s="11" t="s">
        <v>68</v>
      </c>
      <c r="AB1339" s="11" t="s">
        <v>9023</v>
      </c>
      <c r="AC1339" s="11"/>
      <c r="AD1339" s="11"/>
      <c r="AE1339" s="11"/>
      <c r="AF1339" s="15"/>
      <c r="AG1339" s="56" t="str">
        <f>IFERROR(VLOOKUP(표1[[#This Row],[담당자]],'담당자 정보'!$B:$D,2,0),"")</f>
        <v>바로고</v>
      </c>
      <c r="AH1339" s="11" t="str">
        <f>IFERROR(VLOOKUP(표1[[#This Row],[담당자]],'담당자 정보'!$B:$E,4,0),"")</f>
        <v>2팀</v>
      </c>
      <c r="AI1339" s="167" t="s">
        <v>317</v>
      </c>
      <c r="AJ1339" s="39" t="str">
        <f>IFERROR(VLOOKUP(표1[[#This Row],[담당자]],배민비즈계정!$B:$E,3,0),"")</f>
        <v>mskim1</v>
      </c>
      <c r="AK1339" s="39" t="str">
        <f>IFERROR(VLOOKUP(표1[[#This Row],[담당자]],배민비즈계정!$B:$E,4,0),"")</f>
        <v>010-4659-7909</v>
      </c>
      <c r="AL1339" s="12" t="str">
        <f>VLOOKUP(표1[[#This Row],[담당자]],배민비즈계정!$B:$E,2,0)</f>
        <v>2팀</v>
      </c>
      <c r="AM1339" s="11" t="str">
        <f>VLOOKUP(표1[[#This Row],[담당자]],'담당자 정보'!B:G,6,FALSE)</f>
        <v>최융희</v>
      </c>
      <c r="AN1339" s="11" t="str">
        <f>VLOOKUP(표1[[#This Row],[팀장]],배민비즈계정!$B:$E,3,FALSE)</f>
        <v>yhchoi62</v>
      </c>
      <c r="AO1339" s="16" t="str">
        <f>VLOOKUP(표1[[#This Row],[팀장]],배민비즈계정!$B:$E,4,FALSE)</f>
        <v xml:space="preserve"> 010-2336-6262</v>
      </c>
      <c r="AP1339" s="2" t="str">
        <f t="shared" si="8"/>
        <v>경남</v>
      </c>
      <c r="AQ1339" s="2" t="str">
        <f t="shared" si="9"/>
        <v>거제시</v>
      </c>
      <c r="AR1339" s="2" t="str">
        <f>_xlfn.XLOOKUP(표1[[#This Row],[시도2]]&amp;" "&amp;표1[[#This Row],[시군구2]],요금제0402!C:C,요금제0402!G:G)</f>
        <v>지방</v>
      </c>
      <c r="AS1339" s="2"/>
      <c r="AT1339" s="2"/>
      <c r="AU1339" s="2"/>
    </row>
    <row r="1340" spans="1:47" ht="16.5" customHeight="1">
      <c r="A1340" s="60">
        <v>1338</v>
      </c>
      <c r="B1340" s="11"/>
      <c r="C1340" s="11" t="s">
        <v>9024</v>
      </c>
      <c r="D1340" s="11" t="s">
        <v>9025</v>
      </c>
      <c r="E1340" s="11" t="s">
        <v>108</v>
      </c>
      <c r="F1340" s="11" t="s">
        <v>9026</v>
      </c>
      <c r="G1340" s="11" t="s">
        <v>9027</v>
      </c>
      <c r="H1340" s="11">
        <v>2</v>
      </c>
      <c r="I1340" s="50"/>
      <c r="J1340" s="11" t="s">
        <v>9028</v>
      </c>
      <c r="K1340" s="11" t="s">
        <v>9029</v>
      </c>
      <c r="L1340" s="11" t="s">
        <v>7116</v>
      </c>
      <c r="M1340" s="12">
        <v>45744</v>
      </c>
      <c r="N1340" s="12">
        <v>45749</v>
      </c>
      <c r="O1340" s="12" t="str">
        <f>IFERROR(_xlfn.XLOOKUP(표1[[#This Row],[시도]]&amp;" "&amp;표1[[#This Row],[시군구]],요금제0402!C:C,요금제0402!G:G),"-")</f>
        <v>지방</v>
      </c>
      <c r="P1340" s="40"/>
      <c r="Q1340" s="57">
        <v>0</v>
      </c>
      <c r="R1340" s="18">
        <f>IF(OR(표1[[#This Row],[대표자명]]="김진국",표1[[#This Row],[사업자번호]]=5913300426),50,100)</f>
        <v>100</v>
      </c>
      <c r="S1340" s="18">
        <v>50</v>
      </c>
      <c r="T1340" s="39" t="s">
        <v>64</v>
      </c>
      <c r="U1340" s="11" t="s">
        <v>64</v>
      </c>
      <c r="V1340" s="11">
        <v>1413100815</v>
      </c>
      <c r="W1340" s="11" t="s">
        <v>5053</v>
      </c>
      <c r="X1340" s="11" t="s">
        <v>5054</v>
      </c>
      <c r="Y1340" s="11" t="s">
        <v>9030</v>
      </c>
      <c r="Z1340" s="11">
        <v>3521010310313</v>
      </c>
      <c r="AA1340" s="11" t="s">
        <v>142</v>
      </c>
      <c r="AB1340" s="11" t="s">
        <v>9031</v>
      </c>
      <c r="AC1340" s="11"/>
      <c r="AD1340" s="11"/>
      <c r="AE1340" s="11"/>
      <c r="AF1340" s="15"/>
      <c r="AG1340" s="56" t="str">
        <f>IFERROR(VLOOKUP(표1[[#This Row],[담당자]],'담당자 정보'!$B:$D,2,0),"")</f>
        <v>바로고</v>
      </c>
      <c r="AH1340" s="11" t="str">
        <f>IFERROR(VLOOKUP(표1[[#This Row],[담당자]],'담당자 정보'!$B:$E,4,0),"")</f>
        <v>1팀</v>
      </c>
      <c r="AI1340" s="167" t="s">
        <v>857</v>
      </c>
      <c r="AJ1340" s="39" t="str">
        <f>IFERROR(VLOOKUP(표1[[#This Row],[담당자]],배민비즈계정!$B:$E,3,0),"")</f>
        <v>kobukikaka</v>
      </c>
      <c r="AK1340" s="39" t="str">
        <f>IFERROR(VLOOKUP(표1[[#This Row],[담당자]],배민비즈계정!$B:$E,4,0),"")</f>
        <v>010-4135-2094</v>
      </c>
      <c r="AL1340" s="12" t="str">
        <f>VLOOKUP(표1[[#This Row],[담당자]],배민비즈계정!$B:$E,2,0)</f>
        <v>1팀</v>
      </c>
      <c r="AM1340" s="11" t="str">
        <f>VLOOKUP(표1[[#This Row],[담당자]],'담당자 정보'!B:G,6,FALSE)</f>
        <v>평정현</v>
      </c>
      <c r="AN1340" s="11" t="str">
        <f>VLOOKUP(표1[[#This Row],[팀장]],배민비즈계정!$B:$E,3,FALSE)</f>
        <v>jhpyeong</v>
      </c>
      <c r="AO1340" s="16" t="str">
        <f>VLOOKUP(표1[[#This Row],[팀장]],배민비즈계정!$B:$E,4,FALSE)</f>
        <v>010-4660-7292</v>
      </c>
      <c r="AP1340" s="2" t="str">
        <f t="shared" si="8"/>
        <v>강원</v>
      </c>
      <c r="AQ1340" s="2" t="str">
        <f t="shared" si="9"/>
        <v>속초시</v>
      </c>
      <c r="AR1340" s="2" t="str">
        <f>_xlfn.XLOOKUP(표1[[#This Row],[시도2]]&amp;" "&amp;표1[[#This Row],[시군구2]],요금제0402!C:C,요금제0402!G:G)</f>
        <v>지방</v>
      </c>
      <c r="AS1340" s="2"/>
      <c r="AT1340" s="2"/>
      <c r="AU1340" s="2"/>
    </row>
    <row r="1341" spans="1:47" ht="16.5" customHeight="1">
      <c r="A1341" s="44">
        <v>1339</v>
      </c>
      <c r="B1341" s="11"/>
      <c r="C1341" s="11" t="s">
        <v>9032</v>
      </c>
      <c r="D1341" s="11" t="s">
        <v>9033</v>
      </c>
      <c r="E1341" s="11" t="s">
        <v>75</v>
      </c>
      <c r="F1341" s="11" t="s">
        <v>8983</v>
      </c>
      <c r="G1341" s="11" t="s">
        <v>967</v>
      </c>
      <c r="H1341" s="11">
        <v>0</v>
      </c>
      <c r="I1341" s="50"/>
      <c r="J1341" s="11" t="s">
        <v>9034</v>
      </c>
      <c r="K1341" s="11" t="s">
        <v>9035</v>
      </c>
      <c r="L1341" s="11" t="s">
        <v>7116</v>
      </c>
      <c r="M1341" s="12">
        <v>45744</v>
      </c>
      <c r="N1341" s="12">
        <v>45749</v>
      </c>
      <c r="O1341" s="12" t="str">
        <f>IFERROR(_xlfn.XLOOKUP(표1[[#This Row],[시도]]&amp;" "&amp;표1[[#This Row],[시군구]],요금제0402!C:C,요금제0402!G:G),"-")</f>
        <v>서울B&amp;경인A</v>
      </c>
      <c r="P1341" s="40"/>
      <c r="Q1341" s="57">
        <v>200</v>
      </c>
      <c r="R1341" s="18">
        <f>IF(OR(표1[[#This Row],[대표자명]]="김진국",표1[[#This Row],[사업자번호]]=5913300426),50,100)</f>
        <v>100</v>
      </c>
      <c r="S1341" s="18">
        <v>50</v>
      </c>
      <c r="T1341" s="39" t="s">
        <v>64</v>
      </c>
      <c r="U1341" s="11" t="s">
        <v>64</v>
      </c>
      <c r="V1341" s="11">
        <v>5190402363</v>
      </c>
      <c r="W1341" s="11" t="s">
        <v>4610</v>
      </c>
      <c r="X1341" s="11" t="s">
        <v>4611</v>
      </c>
      <c r="Y1341" s="11" t="s">
        <v>4612</v>
      </c>
      <c r="Z1341" s="11">
        <v>110480103187</v>
      </c>
      <c r="AA1341" s="11" t="s">
        <v>165</v>
      </c>
      <c r="AB1341" s="11" t="s">
        <v>4613</v>
      </c>
      <c r="AC1341" s="11"/>
      <c r="AD1341" s="11"/>
      <c r="AE1341" s="11"/>
      <c r="AF1341" s="15"/>
      <c r="AG1341" s="56" t="str">
        <f>IFERROR(VLOOKUP(표1[[#This Row],[담당자]],'담당자 정보'!$B:$D,2,0),"")</f>
        <v>모아라인</v>
      </c>
      <c r="AH1341" s="11" t="str">
        <f>IFERROR(VLOOKUP(표1[[#This Row],[담당자]],'담당자 정보'!$B:$E,4,0),"")</f>
        <v>인프라확장_3팀</v>
      </c>
      <c r="AI1341" s="167" t="s">
        <v>333</v>
      </c>
      <c r="AJ1341" s="39" t="str">
        <f>IFERROR(VLOOKUP(표1[[#This Row],[담당자]],배민비즈계정!$B:$E,3,0),"")</f>
        <v>samsami7777777</v>
      </c>
      <c r="AK1341" s="39" t="str">
        <f>IFERROR(VLOOKUP(표1[[#This Row],[담당자]],배민비즈계정!$B:$E,4,0),"")</f>
        <v>010-5212-8218</v>
      </c>
      <c r="AL1341" s="12" t="str">
        <f>VLOOKUP(표1[[#This Row],[담당자]],배민비즈계정!$B:$E,2,0)</f>
        <v>모아라인</v>
      </c>
      <c r="AM1341" s="11" t="str">
        <f>VLOOKUP(표1[[#This Row],[담당자]],'담당자 정보'!B:G,6,FALSE)</f>
        <v>김영선</v>
      </c>
      <c r="AN1341" s="11" t="str">
        <f>VLOOKUP(표1[[#This Row],[팀장]],배민비즈계정!$B:$E,3,FALSE)</f>
        <v>samsami7777777</v>
      </c>
      <c r="AO1341" s="16" t="str">
        <f>VLOOKUP(표1[[#This Row],[팀장]],배민비즈계정!$B:$E,4,FALSE)</f>
        <v>010-5212-8218</v>
      </c>
      <c r="AP1341" s="2" t="str">
        <f t="shared" ref="AP1341:AP1355" si="10">F1341</f>
        <v>경기</v>
      </c>
      <c r="AQ1341" s="2" t="str">
        <f t="shared" ref="AQ1341:AQ1355" si="11">G1341</f>
        <v>수원시 장안구</v>
      </c>
      <c r="AR1341" s="2" t="str">
        <f>_xlfn.XLOOKUP(표1[[#This Row],[시도2]]&amp;" "&amp;표1[[#This Row],[시군구2]],요금제0402!C:C,요금제0402!G:G)</f>
        <v>서울B&amp;경인A</v>
      </c>
      <c r="AS1341" s="2"/>
      <c r="AT1341" s="2"/>
      <c r="AU1341" s="2"/>
    </row>
    <row r="1342" spans="1:47" ht="16.5" customHeight="1">
      <c r="A1342" s="60">
        <v>1340</v>
      </c>
      <c r="B1342" s="11"/>
      <c r="C1342" s="11" t="s">
        <v>9036</v>
      </c>
      <c r="D1342" s="11" t="s">
        <v>9037</v>
      </c>
      <c r="E1342" s="11" t="s">
        <v>108</v>
      </c>
      <c r="F1342" s="11" t="s">
        <v>8973</v>
      </c>
      <c r="G1342" s="11" t="s">
        <v>9038</v>
      </c>
      <c r="H1342" s="11">
        <v>1</v>
      </c>
      <c r="I1342" s="50"/>
      <c r="J1342" s="11" t="s">
        <v>9039</v>
      </c>
      <c r="K1342" s="11" t="s">
        <v>8400</v>
      </c>
      <c r="L1342" s="11" t="s">
        <v>7116</v>
      </c>
      <c r="M1342" s="12">
        <v>45744</v>
      </c>
      <c r="N1342" s="12">
        <v>45749</v>
      </c>
      <c r="O1342" s="12" t="str">
        <f>IFERROR(_xlfn.XLOOKUP(표1[[#This Row],[시도]]&amp;" "&amp;표1[[#This Row],[시군구]],요금제0402!C:C,요금제0402!G:G),"-")</f>
        <v>지방</v>
      </c>
      <c r="P1342" s="40"/>
      <c r="Q1342" s="57">
        <v>200</v>
      </c>
      <c r="R1342" s="18">
        <f>IF(OR(표1[[#This Row],[대표자명]]="김진국",표1[[#This Row],[사업자번호]]=5913300426),50,100)</f>
        <v>100</v>
      </c>
      <c r="S1342" s="18">
        <v>50</v>
      </c>
      <c r="T1342" s="39" t="s">
        <v>64</v>
      </c>
      <c r="U1342" s="11" t="s">
        <v>64</v>
      </c>
      <c r="V1342" s="11">
        <v>6132218666</v>
      </c>
      <c r="W1342" s="11" t="s">
        <v>9040</v>
      </c>
      <c r="X1342" s="11" t="s">
        <v>9041</v>
      </c>
      <c r="Y1342" s="11" t="s">
        <v>9042</v>
      </c>
      <c r="Z1342" s="11">
        <v>110490441773</v>
      </c>
      <c r="AA1342" s="11" t="s">
        <v>165</v>
      </c>
      <c r="AB1342" s="11" t="s">
        <v>9043</v>
      </c>
      <c r="AC1342" s="11"/>
      <c r="AD1342" s="11"/>
      <c r="AE1342" s="11"/>
      <c r="AF1342" s="15"/>
      <c r="AG1342" s="56" t="str">
        <f>IFERROR(VLOOKUP(표1[[#This Row],[담당자]],'담당자 정보'!$B:$D,2,0),"")</f>
        <v>바로고</v>
      </c>
      <c r="AH1342" s="11" t="str">
        <f>IFERROR(VLOOKUP(표1[[#This Row],[담당자]],'담당자 정보'!$B:$E,4,0),"")</f>
        <v>2팀</v>
      </c>
      <c r="AI1342" s="167" t="s">
        <v>8769</v>
      </c>
      <c r="AJ1342" s="39" t="str">
        <f>IFERROR(VLOOKUP(표1[[#This Row],[담당자]],배민비즈계정!$B:$E,3,0),"")</f>
        <v>gong91</v>
      </c>
      <c r="AK1342" s="39" t="str">
        <f>IFERROR(VLOOKUP(표1[[#This Row],[담당자]],배민비즈계정!$B:$E,4,0),"")</f>
        <v>010-3386-2974</v>
      </c>
      <c r="AL1342" s="12" t="str">
        <f>VLOOKUP(표1[[#This Row],[담당자]],배민비즈계정!$B:$E,2,0)</f>
        <v>2팀</v>
      </c>
      <c r="AM1342" s="11" t="str">
        <f>VLOOKUP(표1[[#This Row],[담당자]],'담당자 정보'!B:G,6,FALSE)</f>
        <v>최융희</v>
      </c>
      <c r="AN1342" s="11" t="str">
        <f>VLOOKUP(표1[[#This Row],[팀장]],배민비즈계정!$B:$E,3,FALSE)</f>
        <v>yhchoi62</v>
      </c>
      <c r="AO1342" s="16" t="str">
        <f>VLOOKUP(표1[[#This Row],[팀장]],배민비즈계정!$B:$E,4,FALSE)</f>
        <v xml:space="preserve"> 010-2336-6262</v>
      </c>
      <c r="AP1342" s="2" t="str">
        <f t="shared" si="10"/>
        <v>경남</v>
      </c>
      <c r="AQ1342" s="2" t="str">
        <f t="shared" si="11"/>
        <v>사천시</v>
      </c>
      <c r="AR1342" s="2" t="str">
        <f>_xlfn.XLOOKUP(표1[[#This Row],[시도2]]&amp;" "&amp;표1[[#This Row],[시군구2]],요금제0402!C:C,요금제0402!G:G)</f>
        <v>지방</v>
      </c>
      <c r="AS1342" s="2"/>
      <c r="AT1342" s="2"/>
      <c r="AU1342" s="2"/>
    </row>
    <row r="1343" spans="1:47" ht="16.5" customHeight="1">
      <c r="A1343" s="44">
        <v>1341</v>
      </c>
      <c r="B1343" s="11"/>
      <c r="C1343" s="11" t="s">
        <v>9044</v>
      </c>
      <c r="D1343" s="11" t="s">
        <v>9045</v>
      </c>
      <c r="E1343" s="11" t="s">
        <v>108</v>
      </c>
      <c r="F1343" s="11" t="s">
        <v>8960</v>
      </c>
      <c r="G1343" s="11" t="s">
        <v>9046</v>
      </c>
      <c r="H1343" s="11">
        <v>1</v>
      </c>
      <c r="I1343" s="50"/>
      <c r="J1343" s="11" t="s">
        <v>9047</v>
      </c>
      <c r="K1343" s="11" t="s">
        <v>9048</v>
      </c>
      <c r="L1343" s="11" t="s">
        <v>7116</v>
      </c>
      <c r="M1343" s="12">
        <v>45744</v>
      </c>
      <c r="N1343" s="12">
        <v>45749</v>
      </c>
      <c r="O1343" s="12" t="str">
        <f>IFERROR(_xlfn.XLOOKUP(표1[[#This Row],[시도]]&amp;" "&amp;표1[[#This Row],[시군구]],요금제0402!C:C,요금제0402!G:G),"-")</f>
        <v>지방</v>
      </c>
      <c r="P1343" s="40"/>
      <c r="Q1343" s="57">
        <v>0</v>
      </c>
      <c r="R1343" s="18">
        <f>IF(OR(표1[[#This Row],[대표자명]]="김진국",표1[[#This Row],[사업자번호]]=5913300426),50,100)</f>
        <v>100</v>
      </c>
      <c r="S1343" s="18">
        <v>50</v>
      </c>
      <c r="T1343" s="39" t="s">
        <v>64</v>
      </c>
      <c r="U1343" s="11" t="s">
        <v>64</v>
      </c>
      <c r="V1343" s="11">
        <v>7970902819</v>
      </c>
      <c r="W1343" s="11" t="s">
        <v>218</v>
      </c>
      <c r="X1343" s="11" t="s">
        <v>9049</v>
      </c>
      <c r="Y1343" s="11" t="s">
        <v>9050</v>
      </c>
      <c r="Z1343" s="11">
        <v>3511357868843</v>
      </c>
      <c r="AA1343" s="11" t="s">
        <v>142</v>
      </c>
      <c r="AB1343" s="11" t="s">
        <v>9051</v>
      </c>
      <c r="AC1343" s="11"/>
      <c r="AD1343" s="11"/>
      <c r="AE1343" s="11"/>
      <c r="AF1343" s="15"/>
      <c r="AG1343" s="56" t="str">
        <f>IFERROR(VLOOKUP(표1[[#This Row],[담당자]],'담당자 정보'!$B:$D,2,0),"")</f>
        <v>바로고</v>
      </c>
      <c r="AH1343" s="11" t="str">
        <f>IFERROR(VLOOKUP(표1[[#This Row],[담당자]],'담당자 정보'!$B:$E,4,0),"")</f>
        <v>2팀</v>
      </c>
      <c r="AI1343" s="167" t="s">
        <v>8769</v>
      </c>
      <c r="AJ1343" s="39" t="str">
        <f>IFERROR(VLOOKUP(표1[[#This Row],[담당자]],배민비즈계정!$B:$E,3,0),"")</f>
        <v>gong91</v>
      </c>
      <c r="AK1343" s="39" t="str">
        <f>IFERROR(VLOOKUP(표1[[#This Row],[담당자]],배민비즈계정!$B:$E,4,0),"")</f>
        <v>010-3386-2974</v>
      </c>
      <c r="AL1343" s="12" t="str">
        <f>VLOOKUP(표1[[#This Row],[담당자]],배민비즈계정!$B:$E,2,0)</f>
        <v>2팀</v>
      </c>
      <c r="AM1343" s="11" t="str">
        <f>VLOOKUP(표1[[#This Row],[담당자]],'담당자 정보'!B:G,6,FALSE)</f>
        <v>최융희</v>
      </c>
      <c r="AN1343" s="11" t="str">
        <f>VLOOKUP(표1[[#This Row],[팀장]],배민비즈계정!$B:$E,3,FALSE)</f>
        <v>yhchoi62</v>
      </c>
      <c r="AO1343" s="16" t="str">
        <f>VLOOKUP(표1[[#This Row],[팀장]],배민비즈계정!$B:$E,4,FALSE)</f>
        <v xml:space="preserve"> 010-2336-6262</v>
      </c>
      <c r="AP1343" s="2" t="str">
        <f t="shared" si="10"/>
        <v>경북</v>
      </c>
      <c r="AQ1343" s="2" t="str">
        <f t="shared" si="11"/>
        <v>구미시</v>
      </c>
      <c r="AR1343" s="2" t="str">
        <f>_xlfn.XLOOKUP(표1[[#This Row],[시도2]]&amp;" "&amp;표1[[#This Row],[시군구2]],요금제0402!C:C,요금제0402!G:G)</f>
        <v>지방</v>
      </c>
      <c r="AS1343" s="2"/>
      <c r="AT1343" s="2"/>
      <c r="AU1343" s="2"/>
    </row>
    <row r="1344" spans="1:47" ht="16.5" customHeight="1">
      <c r="A1344" s="60">
        <v>1342</v>
      </c>
      <c r="B1344" s="11"/>
      <c r="C1344" s="11" t="s">
        <v>9052</v>
      </c>
      <c r="D1344" s="11" t="s">
        <v>9053</v>
      </c>
      <c r="E1344" s="11" t="s">
        <v>3758</v>
      </c>
      <c r="F1344" s="11" t="s">
        <v>8991</v>
      </c>
      <c r="G1344" s="11" t="s">
        <v>1205</v>
      </c>
      <c r="H1344" s="11">
        <v>0</v>
      </c>
      <c r="I1344" s="50"/>
      <c r="J1344" s="11" t="s">
        <v>9054</v>
      </c>
      <c r="K1344" s="11" t="s">
        <v>8706</v>
      </c>
      <c r="L1344" s="11" t="s">
        <v>7116</v>
      </c>
      <c r="M1344" s="12">
        <v>45744</v>
      </c>
      <c r="N1344" s="12">
        <v>45749</v>
      </c>
      <c r="O1344" s="12" t="str">
        <f>IFERROR(_xlfn.XLOOKUP(표1[[#This Row],[시도]]&amp;" "&amp;표1[[#This Row],[시군구]],요금제0402!C:C,요금제0402!G:G),"-")</f>
        <v>지방</v>
      </c>
      <c r="P1344" s="40"/>
      <c r="Q1344" s="57">
        <v>0</v>
      </c>
      <c r="R1344" s="18">
        <f>IF(OR(표1[[#This Row],[대표자명]]="김진국",표1[[#This Row],[사업자번호]]=5913300426),50,100)</f>
        <v>100</v>
      </c>
      <c r="S1344" s="18">
        <v>50</v>
      </c>
      <c r="T1344" s="39" t="s">
        <v>64</v>
      </c>
      <c r="U1344" s="11" t="s">
        <v>150</v>
      </c>
      <c r="V1344" s="11">
        <v>0</v>
      </c>
      <c r="W1344" s="11">
        <v>0</v>
      </c>
      <c r="X1344" s="11">
        <v>0</v>
      </c>
      <c r="Y1344" s="11">
        <v>0</v>
      </c>
      <c r="Z1344" s="11">
        <v>0</v>
      </c>
      <c r="AA1344" s="11">
        <v>0</v>
      </c>
      <c r="AB1344" s="11">
        <v>0</v>
      </c>
      <c r="AC1344" s="11"/>
      <c r="AD1344" s="11"/>
      <c r="AE1344" s="11"/>
      <c r="AF1344" s="15"/>
      <c r="AG1344" s="56" t="str">
        <f>IFERROR(VLOOKUP(표1[[#This Row],[담당자]],'담당자 정보'!$B:$D,2,0),"")</f>
        <v>모아라인</v>
      </c>
      <c r="AH1344" s="11" t="str">
        <f>IFERROR(VLOOKUP(표1[[#This Row],[담당자]],'담당자 정보'!$B:$E,4,0),"")</f>
        <v>인프라확장실</v>
      </c>
      <c r="AI1344" s="167" t="s">
        <v>396</v>
      </c>
      <c r="AJ1344" s="39" t="str">
        <f>IFERROR(VLOOKUP(표1[[#This Row],[담당자]],배민비즈계정!$B:$E,3,0),"")</f>
        <v>jpmook12</v>
      </c>
      <c r="AK1344" s="39" t="str">
        <f>IFERROR(VLOOKUP(표1[[#This Row],[담당자]],배민비즈계정!$B:$E,4,0),"")</f>
        <v>010-9904-2857</v>
      </c>
      <c r="AL1344" s="12" t="str">
        <f>VLOOKUP(표1[[#This Row],[담당자]],배민비즈계정!$B:$E,2,0)</f>
        <v>모아라인</v>
      </c>
      <c r="AM1344" s="11">
        <f>VLOOKUP(표1[[#This Row],[담당자]],'담당자 정보'!B:G,6,FALSE)</f>
        <v>0</v>
      </c>
      <c r="AN1344" s="11" t="e">
        <f>VLOOKUP(표1[[#This Row],[팀장]],배민비즈계정!$B:$E,3,FALSE)</f>
        <v>#N/A</v>
      </c>
      <c r="AO1344" s="16" t="e">
        <f>VLOOKUP(표1[[#This Row],[팀장]],배민비즈계정!$B:$E,4,FALSE)</f>
        <v>#N/A</v>
      </c>
      <c r="AP1344" s="2" t="str">
        <f t="shared" si="10"/>
        <v>광주</v>
      </c>
      <c r="AQ1344" s="2" t="str">
        <f t="shared" si="11"/>
        <v>북구</v>
      </c>
      <c r="AR1344" s="2" t="str">
        <f>_xlfn.XLOOKUP(표1[[#This Row],[시도2]]&amp;" "&amp;표1[[#This Row],[시군구2]],요금제0402!C:C,요금제0402!G:G)</f>
        <v>지방</v>
      </c>
      <c r="AS1344" s="2"/>
      <c r="AT1344" s="2"/>
      <c r="AU1344" s="2"/>
    </row>
    <row r="1345" spans="1:47" ht="16.5" customHeight="1">
      <c r="A1345" s="44">
        <v>1343</v>
      </c>
      <c r="B1345" s="11"/>
      <c r="C1345" s="11" t="s">
        <v>9055</v>
      </c>
      <c r="D1345" s="11" t="s">
        <v>9056</v>
      </c>
      <c r="E1345" s="11" t="s">
        <v>56</v>
      </c>
      <c r="F1345" s="11" t="s">
        <v>8973</v>
      </c>
      <c r="G1345" s="11" t="s">
        <v>9057</v>
      </c>
      <c r="H1345" s="11">
        <v>1</v>
      </c>
      <c r="I1345" s="50"/>
      <c r="J1345" s="11" t="s">
        <v>9058</v>
      </c>
      <c r="K1345" s="11" t="s">
        <v>9059</v>
      </c>
      <c r="L1345" s="11" t="s">
        <v>7116</v>
      </c>
      <c r="M1345" s="12">
        <v>45744</v>
      </c>
      <c r="N1345" s="12">
        <v>45749</v>
      </c>
      <c r="O1345" s="12" t="str">
        <f>IFERROR(_xlfn.XLOOKUP(표1[[#This Row],[시도]]&amp;" "&amp;표1[[#This Row],[시군구]],요금제0402!C:C,요금제0402!G:G),"-")</f>
        <v>지방</v>
      </c>
      <c r="P1345" s="40"/>
      <c r="Q1345" s="57">
        <v>0</v>
      </c>
      <c r="R1345" s="18">
        <f>IF(OR(표1[[#This Row],[대표자명]]="김진국",표1[[#This Row],[사업자번호]]=5913300426),50,100)</f>
        <v>100</v>
      </c>
      <c r="S1345" s="18">
        <v>50</v>
      </c>
      <c r="T1345" s="39" t="s">
        <v>64</v>
      </c>
      <c r="U1345" s="11" t="s">
        <v>64</v>
      </c>
      <c r="V1345" s="11">
        <v>8900802974</v>
      </c>
      <c r="W1345" s="11" t="s">
        <v>8912</v>
      </c>
      <c r="X1345" s="11" t="s">
        <v>8913</v>
      </c>
      <c r="Y1345" s="11" t="s">
        <v>8914</v>
      </c>
      <c r="Z1345" s="11">
        <v>67070104384588</v>
      </c>
      <c r="AA1345" s="11" t="s">
        <v>90</v>
      </c>
      <c r="AB1345" s="11" t="s">
        <v>8915</v>
      </c>
      <c r="AC1345" s="11"/>
      <c r="AD1345" s="11"/>
      <c r="AE1345" s="11"/>
      <c r="AF1345" s="15"/>
      <c r="AG1345" s="56" t="str">
        <f>IFERROR(VLOOKUP(표1[[#This Row],[담당자]],'담당자 정보'!$B:$D,2,0),"")</f>
        <v>바로고</v>
      </c>
      <c r="AH1345" s="11" t="str">
        <f>IFERROR(VLOOKUP(표1[[#This Row],[담당자]],'담당자 정보'!$B:$E,4,0),"")</f>
        <v>2팀</v>
      </c>
      <c r="AI1345" s="167" t="s">
        <v>535</v>
      </c>
      <c r="AJ1345" s="39" t="str">
        <f>IFERROR(VLOOKUP(표1[[#This Row],[담당자]],배민비즈계정!$B:$E,3,0),"")</f>
        <v>yckim</v>
      </c>
      <c r="AK1345" s="39" t="str">
        <f>IFERROR(VLOOKUP(표1[[#This Row],[담당자]],배민비즈계정!$B:$E,4,0),"")</f>
        <v>010-9995-3121</v>
      </c>
      <c r="AL1345" s="12" t="str">
        <f>VLOOKUP(표1[[#This Row],[담당자]],배민비즈계정!$B:$E,2,0)</f>
        <v>2팀</v>
      </c>
      <c r="AM1345" s="11" t="str">
        <f>VLOOKUP(표1[[#This Row],[담당자]],'담당자 정보'!B:G,6,FALSE)</f>
        <v>최융희</v>
      </c>
      <c r="AN1345" s="11" t="str">
        <f>VLOOKUP(표1[[#This Row],[팀장]],배민비즈계정!$B:$E,3,FALSE)</f>
        <v>yhchoi62</v>
      </c>
      <c r="AO1345" s="16" t="str">
        <f>VLOOKUP(표1[[#This Row],[팀장]],배민비즈계정!$B:$E,4,FALSE)</f>
        <v xml:space="preserve"> 010-2336-6262</v>
      </c>
      <c r="AP1345" s="2" t="str">
        <f t="shared" si="10"/>
        <v>경남</v>
      </c>
      <c r="AQ1345" s="2" t="str">
        <f t="shared" si="11"/>
        <v>창원시 의창구</v>
      </c>
      <c r="AR1345" s="2" t="str">
        <f>_xlfn.XLOOKUP(표1[[#This Row],[시도2]]&amp;" "&amp;표1[[#This Row],[시군구2]],요금제0402!C:C,요금제0402!G:G)</f>
        <v>지방</v>
      </c>
      <c r="AS1345" s="2"/>
      <c r="AT1345" s="2"/>
      <c r="AU1345" s="2"/>
    </row>
    <row r="1346" spans="1:47" ht="16.5" customHeight="1">
      <c r="A1346" s="60">
        <v>1344</v>
      </c>
      <c r="B1346" s="11"/>
      <c r="C1346" s="11" t="s">
        <v>9060</v>
      </c>
      <c r="D1346" s="11" t="s">
        <v>9061</v>
      </c>
      <c r="E1346" s="11" t="s">
        <v>108</v>
      </c>
      <c r="F1346" s="11" t="s">
        <v>8983</v>
      </c>
      <c r="G1346" s="11" t="s">
        <v>1145</v>
      </c>
      <c r="H1346" s="11">
        <v>1</v>
      </c>
      <c r="I1346" s="50"/>
      <c r="J1346" s="11" t="s">
        <v>9062</v>
      </c>
      <c r="K1346" s="11" t="s">
        <v>7524</v>
      </c>
      <c r="L1346" s="11" t="s">
        <v>7116</v>
      </c>
      <c r="M1346" s="12">
        <v>45744</v>
      </c>
      <c r="N1346" s="12">
        <v>45749</v>
      </c>
      <c r="O1346" s="12" t="str">
        <f>IFERROR(_xlfn.XLOOKUP(표1[[#This Row],[시도]]&amp;" "&amp;표1[[#This Row],[시군구]],요금제0402!C:C,요금제0402!G:G),"-")</f>
        <v>경인B</v>
      </c>
      <c r="P1346" s="40"/>
      <c r="Q1346" s="57">
        <v>0</v>
      </c>
      <c r="R1346" s="18">
        <f>IF(OR(표1[[#This Row],[대표자명]]="김진국",표1[[#This Row],[사업자번호]]=5913300426),50,100)</f>
        <v>100</v>
      </c>
      <c r="S1346" s="18">
        <v>50</v>
      </c>
      <c r="T1346" s="39" t="s">
        <v>64</v>
      </c>
      <c r="U1346" s="11" t="s">
        <v>64</v>
      </c>
      <c r="V1346" s="11">
        <v>4154500902</v>
      </c>
      <c r="W1346" s="11" t="s">
        <v>4779</v>
      </c>
      <c r="X1346" s="11" t="s">
        <v>4780</v>
      </c>
      <c r="Y1346" s="11" t="s">
        <v>4781</v>
      </c>
      <c r="Z1346" s="11">
        <v>3333010431109</v>
      </c>
      <c r="AA1346" s="11" t="s">
        <v>68</v>
      </c>
      <c r="AB1346" s="11" t="s">
        <v>4782</v>
      </c>
      <c r="AC1346" s="11"/>
      <c r="AD1346" s="11"/>
      <c r="AE1346" s="11"/>
      <c r="AF1346" s="15"/>
      <c r="AG1346" s="56" t="str">
        <f>IFERROR(VLOOKUP(표1[[#This Row],[담당자]],'담당자 정보'!$B:$D,2,0),"")</f>
        <v>바로고</v>
      </c>
      <c r="AH1346" s="11" t="str">
        <f>IFERROR(VLOOKUP(표1[[#This Row],[담당자]],'담당자 정보'!$B:$E,4,0),"")</f>
        <v>1팀</v>
      </c>
      <c r="AI1346" s="167" t="s">
        <v>131</v>
      </c>
      <c r="AJ1346" s="39" t="str">
        <f>IFERROR(VLOOKUP(표1[[#This Row],[담당자]],배민비즈계정!$B:$E,3,0),"")</f>
        <v>kwpark</v>
      </c>
      <c r="AK1346" s="39" t="str">
        <f>IFERROR(VLOOKUP(표1[[#This Row],[담당자]],배민비즈계정!$B:$E,4,0),"")</f>
        <v>010-9098-6748</v>
      </c>
      <c r="AL1346" s="12" t="str">
        <f>VLOOKUP(표1[[#This Row],[담당자]],배민비즈계정!$B:$E,2,0)</f>
        <v>1팀</v>
      </c>
      <c r="AM1346" s="11" t="str">
        <f>VLOOKUP(표1[[#This Row],[담당자]],'담당자 정보'!B:G,6,FALSE)</f>
        <v>평정현</v>
      </c>
      <c r="AN1346" s="11" t="str">
        <f>VLOOKUP(표1[[#This Row],[팀장]],배민비즈계정!$B:$E,3,FALSE)</f>
        <v>jhpyeong</v>
      </c>
      <c r="AO1346" s="16" t="str">
        <f>VLOOKUP(표1[[#This Row],[팀장]],배민비즈계정!$B:$E,4,FALSE)</f>
        <v>010-4660-7292</v>
      </c>
      <c r="AP1346" s="2" t="str">
        <f t="shared" si="10"/>
        <v>경기</v>
      </c>
      <c r="AQ1346" s="2" t="str">
        <f t="shared" si="11"/>
        <v>파주시</v>
      </c>
      <c r="AR1346" s="2" t="str">
        <f>_xlfn.XLOOKUP(표1[[#This Row],[시도2]]&amp;" "&amp;표1[[#This Row],[시군구2]],요금제0402!C:C,요금제0402!G:G)</f>
        <v>경인B</v>
      </c>
      <c r="AS1346" s="2"/>
      <c r="AT1346" s="2"/>
      <c r="AU1346" s="2"/>
    </row>
    <row r="1347" spans="1:47" ht="16.5" customHeight="1">
      <c r="A1347" s="44">
        <v>1345</v>
      </c>
      <c r="B1347" s="11"/>
      <c r="C1347" s="11" t="s">
        <v>9063</v>
      </c>
      <c r="D1347" s="11" t="s">
        <v>9064</v>
      </c>
      <c r="E1347" s="11" t="s">
        <v>108</v>
      </c>
      <c r="F1347" s="11" t="s">
        <v>8973</v>
      </c>
      <c r="G1347" s="11" t="s">
        <v>9065</v>
      </c>
      <c r="H1347" s="11">
        <v>1</v>
      </c>
      <c r="I1347" s="50"/>
      <c r="J1347" s="11" t="s">
        <v>9066</v>
      </c>
      <c r="K1347" s="11" t="s">
        <v>9067</v>
      </c>
      <c r="L1347" s="11" t="s">
        <v>7116</v>
      </c>
      <c r="M1347" s="12">
        <v>45744</v>
      </c>
      <c r="N1347" s="12">
        <v>45749</v>
      </c>
      <c r="O1347" s="12" t="str">
        <f>IFERROR(_xlfn.XLOOKUP(표1[[#This Row],[시도]]&amp;" "&amp;표1[[#This Row],[시군구]],요금제0402!C:C,요금제0402!G:G),"-")</f>
        <v>지방</v>
      </c>
      <c r="P1347" s="40"/>
      <c r="Q1347" s="57">
        <v>0</v>
      </c>
      <c r="R1347" s="18">
        <f>IF(OR(표1[[#This Row],[대표자명]]="김진국",표1[[#This Row],[사업자번호]]=5913300426),50,100)</f>
        <v>100</v>
      </c>
      <c r="S1347" s="18">
        <v>50</v>
      </c>
      <c r="T1347" s="39" t="s">
        <v>64</v>
      </c>
      <c r="U1347" s="11" t="s">
        <v>64</v>
      </c>
      <c r="V1347" s="11">
        <v>7010501994</v>
      </c>
      <c r="W1347" s="11" t="s">
        <v>9068</v>
      </c>
      <c r="X1347" s="11" t="s">
        <v>9069</v>
      </c>
      <c r="Y1347" s="11" t="s">
        <v>9070</v>
      </c>
      <c r="Z1347" s="11">
        <v>3333126265895</v>
      </c>
      <c r="AA1347" s="11" t="s">
        <v>68</v>
      </c>
      <c r="AB1347" s="11" t="s">
        <v>9071</v>
      </c>
      <c r="AC1347" s="11"/>
      <c r="AD1347" s="11"/>
      <c r="AE1347" s="11"/>
      <c r="AF1347" s="15"/>
      <c r="AG1347" s="56" t="str">
        <f>IFERROR(VLOOKUP(표1[[#This Row],[담당자]],'담당자 정보'!$B:$D,2,0),"")</f>
        <v>모아라인</v>
      </c>
      <c r="AH1347" s="11" t="str">
        <f>IFERROR(VLOOKUP(표1[[#This Row],[담당자]],'담당자 정보'!$B:$E,4,0),"")</f>
        <v>인프라확장_3팀</v>
      </c>
      <c r="AI1347" s="167" t="s">
        <v>333</v>
      </c>
      <c r="AJ1347" s="39" t="str">
        <f>IFERROR(VLOOKUP(표1[[#This Row],[담당자]],배민비즈계정!$B:$E,3,0),"")</f>
        <v>samsami7777777</v>
      </c>
      <c r="AK1347" s="39" t="str">
        <f>IFERROR(VLOOKUP(표1[[#This Row],[담당자]],배민비즈계정!$B:$E,4,0),"")</f>
        <v>010-5212-8218</v>
      </c>
      <c r="AL1347" s="12" t="str">
        <f>VLOOKUP(표1[[#This Row],[담당자]],배민비즈계정!$B:$E,2,0)</f>
        <v>모아라인</v>
      </c>
      <c r="AM1347" s="11" t="str">
        <f>VLOOKUP(표1[[#This Row],[담당자]],'담당자 정보'!B:G,6,FALSE)</f>
        <v>김영선</v>
      </c>
      <c r="AN1347" s="11" t="str">
        <f>VLOOKUP(표1[[#This Row],[팀장]],배민비즈계정!$B:$E,3,FALSE)</f>
        <v>samsami7777777</v>
      </c>
      <c r="AO1347" s="16" t="str">
        <f>VLOOKUP(표1[[#This Row],[팀장]],배민비즈계정!$B:$E,4,FALSE)</f>
        <v>010-5212-8218</v>
      </c>
      <c r="AP1347" s="2" t="str">
        <f t="shared" si="10"/>
        <v>경남</v>
      </c>
      <c r="AQ1347" s="2" t="str">
        <f t="shared" si="11"/>
        <v>양산시</v>
      </c>
      <c r="AR1347" s="2" t="str">
        <f>_xlfn.XLOOKUP(표1[[#This Row],[시도2]]&amp;" "&amp;표1[[#This Row],[시군구2]],요금제0402!C:C,요금제0402!G:G)</f>
        <v>지방</v>
      </c>
      <c r="AS1347" s="2"/>
      <c r="AT1347" s="2"/>
      <c r="AU1347" s="2"/>
    </row>
    <row r="1348" spans="1:47" ht="16.5" customHeight="1">
      <c r="A1348" s="60">
        <v>1346</v>
      </c>
      <c r="B1348" s="11"/>
      <c r="C1348" s="11" t="s">
        <v>9072</v>
      </c>
      <c r="D1348" s="11" t="s">
        <v>9073</v>
      </c>
      <c r="E1348" s="11" t="s">
        <v>3758</v>
      </c>
      <c r="F1348" s="11" t="s">
        <v>8983</v>
      </c>
      <c r="G1348" s="11" t="s">
        <v>9074</v>
      </c>
      <c r="H1348" s="11">
        <v>0</v>
      </c>
      <c r="I1348" s="50"/>
      <c r="J1348" s="11" t="s">
        <v>9075</v>
      </c>
      <c r="K1348" s="11" t="s">
        <v>9076</v>
      </c>
      <c r="L1348" s="11" t="s">
        <v>7116</v>
      </c>
      <c r="M1348" s="12">
        <v>45744</v>
      </c>
      <c r="N1348" s="12">
        <v>45749</v>
      </c>
      <c r="O1348" s="12" t="str">
        <f>IFERROR(_xlfn.XLOOKUP(표1[[#This Row],[시도]]&amp;" "&amp;표1[[#This Row],[시군구]],요금제0402!C:C,요금제0402!G:G),"-")</f>
        <v>경인B</v>
      </c>
      <c r="P1348" s="40"/>
      <c r="Q1348" s="57">
        <v>0</v>
      </c>
      <c r="R1348" s="18">
        <f>IF(OR(표1[[#This Row],[대표자명]]="김진국",표1[[#This Row],[사업자번호]]=5913300426),50,100)</f>
        <v>100</v>
      </c>
      <c r="S1348" s="18">
        <v>50</v>
      </c>
      <c r="T1348" s="39" t="s">
        <v>64</v>
      </c>
      <c r="U1348" s="11" t="s">
        <v>64</v>
      </c>
      <c r="V1348" s="11">
        <v>8294200906</v>
      </c>
      <c r="W1348" s="11" t="s">
        <v>218</v>
      </c>
      <c r="X1348" s="11" t="s">
        <v>9077</v>
      </c>
      <c r="Y1348" s="11" t="s">
        <v>9078</v>
      </c>
      <c r="Z1348" s="11">
        <v>61090201195852</v>
      </c>
      <c r="AA1348" s="11" t="s">
        <v>90</v>
      </c>
      <c r="AB1348" s="11" t="s">
        <v>9079</v>
      </c>
      <c r="AC1348" s="11"/>
      <c r="AD1348" s="11"/>
      <c r="AE1348" s="11"/>
      <c r="AF1348" s="15"/>
      <c r="AG1348" s="56" t="str">
        <f>IFERROR(VLOOKUP(표1[[#This Row],[담당자]],'담당자 정보'!$B:$D,2,0),"")</f>
        <v>바로고</v>
      </c>
      <c r="AH1348" s="11" t="str">
        <f>IFERROR(VLOOKUP(표1[[#This Row],[담당자]],'담당자 정보'!$B:$E,4,0),"")</f>
        <v>1팀</v>
      </c>
      <c r="AI1348" s="167" t="s">
        <v>131</v>
      </c>
      <c r="AJ1348" s="39" t="str">
        <f>IFERROR(VLOOKUP(표1[[#This Row],[담당자]],배민비즈계정!$B:$E,3,0),"")</f>
        <v>kwpark</v>
      </c>
      <c r="AK1348" s="39" t="str">
        <f>IFERROR(VLOOKUP(표1[[#This Row],[담당자]],배민비즈계정!$B:$E,4,0),"")</f>
        <v>010-9098-6748</v>
      </c>
      <c r="AL1348" s="12" t="str">
        <f>VLOOKUP(표1[[#This Row],[담당자]],배민비즈계정!$B:$E,2,0)</f>
        <v>1팀</v>
      </c>
      <c r="AM1348" s="11" t="str">
        <f>VLOOKUP(표1[[#This Row],[담당자]],'담당자 정보'!B:G,6,FALSE)</f>
        <v>평정현</v>
      </c>
      <c r="AN1348" s="11" t="str">
        <f>VLOOKUP(표1[[#This Row],[팀장]],배민비즈계정!$B:$E,3,FALSE)</f>
        <v>jhpyeong</v>
      </c>
      <c r="AO1348" s="16" t="str">
        <f>VLOOKUP(표1[[#This Row],[팀장]],배민비즈계정!$B:$E,4,FALSE)</f>
        <v>010-4660-7292</v>
      </c>
      <c r="AP1348" s="2" t="str">
        <f t="shared" si="10"/>
        <v>경기</v>
      </c>
      <c r="AQ1348" s="2" t="str">
        <f t="shared" si="11"/>
        <v>평택시</v>
      </c>
      <c r="AR1348" s="2" t="str">
        <f>_xlfn.XLOOKUP(표1[[#This Row],[시도2]]&amp;" "&amp;표1[[#This Row],[시군구2]],요금제0402!C:C,요금제0402!G:G)</f>
        <v>경인B</v>
      </c>
      <c r="AS1348" s="2"/>
      <c r="AT1348" s="2"/>
      <c r="AU1348" s="2"/>
    </row>
    <row r="1349" spans="1:47" ht="16.5" customHeight="1">
      <c r="A1349" s="44">
        <v>1347</v>
      </c>
      <c r="B1349" s="11"/>
      <c r="C1349" s="11" t="s">
        <v>9080</v>
      </c>
      <c r="D1349" s="11" t="s">
        <v>9081</v>
      </c>
      <c r="E1349" s="11" t="s">
        <v>3758</v>
      </c>
      <c r="F1349" s="11" t="s">
        <v>8973</v>
      </c>
      <c r="G1349" s="11" t="s">
        <v>9065</v>
      </c>
      <c r="H1349" s="11">
        <v>0</v>
      </c>
      <c r="I1349" s="50"/>
      <c r="J1349" s="11" t="s">
        <v>9082</v>
      </c>
      <c r="K1349" s="11" t="s">
        <v>9083</v>
      </c>
      <c r="L1349" s="11" t="s">
        <v>7116</v>
      </c>
      <c r="M1349" s="12">
        <v>45744</v>
      </c>
      <c r="N1349" s="12">
        <v>45749</v>
      </c>
      <c r="O1349" s="12" t="str">
        <f>IFERROR(_xlfn.XLOOKUP(표1[[#This Row],[시도]]&amp;" "&amp;표1[[#This Row],[시군구]],요금제0402!C:C,요금제0402!G:G),"-")</f>
        <v>지방</v>
      </c>
      <c r="P1349" s="40"/>
      <c r="Q1349" s="57">
        <v>0</v>
      </c>
      <c r="R1349" s="18">
        <f>IF(OR(표1[[#This Row],[대표자명]]="김진국",표1[[#This Row],[사업자번호]]=5913300426),50,100)</f>
        <v>100</v>
      </c>
      <c r="S1349" s="18">
        <v>50</v>
      </c>
      <c r="T1349" s="39" t="s">
        <v>64</v>
      </c>
      <c r="U1349" s="11" t="s">
        <v>150</v>
      </c>
      <c r="V1349" s="11">
        <v>0</v>
      </c>
      <c r="W1349" s="11">
        <v>0</v>
      </c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/>
      <c r="AD1349" s="11"/>
      <c r="AE1349" s="11"/>
      <c r="AF1349" s="15"/>
      <c r="AG1349" s="56" t="str">
        <f>IFERROR(VLOOKUP(표1[[#This Row],[담당자]],'담당자 정보'!$B:$D,2,0),"")</f>
        <v>모아라인</v>
      </c>
      <c r="AH1349" s="11" t="str">
        <f>IFERROR(VLOOKUP(표1[[#This Row],[담당자]],'담당자 정보'!$B:$E,4,0),"")</f>
        <v>인프라확장_3팀</v>
      </c>
      <c r="AI1349" s="167" t="s">
        <v>333</v>
      </c>
      <c r="AJ1349" s="39" t="str">
        <f>IFERROR(VLOOKUP(표1[[#This Row],[담당자]],배민비즈계정!$B:$E,3,0),"")</f>
        <v>samsami7777777</v>
      </c>
      <c r="AK1349" s="39" t="str">
        <f>IFERROR(VLOOKUP(표1[[#This Row],[담당자]],배민비즈계정!$B:$E,4,0),"")</f>
        <v>010-5212-8218</v>
      </c>
      <c r="AL1349" s="12" t="str">
        <f>VLOOKUP(표1[[#This Row],[담당자]],배민비즈계정!$B:$E,2,0)</f>
        <v>모아라인</v>
      </c>
      <c r="AM1349" s="11" t="str">
        <f>VLOOKUP(표1[[#This Row],[담당자]],'담당자 정보'!B:G,6,FALSE)</f>
        <v>김영선</v>
      </c>
      <c r="AN1349" s="11" t="str">
        <f>VLOOKUP(표1[[#This Row],[팀장]],배민비즈계정!$B:$E,3,FALSE)</f>
        <v>samsami7777777</v>
      </c>
      <c r="AO1349" s="16" t="str">
        <f>VLOOKUP(표1[[#This Row],[팀장]],배민비즈계정!$B:$E,4,FALSE)</f>
        <v>010-5212-8218</v>
      </c>
      <c r="AP1349" s="2" t="str">
        <f t="shared" si="10"/>
        <v>경남</v>
      </c>
      <c r="AQ1349" s="2" t="str">
        <f t="shared" si="11"/>
        <v>양산시</v>
      </c>
      <c r="AR1349" s="2" t="str">
        <f>_xlfn.XLOOKUP(표1[[#This Row],[시도2]]&amp;" "&amp;표1[[#This Row],[시군구2]],요금제0402!C:C,요금제0402!G:G)</f>
        <v>지방</v>
      </c>
      <c r="AS1349" s="2"/>
      <c r="AT1349" s="2"/>
      <c r="AU1349" s="2"/>
    </row>
    <row r="1350" spans="1:47" ht="16.5" customHeight="1">
      <c r="A1350" s="60">
        <v>1348</v>
      </c>
      <c r="B1350" s="11"/>
      <c r="C1350" s="11" t="s">
        <v>9084</v>
      </c>
      <c r="D1350" s="11" t="s">
        <v>9085</v>
      </c>
      <c r="E1350" s="11" t="s">
        <v>3758</v>
      </c>
      <c r="F1350" s="11" t="s">
        <v>9086</v>
      </c>
      <c r="G1350" s="11" t="s">
        <v>9087</v>
      </c>
      <c r="H1350" s="11">
        <v>0</v>
      </c>
      <c r="I1350" s="50"/>
      <c r="J1350" s="11" t="s">
        <v>9088</v>
      </c>
      <c r="K1350" s="11" t="s">
        <v>9089</v>
      </c>
      <c r="L1350" s="11" t="s">
        <v>7116</v>
      </c>
      <c r="M1350" s="12">
        <v>45744</v>
      </c>
      <c r="N1350" s="12">
        <v>45749</v>
      </c>
      <c r="O1350" s="12" t="str">
        <f>IFERROR(_xlfn.XLOOKUP(표1[[#This Row],[시도]]&amp;" "&amp;표1[[#This Row],[시군구]],요금제0402!C:C,요금제0402!G:G),"-")</f>
        <v>지방</v>
      </c>
      <c r="P1350" s="40"/>
      <c r="Q1350" s="57">
        <v>0</v>
      </c>
      <c r="R1350" s="18">
        <f>IF(OR(표1[[#This Row],[대표자명]]="김진국",표1[[#This Row],[사업자번호]]=5913300426),50,100)</f>
        <v>100</v>
      </c>
      <c r="S1350" s="18">
        <v>50</v>
      </c>
      <c r="T1350" s="39" t="s">
        <v>64</v>
      </c>
      <c r="U1350" s="11" t="s">
        <v>150</v>
      </c>
      <c r="V1350" s="11">
        <v>0</v>
      </c>
      <c r="W1350" s="11">
        <v>0</v>
      </c>
      <c r="X1350" s="11">
        <v>0</v>
      </c>
      <c r="Y1350" s="11">
        <v>0</v>
      </c>
      <c r="Z1350" s="11">
        <v>0</v>
      </c>
      <c r="AA1350" s="11">
        <v>0</v>
      </c>
      <c r="AB1350" s="11">
        <v>0</v>
      </c>
      <c r="AC1350" s="11"/>
      <c r="AD1350" s="11"/>
      <c r="AE1350" s="11"/>
      <c r="AF1350" s="15"/>
      <c r="AG1350" s="56" t="str">
        <f>IFERROR(VLOOKUP(표1[[#This Row],[담당자]],'담당자 정보'!$B:$D,2,0),"")</f>
        <v>바로고</v>
      </c>
      <c r="AH1350" s="11" t="str">
        <f>IFERROR(VLOOKUP(표1[[#This Row],[담당자]],'담당자 정보'!$B:$E,4,0),"")</f>
        <v>2팀</v>
      </c>
      <c r="AI1350" s="167" t="s">
        <v>535</v>
      </c>
      <c r="AJ1350" s="39" t="str">
        <f>IFERROR(VLOOKUP(표1[[#This Row],[담당자]],배민비즈계정!$B:$E,3,0),"")</f>
        <v>yckim</v>
      </c>
      <c r="AK1350" s="39" t="str">
        <f>IFERROR(VLOOKUP(표1[[#This Row],[담당자]],배민비즈계정!$B:$E,4,0),"")</f>
        <v>010-9995-3121</v>
      </c>
      <c r="AL1350" s="12" t="str">
        <f>VLOOKUP(표1[[#This Row],[담당자]],배민비즈계정!$B:$E,2,0)</f>
        <v>2팀</v>
      </c>
      <c r="AM1350" s="11" t="str">
        <f>VLOOKUP(표1[[#This Row],[담당자]],'담당자 정보'!B:G,6,FALSE)</f>
        <v>최융희</v>
      </c>
      <c r="AN1350" s="11" t="str">
        <f>VLOOKUP(표1[[#This Row],[팀장]],배민비즈계정!$B:$E,3,FALSE)</f>
        <v>yhchoi62</v>
      </c>
      <c r="AO1350" s="16" t="str">
        <f>VLOOKUP(표1[[#This Row],[팀장]],배민비즈계정!$B:$E,4,FALSE)</f>
        <v xml:space="preserve"> 010-2336-6262</v>
      </c>
      <c r="AP1350" s="2" t="str">
        <f t="shared" si="10"/>
        <v>부산</v>
      </c>
      <c r="AQ1350" s="2" t="str">
        <f t="shared" si="11"/>
        <v>수영구</v>
      </c>
      <c r="AR1350" s="2" t="str">
        <f>_xlfn.XLOOKUP(표1[[#This Row],[시도2]]&amp;" "&amp;표1[[#This Row],[시군구2]],요금제0402!C:C,요금제0402!G:G)</f>
        <v>지방</v>
      </c>
      <c r="AS1350" s="2"/>
      <c r="AT1350" s="2"/>
      <c r="AU1350" s="2"/>
    </row>
    <row r="1351" spans="1:47" ht="16.5" customHeight="1">
      <c r="A1351" s="44">
        <v>1349</v>
      </c>
      <c r="B1351" s="11"/>
      <c r="C1351" s="11" t="s">
        <v>9090</v>
      </c>
      <c r="D1351" s="11" t="s">
        <v>9091</v>
      </c>
      <c r="E1351" s="11" t="s">
        <v>75</v>
      </c>
      <c r="F1351" s="11" t="s">
        <v>9092</v>
      </c>
      <c r="G1351" s="11" t="s">
        <v>9093</v>
      </c>
      <c r="H1351" s="11">
        <v>0</v>
      </c>
      <c r="I1351" s="50"/>
      <c r="J1351" s="11" t="s">
        <v>9094</v>
      </c>
      <c r="K1351" s="11" t="s">
        <v>4982</v>
      </c>
      <c r="L1351" s="11" t="s">
        <v>7116</v>
      </c>
      <c r="M1351" s="12">
        <v>45744</v>
      </c>
      <c r="N1351" s="12">
        <v>45749</v>
      </c>
      <c r="O1351" s="12" t="str">
        <f>IFERROR(_xlfn.XLOOKUP(표1[[#This Row],[시도]]&amp;" "&amp;표1[[#This Row],[시군구]],요금제0402!C:C,요금제0402!G:G),"-")</f>
        <v>지방</v>
      </c>
      <c r="P1351" s="40"/>
      <c r="Q1351" s="57">
        <v>0</v>
      </c>
      <c r="R1351" s="18">
        <f>IF(OR(표1[[#This Row],[대표자명]]="김진국",표1[[#This Row],[사업자번호]]=5913300426),50,100)</f>
        <v>100</v>
      </c>
      <c r="S1351" s="18">
        <v>50</v>
      </c>
      <c r="T1351" s="39" t="s">
        <v>64</v>
      </c>
      <c r="U1351" s="11" t="s">
        <v>64</v>
      </c>
      <c r="V1351" s="11">
        <v>4533600810</v>
      </c>
      <c r="W1351" s="11" t="s">
        <v>9095</v>
      </c>
      <c r="X1351" s="11" t="s">
        <v>9096</v>
      </c>
      <c r="Y1351" s="11" t="s">
        <v>9097</v>
      </c>
      <c r="Z1351" s="11">
        <v>1002559859976</v>
      </c>
      <c r="AA1351" s="11" t="s">
        <v>259</v>
      </c>
      <c r="AB1351" s="11" t="s">
        <v>9098</v>
      </c>
      <c r="AC1351" s="11"/>
      <c r="AD1351" s="11"/>
      <c r="AE1351" s="11"/>
      <c r="AF1351" s="15"/>
      <c r="AG1351" s="56" t="str">
        <f>IFERROR(VLOOKUP(표1[[#This Row],[담당자]],'담당자 정보'!$B:$D,2,0),"")</f>
        <v>모아라인</v>
      </c>
      <c r="AH1351" s="11" t="str">
        <f>IFERROR(VLOOKUP(표1[[#This Row],[담당자]],'담당자 정보'!$B:$E,4,0),"")</f>
        <v>인프라확장실</v>
      </c>
      <c r="AI1351" s="167" t="s">
        <v>396</v>
      </c>
      <c r="AJ1351" s="39" t="str">
        <f>IFERROR(VLOOKUP(표1[[#This Row],[담당자]],배민비즈계정!$B:$E,3,0),"")</f>
        <v>jpmook12</v>
      </c>
      <c r="AK1351" s="39" t="str">
        <f>IFERROR(VLOOKUP(표1[[#This Row],[담당자]],배민비즈계정!$B:$E,4,0),"")</f>
        <v>010-9904-2857</v>
      </c>
      <c r="AL1351" s="12" t="str">
        <f>VLOOKUP(표1[[#This Row],[담당자]],배민비즈계정!$B:$E,2,0)</f>
        <v>모아라인</v>
      </c>
      <c r="AM1351" s="11">
        <f>VLOOKUP(표1[[#This Row],[담당자]],'담당자 정보'!B:G,6,FALSE)</f>
        <v>0</v>
      </c>
      <c r="AN1351" s="11" t="e">
        <f>VLOOKUP(표1[[#This Row],[팀장]],배민비즈계정!$B:$E,3,FALSE)</f>
        <v>#N/A</v>
      </c>
      <c r="AO1351" s="16" t="e">
        <f>VLOOKUP(표1[[#This Row],[팀장]],배민비즈계정!$B:$E,4,FALSE)</f>
        <v>#N/A</v>
      </c>
      <c r="AP1351" s="2" t="str">
        <f t="shared" si="10"/>
        <v>전남</v>
      </c>
      <c r="AQ1351" s="2" t="str">
        <f t="shared" si="11"/>
        <v>여수시</v>
      </c>
      <c r="AR1351" s="2" t="str">
        <f>_xlfn.XLOOKUP(표1[[#This Row],[시도2]]&amp;" "&amp;표1[[#This Row],[시군구2]],요금제0402!C:C,요금제0402!G:G)</f>
        <v>지방</v>
      </c>
      <c r="AS1351" s="2"/>
      <c r="AT1351" s="2"/>
      <c r="AU1351" s="2"/>
    </row>
    <row r="1352" spans="1:47" ht="16.5" customHeight="1">
      <c r="A1352" s="60">
        <v>1350</v>
      </c>
      <c r="B1352" s="11"/>
      <c r="C1352" s="11" t="s">
        <v>9099</v>
      </c>
      <c r="D1352" s="11" t="s">
        <v>9100</v>
      </c>
      <c r="E1352" s="11" t="s">
        <v>3758</v>
      </c>
      <c r="F1352" s="11" t="s">
        <v>9092</v>
      </c>
      <c r="G1352" s="11" t="s">
        <v>9093</v>
      </c>
      <c r="H1352" s="11">
        <v>0</v>
      </c>
      <c r="I1352" s="50"/>
      <c r="J1352" s="11" t="s">
        <v>9101</v>
      </c>
      <c r="K1352" s="11" t="s">
        <v>9102</v>
      </c>
      <c r="L1352" s="11" t="s">
        <v>7116</v>
      </c>
      <c r="M1352" s="12">
        <v>45744</v>
      </c>
      <c r="N1352" s="12">
        <v>45749</v>
      </c>
      <c r="O1352" s="12" t="str">
        <f>IFERROR(_xlfn.XLOOKUP(표1[[#This Row],[시도]]&amp;" "&amp;표1[[#This Row],[시군구]],요금제0402!C:C,요금제0402!G:G),"-")</f>
        <v>지방</v>
      </c>
      <c r="P1352" s="40"/>
      <c r="Q1352" s="57">
        <v>0</v>
      </c>
      <c r="R1352" s="18">
        <f>IF(OR(표1[[#This Row],[대표자명]]="김진국",표1[[#This Row],[사업자번호]]=5913300426),50,100)</f>
        <v>100</v>
      </c>
      <c r="S1352" s="18">
        <v>50</v>
      </c>
      <c r="T1352" s="39" t="s">
        <v>64</v>
      </c>
      <c r="U1352" s="11" t="s">
        <v>150</v>
      </c>
      <c r="V1352" s="11">
        <v>0</v>
      </c>
      <c r="W1352" s="11">
        <v>0</v>
      </c>
      <c r="X1352" s="11">
        <v>0</v>
      </c>
      <c r="Y1352" s="11">
        <v>0</v>
      </c>
      <c r="Z1352" s="11">
        <v>0</v>
      </c>
      <c r="AA1352" s="11">
        <v>0</v>
      </c>
      <c r="AB1352" s="11">
        <v>0</v>
      </c>
      <c r="AC1352" s="11"/>
      <c r="AD1352" s="11"/>
      <c r="AE1352" s="11"/>
      <c r="AF1352" s="15"/>
      <c r="AG1352" s="56" t="str">
        <f>IFERROR(VLOOKUP(표1[[#This Row],[담당자]],'담당자 정보'!$B:$D,2,0),"")</f>
        <v>모아라인</v>
      </c>
      <c r="AH1352" s="11" t="str">
        <f>IFERROR(VLOOKUP(표1[[#This Row],[담당자]],'담당자 정보'!$B:$E,4,0),"")</f>
        <v>인프라확장실</v>
      </c>
      <c r="AI1352" s="167" t="s">
        <v>396</v>
      </c>
      <c r="AJ1352" s="39" t="str">
        <f>IFERROR(VLOOKUP(표1[[#This Row],[담당자]],배민비즈계정!$B:$E,3,0),"")</f>
        <v>jpmook12</v>
      </c>
      <c r="AK1352" s="39" t="str">
        <f>IFERROR(VLOOKUP(표1[[#This Row],[담당자]],배민비즈계정!$B:$E,4,0),"")</f>
        <v>010-9904-2857</v>
      </c>
      <c r="AL1352" s="12" t="str">
        <f>VLOOKUP(표1[[#This Row],[담당자]],배민비즈계정!$B:$E,2,0)</f>
        <v>모아라인</v>
      </c>
      <c r="AM1352" s="11">
        <f>VLOOKUP(표1[[#This Row],[담당자]],'담당자 정보'!B:G,6,FALSE)</f>
        <v>0</v>
      </c>
      <c r="AN1352" s="11" t="e">
        <f>VLOOKUP(표1[[#This Row],[팀장]],배민비즈계정!$B:$E,3,FALSE)</f>
        <v>#N/A</v>
      </c>
      <c r="AO1352" s="16" t="e">
        <f>VLOOKUP(표1[[#This Row],[팀장]],배민비즈계정!$B:$E,4,FALSE)</f>
        <v>#N/A</v>
      </c>
      <c r="AP1352" s="2" t="str">
        <f t="shared" si="10"/>
        <v>전남</v>
      </c>
      <c r="AQ1352" s="2" t="str">
        <f t="shared" si="11"/>
        <v>여수시</v>
      </c>
      <c r="AR1352" s="2" t="str">
        <f>_xlfn.XLOOKUP(표1[[#This Row],[시도2]]&amp;" "&amp;표1[[#This Row],[시군구2]],요금제0402!C:C,요금제0402!G:G)</f>
        <v>지방</v>
      </c>
      <c r="AS1352" s="2"/>
      <c r="AT1352" s="2"/>
      <c r="AU1352" s="2"/>
    </row>
    <row r="1353" spans="1:47" ht="16.5" customHeight="1">
      <c r="A1353" s="44">
        <v>1351</v>
      </c>
      <c r="B1353" s="11"/>
      <c r="C1353" s="11" t="s">
        <v>9103</v>
      </c>
      <c r="D1353" s="11" t="s">
        <v>9104</v>
      </c>
      <c r="E1353" s="11" t="s">
        <v>108</v>
      </c>
      <c r="F1353" s="11" t="s">
        <v>9092</v>
      </c>
      <c r="G1353" s="11" t="s">
        <v>9093</v>
      </c>
      <c r="H1353" s="11">
        <v>2</v>
      </c>
      <c r="I1353" s="50"/>
      <c r="J1353" s="11" t="s">
        <v>9105</v>
      </c>
      <c r="K1353" s="11" t="s">
        <v>9106</v>
      </c>
      <c r="L1353" s="11" t="s">
        <v>7116</v>
      </c>
      <c r="M1353" s="12">
        <v>45744</v>
      </c>
      <c r="N1353" s="12">
        <v>45749</v>
      </c>
      <c r="O1353" s="12" t="str">
        <f>IFERROR(_xlfn.XLOOKUP(표1[[#This Row],[시도]]&amp;" "&amp;표1[[#This Row],[시군구]],요금제0402!C:C,요금제0402!G:G),"-")</f>
        <v>지방</v>
      </c>
      <c r="P1353" s="40"/>
      <c r="Q1353" s="57">
        <v>0</v>
      </c>
      <c r="R1353" s="18">
        <f>IF(OR(표1[[#This Row],[대표자명]]="김진국",표1[[#This Row],[사업자번호]]=5913300426),50,100)</f>
        <v>100</v>
      </c>
      <c r="S1353" s="18">
        <v>50</v>
      </c>
      <c r="T1353" s="39" t="s">
        <v>64</v>
      </c>
      <c r="U1353" s="11" t="s">
        <v>64</v>
      </c>
      <c r="V1353" s="11">
        <v>4533600810</v>
      </c>
      <c r="W1353" s="11" t="s">
        <v>9095</v>
      </c>
      <c r="X1353" s="11" t="s">
        <v>9096</v>
      </c>
      <c r="Y1353" s="11" t="s">
        <v>9097</v>
      </c>
      <c r="Z1353" s="11">
        <v>1002559859976</v>
      </c>
      <c r="AA1353" s="11" t="s">
        <v>259</v>
      </c>
      <c r="AB1353" s="11" t="s">
        <v>9098</v>
      </c>
      <c r="AC1353" s="11"/>
      <c r="AD1353" s="11"/>
      <c r="AE1353" s="11"/>
      <c r="AF1353" s="15"/>
      <c r="AG1353" s="56" t="str">
        <f>IFERROR(VLOOKUP(표1[[#This Row],[담당자]],'담당자 정보'!$B:$D,2,0),"")</f>
        <v>모아라인</v>
      </c>
      <c r="AH1353" s="11" t="str">
        <f>IFERROR(VLOOKUP(표1[[#This Row],[담당자]],'담당자 정보'!$B:$E,4,0),"")</f>
        <v>인프라확장실</v>
      </c>
      <c r="AI1353" s="167" t="s">
        <v>396</v>
      </c>
      <c r="AJ1353" s="39" t="str">
        <f>IFERROR(VLOOKUP(표1[[#This Row],[담당자]],배민비즈계정!$B:$E,3,0),"")</f>
        <v>jpmook12</v>
      </c>
      <c r="AK1353" s="39" t="str">
        <f>IFERROR(VLOOKUP(표1[[#This Row],[담당자]],배민비즈계정!$B:$E,4,0),"")</f>
        <v>010-9904-2857</v>
      </c>
      <c r="AL1353" s="12" t="str">
        <f>VLOOKUP(표1[[#This Row],[담당자]],배민비즈계정!$B:$E,2,0)</f>
        <v>모아라인</v>
      </c>
      <c r="AM1353" s="11">
        <f>VLOOKUP(표1[[#This Row],[담당자]],'담당자 정보'!B:G,6,FALSE)</f>
        <v>0</v>
      </c>
      <c r="AN1353" s="11" t="e">
        <f>VLOOKUP(표1[[#This Row],[팀장]],배민비즈계정!$B:$E,3,FALSE)</f>
        <v>#N/A</v>
      </c>
      <c r="AO1353" s="16" t="e">
        <f>VLOOKUP(표1[[#This Row],[팀장]],배민비즈계정!$B:$E,4,FALSE)</f>
        <v>#N/A</v>
      </c>
      <c r="AP1353" s="2" t="str">
        <f t="shared" si="10"/>
        <v>전남</v>
      </c>
      <c r="AQ1353" s="2" t="str">
        <f t="shared" si="11"/>
        <v>여수시</v>
      </c>
      <c r="AR1353" s="2" t="str">
        <f>_xlfn.XLOOKUP(표1[[#This Row],[시도2]]&amp;" "&amp;표1[[#This Row],[시군구2]],요금제0402!C:C,요금제0402!G:G)</f>
        <v>지방</v>
      </c>
      <c r="AS1353" s="2"/>
      <c r="AT1353" s="2"/>
      <c r="AU1353" s="2"/>
    </row>
    <row r="1354" spans="1:47" ht="16.5" customHeight="1">
      <c r="A1354" s="60">
        <v>1352</v>
      </c>
      <c r="B1354" s="17"/>
      <c r="C1354" s="17" t="s">
        <v>9107</v>
      </c>
      <c r="D1354" s="17" t="s">
        <v>9108</v>
      </c>
      <c r="E1354" s="11" t="s">
        <v>108</v>
      </c>
      <c r="F1354" s="17" t="s">
        <v>8941</v>
      </c>
      <c r="G1354" s="17" t="s">
        <v>9109</v>
      </c>
      <c r="H1354" s="11">
        <v>1</v>
      </c>
      <c r="I1354" s="154"/>
      <c r="J1354" s="17" t="s">
        <v>9110</v>
      </c>
      <c r="K1354" s="17" t="s">
        <v>9111</v>
      </c>
      <c r="L1354" s="11" t="s">
        <v>7116</v>
      </c>
      <c r="M1354" s="12">
        <v>45744</v>
      </c>
      <c r="N1354" s="12">
        <v>45749</v>
      </c>
      <c r="O1354" s="12" t="str">
        <f>IFERROR(_xlfn.XLOOKUP(표1[[#This Row],[시도]]&amp;" "&amp;표1[[#This Row],[시군구]],요금제0402!C:C,요금제0402!G:G),"-")</f>
        <v>경인B</v>
      </c>
      <c r="P1354" s="156"/>
      <c r="Q1354" s="57">
        <v>0</v>
      </c>
      <c r="R1354" s="18">
        <f>IF(OR(표1[[#This Row],[대표자명]]="김진국",표1[[#This Row],[사업자번호]]=5913300426),50,100)</f>
        <v>100</v>
      </c>
      <c r="S1354" s="18">
        <v>50</v>
      </c>
      <c r="T1354" s="39" t="s">
        <v>64</v>
      </c>
      <c r="U1354" s="11" t="s">
        <v>64</v>
      </c>
      <c r="V1354" s="11">
        <v>4204401186</v>
      </c>
      <c r="W1354" s="11" t="s">
        <v>9112</v>
      </c>
      <c r="X1354" s="11" t="s">
        <v>1877</v>
      </c>
      <c r="Y1354" s="11" t="s">
        <v>9113</v>
      </c>
      <c r="Z1354" s="11">
        <v>3333043970809</v>
      </c>
      <c r="AA1354" s="11" t="s">
        <v>68</v>
      </c>
      <c r="AB1354" s="11" t="s">
        <v>9114</v>
      </c>
      <c r="AC1354" s="17"/>
      <c r="AD1354" s="17"/>
      <c r="AE1354" s="17"/>
      <c r="AF1354" s="32"/>
      <c r="AG1354" s="56" t="str">
        <f>IFERROR(VLOOKUP(표1[[#This Row],[담당자]],'담당자 정보'!$B:$D,2,0),"")</f>
        <v>바로고</v>
      </c>
      <c r="AH1354" s="17" t="str">
        <f>IFERROR(VLOOKUP(표1[[#This Row],[담당자]],'담당자 정보'!$B:$E,4,0),"")</f>
        <v>1팀</v>
      </c>
      <c r="AI1354" s="167" t="s">
        <v>118</v>
      </c>
      <c r="AJ1354" s="41" t="str">
        <f>IFERROR(VLOOKUP(표1[[#This Row],[담당자]],배민비즈계정!$B:$E,3,0),"")</f>
        <v>swyoo</v>
      </c>
      <c r="AK1354" s="41" t="str">
        <f>IFERROR(VLOOKUP(표1[[#This Row],[담당자]],배민비즈계정!$B:$E,4,0),"")</f>
        <v xml:space="preserve"> 010-5714-1605</v>
      </c>
      <c r="AL1354" s="78" t="str">
        <f>VLOOKUP(표1[[#This Row],[담당자]],배민비즈계정!$B:$E,2,0)</f>
        <v>1팀</v>
      </c>
      <c r="AM1354" s="17" t="str">
        <f>VLOOKUP(표1[[#This Row],[담당자]],'담당자 정보'!B:G,6,FALSE)</f>
        <v>평정현</v>
      </c>
      <c r="AN1354" s="17" t="str">
        <f>VLOOKUP(표1[[#This Row],[팀장]],배민비즈계정!$B:$E,3,FALSE)</f>
        <v>jhpyeong</v>
      </c>
      <c r="AO1354" s="103" t="str">
        <f>VLOOKUP(표1[[#This Row],[팀장]],배민비즈계정!$B:$E,4,FALSE)</f>
        <v>010-4660-7292</v>
      </c>
      <c r="AP1354" s="2" t="str">
        <f t="shared" si="10"/>
        <v>인천</v>
      </c>
      <c r="AQ1354" s="2" t="str">
        <f t="shared" si="11"/>
        <v>부평구</v>
      </c>
      <c r="AR1354" s="2" t="str">
        <f>_xlfn.XLOOKUP(표1[[#This Row],[시도2]]&amp;" "&amp;표1[[#This Row],[시군구2]],요금제0402!C:C,요금제0402!G:G)</f>
        <v>경인B</v>
      </c>
      <c r="AS1354" s="2"/>
      <c r="AT1354" s="2"/>
      <c r="AU1354" s="2"/>
    </row>
    <row r="1355" spans="1:47" ht="16.5" customHeight="1">
      <c r="A1355" s="44">
        <v>1353</v>
      </c>
      <c r="B1355" s="11"/>
      <c r="C1355" s="11" t="s">
        <v>9115</v>
      </c>
      <c r="D1355" s="11" t="s">
        <v>9116</v>
      </c>
      <c r="E1355" s="11" t="s">
        <v>3758</v>
      </c>
      <c r="F1355" s="11" t="s">
        <v>8983</v>
      </c>
      <c r="G1355" s="11" t="s">
        <v>1126</v>
      </c>
      <c r="H1355" s="11">
        <v>0</v>
      </c>
      <c r="I1355" s="50"/>
      <c r="J1355" s="11" t="s">
        <v>9117</v>
      </c>
      <c r="K1355" s="11" t="s">
        <v>9118</v>
      </c>
      <c r="L1355" s="11" t="s">
        <v>7116</v>
      </c>
      <c r="M1355" s="12">
        <v>45744</v>
      </c>
      <c r="N1355" s="12">
        <v>45749</v>
      </c>
      <c r="O1355" s="12" t="str">
        <f>IFERROR(_xlfn.XLOOKUP(표1[[#This Row],[시도]]&amp;" "&amp;표1[[#This Row],[시군구]],요금제0402!C:C,요금제0402!G:G),"-")</f>
        <v>경인B</v>
      </c>
      <c r="P1355" s="40"/>
      <c r="Q1355" s="57">
        <v>0</v>
      </c>
      <c r="R1355" s="18">
        <f>IF(OR(표1[[#This Row],[대표자명]]="김진국",표1[[#This Row],[사업자번호]]=5913300426),50,100)</f>
        <v>100</v>
      </c>
      <c r="S1355" s="18">
        <v>50</v>
      </c>
      <c r="T1355" s="39" t="s">
        <v>64</v>
      </c>
      <c r="U1355" s="11" t="s">
        <v>64</v>
      </c>
      <c r="V1355" s="11">
        <v>4700403000</v>
      </c>
      <c r="W1355" s="11" t="s">
        <v>2381</v>
      </c>
      <c r="X1355" s="11" t="s">
        <v>2382</v>
      </c>
      <c r="Y1355" s="11" t="s">
        <v>2383</v>
      </c>
      <c r="Z1355" s="11">
        <v>11222602904011</v>
      </c>
      <c r="AA1355" s="11" t="s">
        <v>103</v>
      </c>
      <c r="AB1355" s="11" t="s">
        <v>2384</v>
      </c>
      <c r="AC1355" s="11"/>
      <c r="AD1355" s="11"/>
      <c r="AE1355" s="11"/>
      <c r="AF1355" s="15"/>
      <c r="AG1355" s="17" t="str">
        <f>IFERROR(VLOOKUP(표1[[#This Row],[담당자]],'담당자 정보'!$B:$D,2,0),"")</f>
        <v>모아라인</v>
      </c>
      <c r="AH1355" s="11" t="str">
        <f>IFERROR(VLOOKUP(표1[[#This Row],[담당자]],'담당자 정보'!$B:$E,4,0),"")</f>
        <v>인프라확장실</v>
      </c>
      <c r="AI1355" s="41" t="s">
        <v>396</v>
      </c>
      <c r="AJ1355" s="39" t="str">
        <f>IFERROR(VLOOKUP(표1[[#This Row],[담당자]],배민비즈계정!$B:$E,3,0),"")</f>
        <v>jpmook12</v>
      </c>
      <c r="AK1355" s="39" t="str">
        <f>IFERROR(VLOOKUP(표1[[#This Row],[담당자]],배민비즈계정!$B:$E,4,0),"")</f>
        <v>010-9904-2857</v>
      </c>
      <c r="AL1355" s="12" t="str">
        <f>VLOOKUP(표1[[#This Row],[담당자]],배민비즈계정!$B:$E,2,0)</f>
        <v>모아라인</v>
      </c>
      <c r="AM1355" s="11">
        <f>VLOOKUP(표1[[#This Row],[담당자]],'담당자 정보'!B:G,6,FALSE)</f>
        <v>0</v>
      </c>
      <c r="AN1355" s="11" t="e">
        <f>VLOOKUP(표1[[#This Row],[팀장]],배민비즈계정!$B:$E,3,FALSE)</f>
        <v>#N/A</v>
      </c>
      <c r="AO1355" s="16" t="e">
        <f>VLOOKUP(표1[[#This Row],[팀장]],배민비즈계정!$B:$E,4,FALSE)</f>
        <v>#N/A</v>
      </c>
      <c r="AP1355" s="2" t="str">
        <f t="shared" si="10"/>
        <v>경기</v>
      </c>
      <c r="AQ1355" s="2" t="str">
        <f t="shared" si="11"/>
        <v>의정부시</v>
      </c>
      <c r="AR1355" s="2" t="str">
        <f>_xlfn.XLOOKUP(표1[[#This Row],[시도2]]&amp;" "&amp;표1[[#This Row],[시군구2]],요금제0402!C:C,요금제0402!G:G)</f>
        <v>경인B</v>
      </c>
      <c r="AS1355" s="2"/>
      <c r="AT1355" s="2"/>
      <c r="AU1355" s="2"/>
    </row>
    <row r="1356" spans="1:47" ht="16.5" customHeight="1">
      <c r="A1356" s="60">
        <v>1354</v>
      </c>
      <c r="B1356" s="11"/>
      <c r="C1356" s="11" t="s">
        <v>9119</v>
      </c>
      <c r="D1356" s="11" t="s">
        <v>9120</v>
      </c>
      <c r="E1356" s="11" t="s">
        <v>108</v>
      </c>
      <c r="F1356" s="11" t="s">
        <v>1706</v>
      </c>
      <c r="G1356" s="11" t="s">
        <v>1725</v>
      </c>
      <c r="H1356" s="11">
        <v>1</v>
      </c>
      <c r="I1356" s="50"/>
      <c r="J1356" s="11" t="s">
        <v>9121</v>
      </c>
      <c r="K1356" s="11" t="s">
        <v>9122</v>
      </c>
      <c r="L1356" s="11" t="s">
        <v>7116</v>
      </c>
      <c r="M1356" s="12">
        <v>45751</v>
      </c>
      <c r="N1356" s="12">
        <v>45756</v>
      </c>
      <c r="O1356" s="12" t="str">
        <f>IFERROR(_xlfn.XLOOKUP(표1[[#This Row],[시도]]&amp;" "&amp;표1[[#This Row],[시군구]],요금제0402!C:C,요금제0402!G:G),"-")</f>
        <v>지방</v>
      </c>
      <c r="P1356" s="40"/>
      <c r="Q1356" s="57">
        <v>0</v>
      </c>
      <c r="R1356" s="18">
        <f>IF(OR(표1[[#This Row],[대표자명]]="김진국",표1[[#This Row],[사업자번호]]=5913300426),50,100)</f>
        <v>100</v>
      </c>
      <c r="S1356" s="18">
        <v>50</v>
      </c>
      <c r="T1356" s="39" t="s">
        <v>64</v>
      </c>
      <c r="U1356" s="11" t="s">
        <v>64</v>
      </c>
      <c r="V1356" s="11">
        <v>4015301023</v>
      </c>
      <c r="W1356" s="11" t="s">
        <v>9123</v>
      </c>
      <c r="X1356" s="11" t="s">
        <v>9124</v>
      </c>
      <c r="Y1356" s="11" t="s">
        <v>9125</v>
      </c>
      <c r="Z1356" s="11">
        <v>3333147503397</v>
      </c>
      <c r="AA1356" s="11" t="s">
        <v>68</v>
      </c>
      <c r="AB1356" s="11" t="s">
        <v>9126</v>
      </c>
      <c r="AC1356" s="11"/>
      <c r="AD1356" s="11"/>
      <c r="AE1356" s="11"/>
      <c r="AF1356" s="15"/>
      <c r="AG1356" s="17" t="str">
        <f>IFERROR(VLOOKUP(표1[[#This Row],[담당자]],'담당자 정보'!$B:$D,2,0),"")</f>
        <v>바로고</v>
      </c>
      <c r="AH1356" s="11" t="str">
        <f>IFERROR(VLOOKUP(표1[[#This Row],[담당자]],'담당자 정보'!$B:$E,4,0),"")</f>
        <v>2팀</v>
      </c>
      <c r="AI1356" s="41" t="s">
        <v>298</v>
      </c>
      <c r="AJ1356" s="39" t="str">
        <f>IFERROR(VLOOKUP(표1[[#This Row],[담당자]],배민비즈계정!$B:$E,3,0),"")</f>
        <v>hbshim</v>
      </c>
      <c r="AK1356" s="39" t="str">
        <f>IFERROR(VLOOKUP(표1[[#This Row],[담당자]],배민비즈계정!$B:$E,4,0),"")</f>
        <v xml:space="preserve"> 010-8940-9029</v>
      </c>
      <c r="AL1356" s="12" t="str">
        <f>VLOOKUP(표1[[#This Row],[담당자]],배민비즈계정!$B:$E,2,0)</f>
        <v>2팀</v>
      </c>
      <c r="AM1356" s="11" t="str">
        <f>VLOOKUP(표1[[#This Row],[담당자]],'담당자 정보'!B:G,6,FALSE)</f>
        <v>최융희</v>
      </c>
      <c r="AN1356" s="11" t="str">
        <f>VLOOKUP(표1[[#This Row],[팀장]],배민비즈계정!$B:$E,3,FALSE)</f>
        <v>yhchoi62</v>
      </c>
      <c r="AO1356" s="16" t="str">
        <f>VLOOKUP(표1[[#This Row],[팀장]],배민비즈계정!$B:$E,4,FALSE)</f>
        <v xml:space="preserve"> 010-2336-6262</v>
      </c>
      <c r="AP1356" s="2" t="str">
        <f t="shared" ref="AP1356:AP1391" si="12">F1356</f>
        <v>전북</v>
      </c>
      <c r="AQ1356" s="2" t="str">
        <f t="shared" ref="AQ1356:AQ1391" si="13">G1356</f>
        <v>군산시</v>
      </c>
      <c r="AR1356" s="2" t="str">
        <f>_xlfn.XLOOKUP(표1[[#This Row],[시도2]]&amp;" "&amp;표1[[#This Row],[시군구2]],요금제0402!C:C,요금제0402!G:G)</f>
        <v>지방</v>
      </c>
      <c r="AS1356" s="2"/>
      <c r="AT1356" s="2"/>
      <c r="AU1356" s="2"/>
    </row>
    <row r="1357" spans="1:47" ht="16.5" customHeight="1">
      <c r="A1357" s="44">
        <v>1355</v>
      </c>
      <c r="B1357" s="11"/>
      <c r="C1357" s="11" t="s">
        <v>9127</v>
      </c>
      <c r="D1357" s="11" t="s">
        <v>9128</v>
      </c>
      <c r="E1357" s="11" t="s">
        <v>108</v>
      </c>
      <c r="F1357" s="11" t="s">
        <v>1747</v>
      </c>
      <c r="G1357" s="11" t="s">
        <v>1800</v>
      </c>
      <c r="H1357" s="11">
        <v>1</v>
      </c>
      <c r="I1357" s="50"/>
      <c r="J1357" s="11" t="s">
        <v>9129</v>
      </c>
      <c r="K1357" s="11" t="s">
        <v>9130</v>
      </c>
      <c r="L1357" s="11" t="s">
        <v>7116</v>
      </c>
      <c r="M1357" s="12">
        <v>45751</v>
      </c>
      <c r="N1357" s="12">
        <v>45756</v>
      </c>
      <c r="O1357" s="12" t="str">
        <f>IFERROR(_xlfn.XLOOKUP(표1[[#This Row],[시도]]&amp;" "&amp;표1[[#This Row],[시군구]],요금제0402!C:C,요금제0402!G:G),"-")</f>
        <v>지방</v>
      </c>
      <c r="P1357" s="40"/>
      <c r="Q1357" s="57">
        <v>0</v>
      </c>
      <c r="R1357" s="18">
        <f>IF(OR(표1[[#This Row],[대표자명]]="김진국",표1[[#This Row],[사업자번호]]=5913300426),50,100)</f>
        <v>100</v>
      </c>
      <c r="S1357" s="18">
        <v>50</v>
      </c>
      <c r="T1357" s="39" t="s">
        <v>64</v>
      </c>
      <c r="U1357" s="11" t="s">
        <v>64</v>
      </c>
      <c r="V1357" s="11">
        <v>3952601789</v>
      </c>
      <c r="W1357" s="11" t="s">
        <v>9131</v>
      </c>
      <c r="X1357" s="11" t="s">
        <v>9132</v>
      </c>
      <c r="Y1357" s="11" t="s">
        <v>9133</v>
      </c>
      <c r="Z1357" s="11">
        <v>3012431441771</v>
      </c>
      <c r="AA1357" s="11" t="s">
        <v>142</v>
      </c>
      <c r="AB1357" s="11" t="s">
        <v>9134</v>
      </c>
      <c r="AC1357" s="11"/>
      <c r="AD1357" s="11"/>
      <c r="AE1357" s="11"/>
      <c r="AF1357" s="15"/>
      <c r="AG1357" s="56" t="str">
        <f>IFERROR(VLOOKUP(표1[[#This Row],[담당자]],'담당자 정보'!$B:$D,2,0),"")</f>
        <v>바로고</v>
      </c>
      <c r="AH1357" s="11" t="str">
        <f>IFERROR(VLOOKUP(표1[[#This Row],[담당자]],'담당자 정보'!$B:$E,4,0),"")</f>
        <v>2팀</v>
      </c>
      <c r="AI1357" s="167" t="s">
        <v>317</v>
      </c>
      <c r="AJ1357" s="39" t="str">
        <f>IFERROR(VLOOKUP(표1[[#This Row],[담당자]],배민비즈계정!$B:$E,3,0),"")</f>
        <v>mskim1</v>
      </c>
      <c r="AK1357" s="39" t="str">
        <f>IFERROR(VLOOKUP(표1[[#This Row],[담당자]],배민비즈계정!$B:$E,4,0),"")</f>
        <v>010-4659-7909</v>
      </c>
      <c r="AL1357" s="12" t="str">
        <f>VLOOKUP(표1[[#This Row],[담당자]],배민비즈계정!$B:$E,2,0)</f>
        <v>2팀</v>
      </c>
      <c r="AM1357" s="11" t="str">
        <f>VLOOKUP(표1[[#This Row],[담당자]],'담당자 정보'!B:G,6,FALSE)</f>
        <v>최융희</v>
      </c>
      <c r="AN1357" s="11" t="str">
        <f>VLOOKUP(표1[[#This Row],[팀장]],배민비즈계정!$B:$E,3,FALSE)</f>
        <v>yhchoi62</v>
      </c>
      <c r="AO1357" s="16" t="str">
        <f>VLOOKUP(표1[[#This Row],[팀장]],배민비즈계정!$B:$E,4,FALSE)</f>
        <v xml:space="preserve"> 010-2336-6262</v>
      </c>
      <c r="AP1357" s="2" t="str">
        <f t="shared" si="12"/>
        <v>경북</v>
      </c>
      <c r="AQ1357" s="2" t="str">
        <f t="shared" si="13"/>
        <v>경주시</v>
      </c>
      <c r="AR1357" s="2" t="str">
        <f>_xlfn.XLOOKUP(표1[[#This Row],[시도2]]&amp;" "&amp;표1[[#This Row],[시군구2]],요금제0402!C:C,요금제0402!G:G)</f>
        <v>지방</v>
      </c>
      <c r="AS1357" s="2"/>
      <c r="AT1357" s="2"/>
      <c r="AU1357" s="2"/>
    </row>
    <row r="1358" spans="1:47" ht="16.5" customHeight="1">
      <c r="A1358" s="60">
        <v>1356</v>
      </c>
      <c r="B1358" s="11"/>
      <c r="C1358" s="11" t="s">
        <v>9135</v>
      </c>
      <c r="D1358" s="11" t="s">
        <v>9136</v>
      </c>
      <c r="E1358" s="11" t="s">
        <v>108</v>
      </c>
      <c r="F1358" s="11" t="s">
        <v>447</v>
      </c>
      <c r="G1358" s="11" t="s">
        <v>471</v>
      </c>
      <c r="H1358" s="11">
        <v>1</v>
      </c>
      <c r="I1358" s="50"/>
      <c r="J1358" s="11" t="s">
        <v>9137</v>
      </c>
      <c r="K1358" s="11" t="s">
        <v>9138</v>
      </c>
      <c r="L1358" s="11" t="s">
        <v>7116</v>
      </c>
      <c r="M1358" s="12">
        <v>45751</v>
      </c>
      <c r="N1358" s="12">
        <v>45756</v>
      </c>
      <c r="O1358" s="12" t="str">
        <f>IFERROR(_xlfn.XLOOKUP(표1[[#This Row],[시도]]&amp;" "&amp;표1[[#This Row],[시군구]],요금제0402!C:C,요금제0402!G:G),"-")</f>
        <v>지방</v>
      </c>
      <c r="P1358" s="40"/>
      <c r="Q1358" s="57">
        <v>0</v>
      </c>
      <c r="R1358" s="18">
        <f>IF(OR(표1[[#This Row],[대표자명]]="김진국",표1[[#This Row],[사업자번호]]=5913300426),50,100)</f>
        <v>100</v>
      </c>
      <c r="S1358" s="18">
        <v>50</v>
      </c>
      <c r="T1358" s="39" t="s">
        <v>64</v>
      </c>
      <c r="U1358" s="11" t="s">
        <v>64</v>
      </c>
      <c r="V1358" s="11">
        <v>3870802196</v>
      </c>
      <c r="W1358" s="11" t="s">
        <v>9139</v>
      </c>
      <c r="X1358" s="11" t="s">
        <v>9140</v>
      </c>
      <c r="Y1358" s="11" t="s">
        <v>9141</v>
      </c>
      <c r="Z1358" s="11">
        <v>110322438088</v>
      </c>
      <c r="AA1358" s="11" t="s">
        <v>165</v>
      </c>
      <c r="AB1358" s="11" t="s">
        <v>9142</v>
      </c>
      <c r="AC1358" s="11"/>
      <c r="AD1358" s="11"/>
      <c r="AE1358" s="11"/>
      <c r="AF1358" s="15"/>
      <c r="AG1358" s="56" t="str">
        <f>IFERROR(VLOOKUP(표1[[#This Row],[담당자]],'담당자 정보'!$B:$D,2,0),"")</f>
        <v>모아라인</v>
      </c>
      <c r="AH1358" s="11" t="str">
        <f>IFERROR(VLOOKUP(표1[[#This Row],[담당자]],'담당자 정보'!$B:$E,4,0),"")</f>
        <v>인프라확장_2팀</v>
      </c>
      <c r="AI1358" s="167" t="s">
        <v>455</v>
      </c>
      <c r="AJ1358" s="39" t="str">
        <f>IFERROR(VLOOKUP(표1[[#This Row],[담당자]],배민비즈계정!$B:$E,3,0),"")</f>
        <v>Dkssudgody</v>
      </c>
      <c r="AK1358" s="39" t="str">
        <f>IFERROR(VLOOKUP(표1[[#This Row],[담당자]],배민비즈계정!$B:$E,4,0),"")</f>
        <v>010-9737-2777</v>
      </c>
      <c r="AL1358" s="12" t="str">
        <f>VLOOKUP(표1[[#This Row],[담당자]],배민비즈계정!$B:$E,2,0)</f>
        <v>모아라인</v>
      </c>
      <c r="AM1358" s="11" t="str">
        <f>VLOOKUP(표1[[#This Row],[담당자]],'담당자 정보'!B:G,6,FALSE)</f>
        <v>김정교</v>
      </c>
      <c r="AN1358" s="11" t="str">
        <f>VLOOKUP(표1[[#This Row],[팀장]],배민비즈계정!$B:$E,3,FALSE)</f>
        <v>Dkssudgody</v>
      </c>
      <c r="AO1358" s="16" t="str">
        <f>VLOOKUP(표1[[#This Row],[팀장]],배민비즈계정!$B:$E,4,FALSE)</f>
        <v>010-9737-2777</v>
      </c>
      <c r="AP1358" s="2" t="str">
        <f t="shared" si="12"/>
        <v>충북</v>
      </c>
      <c r="AQ1358" s="2" t="str">
        <f t="shared" si="13"/>
        <v>청주시 서원구</v>
      </c>
      <c r="AR1358" s="2" t="str">
        <f>_xlfn.XLOOKUP(표1[[#This Row],[시도2]]&amp;" "&amp;표1[[#This Row],[시군구2]],요금제0402!C:C,요금제0402!G:G)</f>
        <v>지방</v>
      </c>
      <c r="AS1358" s="2"/>
      <c r="AT1358" s="2"/>
      <c r="AU1358" s="2"/>
    </row>
    <row r="1359" spans="1:47" ht="16.5" customHeight="1">
      <c r="A1359" s="44">
        <v>1357</v>
      </c>
      <c r="B1359" s="11"/>
      <c r="C1359" s="11" t="s">
        <v>9143</v>
      </c>
      <c r="D1359" s="11" t="s">
        <v>9144</v>
      </c>
      <c r="E1359" s="11" t="s">
        <v>3758</v>
      </c>
      <c r="F1359" s="11" t="s">
        <v>493</v>
      </c>
      <c r="G1359" s="11" t="s">
        <v>539</v>
      </c>
      <c r="H1359" s="11">
        <v>0</v>
      </c>
      <c r="I1359" s="50"/>
      <c r="J1359" s="11" t="s">
        <v>9145</v>
      </c>
      <c r="K1359" s="11" t="s">
        <v>9146</v>
      </c>
      <c r="L1359" s="11" t="s">
        <v>7116</v>
      </c>
      <c r="M1359" s="12">
        <v>45751</v>
      </c>
      <c r="N1359" s="12">
        <v>45756</v>
      </c>
      <c r="O1359" s="12" t="str">
        <f>IFERROR(_xlfn.XLOOKUP(표1[[#This Row],[시도]]&amp;" "&amp;표1[[#This Row],[시군구]],요금제0402!C:C,요금제0402!G:G),"-")</f>
        <v>지방</v>
      </c>
      <c r="P1359" s="40"/>
      <c r="Q1359" s="57">
        <v>0</v>
      </c>
      <c r="R1359" s="18">
        <f>IF(OR(표1[[#This Row],[대표자명]]="김진국",표1[[#This Row],[사업자번호]]=5913300426),50,100)</f>
        <v>100</v>
      </c>
      <c r="S1359" s="18">
        <v>50</v>
      </c>
      <c r="T1359" s="39" t="s">
        <v>64</v>
      </c>
      <c r="U1359" s="11" t="s">
        <v>150</v>
      </c>
      <c r="V1359" s="11">
        <v>0</v>
      </c>
      <c r="W1359" s="11">
        <v>0</v>
      </c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/>
      <c r="AD1359" s="11"/>
      <c r="AE1359" s="11"/>
      <c r="AF1359" s="15"/>
      <c r="AG1359" s="56" t="str">
        <f>IFERROR(VLOOKUP(표1[[#This Row],[담당자]],'담당자 정보'!$B:$D,2,0),"")</f>
        <v>바로고</v>
      </c>
      <c r="AH1359" s="11" t="str">
        <f>IFERROR(VLOOKUP(표1[[#This Row],[담당자]],'담당자 정보'!$B:$E,4,0),"")</f>
        <v>1팀</v>
      </c>
      <c r="AI1359" s="167" t="s">
        <v>356</v>
      </c>
      <c r="AJ1359" s="39" t="str">
        <f>IFERROR(VLOOKUP(표1[[#This Row],[담당자]],배민비즈계정!$B:$E,3,0),"")</f>
        <v>jhpyeong</v>
      </c>
      <c r="AK1359" s="39" t="str">
        <f>IFERROR(VLOOKUP(표1[[#This Row],[담당자]],배민비즈계정!$B:$E,4,0),"")</f>
        <v>010-4660-7292</v>
      </c>
      <c r="AL1359" s="12" t="str">
        <f>VLOOKUP(표1[[#This Row],[담당자]],배민비즈계정!$B:$E,2,0)</f>
        <v>1팀 팀장</v>
      </c>
      <c r="AM1359" s="11" t="str">
        <f>VLOOKUP(표1[[#This Row],[담당자]],'담당자 정보'!B:G,6,FALSE)</f>
        <v>평정현</v>
      </c>
      <c r="AN1359" s="11" t="str">
        <f>VLOOKUP(표1[[#This Row],[팀장]],배민비즈계정!$B:$E,3,FALSE)</f>
        <v>jhpyeong</v>
      </c>
      <c r="AO1359" s="16" t="str">
        <f>VLOOKUP(표1[[#This Row],[팀장]],배민비즈계정!$B:$E,4,FALSE)</f>
        <v>010-4660-7292</v>
      </c>
      <c r="AP1359" s="2" t="str">
        <f t="shared" si="12"/>
        <v>부산</v>
      </c>
      <c r="AQ1359" s="2" t="str">
        <f t="shared" si="13"/>
        <v>해운대구</v>
      </c>
      <c r="AR1359" s="2" t="str">
        <f>_xlfn.XLOOKUP(표1[[#This Row],[시도2]]&amp;" "&amp;표1[[#This Row],[시군구2]],요금제0402!C:C,요금제0402!G:G)</f>
        <v>지방</v>
      </c>
      <c r="AS1359" s="2"/>
      <c r="AT1359" s="2"/>
      <c r="AU1359" s="2"/>
    </row>
    <row r="1360" spans="1:47" ht="16.5" customHeight="1">
      <c r="A1360" s="60">
        <v>1358</v>
      </c>
      <c r="B1360" s="11"/>
      <c r="C1360" s="11" t="s">
        <v>9147</v>
      </c>
      <c r="D1360" s="11" t="s">
        <v>9148</v>
      </c>
      <c r="E1360" s="11" t="s">
        <v>56</v>
      </c>
      <c r="F1360" s="11" t="s">
        <v>109</v>
      </c>
      <c r="G1360" s="11" t="s">
        <v>990</v>
      </c>
      <c r="H1360" s="11">
        <v>1</v>
      </c>
      <c r="I1360" s="50"/>
      <c r="J1360" s="11" t="s">
        <v>9149</v>
      </c>
      <c r="K1360" s="11" t="s">
        <v>9150</v>
      </c>
      <c r="L1360" s="11" t="s">
        <v>7116</v>
      </c>
      <c r="M1360" s="12">
        <v>45751</v>
      </c>
      <c r="N1360" s="12">
        <v>45756</v>
      </c>
      <c r="O1360" s="12" t="str">
        <f>IFERROR(_xlfn.XLOOKUP(표1[[#This Row],[시도]]&amp;" "&amp;표1[[#This Row],[시군구]],요금제0402!C:C,요금제0402!G:G),"-")</f>
        <v>서울B&amp;경인A</v>
      </c>
      <c r="P1360" s="40"/>
      <c r="Q1360" s="57">
        <v>0</v>
      </c>
      <c r="R1360" s="18">
        <f>IF(OR(표1[[#This Row],[대표자명]]="김진국",표1[[#This Row],[사업자번호]]=5913300426),50,100)</f>
        <v>100</v>
      </c>
      <c r="S1360" s="18">
        <v>0</v>
      </c>
      <c r="T1360" s="39" t="s">
        <v>150</v>
      </c>
      <c r="U1360" s="11" t="s">
        <v>64</v>
      </c>
      <c r="V1360" s="11">
        <v>6167100348</v>
      </c>
      <c r="W1360" s="11" t="s">
        <v>392</v>
      </c>
      <c r="X1360" s="11" t="s">
        <v>2736</v>
      </c>
      <c r="Y1360" s="11" t="s">
        <v>4618</v>
      </c>
      <c r="Z1360" s="11">
        <v>110483116115</v>
      </c>
      <c r="AA1360" s="11" t="s">
        <v>165</v>
      </c>
      <c r="AB1360" s="11" t="s">
        <v>4619</v>
      </c>
      <c r="AC1360" s="11"/>
      <c r="AD1360" s="11"/>
      <c r="AE1360" s="11"/>
      <c r="AF1360" s="15"/>
      <c r="AG1360" s="56" t="str">
        <f>IFERROR(VLOOKUP(표1[[#This Row],[담당자]],'담당자 정보'!$B:$D,2,0),"")</f>
        <v>모아라인</v>
      </c>
      <c r="AH1360" s="11" t="str">
        <f>IFERROR(VLOOKUP(표1[[#This Row],[담당자]],'담당자 정보'!$B:$E,4,0),"")</f>
        <v>인프라확장_3팀</v>
      </c>
      <c r="AI1360" s="167" t="s">
        <v>333</v>
      </c>
      <c r="AJ1360" s="39" t="str">
        <f>IFERROR(VLOOKUP(표1[[#This Row],[담당자]],배민비즈계정!$B:$E,3,0),"")</f>
        <v>samsami7777777</v>
      </c>
      <c r="AK1360" s="39" t="str">
        <f>IFERROR(VLOOKUP(표1[[#This Row],[담당자]],배민비즈계정!$B:$E,4,0),"")</f>
        <v>010-5212-8218</v>
      </c>
      <c r="AL1360" s="12" t="str">
        <f>VLOOKUP(표1[[#This Row],[담당자]],배민비즈계정!$B:$E,2,0)</f>
        <v>모아라인</v>
      </c>
      <c r="AM1360" s="11" t="str">
        <f>VLOOKUP(표1[[#This Row],[담당자]],'담당자 정보'!B:G,6,FALSE)</f>
        <v>김영선</v>
      </c>
      <c r="AN1360" s="11" t="str">
        <f>VLOOKUP(표1[[#This Row],[팀장]],배민비즈계정!$B:$E,3,FALSE)</f>
        <v>samsami7777777</v>
      </c>
      <c r="AO1360" s="16" t="str">
        <f>VLOOKUP(표1[[#This Row],[팀장]],배민비즈계정!$B:$E,4,FALSE)</f>
        <v>010-5212-8218</v>
      </c>
      <c r="AP1360" s="2" t="str">
        <f t="shared" si="12"/>
        <v>경기</v>
      </c>
      <c r="AQ1360" s="2" t="str">
        <f t="shared" si="13"/>
        <v>수원시 팔달구</v>
      </c>
      <c r="AR1360" s="2" t="str">
        <f>_xlfn.XLOOKUP(표1[[#This Row],[시도2]]&amp;" "&amp;표1[[#This Row],[시군구2]],요금제0402!C:C,요금제0402!G:G)</f>
        <v>서울B&amp;경인A</v>
      </c>
      <c r="AS1360" s="2"/>
      <c r="AT1360" s="2"/>
      <c r="AU1360" s="2"/>
    </row>
    <row r="1361" spans="1:47" ht="16.5" customHeight="1">
      <c r="A1361" s="44">
        <v>1359</v>
      </c>
      <c r="B1361" s="11"/>
      <c r="C1361" s="11" t="s">
        <v>9151</v>
      </c>
      <c r="D1361" s="11" t="s">
        <v>9152</v>
      </c>
      <c r="E1361" s="11" t="s">
        <v>3758</v>
      </c>
      <c r="F1361" s="11" t="s">
        <v>1747</v>
      </c>
      <c r="G1361" s="11" t="s">
        <v>8800</v>
      </c>
      <c r="H1361" s="11">
        <v>0</v>
      </c>
      <c r="I1361" s="50"/>
      <c r="J1361" s="11" t="s">
        <v>9153</v>
      </c>
      <c r="K1361" s="11" t="s">
        <v>8802</v>
      </c>
      <c r="L1361" s="11" t="s">
        <v>7116</v>
      </c>
      <c r="M1361" s="12">
        <v>45751</v>
      </c>
      <c r="N1361" s="12">
        <v>45756</v>
      </c>
      <c r="O1361" s="12" t="str">
        <f>IFERROR(_xlfn.XLOOKUP(표1[[#This Row],[시도]]&amp;" "&amp;표1[[#This Row],[시군구]],요금제0402!C:C,요금제0402!G:G),"-")</f>
        <v>지방</v>
      </c>
      <c r="P1361" s="40"/>
      <c r="Q1361" s="57">
        <v>0</v>
      </c>
      <c r="R1361" s="18">
        <f>IF(OR(표1[[#This Row],[대표자명]]="김진국",표1[[#This Row],[사업자번호]]=5913300426),50,100)</f>
        <v>100</v>
      </c>
      <c r="S1361" s="18">
        <v>50</v>
      </c>
      <c r="T1361" s="39" t="s">
        <v>64</v>
      </c>
      <c r="U1361" s="11" t="s">
        <v>150</v>
      </c>
      <c r="V1361" s="11">
        <v>0</v>
      </c>
      <c r="W1361" s="11">
        <v>0</v>
      </c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/>
      <c r="AD1361" s="11"/>
      <c r="AE1361" s="11"/>
      <c r="AF1361" s="15"/>
      <c r="AG1361" s="56" t="str">
        <f>IFERROR(VLOOKUP(표1[[#This Row],[담당자]],'담당자 정보'!$B:$D,2,0),"")</f>
        <v>모아라인</v>
      </c>
      <c r="AH1361" s="11" t="str">
        <f>IFERROR(VLOOKUP(표1[[#This Row],[담당자]],'담당자 정보'!$B:$E,4,0),"")</f>
        <v>인프라확장_3팀</v>
      </c>
      <c r="AI1361" s="167" t="s">
        <v>333</v>
      </c>
      <c r="AJ1361" s="39" t="str">
        <f>IFERROR(VLOOKUP(표1[[#This Row],[담당자]],배민비즈계정!$B:$E,3,0),"")</f>
        <v>samsami7777777</v>
      </c>
      <c r="AK1361" s="39" t="str">
        <f>IFERROR(VLOOKUP(표1[[#This Row],[담당자]],배민비즈계정!$B:$E,4,0),"")</f>
        <v>010-5212-8218</v>
      </c>
      <c r="AL1361" s="12" t="str">
        <f>VLOOKUP(표1[[#This Row],[담당자]],배민비즈계정!$B:$E,2,0)</f>
        <v>모아라인</v>
      </c>
      <c r="AM1361" s="11" t="str">
        <f>VLOOKUP(표1[[#This Row],[담당자]],'담당자 정보'!B:G,6,FALSE)</f>
        <v>김영선</v>
      </c>
      <c r="AN1361" s="11" t="str">
        <f>VLOOKUP(표1[[#This Row],[팀장]],배민비즈계정!$B:$E,3,FALSE)</f>
        <v>samsami7777777</v>
      </c>
      <c r="AO1361" s="16" t="str">
        <f>VLOOKUP(표1[[#This Row],[팀장]],배민비즈계정!$B:$E,4,FALSE)</f>
        <v>010-5212-8218</v>
      </c>
      <c r="AP1361" s="2" t="str">
        <f t="shared" si="12"/>
        <v>경북</v>
      </c>
      <c r="AQ1361" s="2" t="str">
        <f t="shared" si="13"/>
        <v>김천시</v>
      </c>
      <c r="AR1361" s="2" t="str">
        <f>_xlfn.XLOOKUP(표1[[#This Row],[시도2]]&amp;" "&amp;표1[[#This Row],[시군구2]],요금제0402!C:C,요금제0402!G:G)</f>
        <v>지방</v>
      </c>
      <c r="AS1361" s="2"/>
      <c r="AT1361" s="2"/>
      <c r="AU1361" s="2"/>
    </row>
    <row r="1362" spans="1:47" ht="16.5" customHeight="1">
      <c r="A1362" s="60">
        <v>1360</v>
      </c>
      <c r="B1362" s="11"/>
      <c r="C1362" s="11" t="s">
        <v>9154</v>
      </c>
      <c r="D1362" s="11" t="s">
        <v>9155</v>
      </c>
      <c r="E1362" s="11" t="s">
        <v>3758</v>
      </c>
      <c r="F1362" s="11" t="s">
        <v>2149</v>
      </c>
      <c r="G1362" s="11" t="s">
        <v>435</v>
      </c>
      <c r="H1362" s="11">
        <v>0</v>
      </c>
      <c r="I1362" s="50"/>
      <c r="J1362" s="11" t="s">
        <v>9156</v>
      </c>
      <c r="K1362" s="11" t="s">
        <v>8300</v>
      </c>
      <c r="L1362" s="11" t="s">
        <v>7116</v>
      </c>
      <c r="M1362" s="12">
        <v>45751</v>
      </c>
      <c r="N1362" s="12">
        <v>45756</v>
      </c>
      <c r="O1362" s="12" t="str">
        <f>IFERROR(_xlfn.XLOOKUP(표1[[#This Row],[시도]]&amp;" "&amp;표1[[#This Row],[시군구]],요금제0402!C:C,요금제0402!G:G),"-")</f>
        <v>경인B</v>
      </c>
      <c r="P1362" s="40"/>
      <c r="Q1362" s="57">
        <v>0</v>
      </c>
      <c r="R1362" s="18">
        <f>IF(OR(표1[[#This Row],[대표자명]]="김진국",표1[[#This Row],[사업자번호]]=5913300426),50,100)</f>
        <v>100</v>
      </c>
      <c r="S1362" s="18">
        <v>50</v>
      </c>
      <c r="T1362" s="39" t="s">
        <v>64</v>
      </c>
      <c r="U1362" s="11" t="s">
        <v>64</v>
      </c>
      <c r="V1362" s="11">
        <v>7341400721</v>
      </c>
      <c r="W1362" s="11" t="s">
        <v>4983</v>
      </c>
      <c r="X1362" s="11" t="s">
        <v>7847</v>
      </c>
      <c r="Y1362" s="11" t="s">
        <v>7848</v>
      </c>
      <c r="Z1362" s="11">
        <v>17016002301011</v>
      </c>
      <c r="AA1362" s="11" t="s">
        <v>103</v>
      </c>
      <c r="AB1362" s="11" t="s">
        <v>7849</v>
      </c>
      <c r="AC1362" s="11"/>
      <c r="AD1362" s="11"/>
      <c r="AE1362" s="11"/>
      <c r="AF1362" s="15"/>
      <c r="AG1362" s="56" t="str">
        <f>IFERROR(VLOOKUP(표1[[#This Row],[담당자]],'담당자 정보'!$B:$D,2,0),"")</f>
        <v>바로고</v>
      </c>
      <c r="AH1362" s="11" t="str">
        <f>IFERROR(VLOOKUP(표1[[#This Row],[담당자]],'담당자 정보'!$B:$E,4,0),"")</f>
        <v>1팀</v>
      </c>
      <c r="AI1362" s="167" t="s">
        <v>356</v>
      </c>
      <c r="AJ1362" s="39" t="str">
        <f>IFERROR(VLOOKUP(표1[[#This Row],[담당자]],배민비즈계정!$B:$E,3,0),"")</f>
        <v>jhpyeong</v>
      </c>
      <c r="AK1362" s="39" t="str">
        <f>IFERROR(VLOOKUP(표1[[#This Row],[담당자]],배민비즈계정!$B:$E,4,0),"")</f>
        <v>010-4660-7292</v>
      </c>
      <c r="AL1362" s="12" t="str">
        <f>VLOOKUP(표1[[#This Row],[담당자]],배민비즈계정!$B:$E,2,0)</f>
        <v>1팀 팀장</v>
      </c>
      <c r="AM1362" s="11" t="str">
        <f>VLOOKUP(표1[[#This Row],[담당자]],'담당자 정보'!B:G,6,FALSE)</f>
        <v>평정현</v>
      </c>
      <c r="AN1362" s="11" t="str">
        <f>VLOOKUP(표1[[#This Row],[팀장]],배민비즈계정!$B:$E,3,FALSE)</f>
        <v>jhpyeong</v>
      </c>
      <c r="AO1362" s="16" t="str">
        <f>VLOOKUP(표1[[#This Row],[팀장]],배민비즈계정!$B:$E,4,FALSE)</f>
        <v>010-4660-7292</v>
      </c>
      <c r="AP1362" s="2" t="str">
        <f t="shared" si="12"/>
        <v>인천</v>
      </c>
      <c r="AQ1362" s="2" t="str">
        <f t="shared" si="13"/>
        <v>서구</v>
      </c>
      <c r="AR1362" s="2" t="str">
        <f>_xlfn.XLOOKUP(표1[[#This Row],[시도2]]&amp;" "&amp;표1[[#This Row],[시군구2]],요금제0402!C:C,요금제0402!G:G)</f>
        <v>경인B</v>
      </c>
      <c r="AS1362" s="2"/>
      <c r="AT1362" s="2"/>
      <c r="AU1362" s="2"/>
    </row>
    <row r="1363" spans="1:47" ht="16.5" customHeight="1">
      <c r="A1363" s="44">
        <v>1361</v>
      </c>
      <c r="B1363" s="11"/>
      <c r="C1363" s="11" t="s">
        <v>9157</v>
      </c>
      <c r="D1363" s="11" t="s">
        <v>9158</v>
      </c>
      <c r="E1363" s="11" t="s">
        <v>75</v>
      </c>
      <c r="F1363" s="11" t="s">
        <v>2149</v>
      </c>
      <c r="G1363" s="11" t="s">
        <v>2176</v>
      </c>
      <c r="H1363" s="11">
        <v>0</v>
      </c>
      <c r="I1363" s="50"/>
      <c r="J1363" s="11" t="s">
        <v>9159</v>
      </c>
      <c r="K1363" s="11" t="s">
        <v>9160</v>
      </c>
      <c r="L1363" s="11" t="s">
        <v>7116</v>
      </c>
      <c r="M1363" s="12">
        <v>45751</v>
      </c>
      <c r="N1363" s="12">
        <v>45756</v>
      </c>
      <c r="O1363" s="12" t="str">
        <f>IFERROR(_xlfn.XLOOKUP(표1[[#This Row],[시도]]&amp;" "&amp;표1[[#This Row],[시군구]],요금제0402!C:C,요금제0402!G:G),"-")</f>
        <v>경인B</v>
      </c>
      <c r="P1363" s="40"/>
      <c r="Q1363" s="57">
        <v>0</v>
      </c>
      <c r="R1363" s="18">
        <f>IF(OR(표1[[#This Row],[대표자명]]="김진국",표1[[#This Row],[사업자번호]]=5913300426),50,100)</f>
        <v>100</v>
      </c>
      <c r="S1363" s="18">
        <v>50</v>
      </c>
      <c r="T1363" s="39" t="s">
        <v>64</v>
      </c>
      <c r="U1363" s="11" t="s">
        <v>64</v>
      </c>
      <c r="V1363" s="11">
        <v>8652600047</v>
      </c>
      <c r="W1363" s="11" t="s">
        <v>3633</v>
      </c>
      <c r="X1363" s="11" t="s">
        <v>3634</v>
      </c>
      <c r="Y1363" s="11" t="s">
        <v>3635</v>
      </c>
      <c r="Z1363" s="11">
        <v>1005103688950</v>
      </c>
      <c r="AA1363" s="11" t="s">
        <v>259</v>
      </c>
      <c r="AB1363" s="11" t="s">
        <v>9161</v>
      </c>
      <c r="AC1363" s="11"/>
      <c r="AD1363" s="11"/>
      <c r="AE1363" s="11"/>
      <c r="AF1363" s="15"/>
      <c r="AG1363" s="56" t="str">
        <f>IFERROR(VLOOKUP(표1[[#This Row],[담당자]],'담당자 정보'!$B:$D,2,0),"")</f>
        <v>바로고</v>
      </c>
      <c r="AH1363" s="11" t="str">
        <f>IFERROR(VLOOKUP(표1[[#This Row],[담당자]],'담당자 정보'!$B:$E,4,0),"")</f>
        <v>1팀</v>
      </c>
      <c r="AI1363" s="167" t="s">
        <v>2479</v>
      </c>
      <c r="AJ1363" s="39" t="str">
        <f>IFERROR(VLOOKUP(표1[[#This Row],[담당자]],배민비즈계정!$B:$E,3,0),"")</f>
        <v>yong1217</v>
      </c>
      <c r="AK1363" s="39" t="str">
        <f>IFERROR(VLOOKUP(표1[[#This Row],[담당자]],배민비즈계정!$B:$E,4,0),"")</f>
        <v xml:space="preserve"> 010-9876-9387</v>
      </c>
      <c r="AL1363" s="12" t="str">
        <f>VLOOKUP(표1[[#This Row],[담당자]],배민비즈계정!$B:$E,2,0)</f>
        <v>1팀</v>
      </c>
      <c r="AM1363" s="11" t="str">
        <f>VLOOKUP(표1[[#This Row],[담당자]],'담당자 정보'!B:G,6,FALSE)</f>
        <v>평정현</v>
      </c>
      <c r="AN1363" s="11" t="str">
        <f>VLOOKUP(표1[[#This Row],[팀장]],배민비즈계정!$B:$E,3,FALSE)</f>
        <v>jhpyeong</v>
      </c>
      <c r="AO1363" s="16" t="str">
        <f>VLOOKUP(표1[[#This Row],[팀장]],배민비즈계정!$B:$E,4,FALSE)</f>
        <v>010-4660-7292</v>
      </c>
      <c r="AP1363" s="2" t="str">
        <f t="shared" si="12"/>
        <v>인천</v>
      </c>
      <c r="AQ1363" s="2" t="str">
        <f t="shared" si="13"/>
        <v>미추홀구</v>
      </c>
      <c r="AR1363" s="2" t="str">
        <f>_xlfn.XLOOKUP(표1[[#This Row],[시도2]]&amp;" "&amp;표1[[#This Row],[시군구2]],요금제0402!C:C,요금제0402!G:G)</f>
        <v>경인B</v>
      </c>
      <c r="AS1363" s="2"/>
      <c r="AT1363" s="2"/>
      <c r="AU1363" s="2"/>
    </row>
    <row r="1364" spans="1:47" ht="16.5" customHeight="1">
      <c r="A1364" s="60">
        <v>1362</v>
      </c>
      <c r="B1364" s="11"/>
      <c r="C1364" s="11" t="s">
        <v>9162</v>
      </c>
      <c r="D1364" s="11" t="s">
        <v>9163</v>
      </c>
      <c r="E1364" s="11" t="s">
        <v>75</v>
      </c>
      <c r="F1364" s="11" t="s">
        <v>57</v>
      </c>
      <c r="G1364" s="11" t="s">
        <v>252</v>
      </c>
      <c r="H1364" s="11">
        <v>0</v>
      </c>
      <c r="I1364" s="50"/>
      <c r="J1364" s="11" t="s">
        <v>9164</v>
      </c>
      <c r="K1364" s="11" t="s">
        <v>9165</v>
      </c>
      <c r="L1364" s="11" t="s">
        <v>7116</v>
      </c>
      <c r="M1364" s="12">
        <v>45751</v>
      </c>
      <c r="N1364" s="12">
        <v>45756</v>
      </c>
      <c r="O1364" s="12" t="str">
        <f>IFERROR(_xlfn.XLOOKUP(표1[[#This Row],[시도]]&amp;" "&amp;표1[[#This Row],[시군구]],요금제0402!C:C,요금제0402!G:G),"-")</f>
        <v>서울B&amp;경인A</v>
      </c>
      <c r="P1364" s="40"/>
      <c r="Q1364" s="57">
        <v>0</v>
      </c>
      <c r="R1364" s="18">
        <f>IF(OR(표1[[#This Row],[대표자명]]="김진국",표1[[#This Row],[사업자번호]]=5913300426),50,100)</f>
        <v>100</v>
      </c>
      <c r="S1364" s="18">
        <v>50</v>
      </c>
      <c r="T1364" s="39" t="s">
        <v>64</v>
      </c>
      <c r="U1364" s="11" t="s">
        <v>64</v>
      </c>
      <c r="V1364" s="11">
        <v>8992300618</v>
      </c>
      <c r="W1364" s="11" t="s">
        <v>758</v>
      </c>
      <c r="X1364" s="11" t="s">
        <v>759</v>
      </c>
      <c r="Y1364" s="11" t="s">
        <v>760</v>
      </c>
      <c r="Z1364" s="11">
        <v>3333092704980</v>
      </c>
      <c r="AA1364" s="11" t="s">
        <v>68</v>
      </c>
      <c r="AB1364" s="11" t="s">
        <v>761</v>
      </c>
      <c r="AC1364" s="11"/>
      <c r="AD1364" s="11"/>
      <c r="AE1364" s="11"/>
      <c r="AF1364" s="15"/>
      <c r="AG1364" s="56" t="str">
        <f>IFERROR(VLOOKUP(표1[[#This Row],[담당자]],'담당자 정보'!$B:$D,2,0),"")</f>
        <v>모아라인</v>
      </c>
      <c r="AH1364" s="11" t="str">
        <f>IFERROR(VLOOKUP(표1[[#This Row],[담당자]],'담당자 정보'!$B:$E,4,0),"")</f>
        <v>인프라확장실</v>
      </c>
      <c r="AI1364" s="167" t="s">
        <v>396</v>
      </c>
      <c r="AJ1364" s="39" t="str">
        <f>IFERROR(VLOOKUP(표1[[#This Row],[담당자]],배민비즈계정!$B:$E,3,0),"")</f>
        <v>jpmook12</v>
      </c>
      <c r="AK1364" s="39" t="str">
        <f>IFERROR(VLOOKUP(표1[[#This Row],[담당자]],배민비즈계정!$B:$E,4,0),"")</f>
        <v>010-9904-2857</v>
      </c>
      <c r="AL1364" s="12" t="str">
        <f>VLOOKUP(표1[[#This Row],[담당자]],배민비즈계정!$B:$E,2,0)</f>
        <v>모아라인</v>
      </c>
      <c r="AM1364" s="11">
        <f>VLOOKUP(표1[[#This Row],[담당자]],'담당자 정보'!B:G,6,FALSE)</f>
        <v>0</v>
      </c>
      <c r="AN1364" s="11" t="e">
        <f>VLOOKUP(표1[[#This Row],[팀장]],배민비즈계정!$B:$E,3,FALSE)</f>
        <v>#N/A</v>
      </c>
      <c r="AO1364" s="16" t="e">
        <f>VLOOKUP(표1[[#This Row],[팀장]],배민비즈계정!$B:$E,4,FALSE)</f>
        <v>#N/A</v>
      </c>
      <c r="AP1364" s="2" t="str">
        <f t="shared" si="12"/>
        <v>서울</v>
      </c>
      <c r="AQ1364" s="2" t="str">
        <f t="shared" si="13"/>
        <v>마포구</v>
      </c>
      <c r="AR1364" s="2" t="str">
        <f>_xlfn.XLOOKUP(표1[[#This Row],[시도2]]&amp;" "&amp;표1[[#This Row],[시군구2]],요금제0402!C:C,요금제0402!G:G)</f>
        <v>서울B&amp;경인A</v>
      </c>
      <c r="AS1364" s="2"/>
      <c r="AT1364" s="2"/>
      <c r="AU1364" s="2"/>
    </row>
    <row r="1365" spans="1:47" ht="16.5" customHeight="1">
      <c r="A1365" s="44">
        <v>1363</v>
      </c>
      <c r="B1365" s="11"/>
      <c r="C1365" s="11" t="s">
        <v>9166</v>
      </c>
      <c r="D1365" s="11" t="s">
        <v>9167</v>
      </c>
      <c r="E1365" s="11" t="s">
        <v>3758</v>
      </c>
      <c r="F1365" s="11" t="s">
        <v>57</v>
      </c>
      <c r="G1365" s="11" t="s">
        <v>82</v>
      </c>
      <c r="H1365" s="11">
        <v>0</v>
      </c>
      <c r="I1365" s="50"/>
      <c r="J1365" s="11" t="s">
        <v>9168</v>
      </c>
      <c r="K1365" s="11" t="s">
        <v>9169</v>
      </c>
      <c r="L1365" s="11" t="s">
        <v>7116</v>
      </c>
      <c r="M1365" s="12">
        <v>45751</v>
      </c>
      <c r="N1365" s="12">
        <v>45756</v>
      </c>
      <c r="O1365" s="12" t="str">
        <f>IFERROR(_xlfn.XLOOKUP(표1[[#This Row],[시도]]&amp;" "&amp;표1[[#This Row],[시군구]],요금제0402!C:C,요금제0402!G:G),"-")</f>
        <v>서울B&amp;경인A</v>
      </c>
      <c r="P1365" s="40"/>
      <c r="Q1365" s="57">
        <v>0</v>
      </c>
      <c r="R1365" s="18">
        <f>IF(OR(표1[[#This Row],[대표자명]]="김진국",표1[[#This Row],[사업자번호]]=5913300426),50,100)</f>
        <v>100</v>
      </c>
      <c r="S1365" s="18">
        <v>50</v>
      </c>
      <c r="T1365" s="39" t="s">
        <v>64</v>
      </c>
      <c r="U1365" s="11" t="s">
        <v>150</v>
      </c>
      <c r="V1365" s="11">
        <v>0</v>
      </c>
      <c r="W1365" s="11">
        <v>0</v>
      </c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/>
      <c r="AD1365" s="11"/>
      <c r="AE1365" s="11"/>
      <c r="AF1365" s="15"/>
      <c r="AG1365" s="56" t="str">
        <f>IFERROR(VLOOKUP(표1[[#This Row],[담당자]],'담당자 정보'!$B:$D,2,0),"")</f>
        <v>모아라인</v>
      </c>
      <c r="AH1365" s="11" t="str">
        <f>IFERROR(VLOOKUP(표1[[#This Row],[담당자]],'담당자 정보'!$B:$E,4,0),"")</f>
        <v>인프라확장실</v>
      </c>
      <c r="AI1365" s="167" t="s">
        <v>396</v>
      </c>
      <c r="AJ1365" s="39" t="str">
        <f>IFERROR(VLOOKUP(표1[[#This Row],[담당자]],배민비즈계정!$B:$E,3,0),"")</f>
        <v>jpmook12</v>
      </c>
      <c r="AK1365" s="39" t="str">
        <f>IFERROR(VLOOKUP(표1[[#This Row],[담당자]],배민비즈계정!$B:$E,4,0),"")</f>
        <v>010-9904-2857</v>
      </c>
      <c r="AL1365" s="12" t="str">
        <f>VLOOKUP(표1[[#This Row],[담당자]],배민비즈계정!$B:$E,2,0)</f>
        <v>모아라인</v>
      </c>
      <c r="AM1365" s="11">
        <f>VLOOKUP(표1[[#This Row],[담당자]],'담당자 정보'!B:G,6,FALSE)</f>
        <v>0</v>
      </c>
      <c r="AN1365" s="11" t="e">
        <f>VLOOKUP(표1[[#This Row],[팀장]],배민비즈계정!$B:$E,3,FALSE)</f>
        <v>#N/A</v>
      </c>
      <c r="AO1365" s="16" t="e">
        <f>VLOOKUP(표1[[#This Row],[팀장]],배민비즈계정!$B:$E,4,FALSE)</f>
        <v>#N/A</v>
      </c>
      <c r="AP1365" s="2" t="str">
        <f t="shared" si="12"/>
        <v>서울</v>
      </c>
      <c r="AQ1365" s="2" t="str">
        <f t="shared" si="13"/>
        <v>서대문구</v>
      </c>
      <c r="AR1365" s="2" t="str">
        <f>_xlfn.XLOOKUP(표1[[#This Row],[시도2]]&amp;" "&amp;표1[[#This Row],[시군구2]],요금제0402!C:C,요금제0402!G:G)</f>
        <v>서울B&amp;경인A</v>
      </c>
      <c r="AS1365" s="2"/>
      <c r="AT1365" s="2"/>
      <c r="AU1365" s="2"/>
    </row>
    <row r="1366" spans="1:47" ht="16.5" customHeight="1">
      <c r="A1366" s="60">
        <v>1364</v>
      </c>
      <c r="B1366" s="11"/>
      <c r="C1366" s="11" t="s">
        <v>9170</v>
      </c>
      <c r="D1366" s="11" t="s">
        <v>9171</v>
      </c>
      <c r="E1366" s="11" t="s">
        <v>3758</v>
      </c>
      <c r="F1366" s="11" t="s">
        <v>388</v>
      </c>
      <c r="G1366" s="11" t="s">
        <v>377</v>
      </c>
      <c r="H1366" s="11">
        <v>0</v>
      </c>
      <c r="I1366" s="50"/>
      <c r="J1366" s="11" t="s">
        <v>9172</v>
      </c>
      <c r="K1366" s="11" t="s">
        <v>9173</v>
      </c>
      <c r="L1366" s="11" t="s">
        <v>7116</v>
      </c>
      <c r="M1366" s="12">
        <v>45751</v>
      </c>
      <c r="N1366" s="12">
        <v>45756</v>
      </c>
      <c r="O1366" s="12" t="str">
        <f>IFERROR(_xlfn.XLOOKUP(표1[[#This Row],[시도]]&amp;" "&amp;표1[[#This Row],[시군구]],요금제0402!C:C,요금제0402!G:G),"-")</f>
        <v>지방</v>
      </c>
      <c r="P1366" s="40"/>
      <c r="Q1366" s="57">
        <v>0</v>
      </c>
      <c r="R1366" s="18">
        <f>IF(OR(표1[[#This Row],[대표자명]]="김진국",표1[[#This Row],[사업자번호]]=5913300426),50,100)</f>
        <v>100</v>
      </c>
      <c r="S1366" s="18">
        <v>50</v>
      </c>
      <c r="T1366" s="39" t="s">
        <v>64</v>
      </c>
      <c r="U1366" s="11" t="s">
        <v>150</v>
      </c>
      <c r="V1366" s="11">
        <v>0</v>
      </c>
      <c r="W1366" s="11">
        <v>0</v>
      </c>
      <c r="X1366" s="11">
        <v>0</v>
      </c>
      <c r="Y1366" s="11">
        <v>0</v>
      </c>
      <c r="Z1366" s="11">
        <v>0</v>
      </c>
      <c r="AA1366" s="11">
        <v>0</v>
      </c>
      <c r="AB1366" s="11">
        <v>0</v>
      </c>
      <c r="AC1366" s="11"/>
      <c r="AD1366" s="11"/>
      <c r="AE1366" s="11"/>
      <c r="AF1366" s="15"/>
      <c r="AG1366" s="56" t="str">
        <f>IFERROR(VLOOKUP(표1[[#This Row],[담당자]],'담당자 정보'!$B:$D,2,0),"")</f>
        <v>모아라인</v>
      </c>
      <c r="AH1366" s="11" t="str">
        <f>IFERROR(VLOOKUP(표1[[#This Row],[담당자]],'담당자 정보'!$B:$E,4,0),"")</f>
        <v>인프라확장실</v>
      </c>
      <c r="AI1366" s="167" t="s">
        <v>396</v>
      </c>
      <c r="AJ1366" s="39" t="str">
        <f>IFERROR(VLOOKUP(표1[[#This Row],[담당자]],배민비즈계정!$B:$E,3,0),"")</f>
        <v>jpmook12</v>
      </c>
      <c r="AK1366" s="39" t="str">
        <f>IFERROR(VLOOKUP(표1[[#This Row],[담당자]],배민비즈계정!$B:$E,4,0),"")</f>
        <v>010-9904-2857</v>
      </c>
      <c r="AL1366" s="12" t="str">
        <f>VLOOKUP(표1[[#This Row],[담당자]],배민비즈계정!$B:$E,2,0)</f>
        <v>모아라인</v>
      </c>
      <c r="AM1366" s="11">
        <f>VLOOKUP(표1[[#This Row],[담당자]],'담당자 정보'!B:G,6,FALSE)</f>
        <v>0</v>
      </c>
      <c r="AN1366" s="11" t="e">
        <f>VLOOKUP(표1[[#This Row],[팀장]],배민비즈계정!$B:$E,3,FALSE)</f>
        <v>#N/A</v>
      </c>
      <c r="AO1366" s="16" t="e">
        <f>VLOOKUP(표1[[#This Row],[팀장]],배민비즈계정!$B:$E,4,FALSE)</f>
        <v>#N/A</v>
      </c>
      <c r="AP1366" s="2" t="str">
        <f t="shared" si="12"/>
        <v>광주</v>
      </c>
      <c r="AQ1366" s="2" t="str">
        <f t="shared" si="13"/>
        <v>북구</v>
      </c>
      <c r="AR1366" s="2" t="str">
        <f>_xlfn.XLOOKUP(표1[[#This Row],[시도2]]&amp;" "&amp;표1[[#This Row],[시군구2]],요금제0402!C:C,요금제0402!G:G)</f>
        <v>지방</v>
      </c>
      <c r="AS1366" s="2"/>
      <c r="AT1366" s="2"/>
      <c r="AU1366" s="2"/>
    </row>
    <row r="1367" spans="1:47" ht="16.5" customHeight="1">
      <c r="A1367" s="44">
        <v>1365</v>
      </c>
      <c r="B1367" s="11"/>
      <c r="C1367" s="11" t="s">
        <v>9174</v>
      </c>
      <c r="D1367" s="11" t="s">
        <v>9175</v>
      </c>
      <c r="E1367" s="11" t="s">
        <v>108</v>
      </c>
      <c r="F1367" s="11" t="s">
        <v>481</v>
      </c>
      <c r="G1367" s="11" t="s">
        <v>3167</v>
      </c>
      <c r="H1367" s="11">
        <v>1</v>
      </c>
      <c r="I1367" s="50"/>
      <c r="J1367" s="11" t="s">
        <v>9176</v>
      </c>
      <c r="K1367" s="11" t="s">
        <v>9177</v>
      </c>
      <c r="L1367" s="11" t="s">
        <v>7116</v>
      </c>
      <c r="M1367" s="12">
        <v>45751</v>
      </c>
      <c r="N1367" s="12">
        <v>45756</v>
      </c>
      <c r="O1367" s="12" t="str">
        <f>IFERROR(_xlfn.XLOOKUP(표1[[#This Row],[시도]]&amp;" "&amp;표1[[#This Row],[시군구]],요금제0402!C:C,요금제0402!G:G),"-")</f>
        <v>지방</v>
      </c>
      <c r="P1367" s="40"/>
      <c r="Q1367" s="57">
        <v>0</v>
      </c>
      <c r="R1367" s="18">
        <f>IF(OR(표1[[#This Row],[대표자명]]="김진국",표1[[#This Row],[사업자번호]]=5913300426),50,100)</f>
        <v>100</v>
      </c>
      <c r="S1367" s="18">
        <v>50</v>
      </c>
      <c r="T1367" s="39" t="s">
        <v>64</v>
      </c>
      <c r="U1367" s="11" t="s">
        <v>64</v>
      </c>
      <c r="V1367" s="11">
        <v>3601202766</v>
      </c>
      <c r="W1367" s="11" t="s">
        <v>9178</v>
      </c>
      <c r="X1367" s="11" t="s">
        <v>9179</v>
      </c>
      <c r="Y1367" s="11" t="s">
        <v>9180</v>
      </c>
      <c r="Z1367" s="11">
        <v>3019447373511</v>
      </c>
      <c r="AA1367" s="11" t="s">
        <v>142</v>
      </c>
      <c r="AB1367" s="11" t="s">
        <v>9181</v>
      </c>
      <c r="AC1367" s="11"/>
      <c r="AD1367" s="11"/>
      <c r="AE1367" s="11"/>
      <c r="AF1367" s="15"/>
      <c r="AG1367" s="56" t="str">
        <f>IFERROR(VLOOKUP(표1[[#This Row],[담당자]],'담당자 정보'!$B:$D,2,0),"")</f>
        <v>바로고</v>
      </c>
      <c r="AH1367" s="11" t="str">
        <f>IFERROR(VLOOKUP(표1[[#This Row],[담당자]],'담당자 정보'!$B:$E,4,0),"")</f>
        <v>2팀</v>
      </c>
      <c r="AI1367" s="167" t="s">
        <v>317</v>
      </c>
      <c r="AJ1367" s="39" t="str">
        <f>IFERROR(VLOOKUP(표1[[#This Row],[담당자]],배민비즈계정!$B:$E,3,0),"")</f>
        <v>mskim1</v>
      </c>
      <c r="AK1367" s="39" t="str">
        <f>IFERROR(VLOOKUP(표1[[#This Row],[담당자]],배민비즈계정!$B:$E,4,0),"")</f>
        <v>010-4659-7909</v>
      </c>
      <c r="AL1367" s="12" t="str">
        <f>VLOOKUP(표1[[#This Row],[담당자]],배민비즈계정!$B:$E,2,0)</f>
        <v>2팀</v>
      </c>
      <c r="AM1367" s="11" t="str">
        <f>VLOOKUP(표1[[#This Row],[담당자]],'담당자 정보'!B:G,6,FALSE)</f>
        <v>최융희</v>
      </c>
      <c r="AN1367" s="11" t="str">
        <f>VLOOKUP(표1[[#This Row],[팀장]],배민비즈계정!$B:$E,3,FALSE)</f>
        <v>yhchoi62</v>
      </c>
      <c r="AO1367" s="16" t="str">
        <f>VLOOKUP(표1[[#This Row],[팀장]],배민비즈계정!$B:$E,4,FALSE)</f>
        <v xml:space="preserve"> 010-2336-6262</v>
      </c>
      <c r="AP1367" s="2" t="str">
        <f t="shared" si="12"/>
        <v>경남</v>
      </c>
      <c r="AQ1367" s="2" t="str">
        <f t="shared" si="13"/>
        <v>거제시</v>
      </c>
      <c r="AR1367" s="2" t="str">
        <f>_xlfn.XLOOKUP(표1[[#This Row],[시도2]]&amp;" "&amp;표1[[#This Row],[시군구2]],요금제0402!C:C,요금제0402!G:G)</f>
        <v>지방</v>
      </c>
      <c r="AS1367" s="2"/>
      <c r="AT1367" s="2"/>
      <c r="AU1367" s="2"/>
    </row>
    <row r="1368" spans="1:47" ht="16.5" customHeight="1">
      <c r="A1368" s="60">
        <v>1366</v>
      </c>
      <c r="B1368" s="11"/>
      <c r="C1368" s="11" t="s">
        <v>9182</v>
      </c>
      <c r="D1368" s="11" t="s">
        <v>9183</v>
      </c>
      <c r="E1368" s="11" t="s">
        <v>75</v>
      </c>
      <c r="F1368" s="11" t="s">
        <v>493</v>
      </c>
      <c r="G1368" s="11" t="s">
        <v>517</v>
      </c>
      <c r="H1368" s="11">
        <v>0</v>
      </c>
      <c r="I1368" s="50"/>
      <c r="J1368" s="11" t="s">
        <v>9184</v>
      </c>
      <c r="K1368" s="11" t="s">
        <v>9185</v>
      </c>
      <c r="L1368" s="11" t="s">
        <v>7116</v>
      </c>
      <c r="M1368" s="12">
        <v>45751</v>
      </c>
      <c r="N1368" s="12">
        <v>45756</v>
      </c>
      <c r="O1368" s="12" t="str">
        <f>IFERROR(_xlfn.XLOOKUP(표1[[#This Row],[시도]]&amp;" "&amp;표1[[#This Row],[시군구]],요금제0402!C:C,요금제0402!G:G),"-")</f>
        <v>지방</v>
      </c>
      <c r="P1368" s="40"/>
      <c r="Q1368" s="57">
        <v>100</v>
      </c>
      <c r="R1368" s="18">
        <f>IF(OR(표1[[#This Row],[대표자명]]="김진국",표1[[#This Row],[사업자번호]]=5913300426),50,100)</f>
        <v>100</v>
      </c>
      <c r="S1368" s="18">
        <v>0</v>
      </c>
      <c r="T1368" s="39" t="s">
        <v>150</v>
      </c>
      <c r="U1368" s="11" t="s">
        <v>64</v>
      </c>
      <c r="V1368" s="11">
        <v>1708602693</v>
      </c>
      <c r="W1368" s="11" t="s">
        <v>1964</v>
      </c>
      <c r="X1368" s="11" t="s">
        <v>1965</v>
      </c>
      <c r="Y1368" s="11" t="s">
        <v>1966</v>
      </c>
      <c r="Z1368" s="11">
        <v>65603840401010</v>
      </c>
      <c r="AA1368" s="11" t="s">
        <v>103</v>
      </c>
      <c r="AB1368" s="11" t="s">
        <v>9186</v>
      </c>
      <c r="AC1368" s="11"/>
      <c r="AD1368" s="11"/>
      <c r="AE1368" s="11"/>
      <c r="AF1368" s="15"/>
      <c r="AG1368" s="56" t="str">
        <f>IFERROR(VLOOKUP(표1[[#This Row],[담당자]],'담당자 정보'!$B:$D,2,0),"")</f>
        <v>딜버</v>
      </c>
      <c r="AH1368" s="11" t="str">
        <f>IFERROR(VLOOKUP(표1[[#This Row],[담당자]],'담당자 정보'!$B:$E,4,0),"")</f>
        <v>-</v>
      </c>
      <c r="AI1368" s="167" t="s">
        <v>4570</v>
      </c>
      <c r="AJ1368" s="39" t="str">
        <f>IFERROR(VLOOKUP(표1[[#This Row],[담당자]],배민비즈계정!$B:$E,3,0),"")</f>
        <v>bjpark01</v>
      </c>
      <c r="AK1368" s="39" t="str">
        <f>IFERROR(VLOOKUP(표1[[#This Row],[담당자]],배민비즈계정!$B:$E,4,0),"")</f>
        <v>010-4200-8805</v>
      </c>
      <c r="AL1368" s="12" t="str">
        <f>VLOOKUP(표1[[#This Row],[담당자]],배민비즈계정!$B:$E,2,0)</f>
        <v>딜버</v>
      </c>
      <c r="AM1368" s="11">
        <f>VLOOKUP(표1[[#This Row],[담당자]],'담당자 정보'!B:G,6,FALSE)</f>
        <v>0</v>
      </c>
      <c r="AN1368" s="11" t="e">
        <f>VLOOKUP(표1[[#This Row],[팀장]],배민비즈계정!$B:$E,3,FALSE)</f>
        <v>#N/A</v>
      </c>
      <c r="AO1368" s="16" t="e">
        <f>VLOOKUP(표1[[#This Row],[팀장]],배민비즈계정!$B:$E,4,FALSE)</f>
        <v>#N/A</v>
      </c>
      <c r="AP1368" s="2" t="str">
        <f t="shared" si="12"/>
        <v>부산</v>
      </c>
      <c r="AQ1368" s="2" t="str">
        <f t="shared" si="13"/>
        <v>사하구</v>
      </c>
      <c r="AR1368" s="2" t="str">
        <f>_xlfn.XLOOKUP(표1[[#This Row],[시도2]]&amp;" "&amp;표1[[#This Row],[시군구2]],요금제0402!C:C,요금제0402!G:G)</f>
        <v>지방</v>
      </c>
      <c r="AS1368" s="2"/>
      <c r="AT1368" s="2"/>
      <c r="AU1368" s="2"/>
    </row>
    <row r="1369" spans="1:47" ht="16.5" customHeight="1">
      <c r="A1369" s="44">
        <v>1367</v>
      </c>
      <c r="B1369" s="11"/>
      <c r="C1369" s="11" t="s">
        <v>9187</v>
      </c>
      <c r="D1369" s="11" t="s">
        <v>9188</v>
      </c>
      <c r="E1369" s="11" t="s">
        <v>75</v>
      </c>
      <c r="F1369" s="11" t="s">
        <v>109</v>
      </c>
      <c r="G1369" s="11" t="s">
        <v>170</v>
      </c>
      <c r="H1369" s="11">
        <v>0</v>
      </c>
      <c r="I1369" s="50"/>
      <c r="J1369" s="11" t="s">
        <v>9189</v>
      </c>
      <c r="K1369" s="11" t="s">
        <v>9190</v>
      </c>
      <c r="L1369" s="11" t="s">
        <v>7116</v>
      </c>
      <c r="M1369" s="12">
        <v>45751</v>
      </c>
      <c r="N1369" s="12">
        <v>45756</v>
      </c>
      <c r="O1369" s="12" t="str">
        <f>IFERROR(_xlfn.XLOOKUP(표1[[#This Row],[시도]]&amp;" "&amp;표1[[#This Row],[시군구]],요금제0402!C:C,요금제0402!G:G),"-")</f>
        <v>경인B</v>
      </c>
      <c r="P1369" s="40"/>
      <c r="Q1369" s="57">
        <v>0</v>
      </c>
      <c r="R1369" s="18">
        <f>IF(OR(표1[[#This Row],[대표자명]]="김진국",표1[[#This Row],[사업자번호]]=5913300426),50,100)</f>
        <v>100</v>
      </c>
      <c r="S1369" s="18">
        <v>50</v>
      </c>
      <c r="T1369" s="39" t="s">
        <v>64</v>
      </c>
      <c r="U1369" s="11" t="s">
        <v>64</v>
      </c>
      <c r="V1369" s="11">
        <v>4595600494</v>
      </c>
      <c r="W1369" s="11" t="s">
        <v>173</v>
      </c>
      <c r="X1369" s="11" t="s">
        <v>174</v>
      </c>
      <c r="Y1369" s="11" t="s">
        <v>175</v>
      </c>
      <c r="Z1369" s="11">
        <v>3333102425433</v>
      </c>
      <c r="AA1369" s="11" t="s">
        <v>68</v>
      </c>
      <c r="AB1369" s="11" t="s">
        <v>176</v>
      </c>
      <c r="AC1369" s="11"/>
      <c r="AD1369" s="11"/>
      <c r="AE1369" s="11"/>
      <c r="AF1369" s="15"/>
      <c r="AG1369" s="56" t="str">
        <f>IFERROR(VLOOKUP(표1[[#This Row],[담당자]],'담당자 정보'!$B:$D,2,0),"")</f>
        <v>바로고</v>
      </c>
      <c r="AH1369" s="11" t="str">
        <f>IFERROR(VLOOKUP(표1[[#This Row],[담당자]],'담당자 정보'!$B:$E,4,0),"")</f>
        <v>1팀</v>
      </c>
      <c r="AI1369" s="167" t="s">
        <v>131</v>
      </c>
      <c r="AJ1369" s="39" t="str">
        <f>IFERROR(VLOOKUP(표1[[#This Row],[담당자]],배민비즈계정!$B:$E,3,0),"")</f>
        <v>kwpark</v>
      </c>
      <c r="AK1369" s="39" t="str">
        <f>IFERROR(VLOOKUP(표1[[#This Row],[담당자]],배민비즈계정!$B:$E,4,0),"")</f>
        <v>010-9098-6748</v>
      </c>
      <c r="AL1369" s="12" t="str">
        <f>VLOOKUP(표1[[#This Row],[담당자]],배민비즈계정!$B:$E,2,0)</f>
        <v>1팀</v>
      </c>
      <c r="AM1369" s="11" t="str">
        <f>VLOOKUP(표1[[#This Row],[담당자]],'담당자 정보'!B:G,6,FALSE)</f>
        <v>평정현</v>
      </c>
      <c r="AN1369" s="11" t="str">
        <f>VLOOKUP(표1[[#This Row],[팀장]],배민비즈계정!$B:$E,3,FALSE)</f>
        <v>jhpyeong</v>
      </c>
      <c r="AO1369" s="16" t="str">
        <f>VLOOKUP(표1[[#This Row],[팀장]],배민비즈계정!$B:$E,4,FALSE)</f>
        <v>010-4660-7292</v>
      </c>
      <c r="AP1369" s="2" t="str">
        <f t="shared" si="12"/>
        <v>경기</v>
      </c>
      <c r="AQ1369" s="2" t="str">
        <f t="shared" si="13"/>
        <v>평택시</v>
      </c>
      <c r="AR1369" s="2" t="str">
        <f>_xlfn.XLOOKUP(표1[[#This Row],[시도2]]&amp;" "&amp;표1[[#This Row],[시군구2]],요금제0402!C:C,요금제0402!G:G)</f>
        <v>경인B</v>
      </c>
      <c r="AS1369" s="2"/>
      <c r="AT1369" s="2"/>
      <c r="AU1369" s="2"/>
    </row>
    <row r="1370" spans="1:47" ht="16.5" customHeight="1">
      <c r="A1370" s="60">
        <v>1368</v>
      </c>
      <c r="B1370" s="11"/>
      <c r="C1370" s="11" t="s">
        <v>9191</v>
      </c>
      <c r="D1370" s="11" t="s">
        <v>9192</v>
      </c>
      <c r="E1370" s="11" t="s">
        <v>3758</v>
      </c>
      <c r="F1370" s="11" t="s">
        <v>109</v>
      </c>
      <c r="G1370" s="11" t="s">
        <v>170</v>
      </c>
      <c r="H1370" s="11">
        <v>0</v>
      </c>
      <c r="I1370" s="50"/>
      <c r="J1370" s="11" t="s">
        <v>9193</v>
      </c>
      <c r="K1370" s="11" t="s">
        <v>9194</v>
      </c>
      <c r="L1370" s="11" t="s">
        <v>7116</v>
      </c>
      <c r="M1370" s="12">
        <v>45751</v>
      </c>
      <c r="N1370" s="12">
        <v>45756</v>
      </c>
      <c r="O1370" s="12" t="str">
        <f>IFERROR(_xlfn.XLOOKUP(표1[[#This Row],[시도]]&amp;" "&amp;표1[[#This Row],[시군구]],요금제0402!C:C,요금제0402!G:G),"-")</f>
        <v>경인B</v>
      </c>
      <c r="P1370" s="40"/>
      <c r="Q1370" s="57">
        <v>0</v>
      </c>
      <c r="R1370" s="18">
        <f>IF(OR(표1[[#This Row],[대표자명]]="김진국",표1[[#This Row],[사업자번호]]=5913300426),50,100)</f>
        <v>100</v>
      </c>
      <c r="S1370" s="18">
        <v>50</v>
      </c>
      <c r="T1370" s="39" t="s">
        <v>64</v>
      </c>
      <c r="U1370" s="11" t="s">
        <v>64</v>
      </c>
      <c r="V1370" s="11">
        <v>4595600494</v>
      </c>
      <c r="W1370" s="11" t="s">
        <v>173</v>
      </c>
      <c r="X1370" s="11" t="s">
        <v>174</v>
      </c>
      <c r="Y1370" s="11" t="s">
        <v>175</v>
      </c>
      <c r="Z1370" s="11">
        <v>3333102425433</v>
      </c>
      <c r="AA1370" s="11" t="s">
        <v>68</v>
      </c>
      <c r="AB1370" s="11" t="s">
        <v>176</v>
      </c>
      <c r="AC1370" s="11"/>
      <c r="AD1370" s="11"/>
      <c r="AE1370" s="11"/>
      <c r="AF1370" s="15"/>
      <c r="AG1370" s="56" t="str">
        <f>IFERROR(VLOOKUP(표1[[#This Row],[담당자]],'담당자 정보'!$B:$D,2,0),"")</f>
        <v>바로고</v>
      </c>
      <c r="AH1370" s="11" t="str">
        <f>IFERROR(VLOOKUP(표1[[#This Row],[담당자]],'담당자 정보'!$B:$E,4,0),"")</f>
        <v>1팀</v>
      </c>
      <c r="AI1370" s="167" t="s">
        <v>131</v>
      </c>
      <c r="AJ1370" s="39" t="str">
        <f>IFERROR(VLOOKUP(표1[[#This Row],[담당자]],배민비즈계정!$B:$E,3,0),"")</f>
        <v>kwpark</v>
      </c>
      <c r="AK1370" s="39" t="str">
        <f>IFERROR(VLOOKUP(표1[[#This Row],[담당자]],배민비즈계정!$B:$E,4,0),"")</f>
        <v>010-9098-6748</v>
      </c>
      <c r="AL1370" s="12" t="str">
        <f>VLOOKUP(표1[[#This Row],[담당자]],배민비즈계정!$B:$E,2,0)</f>
        <v>1팀</v>
      </c>
      <c r="AM1370" s="11" t="str">
        <f>VLOOKUP(표1[[#This Row],[담당자]],'담당자 정보'!B:G,6,FALSE)</f>
        <v>평정현</v>
      </c>
      <c r="AN1370" s="11" t="str">
        <f>VLOOKUP(표1[[#This Row],[팀장]],배민비즈계정!$B:$E,3,FALSE)</f>
        <v>jhpyeong</v>
      </c>
      <c r="AO1370" s="16" t="str">
        <f>VLOOKUP(표1[[#This Row],[팀장]],배민비즈계정!$B:$E,4,FALSE)</f>
        <v>010-4660-7292</v>
      </c>
      <c r="AP1370" s="2" t="str">
        <f t="shared" si="12"/>
        <v>경기</v>
      </c>
      <c r="AQ1370" s="2" t="str">
        <f t="shared" si="13"/>
        <v>평택시</v>
      </c>
      <c r="AR1370" s="2" t="str">
        <f>_xlfn.XLOOKUP(표1[[#This Row],[시도2]]&amp;" "&amp;표1[[#This Row],[시군구2]],요금제0402!C:C,요금제0402!G:G)</f>
        <v>경인B</v>
      </c>
      <c r="AS1370" s="2"/>
      <c r="AT1370" s="2"/>
      <c r="AU1370" s="2"/>
    </row>
    <row r="1371" spans="1:47" ht="16.5" customHeight="1">
      <c r="A1371" s="44">
        <v>1369</v>
      </c>
      <c r="B1371" s="11"/>
      <c r="C1371" s="11" t="s">
        <v>9195</v>
      </c>
      <c r="D1371" s="11" t="s">
        <v>9196</v>
      </c>
      <c r="E1371" s="11" t="s">
        <v>108</v>
      </c>
      <c r="F1371" s="11" t="s">
        <v>109</v>
      </c>
      <c r="G1371" s="11" t="s">
        <v>170</v>
      </c>
      <c r="H1371" s="11">
        <v>1</v>
      </c>
      <c r="I1371" s="50"/>
      <c r="J1371" s="11" t="s">
        <v>9197</v>
      </c>
      <c r="K1371" s="11" t="s">
        <v>9198</v>
      </c>
      <c r="L1371" s="11" t="s">
        <v>7116</v>
      </c>
      <c r="M1371" s="12">
        <v>45751</v>
      </c>
      <c r="N1371" s="12">
        <v>45756</v>
      </c>
      <c r="O1371" s="12" t="str">
        <f>IFERROR(_xlfn.XLOOKUP(표1[[#This Row],[시도]]&amp;" "&amp;표1[[#This Row],[시군구]],요금제0402!C:C,요금제0402!G:G),"-")</f>
        <v>경인B</v>
      </c>
      <c r="P1371" s="40"/>
      <c r="Q1371" s="57">
        <v>0</v>
      </c>
      <c r="R1371" s="18">
        <f>IF(OR(표1[[#This Row],[대표자명]]="김진국",표1[[#This Row],[사업자번호]]=5913300426),50,100)</f>
        <v>100</v>
      </c>
      <c r="S1371" s="18">
        <v>50</v>
      </c>
      <c r="T1371" s="39" t="s">
        <v>64</v>
      </c>
      <c r="U1371" s="11" t="s">
        <v>64</v>
      </c>
      <c r="V1371" s="11">
        <v>4595600494</v>
      </c>
      <c r="W1371" s="11" t="s">
        <v>173</v>
      </c>
      <c r="X1371" s="11" t="s">
        <v>174</v>
      </c>
      <c r="Y1371" s="11" t="s">
        <v>175</v>
      </c>
      <c r="Z1371" s="11">
        <v>3333102425433</v>
      </c>
      <c r="AA1371" s="11" t="s">
        <v>68</v>
      </c>
      <c r="AB1371" s="11" t="s">
        <v>176</v>
      </c>
      <c r="AC1371" s="11"/>
      <c r="AD1371" s="11"/>
      <c r="AE1371" s="11"/>
      <c r="AF1371" s="15"/>
      <c r="AG1371" s="56" t="str">
        <f>IFERROR(VLOOKUP(표1[[#This Row],[담당자]],'담당자 정보'!$B:$D,2,0),"")</f>
        <v>바로고</v>
      </c>
      <c r="AH1371" s="11" t="str">
        <f>IFERROR(VLOOKUP(표1[[#This Row],[담당자]],'담당자 정보'!$B:$E,4,0),"")</f>
        <v>1팀</v>
      </c>
      <c r="AI1371" s="167" t="s">
        <v>131</v>
      </c>
      <c r="AJ1371" s="39" t="str">
        <f>IFERROR(VLOOKUP(표1[[#This Row],[담당자]],배민비즈계정!$B:$E,3,0),"")</f>
        <v>kwpark</v>
      </c>
      <c r="AK1371" s="39" t="str">
        <f>IFERROR(VLOOKUP(표1[[#This Row],[담당자]],배민비즈계정!$B:$E,4,0),"")</f>
        <v>010-9098-6748</v>
      </c>
      <c r="AL1371" s="12" t="str">
        <f>VLOOKUP(표1[[#This Row],[담당자]],배민비즈계정!$B:$E,2,0)</f>
        <v>1팀</v>
      </c>
      <c r="AM1371" s="11" t="str">
        <f>VLOOKUP(표1[[#This Row],[담당자]],'담당자 정보'!B:G,6,FALSE)</f>
        <v>평정현</v>
      </c>
      <c r="AN1371" s="11" t="str">
        <f>VLOOKUP(표1[[#This Row],[팀장]],배민비즈계정!$B:$E,3,FALSE)</f>
        <v>jhpyeong</v>
      </c>
      <c r="AO1371" s="16" t="str">
        <f>VLOOKUP(표1[[#This Row],[팀장]],배민비즈계정!$B:$E,4,FALSE)</f>
        <v>010-4660-7292</v>
      </c>
      <c r="AP1371" s="2" t="str">
        <f t="shared" si="12"/>
        <v>경기</v>
      </c>
      <c r="AQ1371" s="2" t="str">
        <f t="shared" si="13"/>
        <v>평택시</v>
      </c>
      <c r="AR1371" s="2" t="str">
        <f>_xlfn.XLOOKUP(표1[[#This Row],[시도2]]&amp;" "&amp;표1[[#This Row],[시군구2]],요금제0402!C:C,요금제0402!G:G)</f>
        <v>경인B</v>
      </c>
      <c r="AS1371" s="2"/>
      <c r="AT1371" s="2"/>
      <c r="AU1371" s="2"/>
    </row>
    <row r="1372" spans="1:47" ht="16.5" customHeight="1">
      <c r="A1372" s="60">
        <v>1370</v>
      </c>
      <c r="B1372" s="11"/>
      <c r="C1372" s="11" t="s">
        <v>9199</v>
      </c>
      <c r="D1372" s="11" t="s">
        <v>9200</v>
      </c>
      <c r="E1372" s="11" t="s">
        <v>3758</v>
      </c>
      <c r="F1372" s="11" t="s">
        <v>109</v>
      </c>
      <c r="G1372" s="11" t="s">
        <v>170</v>
      </c>
      <c r="H1372" s="11">
        <v>0</v>
      </c>
      <c r="I1372" s="50"/>
      <c r="J1372" s="11" t="s">
        <v>9201</v>
      </c>
      <c r="K1372" s="11" t="s">
        <v>9202</v>
      </c>
      <c r="L1372" s="11" t="s">
        <v>7116</v>
      </c>
      <c r="M1372" s="12">
        <v>45751</v>
      </c>
      <c r="N1372" s="12">
        <v>45756</v>
      </c>
      <c r="O1372" s="12" t="str">
        <f>IFERROR(_xlfn.XLOOKUP(표1[[#This Row],[시도]]&amp;" "&amp;표1[[#This Row],[시군구]],요금제0402!C:C,요금제0402!G:G),"-")</f>
        <v>경인B</v>
      </c>
      <c r="P1372" s="40"/>
      <c r="Q1372" s="57">
        <v>0</v>
      </c>
      <c r="R1372" s="18">
        <f>IF(OR(표1[[#This Row],[대표자명]]="김진국",표1[[#This Row],[사업자번호]]=5913300426),50,100)</f>
        <v>100</v>
      </c>
      <c r="S1372" s="18">
        <v>50</v>
      </c>
      <c r="T1372" s="39" t="s">
        <v>64</v>
      </c>
      <c r="U1372" s="11" t="s">
        <v>64</v>
      </c>
      <c r="V1372" s="11">
        <v>4731402300</v>
      </c>
      <c r="W1372" s="11" t="s">
        <v>3372</v>
      </c>
      <c r="X1372" s="11" t="s">
        <v>8267</v>
      </c>
      <c r="Y1372" s="11" t="s">
        <v>8268</v>
      </c>
      <c r="Z1372" s="11">
        <v>3333018072828</v>
      </c>
      <c r="AA1372" s="11" t="s">
        <v>68</v>
      </c>
      <c r="AB1372" s="11" t="s">
        <v>9203</v>
      </c>
      <c r="AC1372" s="11"/>
      <c r="AD1372" s="11"/>
      <c r="AE1372" s="11"/>
      <c r="AF1372" s="15"/>
      <c r="AG1372" s="56" t="str">
        <f>IFERROR(VLOOKUP(표1[[#This Row],[담당자]],'담당자 정보'!$B:$D,2,0),"")</f>
        <v>바로고</v>
      </c>
      <c r="AH1372" s="11" t="str">
        <f>IFERROR(VLOOKUP(표1[[#This Row],[담당자]],'담당자 정보'!$B:$E,4,0),"")</f>
        <v>1팀</v>
      </c>
      <c r="AI1372" s="167" t="s">
        <v>131</v>
      </c>
      <c r="AJ1372" s="39" t="str">
        <f>IFERROR(VLOOKUP(표1[[#This Row],[담당자]],배민비즈계정!$B:$E,3,0),"")</f>
        <v>kwpark</v>
      </c>
      <c r="AK1372" s="39" t="str">
        <f>IFERROR(VLOOKUP(표1[[#This Row],[담당자]],배민비즈계정!$B:$E,4,0),"")</f>
        <v>010-9098-6748</v>
      </c>
      <c r="AL1372" s="12" t="str">
        <f>VLOOKUP(표1[[#This Row],[담당자]],배민비즈계정!$B:$E,2,0)</f>
        <v>1팀</v>
      </c>
      <c r="AM1372" s="11" t="str">
        <f>VLOOKUP(표1[[#This Row],[담당자]],'담당자 정보'!B:G,6,FALSE)</f>
        <v>평정현</v>
      </c>
      <c r="AN1372" s="11" t="str">
        <f>VLOOKUP(표1[[#This Row],[팀장]],배민비즈계정!$B:$E,3,FALSE)</f>
        <v>jhpyeong</v>
      </c>
      <c r="AO1372" s="16" t="str">
        <f>VLOOKUP(표1[[#This Row],[팀장]],배민비즈계정!$B:$E,4,FALSE)</f>
        <v>010-4660-7292</v>
      </c>
      <c r="AP1372" s="2" t="str">
        <f t="shared" si="12"/>
        <v>경기</v>
      </c>
      <c r="AQ1372" s="2" t="str">
        <f t="shared" si="13"/>
        <v>평택시</v>
      </c>
      <c r="AR1372" s="2" t="str">
        <f>_xlfn.XLOOKUP(표1[[#This Row],[시도2]]&amp;" "&amp;표1[[#This Row],[시군구2]],요금제0402!C:C,요금제0402!G:G)</f>
        <v>경인B</v>
      </c>
      <c r="AS1372" s="2"/>
      <c r="AT1372" s="2"/>
      <c r="AU1372" s="2"/>
    </row>
    <row r="1373" spans="1:47" ht="16.5" customHeight="1">
      <c r="A1373" s="44">
        <v>1371</v>
      </c>
      <c r="B1373" s="11"/>
      <c r="C1373" s="11" t="s">
        <v>9204</v>
      </c>
      <c r="D1373" s="11" t="s">
        <v>9205</v>
      </c>
      <c r="E1373" s="11" t="s">
        <v>3758</v>
      </c>
      <c r="F1373" s="11" t="s">
        <v>109</v>
      </c>
      <c r="G1373" s="11" t="s">
        <v>135</v>
      </c>
      <c r="H1373" s="11">
        <v>0</v>
      </c>
      <c r="I1373" s="50"/>
      <c r="J1373" s="11" t="s">
        <v>9206</v>
      </c>
      <c r="K1373" s="11" t="s">
        <v>9207</v>
      </c>
      <c r="L1373" s="11" t="s">
        <v>7116</v>
      </c>
      <c r="M1373" s="12">
        <v>45751</v>
      </c>
      <c r="N1373" s="12">
        <v>45756</v>
      </c>
      <c r="O1373" s="12" t="str">
        <f>IFERROR(_xlfn.XLOOKUP(표1[[#This Row],[시도]]&amp;" "&amp;표1[[#This Row],[시군구]],요금제0402!C:C,요금제0402!G:G),"-")</f>
        <v>경인B</v>
      </c>
      <c r="P1373" s="40"/>
      <c r="Q1373" s="57">
        <v>0</v>
      </c>
      <c r="R1373" s="18">
        <f>IF(OR(표1[[#This Row],[대표자명]]="김진국",표1[[#This Row],[사업자번호]]=5913300426),50,100)</f>
        <v>100</v>
      </c>
      <c r="S1373" s="18">
        <v>0</v>
      </c>
      <c r="T1373" s="39" t="s">
        <v>150</v>
      </c>
      <c r="U1373" s="11" t="s">
        <v>150</v>
      </c>
      <c r="V1373" s="11">
        <v>0</v>
      </c>
      <c r="W1373" s="11">
        <v>0</v>
      </c>
      <c r="X1373" s="11">
        <v>0</v>
      </c>
      <c r="Y1373" s="11">
        <v>0</v>
      </c>
      <c r="Z1373" s="11">
        <v>0</v>
      </c>
      <c r="AA1373" s="11">
        <v>0</v>
      </c>
      <c r="AB1373" s="11">
        <v>0</v>
      </c>
      <c r="AC1373" s="11"/>
      <c r="AD1373" s="11"/>
      <c r="AE1373" s="11"/>
      <c r="AF1373" s="15"/>
      <c r="AG1373" s="56" t="str">
        <f>IFERROR(VLOOKUP(표1[[#This Row],[담당자]],'담당자 정보'!$B:$D,2,0),"")</f>
        <v>바로고</v>
      </c>
      <c r="AH1373" s="11" t="str">
        <f>IFERROR(VLOOKUP(표1[[#This Row],[담당자]],'담당자 정보'!$B:$E,4,0),"")</f>
        <v>1팀</v>
      </c>
      <c r="AI1373" s="167" t="s">
        <v>118</v>
      </c>
      <c r="AJ1373" s="39" t="str">
        <f>IFERROR(VLOOKUP(표1[[#This Row],[담당자]],배민비즈계정!$B:$E,3,0),"")</f>
        <v>swyoo</v>
      </c>
      <c r="AK1373" s="39" t="str">
        <f>IFERROR(VLOOKUP(표1[[#This Row],[담당자]],배민비즈계정!$B:$E,4,0),"")</f>
        <v xml:space="preserve"> 010-5714-1605</v>
      </c>
      <c r="AL1373" s="12" t="str">
        <f>VLOOKUP(표1[[#This Row],[담당자]],배민비즈계정!$B:$E,2,0)</f>
        <v>1팀</v>
      </c>
      <c r="AM1373" s="11" t="str">
        <f>VLOOKUP(표1[[#This Row],[담당자]],'담당자 정보'!B:G,6,FALSE)</f>
        <v>평정현</v>
      </c>
      <c r="AN1373" s="11" t="str">
        <f>VLOOKUP(표1[[#This Row],[팀장]],배민비즈계정!$B:$E,3,FALSE)</f>
        <v>jhpyeong</v>
      </c>
      <c r="AO1373" s="16" t="str">
        <f>VLOOKUP(표1[[#This Row],[팀장]],배민비즈계정!$B:$E,4,FALSE)</f>
        <v>010-4660-7292</v>
      </c>
      <c r="AP1373" s="2" t="str">
        <f t="shared" si="12"/>
        <v>경기</v>
      </c>
      <c r="AQ1373" s="2" t="str">
        <f t="shared" si="13"/>
        <v>시흥시</v>
      </c>
      <c r="AR1373" s="2" t="str">
        <f>_xlfn.XLOOKUP(표1[[#This Row],[시도2]]&amp;" "&amp;표1[[#This Row],[시군구2]],요금제0402!C:C,요금제0402!G:G)</f>
        <v>경인B</v>
      </c>
      <c r="AS1373" s="2"/>
      <c r="AT1373" s="2"/>
      <c r="AU1373" s="2"/>
    </row>
    <row r="1374" spans="1:47" ht="16.5" customHeight="1">
      <c r="A1374" s="60">
        <v>1372</v>
      </c>
      <c r="B1374" s="11"/>
      <c r="C1374" s="11" t="s">
        <v>9208</v>
      </c>
      <c r="D1374" s="11" t="s">
        <v>9209</v>
      </c>
      <c r="E1374" s="11" t="s">
        <v>3758</v>
      </c>
      <c r="F1374" s="11" t="s">
        <v>109</v>
      </c>
      <c r="G1374" s="11" t="s">
        <v>2520</v>
      </c>
      <c r="H1374" s="11">
        <v>0</v>
      </c>
      <c r="I1374" s="50"/>
      <c r="J1374" s="11" t="s">
        <v>9210</v>
      </c>
      <c r="K1374" s="11" t="s">
        <v>5334</v>
      </c>
      <c r="L1374" s="11" t="s">
        <v>7116</v>
      </c>
      <c r="M1374" s="12">
        <v>45751</v>
      </c>
      <c r="N1374" s="12">
        <v>45756</v>
      </c>
      <c r="O1374" s="12" t="str">
        <f>IFERROR(_xlfn.XLOOKUP(표1[[#This Row],[시도]]&amp;" "&amp;표1[[#This Row],[시군구]],요금제0402!C:C,요금제0402!G:G),"-")</f>
        <v>경인B</v>
      </c>
      <c r="P1374" s="40"/>
      <c r="Q1374" s="57">
        <v>0</v>
      </c>
      <c r="R1374" s="18">
        <f>IF(OR(표1[[#This Row],[대표자명]]="김진국",표1[[#This Row],[사업자번호]]=5913300426),50,100)</f>
        <v>100</v>
      </c>
      <c r="S1374" s="18">
        <v>50</v>
      </c>
      <c r="T1374" s="39" t="s">
        <v>64</v>
      </c>
      <c r="U1374" s="11" t="s">
        <v>64</v>
      </c>
      <c r="V1374" s="11">
        <v>5668703298</v>
      </c>
      <c r="W1374" s="11" t="s">
        <v>2523</v>
      </c>
      <c r="X1374" s="11" t="s">
        <v>2524</v>
      </c>
      <c r="Y1374" s="11" t="s">
        <v>2525</v>
      </c>
      <c r="Z1374" s="11">
        <v>65033704010240</v>
      </c>
      <c r="AA1374" s="11" t="s">
        <v>90</v>
      </c>
      <c r="AB1374" s="11" t="s">
        <v>2526</v>
      </c>
      <c r="AC1374" s="11"/>
      <c r="AD1374" s="11"/>
      <c r="AE1374" s="11"/>
      <c r="AF1374" s="15"/>
      <c r="AG1374" s="56" t="str">
        <f>IFERROR(VLOOKUP(표1[[#This Row],[담당자]],'담당자 정보'!$B:$D,2,0),"")</f>
        <v>바로고</v>
      </c>
      <c r="AH1374" s="11" t="str">
        <f>IFERROR(VLOOKUP(표1[[#This Row],[담당자]],'담당자 정보'!$B:$E,4,0),"")</f>
        <v>1팀</v>
      </c>
      <c r="AI1374" s="167" t="s">
        <v>356</v>
      </c>
      <c r="AJ1374" s="39" t="str">
        <f>IFERROR(VLOOKUP(표1[[#This Row],[담당자]],배민비즈계정!$B:$E,3,0),"")</f>
        <v>jhpyeong</v>
      </c>
      <c r="AK1374" s="39" t="str">
        <f>IFERROR(VLOOKUP(표1[[#This Row],[담당자]],배민비즈계정!$B:$E,4,0),"")</f>
        <v>010-4660-7292</v>
      </c>
      <c r="AL1374" s="12" t="str">
        <f>VLOOKUP(표1[[#This Row],[담당자]],배민비즈계정!$B:$E,2,0)</f>
        <v>1팀 팀장</v>
      </c>
      <c r="AM1374" s="11" t="str">
        <f>VLOOKUP(표1[[#This Row],[담당자]],'담당자 정보'!B:G,6,FALSE)</f>
        <v>평정현</v>
      </c>
      <c r="AN1374" s="11" t="str">
        <f>VLOOKUP(표1[[#This Row],[팀장]],배민비즈계정!$B:$E,3,FALSE)</f>
        <v>jhpyeong</v>
      </c>
      <c r="AO1374" s="16" t="str">
        <f>VLOOKUP(표1[[#This Row],[팀장]],배민비즈계정!$B:$E,4,FALSE)</f>
        <v>010-4660-7292</v>
      </c>
      <c r="AP1374" s="2" t="str">
        <f t="shared" si="12"/>
        <v>경기</v>
      </c>
      <c r="AQ1374" s="2" t="str">
        <f t="shared" si="13"/>
        <v>김포시</v>
      </c>
      <c r="AR1374" s="2" t="str">
        <f>_xlfn.XLOOKUP(표1[[#This Row],[시도2]]&amp;" "&amp;표1[[#This Row],[시군구2]],요금제0402!C:C,요금제0402!G:G)</f>
        <v>경인B</v>
      </c>
      <c r="AS1374" s="2"/>
      <c r="AT1374" s="2"/>
      <c r="AU1374" s="2"/>
    </row>
    <row r="1375" spans="1:47" ht="16.5" customHeight="1">
      <c r="A1375" s="44">
        <v>1373</v>
      </c>
      <c r="B1375" s="11"/>
      <c r="C1375" s="11" t="s">
        <v>9211</v>
      </c>
      <c r="D1375" s="11" t="s">
        <v>9212</v>
      </c>
      <c r="E1375" s="11" t="s">
        <v>3758</v>
      </c>
      <c r="F1375" s="11" t="s">
        <v>2149</v>
      </c>
      <c r="G1375" s="11" t="s">
        <v>302</v>
      </c>
      <c r="H1375" s="11">
        <v>0</v>
      </c>
      <c r="I1375" s="50"/>
      <c r="J1375" s="11" t="s">
        <v>9213</v>
      </c>
      <c r="K1375" s="11" t="s">
        <v>9214</v>
      </c>
      <c r="L1375" s="11" t="s">
        <v>7116</v>
      </c>
      <c r="M1375" s="12">
        <v>45751</v>
      </c>
      <c r="N1375" s="12">
        <v>45756</v>
      </c>
      <c r="O1375" s="12" t="str">
        <f>IFERROR(_xlfn.XLOOKUP(표1[[#This Row],[시도]]&amp;" "&amp;표1[[#This Row],[시군구]],요금제0402!C:C,요금제0402!G:G),"-")</f>
        <v>경인B</v>
      </c>
      <c r="P1375" s="40"/>
      <c r="Q1375" s="57">
        <v>0</v>
      </c>
      <c r="R1375" s="18">
        <f>IF(OR(표1[[#This Row],[대표자명]]="김진국",표1[[#This Row],[사업자번호]]=5913300426),50,100)</f>
        <v>100</v>
      </c>
      <c r="S1375" s="18">
        <v>50</v>
      </c>
      <c r="T1375" s="39" t="s">
        <v>64</v>
      </c>
      <c r="U1375" s="11" t="s">
        <v>150</v>
      </c>
      <c r="V1375" s="11">
        <v>0</v>
      </c>
      <c r="W1375" s="11">
        <v>0</v>
      </c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/>
      <c r="AD1375" s="11"/>
      <c r="AE1375" s="11"/>
      <c r="AF1375" s="15"/>
      <c r="AG1375" s="56" t="str">
        <f>IFERROR(VLOOKUP(표1[[#This Row],[담당자]],'담당자 정보'!$B:$D,2,0),"")</f>
        <v>바로고</v>
      </c>
      <c r="AH1375" s="11" t="str">
        <f>IFERROR(VLOOKUP(표1[[#This Row],[담당자]],'담당자 정보'!$B:$E,4,0),"")</f>
        <v>1팀</v>
      </c>
      <c r="AI1375" s="167" t="s">
        <v>2479</v>
      </c>
      <c r="AJ1375" s="39" t="str">
        <f>IFERROR(VLOOKUP(표1[[#This Row],[담당자]],배민비즈계정!$B:$E,3,0),"")</f>
        <v>yong1217</v>
      </c>
      <c r="AK1375" s="39" t="str">
        <f>IFERROR(VLOOKUP(표1[[#This Row],[담당자]],배민비즈계정!$B:$E,4,0),"")</f>
        <v xml:space="preserve"> 010-9876-9387</v>
      </c>
      <c r="AL1375" s="12" t="str">
        <f>VLOOKUP(표1[[#This Row],[담당자]],배민비즈계정!$B:$E,2,0)</f>
        <v>1팀</v>
      </c>
      <c r="AM1375" s="11" t="str">
        <f>VLOOKUP(표1[[#This Row],[담당자]],'담당자 정보'!B:G,6,FALSE)</f>
        <v>평정현</v>
      </c>
      <c r="AN1375" s="11" t="str">
        <f>VLOOKUP(표1[[#This Row],[팀장]],배민비즈계정!$B:$E,3,FALSE)</f>
        <v>jhpyeong</v>
      </c>
      <c r="AO1375" s="16" t="str">
        <f>VLOOKUP(표1[[#This Row],[팀장]],배민비즈계정!$B:$E,4,FALSE)</f>
        <v>010-4660-7292</v>
      </c>
      <c r="AP1375" s="2" t="str">
        <f t="shared" si="12"/>
        <v>인천</v>
      </c>
      <c r="AQ1375" s="2" t="str">
        <f t="shared" si="13"/>
        <v>중구</v>
      </c>
      <c r="AR1375" s="2" t="str">
        <f>_xlfn.XLOOKUP(표1[[#This Row],[시도2]]&amp;" "&amp;표1[[#This Row],[시군구2]],요금제0402!C:C,요금제0402!G:G)</f>
        <v>경인B</v>
      </c>
      <c r="AS1375" s="2"/>
      <c r="AT1375" s="2"/>
      <c r="AU1375" s="2"/>
    </row>
    <row r="1376" spans="1:47" ht="16.5" customHeight="1">
      <c r="A1376" s="60">
        <v>1374</v>
      </c>
      <c r="B1376" s="11"/>
      <c r="C1376" s="11" t="s">
        <v>9215</v>
      </c>
      <c r="D1376" s="11" t="s">
        <v>9216</v>
      </c>
      <c r="E1376" s="11" t="s">
        <v>3758</v>
      </c>
      <c r="F1376" s="11" t="s">
        <v>1236</v>
      </c>
      <c r="G1376" s="11" t="s">
        <v>4980</v>
      </c>
      <c r="H1376" s="11">
        <v>0</v>
      </c>
      <c r="I1376" s="50"/>
      <c r="J1376" s="11" t="s">
        <v>9217</v>
      </c>
      <c r="K1376" s="11" t="s">
        <v>4982</v>
      </c>
      <c r="L1376" s="11" t="s">
        <v>7116</v>
      </c>
      <c r="M1376" s="12">
        <v>45751</v>
      </c>
      <c r="N1376" s="12">
        <v>45756</v>
      </c>
      <c r="O1376" s="12" t="str">
        <f>IFERROR(_xlfn.XLOOKUP(표1[[#This Row],[시도]]&amp;" "&amp;표1[[#This Row],[시군구]],요금제0402!C:C,요금제0402!G:G),"-")</f>
        <v>지방</v>
      </c>
      <c r="P1376" s="40"/>
      <c r="Q1376" s="57">
        <v>0</v>
      </c>
      <c r="R1376" s="18">
        <f>IF(OR(표1[[#This Row],[대표자명]]="김진국",표1[[#This Row],[사업자번호]]=5913300426),50,100)</f>
        <v>100</v>
      </c>
      <c r="S1376" s="18">
        <v>50</v>
      </c>
      <c r="T1376" s="39" t="s">
        <v>64</v>
      </c>
      <c r="U1376" s="11" t="s">
        <v>64</v>
      </c>
      <c r="V1376" s="11">
        <v>4032601891</v>
      </c>
      <c r="W1376" s="11" t="s">
        <v>9218</v>
      </c>
      <c r="X1376" s="11" t="s">
        <v>9219</v>
      </c>
      <c r="Y1376" s="11" t="s">
        <v>9220</v>
      </c>
      <c r="Z1376" s="11">
        <v>62912359761</v>
      </c>
      <c r="AA1376" s="11" t="s">
        <v>142</v>
      </c>
      <c r="AB1376" s="11" t="s">
        <v>9221</v>
      </c>
      <c r="AC1376" s="11"/>
      <c r="AD1376" s="11"/>
      <c r="AE1376" s="11"/>
      <c r="AF1376" s="15"/>
      <c r="AG1376" s="56" t="str">
        <f>IFERROR(VLOOKUP(표1[[#This Row],[담당자]],'담당자 정보'!$B:$D,2,0),"")</f>
        <v>바로고</v>
      </c>
      <c r="AH1376" s="11" t="str">
        <f>IFERROR(VLOOKUP(표1[[#This Row],[담당자]],'담당자 정보'!$B:$E,4,0),"")</f>
        <v>4팀</v>
      </c>
      <c r="AI1376" s="167" t="s">
        <v>9222</v>
      </c>
      <c r="AJ1376" s="39" t="str">
        <f>IFERROR(VLOOKUP(표1[[#This Row],[담당자]],배민비즈계정!$B:$E,3,0),"")</f>
        <v>leeys0627</v>
      </c>
      <c r="AK1376" s="39" t="str">
        <f>IFERROR(VLOOKUP(표1[[#This Row],[담당자]],배민비즈계정!$B:$E,4,0),"")</f>
        <v>010-6379-6584</v>
      </c>
      <c r="AL1376" s="12" t="str">
        <f>VLOOKUP(표1[[#This Row],[담당자]],배민비즈계정!$B:$E,2,0)</f>
        <v>4팀</v>
      </c>
      <c r="AM1376" s="11" t="str">
        <f>VLOOKUP(표1[[#This Row],[담당자]],'담당자 정보'!B:G,6,FALSE)</f>
        <v>최융희</v>
      </c>
      <c r="AN1376" s="11" t="str">
        <f>VLOOKUP(표1[[#This Row],[팀장]],배민비즈계정!$B:$E,3,FALSE)</f>
        <v>yhchoi62</v>
      </c>
      <c r="AO1376" s="16" t="str">
        <f>VLOOKUP(표1[[#This Row],[팀장]],배민비즈계정!$B:$E,4,FALSE)</f>
        <v xml:space="preserve"> 010-2336-6262</v>
      </c>
      <c r="AP1376" s="2" t="str">
        <f t="shared" si="12"/>
        <v>전남</v>
      </c>
      <c r="AQ1376" s="2" t="str">
        <f t="shared" si="13"/>
        <v>여수시</v>
      </c>
      <c r="AR1376" s="2" t="str">
        <f>_xlfn.XLOOKUP(표1[[#This Row],[시도2]]&amp;" "&amp;표1[[#This Row],[시군구2]],요금제0402!C:C,요금제0402!G:G)</f>
        <v>지방</v>
      </c>
      <c r="AS1376" s="2"/>
      <c r="AT1376" s="2"/>
      <c r="AU1376" s="2"/>
    </row>
    <row r="1377" spans="1:47" ht="16.5" customHeight="1">
      <c r="A1377" s="44">
        <v>1375</v>
      </c>
      <c r="B1377" s="11"/>
      <c r="C1377" s="11" t="s">
        <v>9223</v>
      </c>
      <c r="D1377" s="11" t="s">
        <v>9224</v>
      </c>
      <c r="E1377" s="11" t="s">
        <v>75</v>
      </c>
      <c r="F1377" s="11" t="s">
        <v>1831</v>
      </c>
      <c r="G1377" s="11" t="s">
        <v>400</v>
      </c>
      <c r="H1377" s="11">
        <v>0</v>
      </c>
      <c r="I1377" s="50"/>
      <c r="J1377" s="11" t="s">
        <v>9225</v>
      </c>
      <c r="K1377" s="11" t="s">
        <v>6458</v>
      </c>
      <c r="L1377" s="11" t="s">
        <v>7116</v>
      </c>
      <c r="M1377" s="12">
        <v>45751</v>
      </c>
      <c r="N1377" s="12">
        <v>45756</v>
      </c>
      <c r="O1377" s="12" t="str">
        <f>IFERROR(_xlfn.XLOOKUP(표1[[#This Row],[시도]]&amp;" "&amp;표1[[#This Row],[시군구]],요금제0402!C:C,요금제0402!G:G),"-")</f>
        <v>지방</v>
      </c>
      <c r="P1377" s="40"/>
      <c r="Q1377" s="57">
        <v>0</v>
      </c>
      <c r="R1377" s="18">
        <f>IF(OR(표1[[#This Row],[대표자명]]="김진국",표1[[#This Row],[사업자번호]]=5913300426),50,100)</f>
        <v>100</v>
      </c>
      <c r="S1377" s="18">
        <v>50</v>
      </c>
      <c r="T1377" s="39" t="s">
        <v>64</v>
      </c>
      <c r="U1377" s="11" t="s">
        <v>64</v>
      </c>
      <c r="V1377" s="11">
        <v>2757200595</v>
      </c>
      <c r="W1377" s="11" t="s">
        <v>9226</v>
      </c>
      <c r="X1377" s="11" t="s">
        <v>9227</v>
      </c>
      <c r="Y1377" s="11" t="s">
        <v>9228</v>
      </c>
      <c r="Z1377" s="11">
        <v>100208591504</v>
      </c>
      <c r="AA1377" s="11" t="s">
        <v>408</v>
      </c>
      <c r="AB1377" s="11" t="s">
        <v>9229</v>
      </c>
      <c r="AC1377" s="11"/>
      <c r="AD1377" s="11"/>
      <c r="AE1377" s="11"/>
      <c r="AF1377" s="15"/>
      <c r="AG1377" s="56" t="str">
        <f>IFERROR(VLOOKUP(표1[[#This Row],[담당자]],'담당자 정보'!$B:$D,2,0),"")</f>
        <v>모아라인</v>
      </c>
      <c r="AH1377" s="11" t="str">
        <f>IFERROR(VLOOKUP(표1[[#This Row],[담당자]],'담당자 정보'!$B:$E,4,0),"")</f>
        <v>인프라확장_3팀</v>
      </c>
      <c r="AI1377" s="167" t="s">
        <v>333</v>
      </c>
      <c r="AJ1377" s="39" t="str">
        <f>IFERROR(VLOOKUP(표1[[#This Row],[담당자]],배민비즈계정!$B:$E,3,0),"")</f>
        <v>samsami7777777</v>
      </c>
      <c r="AK1377" s="39" t="str">
        <f>IFERROR(VLOOKUP(표1[[#This Row],[담당자]],배민비즈계정!$B:$E,4,0),"")</f>
        <v>010-5212-8218</v>
      </c>
      <c r="AL1377" s="12" t="str">
        <f>VLOOKUP(표1[[#This Row],[담당자]],배민비즈계정!$B:$E,2,0)</f>
        <v>모아라인</v>
      </c>
      <c r="AM1377" s="11" t="str">
        <f>VLOOKUP(표1[[#This Row],[담당자]],'담당자 정보'!B:G,6,FALSE)</f>
        <v>김영선</v>
      </c>
      <c r="AN1377" s="11" t="str">
        <f>VLOOKUP(표1[[#This Row],[팀장]],배민비즈계정!$B:$E,3,FALSE)</f>
        <v>samsami7777777</v>
      </c>
      <c r="AO1377" s="16" t="str">
        <f>VLOOKUP(표1[[#This Row],[팀장]],배민비즈계정!$B:$E,4,FALSE)</f>
        <v>010-5212-8218</v>
      </c>
      <c r="AP1377" s="2" t="str">
        <f t="shared" si="12"/>
        <v>울산</v>
      </c>
      <c r="AQ1377" s="2" t="str">
        <f t="shared" si="13"/>
        <v>남구</v>
      </c>
      <c r="AR1377" s="2" t="str">
        <f>_xlfn.XLOOKUP(표1[[#This Row],[시도2]]&amp;" "&amp;표1[[#This Row],[시군구2]],요금제0402!C:C,요금제0402!G:G)</f>
        <v>지방</v>
      </c>
      <c r="AS1377" s="2"/>
      <c r="AT1377" s="2"/>
      <c r="AU1377" s="2"/>
    </row>
    <row r="1378" spans="1:47" ht="16.5" customHeight="1">
      <c r="A1378" s="60">
        <v>1376</v>
      </c>
      <c r="B1378" s="17"/>
      <c r="C1378" s="17" t="s">
        <v>9230</v>
      </c>
      <c r="D1378" s="17" t="s">
        <v>9231</v>
      </c>
      <c r="E1378" s="11" t="s">
        <v>3758</v>
      </c>
      <c r="F1378" s="17" t="s">
        <v>1197</v>
      </c>
      <c r="G1378" s="17" t="s">
        <v>1198</v>
      </c>
      <c r="H1378" s="11">
        <v>0</v>
      </c>
      <c r="I1378" s="154"/>
      <c r="J1378" s="17" t="s">
        <v>9232</v>
      </c>
      <c r="K1378" s="17" t="s">
        <v>9233</v>
      </c>
      <c r="L1378" s="11" t="s">
        <v>7116</v>
      </c>
      <c r="M1378" s="12">
        <v>45751</v>
      </c>
      <c r="N1378" s="12">
        <v>45756</v>
      </c>
      <c r="O1378" s="12" t="str">
        <f>IFERROR(_xlfn.XLOOKUP(표1[[#This Row],[시도]]&amp;" "&amp;표1[[#This Row],[시군구]],요금제0402!C:C,요금제0402!G:G),"-")</f>
        <v>지방</v>
      </c>
      <c r="P1378" s="156"/>
      <c r="Q1378" s="57">
        <v>0</v>
      </c>
      <c r="R1378" s="18">
        <f>IF(OR(표1[[#This Row],[대표자명]]="김진국",표1[[#This Row],[사업자번호]]=5913300426),50,100)</f>
        <v>100</v>
      </c>
      <c r="S1378" s="18">
        <v>50</v>
      </c>
      <c r="T1378" s="39" t="s">
        <v>64</v>
      </c>
      <c r="U1378" s="11" t="s">
        <v>150</v>
      </c>
      <c r="V1378" s="11">
        <v>0</v>
      </c>
      <c r="W1378" s="11">
        <v>0</v>
      </c>
      <c r="X1378" s="11">
        <v>0</v>
      </c>
      <c r="Y1378" s="11">
        <v>0</v>
      </c>
      <c r="Z1378" s="11">
        <v>0</v>
      </c>
      <c r="AA1378" s="11">
        <v>0</v>
      </c>
      <c r="AB1378" s="11">
        <v>0</v>
      </c>
      <c r="AC1378" s="17"/>
      <c r="AD1378" s="17"/>
      <c r="AE1378" s="17"/>
      <c r="AF1378" s="32"/>
      <c r="AG1378" s="56" t="str">
        <f>IFERROR(VLOOKUP(표1[[#This Row],[담당자]],'담당자 정보'!$B:$D,2,0),"")</f>
        <v>모아라인</v>
      </c>
      <c r="AH1378" s="17" t="str">
        <f>IFERROR(VLOOKUP(표1[[#This Row],[담당자]],'담당자 정보'!$B:$E,4,0),"")</f>
        <v>인프라확장_3팀</v>
      </c>
      <c r="AI1378" s="167" t="s">
        <v>333</v>
      </c>
      <c r="AJ1378" s="41" t="str">
        <f>IFERROR(VLOOKUP(표1[[#This Row],[담당자]],배민비즈계정!$B:$E,3,0),"")</f>
        <v>samsami7777777</v>
      </c>
      <c r="AK1378" s="41" t="str">
        <f>IFERROR(VLOOKUP(표1[[#This Row],[담당자]],배민비즈계정!$B:$E,4,0),"")</f>
        <v>010-5212-8218</v>
      </c>
      <c r="AL1378" s="78" t="str">
        <f>VLOOKUP(표1[[#This Row],[담당자]],배민비즈계정!$B:$E,2,0)</f>
        <v>모아라인</v>
      </c>
      <c r="AM1378" s="17" t="str">
        <f>VLOOKUP(표1[[#This Row],[담당자]],'담당자 정보'!B:G,6,FALSE)</f>
        <v>김영선</v>
      </c>
      <c r="AN1378" s="17" t="str">
        <f>VLOOKUP(표1[[#This Row],[팀장]],배민비즈계정!$B:$E,3,FALSE)</f>
        <v>samsami7777777</v>
      </c>
      <c r="AO1378" s="103" t="str">
        <f>VLOOKUP(표1[[#This Row],[팀장]],배민비즈계정!$B:$E,4,FALSE)</f>
        <v>010-5212-8218</v>
      </c>
      <c r="AP1378" s="2" t="str">
        <f t="shared" si="12"/>
        <v>강원</v>
      </c>
      <c r="AQ1378" s="2" t="str">
        <f t="shared" si="13"/>
        <v>원주시</v>
      </c>
      <c r="AR1378" s="2" t="str">
        <f>_xlfn.XLOOKUP(표1[[#This Row],[시도2]]&amp;" "&amp;표1[[#This Row],[시군구2]],요금제0402!C:C,요금제0402!G:G)</f>
        <v>지방</v>
      </c>
      <c r="AS1378" s="2"/>
      <c r="AT1378" s="2"/>
      <c r="AU1378" s="2"/>
    </row>
    <row r="1379" spans="1:47" ht="16.5" customHeight="1">
      <c r="A1379" s="44">
        <v>1377</v>
      </c>
      <c r="B1379" s="11"/>
      <c r="C1379" s="11" t="s">
        <v>9234</v>
      </c>
      <c r="D1379" s="11" t="s">
        <v>9235</v>
      </c>
      <c r="E1379" s="11" t="s">
        <v>3758</v>
      </c>
      <c r="F1379" s="11" t="s">
        <v>388</v>
      </c>
      <c r="G1379" s="11" t="s">
        <v>400</v>
      </c>
      <c r="H1379" s="11">
        <v>0</v>
      </c>
      <c r="I1379" s="50"/>
      <c r="J1379" s="11" t="s">
        <v>9236</v>
      </c>
      <c r="K1379" s="11" t="s">
        <v>9173</v>
      </c>
      <c r="L1379" s="11" t="s">
        <v>9237</v>
      </c>
      <c r="M1379" s="12">
        <v>45758</v>
      </c>
      <c r="N1379" s="12">
        <v>45763</v>
      </c>
      <c r="O1379" s="12" t="str">
        <f>IFERROR(_xlfn.XLOOKUP(표1[[#This Row],[시도]]&amp;" "&amp;표1[[#This Row],[시군구]],요금제0402!C:C,요금제0402!G:G),"-")</f>
        <v>지방</v>
      </c>
      <c r="P1379" s="40"/>
      <c r="Q1379" s="57">
        <v>0</v>
      </c>
      <c r="R1379" s="18">
        <f>IF(OR(표1[[#This Row],[대표자명]]="김진국",표1[[#This Row],[사업자번호]]=5913300426),50,100)</f>
        <v>100</v>
      </c>
      <c r="S1379" s="18">
        <v>50</v>
      </c>
      <c r="T1379" s="39" t="s">
        <v>64</v>
      </c>
      <c r="U1379" s="11" t="s">
        <v>150</v>
      </c>
      <c r="V1379" s="11">
        <v>0</v>
      </c>
      <c r="W1379" s="11">
        <v>0</v>
      </c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/>
      <c r="AD1379" s="11"/>
      <c r="AE1379" s="11"/>
      <c r="AF1379" s="15"/>
      <c r="AG1379" s="17" t="str">
        <f>IFERROR(VLOOKUP(표1[[#This Row],[담당자]],'담당자 정보'!$B:$D,2,0),"")</f>
        <v>바로고</v>
      </c>
      <c r="AH1379" s="11" t="str">
        <f>IFERROR(VLOOKUP(표1[[#This Row],[담당자]],'담당자 정보'!$B:$E,4,0),"")</f>
        <v>2팀</v>
      </c>
      <c r="AI1379" s="41" t="s">
        <v>8181</v>
      </c>
      <c r="AJ1379" s="39" t="str">
        <f>IFERROR(VLOOKUP(표1[[#This Row],[담당자]],배민비즈계정!$B:$E,3,0),"")</f>
        <v>realjay133</v>
      </c>
      <c r="AK1379" s="39" t="str">
        <f>IFERROR(VLOOKUP(표1[[#This Row],[담당자]],배민비즈계정!$B:$E,4,0),"")</f>
        <v>010-5830-1592</v>
      </c>
      <c r="AL1379" s="12" t="str">
        <f>VLOOKUP(표1[[#This Row],[담당자]],배민비즈계정!$B:$E,2,0)</f>
        <v>2팀</v>
      </c>
      <c r="AM1379" s="11" t="str">
        <f>VLOOKUP(표1[[#This Row],[담당자]],'담당자 정보'!B:G,6,FALSE)</f>
        <v>최융희</v>
      </c>
      <c r="AN1379" s="11" t="str">
        <f>VLOOKUP(표1[[#This Row],[팀장]],배민비즈계정!$B:$E,3,FALSE)</f>
        <v>yhchoi62</v>
      </c>
      <c r="AO1379" s="16" t="str">
        <f>VLOOKUP(표1[[#This Row],[팀장]],배민비즈계정!$B:$E,4,FALSE)</f>
        <v xml:space="preserve"> 010-2336-6262</v>
      </c>
      <c r="AP1379" s="2" t="str">
        <f t="shared" si="12"/>
        <v>광주</v>
      </c>
      <c r="AQ1379" s="2" t="str">
        <f t="shared" si="13"/>
        <v>남구</v>
      </c>
      <c r="AR1379" s="2" t="str">
        <f>_xlfn.XLOOKUP(표1[[#This Row],[시도2]]&amp;" "&amp;표1[[#This Row],[시군구2]],요금제0402!C:C,요금제0402!G:G)</f>
        <v>지방</v>
      </c>
      <c r="AS1379" s="2"/>
      <c r="AT1379" s="2"/>
      <c r="AU1379" s="2"/>
    </row>
    <row r="1380" spans="1:47" ht="16.5" customHeight="1">
      <c r="A1380" s="60">
        <v>1378</v>
      </c>
      <c r="B1380" s="11"/>
      <c r="C1380" s="11" t="s">
        <v>9238</v>
      </c>
      <c r="D1380" s="11" t="s">
        <v>9239</v>
      </c>
      <c r="E1380" s="11" t="s">
        <v>3758</v>
      </c>
      <c r="F1380" s="11" t="s">
        <v>388</v>
      </c>
      <c r="G1380" s="11" t="s">
        <v>400</v>
      </c>
      <c r="H1380" s="11">
        <v>0</v>
      </c>
      <c r="I1380" s="50"/>
      <c r="J1380" s="11" t="s">
        <v>9240</v>
      </c>
      <c r="K1380" s="11" t="s">
        <v>9241</v>
      </c>
      <c r="L1380" s="11" t="s">
        <v>9237</v>
      </c>
      <c r="M1380" s="12">
        <v>45758</v>
      </c>
      <c r="N1380" s="12">
        <v>45763</v>
      </c>
      <c r="O1380" s="12" t="str">
        <f>IFERROR(_xlfn.XLOOKUP(표1[[#This Row],[시도]]&amp;" "&amp;표1[[#This Row],[시군구]],요금제0402!C:C,요금제0402!G:G),"-")</f>
        <v>지방</v>
      </c>
      <c r="P1380" s="40"/>
      <c r="Q1380" s="57">
        <v>0</v>
      </c>
      <c r="R1380" s="18">
        <f>IF(OR(표1[[#This Row],[대표자명]]="김진국",표1[[#This Row],[사업자번호]]=5913300426),50,100)</f>
        <v>100</v>
      </c>
      <c r="S1380" s="18">
        <v>50</v>
      </c>
      <c r="T1380" s="39" t="s">
        <v>64</v>
      </c>
      <c r="U1380" s="11" t="s">
        <v>64</v>
      </c>
      <c r="V1380" s="11">
        <v>5012286594</v>
      </c>
      <c r="W1380" s="11" t="s">
        <v>9242</v>
      </c>
      <c r="X1380" s="11" t="s">
        <v>9243</v>
      </c>
      <c r="Y1380" s="11" t="s">
        <v>9244</v>
      </c>
      <c r="Z1380" s="11">
        <v>3025109830071</v>
      </c>
      <c r="AA1380" s="11" t="s">
        <v>9245</v>
      </c>
      <c r="AB1380" s="11" t="s">
        <v>9246</v>
      </c>
      <c r="AC1380" s="11"/>
      <c r="AD1380" s="11"/>
      <c r="AE1380" s="11"/>
      <c r="AF1380" s="15"/>
      <c r="AG1380" s="56" t="str">
        <f>IFERROR(VLOOKUP(표1[[#This Row],[담당자]],'담당자 정보'!$B:$D,2,0),"")</f>
        <v>바로고</v>
      </c>
      <c r="AH1380" s="11" t="str">
        <f>IFERROR(VLOOKUP(표1[[#This Row],[담당자]],'담당자 정보'!$B:$E,4,0),"")</f>
        <v>2팀</v>
      </c>
      <c r="AI1380" s="167" t="s">
        <v>8181</v>
      </c>
      <c r="AJ1380" s="39" t="str">
        <f>IFERROR(VLOOKUP(표1[[#This Row],[담당자]],배민비즈계정!$B:$E,3,0),"")</f>
        <v>realjay133</v>
      </c>
      <c r="AK1380" s="39" t="str">
        <f>IFERROR(VLOOKUP(표1[[#This Row],[담당자]],배민비즈계정!$B:$E,4,0),"")</f>
        <v>010-5830-1592</v>
      </c>
      <c r="AL1380" s="12" t="str">
        <f>VLOOKUP(표1[[#This Row],[담당자]],배민비즈계정!$B:$E,2,0)</f>
        <v>2팀</v>
      </c>
      <c r="AM1380" s="11" t="str">
        <f>VLOOKUP(표1[[#This Row],[담당자]],'담당자 정보'!B:G,6,FALSE)</f>
        <v>최융희</v>
      </c>
      <c r="AN1380" s="11" t="str">
        <f>VLOOKUP(표1[[#This Row],[팀장]],배민비즈계정!$B:$E,3,FALSE)</f>
        <v>yhchoi62</v>
      </c>
      <c r="AO1380" s="16" t="str">
        <f>VLOOKUP(표1[[#This Row],[팀장]],배민비즈계정!$B:$E,4,FALSE)</f>
        <v xml:space="preserve"> 010-2336-6262</v>
      </c>
      <c r="AP1380" s="2" t="str">
        <f t="shared" si="12"/>
        <v>광주</v>
      </c>
      <c r="AQ1380" s="2" t="str">
        <f t="shared" si="13"/>
        <v>남구</v>
      </c>
      <c r="AR1380" s="2" t="str">
        <f>_xlfn.XLOOKUP(표1[[#This Row],[시도2]]&amp;" "&amp;표1[[#This Row],[시군구2]],요금제0402!C:C,요금제0402!G:G)</f>
        <v>지방</v>
      </c>
      <c r="AS1380" s="2"/>
      <c r="AT1380" s="2"/>
      <c r="AU1380" s="2"/>
    </row>
    <row r="1381" spans="1:47" ht="16.5" customHeight="1">
      <c r="A1381" s="44">
        <v>1379</v>
      </c>
      <c r="B1381" s="11"/>
      <c r="C1381" s="11" t="s">
        <v>9247</v>
      </c>
      <c r="D1381" s="11" t="s">
        <v>9248</v>
      </c>
      <c r="E1381" s="11" t="s">
        <v>108</v>
      </c>
      <c r="F1381" s="11" t="s">
        <v>1678</v>
      </c>
      <c r="G1381" s="11" t="s">
        <v>1679</v>
      </c>
      <c r="H1381" s="11">
        <v>2</v>
      </c>
      <c r="I1381" s="50"/>
      <c r="J1381" s="11" t="s">
        <v>9249</v>
      </c>
      <c r="K1381" s="11" t="s">
        <v>9250</v>
      </c>
      <c r="L1381" s="11" t="s">
        <v>9237</v>
      </c>
      <c r="M1381" s="12">
        <v>45758</v>
      </c>
      <c r="N1381" s="12">
        <v>45763</v>
      </c>
      <c r="O1381" s="12" t="str">
        <f>IFERROR(_xlfn.XLOOKUP(표1[[#This Row],[시도]]&amp;" "&amp;표1[[#This Row],[시군구]],요금제0402!C:C,요금제0402!G:G),"-")</f>
        <v>지방</v>
      </c>
      <c r="P1381" s="40"/>
      <c r="Q1381" s="57">
        <v>100</v>
      </c>
      <c r="R1381" s="18">
        <f>IF(OR(표1[[#This Row],[대표자명]]="김진국",표1[[#This Row],[사업자번호]]=5913300426),50,100)</f>
        <v>100</v>
      </c>
      <c r="S1381" s="18">
        <v>50</v>
      </c>
      <c r="T1381" s="39" t="s">
        <v>64</v>
      </c>
      <c r="U1381" s="11" t="s">
        <v>64</v>
      </c>
      <c r="V1381" s="11">
        <v>7512002268</v>
      </c>
      <c r="W1381" s="11" t="s">
        <v>9218</v>
      </c>
      <c r="X1381" s="11" t="s">
        <v>9251</v>
      </c>
      <c r="Y1381" s="11" t="s">
        <v>9252</v>
      </c>
      <c r="Z1381" s="11">
        <v>110585429044</v>
      </c>
      <c r="AA1381" s="11" t="s">
        <v>165</v>
      </c>
      <c r="AB1381" s="11" t="s">
        <v>9253</v>
      </c>
      <c r="AC1381" s="11"/>
      <c r="AD1381" s="11"/>
      <c r="AE1381" s="11"/>
      <c r="AF1381" s="15"/>
      <c r="AG1381" s="56" t="str">
        <f>IFERROR(VLOOKUP(표1[[#This Row],[담당자]],'담당자 정보'!$B:$D,2,0),"")</f>
        <v>바로고</v>
      </c>
      <c r="AH1381" s="11" t="str">
        <f>IFERROR(VLOOKUP(표1[[#This Row],[담당자]],'담당자 정보'!$B:$E,4,0),"")</f>
        <v>2팀</v>
      </c>
      <c r="AI1381" s="167" t="s">
        <v>8181</v>
      </c>
      <c r="AJ1381" s="39" t="str">
        <f>IFERROR(VLOOKUP(표1[[#This Row],[담당자]],배민비즈계정!$B:$E,3,0),"")</f>
        <v>realjay133</v>
      </c>
      <c r="AK1381" s="39" t="str">
        <f>IFERROR(VLOOKUP(표1[[#This Row],[담당자]],배민비즈계정!$B:$E,4,0),"")</f>
        <v>010-5830-1592</v>
      </c>
      <c r="AL1381" s="12" t="str">
        <f>VLOOKUP(표1[[#This Row],[담당자]],배민비즈계정!$B:$E,2,0)</f>
        <v>2팀</v>
      </c>
      <c r="AM1381" s="11" t="str">
        <f>VLOOKUP(표1[[#This Row],[담당자]],'담당자 정보'!B:G,6,FALSE)</f>
        <v>최융희</v>
      </c>
      <c r="AN1381" s="11" t="str">
        <f>VLOOKUP(표1[[#This Row],[팀장]],배민비즈계정!$B:$E,3,FALSE)</f>
        <v>yhchoi62</v>
      </c>
      <c r="AO1381" s="16" t="str">
        <f>VLOOKUP(표1[[#This Row],[팀장]],배민비즈계정!$B:$E,4,FALSE)</f>
        <v xml:space="preserve"> 010-2336-6262</v>
      </c>
      <c r="AP1381" s="2" t="str">
        <f t="shared" si="12"/>
        <v>제주</v>
      </c>
      <c r="AQ1381" s="2" t="str">
        <f t="shared" si="13"/>
        <v>제주시</v>
      </c>
      <c r="AR1381" s="2" t="str">
        <f>_xlfn.XLOOKUP(표1[[#This Row],[시도2]]&amp;" "&amp;표1[[#This Row],[시군구2]],요금제0402!C:C,요금제0402!G:G)</f>
        <v>지방</v>
      </c>
      <c r="AS1381" s="2"/>
      <c r="AT1381" s="2"/>
      <c r="AU1381" s="2"/>
    </row>
    <row r="1382" spans="1:47" ht="16.5" customHeight="1">
      <c r="A1382" s="60">
        <v>1380</v>
      </c>
      <c r="B1382" s="11"/>
      <c r="C1382" s="11" t="s">
        <v>9254</v>
      </c>
      <c r="D1382" s="11" t="s">
        <v>9255</v>
      </c>
      <c r="E1382" s="11" t="s">
        <v>75</v>
      </c>
      <c r="F1382" s="11" t="s">
        <v>1284</v>
      </c>
      <c r="G1382" s="11" t="s">
        <v>8444</v>
      </c>
      <c r="H1382" s="11">
        <v>0</v>
      </c>
      <c r="I1382" s="50"/>
      <c r="J1382" s="11" t="s">
        <v>9256</v>
      </c>
      <c r="K1382" s="11" t="s">
        <v>9257</v>
      </c>
      <c r="L1382" s="11" t="s">
        <v>9237</v>
      </c>
      <c r="M1382" s="12">
        <v>45758</v>
      </c>
      <c r="N1382" s="12">
        <v>45763</v>
      </c>
      <c r="O1382" s="12" t="str">
        <f>IFERROR(_xlfn.XLOOKUP(표1[[#This Row],[시도]]&amp;" "&amp;표1[[#This Row],[시군구]],요금제0402!C:C,요금제0402!G:G),"-")</f>
        <v>지방</v>
      </c>
      <c r="P1382" s="40"/>
      <c r="Q1382" s="57">
        <v>0</v>
      </c>
      <c r="R1382" s="18">
        <f>IF(OR(표1[[#This Row],[대표자명]]="김진국",표1[[#This Row],[사업자번호]]=5913300426),50,100)</f>
        <v>100</v>
      </c>
      <c r="S1382" s="18">
        <v>50</v>
      </c>
      <c r="T1382" s="39" t="s">
        <v>64</v>
      </c>
      <c r="U1382" s="11" t="s">
        <v>64</v>
      </c>
      <c r="V1382" s="11">
        <v>8730602640</v>
      </c>
      <c r="W1382" s="11" t="s">
        <v>218</v>
      </c>
      <c r="X1382" s="11" t="s">
        <v>8447</v>
      </c>
      <c r="Y1382" s="11" t="s">
        <v>8448</v>
      </c>
      <c r="Z1382" s="11">
        <v>1005202971680</v>
      </c>
      <c r="AA1382" s="11" t="s">
        <v>259</v>
      </c>
      <c r="AB1382" s="11" t="s">
        <v>8449</v>
      </c>
      <c r="AC1382" s="11"/>
      <c r="AD1382" s="11"/>
      <c r="AE1382" s="11"/>
      <c r="AF1382" s="15"/>
      <c r="AG1382" s="56" t="str">
        <f>IFERROR(VLOOKUP(표1[[#This Row],[담당자]],'담당자 정보'!$B:$D,2,0),"")</f>
        <v>바로고</v>
      </c>
      <c r="AH1382" s="11" t="str">
        <f>IFERROR(VLOOKUP(표1[[#This Row],[담당자]],'담당자 정보'!$B:$E,4,0),"")</f>
        <v>2팀</v>
      </c>
      <c r="AI1382" s="167" t="s">
        <v>298</v>
      </c>
      <c r="AJ1382" s="39" t="str">
        <f>IFERROR(VLOOKUP(표1[[#This Row],[담당자]],배민비즈계정!$B:$E,3,0),"")</f>
        <v>hbshim</v>
      </c>
      <c r="AK1382" s="39" t="str">
        <f>IFERROR(VLOOKUP(표1[[#This Row],[담당자]],배민비즈계정!$B:$E,4,0),"")</f>
        <v xml:space="preserve"> 010-8940-9029</v>
      </c>
      <c r="AL1382" s="12" t="str">
        <f>VLOOKUP(표1[[#This Row],[담당자]],배민비즈계정!$B:$E,2,0)</f>
        <v>2팀</v>
      </c>
      <c r="AM1382" s="11" t="str">
        <f>VLOOKUP(표1[[#This Row],[담당자]],'담당자 정보'!B:G,6,FALSE)</f>
        <v>최융희</v>
      </c>
      <c r="AN1382" s="11" t="str">
        <f>VLOOKUP(표1[[#This Row],[팀장]],배민비즈계정!$B:$E,3,FALSE)</f>
        <v>yhchoi62</v>
      </c>
      <c r="AO1382" s="16" t="str">
        <f>VLOOKUP(표1[[#This Row],[팀장]],배민비즈계정!$B:$E,4,FALSE)</f>
        <v xml:space="preserve"> 010-2336-6262</v>
      </c>
      <c r="AP1382" s="2" t="str">
        <f t="shared" si="12"/>
        <v>충남</v>
      </c>
      <c r="AQ1382" s="2" t="str">
        <f t="shared" si="13"/>
        <v>공주시</v>
      </c>
      <c r="AR1382" s="2" t="str">
        <f>_xlfn.XLOOKUP(표1[[#This Row],[시도2]]&amp;" "&amp;표1[[#This Row],[시군구2]],요금제0402!C:C,요금제0402!G:G)</f>
        <v>지방</v>
      </c>
      <c r="AS1382" s="170" t="s">
        <v>9258</v>
      </c>
      <c r="AT1382" s="2"/>
      <c r="AU1382" s="2"/>
    </row>
    <row r="1383" spans="1:47" ht="16.5" customHeight="1">
      <c r="A1383" s="44">
        <v>1381</v>
      </c>
      <c r="B1383" s="11"/>
      <c r="C1383" s="11" t="s">
        <v>9259</v>
      </c>
      <c r="D1383" s="11" t="s">
        <v>9260</v>
      </c>
      <c r="E1383" s="11" t="s">
        <v>108</v>
      </c>
      <c r="F1383" s="11" t="s">
        <v>1284</v>
      </c>
      <c r="G1383" s="11" t="s">
        <v>8444</v>
      </c>
      <c r="H1383" s="11">
        <v>1</v>
      </c>
      <c r="I1383" s="50"/>
      <c r="J1383" s="11" t="s">
        <v>9261</v>
      </c>
      <c r="K1383" s="11" t="s">
        <v>9262</v>
      </c>
      <c r="L1383" s="11" t="s">
        <v>9237</v>
      </c>
      <c r="M1383" s="12">
        <v>45758</v>
      </c>
      <c r="N1383" s="12">
        <v>45763</v>
      </c>
      <c r="O1383" s="12" t="str">
        <f>IFERROR(_xlfn.XLOOKUP(표1[[#This Row],[시도]]&amp;" "&amp;표1[[#This Row],[시군구]],요금제0402!C:C,요금제0402!G:G),"-")</f>
        <v>지방</v>
      </c>
      <c r="P1383" s="40"/>
      <c r="Q1383" s="57">
        <v>0</v>
      </c>
      <c r="R1383" s="18">
        <f>IF(OR(표1[[#This Row],[대표자명]]="김진국",표1[[#This Row],[사업자번호]]=5913300426),50,100)</f>
        <v>100</v>
      </c>
      <c r="S1383" s="18">
        <v>50</v>
      </c>
      <c r="T1383" s="39" t="s">
        <v>64</v>
      </c>
      <c r="U1383" s="11" t="s">
        <v>64</v>
      </c>
      <c r="V1383" s="11">
        <v>8730602640</v>
      </c>
      <c r="W1383" s="11" t="s">
        <v>218</v>
      </c>
      <c r="X1383" s="11" t="s">
        <v>8447</v>
      </c>
      <c r="Y1383" s="11" t="s">
        <v>8448</v>
      </c>
      <c r="Z1383" s="11">
        <v>1005202971680</v>
      </c>
      <c r="AA1383" s="11" t="s">
        <v>259</v>
      </c>
      <c r="AB1383" s="11" t="s">
        <v>8449</v>
      </c>
      <c r="AC1383" s="11"/>
      <c r="AD1383" s="11"/>
      <c r="AE1383" s="11"/>
      <c r="AF1383" s="15"/>
      <c r="AG1383" s="56" t="str">
        <f>IFERROR(VLOOKUP(표1[[#This Row],[담당자]],'담당자 정보'!$B:$D,2,0),"")</f>
        <v>바로고</v>
      </c>
      <c r="AH1383" s="11" t="str">
        <f>IFERROR(VLOOKUP(표1[[#This Row],[담당자]],'담당자 정보'!$B:$E,4,0),"")</f>
        <v>2팀</v>
      </c>
      <c r="AI1383" s="167" t="s">
        <v>298</v>
      </c>
      <c r="AJ1383" s="39" t="str">
        <f>IFERROR(VLOOKUP(표1[[#This Row],[담당자]],배민비즈계정!$B:$E,3,0),"")</f>
        <v>hbshim</v>
      </c>
      <c r="AK1383" s="39" t="str">
        <f>IFERROR(VLOOKUP(표1[[#This Row],[담당자]],배민비즈계정!$B:$E,4,0),"")</f>
        <v xml:space="preserve"> 010-8940-9029</v>
      </c>
      <c r="AL1383" s="12" t="str">
        <f>VLOOKUP(표1[[#This Row],[담당자]],배민비즈계정!$B:$E,2,0)</f>
        <v>2팀</v>
      </c>
      <c r="AM1383" s="11" t="str">
        <f>VLOOKUP(표1[[#This Row],[담당자]],'담당자 정보'!B:G,6,FALSE)</f>
        <v>최융희</v>
      </c>
      <c r="AN1383" s="11" t="str">
        <f>VLOOKUP(표1[[#This Row],[팀장]],배민비즈계정!$B:$E,3,FALSE)</f>
        <v>yhchoi62</v>
      </c>
      <c r="AO1383" s="16" t="str">
        <f>VLOOKUP(표1[[#This Row],[팀장]],배민비즈계정!$B:$E,4,FALSE)</f>
        <v xml:space="preserve"> 010-2336-6262</v>
      </c>
      <c r="AP1383" s="2" t="str">
        <f t="shared" si="12"/>
        <v>충남</v>
      </c>
      <c r="AQ1383" s="2" t="str">
        <f t="shared" si="13"/>
        <v>공주시</v>
      </c>
      <c r="AR1383" s="2" t="str">
        <f>_xlfn.XLOOKUP(표1[[#This Row],[시도2]]&amp;" "&amp;표1[[#This Row],[시군구2]],요금제0402!C:C,요금제0402!G:G)</f>
        <v>지방</v>
      </c>
      <c r="AS1383" s="2"/>
      <c r="AT1383" s="2"/>
      <c r="AU1383" s="2"/>
    </row>
    <row r="1384" spans="1:47" ht="16.5" customHeight="1">
      <c r="A1384" s="60">
        <v>1382</v>
      </c>
      <c r="B1384" s="11"/>
      <c r="C1384" s="11" t="s">
        <v>9263</v>
      </c>
      <c r="D1384" s="11" t="s">
        <v>9264</v>
      </c>
      <c r="E1384" s="11" t="s">
        <v>108</v>
      </c>
      <c r="F1384" s="11" t="s">
        <v>1747</v>
      </c>
      <c r="G1384" s="11" t="s">
        <v>3566</v>
      </c>
      <c r="H1384" s="11">
        <v>1</v>
      </c>
      <c r="I1384" s="50"/>
      <c r="J1384" s="11" t="s">
        <v>9265</v>
      </c>
      <c r="K1384" s="11" t="s">
        <v>9266</v>
      </c>
      <c r="L1384" s="11" t="s">
        <v>9237</v>
      </c>
      <c r="M1384" s="12">
        <v>45758</v>
      </c>
      <c r="N1384" s="12">
        <v>45763</v>
      </c>
      <c r="O1384" s="12" t="str">
        <f>IFERROR(_xlfn.XLOOKUP(표1[[#This Row],[시도]]&amp;" "&amp;표1[[#This Row],[시군구]],요금제0402!C:C,요금제0402!G:G),"-")</f>
        <v>지방</v>
      </c>
      <c r="P1384" s="40"/>
      <c r="Q1384" s="57">
        <v>0</v>
      </c>
      <c r="R1384" s="18">
        <f>IF(OR(표1[[#This Row],[대표자명]]="김진국",표1[[#This Row],[사업자번호]]=5913300426),50,100)</f>
        <v>100</v>
      </c>
      <c r="S1384" s="18">
        <v>50</v>
      </c>
      <c r="T1384" s="39" t="s">
        <v>64</v>
      </c>
      <c r="U1384" s="11" t="s">
        <v>64</v>
      </c>
      <c r="V1384" s="11">
        <v>7970902819</v>
      </c>
      <c r="W1384" s="11" t="s">
        <v>218</v>
      </c>
      <c r="X1384" s="11" t="s">
        <v>9049</v>
      </c>
      <c r="Y1384" s="11" t="s">
        <v>9050</v>
      </c>
      <c r="Z1384" s="11">
        <v>3511357868843</v>
      </c>
      <c r="AA1384" s="11" t="s">
        <v>9245</v>
      </c>
      <c r="AB1384" s="11" t="s">
        <v>9051</v>
      </c>
      <c r="AC1384" s="11"/>
      <c r="AD1384" s="11"/>
      <c r="AE1384" s="11"/>
      <c r="AF1384" s="15"/>
      <c r="AG1384" s="56" t="str">
        <f>IFERROR(VLOOKUP(표1[[#This Row],[담당자]],'담당자 정보'!$B:$D,2,0),"")</f>
        <v>바로고</v>
      </c>
      <c r="AH1384" s="11" t="str">
        <f>IFERROR(VLOOKUP(표1[[#This Row],[담당자]],'담당자 정보'!$B:$E,4,0),"")</f>
        <v>2팀</v>
      </c>
      <c r="AI1384" s="167" t="s">
        <v>8769</v>
      </c>
      <c r="AJ1384" s="39" t="str">
        <f>IFERROR(VLOOKUP(표1[[#This Row],[담당자]],배민비즈계정!$B:$E,3,0),"")</f>
        <v>gong91</v>
      </c>
      <c r="AK1384" s="39" t="str">
        <f>IFERROR(VLOOKUP(표1[[#This Row],[담당자]],배민비즈계정!$B:$E,4,0),"")</f>
        <v>010-3386-2974</v>
      </c>
      <c r="AL1384" s="12" t="str">
        <f>VLOOKUP(표1[[#This Row],[담당자]],배민비즈계정!$B:$E,2,0)</f>
        <v>2팀</v>
      </c>
      <c r="AM1384" s="11" t="str">
        <f>VLOOKUP(표1[[#This Row],[담당자]],'담당자 정보'!B:G,6,FALSE)</f>
        <v>최융희</v>
      </c>
      <c r="AN1384" s="11" t="str">
        <f>VLOOKUP(표1[[#This Row],[팀장]],배민비즈계정!$B:$E,3,FALSE)</f>
        <v>yhchoi62</v>
      </c>
      <c r="AO1384" s="16" t="str">
        <f>VLOOKUP(표1[[#This Row],[팀장]],배민비즈계정!$B:$E,4,FALSE)</f>
        <v xml:space="preserve"> 010-2336-6262</v>
      </c>
      <c r="AP1384" s="2" t="str">
        <f t="shared" si="12"/>
        <v>경북</v>
      </c>
      <c r="AQ1384" s="2" t="str">
        <f t="shared" si="13"/>
        <v>구미시</v>
      </c>
      <c r="AR1384" s="2" t="str">
        <f>_xlfn.XLOOKUP(표1[[#This Row],[시도2]]&amp;" "&amp;표1[[#This Row],[시군구2]],요금제0402!C:C,요금제0402!G:G)</f>
        <v>지방</v>
      </c>
      <c r="AS1384" s="2"/>
      <c r="AT1384" s="2"/>
      <c r="AU1384" s="2"/>
    </row>
    <row r="1385" spans="1:47" ht="16.5" customHeight="1">
      <c r="A1385" s="44">
        <v>1383</v>
      </c>
      <c r="B1385" s="11"/>
      <c r="C1385" s="11" t="s">
        <v>9267</v>
      </c>
      <c r="D1385" s="11" t="s">
        <v>9268</v>
      </c>
      <c r="E1385" s="11" t="s">
        <v>108</v>
      </c>
      <c r="F1385" s="11" t="s">
        <v>481</v>
      </c>
      <c r="G1385" s="11" t="s">
        <v>3882</v>
      </c>
      <c r="H1385" s="11">
        <v>1</v>
      </c>
      <c r="I1385" s="50"/>
      <c r="J1385" s="11" t="s">
        <v>9269</v>
      </c>
      <c r="K1385" s="11" t="s">
        <v>9083</v>
      </c>
      <c r="L1385" s="11" t="s">
        <v>9237</v>
      </c>
      <c r="M1385" s="12">
        <v>45758</v>
      </c>
      <c r="N1385" s="12">
        <v>45763</v>
      </c>
      <c r="O1385" s="12" t="str">
        <f>IFERROR(_xlfn.XLOOKUP(표1[[#This Row],[시도]]&amp;" "&amp;표1[[#This Row],[시군구]],요금제0402!C:C,요금제0402!G:G),"-")</f>
        <v>지방</v>
      </c>
      <c r="P1385" s="40"/>
      <c r="Q1385" s="57">
        <v>100</v>
      </c>
      <c r="R1385" s="18">
        <f>IF(OR(표1[[#This Row],[대표자명]]="김진국",표1[[#This Row],[사업자번호]]=5913300426),50,100)</f>
        <v>100</v>
      </c>
      <c r="S1385" s="18">
        <v>50</v>
      </c>
      <c r="T1385" s="39" t="s">
        <v>64</v>
      </c>
      <c r="U1385" s="11" t="s">
        <v>64</v>
      </c>
      <c r="V1385" s="11">
        <v>2621702341</v>
      </c>
      <c r="W1385" s="11" t="s">
        <v>9270</v>
      </c>
      <c r="X1385" s="11" t="s">
        <v>9271</v>
      </c>
      <c r="Y1385" s="11" t="s">
        <v>9272</v>
      </c>
      <c r="Z1385" s="11">
        <v>1002930755581</v>
      </c>
      <c r="AA1385" s="11" t="s">
        <v>259</v>
      </c>
      <c r="AB1385" s="11" t="s">
        <v>9273</v>
      </c>
      <c r="AC1385" s="11"/>
      <c r="AD1385" s="11"/>
      <c r="AE1385" s="11"/>
      <c r="AF1385" s="15"/>
      <c r="AG1385" s="56" t="str">
        <f>IFERROR(VLOOKUP(표1[[#This Row],[담당자]],'담당자 정보'!$B:$D,2,0),"")</f>
        <v>바로고</v>
      </c>
      <c r="AH1385" s="11" t="str">
        <f>IFERROR(VLOOKUP(표1[[#This Row],[담당자]],'담당자 정보'!$B:$E,4,0),"")</f>
        <v>2팀</v>
      </c>
      <c r="AI1385" s="167" t="s">
        <v>8769</v>
      </c>
      <c r="AJ1385" s="39" t="str">
        <f>IFERROR(VLOOKUP(표1[[#This Row],[담당자]],배민비즈계정!$B:$E,3,0),"")</f>
        <v>gong91</v>
      </c>
      <c r="AK1385" s="39" t="str">
        <f>IFERROR(VLOOKUP(표1[[#This Row],[담당자]],배민비즈계정!$B:$E,4,0),"")</f>
        <v>010-3386-2974</v>
      </c>
      <c r="AL1385" s="12" t="str">
        <f>VLOOKUP(표1[[#This Row],[담당자]],배민비즈계정!$B:$E,2,0)</f>
        <v>2팀</v>
      </c>
      <c r="AM1385" s="11" t="str">
        <f>VLOOKUP(표1[[#This Row],[담당자]],'담당자 정보'!B:G,6,FALSE)</f>
        <v>최융희</v>
      </c>
      <c r="AN1385" s="11" t="str">
        <f>VLOOKUP(표1[[#This Row],[팀장]],배민비즈계정!$B:$E,3,FALSE)</f>
        <v>yhchoi62</v>
      </c>
      <c r="AO1385" s="16" t="str">
        <f>VLOOKUP(표1[[#This Row],[팀장]],배민비즈계정!$B:$E,4,FALSE)</f>
        <v xml:space="preserve"> 010-2336-6262</v>
      </c>
      <c r="AP1385" s="2" t="str">
        <f t="shared" si="12"/>
        <v>경남</v>
      </c>
      <c r="AQ1385" s="2" t="str">
        <f t="shared" si="13"/>
        <v>양산시</v>
      </c>
      <c r="AR1385" s="2" t="str">
        <f>_xlfn.XLOOKUP(표1[[#This Row],[시도2]]&amp;" "&amp;표1[[#This Row],[시군구2]],요금제0402!C:C,요금제0402!G:G)</f>
        <v>지방</v>
      </c>
      <c r="AS1385" s="2"/>
      <c r="AT1385" s="2"/>
      <c r="AU1385" s="2"/>
    </row>
    <row r="1386" spans="1:47" ht="16.5" customHeight="1">
      <c r="A1386" s="60">
        <v>1384</v>
      </c>
      <c r="B1386" s="11"/>
      <c r="C1386" s="11" t="s">
        <v>9274</v>
      </c>
      <c r="D1386" s="11" t="s">
        <v>9275</v>
      </c>
      <c r="E1386" s="11" t="s">
        <v>108</v>
      </c>
      <c r="F1386" s="11" t="s">
        <v>2149</v>
      </c>
      <c r="G1386" s="11" t="s">
        <v>302</v>
      </c>
      <c r="H1386" s="11">
        <v>1</v>
      </c>
      <c r="I1386" s="50"/>
      <c r="J1386" s="11" t="s">
        <v>9276</v>
      </c>
      <c r="K1386" s="11" t="s">
        <v>9277</v>
      </c>
      <c r="L1386" s="11" t="s">
        <v>9237</v>
      </c>
      <c r="M1386" s="12">
        <v>45758</v>
      </c>
      <c r="N1386" s="12">
        <v>45763</v>
      </c>
      <c r="O1386" s="12" t="str">
        <f>IFERROR(_xlfn.XLOOKUP(표1[[#This Row],[시도]]&amp;" "&amp;표1[[#This Row],[시군구]],요금제0402!C:C,요금제0402!G:G),"-")</f>
        <v>경인B</v>
      </c>
      <c r="P1386" s="40"/>
      <c r="Q1386" s="57">
        <v>0</v>
      </c>
      <c r="R1386" s="18">
        <f>IF(OR(표1[[#This Row],[대표자명]]="김진국",표1[[#This Row],[사업자번호]]=5913300426),50,100)</f>
        <v>100</v>
      </c>
      <c r="S1386" s="18">
        <v>50</v>
      </c>
      <c r="T1386" s="39" t="s">
        <v>64</v>
      </c>
      <c r="U1386" s="11" t="s">
        <v>64</v>
      </c>
      <c r="V1386" s="11">
        <v>5248501157</v>
      </c>
      <c r="W1386" s="11" t="s">
        <v>4180</v>
      </c>
      <c r="X1386" s="11" t="s">
        <v>4181</v>
      </c>
      <c r="Y1386" s="11" t="s">
        <v>4182</v>
      </c>
      <c r="Z1386" s="11">
        <v>1002953863074</v>
      </c>
      <c r="AA1386" s="11" t="s">
        <v>259</v>
      </c>
      <c r="AB1386" s="11" t="s">
        <v>9278</v>
      </c>
      <c r="AC1386" s="11"/>
      <c r="AD1386" s="11"/>
      <c r="AE1386" s="11"/>
      <c r="AF1386" s="15"/>
      <c r="AG1386" s="56" t="str">
        <f>IFERROR(VLOOKUP(표1[[#This Row],[담당자]],'담당자 정보'!$B:$D,2,0),"")</f>
        <v>바로고</v>
      </c>
      <c r="AH1386" s="11" t="str">
        <f>IFERROR(VLOOKUP(표1[[#This Row],[담당자]],'담당자 정보'!$B:$E,4,0),"")</f>
        <v>1팀</v>
      </c>
      <c r="AI1386" s="167" t="s">
        <v>2479</v>
      </c>
      <c r="AJ1386" s="39" t="str">
        <f>IFERROR(VLOOKUP(표1[[#This Row],[담당자]],배민비즈계정!$B:$E,3,0),"")</f>
        <v>yong1217</v>
      </c>
      <c r="AK1386" s="39" t="str">
        <f>IFERROR(VLOOKUP(표1[[#This Row],[담당자]],배민비즈계정!$B:$E,4,0),"")</f>
        <v xml:space="preserve"> 010-9876-9387</v>
      </c>
      <c r="AL1386" s="12" t="str">
        <f>VLOOKUP(표1[[#This Row],[담당자]],배민비즈계정!$B:$E,2,0)</f>
        <v>1팀</v>
      </c>
      <c r="AM1386" s="11" t="str">
        <f>VLOOKUP(표1[[#This Row],[담당자]],'담당자 정보'!B:G,6,FALSE)</f>
        <v>평정현</v>
      </c>
      <c r="AN1386" s="11" t="str">
        <f>VLOOKUP(표1[[#This Row],[팀장]],배민비즈계정!$B:$E,3,FALSE)</f>
        <v>jhpyeong</v>
      </c>
      <c r="AO1386" s="16" t="str">
        <f>VLOOKUP(표1[[#This Row],[팀장]],배민비즈계정!$B:$E,4,FALSE)</f>
        <v>010-4660-7292</v>
      </c>
      <c r="AP1386" s="2" t="str">
        <f t="shared" si="12"/>
        <v>인천</v>
      </c>
      <c r="AQ1386" s="2" t="str">
        <f t="shared" si="13"/>
        <v>중구</v>
      </c>
      <c r="AR1386" s="2" t="str">
        <f>_xlfn.XLOOKUP(표1[[#This Row],[시도2]]&amp;" "&amp;표1[[#This Row],[시군구2]],요금제0402!C:C,요금제0402!G:G)</f>
        <v>경인B</v>
      </c>
      <c r="AS1386" s="2"/>
      <c r="AT1386" s="2"/>
      <c r="AU1386" s="2"/>
    </row>
    <row r="1387" spans="1:47" ht="16.5" customHeight="1">
      <c r="A1387" s="44">
        <v>1385</v>
      </c>
      <c r="B1387" s="11"/>
      <c r="C1387" s="11" t="s">
        <v>9279</v>
      </c>
      <c r="D1387" s="11" t="s">
        <v>9280</v>
      </c>
      <c r="E1387" s="11" t="s">
        <v>56</v>
      </c>
      <c r="F1387" s="11" t="s">
        <v>2149</v>
      </c>
      <c r="G1387" s="11" t="s">
        <v>289</v>
      </c>
      <c r="H1387" s="11">
        <v>1</v>
      </c>
      <c r="I1387" s="50"/>
      <c r="J1387" s="11" t="s">
        <v>9281</v>
      </c>
      <c r="K1387" s="11" t="s">
        <v>9282</v>
      </c>
      <c r="L1387" s="11" t="s">
        <v>9237</v>
      </c>
      <c r="M1387" s="12">
        <v>45758</v>
      </c>
      <c r="N1387" s="12">
        <v>45763</v>
      </c>
      <c r="O1387" s="12" t="str">
        <f>IFERROR(_xlfn.XLOOKUP(표1[[#This Row],[시도]]&amp;" "&amp;표1[[#This Row],[시군구]],요금제0402!C:C,요금제0402!G:G),"-")</f>
        <v>경인B</v>
      </c>
      <c r="P1387" s="40"/>
      <c r="Q1387" s="57">
        <v>0</v>
      </c>
      <c r="R1387" s="18">
        <f>IF(OR(표1[[#This Row],[대표자명]]="김진국",표1[[#This Row],[사업자번호]]=5913300426),50,100)</f>
        <v>100</v>
      </c>
      <c r="S1387" s="18">
        <v>50</v>
      </c>
      <c r="T1387" s="39" t="s">
        <v>64</v>
      </c>
      <c r="U1387" s="11" t="s">
        <v>64</v>
      </c>
      <c r="V1387" s="11">
        <v>5248501157</v>
      </c>
      <c r="W1387" s="11" t="s">
        <v>4180</v>
      </c>
      <c r="X1387" s="11" t="s">
        <v>4181</v>
      </c>
      <c r="Y1387" s="11" t="s">
        <v>4182</v>
      </c>
      <c r="Z1387" s="11">
        <v>1002953863074</v>
      </c>
      <c r="AA1387" s="11" t="s">
        <v>259</v>
      </c>
      <c r="AB1387" s="11" t="s">
        <v>9278</v>
      </c>
      <c r="AC1387" s="11"/>
      <c r="AD1387" s="11"/>
      <c r="AE1387" s="11"/>
      <c r="AF1387" s="15"/>
      <c r="AG1387" s="56" t="str">
        <f>IFERROR(VLOOKUP(표1[[#This Row],[담당자]],'담당자 정보'!$B:$D,2,0),"")</f>
        <v>바로고</v>
      </c>
      <c r="AH1387" s="11" t="str">
        <f>IFERROR(VLOOKUP(표1[[#This Row],[담당자]],'담당자 정보'!$B:$E,4,0),"")</f>
        <v>1팀</v>
      </c>
      <c r="AI1387" s="167" t="s">
        <v>2479</v>
      </c>
      <c r="AJ1387" s="39" t="str">
        <f>IFERROR(VLOOKUP(표1[[#This Row],[담당자]],배민비즈계정!$B:$E,3,0),"")</f>
        <v>yong1217</v>
      </c>
      <c r="AK1387" s="39" t="str">
        <f>IFERROR(VLOOKUP(표1[[#This Row],[담당자]],배민비즈계정!$B:$E,4,0),"")</f>
        <v xml:space="preserve"> 010-9876-9387</v>
      </c>
      <c r="AL1387" s="12" t="str">
        <f>VLOOKUP(표1[[#This Row],[담당자]],배민비즈계정!$B:$E,2,0)</f>
        <v>1팀</v>
      </c>
      <c r="AM1387" s="11" t="str">
        <f>VLOOKUP(표1[[#This Row],[담당자]],'담당자 정보'!B:G,6,FALSE)</f>
        <v>평정현</v>
      </c>
      <c r="AN1387" s="11" t="str">
        <f>VLOOKUP(표1[[#This Row],[팀장]],배민비즈계정!$B:$E,3,FALSE)</f>
        <v>jhpyeong</v>
      </c>
      <c r="AO1387" s="16" t="str">
        <f>VLOOKUP(표1[[#This Row],[팀장]],배민비즈계정!$B:$E,4,FALSE)</f>
        <v>010-4660-7292</v>
      </c>
      <c r="AP1387" s="2" t="str">
        <f t="shared" si="12"/>
        <v>인천</v>
      </c>
      <c r="AQ1387" s="2" t="str">
        <f t="shared" si="13"/>
        <v>동구</v>
      </c>
      <c r="AR1387" s="2" t="str">
        <f>_xlfn.XLOOKUP(표1[[#This Row],[시도2]]&amp;" "&amp;표1[[#This Row],[시군구2]],요금제0402!C:C,요금제0402!G:G)</f>
        <v>경인B</v>
      </c>
      <c r="AS1387" s="2"/>
      <c r="AT1387" s="2"/>
      <c r="AU1387" s="2"/>
    </row>
    <row r="1388" spans="1:47" ht="16.5" customHeight="1">
      <c r="A1388" s="60">
        <v>1386</v>
      </c>
      <c r="B1388" s="11"/>
      <c r="C1388" s="11" t="s">
        <v>9283</v>
      </c>
      <c r="D1388" s="11" t="s">
        <v>9284</v>
      </c>
      <c r="E1388" s="11" t="s">
        <v>108</v>
      </c>
      <c r="F1388" s="11" t="s">
        <v>481</v>
      </c>
      <c r="G1388" s="11" t="s">
        <v>3142</v>
      </c>
      <c r="H1388" s="11">
        <v>1</v>
      </c>
      <c r="I1388" s="50"/>
      <c r="J1388" s="11" t="s">
        <v>9285</v>
      </c>
      <c r="K1388" s="11" t="s">
        <v>9286</v>
      </c>
      <c r="L1388" s="11" t="s">
        <v>9237</v>
      </c>
      <c r="M1388" s="12">
        <v>45758</v>
      </c>
      <c r="N1388" s="12">
        <v>45763</v>
      </c>
      <c r="O1388" s="12" t="str">
        <f>IFERROR(_xlfn.XLOOKUP(표1[[#This Row],[시도]]&amp;" "&amp;표1[[#This Row],[시군구]],요금제0402!C:C,요금제0402!G:G),"-")</f>
        <v>지방</v>
      </c>
      <c r="P1388" s="40"/>
      <c r="Q1388" s="57">
        <v>0</v>
      </c>
      <c r="R1388" s="18">
        <f>IF(OR(표1[[#This Row],[대표자명]]="김진국",표1[[#This Row],[사업자번호]]=5913300426),50,100)</f>
        <v>100</v>
      </c>
      <c r="S1388" s="18">
        <v>50</v>
      </c>
      <c r="T1388" s="39" t="s">
        <v>64</v>
      </c>
      <c r="U1388" s="11" t="s">
        <v>64</v>
      </c>
      <c r="V1388" s="11">
        <v>3665400863</v>
      </c>
      <c r="W1388" s="11" t="s">
        <v>9287</v>
      </c>
      <c r="X1388" s="11" t="s">
        <v>9288</v>
      </c>
      <c r="Y1388" s="11" t="s">
        <v>9289</v>
      </c>
      <c r="Z1388" s="11">
        <v>2210113269205</v>
      </c>
      <c r="AA1388" s="11" t="s">
        <v>488</v>
      </c>
      <c r="AB1388" s="11" t="s">
        <v>3148</v>
      </c>
      <c r="AC1388" s="11"/>
      <c r="AD1388" s="11"/>
      <c r="AE1388" s="11"/>
      <c r="AF1388" s="15"/>
      <c r="AG1388" s="56" t="str">
        <f>IFERROR(VLOOKUP(표1[[#This Row],[담당자]],'담당자 정보'!$B:$D,2,0),"")</f>
        <v>바로고</v>
      </c>
      <c r="AH1388" s="11" t="str">
        <f>IFERROR(VLOOKUP(표1[[#This Row],[담당자]],'담당자 정보'!$B:$E,4,0),"")</f>
        <v>1팀</v>
      </c>
      <c r="AI1388" s="167" t="s">
        <v>131</v>
      </c>
      <c r="AJ1388" s="39" t="str">
        <f>IFERROR(VLOOKUP(표1[[#This Row],[담당자]],배민비즈계정!$B:$E,3,0),"")</f>
        <v>kwpark</v>
      </c>
      <c r="AK1388" s="39" t="str">
        <f>IFERROR(VLOOKUP(표1[[#This Row],[담당자]],배민비즈계정!$B:$E,4,0),"")</f>
        <v>010-9098-6748</v>
      </c>
      <c r="AL1388" s="12" t="str">
        <f>VLOOKUP(표1[[#This Row],[담당자]],배민비즈계정!$B:$E,2,0)</f>
        <v>1팀</v>
      </c>
      <c r="AM1388" s="11" t="str">
        <f>VLOOKUP(표1[[#This Row],[담당자]],'담당자 정보'!B:G,6,FALSE)</f>
        <v>평정현</v>
      </c>
      <c r="AN1388" s="11" t="str">
        <f>VLOOKUP(표1[[#This Row],[팀장]],배민비즈계정!$B:$E,3,FALSE)</f>
        <v>jhpyeong</v>
      </c>
      <c r="AO1388" s="16" t="str">
        <f>VLOOKUP(표1[[#This Row],[팀장]],배민비즈계정!$B:$E,4,FALSE)</f>
        <v>010-4660-7292</v>
      </c>
      <c r="AP1388" s="2" t="str">
        <f t="shared" si="12"/>
        <v>경남</v>
      </c>
      <c r="AQ1388" s="2" t="str">
        <f t="shared" si="13"/>
        <v>창원시 마산합포구</v>
      </c>
      <c r="AR1388" s="2" t="str">
        <f>_xlfn.XLOOKUP(표1[[#This Row],[시도2]]&amp;" "&amp;표1[[#This Row],[시군구2]],요금제0402!C:C,요금제0402!G:G)</f>
        <v>지방</v>
      </c>
      <c r="AS1388" s="2"/>
      <c r="AT1388" s="2"/>
      <c r="AU1388" s="2"/>
    </row>
    <row r="1389" spans="1:47" ht="16.5" customHeight="1">
      <c r="A1389" s="44">
        <v>1387</v>
      </c>
      <c r="B1389" s="11"/>
      <c r="C1389" s="11" t="s">
        <v>9290</v>
      </c>
      <c r="D1389" s="11" t="s">
        <v>9291</v>
      </c>
      <c r="E1389" s="11" t="s">
        <v>108</v>
      </c>
      <c r="F1389" s="11" t="s">
        <v>109</v>
      </c>
      <c r="G1389" s="11" t="s">
        <v>170</v>
      </c>
      <c r="H1389" s="11">
        <v>1</v>
      </c>
      <c r="I1389" s="50"/>
      <c r="J1389" s="11" t="s">
        <v>9292</v>
      </c>
      <c r="K1389" s="11" t="s">
        <v>9293</v>
      </c>
      <c r="L1389" s="11" t="s">
        <v>9237</v>
      </c>
      <c r="M1389" s="12">
        <v>45758</v>
      </c>
      <c r="N1389" s="12">
        <v>45763</v>
      </c>
      <c r="O1389" s="12" t="str">
        <f>IFERROR(_xlfn.XLOOKUP(표1[[#This Row],[시도]]&amp;" "&amp;표1[[#This Row],[시군구]],요금제0402!C:C,요금제0402!G:G),"-")</f>
        <v>경인B</v>
      </c>
      <c r="P1389" s="40"/>
      <c r="Q1389" s="57">
        <v>0</v>
      </c>
      <c r="R1389" s="18">
        <f>IF(OR(표1[[#This Row],[대표자명]]="김진국",표1[[#This Row],[사업자번호]]=5913300426),50,100)</f>
        <v>100</v>
      </c>
      <c r="S1389" s="18">
        <v>50</v>
      </c>
      <c r="T1389" s="39" t="s">
        <v>64</v>
      </c>
      <c r="U1389" s="11" t="s">
        <v>64</v>
      </c>
      <c r="V1389" s="11">
        <v>5112759051</v>
      </c>
      <c r="W1389" s="11" t="s">
        <v>9294</v>
      </c>
      <c r="X1389" s="11" t="s">
        <v>9295</v>
      </c>
      <c r="Y1389" s="11" t="s">
        <v>9296</v>
      </c>
      <c r="Z1389" s="11">
        <v>3020741336921</v>
      </c>
      <c r="AA1389" s="11" t="s">
        <v>142</v>
      </c>
      <c r="AB1389" s="11" t="s">
        <v>9297</v>
      </c>
      <c r="AC1389" s="11"/>
      <c r="AD1389" s="11"/>
      <c r="AE1389" s="11"/>
      <c r="AF1389" s="15"/>
      <c r="AG1389" s="56" t="str">
        <f>IFERROR(VLOOKUP(표1[[#This Row],[담당자]],'담당자 정보'!$B:$D,2,0),"")</f>
        <v>바로고</v>
      </c>
      <c r="AH1389" s="11" t="str">
        <f>IFERROR(VLOOKUP(표1[[#This Row],[담당자]],'담당자 정보'!$B:$E,4,0),"")</f>
        <v>1팀</v>
      </c>
      <c r="AI1389" s="167" t="s">
        <v>356</v>
      </c>
      <c r="AJ1389" s="39" t="str">
        <f>IFERROR(VLOOKUP(표1[[#This Row],[담당자]],배민비즈계정!$B:$E,3,0),"")</f>
        <v>jhpyeong</v>
      </c>
      <c r="AK1389" s="39" t="str">
        <f>IFERROR(VLOOKUP(표1[[#This Row],[담당자]],배민비즈계정!$B:$E,4,0),"")</f>
        <v>010-4660-7292</v>
      </c>
      <c r="AL1389" s="12" t="str">
        <f>VLOOKUP(표1[[#This Row],[담당자]],배민비즈계정!$B:$E,2,0)</f>
        <v>1팀 팀장</v>
      </c>
      <c r="AM1389" s="11" t="str">
        <f>VLOOKUP(표1[[#This Row],[담당자]],'담당자 정보'!B:G,6,FALSE)</f>
        <v>평정현</v>
      </c>
      <c r="AN1389" s="11" t="str">
        <f>VLOOKUP(표1[[#This Row],[팀장]],배민비즈계정!$B:$E,3,FALSE)</f>
        <v>jhpyeong</v>
      </c>
      <c r="AO1389" s="16" t="str">
        <f>VLOOKUP(표1[[#This Row],[팀장]],배민비즈계정!$B:$E,4,FALSE)</f>
        <v>010-4660-7292</v>
      </c>
      <c r="AP1389" s="2" t="str">
        <f t="shared" si="12"/>
        <v>경기</v>
      </c>
      <c r="AQ1389" s="2" t="str">
        <f t="shared" si="13"/>
        <v>평택시</v>
      </c>
      <c r="AR1389" s="2" t="str">
        <f>_xlfn.XLOOKUP(표1[[#This Row],[시도2]]&amp;" "&amp;표1[[#This Row],[시군구2]],요금제0402!C:C,요금제0402!G:G)</f>
        <v>경인B</v>
      </c>
      <c r="AS1389" s="2"/>
      <c r="AT1389" s="2"/>
      <c r="AU1389" s="2"/>
    </row>
    <row r="1390" spans="1:47" ht="16.5" customHeight="1">
      <c r="A1390" s="60">
        <v>1388</v>
      </c>
      <c r="B1390" s="11"/>
      <c r="C1390" s="11" t="s">
        <v>9298</v>
      </c>
      <c r="D1390" s="11" t="s">
        <v>9299</v>
      </c>
      <c r="E1390" s="11" t="s">
        <v>3758</v>
      </c>
      <c r="F1390" s="11" t="s">
        <v>109</v>
      </c>
      <c r="G1390" s="11" t="s">
        <v>819</v>
      </c>
      <c r="H1390" s="11">
        <v>0</v>
      </c>
      <c r="I1390" s="50"/>
      <c r="J1390" s="11" t="s">
        <v>9300</v>
      </c>
      <c r="K1390" s="11" t="s">
        <v>8185</v>
      </c>
      <c r="L1390" s="11" t="s">
        <v>9237</v>
      </c>
      <c r="M1390" s="12">
        <v>45758</v>
      </c>
      <c r="N1390" s="12">
        <v>45763</v>
      </c>
      <c r="O1390" s="12" t="str">
        <f>IFERROR(_xlfn.XLOOKUP(표1[[#This Row],[시도]]&amp;" "&amp;표1[[#This Row],[시군구]],요금제0402!C:C,요금제0402!G:G),"-")</f>
        <v>경인B</v>
      </c>
      <c r="P1390" s="40"/>
      <c r="Q1390" s="57">
        <v>0</v>
      </c>
      <c r="R1390" s="18">
        <f>IF(OR(표1[[#This Row],[대표자명]]="김진국",표1[[#This Row],[사업자번호]]=5913300426),50,100)</f>
        <v>100</v>
      </c>
      <c r="S1390" s="18">
        <v>50</v>
      </c>
      <c r="T1390" s="39" t="s">
        <v>64</v>
      </c>
      <c r="U1390" s="11" t="s">
        <v>150</v>
      </c>
      <c r="V1390" s="11">
        <v>0</v>
      </c>
      <c r="W1390" s="11">
        <v>0</v>
      </c>
      <c r="X1390" s="11">
        <v>0</v>
      </c>
      <c r="Y1390" s="11">
        <v>0</v>
      </c>
      <c r="Z1390" s="11">
        <v>0</v>
      </c>
      <c r="AA1390" s="11">
        <v>0</v>
      </c>
      <c r="AB1390" s="11">
        <v>0</v>
      </c>
      <c r="AC1390" s="11"/>
      <c r="AD1390" s="11"/>
      <c r="AE1390" s="11"/>
      <c r="AF1390" s="15"/>
      <c r="AG1390" s="56" t="str">
        <f>IFERROR(VLOOKUP(표1[[#This Row],[담당자]],'담당자 정보'!$B:$D,2,0),"")</f>
        <v>바로고</v>
      </c>
      <c r="AH1390" s="11" t="str">
        <f>IFERROR(VLOOKUP(표1[[#This Row],[담당자]],'담당자 정보'!$B:$E,4,0),"")</f>
        <v>1팀</v>
      </c>
      <c r="AI1390" s="167" t="s">
        <v>131</v>
      </c>
      <c r="AJ1390" s="39" t="str">
        <f>IFERROR(VLOOKUP(표1[[#This Row],[담당자]],배민비즈계정!$B:$E,3,0),"")</f>
        <v>kwpark</v>
      </c>
      <c r="AK1390" s="39" t="str">
        <f>IFERROR(VLOOKUP(표1[[#This Row],[담당자]],배민비즈계정!$B:$E,4,0),"")</f>
        <v>010-9098-6748</v>
      </c>
      <c r="AL1390" s="12" t="str">
        <f>VLOOKUP(표1[[#This Row],[담당자]],배민비즈계정!$B:$E,2,0)</f>
        <v>1팀</v>
      </c>
      <c r="AM1390" s="11" t="str">
        <f>VLOOKUP(표1[[#This Row],[담당자]],'담당자 정보'!B:G,6,FALSE)</f>
        <v>평정현</v>
      </c>
      <c r="AN1390" s="11" t="str">
        <f>VLOOKUP(표1[[#This Row],[팀장]],배민비즈계정!$B:$E,3,FALSE)</f>
        <v>jhpyeong</v>
      </c>
      <c r="AO1390" s="16" t="str">
        <f>VLOOKUP(표1[[#This Row],[팀장]],배민비즈계정!$B:$E,4,FALSE)</f>
        <v>010-4660-7292</v>
      </c>
      <c r="AP1390" s="2" t="str">
        <f t="shared" si="12"/>
        <v>경기</v>
      </c>
      <c r="AQ1390" s="2" t="str">
        <f t="shared" si="13"/>
        <v>광주시</v>
      </c>
      <c r="AR1390" s="2" t="str">
        <f>_xlfn.XLOOKUP(표1[[#This Row],[시도2]]&amp;" "&amp;표1[[#This Row],[시군구2]],요금제0402!C:C,요금제0402!G:G)</f>
        <v>경인B</v>
      </c>
      <c r="AS1390" s="2"/>
      <c r="AT1390" s="2"/>
      <c r="AU1390" s="2"/>
    </row>
    <row r="1391" spans="1:47" ht="16.5" customHeight="1">
      <c r="A1391" s="44">
        <v>1389</v>
      </c>
      <c r="B1391" s="17"/>
      <c r="C1391" s="17" t="s">
        <v>9301</v>
      </c>
      <c r="D1391" s="17" t="s">
        <v>9302</v>
      </c>
      <c r="E1391" s="11" t="s">
        <v>108</v>
      </c>
      <c r="F1391" s="17" t="s">
        <v>481</v>
      </c>
      <c r="G1391" s="11" t="s">
        <v>3142</v>
      </c>
      <c r="H1391" s="11">
        <v>1</v>
      </c>
      <c r="I1391" s="154"/>
      <c r="J1391" s="17" t="s">
        <v>9303</v>
      </c>
      <c r="K1391" s="17" t="s">
        <v>9286</v>
      </c>
      <c r="L1391" s="11" t="s">
        <v>9237</v>
      </c>
      <c r="M1391" s="12">
        <v>45758</v>
      </c>
      <c r="N1391" s="12">
        <v>45763</v>
      </c>
      <c r="O1391" s="12" t="str">
        <f>IFERROR(_xlfn.XLOOKUP(표1[[#This Row],[시도]]&amp;" "&amp;표1[[#This Row],[시군구]],요금제0402!C:C,요금제0402!G:G),"-")</f>
        <v>지방</v>
      </c>
      <c r="P1391" s="156"/>
      <c r="Q1391" s="57">
        <v>100</v>
      </c>
      <c r="R1391" s="18">
        <f>IF(OR(표1[[#This Row],[대표자명]]="김진국",표1[[#This Row],[사업자번호]]=5913300426),50,100)</f>
        <v>100</v>
      </c>
      <c r="S1391" s="18">
        <v>50</v>
      </c>
      <c r="T1391" s="39" t="s">
        <v>64</v>
      </c>
      <c r="U1391" s="11" t="s">
        <v>64</v>
      </c>
      <c r="V1391" s="11">
        <v>7393100529</v>
      </c>
      <c r="W1391" s="11" t="s">
        <v>9304</v>
      </c>
      <c r="X1391" s="11" t="s">
        <v>9305</v>
      </c>
      <c r="Y1391" s="11" t="s">
        <v>9306</v>
      </c>
      <c r="Z1391" s="11">
        <v>110217996350</v>
      </c>
      <c r="AA1391" s="11" t="s">
        <v>165</v>
      </c>
      <c r="AB1391" s="11" t="s">
        <v>9307</v>
      </c>
      <c r="AC1391" s="17"/>
      <c r="AD1391" s="17"/>
      <c r="AE1391" s="17"/>
      <c r="AF1391" s="32"/>
      <c r="AG1391" s="56" t="str">
        <f>IFERROR(VLOOKUP(표1[[#This Row],[담당자]],'담당자 정보'!$B:$D,2,0),"")</f>
        <v>바로고</v>
      </c>
      <c r="AH1391" s="17" t="str">
        <f>IFERROR(VLOOKUP(표1[[#This Row],[담당자]],'담당자 정보'!$B:$E,4,0),"")</f>
        <v>2팀</v>
      </c>
      <c r="AI1391" s="167" t="s">
        <v>8769</v>
      </c>
      <c r="AJ1391" s="41" t="str">
        <f>IFERROR(VLOOKUP(표1[[#This Row],[담당자]],배민비즈계정!$B:$E,3,0),"")</f>
        <v>gong91</v>
      </c>
      <c r="AK1391" s="41" t="str">
        <f>IFERROR(VLOOKUP(표1[[#This Row],[담당자]],배민비즈계정!$B:$E,4,0),"")</f>
        <v>010-3386-2974</v>
      </c>
      <c r="AL1391" s="78" t="str">
        <f>VLOOKUP(표1[[#This Row],[담당자]],배민비즈계정!$B:$E,2,0)</f>
        <v>2팀</v>
      </c>
      <c r="AM1391" s="17" t="str">
        <f>VLOOKUP(표1[[#This Row],[담당자]],'담당자 정보'!B:G,6,FALSE)</f>
        <v>최융희</v>
      </c>
      <c r="AN1391" s="17" t="str">
        <f>VLOOKUP(표1[[#This Row],[팀장]],배민비즈계정!$B:$E,3,FALSE)</f>
        <v>yhchoi62</v>
      </c>
      <c r="AO1391" s="103" t="str">
        <f>VLOOKUP(표1[[#This Row],[팀장]],배민비즈계정!$B:$E,4,FALSE)</f>
        <v xml:space="preserve"> 010-2336-6262</v>
      </c>
      <c r="AP1391" s="2" t="str">
        <f t="shared" si="12"/>
        <v>경남</v>
      </c>
      <c r="AQ1391" s="2" t="str">
        <f t="shared" si="13"/>
        <v>창원시 마산합포구</v>
      </c>
      <c r="AR1391" s="2" t="str">
        <f>_xlfn.XLOOKUP(표1[[#This Row],[시도2]]&amp;" "&amp;표1[[#This Row],[시군구2]],요금제0402!C:C,요금제0402!G:G)</f>
        <v>지방</v>
      </c>
      <c r="AS1391" s="2"/>
      <c r="AT1391" s="2"/>
      <c r="AU1391" s="2"/>
    </row>
    <row r="1392" spans="1:47" ht="16.5" customHeight="1">
      <c r="A1392" s="60">
        <v>1390</v>
      </c>
      <c r="B1392" s="11"/>
      <c r="C1392" s="11" t="s">
        <v>9308</v>
      </c>
      <c r="D1392" s="11" t="s">
        <v>9309</v>
      </c>
      <c r="E1392" s="11" t="s">
        <v>75</v>
      </c>
      <c r="F1392" s="11" t="s">
        <v>1236</v>
      </c>
      <c r="G1392" s="11" t="s">
        <v>7171</v>
      </c>
      <c r="H1392" s="11">
        <v>0</v>
      </c>
      <c r="I1392" s="50"/>
      <c r="J1392" s="11" t="s">
        <v>9310</v>
      </c>
      <c r="K1392" s="11" t="s">
        <v>9311</v>
      </c>
      <c r="L1392" s="11" t="s">
        <v>9237</v>
      </c>
      <c r="M1392" s="12">
        <v>45765</v>
      </c>
      <c r="N1392" s="12">
        <v>45770</v>
      </c>
      <c r="O1392" s="12" t="str">
        <f>IFERROR(_xlfn.XLOOKUP(표1[[#This Row],[시도]]&amp;" "&amp;표1[[#This Row],[시군구]],요금제0402!C:C,요금제0402!G:G),"-")</f>
        <v>지방</v>
      </c>
      <c r="P1392" s="40"/>
      <c r="Q1392" s="57">
        <v>0</v>
      </c>
      <c r="R1392" s="18">
        <v>100</v>
      </c>
      <c r="S1392" s="18">
        <v>50</v>
      </c>
      <c r="T1392" s="39" t="s">
        <v>64</v>
      </c>
      <c r="U1392" s="11" t="s">
        <v>64</v>
      </c>
      <c r="V1392" s="11">
        <v>6776500532</v>
      </c>
      <c r="W1392" s="11" t="s">
        <v>9312</v>
      </c>
      <c r="X1392" s="11" t="s">
        <v>3668</v>
      </c>
      <c r="Y1392" s="11" t="s">
        <v>7175</v>
      </c>
      <c r="Z1392" s="11" t="s">
        <v>7176</v>
      </c>
      <c r="AA1392" s="11" t="s">
        <v>142</v>
      </c>
      <c r="AB1392" s="11" t="s">
        <v>7177</v>
      </c>
      <c r="AC1392" s="11"/>
      <c r="AD1392" s="11"/>
      <c r="AE1392" s="11"/>
      <c r="AF1392" s="15"/>
      <c r="AG1392" s="17" t="str">
        <f>IFERROR(VLOOKUP(표1[[#This Row],[담당자]],'담당자 정보'!$B:$D,2,0),"")</f>
        <v>바로고</v>
      </c>
      <c r="AH1392" s="11" t="str">
        <f>IFERROR(VLOOKUP(표1[[#This Row],[담당자]],'담당자 정보'!$B:$E,4,0),"")</f>
        <v>4팀</v>
      </c>
      <c r="AI1392" s="41" t="s">
        <v>9222</v>
      </c>
      <c r="AJ1392" s="39" t="str">
        <f>IFERROR(VLOOKUP(표1[[#This Row],[담당자]],배민비즈계정!$B:$E,3,0),"")</f>
        <v>leeys0627</v>
      </c>
      <c r="AK1392" s="39" t="str">
        <f>IFERROR(VLOOKUP(표1[[#This Row],[담당자]],배민비즈계정!$B:$E,4,0),"")</f>
        <v>010-6379-6584</v>
      </c>
      <c r="AL1392" s="12" t="str">
        <f>VLOOKUP(표1[[#This Row],[담당자]],배민비즈계정!$B:$E,2,0)</f>
        <v>4팀</v>
      </c>
      <c r="AM1392" s="11" t="str">
        <f>VLOOKUP(표1[[#This Row],[담당자]],'담당자 정보'!B:G,6,FALSE)</f>
        <v>최융희</v>
      </c>
      <c r="AN1392" s="11" t="str">
        <f>VLOOKUP(표1[[#This Row],[팀장]],배민비즈계정!$B:$E,3,FALSE)</f>
        <v>yhchoi62</v>
      </c>
      <c r="AO1392" s="16" t="str">
        <f>VLOOKUP(표1[[#This Row],[팀장]],배민비즈계정!$B:$E,4,FALSE)</f>
        <v xml:space="preserve"> 010-2336-6262</v>
      </c>
      <c r="AP1392" s="2" t="str">
        <f t="shared" ref="AP1392:AQ1399" si="14">F1392</f>
        <v>전남</v>
      </c>
      <c r="AQ1392" s="2" t="str">
        <f t="shared" si="14"/>
        <v>광양시</v>
      </c>
      <c r="AR1392" s="2" t="str">
        <f>_xlfn.XLOOKUP(표1[[#This Row],[시도2]]&amp;" "&amp;표1[[#This Row],[시군구2]],요금제0402!C:C,요금제0402!G:G)</f>
        <v>지방</v>
      </c>
      <c r="AS1392" s="2"/>
      <c r="AT1392" s="2"/>
      <c r="AU1392" s="2"/>
    </row>
    <row r="1393" spans="1:47" ht="16.5" customHeight="1">
      <c r="A1393" s="44">
        <v>1391</v>
      </c>
      <c r="B1393" s="11"/>
      <c r="C1393" s="11" t="s">
        <v>9313</v>
      </c>
      <c r="D1393" s="11" t="s">
        <v>9314</v>
      </c>
      <c r="E1393" s="11" t="s">
        <v>3758</v>
      </c>
      <c r="F1393" s="11" t="s">
        <v>309</v>
      </c>
      <c r="G1393" s="11" t="s">
        <v>3318</v>
      </c>
      <c r="H1393" s="11">
        <v>0</v>
      </c>
      <c r="I1393" s="50"/>
      <c r="J1393" s="11" t="s">
        <v>9315</v>
      </c>
      <c r="K1393" s="11" t="s">
        <v>9316</v>
      </c>
      <c r="L1393" s="11" t="s">
        <v>9237</v>
      </c>
      <c r="M1393" s="12">
        <v>45765</v>
      </c>
      <c r="N1393" s="12">
        <v>45770</v>
      </c>
      <c r="O1393" s="12" t="str">
        <f>IFERROR(_xlfn.XLOOKUP(표1[[#This Row],[시도]]&amp;" "&amp;표1[[#This Row],[시군구]],요금제0402!C:C,요금제0402!G:G),"-")</f>
        <v>지방</v>
      </c>
      <c r="P1393" s="40"/>
      <c r="Q1393" s="57">
        <v>0</v>
      </c>
      <c r="R1393" s="18">
        <v>100</v>
      </c>
      <c r="S1393" s="18">
        <v>50</v>
      </c>
      <c r="T1393" s="39" t="s">
        <v>64</v>
      </c>
      <c r="U1393" s="11" t="s">
        <v>150</v>
      </c>
      <c r="V1393" s="11">
        <v>0</v>
      </c>
      <c r="W1393" s="11">
        <v>0</v>
      </c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/>
      <c r="AD1393" s="11"/>
      <c r="AE1393" s="11"/>
      <c r="AF1393" s="15"/>
      <c r="AG1393" s="56" t="str">
        <f>IFERROR(VLOOKUP(표1[[#This Row],[담당자]],'담당자 정보'!$B:$D,2,0),"")</f>
        <v>모아라인</v>
      </c>
      <c r="AH1393" s="11" t="str">
        <f>IFERROR(VLOOKUP(표1[[#This Row],[담당자]],'담당자 정보'!$B:$E,4,0),"")</f>
        <v>인프라확장_3팀</v>
      </c>
      <c r="AI1393" s="167" t="s">
        <v>333</v>
      </c>
      <c r="AJ1393" s="39" t="str">
        <f>IFERROR(VLOOKUP(표1[[#This Row],[담당자]],배민비즈계정!$B:$E,3,0),"")</f>
        <v>samsami7777777</v>
      </c>
      <c r="AK1393" s="39" t="str">
        <f>IFERROR(VLOOKUP(표1[[#This Row],[담당자]],배민비즈계정!$B:$E,4,0),"")</f>
        <v>010-5212-8218</v>
      </c>
      <c r="AL1393" s="12" t="str">
        <f>VLOOKUP(표1[[#This Row],[담당자]],배민비즈계정!$B:$E,2,0)</f>
        <v>모아라인</v>
      </c>
      <c r="AM1393" s="11" t="str">
        <f>VLOOKUP(표1[[#This Row],[담당자]],'담당자 정보'!B:G,6,FALSE)</f>
        <v>김영선</v>
      </c>
      <c r="AN1393" s="11" t="str">
        <f>VLOOKUP(표1[[#This Row],[팀장]],배민비즈계정!$B:$E,3,FALSE)</f>
        <v>samsami7777777</v>
      </c>
      <c r="AO1393" s="16" t="str">
        <f>VLOOKUP(표1[[#This Row],[팀장]],배민비즈계정!$B:$E,4,FALSE)</f>
        <v>010-5212-8218</v>
      </c>
      <c r="AP1393" s="2" t="str">
        <f t="shared" si="14"/>
        <v>대구</v>
      </c>
      <c r="AQ1393" s="2" t="str">
        <f t="shared" si="14"/>
        <v>수성구</v>
      </c>
      <c r="AR1393" s="2" t="str">
        <f>_xlfn.XLOOKUP(표1[[#This Row],[시도2]]&amp;" "&amp;표1[[#This Row],[시군구2]],요금제0402!C:C,요금제0402!G:G)</f>
        <v>지방</v>
      </c>
      <c r="AS1393" s="2"/>
      <c r="AT1393" s="2"/>
      <c r="AU1393" s="2"/>
    </row>
    <row r="1394" spans="1:47" ht="16.5" customHeight="1">
      <c r="A1394" s="60">
        <v>1392</v>
      </c>
      <c r="B1394" s="11"/>
      <c r="C1394" s="11" t="s">
        <v>9317</v>
      </c>
      <c r="D1394" s="11" t="s">
        <v>9318</v>
      </c>
      <c r="E1394" s="11" t="s">
        <v>3758</v>
      </c>
      <c r="F1394" s="11" t="s">
        <v>1236</v>
      </c>
      <c r="G1394" s="11" t="s">
        <v>4844</v>
      </c>
      <c r="H1394" s="11">
        <v>0</v>
      </c>
      <c r="I1394" s="50"/>
      <c r="J1394" s="11" t="s">
        <v>9319</v>
      </c>
      <c r="K1394" s="11" t="s">
        <v>9320</v>
      </c>
      <c r="L1394" s="11" t="s">
        <v>9237</v>
      </c>
      <c r="M1394" s="12">
        <v>45765</v>
      </c>
      <c r="N1394" s="12">
        <v>45770</v>
      </c>
      <c r="O1394" s="12" t="str">
        <f>IFERROR(_xlfn.XLOOKUP(표1[[#This Row],[시도]]&amp;" "&amp;표1[[#This Row],[시군구]],요금제0402!C:C,요금제0402!G:G),"-")</f>
        <v>지방</v>
      </c>
      <c r="P1394" s="40"/>
      <c r="Q1394" s="57">
        <v>0</v>
      </c>
      <c r="R1394" s="18">
        <v>100</v>
      </c>
      <c r="S1394" s="18">
        <v>50</v>
      </c>
      <c r="T1394" s="39" t="s">
        <v>64</v>
      </c>
      <c r="U1394" s="11" t="s">
        <v>150</v>
      </c>
      <c r="V1394" s="11">
        <v>0</v>
      </c>
      <c r="W1394" s="11">
        <v>0</v>
      </c>
      <c r="X1394" s="11">
        <v>0</v>
      </c>
      <c r="Y1394" s="11">
        <v>0</v>
      </c>
      <c r="Z1394" s="11">
        <v>0</v>
      </c>
      <c r="AA1394" s="11">
        <v>0</v>
      </c>
      <c r="AB1394" s="11">
        <v>0</v>
      </c>
      <c r="AC1394" s="11"/>
      <c r="AD1394" s="11"/>
      <c r="AE1394" s="11"/>
      <c r="AF1394" s="15"/>
      <c r="AG1394" s="56" t="str">
        <f>IFERROR(VLOOKUP(표1[[#This Row],[담당자]],'담당자 정보'!$B:$D,2,0),"")</f>
        <v>모아라인</v>
      </c>
      <c r="AH1394" s="11" t="str">
        <f>IFERROR(VLOOKUP(표1[[#This Row],[담당자]],'담당자 정보'!$B:$E,4,0),"")</f>
        <v>인프라확장_3팀</v>
      </c>
      <c r="AI1394" s="167" t="s">
        <v>333</v>
      </c>
      <c r="AJ1394" s="39" t="str">
        <f>IFERROR(VLOOKUP(표1[[#This Row],[담당자]],배민비즈계정!$B:$E,3,0),"")</f>
        <v>samsami7777777</v>
      </c>
      <c r="AK1394" s="39" t="str">
        <f>IFERROR(VLOOKUP(표1[[#This Row],[담당자]],배민비즈계정!$B:$E,4,0),"")</f>
        <v>010-5212-8218</v>
      </c>
      <c r="AL1394" s="12" t="str">
        <f>VLOOKUP(표1[[#This Row],[담당자]],배민비즈계정!$B:$E,2,0)</f>
        <v>모아라인</v>
      </c>
      <c r="AM1394" s="11" t="str">
        <f>VLOOKUP(표1[[#This Row],[담당자]],'담당자 정보'!B:G,6,FALSE)</f>
        <v>김영선</v>
      </c>
      <c r="AN1394" s="11" t="str">
        <f>VLOOKUP(표1[[#This Row],[팀장]],배민비즈계정!$B:$E,3,FALSE)</f>
        <v>samsami7777777</v>
      </c>
      <c r="AO1394" s="16" t="str">
        <f>VLOOKUP(표1[[#This Row],[팀장]],배민비즈계정!$B:$E,4,FALSE)</f>
        <v>010-5212-8218</v>
      </c>
      <c r="AP1394" s="2" t="str">
        <f t="shared" si="14"/>
        <v>전남</v>
      </c>
      <c r="AQ1394" s="2" t="str">
        <f t="shared" si="14"/>
        <v>순천시</v>
      </c>
      <c r="AR1394" s="2" t="str">
        <f>_xlfn.XLOOKUP(표1[[#This Row],[시도2]]&amp;" "&amp;표1[[#This Row],[시군구2]],요금제0402!C:C,요금제0402!G:G)</f>
        <v>지방</v>
      </c>
      <c r="AS1394" s="2"/>
      <c r="AT1394" s="2"/>
      <c r="AU1394" s="2"/>
    </row>
    <row r="1395" spans="1:47" ht="16.5" customHeight="1">
      <c r="A1395" s="44">
        <v>1393</v>
      </c>
      <c r="B1395" s="11"/>
      <c r="C1395" s="11" t="s">
        <v>9321</v>
      </c>
      <c r="D1395" s="11" t="s">
        <v>9322</v>
      </c>
      <c r="E1395" s="11" t="s">
        <v>75</v>
      </c>
      <c r="F1395" s="11" t="s">
        <v>2192</v>
      </c>
      <c r="G1395" s="11" t="s">
        <v>2193</v>
      </c>
      <c r="H1395" s="11">
        <v>0</v>
      </c>
      <c r="I1395" s="50"/>
      <c r="J1395" s="11" t="s">
        <v>9323</v>
      </c>
      <c r="K1395" s="11" t="s">
        <v>9324</v>
      </c>
      <c r="L1395" s="11" t="s">
        <v>9237</v>
      </c>
      <c r="M1395" s="12">
        <v>45765</v>
      </c>
      <c r="N1395" s="12">
        <v>45770</v>
      </c>
      <c r="O1395" s="12" t="str">
        <f>IFERROR(_xlfn.XLOOKUP(표1[[#This Row],[시도]]&amp;" "&amp;표1[[#This Row],[시군구]],요금제0402!C:C,요금제0402!G:G),"-")</f>
        <v>지방</v>
      </c>
      <c r="P1395" s="40"/>
      <c r="Q1395" s="57">
        <v>0</v>
      </c>
      <c r="R1395" s="18">
        <v>100</v>
      </c>
      <c r="S1395" s="18">
        <v>50</v>
      </c>
      <c r="T1395" s="39" t="s">
        <v>64</v>
      </c>
      <c r="U1395" s="11" t="s">
        <v>64</v>
      </c>
      <c r="V1395" s="11">
        <v>8050303378</v>
      </c>
      <c r="W1395" s="11" t="s">
        <v>9325</v>
      </c>
      <c r="X1395" s="11" t="s">
        <v>9326</v>
      </c>
      <c r="Y1395" s="11" t="s">
        <v>9327</v>
      </c>
      <c r="Z1395" s="11">
        <v>39605002601028</v>
      </c>
      <c r="AA1395" s="11" t="s">
        <v>103</v>
      </c>
      <c r="AB1395" s="11" t="s">
        <v>9328</v>
      </c>
      <c r="AC1395" s="11"/>
      <c r="AD1395" s="11"/>
      <c r="AE1395" s="11"/>
      <c r="AF1395" s="15"/>
      <c r="AG1395" s="56" t="str">
        <f>IFERROR(VLOOKUP(표1[[#This Row],[담당자]],'담당자 정보'!$B:$D,2,0),"")</f>
        <v>모아라인</v>
      </c>
      <c r="AH1395" s="11" t="str">
        <f>IFERROR(VLOOKUP(표1[[#This Row],[담당자]],'담당자 정보'!$B:$E,4,0),"")</f>
        <v>인프라확장_3팀</v>
      </c>
      <c r="AI1395" s="167" t="s">
        <v>333</v>
      </c>
      <c r="AJ1395" s="39" t="str">
        <f>IFERROR(VLOOKUP(표1[[#This Row],[담당자]],배민비즈계정!$B:$E,3,0),"")</f>
        <v>samsami7777777</v>
      </c>
      <c r="AK1395" s="39" t="str">
        <f>IFERROR(VLOOKUP(표1[[#This Row],[담당자]],배민비즈계정!$B:$E,4,0),"")</f>
        <v>010-5212-8218</v>
      </c>
      <c r="AL1395" s="12" t="str">
        <f>VLOOKUP(표1[[#This Row],[담당자]],배민비즈계정!$B:$E,2,0)</f>
        <v>모아라인</v>
      </c>
      <c r="AM1395" s="11" t="str">
        <f>VLOOKUP(표1[[#This Row],[담당자]],'담당자 정보'!B:G,6,FALSE)</f>
        <v>김영선</v>
      </c>
      <c r="AN1395" s="11" t="str">
        <f>VLOOKUP(표1[[#This Row],[팀장]],배민비즈계정!$B:$E,3,FALSE)</f>
        <v>samsami7777777</v>
      </c>
      <c r="AO1395" s="16" t="str">
        <f>VLOOKUP(표1[[#This Row],[팀장]],배민비즈계정!$B:$E,4,FALSE)</f>
        <v>010-5212-8218</v>
      </c>
      <c r="AP1395" s="2" t="str">
        <f t="shared" si="14"/>
        <v>세종</v>
      </c>
      <c r="AQ1395" s="2" t="str">
        <f t="shared" si="14"/>
        <v>세종시</v>
      </c>
      <c r="AR1395" s="2" t="str">
        <f>_xlfn.XLOOKUP(표1[[#This Row],[시도2]]&amp;" "&amp;표1[[#This Row],[시군구2]],요금제0402!C:C,요금제0402!G:G)</f>
        <v>지방</v>
      </c>
      <c r="AS1395" s="2"/>
      <c r="AT1395" s="2"/>
      <c r="AU1395" s="2"/>
    </row>
    <row r="1396" spans="1:47" ht="16.5" customHeight="1">
      <c r="A1396" s="60">
        <v>1394</v>
      </c>
      <c r="B1396" s="11"/>
      <c r="C1396" s="11" t="s">
        <v>9329</v>
      </c>
      <c r="D1396" s="11" t="s">
        <v>9330</v>
      </c>
      <c r="E1396" s="11" t="s">
        <v>75</v>
      </c>
      <c r="F1396" s="11" t="s">
        <v>109</v>
      </c>
      <c r="G1396" s="11" t="s">
        <v>866</v>
      </c>
      <c r="H1396" s="11">
        <v>0</v>
      </c>
      <c r="I1396" s="50"/>
      <c r="J1396" s="11" t="s">
        <v>9331</v>
      </c>
      <c r="K1396" s="11" t="s">
        <v>9332</v>
      </c>
      <c r="L1396" s="11" t="s">
        <v>9237</v>
      </c>
      <c r="M1396" s="12">
        <v>45765</v>
      </c>
      <c r="N1396" s="12">
        <v>45770</v>
      </c>
      <c r="O1396" s="12" t="str">
        <f>IFERROR(_xlfn.XLOOKUP(표1[[#This Row],[시도]]&amp;" "&amp;표1[[#This Row],[시군구]],요금제0402!C:C,요금제0402!G:G),"-")</f>
        <v>경인B</v>
      </c>
      <c r="P1396" s="40"/>
      <c r="Q1396" s="57">
        <v>0</v>
      </c>
      <c r="R1396" s="18">
        <v>100</v>
      </c>
      <c r="S1396" s="18">
        <v>50</v>
      </c>
      <c r="T1396" s="39" t="s">
        <v>64</v>
      </c>
      <c r="U1396" s="11" t="s">
        <v>64</v>
      </c>
      <c r="V1396" s="11">
        <v>8901400808</v>
      </c>
      <c r="W1396" s="11" t="s">
        <v>5964</v>
      </c>
      <c r="X1396" s="11" t="s">
        <v>3709</v>
      </c>
      <c r="Y1396" s="11" t="s">
        <v>5965</v>
      </c>
      <c r="Z1396" s="11">
        <v>20553704006452</v>
      </c>
      <c r="AA1396" s="11" t="s">
        <v>90</v>
      </c>
      <c r="AB1396" s="11" t="s">
        <v>5966</v>
      </c>
      <c r="AC1396" s="11"/>
      <c r="AD1396" s="11"/>
      <c r="AE1396" s="11"/>
      <c r="AF1396" s="15"/>
      <c r="AG1396" s="56" t="str">
        <f>IFERROR(VLOOKUP(표1[[#This Row],[담당자]],'담당자 정보'!$B:$D,2,0),"")</f>
        <v>모아라인</v>
      </c>
      <c r="AH1396" s="11" t="str">
        <f>IFERROR(VLOOKUP(표1[[#This Row],[담당자]],'담당자 정보'!$B:$E,4,0),"")</f>
        <v>인프라확장_3팀</v>
      </c>
      <c r="AI1396" s="167" t="s">
        <v>333</v>
      </c>
      <c r="AJ1396" s="39" t="str">
        <f>IFERROR(VLOOKUP(표1[[#This Row],[담당자]],배민비즈계정!$B:$E,3,0),"")</f>
        <v>samsami7777777</v>
      </c>
      <c r="AK1396" s="39" t="str">
        <f>IFERROR(VLOOKUP(표1[[#This Row],[담당자]],배민비즈계정!$B:$E,4,0),"")</f>
        <v>010-5212-8218</v>
      </c>
      <c r="AL1396" s="12" t="str">
        <f>VLOOKUP(표1[[#This Row],[담당자]],배민비즈계정!$B:$E,2,0)</f>
        <v>모아라인</v>
      </c>
      <c r="AM1396" s="11" t="str">
        <f>VLOOKUP(표1[[#This Row],[담당자]],'담당자 정보'!B:G,6,FALSE)</f>
        <v>김영선</v>
      </c>
      <c r="AN1396" s="11" t="str">
        <f>VLOOKUP(표1[[#This Row],[팀장]],배민비즈계정!$B:$E,3,FALSE)</f>
        <v>samsami7777777</v>
      </c>
      <c r="AO1396" s="16" t="str">
        <f>VLOOKUP(표1[[#This Row],[팀장]],배민비즈계정!$B:$E,4,FALSE)</f>
        <v>010-5212-8218</v>
      </c>
      <c r="AP1396" s="2" t="str">
        <f t="shared" si="14"/>
        <v>경기</v>
      </c>
      <c r="AQ1396" s="2" t="str">
        <f t="shared" si="14"/>
        <v>동두천시</v>
      </c>
      <c r="AR1396" s="2" t="str">
        <f>_xlfn.XLOOKUP(표1[[#This Row],[시도2]]&amp;" "&amp;표1[[#This Row],[시군구2]],요금제0402!C:C,요금제0402!G:G)</f>
        <v>경인B</v>
      </c>
      <c r="AS1396" s="2"/>
      <c r="AT1396" s="2"/>
      <c r="AU1396" s="2"/>
    </row>
    <row r="1397" spans="1:47" ht="16.5" customHeight="1">
      <c r="A1397" s="44">
        <v>1395</v>
      </c>
      <c r="B1397" s="11"/>
      <c r="C1397" s="11" t="s">
        <v>9333</v>
      </c>
      <c r="D1397" s="11" t="s">
        <v>9334</v>
      </c>
      <c r="E1397" s="11" t="s">
        <v>75</v>
      </c>
      <c r="F1397" s="11" t="s">
        <v>109</v>
      </c>
      <c r="G1397" s="11" t="s">
        <v>848</v>
      </c>
      <c r="H1397" s="11">
        <v>0</v>
      </c>
      <c r="I1397" s="50"/>
      <c r="J1397" s="11" t="s">
        <v>9335</v>
      </c>
      <c r="K1397" s="11" t="s">
        <v>9336</v>
      </c>
      <c r="L1397" s="11" t="s">
        <v>9237</v>
      </c>
      <c r="M1397" s="12">
        <v>45765</v>
      </c>
      <c r="N1397" s="12">
        <v>45770</v>
      </c>
      <c r="O1397" s="12" t="str">
        <f>IFERROR(_xlfn.XLOOKUP(표1[[#This Row],[시도]]&amp;" "&amp;표1[[#This Row],[시군구]],요금제0402!C:C,요금제0402!G:G),"-")</f>
        <v>경인B</v>
      </c>
      <c r="P1397" s="40"/>
      <c r="Q1397" s="57">
        <v>0</v>
      </c>
      <c r="R1397" s="18">
        <v>100</v>
      </c>
      <c r="S1397" s="18">
        <v>50</v>
      </c>
      <c r="T1397" s="39" t="s">
        <v>64</v>
      </c>
      <c r="U1397" s="11" t="s">
        <v>64</v>
      </c>
      <c r="V1397" s="11">
        <v>7920801856</v>
      </c>
      <c r="W1397" s="11" t="s">
        <v>9337</v>
      </c>
      <c r="X1397" s="11" t="s">
        <v>9338</v>
      </c>
      <c r="Y1397" s="11" t="s">
        <v>9339</v>
      </c>
      <c r="Z1397" s="11">
        <v>20407351230415</v>
      </c>
      <c r="AA1397" s="11" t="s">
        <v>142</v>
      </c>
      <c r="AB1397" s="11" t="s">
        <v>9340</v>
      </c>
      <c r="AC1397" s="11"/>
      <c r="AD1397" s="11"/>
      <c r="AE1397" s="11"/>
      <c r="AF1397" s="15"/>
      <c r="AG1397" s="56" t="str">
        <f>IFERROR(VLOOKUP(표1[[#This Row],[담당자]],'담당자 정보'!$B:$D,2,0),"")</f>
        <v>모아라인</v>
      </c>
      <c r="AH1397" s="11" t="str">
        <f>IFERROR(VLOOKUP(표1[[#This Row],[담당자]],'담당자 정보'!$B:$E,4,0),"")</f>
        <v>인프라확장_3팀</v>
      </c>
      <c r="AI1397" s="167" t="s">
        <v>333</v>
      </c>
      <c r="AJ1397" s="39" t="str">
        <f>IFERROR(VLOOKUP(표1[[#This Row],[담당자]],배민비즈계정!$B:$E,3,0),"")</f>
        <v>samsami7777777</v>
      </c>
      <c r="AK1397" s="39" t="str">
        <f>IFERROR(VLOOKUP(표1[[#This Row],[담당자]],배민비즈계정!$B:$E,4,0),"")</f>
        <v>010-5212-8218</v>
      </c>
      <c r="AL1397" s="12" t="str">
        <f>VLOOKUP(표1[[#This Row],[담당자]],배민비즈계정!$B:$E,2,0)</f>
        <v>모아라인</v>
      </c>
      <c r="AM1397" s="11" t="str">
        <f>VLOOKUP(표1[[#This Row],[담당자]],'담당자 정보'!B:G,6,FALSE)</f>
        <v>김영선</v>
      </c>
      <c r="AN1397" s="11" t="str">
        <f>VLOOKUP(표1[[#This Row],[팀장]],배민비즈계정!$B:$E,3,FALSE)</f>
        <v>samsami7777777</v>
      </c>
      <c r="AO1397" s="16" t="str">
        <f>VLOOKUP(표1[[#This Row],[팀장]],배민비즈계정!$B:$E,4,FALSE)</f>
        <v>010-5212-8218</v>
      </c>
      <c r="AP1397" s="2" t="str">
        <f t="shared" si="14"/>
        <v>경기</v>
      </c>
      <c r="AQ1397" s="2" t="str">
        <f t="shared" si="14"/>
        <v>남양주시</v>
      </c>
      <c r="AR1397" s="2" t="str">
        <f>_xlfn.XLOOKUP(표1[[#This Row],[시도2]]&amp;" "&amp;표1[[#This Row],[시군구2]],요금제0402!C:C,요금제0402!G:G)</f>
        <v>경인B</v>
      </c>
      <c r="AS1397" s="2"/>
      <c r="AT1397" s="2"/>
      <c r="AU1397" s="2"/>
    </row>
    <row r="1398" spans="1:47" ht="16.5" customHeight="1">
      <c r="A1398" s="60">
        <v>1396</v>
      </c>
      <c r="B1398" s="11"/>
      <c r="C1398" s="11" t="s">
        <v>9341</v>
      </c>
      <c r="D1398" s="11" t="s">
        <v>9342</v>
      </c>
      <c r="E1398" s="11" t="s">
        <v>108</v>
      </c>
      <c r="F1398" s="11" t="s">
        <v>109</v>
      </c>
      <c r="G1398" s="11" t="s">
        <v>9343</v>
      </c>
      <c r="H1398" s="11">
        <v>1</v>
      </c>
      <c r="I1398" s="50"/>
      <c r="J1398" s="11" t="s">
        <v>9344</v>
      </c>
      <c r="K1398" s="11" t="s">
        <v>5584</v>
      </c>
      <c r="L1398" s="11" t="s">
        <v>9237</v>
      </c>
      <c r="M1398" s="12">
        <v>45765</v>
      </c>
      <c r="N1398" s="12">
        <v>45770</v>
      </c>
      <c r="O1398" s="12" t="str">
        <f>IFERROR(_xlfn.XLOOKUP(표1[[#This Row],[시도]]&amp;" "&amp;표1[[#This Row],[시군구]],요금제0402!C:C,요금제0402!G:G),"-")</f>
        <v>경인B</v>
      </c>
      <c r="P1398" s="40"/>
      <c r="Q1398" s="57">
        <v>0</v>
      </c>
      <c r="R1398" s="18">
        <v>100</v>
      </c>
      <c r="S1398" s="18">
        <v>50</v>
      </c>
      <c r="T1398" s="39" t="s">
        <v>64</v>
      </c>
      <c r="U1398" s="11" t="s">
        <v>64</v>
      </c>
      <c r="V1398" s="11">
        <v>7265500723</v>
      </c>
      <c r="W1398" s="11" t="s">
        <v>9345</v>
      </c>
      <c r="X1398" s="11" t="s">
        <v>3541</v>
      </c>
      <c r="Y1398" s="11" t="s">
        <v>3542</v>
      </c>
      <c r="Z1398" s="11">
        <v>23300104417412</v>
      </c>
      <c r="AA1398" s="11" t="s">
        <v>90</v>
      </c>
      <c r="AB1398" s="11" t="s">
        <v>3543</v>
      </c>
      <c r="AC1398" s="11"/>
      <c r="AD1398" s="11"/>
      <c r="AE1398" s="11"/>
      <c r="AF1398" s="15"/>
      <c r="AG1398" s="56" t="str">
        <f>IFERROR(VLOOKUP(표1[[#This Row],[담당자]],'담당자 정보'!$B:$D,2,0),"")</f>
        <v>모아라인</v>
      </c>
      <c r="AH1398" s="11" t="str">
        <f>IFERROR(VLOOKUP(표1[[#This Row],[담당자]],'담당자 정보'!$B:$E,4,0),"")</f>
        <v>인프라확장_3팀</v>
      </c>
      <c r="AI1398" s="167" t="s">
        <v>333</v>
      </c>
      <c r="AJ1398" s="39" t="str">
        <f>IFERROR(VLOOKUP(표1[[#This Row],[담당자]],배민비즈계정!$B:$E,3,0),"")</f>
        <v>samsami7777777</v>
      </c>
      <c r="AK1398" s="39" t="str">
        <f>IFERROR(VLOOKUP(표1[[#This Row],[담당자]],배민비즈계정!$B:$E,4,0),"")</f>
        <v>010-5212-8218</v>
      </c>
      <c r="AL1398" s="12" t="str">
        <f>VLOOKUP(표1[[#This Row],[담당자]],배민비즈계정!$B:$E,2,0)</f>
        <v>모아라인</v>
      </c>
      <c r="AM1398" s="11" t="str">
        <f>VLOOKUP(표1[[#This Row],[담당자]],'담당자 정보'!B:G,6,FALSE)</f>
        <v>김영선</v>
      </c>
      <c r="AN1398" s="11" t="str">
        <f>VLOOKUP(표1[[#This Row],[팀장]],배민비즈계정!$B:$E,3,FALSE)</f>
        <v>samsami7777777</v>
      </c>
      <c r="AO1398" s="16" t="str">
        <f>VLOOKUP(표1[[#This Row],[팀장]],배민비즈계정!$B:$E,4,FALSE)</f>
        <v>010-5212-8218</v>
      </c>
      <c r="AP1398" s="2" t="str">
        <f t="shared" si="14"/>
        <v>경기</v>
      </c>
      <c r="AQ1398" s="2" t="str">
        <f t="shared" si="14"/>
        <v>부천시</v>
      </c>
      <c r="AR1398" s="2" t="str">
        <f>_xlfn.XLOOKUP(표1[[#This Row],[시도2]]&amp;" "&amp;표1[[#This Row],[시군구2]],요금제0402!C:C,요금제0402!G:G)</f>
        <v>경인B</v>
      </c>
      <c r="AS1398" s="2"/>
      <c r="AT1398" s="2"/>
      <c r="AU1398" s="2"/>
    </row>
    <row r="1399" spans="1:47" ht="16.5" customHeight="1">
      <c r="A1399" s="44">
        <v>1397</v>
      </c>
      <c r="B1399" s="17"/>
      <c r="C1399" s="17" t="s">
        <v>9346</v>
      </c>
      <c r="D1399" s="17" t="s">
        <v>9347</v>
      </c>
      <c r="E1399" s="11" t="s">
        <v>3758</v>
      </c>
      <c r="F1399" s="11" t="s">
        <v>109</v>
      </c>
      <c r="G1399" s="17" t="s">
        <v>1070</v>
      </c>
      <c r="H1399" s="11">
        <v>0</v>
      </c>
      <c r="I1399" s="154"/>
      <c r="J1399" s="17" t="s">
        <v>9348</v>
      </c>
      <c r="K1399" s="17" t="s">
        <v>9349</v>
      </c>
      <c r="L1399" s="11" t="s">
        <v>9237</v>
      </c>
      <c r="M1399" s="12">
        <v>45765</v>
      </c>
      <c r="N1399" s="12">
        <v>45770</v>
      </c>
      <c r="O1399" s="78" t="str">
        <f>IFERROR(_xlfn.XLOOKUP(표1[[#This Row],[시도]]&amp;" "&amp;표1[[#This Row],[시군구]],요금제0402!C:C,요금제0402!G:G),"-")</f>
        <v>서울B&amp;경인A</v>
      </c>
      <c r="P1399" s="156"/>
      <c r="Q1399" s="57">
        <v>0</v>
      </c>
      <c r="R1399" s="18">
        <v>100</v>
      </c>
      <c r="S1399" s="18">
        <v>50</v>
      </c>
      <c r="T1399" s="39" t="s">
        <v>64</v>
      </c>
      <c r="U1399" s="11" t="s">
        <v>150</v>
      </c>
      <c r="V1399" s="11">
        <v>0</v>
      </c>
      <c r="W1399" s="11">
        <v>0</v>
      </c>
      <c r="X1399" s="11">
        <v>0</v>
      </c>
      <c r="Y1399" s="11">
        <v>0</v>
      </c>
      <c r="Z1399" s="11">
        <v>0</v>
      </c>
      <c r="AA1399" s="11">
        <v>0</v>
      </c>
      <c r="AB1399" s="11">
        <v>0</v>
      </c>
      <c r="AC1399" s="17"/>
      <c r="AD1399" s="17"/>
      <c r="AE1399" s="17"/>
      <c r="AF1399" s="32"/>
      <c r="AG1399" s="56" t="str">
        <f>IFERROR(VLOOKUP(표1[[#This Row],[담당자]],'담당자 정보'!$B:$D,2,0),"")</f>
        <v>바로고</v>
      </c>
      <c r="AH1399" s="17" t="str">
        <f>IFERROR(VLOOKUP(표1[[#This Row],[담당자]],'담당자 정보'!$B:$E,4,0),"")</f>
        <v>1팀</v>
      </c>
      <c r="AI1399" s="167" t="s">
        <v>118</v>
      </c>
      <c r="AJ1399" s="41" t="str">
        <f>IFERROR(VLOOKUP(표1[[#This Row],[담당자]],배민비즈계정!$B:$E,3,0),"")</f>
        <v>swyoo</v>
      </c>
      <c r="AK1399" s="41" t="str">
        <f>IFERROR(VLOOKUP(표1[[#This Row],[담당자]],배민비즈계정!$B:$E,4,0),"")</f>
        <v xml:space="preserve"> 010-5714-1605</v>
      </c>
      <c r="AL1399" s="78" t="str">
        <f>VLOOKUP(표1[[#This Row],[담당자]],배민비즈계정!$B:$E,2,0)</f>
        <v>1팀</v>
      </c>
      <c r="AM1399" s="17" t="str">
        <f>VLOOKUP(표1[[#This Row],[담당자]],'담당자 정보'!B:G,6,FALSE)</f>
        <v>평정현</v>
      </c>
      <c r="AN1399" s="17" t="str">
        <f>VLOOKUP(표1[[#This Row],[팀장]],배민비즈계정!$B:$E,3,FALSE)</f>
        <v>jhpyeong</v>
      </c>
      <c r="AO1399" s="103" t="str">
        <f>VLOOKUP(표1[[#This Row],[팀장]],배민비즈계정!$B:$E,4,FALSE)</f>
        <v>010-4660-7292</v>
      </c>
      <c r="AP1399" s="2" t="str">
        <f t="shared" si="14"/>
        <v>경기</v>
      </c>
      <c r="AQ1399" s="2" t="str">
        <f t="shared" si="14"/>
        <v>안양시 동안구</v>
      </c>
      <c r="AR1399" s="2" t="str">
        <f>_xlfn.XLOOKUP(표1[[#This Row],[시도2]]&amp;" "&amp;표1[[#This Row],[시군구2]],요금제0402!C:C,요금제0402!G:G)</f>
        <v>서울B&amp;경인A</v>
      </c>
      <c r="AS1399" s="2"/>
      <c r="AT1399" s="2"/>
      <c r="AU1399" s="2"/>
    </row>
    <row r="1400" spans="1:47" ht="16.5" customHeight="1">
      <c r="A1400" s="60">
        <v>1398</v>
      </c>
      <c r="B1400" s="11"/>
      <c r="C1400" s="11" t="s">
        <v>9350</v>
      </c>
      <c r="D1400" s="11" t="s">
        <v>9351</v>
      </c>
      <c r="E1400" s="11" t="s">
        <v>3758</v>
      </c>
      <c r="F1400" s="11" t="s">
        <v>1831</v>
      </c>
      <c r="G1400" s="11" t="s">
        <v>7231</v>
      </c>
      <c r="H1400" s="11">
        <v>0</v>
      </c>
      <c r="I1400" s="50"/>
      <c r="J1400" s="11" t="s">
        <v>9352</v>
      </c>
      <c r="K1400" s="11" t="s">
        <v>7233</v>
      </c>
      <c r="L1400" s="11" t="s">
        <v>9237</v>
      </c>
      <c r="M1400" s="12">
        <v>45772</v>
      </c>
      <c r="N1400" s="12">
        <v>45777</v>
      </c>
      <c r="O1400" s="12" t="str">
        <f>IFERROR(_xlfn.XLOOKUP(표1[[#This Row],[시도]]&amp;" "&amp;표1[[#This Row],[시군구]],요금제0402!C:C,요금제0402!G:G),"-")</f>
        <v>지방</v>
      </c>
      <c r="P1400" s="40"/>
      <c r="Q1400" s="57">
        <v>0</v>
      </c>
      <c r="R1400" s="18">
        <v>100</v>
      </c>
      <c r="S1400" s="18">
        <v>50</v>
      </c>
      <c r="T1400" s="39" t="s">
        <v>64</v>
      </c>
      <c r="U1400" s="11" t="s">
        <v>150</v>
      </c>
      <c r="V1400" s="11">
        <v>0</v>
      </c>
      <c r="W1400" s="11">
        <v>0</v>
      </c>
      <c r="X1400" s="11">
        <v>0</v>
      </c>
      <c r="Y1400" s="11">
        <v>0</v>
      </c>
      <c r="Z1400" s="11">
        <v>0</v>
      </c>
      <c r="AA1400" s="11">
        <v>0</v>
      </c>
      <c r="AB1400" s="11">
        <v>0</v>
      </c>
      <c r="AC1400" s="11"/>
      <c r="AD1400" s="11"/>
      <c r="AE1400" s="11"/>
      <c r="AF1400" s="15"/>
      <c r="AG1400" s="17" t="str">
        <f>IFERROR(VLOOKUP(표1[[#This Row],[담당자]],'담당자 정보'!$B:$D,2,0),"")</f>
        <v>바로고</v>
      </c>
      <c r="AH1400" s="11" t="str">
        <f>IFERROR(VLOOKUP(표1[[#This Row],[담당자]],'담당자 정보'!$B:$E,4,0),"")</f>
        <v>2팀</v>
      </c>
      <c r="AI1400" s="41" t="s">
        <v>317</v>
      </c>
      <c r="AJ1400" s="39" t="str">
        <f>IFERROR(VLOOKUP(표1[[#This Row],[담당자]],배민비즈계정!$B:$E,3,0),"")</f>
        <v>mskim1</v>
      </c>
      <c r="AK1400" s="39" t="str">
        <f>IFERROR(VLOOKUP(표1[[#This Row],[담당자]],배민비즈계정!$B:$E,4,0),"")</f>
        <v>010-4659-7909</v>
      </c>
      <c r="AL1400" s="12" t="str">
        <f>VLOOKUP(표1[[#This Row],[담당자]],배민비즈계정!$B:$E,2,0)</f>
        <v>2팀</v>
      </c>
      <c r="AM1400" s="11" t="str">
        <f>VLOOKUP(표1[[#This Row],[담당자]],'담당자 정보'!B:G,6,FALSE)</f>
        <v>최융희</v>
      </c>
      <c r="AN1400" s="11" t="str">
        <f>VLOOKUP(표1[[#This Row],[팀장]],배민비즈계정!$B:$E,3,FALSE)</f>
        <v>yhchoi62</v>
      </c>
      <c r="AO1400" s="16" t="str">
        <f>VLOOKUP(표1[[#This Row],[팀장]],배민비즈계정!$B:$E,4,FALSE)</f>
        <v xml:space="preserve"> 010-2336-6262</v>
      </c>
      <c r="AP1400" s="2" t="str">
        <f t="shared" ref="AP1400:AP1415" si="15">F1400</f>
        <v>울산</v>
      </c>
      <c r="AQ1400" s="2" t="str">
        <f t="shared" ref="AQ1400:AQ1415" si="16">G1400</f>
        <v>울주군</v>
      </c>
      <c r="AR1400" s="2" t="str">
        <f>_xlfn.XLOOKUP(표1[[#This Row],[시도2]]&amp;" "&amp;표1[[#This Row],[시군구2]],요금제0402!C:C,요금제0402!G:G)</f>
        <v>지방</v>
      </c>
      <c r="AS1400" s="2"/>
      <c r="AT1400" s="2"/>
      <c r="AU1400" s="2"/>
    </row>
    <row r="1401" spans="1:47" ht="16.5" customHeight="1">
      <c r="A1401" s="44">
        <v>1399</v>
      </c>
      <c r="B1401" s="11"/>
      <c r="C1401" s="11" t="s">
        <v>9353</v>
      </c>
      <c r="D1401" s="11" t="s">
        <v>9354</v>
      </c>
      <c r="E1401" s="11" t="s">
        <v>3758</v>
      </c>
      <c r="F1401" s="11" t="s">
        <v>1831</v>
      </c>
      <c r="G1401" s="11" t="s">
        <v>7231</v>
      </c>
      <c r="H1401" s="11">
        <v>0</v>
      </c>
      <c r="I1401" s="50"/>
      <c r="J1401" s="11" t="s">
        <v>9355</v>
      </c>
      <c r="K1401" s="11" t="s">
        <v>9356</v>
      </c>
      <c r="L1401" s="11" t="s">
        <v>9237</v>
      </c>
      <c r="M1401" s="12">
        <v>45772</v>
      </c>
      <c r="N1401" s="12">
        <v>45777</v>
      </c>
      <c r="O1401" s="12" t="str">
        <f>IFERROR(_xlfn.XLOOKUP(표1[[#This Row],[시도]]&amp;" "&amp;표1[[#This Row],[시군구]],요금제0402!C:C,요금제0402!G:G),"-")</f>
        <v>지방</v>
      </c>
      <c r="P1401" s="40"/>
      <c r="Q1401" s="57">
        <v>0</v>
      </c>
      <c r="R1401" s="18">
        <v>100</v>
      </c>
      <c r="S1401" s="18">
        <v>50</v>
      </c>
      <c r="T1401" s="39" t="s">
        <v>64</v>
      </c>
      <c r="U1401" s="11" t="s">
        <v>150</v>
      </c>
      <c r="V1401" s="11">
        <v>0</v>
      </c>
      <c r="W1401" s="11">
        <v>0</v>
      </c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/>
      <c r="AD1401" s="11"/>
      <c r="AE1401" s="11"/>
      <c r="AF1401" s="15"/>
      <c r="AG1401" s="56" t="str">
        <f>IFERROR(VLOOKUP(표1[[#This Row],[담당자]],'담당자 정보'!$B:$D,2,0),"")</f>
        <v>바로고</v>
      </c>
      <c r="AH1401" s="11" t="str">
        <f>IFERROR(VLOOKUP(표1[[#This Row],[담당자]],'담당자 정보'!$B:$E,4,0),"")</f>
        <v>2팀</v>
      </c>
      <c r="AI1401" s="167" t="s">
        <v>317</v>
      </c>
      <c r="AJ1401" s="39" t="str">
        <f>IFERROR(VLOOKUP(표1[[#This Row],[담당자]],배민비즈계정!$B:$E,3,0),"")</f>
        <v>mskim1</v>
      </c>
      <c r="AK1401" s="39" t="str">
        <f>IFERROR(VLOOKUP(표1[[#This Row],[담당자]],배민비즈계정!$B:$E,4,0),"")</f>
        <v>010-4659-7909</v>
      </c>
      <c r="AL1401" s="12" t="str">
        <f>VLOOKUP(표1[[#This Row],[담당자]],배민비즈계정!$B:$E,2,0)</f>
        <v>2팀</v>
      </c>
      <c r="AM1401" s="11" t="str">
        <f>VLOOKUP(표1[[#This Row],[담당자]],'담당자 정보'!B:G,6,FALSE)</f>
        <v>최융희</v>
      </c>
      <c r="AN1401" s="11" t="str">
        <f>VLOOKUP(표1[[#This Row],[팀장]],배민비즈계정!$B:$E,3,FALSE)</f>
        <v>yhchoi62</v>
      </c>
      <c r="AO1401" s="16" t="str">
        <f>VLOOKUP(표1[[#This Row],[팀장]],배민비즈계정!$B:$E,4,FALSE)</f>
        <v xml:space="preserve"> 010-2336-6262</v>
      </c>
      <c r="AP1401" s="2" t="str">
        <f t="shared" si="15"/>
        <v>울산</v>
      </c>
      <c r="AQ1401" s="2" t="str">
        <f t="shared" si="16"/>
        <v>울주군</v>
      </c>
      <c r="AR1401" s="2" t="str">
        <f>_xlfn.XLOOKUP(표1[[#This Row],[시도2]]&amp;" "&amp;표1[[#This Row],[시군구2]],요금제0402!C:C,요금제0402!G:G)</f>
        <v>지방</v>
      </c>
      <c r="AS1401" s="2"/>
      <c r="AT1401" s="2"/>
      <c r="AU1401" s="2"/>
    </row>
    <row r="1402" spans="1:47" ht="16.5" customHeight="1">
      <c r="A1402" s="60">
        <v>1400</v>
      </c>
      <c r="B1402" s="11"/>
      <c r="C1402" s="11" t="s">
        <v>9357</v>
      </c>
      <c r="D1402" s="11" t="s">
        <v>9358</v>
      </c>
      <c r="E1402" s="11" t="s">
        <v>3758</v>
      </c>
      <c r="F1402" s="11" t="s">
        <v>1831</v>
      </c>
      <c r="G1402" s="11" t="s">
        <v>7231</v>
      </c>
      <c r="H1402" s="11">
        <v>0</v>
      </c>
      <c r="I1402" s="50"/>
      <c r="J1402" s="11" t="s">
        <v>9359</v>
      </c>
      <c r="K1402" s="11" t="s">
        <v>9360</v>
      </c>
      <c r="L1402" s="11" t="s">
        <v>9237</v>
      </c>
      <c r="M1402" s="12">
        <v>45772</v>
      </c>
      <c r="N1402" s="12">
        <v>45777</v>
      </c>
      <c r="O1402" s="12" t="str">
        <f>IFERROR(_xlfn.XLOOKUP(표1[[#This Row],[시도]]&amp;" "&amp;표1[[#This Row],[시군구]],요금제0402!C:C,요금제0402!G:G),"-")</f>
        <v>지방</v>
      </c>
      <c r="P1402" s="40"/>
      <c r="Q1402" s="57">
        <v>0</v>
      </c>
      <c r="R1402" s="18">
        <v>100</v>
      </c>
      <c r="S1402" s="18">
        <v>50</v>
      </c>
      <c r="T1402" s="39" t="s">
        <v>64</v>
      </c>
      <c r="U1402" s="11" t="s">
        <v>150</v>
      </c>
      <c r="V1402" s="11">
        <v>0</v>
      </c>
      <c r="W1402" s="11">
        <v>0</v>
      </c>
      <c r="X1402" s="11">
        <v>0</v>
      </c>
      <c r="Y1402" s="11">
        <v>0</v>
      </c>
      <c r="Z1402" s="11">
        <v>0</v>
      </c>
      <c r="AA1402" s="11">
        <v>0</v>
      </c>
      <c r="AB1402" s="11">
        <v>0</v>
      </c>
      <c r="AC1402" s="11"/>
      <c r="AD1402" s="11"/>
      <c r="AE1402" s="11"/>
      <c r="AF1402" s="15"/>
      <c r="AG1402" s="56" t="str">
        <f>IFERROR(VLOOKUP(표1[[#This Row],[담당자]],'담당자 정보'!$B:$D,2,0),"")</f>
        <v>바로고</v>
      </c>
      <c r="AH1402" s="11" t="str">
        <f>IFERROR(VLOOKUP(표1[[#This Row],[담당자]],'담당자 정보'!$B:$E,4,0),"")</f>
        <v>2팀</v>
      </c>
      <c r="AI1402" s="167" t="s">
        <v>317</v>
      </c>
      <c r="AJ1402" s="39" t="str">
        <f>IFERROR(VLOOKUP(표1[[#This Row],[담당자]],배민비즈계정!$B:$E,3,0),"")</f>
        <v>mskim1</v>
      </c>
      <c r="AK1402" s="39" t="str">
        <f>IFERROR(VLOOKUP(표1[[#This Row],[담당자]],배민비즈계정!$B:$E,4,0),"")</f>
        <v>010-4659-7909</v>
      </c>
      <c r="AL1402" s="12" t="str">
        <f>VLOOKUP(표1[[#This Row],[담당자]],배민비즈계정!$B:$E,2,0)</f>
        <v>2팀</v>
      </c>
      <c r="AM1402" s="11" t="str">
        <f>VLOOKUP(표1[[#This Row],[담당자]],'담당자 정보'!B:G,6,FALSE)</f>
        <v>최융희</v>
      </c>
      <c r="AN1402" s="11" t="str">
        <f>VLOOKUP(표1[[#This Row],[팀장]],배민비즈계정!$B:$E,3,FALSE)</f>
        <v>yhchoi62</v>
      </c>
      <c r="AO1402" s="16" t="str">
        <f>VLOOKUP(표1[[#This Row],[팀장]],배민비즈계정!$B:$E,4,FALSE)</f>
        <v xml:space="preserve"> 010-2336-6262</v>
      </c>
      <c r="AP1402" s="2" t="str">
        <f t="shared" si="15"/>
        <v>울산</v>
      </c>
      <c r="AQ1402" s="2" t="str">
        <f t="shared" si="16"/>
        <v>울주군</v>
      </c>
      <c r="AR1402" s="2" t="str">
        <f>_xlfn.XLOOKUP(표1[[#This Row],[시도2]]&amp;" "&amp;표1[[#This Row],[시군구2]],요금제0402!C:C,요금제0402!G:G)</f>
        <v>지방</v>
      </c>
      <c r="AS1402" s="2"/>
      <c r="AT1402" s="2"/>
      <c r="AU1402" s="2"/>
    </row>
    <row r="1403" spans="1:47" ht="16.5" customHeight="1">
      <c r="A1403" s="44">
        <v>1401</v>
      </c>
      <c r="B1403" s="11"/>
      <c r="C1403" s="11" t="s">
        <v>9361</v>
      </c>
      <c r="D1403" s="11" t="s">
        <v>9362</v>
      </c>
      <c r="E1403" s="11" t="s">
        <v>3758</v>
      </c>
      <c r="F1403" s="11" t="s">
        <v>1831</v>
      </c>
      <c r="G1403" s="11" t="s">
        <v>7231</v>
      </c>
      <c r="H1403" s="11">
        <v>0</v>
      </c>
      <c r="I1403" s="50"/>
      <c r="J1403" s="11" t="s">
        <v>9363</v>
      </c>
      <c r="K1403" s="11" t="s">
        <v>9364</v>
      </c>
      <c r="L1403" s="11" t="s">
        <v>9237</v>
      </c>
      <c r="M1403" s="12">
        <v>45772</v>
      </c>
      <c r="N1403" s="12">
        <v>45777</v>
      </c>
      <c r="O1403" s="12" t="str">
        <f>IFERROR(_xlfn.XLOOKUP(표1[[#This Row],[시도]]&amp;" "&amp;표1[[#This Row],[시군구]],요금제0402!C:C,요금제0402!G:G),"-")</f>
        <v>지방</v>
      </c>
      <c r="P1403" s="40"/>
      <c r="Q1403" s="57">
        <v>0</v>
      </c>
      <c r="R1403" s="18">
        <v>100</v>
      </c>
      <c r="S1403" s="18">
        <v>50</v>
      </c>
      <c r="T1403" s="39" t="s">
        <v>64</v>
      </c>
      <c r="U1403" s="11" t="s">
        <v>150</v>
      </c>
      <c r="V1403" s="11">
        <v>0</v>
      </c>
      <c r="W1403" s="11">
        <v>0</v>
      </c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/>
      <c r="AD1403" s="11"/>
      <c r="AE1403" s="11"/>
      <c r="AF1403" s="15"/>
      <c r="AG1403" s="56" t="str">
        <f>IFERROR(VLOOKUP(표1[[#This Row],[담당자]],'담당자 정보'!$B:$D,2,0),"")</f>
        <v>바로고</v>
      </c>
      <c r="AH1403" s="11" t="str">
        <f>IFERROR(VLOOKUP(표1[[#This Row],[담당자]],'담당자 정보'!$B:$E,4,0),"")</f>
        <v>2팀</v>
      </c>
      <c r="AI1403" s="167" t="s">
        <v>317</v>
      </c>
      <c r="AJ1403" s="39" t="str">
        <f>IFERROR(VLOOKUP(표1[[#This Row],[담당자]],배민비즈계정!$B:$E,3,0),"")</f>
        <v>mskim1</v>
      </c>
      <c r="AK1403" s="39" t="str">
        <f>IFERROR(VLOOKUP(표1[[#This Row],[담당자]],배민비즈계정!$B:$E,4,0),"")</f>
        <v>010-4659-7909</v>
      </c>
      <c r="AL1403" s="12" t="str">
        <f>VLOOKUP(표1[[#This Row],[담당자]],배민비즈계정!$B:$E,2,0)</f>
        <v>2팀</v>
      </c>
      <c r="AM1403" s="11" t="str">
        <f>VLOOKUP(표1[[#This Row],[담당자]],'담당자 정보'!B:G,6,FALSE)</f>
        <v>최융희</v>
      </c>
      <c r="AN1403" s="11" t="str">
        <f>VLOOKUP(표1[[#This Row],[팀장]],배민비즈계정!$B:$E,3,FALSE)</f>
        <v>yhchoi62</v>
      </c>
      <c r="AO1403" s="16" t="str">
        <f>VLOOKUP(표1[[#This Row],[팀장]],배민비즈계정!$B:$E,4,FALSE)</f>
        <v xml:space="preserve"> 010-2336-6262</v>
      </c>
      <c r="AP1403" s="2" t="str">
        <f t="shared" si="15"/>
        <v>울산</v>
      </c>
      <c r="AQ1403" s="2" t="str">
        <f t="shared" si="16"/>
        <v>울주군</v>
      </c>
      <c r="AR1403" s="2" t="str">
        <f>_xlfn.XLOOKUP(표1[[#This Row],[시도2]]&amp;" "&amp;표1[[#This Row],[시군구2]],요금제0402!C:C,요금제0402!G:G)</f>
        <v>지방</v>
      </c>
      <c r="AS1403" s="2"/>
      <c r="AT1403" s="2"/>
      <c r="AU1403" s="2"/>
    </row>
    <row r="1404" spans="1:47" ht="16.5" customHeight="1">
      <c r="A1404" s="60">
        <v>1402</v>
      </c>
      <c r="B1404" s="11"/>
      <c r="C1404" s="11" t="s">
        <v>9365</v>
      </c>
      <c r="D1404" s="11" t="s">
        <v>9366</v>
      </c>
      <c r="E1404" s="11" t="s">
        <v>3758</v>
      </c>
      <c r="F1404" s="11" t="s">
        <v>1831</v>
      </c>
      <c r="G1404" s="11" t="s">
        <v>7231</v>
      </c>
      <c r="H1404" s="11">
        <v>0</v>
      </c>
      <c r="I1404" s="50"/>
      <c r="J1404" s="11" t="s">
        <v>9367</v>
      </c>
      <c r="K1404" s="11" t="s">
        <v>9368</v>
      </c>
      <c r="L1404" s="11" t="s">
        <v>9237</v>
      </c>
      <c r="M1404" s="12">
        <v>45772</v>
      </c>
      <c r="N1404" s="12">
        <v>45777</v>
      </c>
      <c r="O1404" s="12" t="str">
        <f>IFERROR(_xlfn.XLOOKUP(표1[[#This Row],[시도]]&amp;" "&amp;표1[[#This Row],[시군구]],요금제0402!C:C,요금제0402!G:G),"-")</f>
        <v>지방</v>
      </c>
      <c r="P1404" s="40"/>
      <c r="Q1404" s="57">
        <v>0</v>
      </c>
      <c r="R1404" s="18">
        <v>100</v>
      </c>
      <c r="S1404" s="18">
        <v>50</v>
      </c>
      <c r="T1404" s="39" t="s">
        <v>64</v>
      </c>
      <c r="U1404" s="11" t="s">
        <v>150</v>
      </c>
      <c r="V1404" s="11">
        <v>0</v>
      </c>
      <c r="W1404" s="11">
        <v>0</v>
      </c>
      <c r="X1404" s="11">
        <v>0</v>
      </c>
      <c r="Y1404" s="11">
        <v>0</v>
      </c>
      <c r="Z1404" s="11">
        <v>0</v>
      </c>
      <c r="AA1404" s="11">
        <v>0</v>
      </c>
      <c r="AB1404" s="11">
        <v>0</v>
      </c>
      <c r="AC1404" s="11"/>
      <c r="AD1404" s="11"/>
      <c r="AE1404" s="11"/>
      <c r="AF1404" s="15"/>
      <c r="AG1404" s="56" t="str">
        <f>IFERROR(VLOOKUP(표1[[#This Row],[담당자]],'담당자 정보'!$B:$D,2,0),"")</f>
        <v>바로고</v>
      </c>
      <c r="AH1404" s="11" t="str">
        <f>IFERROR(VLOOKUP(표1[[#This Row],[담당자]],'담당자 정보'!$B:$E,4,0),"")</f>
        <v>2팀</v>
      </c>
      <c r="AI1404" s="167" t="s">
        <v>317</v>
      </c>
      <c r="AJ1404" s="39" t="str">
        <f>IFERROR(VLOOKUP(표1[[#This Row],[담당자]],배민비즈계정!$B:$E,3,0),"")</f>
        <v>mskim1</v>
      </c>
      <c r="AK1404" s="39" t="str">
        <f>IFERROR(VLOOKUP(표1[[#This Row],[담당자]],배민비즈계정!$B:$E,4,0),"")</f>
        <v>010-4659-7909</v>
      </c>
      <c r="AL1404" s="12" t="str">
        <f>VLOOKUP(표1[[#This Row],[담당자]],배민비즈계정!$B:$E,2,0)</f>
        <v>2팀</v>
      </c>
      <c r="AM1404" s="11" t="str">
        <f>VLOOKUP(표1[[#This Row],[담당자]],'담당자 정보'!B:G,6,FALSE)</f>
        <v>최융희</v>
      </c>
      <c r="AN1404" s="11" t="str">
        <f>VLOOKUP(표1[[#This Row],[팀장]],배민비즈계정!$B:$E,3,FALSE)</f>
        <v>yhchoi62</v>
      </c>
      <c r="AO1404" s="16" t="str">
        <f>VLOOKUP(표1[[#This Row],[팀장]],배민비즈계정!$B:$E,4,FALSE)</f>
        <v xml:space="preserve"> 010-2336-6262</v>
      </c>
      <c r="AP1404" s="2" t="str">
        <f t="shared" si="15"/>
        <v>울산</v>
      </c>
      <c r="AQ1404" s="2" t="str">
        <f t="shared" si="16"/>
        <v>울주군</v>
      </c>
      <c r="AR1404" s="2" t="str">
        <f>_xlfn.XLOOKUP(표1[[#This Row],[시도2]]&amp;" "&amp;표1[[#This Row],[시군구2]],요금제0402!C:C,요금제0402!G:G)</f>
        <v>지방</v>
      </c>
      <c r="AS1404" s="2"/>
      <c r="AT1404" s="2"/>
      <c r="AU1404" s="2"/>
    </row>
    <row r="1405" spans="1:47" ht="16.5" customHeight="1">
      <c r="A1405" s="44">
        <v>1403</v>
      </c>
      <c r="B1405" s="11"/>
      <c r="C1405" s="11" t="s">
        <v>9369</v>
      </c>
      <c r="D1405" s="11" t="s">
        <v>9370</v>
      </c>
      <c r="E1405" s="11" t="s">
        <v>3758</v>
      </c>
      <c r="F1405" s="11" t="s">
        <v>1831</v>
      </c>
      <c r="G1405" s="11" t="s">
        <v>7231</v>
      </c>
      <c r="H1405" s="11">
        <v>0</v>
      </c>
      <c r="I1405" s="50"/>
      <c r="J1405" s="11" t="s">
        <v>9371</v>
      </c>
      <c r="K1405" s="11" t="s">
        <v>9372</v>
      </c>
      <c r="L1405" s="11" t="s">
        <v>9237</v>
      </c>
      <c r="M1405" s="12">
        <v>45772</v>
      </c>
      <c r="N1405" s="12">
        <v>45777</v>
      </c>
      <c r="O1405" s="12" t="str">
        <f>IFERROR(_xlfn.XLOOKUP(표1[[#This Row],[시도]]&amp;" "&amp;표1[[#This Row],[시군구]],요금제0402!C:C,요금제0402!G:G),"-")</f>
        <v>지방</v>
      </c>
      <c r="P1405" s="40"/>
      <c r="Q1405" s="57">
        <v>0</v>
      </c>
      <c r="R1405" s="18">
        <v>100</v>
      </c>
      <c r="S1405" s="18">
        <v>50</v>
      </c>
      <c r="T1405" s="39" t="s">
        <v>64</v>
      </c>
      <c r="U1405" s="11" t="s">
        <v>150</v>
      </c>
      <c r="V1405" s="11">
        <v>0</v>
      </c>
      <c r="W1405" s="11">
        <v>0</v>
      </c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/>
      <c r="AD1405" s="11"/>
      <c r="AE1405" s="11"/>
      <c r="AF1405" s="15"/>
      <c r="AG1405" s="56" t="str">
        <f>IFERROR(VLOOKUP(표1[[#This Row],[담당자]],'담당자 정보'!$B:$D,2,0),"")</f>
        <v>바로고</v>
      </c>
      <c r="AH1405" s="11" t="str">
        <f>IFERROR(VLOOKUP(표1[[#This Row],[담당자]],'담당자 정보'!$B:$E,4,0),"")</f>
        <v>2팀</v>
      </c>
      <c r="AI1405" s="167" t="s">
        <v>317</v>
      </c>
      <c r="AJ1405" s="39" t="str">
        <f>IFERROR(VLOOKUP(표1[[#This Row],[담당자]],배민비즈계정!$B:$E,3,0),"")</f>
        <v>mskim1</v>
      </c>
      <c r="AK1405" s="39" t="str">
        <f>IFERROR(VLOOKUP(표1[[#This Row],[담당자]],배민비즈계정!$B:$E,4,0),"")</f>
        <v>010-4659-7909</v>
      </c>
      <c r="AL1405" s="12" t="str">
        <f>VLOOKUP(표1[[#This Row],[담당자]],배민비즈계정!$B:$E,2,0)</f>
        <v>2팀</v>
      </c>
      <c r="AM1405" s="11" t="str">
        <f>VLOOKUP(표1[[#This Row],[담당자]],'담당자 정보'!B:G,6,FALSE)</f>
        <v>최융희</v>
      </c>
      <c r="AN1405" s="11" t="str">
        <f>VLOOKUP(표1[[#This Row],[팀장]],배민비즈계정!$B:$E,3,FALSE)</f>
        <v>yhchoi62</v>
      </c>
      <c r="AO1405" s="16" t="str">
        <f>VLOOKUP(표1[[#This Row],[팀장]],배민비즈계정!$B:$E,4,FALSE)</f>
        <v xml:space="preserve"> 010-2336-6262</v>
      </c>
      <c r="AP1405" s="2" t="str">
        <f t="shared" si="15"/>
        <v>울산</v>
      </c>
      <c r="AQ1405" s="2" t="str">
        <f t="shared" si="16"/>
        <v>울주군</v>
      </c>
      <c r="AR1405" s="2" t="str">
        <f>_xlfn.XLOOKUP(표1[[#This Row],[시도2]]&amp;" "&amp;표1[[#This Row],[시군구2]],요금제0402!C:C,요금제0402!G:G)</f>
        <v>지방</v>
      </c>
      <c r="AS1405" s="2"/>
      <c r="AT1405" s="2"/>
      <c r="AU1405" s="2"/>
    </row>
    <row r="1406" spans="1:47" ht="16.5" customHeight="1">
      <c r="A1406" s="60">
        <v>1404</v>
      </c>
      <c r="B1406" s="11"/>
      <c r="C1406" s="11" t="s">
        <v>9373</v>
      </c>
      <c r="D1406" s="11" t="s">
        <v>9374</v>
      </c>
      <c r="E1406" s="11" t="s">
        <v>3758</v>
      </c>
      <c r="F1406" s="11" t="s">
        <v>1831</v>
      </c>
      <c r="G1406" s="11" t="s">
        <v>400</v>
      </c>
      <c r="H1406" s="11">
        <v>0</v>
      </c>
      <c r="I1406" s="50"/>
      <c r="J1406" s="11" t="s">
        <v>9375</v>
      </c>
      <c r="K1406" s="11" t="s">
        <v>9376</v>
      </c>
      <c r="L1406" s="11" t="s">
        <v>9237</v>
      </c>
      <c r="M1406" s="12">
        <v>45772</v>
      </c>
      <c r="N1406" s="12">
        <v>45777</v>
      </c>
      <c r="O1406" s="12" t="str">
        <f>IFERROR(_xlfn.XLOOKUP(표1[[#This Row],[시도]]&amp;" "&amp;표1[[#This Row],[시군구]],요금제0402!C:C,요금제0402!G:G),"-")</f>
        <v>지방</v>
      </c>
      <c r="P1406" s="40"/>
      <c r="Q1406" s="57">
        <v>0</v>
      </c>
      <c r="R1406" s="18">
        <v>100</v>
      </c>
      <c r="S1406" s="18">
        <v>50</v>
      </c>
      <c r="T1406" s="39" t="s">
        <v>64</v>
      </c>
      <c r="U1406" s="11" t="s">
        <v>150</v>
      </c>
      <c r="V1406" s="11">
        <v>0</v>
      </c>
      <c r="W1406" s="11">
        <v>0</v>
      </c>
      <c r="X1406" s="11">
        <v>0</v>
      </c>
      <c r="Y1406" s="11">
        <v>0</v>
      </c>
      <c r="Z1406" s="11">
        <v>0</v>
      </c>
      <c r="AA1406" s="11">
        <v>0</v>
      </c>
      <c r="AB1406" s="11">
        <v>0</v>
      </c>
      <c r="AC1406" s="11"/>
      <c r="AD1406" s="11"/>
      <c r="AE1406" s="11"/>
      <c r="AF1406" s="15"/>
      <c r="AG1406" s="56" t="str">
        <f>IFERROR(VLOOKUP(표1[[#This Row],[담당자]],'담당자 정보'!$B:$D,2,0),"")</f>
        <v>바로고</v>
      </c>
      <c r="AH1406" s="11" t="str">
        <f>IFERROR(VLOOKUP(표1[[#This Row],[담당자]],'담당자 정보'!$B:$E,4,0),"")</f>
        <v>2팀</v>
      </c>
      <c r="AI1406" s="167" t="s">
        <v>317</v>
      </c>
      <c r="AJ1406" s="39" t="str">
        <f>IFERROR(VLOOKUP(표1[[#This Row],[담당자]],배민비즈계정!$B:$E,3,0),"")</f>
        <v>mskim1</v>
      </c>
      <c r="AK1406" s="39" t="str">
        <f>IFERROR(VLOOKUP(표1[[#This Row],[담당자]],배민비즈계정!$B:$E,4,0),"")</f>
        <v>010-4659-7909</v>
      </c>
      <c r="AL1406" s="12" t="str">
        <f>VLOOKUP(표1[[#This Row],[담당자]],배민비즈계정!$B:$E,2,0)</f>
        <v>2팀</v>
      </c>
      <c r="AM1406" s="11" t="str">
        <f>VLOOKUP(표1[[#This Row],[담당자]],'담당자 정보'!B:G,6,FALSE)</f>
        <v>최융희</v>
      </c>
      <c r="AN1406" s="11" t="str">
        <f>VLOOKUP(표1[[#This Row],[팀장]],배민비즈계정!$B:$E,3,FALSE)</f>
        <v>yhchoi62</v>
      </c>
      <c r="AO1406" s="16" t="str">
        <f>VLOOKUP(표1[[#This Row],[팀장]],배민비즈계정!$B:$E,4,FALSE)</f>
        <v xml:space="preserve"> 010-2336-6262</v>
      </c>
      <c r="AP1406" s="2" t="str">
        <f t="shared" si="15"/>
        <v>울산</v>
      </c>
      <c r="AQ1406" s="2" t="str">
        <f t="shared" si="16"/>
        <v>남구</v>
      </c>
      <c r="AR1406" s="2" t="str">
        <f>_xlfn.XLOOKUP(표1[[#This Row],[시도2]]&amp;" "&amp;표1[[#This Row],[시군구2]],요금제0402!C:C,요금제0402!G:G)</f>
        <v>지방</v>
      </c>
      <c r="AS1406" s="2"/>
      <c r="AT1406" s="2"/>
      <c r="AU1406" s="2"/>
    </row>
    <row r="1407" spans="1:47" ht="16.5" customHeight="1">
      <c r="A1407" s="44">
        <v>1405</v>
      </c>
      <c r="B1407" s="11"/>
      <c r="C1407" s="11" t="s">
        <v>9377</v>
      </c>
      <c r="D1407" s="11" t="s">
        <v>9378</v>
      </c>
      <c r="E1407" s="11" t="s">
        <v>3758</v>
      </c>
      <c r="F1407" s="11" t="s">
        <v>1831</v>
      </c>
      <c r="G1407" s="11" t="s">
        <v>400</v>
      </c>
      <c r="H1407" s="11">
        <v>0</v>
      </c>
      <c r="I1407" s="50"/>
      <c r="J1407" s="11" t="s">
        <v>9379</v>
      </c>
      <c r="K1407" s="11" t="s">
        <v>9380</v>
      </c>
      <c r="L1407" s="11" t="s">
        <v>9237</v>
      </c>
      <c r="M1407" s="12">
        <v>45772</v>
      </c>
      <c r="N1407" s="12">
        <v>45777</v>
      </c>
      <c r="O1407" s="12" t="str">
        <f>IFERROR(_xlfn.XLOOKUP(표1[[#This Row],[시도]]&amp;" "&amp;표1[[#This Row],[시군구]],요금제0402!C:C,요금제0402!G:G),"-")</f>
        <v>지방</v>
      </c>
      <c r="P1407" s="40"/>
      <c r="Q1407" s="57">
        <v>0</v>
      </c>
      <c r="R1407" s="18">
        <v>100</v>
      </c>
      <c r="S1407" s="18">
        <v>50</v>
      </c>
      <c r="T1407" s="39" t="s">
        <v>64</v>
      </c>
      <c r="U1407" s="11" t="s">
        <v>150</v>
      </c>
      <c r="V1407" s="11">
        <v>0</v>
      </c>
      <c r="W1407" s="11">
        <v>0</v>
      </c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/>
      <c r="AD1407" s="11"/>
      <c r="AE1407" s="11"/>
      <c r="AF1407" s="15"/>
      <c r="AG1407" s="56" t="str">
        <f>IFERROR(VLOOKUP(표1[[#This Row],[담당자]],'담당자 정보'!$B:$D,2,0),"")</f>
        <v>바로고</v>
      </c>
      <c r="AH1407" s="11" t="str">
        <f>IFERROR(VLOOKUP(표1[[#This Row],[담당자]],'담당자 정보'!$B:$E,4,0),"")</f>
        <v>2팀</v>
      </c>
      <c r="AI1407" s="167" t="s">
        <v>317</v>
      </c>
      <c r="AJ1407" s="39" t="str">
        <f>IFERROR(VLOOKUP(표1[[#This Row],[담당자]],배민비즈계정!$B:$E,3,0),"")</f>
        <v>mskim1</v>
      </c>
      <c r="AK1407" s="39" t="str">
        <f>IFERROR(VLOOKUP(표1[[#This Row],[담당자]],배민비즈계정!$B:$E,4,0),"")</f>
        <v>010-4659-7909</v>
      </c>
      <c r="AL1407" s="12" t="str">
        <f>VLOOKUP(표1[[#This Row],[담당자]],배민비즈계정!$B:$E,2,0)</f>
        <v>2팀</v>
      </c>
      <c r="AM1407" s="11" t="str">
        <f>VLOOKUP(표1[[#This Row],[담당자]],'담당자 정보'!B:G,6,FALSE)</f>
        <v>최융희</v>
      </c>
      <c r="AN1407" s="11" t="str">
        <f>VLOOKUP(표1[[#This Row],[팀장]],배민비즈계정!$B:$E,3,FALSE)</f>
        <v>yhchoi62</v>
      </c>
      <c r="AO1407" s="16" t="str">
        <f>VLOOKUP(표1[[#This Row],[팀장]],배민비즈계정!$B:$E,4,FALSE)</f>
        <v xml:space="preserve"> 010-2336-6262</v>
      </c>
      <c r="AP1407" s="2" t="str">
        <f t="shared" si="15"/>
        <v>울산</v>
      </c>
      <c r="AQ1407" s="2" t="str">
        <f t="shared" si="16"/>
        <v>남구</v>
      </c>
      <c r="AR1407" s="2" t="str">
        <f>_xlfn.XLOOKUP(표1[[#This Row],[시도2]]&amp;" "&amp;표1[[#This Row],[시군구2]],요금제0402!C:C,요금제0402!G:G)</f>
        <v>지방</v>
      </c>
      <c r="AS1407" s="2"/>
      <c r="AT1407" s="2"/>
      <c r="AU1407" s="2"/>
    </row>
    <row r="1408" spans="1:47" ht="16.5" customHeight="1">
      <c r="A1408" s="60">
        <v>1406</v>
      </c>
      <c r="B1408" s="11"/>
      <c r="C1408" s="11" t="s">
        <v>9381</v>
      </c>
      <c r="D1408" s="11" t="s">
        <v>9382</v>
      </c>
      <c r="E1408" s="11" t="s">
        <v>3758</v>
      </c>
      <c r="F1408" s="11" t="s">
        <v>1831</v>
      </c>
      <c r="G1408" s="11" t="s">
        <v>302</v>
      </c>
      <c r="H1408" s="11">
        <v>0</v>
      </c>
      <c r="I1408" s="50"/>
      <c r="J1408" s="11" t="s">
        <v>9383</v>
      </c>
      <c r="K1408" s="11" t="s">
        <v>9384</v>
      </c>
      <c r="L1408" s="11" t="s">
        <v>9237</v>
      </c>
      <c r="M1408" s="12">
        <v>45772</v>
      </c>
      <c r="N1408" s="12">
        <v>45777</v>
      </c>
      <c r="O1408" s="12" t="str">
        <f>IFERROR(_xlfn.XLOOKUP(표1[[#This Row],[시도]]&amp;" "&amp;표1[[#This Row],[시군구]],요금제0402!C:C,요금제0402!G:G),"-")</f>
        <v>지방</v>
      </c>
      <c r="P1408" s="40"/>
      <c r="Q1408" s="57">
        <v>0</v>
      </c>
      <c r="R1408" s="18">
        <v>100</v>
      </c>
      <c r="S1408" s="18">
        <v>50</v>
      </c>
      <c r="T1408" s="39" t="s">
        <v>64</v>
      </c>
      <c r="U1408" s="11" t="s">
        <v>150</v>
      </c>
      <c r="V1408" s="11">
        <v>0</v>
      </c>
      <c r="W1408" s="11">
        <v>0</v>
      </c>
      <c r="X1408" s="11">
        <v>0</v>
      </c>
      <c r="Y1408" s="11">
        <v>0</v>
      </c>
      <c r="Z1408" s="11">
        <v>0</v>
      </c>
      <c r="AA1408" s="11">
        <v>0</v>
      </c>
      <c r="AB1408" s="11">
        <v>0</v>
      </c>
      <c r="AC1408" s="11"/>
      <c r="AD1408" s="11"/>
      <c r="AE1408" s="11"/>
      <c r="AF1408" s="15"/>
      <c r="AG1408" s="56" t="str">
        <f>IFERROR(VLOOKUP(표1[[#This Row],[담당자]],'담당자 정보'!$B:$D,2,0),"")</f>
        <v>바로고</v>
      </c>
      <c r="AH1408" s="11" t="str">
        <f>IFERROR(VLOOKUP(표1[[#This Row],[담당자]],'담당자 정보'!$B:$E,4,0),"")</f>
        <v>2팀</v>
      </c>
      <c r="AI1408" s="167" t="s">
        <v>317</v>
      </c>
      <c r="AJ1408" s="39" t="str">
        <f>IFERROR(VLOOKUP(표1[[#This Row],[담당자]],배민비즈계정!$B:$E,3,0),"")</f>
        <v>mskim1</v>
      </c>
      <c r="AK1408" s="39" t="str">
        <f>IFERROR(VLOOKUP(표1[[#This Row],[담당자]],배민비즈계정!$B:$E,4,0),"")</f>
        <v>010-4659-7909</v>
      </c>
      <c r="AL1408" s="12" t="str">
        <f>VLOOKUP(표1[[#This Row],[담당자]],배민비즈계정!$B:$E,2,0)</f>
        <v>2팀</v>
      </c>
      <c r="AM1408" s="11" t="str">
        <f>VLOOKUP(표1[[#This Row],[담당자]],'담당자 정보'!B:G,6,FALSE)</f>
        <v>최융희</v>
      </c>
      <c r="AN1408" s="11" t="str">
        <f>VLOOKUP(표1[[#This Row],[팀장]],배민비즈계정!$B:$E,3,FALSE)</f>
        <v>yhchoi62</v>
      </c>
      <c r="AO1408" s="16" t="str">
        <f>VLOOKUP(표1[[#This Row],[팀장]],배민비즈계정!$B:$E,4,FALSE)</f>
        <v xml:space="preserve"> 010-2336-6262</v>
      </c>
      <c r="AP1408" s="2" t="str">
        <f t="shared" si="15"/>
        <v>울산</v>
      </c>
      <c r="AQ1408" s="2" t="str">
        <f t="shared" si="16"/>
        <v>중구</v>
      </c>
      <c r="AR1408" s="2" t="str">
        <f>_xlfn.XLOOKUP(표1[[#This Row],[시도2]]&amp;" "&amp;표1[[#This Row],[시군구2]],요금제0402!C:C,요금제0402!G:G)</f>
        <v>지방</v>
      </c>
      <c r="AS1408" s="2"/>
      <c r="AT1408" s="2"/>
      <c r="AU1408" s="2"/>
    </row>
    <row r="1409" spans="1:47" ht="16.5" customHeight="1">
      <c r="A1409" s="44">
        <v>1407</v>
      </c>
      <c r="B1409" s="11"/>
      <c r="C1409" s="11" t="s">
        <v>9385</v>
      </c>
      <c r="D1409" s="11" t="s">
        <v>9386</v>
      </c>
      <c r="E1409" s="11" t="s">
        <v>3758</v>
      </c>
      <c r="F1409" s="11" t="s">
        <v>1831</v>
      </c>
      <c r="G1409" s="11" t="s">
        <v>302</v>
      </c>
      <c r="H1409" s="11">
        <v>0</v>
      </c>
      <c r="I1409" s="50"/>
      <c r="J1409" s="11" t="s">
        <v>9387</v>
      </c>
      <c r="K1409" s="11" t="s">
        <v>9388</v>
      </c>
      <c r="L1409" s="11" t="s">
        <v>9237</v>
      </c>
      <c r="M1409" s="12">
        <v>45772</v>
      </c>
      <c r="N1409" s="12">
        <v>45777</v>
      </c>
      <c r="O1409" s="12" t="str">
        <f>IFERROR(_xlfn.XLOOKUP(표1[[#This Row],[시도]]&amp;" "&amp;표1[[#This Row],[시군구]],요금제0402!C:C,요금제0402!G:G),"-")</f>
        <v>지방</v>
      </c>
      <c r="P1409" s="40"/>
      <c r="Q1409" s="57">
        <v>0</v>
      </c>
      <c r="R1409" s="18">
        <v>100</v>
      </c>
      <c r="S1409" s="18">
        <v>50</v>
      </c>
      <c r="T1409" s="39" t="s">
        <v>64</v>
      </c>
      <c r="U1409" s="11" t="s">
        <v>150</v>
      </c>
      <c r="V1409" s="11">
        <v>0</v>
      </c>
      <c r="W1409" s="11">
        <v>0</v>
      </c>
      <c r="X1409" s="11">
        <v>0</v>
      </c>
      <c r="Y1409" s="11">
        <v>0</v>
      </c>
      <c r="Z1409" s="11">
        <v>0</v>
      </c>
      <c r="AA1409" s="11">
        <v>0</v>
      </c>
      <c r="AB1409" s="11">
        <v>0</v>
      </c>
      <c r="AC1409" s="11"/>
      <c r="AD1409" s="11"/>
      <c r="AE1409" s="11"/>
      <c r="AF1409" s="15"/>
      <c r="AG1409" s="56" t="str">
        <f>IFERROR(VLOOKUP(표1[[#This Row],[담당자]],'담당자 정보'!$B:$D,2,0),"")</f>
        <v>바로고</v>
      </c>
      <c r="AH1409" s="11" t="str">
        <f>IFERROR(VLOOKUP(표1[[#This Row],[담당자]],'담당자 정보'!$B:$E,4,0),"")</f>
        <v>2팀</v>
      </c>
      <c r="AI1409" s="167" t="s">
        <v>317</v>
      </c>
      <c r="AJ1409" s="39" t="str">
        <f>IFERROR(VLOOKUP(표1[[#This Row],[담당자]],배민비즈계정!$B:$E,3,0),"")</f>
        <v>mskim1</v>
      </c>
      <c r="AK1409" s="39" t="str">
        <f>IFERROR(VLOOKUP(표1[[#This Row],[담당자]],배민비즈계정!$B:$E,4,0),"")</f>
        <v>010-4659-7909</v>
      </c>
      <c r="AL1409" s="12" t="str">
        <f>VLOOKUP(표1[[#This Row],[담당자]],배민비즈계정!$B:$E,2,0)</f>
        <v>2팀</v>
      </c>
      <c r="AM1409" s="11" t="str">
        <f>VLOOKUP(표1[[#This Row],[담당자]],'담당자 정보'!B:G,6,FALSE)</f>
        <v>최융희</v>
      </c>
      <c r="AN1409" s="11" t="str">
        <f>VLOOKUP(표1[[#This Row],[팀장]],배민비즈계정!$B:$E,3,FALSE)</f>
        <v>yhchoi62</v>
      </c>
      <c r="AO1409" s="16" t="str">
        <f>VLOOKUP(표1[[#This Row],[팀장]],배민비즈계정!$B:$E,4,FALSE)</f>
        <v xml:space="preserve"> 010-2336-6262</v>
      </c>
      <c r="AP1409" s="2" t="str">
        <f t="shared" si="15"/>
        <v>울산</v>
      </c>
      <c r="AQ1409" s="2" t="str">
        <f t="shared" si="16"/>
        <v>중구</v>
      </c>
      <c r="AR1409" s="2" t="str">
        <f>_xlfn.XLOOKUP(표1[[#This Row],[시도2]]&amp;" "&amp;표1[[#This Row],[시군구2]],요금제0402!C:C,요금제0402!G:G)</f>
        <v>지방</v>
      </c>
      <c r="AS1409" s="2"/>
      <c r="AT1409" s="2"/>
      <c r="AU1409" s="2"/>
    </row>
    <row r="1410" spans="1:47" ht="16.5" customHeight="1">
      <c r="A1410" s="60">
        <v>1408</v>
      </c>
      <c r="B1410" s="11"/>
      <c r="C1410" s="11" t="s">
        <v>9389</v>
      </c>
      <c r="D1410" s="11" t="s">
        <v>9390</v>
      </c>
      <c r="E1410" s="11" t="s">
        <v>108</v>
      </c>
      <c r="F1410" s="11" t="s">
        <v>57</v>
      </c>
      <c r="G1410" s="11" t="s">
        <v>337</v>
      </c>
      <c r="H1410" s="11">
        <v>2</v>
      </c>
      <c r="I1410" s="50"/>
      <c r="J1410" s="11" t="s">
        <v>9391</v>
      </c>
      <c r="K1410" s="11" t="s">
        <v>9392</v>
      </c>
      <c r="L1410" s="11" t="s">
        <v>9237</v>
      </c>
      <c r="M1410" s="12">
        <v>45772</v>
      </c>
      <c r="N1410" s="12">
        <v>45777</v>
      </c>
      <c r="O1410" s="12" t="str">
        <f>IFERROR(_xlfn.XLOOKUP(표1[[#This Row],[시도]]&amp;" "&amp;표1[[#This Row],[시군구]],요금제0402!C:C,요금제0402!G:G),"-")</f>
        <v>서울B&amp;경인A</v>
      </c>
      <c r="P1410" s="40"/>
      <c r="Q1410" s="57">
        <v>0</v>
      </c>
      <c r="R1410" s="18">
        <v>100</v>
      </c>
      <c r="S1410" s="18">
        <v>50</v>
      </c>
      <c r="T1410" s="39" t="s">
        <v>64</v>
      </c>
      <c r="U1410" s="11" t="s">
        <v>64</v>
      </c>
      <c r="V1410" s="11">
        <v>8370202419</v>
      </c>
      <c r="W1410" s="11" t="s">
        <v>218</v>
      </c>
      <c r="X1410" s="11" t="s">
        <v>9393</v>
      </c>
      <c r="Y1410" s="11" t="s">
        <v>9394</v>
      </c>
      <c r="Z1410" s="11">
        <v>3333122589675</v>
      </c>
      <c r="AA1410" s="11" t="s">
        <v>68</v>
      </c>
      <c r="AB1410" s="11" t="s">
        <v>9395</v>
      </c>
      <c r="AC1410" s="11"/>
      <c r="AD1410" s="11"/>
      <c r="AE1410" s="11"/>
      <c r="AF1410" s="15"/>
      <c r="AG1410" s="56" t="str">
        <f>IFERROR(VLOOKUP(표1[[#This Row],[담당자]],'담당자 정보'!$B:$D,2,0),"")</f>
        <v>바로고</v>
      </c>
      <c r="AH1410" s="11" t="str">
        <f>IFERROR(VLOOKUP(표1[[#This Row],[담당자]],'담당자 정보'!$B:$E,4,0),"")</f>
        <v>1팀</v>
      </c>
      <c r="AI1410" s="167" t="s">
        <v>71</v>
      </c>
      <c r="AJ1410" s="39" t="str">
        <f>IFERROR(VLOOKUP(표1[[#This Row],[담당자]],배민비즈계정!$B:$E,3,0),"")</f>
        <v>tkdan159</v>
      </c>
      <c r="AK1410" s="39" t="str">
        <f>IFERROR(VLOOKUP(표1[[#This Row],[담당자]],배민비즈계정!$B:$E,4,0),"")</f>
        <v>010-9052-0911</v>
      </c>
      <c r="AL1410" s="12" t="str">
        <f>VLOOKUP(표1[[#This Row],[담당자]],배민비즈계정!$B:$E,2,0)</f>
        <v>1팀</v>
      </c>
      <c r="AM1410" s="11" t="str">
        <f>VLOOKUP(표1[[#This Row],[담당자]],'담당자 정보'!B:G,6,FALSE)</f>
        <v>평정현</v>
      </c>
      <c r="AN1410" s="11" t="str">
        <f>VLOOKUP(표1[[#This Row],[팀장]],배민비즈계정!$B:$E,3,FALSE)</f>
        <v>jhpyeong</v>
      </c>
      <c r="AO1410" s="16" t="str">
        <f>VLOOKUP(표1[[#This Row],[팀장]],배민비즈계정!$B:$E,4,FALSE)</f>
        <v>010-4660-7292</v>
      </c>
      <c r="AP1410" s="2" t="str">
        <f t="shared" si="15"/>
        <v>서울</v>
      </c>
      <c r="AQ1410" s="2" t="str">
        <f t="shared" si="16"/>
        <v>동대문구</v>
      </c>
      <c r="AR1410" s="2" t="str">
        <f>_xlfn.XLOOKUP(표1[[#This Row],[시도2]]&amp;" "&amp;표1[[#This Row],[시군구2]],요금제0402!C:C,요금제0402!G:G)</f>
        <v>서울B&amp;경인A</v>
      </c>
      <c r="AS1410" s="2"/>
      <c r="AT1410" s="2"/>
      <c r="AU1410" s="2"/>
    </row>
    <row r="1411" spans="1:47" ht="16.5" customHeight="1">
      <c r="A1411" s="44">
        <v>1409</v>
      </c>
      <c r="B1411" s="11"/>
      <c r="C1411" s="11" t="s">
        <v>9396</v>
      </c>
      <c r="D1411" s="11" t="s">
        <v>9397</v>
      </c>
      <c r="E1411" s="11" t="s">
        <v>56</v>
      </c>
      <c r="F1411" s="11" t="s">
        <v>493</v>
      </c>
      <c r="G1411" s="11" t="s">
        <v>539</v>
      </c>
      <c r="H1411" s="11">
        <v>1</v>
      </c>
      <c r="I1411" s="50"/>
      <c r="J1411" s="11" t="s">
        <v>9398</v>
      </c>
      <c r="K1411" s="11" t="s">
        <v>9399</v>
      </c>
      <c r="L1411" s="11" t="s">
        <v>9237</v>
      </c>
      <c r="M1411" s="12">
        <v>45772</v>
      </c>
      <c r="N1411" s="12">
        <v>45777</v>
      </c>
      <c r="O1411" s="12" t="str">
        <f>IFERROR(_xlfn.XLOOKUP(표1[[#This Row],[시도]]&amp;" "&amp;표1[[#This Row],[시군구]],요금제0402!C:C,요금제0402!G:G),"-")</f>
        <v>지방</v>
      </c>
      <c r="P1411" s="40"/>
      <c r="Q1411" s="57">
        <v>0</v>
      </c>
      <c r="R1411" s="18">
        <v>100</v>
      </c>
      <c r="S1411" s="18">
        <v>50</v>
      </c>
      <c r="T1411" s="39" t="s">
        <v>64</v>
      </c>
      <c r="U1411" s="11" t="s">
        <v>64</v>
      </c>
      <c r="V1411" s="11">
        <v>3440202751</v>
      </c>
      <c r="W1411" s="11" t="s">
        <v>5956</v>
      </c>
      <c r="X1411" s="11" t="s">
        <v>5957</v>
      </c>
      <c r="Y1411" s="11" t="s">
        <v>5958</v>
      </c>
      <c r="Z1411" s="11">
        <v>3333158466723</v>
      </c>
      <c r="AA1411" s="11" t="s">
        <v>68</v>
      </c>
      <c r="AB1411" s="11" t="s">
        <v>5959</v>
      </c>
      <c r="AC1411" s="11"/>
      <c r="AD1411" s="11"/>
      <c r="AE1411" s="11"/>
      <c r="AF1411" s="15"/>
      <c r="AG1411" s="56" t="str">
        <f>IFERROR(VLOOKUP(표1[[#This Row],[담당자]],'담당자 정보'!$B:$D,2,0),"")</f>
        <v>바로고</v>
      </c>
      <c r="AH1411" s="11" t="str">
        <f>IFERROR(VLOOKUP(표1[[#This Row],[담당자]],'담당자 정보'!$B:$E,4,0),"")</f>
        <v>2팀</v>
      </c>
      <c r="AI1411" s="167" t="s">
        <v>535</v>
      </c>
      <c r="AJ1411" s="39" t="str">
        <f>IFERROR(VLOOKUP(표1[[#This Row],[담당자]],배민비즈계정!$B:$E,3,0),"")</f>
        <v>yckim</v>
      </c>
      <c r="AK1411" s="39" t="str">
        <f>IFERROR(VLOOKUP(표1[[#This Row],[담당자]],배민비즈계정!$B:$E,4,0),"")</f>
        <v>010-9995-3121</v>
      </c>
      <c r="AL1411" s="12" t="str">
        <f>VLOOKUP(표1[[#This Row],[담당자]],배민비즈계정!$B:$E,2,0)</f>
        <v>2팀</v>
      </c>
      <c r="AM1411" s="11" t="str">
        <f>VLOOKUP(표1[[#This Row],[담당자]],'담당자 정보'!B:G,6,FALSE)</f>
        <v>최융희</v>
      </c>
      <c r="AN1411" s="11" t="str">
        <f>VLOOKUP(표1[[#This Row],[팀장]],배민비즈계정!$B:$E,3,FALSE)</f>
        <v>yhchoi62</v>
      </c>
      <c r="AO1411" s="16" t="str">
        <f>VLOOKUP(표1[[#This Row],[팀장]],배민비즈계정!$B:$E,4,FALSE)</f>
        <v xml:space="preserve"> 010-2336-6262</v>
      </c>
      <c r="AP1411" s="2" t="str">
        <f t="shared" si="15"/>
        <v>부산</v>
      </c>
      <c r="AQ1411" s="2" t="str">
        <f t="shared" si="16"/>
        <v>해운대구</v>
      </c>
      <c r="AR1411" s="2" t="str">
        <f>_xlfn.XLOOKUP(표1[[#This Row],[시도2]]&amp;" "&amp;표1[[#This Row],[시군구2]],요금제0402!C:C,요금제0402!G:G)</f>
        <v>지방</v>
      </c>
      <c r="AS1411" s="2"/>
      <c r="AT1411" s="2"/>
      <c r="AU1411" s="2"/>
    </row>
    <row r="1412" spans="1:47" ht="16.5" customHeight="1">
      <c r="A1412" s="60">
        <v>1410</v>
      </c>
      <c r="B1412" s="11"/>
      <c r="C1412" s="11" t="s">
        <v>9400</v>
      </c>
      <c r="D1412" s="11" t="s">
        <v>9401</v>
      </c>
      <c r="E1412" s="11" t="s">
        <v>108</v>
      </c>
      <c r="F1412" s="11" t="s">
        <v>2149</v>
      </c>
      <c r="G1412" s="11" t="s">
        <v>2176</v>
      </c>
      <c r="H1412" s="11">
        <v>1</v>
      </c>
      <c r="I1412" s="50"/>
      <c r="J1412" s="11" t="s">
        <v>9402</v>
      </c>
      <c r="K1412" s="11" t="s">
        <v>9403</v>
      </c>
      <c r="L1412" s="11" t="s">
        <v>9237</v>
      </c>
      <c r="M1412" s="12">
        <v>45772</v>
      </c>
      <c r="N1412" s="12">
        <v>45777</v>
      </c>
      <c r="O1412" s="12" t="str">
        <f>IFERROR(_xlfn.XLOOKUP(표1[[#This Row],[시도]]&amp;" "&amp;표1[[#This Row],[시군구]],요금제0402!C:C,요금제0402!G:G),"-")</f>
        <v>경인B</v>
      </c>
      <c r="P1412" s="40"/>
      <c r="Q1412" s="57">
        <v>0</v>
      </c>
      <c r="R1412" s="18">
        <v>100</v>
      </c>
      <c r="S1412" s="18">
        <v>50</v>
      </c>
      <c r="T1412" s="39" t="s">
        <v>64</v>
      </c>
      <c r="U1412" s="11" t="s">
        <v>64</v>
      </c>
      <c r="V1412" s="11">
        <v>3514401027</v>
      </c>
      <c r="W1412" s="11" t="s">
        <v>8883</v>
      </c>
      <c r="X1412" s="11" t="s">
        <v>8884</v>
      </c>
      <c r="Y1412" s="11" t="s">
        <v>4792</v>
      </c>
      <c r="Z1412" s="11">
        <v>3333020833484</v>
      </c>
      <c r="AA1412" s="11" t="s">
        <v>68</v>
      </c>
      <c r="AB1412" s="11" t="s">
        <v>4793</v>
      </c>
      <c r="AC1412" s="11"/>
      <c r="AD1412" s="11"/>
      <c r="AE1412" s="11"/>
      <c r="AF1412" s="15"/>
      <c r="AG1412" s="56" t="str">
        <f>IFERROR(VLOOKUP(표1[[#This Row],[담당자]],'담당자 정보'!$B:$D,2,0),"")</f>
        <v>바로고</v>
      </c>
      <c r="AH1412" s="11" t="str">
        <f>IFERROR(VLOOKUP(표1[[#This Row],[담당자]],'담당자 정보'!$B:$E,4,0),"")</f>
        <v>1팀</v>
      </c>
      <c r="AI1412" s="167" t="s">
        <v>131</v>
      </c>
      <c r="AJ1412" s="39" t="str">
        <f>IFERROR(VLOOKUP(표1[[#This Row],[담당자]],배민비즈계정!$B:$E,3,0),"")</f>
        <v>kwpark</v>
      </c>
      <c r="AK1412" s="39" t="str">
        <f>IFERROR(VLOOKUP(표1[[#This Row],[담당자]],배민비즈계정!$B:$E,4,0),"")</f>
        <v>010-9098-6748</v>
      </c>
      <c r="AL1412" s="12" t="str">
        <f>VLOOKUP(표1[[#This Row],[담당자]],배민비즈계정!$B:$E,2,0)</f>
        <v>1팀</v>
      </c>
      <c r="AM1412" s="11" t="str">
        <f>VLOOKUP(표1[[#This Row],[담당자]],'담당자 정보'!B:G,6,FALSE)</f>
        <v>평정현</v>
      </c>
      <c r="AN1412" s="11" t="str">
        <f>VLOOKUP(표1[[#This Row],[팀장]],배민비즈계정!$B:$E,3,FALSE)</f>
        <v>jhpyeong</v>
      </c>
      <c r="AO1412" s="16" t="str">
        <f>VLOOKUP(표1[[#This Row],[팀장]],배민비즈계정!$B:$E,4,FALSE)</f>
        <v>010-4660-7292</v>
      </c>
      <c r="AP1412" s="2" t="str">
        <f t="shared" si="15"/>
        <v>인천</v>
      </c>
      <c r="AQ1412" s="2" t="str">
        <f t="shared" si="16"/>
        <v>미추홀구</v>
      </c>
      <c r="AR1412" s="2" t="str">
        <f>_xlfn.XLOOKUP(표1[[#This Row],[시도2]]&amp;" "&amp;표1[[#This Row],[시군구2]],요금제0402!C:C,요금제0402!G:G)</f>
        <v>경인B</v>
      </c>
      <c r="AS1412" s="2"/>
      <c r="AT1412" s="2"/>
      <c r="AU1412" s="2"/>
    </row>
    <row r="1413" spans="1:47" ht="16.5" customHeight="1">
      <c r="A1413" s="44">
        <v>1411</v>
      </c>
      <c r="B1413" s="11"/>
      <c r="C1413" s="11" t="s">
        <v>9404</v>
      </c>
      <c r="D1413" s="11" t="s">
        <v>9405</v>
      </c>
      <c r="E1413" s="11" t="s">
        <v>3758</v>
      </c>
      <c r="F1413" s="11" t="s">
        <v>2149</v>
      </c>
      <c r="G1413" s="11" t="s">
        <v>2170</v>
      </c>
      <c r="H1413" s="11">
        <v>0</v>
      </c>
      <c r="I1413" s="50"/>
      <c r="J1413" s="11" t="s">
        <v>9406</v>
      </c>
      <c r="K1413" s="11" t="s">
        <v>9407</v>
      </c>
      <c r="L1413" s="11" t="s">
        <v>9237</v>
      </c>
      <c r="M1413" s="12">
        <v>45772</v>
      </c>
      <c r="N1413" s="12">
        <v>45777</v>
      </c>
      <c r="O1413" s="12" t="str">
        <f>IFERROR(_xlfn.XLOOKUP(표1[[#This Row],[시도]]&amp;" "&amp;표1[[#This Row],[시군구]],요금제0402!C:C,요금제0402!G:G),"-")</f>
        <v>경인B</v>
      </c>
      <c r="P1413" s="40"/>
      <c r="Q1413" s="57">
        <v>0</v>
      </c>
      <c r="R1413" s="18">
        <v>100</v>
      </c>
      <c r="S1413" s="18">
        <v>50</v>
      </c>
      <c r="T1413" s="39" t="s">
        <v>64</v>
      </c>
      <c r="U1413" s="11" t="s">
        <v>64</v>
      </c>
      <c r="V1413" s="11">
        <v>3514401027</v>
      </c>
      <c r="W1413" s="11" t="s">
        <v>8884</v>
      </c>
      <c r="X1413" s="11" t="s">
        <v>8884</v>
      </c>
      <c r="Y1413" s="11" t="s">
        <v>4792</v>
      </c>
      <c r="Z1413" s="11">
        <v>3333020833484</v>
      </c>
      <c r="AA1413" s="11" t="s">
        <v>68</v>
      </c>
      <c r="AB1413" s="11" t="s">
        <v>4793</v>
      </c>
      <c r="AC1413" s="11"/>
      <c r="AD1413" s="11"/>
      <c r="AE1413" s="11"/>
      <c r="AF1413" s="15"/>
      <c r="AG1413" s="56" t="str">
        <f>IFERROR(VLOOKUP(표1[[#This Row],[담당자]],'담당자 정보'!$B:$D,2,0),"")</f>
        <v>바로고</v>
      </c>
      <c r="AH1413" s="11" t="str">
        <f>IFERROR(VLOOKUP(표1[[#This Row],[담당자]],'담당자 정보'!$B:$E,4,0),"")</f>
        <v>1팀</v>
      </c>
      <c r="AI1413" s="167" t="s">
        <v>131</v>
      </c>
      <c r="AJ1413" s="39" t="str">
        <f>IFERROR(VLOOKUP(표1[[#This Row],[담당자]],배민비즈계정!$B:$E,3,0),"")</f>
        <v>kwpark</v>
      </c>
      <c r="AK1413" s="39" t="str">
        <f>IFERROR(VLOOKUP(표1[[#This Row],[담당자]],배민비즈계정!$B:$E,4,0),"")</f>
        <v>010-9098-6748</v>
      </c>
      <c r="AL1413" s="12" t="str">
        <f>VLOOKUP(표1[[#This Row],[담당자]],배민비즈계정!$B:$E,2,0)</f>
        <v>1팀</v>
      </c>
      <c r="AM1413" s="11" t="str">
        <f>VLOOKUP(표1[[#This Row],[담당자]],'담당자 정보'!B:G,6,FALSE)</f>
        <v>평정현</v>
      </c>
      <c r="AN1413" s="11" t="str">
        <f>VLOOKUP(표1[[#This Row],[팀장]],배민비즈계정!$B:$E,3,FALSE)</f>
        <v>jhpyeong</v>
      </c>
      <c r="AO1413" s="16" t="str">
        <f>VLOOKUP(표1[[#This Row],[팀장]],배민비즈계정!$B:$E,4,FALSE)</f>
        <v>010-4660-7292</v>
      </c>
      <c r="AP1413" s="2" t="str">
        <f t="shared" si="15"/>
        <v>인천</v>
      </c>
      <c r="AQ1413" s="2" t="str">
        <f t="shared" si="16"/>
        <v>남동구</v>
      </c>
      <c r="AR1413" s="2" t="str">
        <f>_xlfn.XLOOKUP(표1[[#This Row],[시도2]]&amp;" "&amp;표1[[#This Row],[시군구2]],요금제0402!C:C,요금제0402!G:G)</f>
        <v>경인B</v>
      </c>
      <c r="AS1413" s="2"/>
      <c r="AT1413" s="2"/>
      <c r="AU1413" s="2"/>
    </row>
    <row r="1414" spans="1:47" ht="16.5" customHeight="1">
      <c r="A1414" s="60">
        <v>1412</v>
      </c>
      <c r="B1414" s="11"/>
      <c r="C1414" s="11" t="s">
        <v>9408</v>
      </c>
      <c r="D1414" s="11" t="s">
        <v>9409</v>
      </c>
      <c r="E1414" s="11" t="s">
        <v>108</v>
      </c>
      <c r="F1414" s="11" t="s">
        <v>2149</v>
      </c>
      <c r="G1414" s="11" t="s">
        <v>2497</v>
      </c>
      <c r="H1414" s="11">
        <v>1</v>
      </c>
      <c r="I1414" s="50"/>
      <c r="J1414" s="11" t="s">
        <v>9410</v>
      </c>
      <c r="K1414" s="11" t="s">
        <v>9411</v>
      </c>
      <c r="L1414" s="11" t="s">
        <v>9237</v>
      </c>
      <c r="M1414" s="12">
        <v>45772</v>
      </c>
      <c r="N1414" s="12">
        <v>45777</v>
      </c>
      <c r="O1414" s="12" t="str">
        <f>IFERROR(_xlfn.XLOOKUP(표1[[#This Row],[시도]]&amp;" "&amp;표1[[#This Row],[시군구]],요금제0402!C:C,요금제0402!G:G),"-")</f>
        <v>경인B</v>
      </c>
      <c r="P1414" s="40"/>
      <c r="Q1414" s="57">
        <v>0</v>
      </c>
      <c r="R1414" s="18">
        <v>100</v>
      </c>
      <c r="S1414" s="18">
        <v>50</v>
      </c>
      <c r="T1414" s="39" t="s">
        <v>64</v>
      </c>
      <c r="U1414" s="11" t="s">
        <v>64</v>
      </c>
      <c r="V1414" s="11">
        <v>8987900285</v>
      </c>
      <c r="W1414" s="11" t="s">
        <v>9412</v>
      </c>
      <c r="X1414" s="11" t="s">
        <v>6950</v>
      </c>
      <c r="Y1414" s="11" t="s">
        <v>6951</v>
      </c>
      <c r="Z1414" s="11">
        <v>27302424403012</v>
      </c>
      <c r="AA1414" s="11" t="s">
        <v>103</v>
      </c>
      <c r="AB1414" s="11" t="s">
        <v>6952</v>
      </c>
      <c r="AC1414" s="11"/>
      <c r="AD1414" s="11"/>
      <c r="AE1414" s="11"/>
      <c r="AF1414" s="15"/>
      <c r="AG1414" s="56" t="str">
        <f>IFERROR(VLOOKUP(표1[[#This Row],[담당자]],'담당자 정보'!$B:$D,2,0),"")</f>
        <v>바로고</v>
      </c>
      <c r="AH1414" s="11" t="str">
        <f>IFERROR(VLOOKUP(표1[[#This Row],[담당자]],'담당자 정보'!$B:$E,4,0),"")</f>
        <v>1팀</v>
      </c>
      <c r="AI1414" s="167" t="s">
        <v>131</v>
      </c>
      <c r="AJ1414" s="39" t="str">
        <f>IFERROR(VLOOKUP(표1[[#This Row],[담당자]],배민비즈계정!$B:$E,3,0),"")</f>
        <v>kwpark</v>
      </c>
      <c r="AK1414" s="39" t="str">
        <f>IFERROR(VLOOKUP(표1[[#This Row],[담당자]],배민비즈계정!$B:$E,4,0),"")</f>
        <v>010-9098-6748</v>
      </c>
      <c r="AL1414" s="12" t="str">
        <f>VLOOKUP(표1[[#This Row],[담당자]],배민비즈계정!$B:$E,2,0)</f>
        <v>1팀</v>
      </c>
      <c r="AM1414" s="11" t="str">
        <f>VLOOKUP(표1[[#This Row],[담당자]],'담당자 정보'!B:G,6,FALSE)</f>
        <v>평정현</v>
      </c>
      <c r="AN1414" s="11" t="str">
        <f>VLOOKUP(표1[[#This Row],[팀장]],배민비즈계정!$B:$E,3,FALSE)</f>
        <v>jhpyeong</v>
      </c>
      <c r="AO1414" s="16" t="str">
        <f>VLOOKUP(표1[[#This Row],[팀장]],배민비즈계정!$B:$E,4,FALSE)</f>
        <v>010-4660-7292</v>
      </c>
      <c r="AP1414" s="2" t="str">
        <f t="shared" si="15"/>
        <v>인천</v>
      </c>
      <c r="AQ1414" s="2" t="str">
        <f t="shared" si="16"/>
        <v>연수구</v>
      </c>
      <c r="AR1414" s="2" t="str">
        <f>_xlfn.XLOOKUP(표1[[#This Row],[시도2]]&amp;" "&amp;표1[[#This Row],[시군구2]],요금제0402!C:C,요금제0402!G:G)</f>
        <v>경인B</v>
      </c>
      <c r="AS1414" s="2"/>
      <c r="AT1414" s="2"/>
      <c r="AU1414" s="2"/>
    </row>
    <row r="1415" spans="1:47" ht="16.5" customHeight="1">
      <c r="A1415" s="44">
        <v>1413</v>
      </c>
      <c r="B1415" s="17"/>
      <c r="C1415" s="17" t="s">
        <v>9413</v>
      </c>
      <c r="D1415" s="17" t="s">
        <v>9414</v>
      </c>
      <c r="E1415" s="11" t="s">
        <v>108</v>
      </c>
      <c r="F1415" s="17" t="s">
        <v>2149</v>
      </c>
      <c r="G1415" s="17" t="s">
        <v>435</v>
      </c>
      <c r="H1415" s="11">
        <v>1</v>
      </c>
      <c r="I1415" s="154"/>
      <c r="J1415" s="17" t="s">
        <v>9415</v>
      </c>
      <c r="K1415" s="17" t="s">
        <v>9416</v>
      </c>
      <c r="L1415" s="11" t="s">
        <v>9237</v>
      </c>
      <c r="M1415" s="12">
        <v>45772</v>
      </c>
      <c r="N1415" s="12">
        <v>45777</v>
      </c>
      <c r="O1415" s="78" t="str">
        <f>IFERROR(_xlfn.XLOOKUP(표1[[#This Row],[시도]]&amp;" "&amp;표1[[#This Row],[시군구]],요금제0402!C:C,요금제0402!G:G),"-")</f>
        <v>경인B</v>
      </c>
      <c r="P1415" s="156"/>
      <c r="Q1415" s="57">
        <v>0</v>
      </c>
      <c r="R1415" s="18">
        <v>100</v>
      </c>
      <c r="S1415" s="18">
        <v>50</v>
      </c>
      <c r="T1415" s="41" t="s">
        <v>150</v>
      </c>
      <c r="U1415" s="11" t="s">
        <v>64</v>
      </c>
      <c r="V1415" s="11">
        <v>8438803611</v>
      </c>
      <c r="W1415" s="11" t="s">
        <v>9417</v>
      </c>
      <c r="X1415" s="11" t="s">
        <v>2491</v>
      </c>
      <c r="Y1415" s="11" t="s">
        <v>2492</v>
      </c>
      <c r="Z1415" s="11">
        <v>3333067373719</v>
      </c>
      <c r="AA1415" s="11" t="s">
        <v>68</v>
      </c>
      <c r="AB1415" s="11" t="s">
        <v>9418</v>
      </c>
      <c r="AC1415" s="17"/>
      <c r="AD1415" s="17"/>
      <c r="AE1415" s="17"/>
      <c r="AF1415" s="32"/>
      <c r="AG1415" s="56" t="str">
        <f>IFERROR(VLOOKUP(표1[[#This Row],[담당자]],'담당자 정보'!$B:$D,2,0),"")</f>
        <v>바로고</v>
      </c>
      <c r="AH1415" s="17" t="str">
        <f>IFERROR(VLOOKUP(표1[[#This Row],[담당자]],'담당자 정보'!$B:$E,4,0),"")</f>
        <v>1팀</v>
      </c>
      <c r="AI1415" s="167" t="s">
        <v>2479</v>
      </c>
      <c r="AJ1415" s="41" t="str">
        <f>IFERROR(VLOOKUP(표1[[#This Row],[담당자]],배민비즈계정!$B:$E,3,0),"")</f>
        <v>yong1217</v>
      </c>
      <c r="AK1415" s="41" t="str">
        <f>IFERROR(VLOOKUP(표1[[#This Row],[담당자]],배민비즈계정!$B:$E,4,0),"")</f>
        <v xml:space="preserve"> 010-9876-9387</v>
      </c>
      <c r="AL1415" s="78" t="str">
        <f>VLOOKUP(표1[[#This Row],[담당자]],배민비즈계정!$B:$E,2,0)</f>
        <v>1팀</v>
      </c>
      <c r="AM1415" s="17" t="str">
        <f>VLOOKUP(표1[[#This Row],[담당자]],'담당자 정보'!B:G,6,FALSE)</f>
        <v>평정현</v>
      </c>
      <c r="AN1415" s="17" t="str">
        <f>VLOOKUP(표1[[#This Row],[팀장]],배민비즈계정!$B:$E,3,FALSE)</f>
        <v>jhpyeong</v>
      </c>
      <c r="AO1415" s="103" t="str">
        <f>VLOOKUP(표1[[#This Row],[팀장]],배민비즈계정!$B:$E,4,FALSE)</f>
        <v>010-4660-7292</v>
      </c>
      <c r="AP1415" s="2" t="str">
        <f t="shared" si="15"/>
        <v>인천</v>
      </c>
      <c r="AQ1415" s="2" t="str">
        <f t="shared" si="16"/>
        <v>서구</v>
      </c>
      <c r="AR1415" s="2" t="str">
        <f>_xlfn.XLOOKUP(표1[[#This Row],[시도2]]&amp;" "&amp;표1[[#This Row],[시군구2]],요금제0402!C:C,요금제0402!G:G)</f>
        <v>경인B</v>
      </c>
      <c r="AS1415" s="2"/>
      <c r="AT1415" s="2"/>
      <c r="AU1415" s="2"/>
    </row>
    <row r="1416" spans="1:47" ht="16.5" customHeight="1">
      <c r="A1416" s="60">
        <v>1414</v>
      </c>
      <c r="B1416" s="11"/>
      <c r="C1416" s="11" t="s">
        <v>9419</v>
      </c>
      <c r="D1416" s="11" t="s">
        <v>9420</v>
      </c>
      <c r="E1416" s="11" t="s">
        <v>108</v>
      </c>
      <c r="F1416" s="11" t="s">
        <v>57</v>
      </c>
      <c r="G1416" s="11" t="s">
        <v>702</v>
      </c>
      <c r="H1416" s="11">
        <v>1</v>
      </c>
      <c r="I1416" s="50"/>
      <c r="J1416" s="11" t="s">
        <v>9421</v>
      </c>
      <c r="K1416" s="11" t="s">
        <v>9422</v>
      </c>
      <c r="L1416" s="11" t="s">
        <v>9237</v>
      </c>
      <c r="M1416" s="12">
        <v>45777</v>
      </c>
      <c r="N1416" s="12">
        <v>45784</v>
      </c>
      <c r="O1416" s="12" t="str">
        <f>IFERROR(_xlfn.XLOOKUP(표1[[#This Row],[시도]]&amp;" "&amp;표1[[#This Row],[시군구]],요금제0402!C:C,요금제0402!G:G),"-")</f>
        <v>서울B&amp;경인A</v>
      </c>
      <c r="P1416" s="40"/>
      <c r="Q1416" s="57">
        <v>0</v>
      </c>
      <c r="R1416" s="18">
        <v>100</v>
      </c>
      <c r="S1416" s="18">
        <v>50</v>
      </c>
      <c r="T1416" s="39" t="s">
        <v>64</v>
      </c>
      <c r="U1416" s="11" t="s">
        <v>64</v>
      </c>
      <c r="V1416" s="11">
        <v>8421502027</v>
      </c>
      <c r="W1416" s="11" t="s">
        <v>4976</v>
      </c>
      <c r="X1416" s="11" t="s">
        <v>2593</v>
      </c>
      <c r="Y1416" s="11" t="s">
        <v>2594</v>
      </c>
      <c r="Z1416" s="11">
        <v>110410141241</v>
      </c>
      <c r="AA1416" s="11" t="s">
        <v>9423</v>
      </c>
      <c r="AB1416" s="11" t="s">
        <v>2595</v>
      </c>
      <c r="AC1416" s="11"/>
      <c r="AD1416" s="11"/>
      <c r="AE1416" s="11"/>
      <c r="AF1416" s="15"/>
      <c r="AG1416" s="17" t="str">
        <f>IFERROR(VLOOKUP(표1[[#This Row],[담당자]],'담당자 정보'!$B:$D,2,0),"")</f>
        <v>바로고</v>
      </c>
      <c r="AH1416" s="11" t="str">
        <f>IFERROR(VLOOKUP(표1[[#This Row],[담당자]],'담당자 정보'!$B:$E,4,0),"")</f>
        <v>1팀</v>
      </c>
      <c r="AI1416" s="41" t="s">
        <v>71</v>
      </c>
      <c r="AJ1416" s="39" t="str">
        <f>IFERROR(VLOOKUP(표1[[#This Row],[담당자]],배민비즈계정!$B:$E,3,0),"")</f>
        <v>tkdan159</v>
      </c>
      <c r="AK1416" s="39" t="str">
        <f>IFERROR(VLOOKUP(표1[[#This Row],[담당자]],배민비즈계정!$B:$E,4,0),"")</f>
        <v>010-9052-0911</v>
      </c>
      <c r="AL1416" s="12" t="str">
        <f>VLOOKUP(표1[[#This Row],[담당자]],배민비즈계정!$B:$E,2,0)</f>
        <v>1팀</v>
      </c>
      <c r="AM1416" s="11" t="str">
        <f>VLOOKUP(표1[[#This Row],[담당자]],'담당자 정보'!B:G,6,FALSE)</f>
        <v>평정현</v>
      </c>
      <c r="AN1416" s="11" t="str">
        <f>VLOOKUP(표1[[#This Row],[팀장]],배민비즈계정!$B:$E,3,FALSE)</f>
        <v>jhpyeong</v>
      </c>
      <c r="AO1416" s="16" t="str">
        <f>VLOOKUP(표1[[#This Row],[팀장]],배민비즈계정!$B:$E,4,FALSE)</f>
        <v>010-4660-7292</v>
      </c>
      <c r="AP1416" s="2" t="str">
        <f t="shared" ref="AP1416:AP1423" si="17">F1416</f>
        <v>서울</v>
      </c>
      <c r="AQ1416" s="2" t="str">
        <f t="shared" ref="AQ1416:AQ1423" si="18">G1416</f>
        <v>구로구</v>
      </c>
      <c r="AR1416" s="2" t="str">
        <f>_xlfn.XLOOKUP(표1[[#This Row],[시도2]]&amp;" "&amp;표1[[#This Row],[시군구2]],요금제0402!C:C,요금제0402!G:G)</f>
        <v>서울B&amp;경인A</v>
      </c>
      <c r="AS1416" s="2"/>
      <c r="AT1416" s="2"/>
      <c r="AU1416" s="2"/>
    </row>
    <row r="1417" spans="1:47" ht="16.5" customHeight="1">
      <c r="A1417" s="44">
        <v>1415</v>
      </c>
      <c r="B1417" s="11"/>
      <c r="C1417" s="11" t="s">
        <v>9424</v>
      </c>
      <c r="D1417" s="11" t="s">
        <v>9425</v>
      </c>
      <c r="E1417" s="11" t="s">
        <v>3758</v>
      </c>
      <c r="F1417" s="11" t="s">
        <v>2149</v>
      </c>
      <c r="G1417" s="11" t="s">
        <v>302</v>
      </c>
      <c r="H1417" s="11">
        <v>0</v>
      </c>
      <c r="I1417" s="50"/>
      <c r="J1417" s="11" t="s">
        <v>9426</v>
      </c>
      <c r="K1417" s="11" t="s">
        <v>9427</v>
      </c>
      <c r="L1417" s="11" t="s">
        <v>9237</v>
      </c>
      <c r="M1417" s="12">
        <v>45777</v>
      </c>
      <c r="N1417" s="12">
        <v>45784</v>
      </c>
      <c r="O1417" s="12" t="str">
        <f>IFERROR(_xlfn.XLOOKUP(표1[[#This Row],[시도]]&amp;" "&amp;표1[[#This Row],[시군구]],요금제0402!C:C,요금제0402!G:G),"-")</f>
        <v>경인B</v>
      </c>
      <c r="P1417" s="40"/>
      <c r="Q1417" s="57">
        <v>0</v>
      </c>
      <c r="R1417" s="18">
        <v>100</v>
      </c>
      <c r="S1417" s="18">
        <v>50</v>
      </c>
      <c r="T1417" s="39" t="s">
        <v>64</v>
      </c>
      <c r="U1417" s="11" t="s">
        <v>150</v>
      </c>
      <c r="V1417" s="11">
        <v>0</v>
      </c>
      <c r="W1417" s="11">
        <v>0</v>
      </c>
      <c r="X1417" s="11">
        <v>0</v>
      </c>
      <c r="Y1417" s="11">
        <v>0</v>
      </c>
      <c r="Z1417" s="11">
        <v>0</v>
      </c>
      <c r="AA1417" s="11">
        <v>0</v>
      </c>
      <c r="AB1417" s="11">
        <v>0</v>
      </c>
      <c r="AC1417" s="11"/>
      <c r="AD1417" s="11"/>
      <c r="AE1417" s="11"/>
      <c r="AF1417" s="15"/>
      <c r="AG1417" s="56" t="str">
        <f>IFERROR(VLOOKUP(표1[[#This Row],[담당자]],'담당자 정보'!$B:$D,2,0),"")</f>
        <v>바로고</v>
      </c>
      <c r="AH1417" s="11" t="str">
        <f>IFERROR(VLOOKUP(표1[[#This Row],[담당자]],'담당자 정보'!$B:$E,4,0),"")</f>
        <v>1팀</v>
      </c>
      <c r="AI1417" s="167" t="s">
        <v>2479</v>
      </c>
      <c r="AJ1417" s="39" t="str">
        <f>IFERROR(VLOOKUP(표1[[#This Row],[담당자]],배민비즈계정!$B:$E,3,0),"")</f>
        <v>yong1217</v>
      </c>
      <c r="AK1417" s="39" t="str">
        <f>IFERROR(VLOOKUP(표1[[#This Row],[담당자]],배민비즈계정!$B:$E,4,0),"")</f>
        <v xml:space="preserve"> 010-9876-9387</v>
      </c>
      <c r="AL1417" s="12" t="str">
        <f>VLOOKUP(표1[[#This Row],[담당자]],배민비즈계정!$B:$E,2,0)</f>
        <v>1팀</v>
      </c>
      <c r="AM1417" s="11" t="str">
        <f>VLOOKUP(표1[[#This Row],[담당자]],'담당자 정보'!B:G,6,FALSE)</f>
        <v>평정현</v>
      </c>
      <c r="AN1417" s="11" t="str">
        <f>VLOOKUP(표1[[#This Row],[팀장]],배민비즈계정!$B:$E,3,FALSE)</f>
        <v>jhpyeong</v>
      </c>
      <c r="AO1417" s="16" t="str">
        <f>VLOOKUP(표1[[#This Row],[팀장]],배민비즈계정!$B:$E,4,FALSE)</f>
        <v>010-4660-7292</v>
      </c>
      <c r="AP1417" s="2" t="str">
        <f t="shared" si="17"/>
        <v>인천</v>
      </c>
      <c r="AQ1417" s="2" t="str">
        <f t="shared" si="18"/>
        <v>중구</v>
      </c>
      <c r="AR1417" s="2" t="str">
        <f>_xlfn.XLOOKUP(표1[[#This Row],[시도2]]&amp;" "&amp;표1[[#This Row],[시군구2]],요금제0402!C:C,요금제0402!G:G)</f>
        <v>경인B</v>
      </c>
      <c r="AS1417" s="2"/>
      <c r="AT1417" s="2"/>
      <c r="AU1417" s="2"/>
    </row>
    <row r="1418" spans="1:47" ht="16.5" customHeight="1">
      <c r="A1418" s="60">
        <v>1416</v>
      </c>
      <c r="B1418" s="11"/>
      <c r="C1418" s="11" t="s">
        <v>9428</v>
      </c>
      <c r="D1418" s="11" t="s">
        <v>9429</v>
      </c>
      <c r="E1418" s="11" t="s">
        <v>108</v>
      </c>
      <c r="F1418" s="11" t="s">
        <v>109</v>
      </c>
      <c r="G1418" s="11" t="s">
        <v>848</v>
      </c>
      <c r="H1418" s="11">
        <v>1</v>
      </c>
      <c r="I1418" s="50"/>
      <c r="J1418" s="11" t="s">
        <v>9430</v>
      </c>
      <c r="K1418" s="11" t="s">
        <v>5273</v>
      </c>
      <c r="L1418" s="11" t="s">
        <v>9237</v>
      </c>
      <c r="M1418" s="12">
        <v>45777</v>
      </c>
      <c r="N1418" s="12">
        <v>45784</v>
      </c>
      <c r="O1418" s="12" t="str">
        <f>IFERROR(_xlfn.XLOOKUP(표1[[#This Row],[시도]]&amp;" "&amp;표1[[#This Row],[시군구]],요금제0402!C:C,요금제0402!G:G),"-")</f>
        <v>경인B</v>
      </c>
      <c r="P1418" s="40"/>
      <c r="Q1418" s="57">
        <v>0</v>
      </c>
      <c r="R1418" s="18">
        <v>100</v>
      </c>
      <c r="S1418" s="18">
        <v>50</v>
      </c>
      <c r="T1418" s="39" t="s">
        <v>64</v>
      </c>
      <c r="U1418" s="11" t="s">
        <v>64</v>
      </c>
      <c r="V1418" s="11">
        <v>5073001657</v>
      </c>
      <c r="W1418" s="11" t="s">
        <v>9431</v>
      </c>
      <c r="X1418" s="11" t="s">
        <v>9432</v>
      </c>
      <c r="Y1418" s="11" t="s">
        <v>9433</v>
      </c>
      <c r="Z1418" s="11">
        <v>100151260117</v>
      </c>
      <c r="AA1418" s="11" t="s">
        <v>408</v>
      </c>
      <c r="AB1418" s="11" t="s">
        <v>9434</v>
      </c>
      <c r="AC1418" s="11"/>
      <c r="AD1418" s="11"/>
      <c r="AE1418" s="11"/>
      <c r="AF1418" s="15"/>
      <c r="AG1418" s="56" t="str">
        <f>IFERROR(VLOOKUP(표1[[#This Row],[담당자]],'담당자 정보'!$B:$D,2,0),"")</f>
        <v>바로고</v>
      </c>
      <c r="AH1418" s="11" t="str">
        <f>IFERROR(VLOOKUP(표1[[#This Row],[담당자]],'담당자 정보'!$B:$E,4,0),"")</f>
        <v>1팀</v>
      </c>
      <c r="AI1418" s="167" t="s">
        <v>2479</v>
      </c>
      <c r="AJ1418" s="39" t="str">
        <f>IFERROR(VLOOKUP(표1[[#This Row],[담당자]],배민비즈계정!$B:$E,3,0),"")</f>
        <v>yong1217</v>
      </c>
      <c r="AK1418" s="39" t="str">
        <f>IFERROR(VLOOKUP(표1[[#This Row],[담당자]],배민비즈계정!$B:$E,4,0),"")</f>
        <v xml:space="preserve"> 010-9876-9387</v>
      </c>
      <c r="AL1418" s="12" t="str">
        <f>VLOOKUP(표1[[#This Row],[담당자]],배민비즈계정!$B:$E,2,0)</f>
        <v>1팀</v>
      </c>
      <c r="AM1418" s="11" t="str">
        <f>VLOOKUP(표1[[#This Row],[담당자]],'담당자 정보'!B:G,6,FALSE)</f>
        <v>평정현</v>
      </c>
      <c r="AN1418" s="11" t="str">
        <f>VLOOKUP(표1[[#This Row],[팀장]],배민비즈계정!$B:$E,3,FALSE)</f>
        <v>jhpyeong</v>
      </c>
      <c r="AO1418" s="16" t="str">
        <f>VLOOKUP(표1[[#This Row],[팀장]],배민비즈계정!$B:$E,4,FALSE)</f>
        <v>010-4660-7292</v>
      </c>
      <c r="AP1418" s="2" t="str">
        <f t="shared" si="17"/>
        <v>경기</v>
      </c>
      <c r="AQ1418" s="2" t="str">
        <f t="shared" si="18"/>
        <v>남양주시</v>
      </c>
      <c r="AR1418" s="2" t="str">
        <f>_xlfn.XLOOKUP(표1[[#This Row],[시도2]]&amp;" "&amp;표1[[#This Row],[시군구2]],요금제0402!C:C,요금제0402!G:G)</f>
        <v>경인B</v>
      </c>
      <c r="AS1418" s="2"/>
      <c r="AT1418" s="2"/>
      <c r="AU1418" s="2"/>
    </row>
    <row r="1419" spans="1:47" ht="16.5" customHeight="1">
      <c r="A1419" s="44">
        <v>1417</v>
      </c>
      <c r="B1419" s="11"/>
      <c r="C1419" s="11" t="s">
        <v>9435</v>
      </c>
      <c r="D1419" s="11" t="s">
        <v>9436</v>
      </c>
      <c r="E1419" s="11" t="s">
        <v>108</v>
      </c>
      <c r="F1419" s="11" t="s">
        <v>1284</v>
      </c>
      <c r="G1419" s="11" t="s">
        <v>3295</v>
      </c>
      <c r="H1419" s="11">
        <v>2</v>
      </c>
      <c r="I1419" s="50"/>
      <c r="J1419" s="11" t="s">
        <v>9437</v>
      </c>
      <c r="K1419" s="11" t="s">
        <v>8127</v>
      </c>
      <c r="L1419" s="11" t="s">
        <v>9237</v>
      </c>
      <c r="M1419" s="12">
        <v>45777</v>
      </c>
      <c r="N1419" s="12">
        <v>45784</v>
      </c>
      <c r="O1419" s="12" t="str">
        <f>IFERROR(_xlfn.XLOOKUP(표1[[#This Row],[시도]]&amp;" "&amp;표1[[#This Row],[시군구]],요금제0402!C:C,요금제0402!G:G),"-")</f>
        <v>지방</v>
      </c>
      <c r="P1419" s="40"/>
      <c r="Q1419" s="57">
        <v>0</v>
      </c>
      <c r="R1419" s="18">
        <v>100</v>
      </c>
      <c r="S1419" s="18">
        <v>50</v>
      </c>
      <c r="T1419" s="39" t="s">
        <v>64</v>
      </c>
      <c r="U1419" s="11" t="s">
        <v>64</v>
      </c>
      <c r="V1419" s="11">
        <v>3420901736</v>
      </c>
      <c r="W1419" s="11" t="s">
        <v>218</v>
      </c>
      <c r="X1419" s="11" t="s">
        <v>3298</v>
      </c>
      <c r="Y1419" s="11" t="s">
        <v>3299</v>
      </c>
      <c r="Z1419" s="11">
        <v>3333041498351</v>
      </c>
      <c r="AA1419" s="11" t="s">
        <v>68</v>
      </c>
      <c r="AB1419" s="11" t="s">
        <v>3300</v>
      </c>
      <c r="AC1419" s="11"/>
      <c r="AD1419" s="11"/>
      <c r="AE1419" s="11"/>
      <c r="AF1419" s="15"/>
      <c r="AG1419" s="56" t="str">
        <f>IFERROR(VLOOKUP(표1[[#This Row],[담당자]],'담당자 정보'!$B:$D,2,0),"")</f>
        <v>바로고</v>
      </c>
      <c r="AH1419" s="11" t="str">
        <f>IFERROR(VLOOKUP(표1[[#This Row],[담당자]],'담당자 정보'!$B:$E,4,0),"")</f>
        <v>2팀</v>
      </c>
      <c r="AI1419" s="167" t="s">
        <v>8337</v>
      </c>
      <c r="AJ1419" s="39" t="str">
        <f>IFERROR(VLOOKUP(표1[[#This Row],[담당자]],배민비즈계정!$B:$E,3,0),"")</f>
        <v>way0406</v>
      </c>
      <c r="AK1419" s="39" t="str">
        <f>IFERROR(VLOOKUP(표1[[#This Row],[담당자]],배민비즈계정!$B:$E,4,0),"")</f>
        <v>010-4756-0406</v>
      </c>
      <c r="AL1419" s="12" t="str">
        <f>VLOOKUP(표1[[#This Row],[담당자]],배민비즈계정!$B:$E,2,0)</f>
        <v>2팀</v>
      </c>
      <c r="AM1419" s="11" t="str">
        <f>VLOOKUP(표1[[#This Row],[담당자]],'담당자 정보'!B:G,6,FALSE)</f>
        <v>최융희</v>
      </c>
      <c r="AN1419" s="11" t="str">
        <f>VLOOKUP(표1[[#This Row],[팀장]],배민비즈계정!$B:$E,3,FALSE)</f>
        <v>yhchoi62</v>
      </c>
      <c r="AO1419" s="16" t="str">
        <f>VLOOKUP(표1[[#This Row],[팀장]],배민비즈계정!$B:$E,4,FALSE)</f>
        <v xml:space="preserve"> 010-2336-6262</v>
      </c>
      <c r="AP1419" s="2" t="str">
        <f t="shared" si="17"/>
        <v>충남</v>
      </c>
      <c r="AQ1419" s="2" t="str">
        <f t="shared" si="18"/>
        <v>당진시</v>
      </c>
      <c r="AR1419" s="2" t="str">
        <f>_xlfn.XLOOKUP(표1[[#This Row],[시도2]]&amp;" "&amp;표1[[#This Row],[시군구2]],요금제0402!C:C,요금제0402!G:G)</f>
        <v>지방</v>
      </c>
      <c r="AS1419" s="2"/>
      <c r="AT1419" s="2"/>
      <c r="AU1419" s="2"/>
    </row>
    <row r="1420" spans="1:47" ht="16.5" customHeight="1">
      <c r="A1420" s="60">
        <v>1418</v>
      </c>
      <c r="B1420" s="11"/>
      <c r="C1420" s="11" t="s">
        <v>9438</v>
      </c>
      <c r="D1420" s="11" t="s">
        <v>9439</v>
      </c>
      <c r="E1420" s="11" t="s">
        <v>3758</v>
      </c>
      <c r="F1420" s="11" t="s">
        <v>109</v>
      </c>
      <c r="G1420" s="11" t="s">
        <v>1044</v>
      </c>
      <c r="H1420" s="11">
        <v>0</v>
      </c>
      <c r="I1420" s="50"/>
      <c r="J1420" s="11" t="s">
        <v>9440</v>
      </c>
      <c r="K1420" s="11" t="s">
        <v>9441</v>
      </c>
      <c r="L1420" s="11" t="s">
        <v>9237</v>
      </c>
      <c r="M1420" s="12">
        <v>45777</v>
      </c>
      <c r="N1420" s="12">
        <v>45784</v>
      </c>
      <c r="O1420" s="12" t="str">
        <f>IFERROR(_xlfn.XLOOKUP(표1[[#This Row],[시도]]&amp;" "&amp;표1[[#This Row],[시군구]],요금제0402!C:C,요금제0402!G:G),"-")</f>
        <v>경인B</v>
      </c>
      <c r="P1420" s="40"/>
      <c r="Q1420" s="57">
        <v>0</v>
      </c>
      <c r="R1420" s="18">
        <v>100</v>
      </c>
      <c r="S1420" s="18">
        <v>50</v>
      </c>
      <c r="T1420" s="39" t="s">
        <v>64</v>
      </c>
      <c r="U1420" s="11" t="s">
        <v>150</v>
      </c>
      <c r="V1420" s="11">
        <v>0</v>
      </c>
      <c r="W1420" s="11">
        <v>0</v>
      </c>
      <c r="X1420" s="11">
        <v>0</v>
      </c>
      <c r="Y1420" s="11">
        <v>0</v>
      </c>
      <c r="Z1420" s="11">
        <v>0</v>
      </c>
      <c r="AA1420" s="11">
        <v>0</v>
      </c>
      <c r="AB1420" s="11">
        <v>0</v>
      </c>
      <c r="AC1420" s="11"/>
      <c r="AD1420" s="11"/>
      <c r="AE1420" s="11"/>
      <c r="AF1420" s="15"/>
      <c r="AG1420" s="56" t="str">
        <f>IFERROR(VLOOKUP(표1[[#This Row],[담당자]],'담당자 정보'!$B:$D,2,0),"")</f>
        <v>바로고</v>
      </c>
      <c r="AH1420" s="11" t="str">
        <f>IFERROR(VLOOKUP(표1[[#This Row],[담당자]],'담당자 정보'!$B:$E,4,0),"")</f>
        <v>1팀</v>
      </c>
      <c r="AI1420" s="167" t="s">
        <v>118</v>
      </c>
      <c r="AJ1420" s="39" t="str">
        <f>IFERROR(VLOOKUP(표1[[#This Row],[담당자]],배민비즈계정!$B:$E,3,0),"")</f>
        <v>swyoo</v>
      </c>
      <c r="AK1420" s="39" t="str">
        <f>IFERROR(VLOOKUP(표1[[#This Row],[담당자]],배민비즈계정!$B:$E,4,0),"")</f>
        <v xml:space="preserve"> 010-5714-1605</v>
      </c>
      <c r="AL1420" s="12" t="str">
        <f>VLOOKUP(표1[[#This Row],[담당자]],배민비즈계정!$B:$E,2,0)</f>
        <v>1팀</v>
      </c>
      <c r="AM1420" s="11" t="str">
        <f>VLOOKUP(표1[[#This Row],[담당자]],'담당자 정보'!B:G,6,FALSE)</f>
        <v>평정현</v>
      </c>
      <c r="AN1420" s="11" t="str">
        <f>VLOOKUP(표1[[#This Row],[팀장]],배민비즈계정!$B:$E,3,FALSE)</f>
        <v>jhpyeong</v>
      </c>
      <c r="AO1420" s="16" t="str">
        <f>VLOOKUP(표1[[#This Row],[팀장]],배민비즈계정!$B:$E,4,FALSE)</f>
        <v>010-4660-7292</v>
      </c>
      <c r="AP1420" s="2" t="str">
        <f t="shared" si="17"/>
        <v>경기</v>
      </c>
      <c r="AQ1420" s="2" t="str">
        <f t="shared" si="18"/>
        <v>안산시 상록구</v>
      </c>
      <c r="AR1420" s="2" t="str">
        <f>_xlfn.XLOOKUP(표1[[#This Row],[시도2]]&amp;" "&amp;표1[[#This Row],[시군구2]],요금제0402!C:C,요금제0402!G:G)</f>
        <v>경인B</v>
      </c>
      <c r="AS1420" s="2"/>
      <c r="AT1420" s="2"/>
      <c r="AU1420" s="2"/>
    </row>
    <row r="1421" spans="1:47" ht="16.5" customHeight="1">
      <c r="A1421" s="44">
        <v>1419</v>
      </c>
      <c r="B1421" s="11"/>
      <c r="C1421" s="11" t="s">
        <v>9442</v>
      </c>
      <c r="D1421" s="11" t="s">
        <v>9443</v>
      </c>
      <c r="E1421" s="11" t="s">
        <v>108</v>
      </c>
      <c r="F1421" s="11" t="s">
        <v>109</v>
      </c>
      <c r="G1421" s="11" t="s">
        <v>1159</v>
      </c>
      <c r="H1421" s="11">
        <v>1</v>
      </c>
      <c r="I1421" s="50"/>
      <c r="J1421" s="11" t="s">
        <v>9444</v>
      </c>
      <c r="K1421" s="11" t="s">
        <v>9445</v>
      </c>
      <c r="L1421" s="11" t="s">
        <v>9237</v>
      </c>
      <c r="M1421" s="12">
        <v>45777</v>
      </c>
      <c r="N1421" s="12">
        <v>45784</v>
      </c>
      <c r="O1421" s="12" t="str">
        <f>IFERROR(_xlfn.XLOOKUP(표1[[#This Row],[시도]]&amp;" "&amp;표1[[#This Row],[시군구]],요금제0402!C:C,요금제0402!G:G),"-")</f>
        <v>경인B</v>
      </c>
      <c r="P1421" s="40"/>
      <c r="Q1421" s="57">
        <v>0</v>
      </c>
      <c r="R1421" s="18">
        <v>100</v>
      </c>
      <c r="S1421" s="18">
        <v>50</v>
      </c>
      <c r="T1421" s="39" t="s">
        <v>64</v>
      </c>
      <c r="U1421" s="11" t="s">
        <v>64</v>
      </c>
      <c r="V1421" s="11">
        <v>4390100637</v>
      </c>
      <c r="W1421" s="11" t="s">
        <v>218</v>
      </c>
      <c r="X1421" s="11" t="s">
        <v>9446</v>
      </c>
      <c r="Y1421" s="11" t="s">
        <v>6919</v>
      </c>
      <c r="Z1421" s="11">
        <v>66423704001539</v>
      </c>
      <c r="AA1421" s="11" t="s">
        <v>90</v>
      </c>
      <c r="AB1421" s="11" t="s">
        <v>6920</v>
      </c>
      <c r="AC1421" s="11"/>
      <c r="AD1421" s="11"/>
      <c r="AE1421" s="11"/>
      <c r="AF1421" s="15"/>
      <c r="AG1421" s="56" t="str">
        <f>IFERROR(VLOOKUP(표1[[#This Row],[담당자]],'담당자 정보'!$B:$D,2,0),"")</f>
        <v>바로고</v>
      </c>
      <c r="AH1421" s="11" t="str">
        <f>IFERROR(VLOOKUP(표1[[#This Row],[담당자]],'담당자 정보'!$B:$E,4,0),"")</f>
        <v>1팀</v>
      </c>
      <c r="AI1421" s="167" t="s">
        <v>131</v>
      </c>
      <c r="AJ1421" s="39" t="str">
        <f>IFERROR(VLOOKUP(표1[[#This Row],[담당자]],배민비즈계정!$B:$E,3,0),"")</f>
        <v>kwpark</v>
      </c>
      <c r="AK1421" s="39" t="str">
        <f>IFERROR(VLOOKUP(표1[[#This Row],[담당자]],배민비즈계정!$B:$E,4,0),"")</f>
        <v>010-9098-6748</v>
      </c>
      <c r="AL1421" s="12" t="str">
        <f>VLOOKUP(표1[[#This Row],[담당자]],배민비즈계정!$B:$E,2,0)</f>
        <v>1팀</v>
      </c>
      <c r="AM1421" s="11" t="str">
        <f>VLOOKUP(표1[[#This Row],[담당자]],'담당자 정보'!B:G,6,FALSE)</f>
        <v>평정현</v>
      </c>
      <c r="AN1421" s="11" t="str">
        <f>VLOOKUP(표1[[#This Row],[팀장]],배민비즈계정!$B:$E,3,FALSE)</f>
        <v>jhpyeong</v>
      </c>
      <c r="AO1421" s="16" t="str">
        <f>VLOOKUP(표1[[#This Row],[팀장]],배민비즈계정!$B:$E,4,FALSE)</f>
        <v>010-4660-7292</v>
      </c>
      <c r="AP1421" s="2" t="str">
        <f t="shared" si="17"/>
        <v>경기</v>
      </c>
      <c r="AQ1421" s="2" t="str">
        <f t="shared" si="18"/>
        <v>하남시</v>
      </c>
      <c r="AR1421" s="2" t="str">
        <f>_xlfn.XLOOKUP(표1[[#This Row],[시도2]]&amp;" "&amp;표1[[#This Row],[시군구2]],요금제0402!C:C,요금제0402!G:G)</f>
        <v>경인B</v>
      </c>
      <c r="AS1421" s="2"/>
      <c r="AT1421" s="2"/>
      <c r="AU1421" s="2"/>
    </row>
    <row r="1422" spans="1:47" ht="16.5" customHeight="1">
      <c r="A1422" s="60">
        <v>1420</v>
      </c>
      <c r="B1422" s="11"/>
      <c r="C1422" s="11" t="s">
        <v>9447</v>
      </c>
      <c r="D1422" s="11" t="s">
        <v>9448</v>
      </c>
      <c r="E1422" s="11" t="s">
        <v>108</v>
      </c>
      <c r="F1422" s="11" t="s">
        <v>109</v>
      </c>
      <c r="G1422" s="11" t="s">
        <v>135</v>
      </c>
      <c r="H1422" s="11">
        <v>2</v>
      </c>
      <c r="I1422" s="50"/>
      <c r="J1422" s="11" t="s">
        <v>9449</v>
      </c>
      <c r="K1422" s="11" t="s">
        <v>9450</v>
      </c>
      <c r="L1422" s="11" t="s">
        <v>9237</v>
      </c>
      <c r="M1422" s="12">
        <v>45777</v>
      </c>
      <c r="N1422" s="12">
        <v>45784</v>
      </c>
      <c r="O1422" s="12" t="str">
        <f>IFERROR(_xlfn.XLOOKUP(표1[[#This Row],[시도]]&amp;" "&amp;표1[[#This Row],[시군구]],요금제0402!C:C,요금제0402!G:G),"-")</f>
        <v>경인B</v>
      </c>
      <c r="P1422" s="40"/>
      <c r="Q1422" s="57">
        <v>0</v>
      </c>
      <c r="R1422" s="18">
        <v>100</v>
      </c>
      <c r="S1422" s="18">
        <v>50</v>
      </c>
      <c r="T1422" s="41" t="s">
        <v>150</v>
      </c>
      <c r="U1422" s="11" t="s">
        <v>64</v>
      </c>
      <c r="V1422" s="11">
        <v>7421201260</v>
      </c>
      <c r="W1422" s="11" t="s">
        <v>9451</v>
      </c>
      <c r="X1422" s="11" t="s">
        <v>1564</v>
      </c>
      <c r="Y1422" s="11" t="s">
        <v>1565</v>
      </c>
      <c r="Z1422" s="11">
        <v>137014589121</v>
      </c>
      <c r="AA1422" s="11" t="s">
        <v>9452</v>
      </c>
      <c r="AB1422" s="11" t="s">
        <v>1566</v>
      </c>
      <c r="AC1422" s="11"/>
      <c r="AD1422" s="11"/>
      <c r="AE1422" s="11"/>
      <c r="AF1422" s="15"/>
      <c r="AG1422" s="56" t="str">
        <f>IFERROR(VLOOKUP(표1[[#This Row],[담당자]],'담당자 정보'!$B:$D,2,0),"")</f>
        <v>바로고</v>
      </c>
      <c r="AH1422" s="11" t="str">
        <f>IFERROR(VLOOKUP(표1[[#This Row],[담당자]],'담당자 정보'!$B:$E,4,0),"")</f>
        <v>1팀</v>
      </c>
      <c r="AI1422" s="167" t="s">
        <v>118</v>
      </c>
      <c r="AJ1422" s="39" t="str">
        <f>IFERROR(VLOOKUP(표1[[#This Row],[담당자]],배민비즈계정!$B:$E,3,0),"")</f>
        <v>swyoo</v>
      </c>
      <c r="AK1422" s="39" t="str">
        <f>IFERROR(VLOOKUP(표1[[#This Row],[담당자]],배민비즈계정!$B:$E,4,0),"")</f>
        <v xml:space="preserve"> 010-5714-1605</v>
      </c>
      <c r="AL1422" s="12" t="str">
        <f>VLOOKUP(표1[[#This Row],[담당자]],배민비즈계정!$B:$E,2,0)</f>
        <v>1팀</v>
      </c>
      <c r="AM1422" s="11" t="str">
        <f>VLOOKUP(표1[[#This Row],[담당자]],'담당자 정보'!B:G,6,FALSE)</f>
        <v>평정현</v>
      </c>
      <c r="AN1422" s="11" t="str">
        <f>VLOOKUP(표1[[#This Row],[팀장]],배민비즈계정!$B:$E,3,FALSE)</f>
        <v>jhpyeong</v>
      </c>
      <c r="AO1422" s="16" t="str">
        <f>VLOOKUP(표1[[#This Row],[팀장]],배민비즈계정!$B:$E,4,FALSE)</f>
        <v>010-4660-7292</v>
      </c>
      <c r="AP1422" s="2" t="str">
        <f t="shared" si="17"/>
        <v>경기</v>
      </c>
      <c r="AQ1422" s="2" t="str">
        <f t="shared" si="18"/>
        <v>시흥시</v>
      </c>
      <c r="AR1422" s="2" t="str">
        <f>_xlfn.XLOOKUP(표1[[#This Row],[시도2]]&amp;" "&amp;표1[[#This Row],[시군구2]],요금제0402!C:C,요금제0402!G:G)</f>
        <v>경인B</v>
      </c>
      <c r="AS1422" s="2"/>
      <c r="AT1422" s="2"/>
      <c r="AU1422" s="2"/>
    </row>
    <row r="1423" spans="1:47" ht="16.5" customHeight="1">
      <c r="A1423" s="44">
        <v>1421</v>
      </c>
      <c r="B1423" s="17"/>
      <c r="C1423" s="17" t="s">
        <v>9453</v>
      </c>
      <c r="D1423" s="17" t="s">
        <v>9454</v>
      </c>
      <c r="E1423" s="11" t="s">
        <v>3758</v>
      </c>
      <c r="F1423" s="17" t="s">
        <v>109</v>
      </c>
      <c r="G1423" s="17" t="s">
        <v>819</v>
      </c>
      <c r="H1423" s="11">
        <v>0</v>
      </c>
      <c r="I1423" s="154"/>
      <c r="J1423" s="17" t="s">
        <v>9455</v>
      </c>
      <c r="K1423" s="17" t="s">
        <v>9456</v>
      </c>
      <c r="L1423" s="11" t="s">
        <v>9237</v>
      </c>
      <c r="M1423" s="12">
        <v>45777</v>
      </c>
      <c r="N1423" s="12">
        <v>45784</v>
      </c>
      <c r="O1423" s="78" t="str">
        <f>IFERROR(_xlfn.XLOOKUP(표1[[#This Row],[시도]]&amp;" "&amp;표1[[#This Row],[시군구]],요금제0402!C:C,요금제0402!G:G),"-")</f>
        <v>경인B</v>
      </c>
      <c r="P1423" s="156"/>
      <c r="Q1423" s="57">
        <v>0</v>
      </c>
      <c r="R1423" s="18">
        <v>100</v>
      </c>
      <c r="S1423" s="18">
        <v>50</v>
      </c>
      <c r="T1423" s="39" t="s">
        <v>64</v>
      </c>
      <c r="U1423" s="11" t="s">
        <v>150</v>
      </c>
      <c r="V1423" s="11">
        <v>0</v>
      </c>
      <c r="W1423" s="11">
        <v>0</v>
      </c>
      <c r="X1423" s="11">
        <v>0</v>
      </c>
      <c r="Y1423" s="11">
        <v>0</v>
      </c>
      <c r="Z1423" s="11">
        <v>0</v>
      </c>
      <c r="AA1423" s="11">
        <v>0</v>
      </c>
      <c r="AB1423" s="11">
        <v>0</v>
      </c>
      <c r="AC1423" s="17"/>
      <c r="AD1423" s="17"/>
      <c r="AE1423" s="17"/>
      <c r="AF1423" s="32"/>
      <c r="AG1423" s="56" t="str">
        <f>IFERROR(VLOOKUP(표1[[#This Row],[담당자]],'담당자 정보'!$B:$D,2,0),"")</f>
        <v>바로고</v>
      </c>
      <c r="AH1423" s="17" t="str">
        <f>IFERROR(VLOOKUP(표1[[#This Row],[담당자]],'담당자 정보'!$B:$E,4,0),"")</f>
        <v>1팀</v>
      </c>
      <c r="AI1423" s="167" t="s">
        <v>131</v>
      </c>
      <c r="AJ1423" s="41" t="str">
        <f>IFERROR(VLOOKUP(표1[[#This Row],[담당자]],배민비즈계정!$B:$E,3,0),"")</f>
        <v>kwpark</v>
      </c>
      <c r="AK1423" s="41" t="str">
        <f>IFERROR(VLOOKUP(표1[[#This Row],[담당자]],배민비즈계정!$B:$E,4,0),"")</f>
        <v>010-9098-6748</v>
      </c>
      <c r="AL1423" s="78" t="str">
        <f>VLOOKUP(표1[[#This Row],[담당자]],배민비즈계정!$B:$E,2,0)</f>
        <v>1팀</v>
      </c>
      <c r="AM1423" s="17" t="str">
        <f>VLOOKUP(표1[[#This Row],[담당자]],'담당자 정보'!B:G,6,FALSE)</f>
        <v>평정현</v>
      </c>
      <c r="AN1423" s="17" t="str">
        <f>VLOOKUP(표1[[#This Row],[팀장]],배민비즈계정!$B:$E,3,FALSE)</f>
        <v>jhpyeong</v>
      </c>
      <c r="AO1423" s="103" t="str">
        <f>VLOOKUP(표1[[#This Row],[팀장]],배민비즈계정!$B:$E,4,FALSE)</f>
        <v>010-4660-7292</v>
      </c>
      <c r="AP1423" s="2" t="str">
        <f t="shared" si="17"/>
        <v>경기</v>
      </c>
      <c r="AQ1423" s="2" t="str">
        <f t="shared" si="18"/>
        <v>광주시</v>
      </c>
      <c r="AR1423" s="2" t="str">
        <f>_xlfn.XLOOKUP(표1[[#This Row],[시도2]]&amp;" "&amp;표1[[#This Row],[시군구2]],요금제0402!C:C,요금제0402!G:G)</f>
        <v>경인B</v>
      </c>
      <c r="AS1423" s="2"/>
      <c r="AT1423" s="2"/>
      <c r="AU1423" s="2"/>
    </row>
    <row r="1424" spans="1:47" ht="16.5" customHeight="1">
      <c r="A1424" s="60">
        <v>1422</v>
      </c>
      <c r="B1424" s="11"/>
      <c r="C1424" s="11" t="s">
        <v>9457</v>
      </c>
      <c r="D1424" s="11" t="s">
        <v>9458</v>
      </c>
      <c r="E1424" s="11" t="s">
        <v>3758</v>
      </c>
      <c r="F1424" s="11" t="s">
        <v>109</v>
      </c>
      <c r="G1424" s="11" t="s">
        <v>848</v>
      </c>
      <c r="H1424" s="11">
        <v>0</v>
      </c>
      <c r="I1424" s="50"/>
      <c r="J1424" s="11" t="s">
        <v>9459</v>
      </c>
      <c r="K1424" s="11" t="s">
        <v>5511</v>
      </c>
      <c r="L1424" s="11" t="s">
        <v>9237</v>
      </c>
      <c r="M1424" s="12">
        <v>45786</v>
      </c>
      <c r="N1424" s="12">
        <v>45791</v>
      </c>
      <c r="O1424" s="12" t="str">
        <f>IFERROR(_xlfn.XLOOKUP(표1[[#This Row],[시도]]&amp;" "&amp;표1[[#This Row],[시군구]],요금제0402!C:C,요금제0402!G:G),"-")</f>
        <v>경인B</v>
      </c>
      <c r="P1424" s="40"/>
      <c r="Q1424" s="57">
        <v>0</v>
      </c>
      <c r="R1424" s="18">
        <v>100</v>
      </c>
      <c r="S1424" s="18">
        <v>50</v>
      </c>
      <c r="T1424" s="39" t="s">
        <v>64</v>
      </c>
      <c r="U1424" s="11" t="s">
        <v>64</v>
      </c>
      <c r="V1424" s="11">
        <v>5073001657</v>
      </c>
      <c r="W1424" s="11" t="s">
        <v>9431</v>
      </c>
      <c r="X1424" s="11" t="s">
        <v>9432</v>
      </c>
      <c r="Y1424" s="11" t="s">
        <v>9433</v>
      </c>
      <c r="Z1424" s="11">
        <v>100151260117</v>
      </c>
      <c r="AA1424" s="11" t="s">
        <v>408</v>
      </c>
      <c r="AB1424" s="11" t="s">
        <v>9434</v>
      </c>
      <c r="AC1424" s="11"/>
      <c r="AD1424" s="11"/>
      <c r="AE1424" s="11"/>
      <c r="AF1424" s="15"/>
      <c r="AG1424" s="17" t="str">
        <f>IFERROR(VLOOKUP(표1[[#This Row],[담당자]],'담당자 정보'!$B:$D,2,0),"")</f>
        <v>바로고</v>
      </c>
      <c r="AH1424" s="11" t="str">
        <f>IFERROR(VLOOKUP(표1[[#This Row],[담당자]],'담당자 정보'!$B:$E,4,0),"")</f>
        <v>1팀</v>
      </c>
      <c r="AI1424" s="41" t="s">
        <v>2479</v>
      </c>
      <c r="AJ1424" s="39" t="str">
        <f>IFERROR(VLOOKUP(표1[[#This Row],[담당자]],배민비즈계정!$B:$E,3,0),"")</f>
        <v>yong1217</v>
      </c>
      <c r="AK1424" s="39" t="str">
        <f>IFERROR(VLOOKUP(표1[[#This Row],[담당자]],배민비즈계정!$B:$E,4,0),"")</f>
        <v xml:space="preserve"> 010-9876-9387</v>
      </c>
      <c r="AL1424" s="12" t="str">
        <f>VLOOKUP(표1[[#This Row],[담당자]],배민비즈계정!$B:$E,2,0)</f>
        <v>1팀</v>
      </c>
      <c r="AM1424" s="11" t="str">
        <f>VLOOKUP(표1[[#This Row],[담당자]],'담당자 정보'!B:G,6,FALSE)</f>
        <v>평정현</v>
      </c>
      <c r="AN1424" s="11" t="str">
        <f>VLOOKUP(표1[[#This Row],[팀장]],배민비즈계정!$B:$E,3,FALSE)</f>
        <v>jhpyeong</v>
      </c>
      <c r="AO1424" s="16" t="str">
        <f>VLOOKUP(표1[[#This Row],[팀장]],배민비즈계정!$B:$E,4,FALSE)</f>
        <v>010-4660-7292</v>
      </c>
      <c r="AP1424" s="2" t="str">
        <f t="shared" ref="AP1424:AP1439" si="19">F1424</f>
        <v>경기</v>
      </c>
      <c r="AQ1424" s="2" t="str">
        <f t="shared" ref="AQ1424:AQ1439" si="20">G1424</f>
        <v>남양주시</v>
      </c>
      <c r="AR1424" s="2" t="str">
        <f>_xlfn.XLOOKUP(표1[[#This Row],[시도2]]&amp;" "&amp;표1[[#This Row],[시군구2]],요금제0402!C:C,요금제0402!G:G)</f>
        <v>경인B</v>
      </c>
      <c r="AS1424" s="2"/>
      <c r="AT1424" s="2"/>
      <c r="AU1424" s="2"/>
    </row>
    <row r="1425" spans="1:47" ht="16.5" customHeight="1">
      <c r="A1425" s="44">
        <v>1423</v>
      </c>
      <c r="B1425" s="11"/>
      <c r="C1425" s="11" t="s">
        <v>9460</v>
      </c>
      <c r="D1425" s="11" t="s">
        <v>9461</v>
      </c>
      <c r="E1425" s="11" t="s">
        <v>56</v>
      </c>
      <c r="F1425" s="11" t="s">
        <v>2149</v>
      </c>
      <c r="G1425" s="11" t="s">
        <v>2170</v>
      </c>
      <c r="H1425" s="11">
        <v>1</v>
      </c>
      <c r="I1425" s="50"/>
      <c r="J1425" s="11" t="s">
        <v>9462</v>
      </c>
      <c r="K1425" s="11" t="s">
        <v>9407</v>
      </c>
      <c r="L1425" s="11" t="s">
        <v>9237</v>
      </c>
      <c r="M1425" s="12">
        <v>45786</v>
      </c>
      <c r="N1425" s="12">
        <v>45791</v>
      </c>
      <c r="O1425" s="12" t="str">
        <f>IFERROR(_xlfn.XLOOKUP(표1[[#This Row],[시도]]&amp;" "&amp;표1[[#This Row],[시군구]],요금제0402!C:C,요금제0402!G:G),"-")</f>
        <v>경인B</v>
      </c>
      <c r="P1425" s="40"/>
      <c r="Q1425" s="57">
        <v>0</v>
      </c>
      <c r="R1425" s="18">
        <v>100</v>
      </c>
      <c r="S1425" s="18">
        <v>50</v>
      </c>
      <c r="T1425" s="39" t="s">
        <v>64</v>
      </c>
      <c r="U1425" s="11" t="s">
        <v>64</v>
      </c>
      <c r="V1425" s="11">
        <v>4054900451</v>
      </c>
      <c r="W1425" s="11" t="s">
        <v>7878</v>
      </c>
      <c r="X1425" s="11" t="s">
        <v>7879</v>
      </c>
      <c r="Y1425" s="11" t="s">
        <v>7880</v>
      </c>
      <c r="Z1425" s="11">
        <v>110286896347</v>
      </c>
      <c r="AA1425" s="11" t="s">
        <v>165</v>
      </c>
      <c r="AB1425" s="11" t="s">
        <v>7881</v>
      </c>
      <c r="AC1425" s="11"/>
      <c r="AD1425" s="11"/>
      <c r="AE1425" s="11"/>
      <c r="AF1425" s="15"/>
      <c r="AG1425" s="56" t="str">
        <f>IFERROR(VLOOKUP(표1[[#This Row],[담당자]],'담당자 정보'!$B:$D,2,0),"")</f>
        <v>바로고</v>
      </c>
      <c r="AH1425" s="11" t="str">
        <f>IFERROR(VLOOKUP(표1[[#This Row],[담당자]],'담당자 정보'!$B:$E,4,0),"")</f>
        <v>1팀</v>
      </c>
      <c r="AI1425" s="167" t="s">
        <v>2479</v>
      </c>
      <c r="AJ1425" s="39" t="str">
        <f>IFERROR(VLOOKUP(표1[[#This Row],[담당자]],배민비즈계정!$B:$E,3,0),"")</f>
        <v>yong1217</v>
      </c>
      <c r="AK1425" s="39" t="str">
        <f>IFERROR(VLOOKUP(표1[[#This Row],[담당자]],배민비즈계정!$B:$E,4,0),"")</f>
        <v xml:space="preserve"> 010-9876-9387</v>
      </c>
      <c r="AL1425" s="12" t="str">
        <f>VLOOKUP(표1[[#This Row],[담당자]],배민비즈계정!$B:$E,2,0)</f>
        <v>1팀</v>
      </c>
      <c r="AM1425" s="11" t="str">
        <f>VLOOKUP(표1[[#This Row],[담당자]],'담당자 정보'!B:G,6,FALSE)</f>
        <v>평정현</v>
      </c>
      <c r="AN1425" s="11" t="str">
        <f>VLOOKUP(표1[[#This Row],[팀장]],배민비즈계정!$B:$E,3,FALSE)</f>
        <v>jhpyeong</v>
      </c>
      <c r="AO1425" s="16" t="str">
        <f>VLOOKUP(표1[[#This Row],[팀장]],배민비즈계정!$B:$E,4,FALSE)</f>
        <v>010-4660-7292</v>
      </c>
      <c r="AP1425" s="2" t="str">
        <f t="shared" si="19"/>
        <v>인천</v>
      </c>
      <c r="AQ1425" s="2" t="str">
        <f t="shared" si="20"/>
        <v>남동구</v>
      </c>
      <c r="AR1425" s="2" t="str">
        <f>_xlfn.XLOOKUP(표1[[#This Row],[시도2]]&amp;" "&amp;표1[[#This Row],[시군구2]],요금제0402!C:C,요금제0402!G:G)</f>
        <v>경인B</v>
      </c>
      <c r="AS1425" s="2"/>
      <c r="AT1425" s="2"/>
      <c r="AU1425" s="2"/>
    </row>
    <row r="1426" spans="1:47" ht="16.5" customHeight="1">
      <c r="A1426" s="60">
        <v>1424</v>
      </c>
      <c r="B1426" s="11"/>
      <c r="C1426" s="11" t="s">
        <v>9463</v>
      </c>
      <c r="D1426" s="11" t="s">
        <v>9464</v>
      </c>
      <c r="E1426" s="11" t="s">
        <v>108</v>
      </c>
      <c r="F1426" s="11" t="s">
        <v>109</v>
      </c>
      <c r="G1426" s="11" t="s">
        <v>786</v>
      </c>
      <c r="H1426" s="11">
        <v>1</v>
      </c>
      <c r="I1426" s="50"/>
      <c r="J1426" s="11" t="s">
        <v>9465</v>
      </c>
      <c r="K1426" s="11" t="s">
        <v>7495</v>
      </c>
      <c r="L1426" s="11" t="s">
        <v>9237</v>
      </c>
      <c r="M1426" s="12">
        <v>45786</v>
      </c>
      <c r="N1426" s="12">
        <v>45791</v>
      </c>
      <c r="O1426" s="12" t="str">
        <f>IFERROR(_xlfn.XLOOKUP(표1[[#This Row],[시도]]&amp;" "&amp;표1[[#This Row],[시군구]],요금제0402!C:C,요금제0402!G:G),"-")</f>
        <v>경인B</v>
      </c>
      <c r="P1426" s="40"/>
      <c r="Q1426" s="57">
        <v>0</v>
      </c>
      <c r="R1426" s="18">
        <v>100</v>
      </c>
      <c r="S1426" s="18">
        <v>50</v>
      </c>
      <c r="T1426" s="39" t="s">
        <v>64</v>
      </c>
      <c r="U1426" s="11" t="s">
        <v>64</v>
      </c>
      <c r="V1426" s="11">
        <v>2590901813</v>
      </c>
      <c r="W1426" s="11" t="s">
        <v>9466</v>
      </c>
      <c r="X1426" s="11" t="s">
        <v>7266</v>
      </c>
      <c r="Y1426" s="11" t="s">
        <v>7267</v>
      </c>
      <c r="Z1426" s="11">
        <v>110436179103</v>
      </c>
      <c r="AA1426" s="11" t="s">
        <v>165</v>
      </c>
      <c r="AB1426" s="11" t="s">
        <v>7268</v>
      </c>
      <c r="AC1426" s="11"/>
      <c r="AD1426" s="11"/>
      <c r="AE1426" s="11"/>
      <c r="AF1426" s="15"/>
      <c r="AG1426" s="56" t="str">
        <f>IFERROR(VLOOKUP(표1[[#This Row],[담당자]],'담당자 정보'!$B:$D,2,0),"")</f>
        <v>바로고</v>
      </c>
      <c r="AH1426" s="11" t="str">
        <f>IFERROR(VLOOKUP(표1[[#This Row],[담당자]],'담당자 정보'!$B:$E,4,0),"")</f>
        <v>1팀</v>
      </c>
      <c r="AI1426" s="167" t="s">
        <v>71</v>
      </c>
      <c r="AJ1426" s="39" t="str">
        <f>IFERROR(VLOOKUP(표1[[#This Row],[담당자]],배민비즈계정!$B:$E,3,0),"")</f>
        <v>tkdan159</v>
      </c>
      <c r="AK1426" s="39" t="str">
        <f>IFERROR(VLOOKUP(표1[[#This Row],[담당자]],배민비즈계정!$B:$E,4,0),"")</f>
        <v>010-9052-0911</v>
      </c>
      <c r="AL1426" s="12" t="str">
        <f>VLOOKUP(표1[[#This Row],[담당자]],배민비즈계정!$B:$E,2,0)</f>
        <v>1팀</v>
      </c>
      <c r="AM1426" s="11" t="str">
        <f>VLOOKUP(표1[[#This Row],[담당자]],'담당자 정보'!B:G,6,FALSE)</f>
        <v>평정현</v>
      </c>
      <c r="AN1426" s="11" t="str">
        <f>VLOOKUP(표1[[#This Row],[팀장]],배민비즈계정!$B:$E,3,FALSE)</f>
        <v>jhpyeong</v>
      </c>
      <c r="AO1426" s="16" t="str">
        <f>VLOOKUP(표1[[#This Row],[팀장]],배민비즈계정!$B:$E,4,FALSE)</f>
        <v>010-4660-7292</v>
      </c>
      <c r="AP1426" s="2" t="str">
        <f t="shared" si="19"/>
        <v>경기</v>
      </c>
      <c r="AQ1426" s="2" t="str">
        <f t="shared" si="20"/>
        <v>고양시 덕양구</v>
      </c>
      <c r="AR1426" s="2" t="str">
        <f>_xlfn.XLOOKUP(표1[[#This Row],[시도2]]&amp;" "&amp;표1[[#This Row],[시군구2]],요금제0402!C:C,요금제0402!G:G)</f>
        <v>경인B</v>
      </c>
      <c r="AS1426" s="2"/>
      <c r="AT1426" s="2"/>
      <c r="AU1426" s="2"/>
    </row>
    <row r="1427" spans="1:47" ht="16.5" customHeight="1">
      <c r="A1427" s="44">
        <v>1425</v>
      </c>
      <c r="B1427" s="11"/>
      <c r="C1427" s="11" t="s">
        <v>9467</v>
      </c>
      <c r="D1427" s="11" t="s">
        <v>9468</v>
      </c>
      <c r="E1427" s="11" t="s">
        <v>3758</v>
      </c>
      <c r="F1427" s="11" t="s">
        <v>57</v>
      </c>
      <c r="G1427" s="11" t="s">
        <v>271</v>
      </c>
      <c r="H1427" s="11">
        <v>0</v>
      </c>
      <c r="I1427" s="50"/>
      <c r="J1427" s="11" t="s">
        <v>9469</v>
      </c>
      <c r="K1427" s="11" t="s">
        <v>9470</v>
      </c>
      <c r="L1427" s="11" t="s">
        <v>9237</v>
      </c>
      <c r="M1427" s="12">
        <v>45786</v>
      </c>
      <c r="N1427" s="12">
        <v>45791</v>
      </c>
      <c r="O1427" s="12" t="str">
        <f>IFERROR(_xlfn.XLOOKUP(표1[[#This Row],[시도]]&amp;" "&amp;표1[[#This Row],[시군구]],요금제0402!C:C,요금제0402!G:G),"-")</f>
        <v>서울B&amp;경인A</v>
      </c>
      <c r="P1427" s="40"/>
      <c r="Q1427" s="57">
        <v>0</v>
      </c>
      <c r="R1427" s="18">
        <v>100</v>
      </c>
      <c r="S1427" s="18">
        <v>50</v>
      </c>
      <c r="T1427" s="39" t="s">
        <v>64</v>
      </c>
      <c r="U1427" s="11" t="s">
        <v>64</v>
      </c>
      <c r="V1427" s="11">
        <v>7152001230</v>
      </c>
      <c r="W1427" s="11" t="s">
        <v>1492</v>
      </c>
      <c r="X1427" s="11" t="s">
        <v>1493</v>
      </c>
      <c r="Y1427" s="11" t="s">
        <v>1494</v>
      </c>
      <c r="Z1427" s="11">
        <v>3333257727226</v>
      </c>
      <c r="AA1427" s="11" t="s">
        <v>68</v>
      </c>
      <c r="AB1427" s="11" t="s">
        <v>1495</v>
      </c>
      <c r="AC1427" s="11"/>
      <c r="AD1427" s="11"/>
      <c r="AE1427" s="11"/>
      <c r="AF1427" s="15"/>
      <c r="AG1427" s="56" t="str">
        <f>IFERROR(VLOOKUP(표1[[#This Row],[담당자]],'담당자 정보'!$B:$D,2,0),"")</f>
        <v>바로고</v>
      </c>
      <c r="AH1427" s="11" t="str">
        <f>IFERROR(VLOOKUP(표1[[#This Row],[담당자]],'담당자 정보'!$B:$E,4,0),"")</f>
        <v>1팀</v>
      </c>
      <c r="AI1427" s="167" t="s">
        <v>71</v>
      </c>
      <c r="AJ1427" s="39" t="str">
        <f>IFERROR(VLOOKUP(표1[[#This Row],[담당자]],배민비즈계정!$B:$E,3,0),"")</f>
        <v>tkdan159</v>
      </c>
      <c r="AK1427" s="39" t="str">
        <f>IFERROR(VLOOKUP(표1[[#This Row],[담당자]],배민비즈계정!$B:$E,4,0),"")</f>
        <v>010-9052-0911</v>
      </c>
      <c r="AL1427" s="12" t="str">
        <f>VLOOKUP(표1[[#This Row],[담당자]],배민비즈계정!$B:$E,2,0)</f>
        <v>1팀</v>
      </c>
      <c r="AM1427" s="11" t="str">
        <f>VLOOKUP(표1[[#This Row],[담당자]],'담당자 정보'!B:G,6,FALSE)</f>
        <v>평정현</v>
      </c>
      <c r="AN1427" s="11" t="str">
        <f>VLOOKUP(표1[[#This Row],[팀장]],배민비즈계정!$B:$E,3,FALSE)</f>
        <v>jhpyeong</v>
      </c>
      <c r="AO1427" s="16" t="str">
        <f>VLOOKUP(표1[[#This Row],[팀장]],배민비즈계정!$B:$E,4,FALSE)</f>
        <v>010-4660-7292</v>
      </c>
      <c r="AP1427" s="2" t="str">
        <f t="shared" si="19"/>
        <v>서울</v>
      </c>
      <c r="AQ1427" s="2" t="str">
        <f t="shared" si="20"/>
        <v>노원구</v>
      </c>
      <c r="AR1427" s="2" t="str">
        <f>_xlfn.XLOOKUP(표1[[#This Row],[시도2]]&amp;" "&amp;표1[[#This Row],[시군구2]],요금제0402!C:C,요금제0402!G:G)</f>
        <v>서울B&amp;경인A</v>
      </c>
      <c r="AS1427" s="2"/>
      <c r="AT1427" s="2"/>
      <c r="AU1427" s="2"/>
    </row>
    <row r="1428" spans="1:47" ht="16.5" customHeight="1">
      <c r="A1428" s="60">
        <v>1426</v>
      </c>
      <c r="B1428" s="11"/>
      <c r="C1428" s="11" t="s">
        <v>9471</v>
      </c>
      <c r="D1428" s="11" t="s">
        <v>9472</v>
      </c>
      <c r="E1428" s="11" t="s">
        <v>56</v>
      </c>
      <c r="F1428" s="11" t="s">
        <v>57</v>
      </c>
      <c r="G1428" s="11" t="s">
        <v>58</v>
      </c>
      <c r="H1428" s="11">
        <v>1</v>
      </c>
      <c r="I1428" s="50"/>
      <c r="J1428" s="11" t="s">
        <v>9473</v>
      </c>
      <c r="K1428" s="11" t="s">
        <v>9474</v>
      </c>
      <c r="L1428" s="11" t="s">
        <v>9237</v>
      </c>
      <c r="M1428" s="12">
        <v>45786</v>
      </c>
      <c r="N1428" s="12">
        <v>45791</v>
      </c>
      <c r="O1428" s="12" t="str">
        <f>IFERROR(_xlfn.XLOOKUP(표1[[#This Row],[시도]]&amp;" "&amp;표1[[#This Row],[시군구]],요금제0402!C:C,요금제0402!G:G),"-")</f>
        <v>서울B&amp;경인A</v>
      </c>
      <c r="P1428" s="40"/>
      <c r="Q1428" s="57">
        <v>0</v>
      </c>
      <c r="R1428" s="18">
        <v>100</v>
      </c>
      <c r="S1428" s="18">
        <v>50</v>
      </c>
      <c r="T1428" s="39" t="s">
        <v>64</v>
      </c>
      <c r="U1428" s="11" t="s">
        <v>64</v>
      </c>
      <c r="V1428" s="11">
        <v>5781402153</v>
      </c>
      <c r="W1428" s="11" t="s">
        <v>7578</v>
      </c>
      <c r="X1428" s="11" t="s">
        <v>7579</v>
      </c>
      <c r="Y1428" s="11" t="s">
        <v>7580</v>
      </c>
      <c r="Z1428" s="11">
        <v>3333295352502</v>
      </c>
      <c r="AA1428" s="11" t="s">
        <v>68</v>
      </c>
      <c r="AB1428" s="11" t="s">
        <v>7581</v>
      </c>
      <c r="AC1428" s="11"/>
      <c r="AD1428" s="11"/>
      <c r="AE1428" s="11"/>
      <c r="AF1428" s="15"/>
      <c r="AG1428" s="56" t="str">
        <f>IFERROR(VLOOKUP(표1[[#This Row],[담당자]],'담당자 정보'!$B:$D,2,0),"")</f>
        <v>모아라인</v>
      </c>
      <c r="AH1428" s="11" t="str">
        <f>IFERROR(VLOOKUP(표1[[#This Row],[담당자]],'담당자 정보'!$B:$E,4,0),"")</f>
        <v>인프라확장실</v>
      </c>
      <c r="AI1428" s="167" t="s">
        <v>396</v>
      </c>
      <c r="AJ1428" s="39" t="str">
        <f>IFERROR(VLOOKUP(표1[[#This Row],[담당자]],배민비즈계정!$B:$E,3,0),"")</f>
        <v>jpmook12</v>
      </c>
      <c r="AK1428" s="39" t="str">
        <f>IFERROR(VLOOKUP(표1[[#This Row],[담당자]],배민비즈계정!$B:$E,4,0),"")</f>
        <v>010-9904-2857</v>
      </c>
      <c r="AL1428" s="12" t="str">
        <f>VLOOKUP(표1[[#This Row],[담당자]],배민비즈계정!$B:$E,2,0)</f>
        <v>모아라인</v>
      </c>
      <c r="AM1428" s="11">
        <f>VLOOKUP(표1[[#This Row],[담당자]],'담당자 정보'!B:G,6,FALSE)</f>
        <v>0</v>
      </c>
      <c r="AN1428" s="11" t="e">
        <f>VLOOKUP(표1[[#This Row],[팀장]],배민비즈계정!$B:$E,3,FALSE)</f>
        <v>#N/A</v>
      </c>
      <c r="AO1428" s="16" t="e">
        <f>VLOOKUP(표1[[#This Row],[팀장]],배민비즈계정!$B:$E,4,FALSE)</f>
        <v>#N/A</v>
      </c>
      <c r="AP1428" s="2" t="str">
        <f t="shared" si="19"/>
        <v>서울</v>
      </c>
      <c r="AQ1428" s="2" t="str">
        <f t="shared" si="20"/>
        <v>송파구</v>
      </c>
      <c r="AR1428" s="2" t="str">
        <f>_xlfn.XLOOKUP(표1[[#This Row],[시도2]]&amp;" "&amp;표1[[#This Row],[시군구2]],요금제0402!C:C,요금제0402!G:G)</f>
        <v>서울B&amp;경인A</v>
      </c>
      <c r="AS1428" s="2"/>
      <c r="AT1428" s="2"/>
      <c r="AU1428" s="2"/>
    </row>
    <row r="1429" spans="1:47" ht="16.5" customHeight="1">
      <c r="A1429" s="44">
        <v>1427</v>
      </c>
      <c r="B1429" s="11"/>
      <c r="C1429" s="11" t="s">
        <v>9475</v>
      </c>
      <c r="D1429" s="11" t="s">
        <v>9476</v>
      </c>
      <c r="E1429" s="11" t="s">
        <v>56</v>
      </c>
      <c r="F1429" s="11" t="s">
        <v>57</v>
      </c>
      <c r="G1429" s="11" t="s">
        <v>58</v>
      </c>
      <c r="H1429" s="11">
        <v>1</v>
      </c>
      <c r="I1429" s="50"/>
      <c r="J1429" s="11" t="s">
        <v>9477</v>
      </c>
      <c r="K1429" s="11" t="s">
        <v>9478</v>
      </c>
      <c r="L1429" s="11" t="s">
        <v>9237</v>
      </c>
      <c r="M1429" s="12">
        <v>45786</v>
      </c>
      <c r="N1429" s="12">
        <v>45791</v>
      </c>
      <c r="O1429" s="12" t="str">
        <f>IFERROR(_xlfn.XLOOKUP(표1[[#This Row],[시도]]&amp;" "&amp;표1[[#This Row],[시군구]],요금제0402!C:C,요금제0402!G:G),"-")</f>
        <v>서울B&amp;경인A</v>
      </c>
      <c r="P1429" s="40"/>
      <c r="Q1429" s="57">
        <v>0</v>
      </c>
      <c r="R1429" s="18">
        <v>100</v>
      </c>
      <c r="S1429" s="18">
        <v>50</v>
      </c>
      <c r="T1429" s="39" t="s">
        <v>64</v>
      </c>
      <c r="U1429" s="11" t="s">
        <v>64</v>
      </c>
      <c r="V1429" s="11">
        <v>5781402153</v>
      </c>
      <c r="W1429" s="11" t="s">
        <v>7578</v>
      </c>
      <c r="X1429" s="11" t="s">
        <v>7579</v>
      </c>
      <c r="Y1429" s="11" t="s">
        <v>7580</v>
      </c>
      <c r="Z1429" s="11">
        <v>3333295352502</v>
      </c>
      <c r="AA1429" s="11" t="s">
        <v>68</v>
      </c>
      <c r="AB1429" s="11" t="s">
        <v>7581</v>
      </c>
      <c r="AC1429" s="11"/>
      <c r="AD1429" s="11"/>
      <c r="AE1429" s="11"/>
      <c r="AF1429" s="15"/>
      <c r="AG1429" s="56" t="str">
        <f>IFERROR(VLOOKUP(표1[[#This Row],[담당자]],'담당자 정보'!$B:$D,2,0),"")</f>
        <v>모아라인</v>
      </c>
      <c r="AH1429" s="11" t="str">
        <f>IFERROR(VLOOKUP(표1[[#This Row],[담당자]],'담당자 정보'!$B:$E,4,0),"")</f>
        <v>인프라확장실</v>
      </c>
      <c r="AI1429" s="167" t="s">
        <v>396</v>
      </c>
      <c r="AJ1429" s="39" t="str">
        <f>IFERROR(VLOOKUP(표1[[#This Row],[담당자]],배민비즈계정!$B:$E,3,0),"")</f>
        <v>jpmook12</v>
      </c>
      <c r="AK1429" s="39" t="str">
        <f>IFERROR(VLOOKUP(표1[[#This Row],[담당자]],배민비즈계정!$B:$E,4,0),"")</f>
        <v>010-9904-2857</v>
      </c>
      <c r="AL1429" s="12" t="str">
        <f>VLOOKUP(표1[[#This Row],[담당자]],배민비즈계정!$B:$E,2,0)</f>
        <v>모아라인</v>
      </c>
      <c r="AM1429" s="11">
        <f>VLOOKUP(표1[[#This Row],[담당자]],'담당자 정보'!B:G,6,FALSE)</f>
        <v>0</v>
      </c>
      <c r="AN1429" s="11" t="e">
        <f>VLOOKUP(표1[[#This Row],[팀장]],배민비즈계정!$B:$E,3,FALSE)</f>
        <v>#N/A</v>
      </c>
      <c r="AO1429" s="16" t="e">
        <f>VLOOKUP(표1[[#This Row],[팀장]],배민비즈계정!$B:$E,4,FALSE)</f>
        <v>#N/A</v>
      </c>
      <c r="AP1429" s="2" t="str">
        <f t="shared" si="19"/>
        <v>서울</v>
      </c>
      <c r="AQ1429" s="2" t="str">
        <f t="shared" si="20"/>
        <v>송파구</v>
      </c>
      <c r="AR1429" s="2" t="str">
        <f>_xlfn.XLOOKUP(표1[[#This Row],[시도2]]&amp;" "&amp;표1[[#This Row],[시군구2]],요금제0402!C:C,요금제0402!G:G)</f>
        <v>서울B&amp;경인A</v>
      </c>
      <c r="AS1429" s="2"/>
      <c r="AT1429" s="2"/>
      <c r="AU1429" s="2"/>
    </row>
    <row r="1430" spans="1:47" ht="16.5" customHeight="1">
      <c r="A1430" s="60">
        <v>1428</v>
      </c>
      <c r="B1430" s="11"/>
      <c r="C1430" s="11" t="s">
        <v>9479</v>
      </c>
      <c r="D1430" s="11" t="s">
        <v>9480</v>
      </c>
      <c r="E1430" s="11" t="s">
        <v>56</v>
      </c>
      <c r="F1430" s="11" t="s">
        <v>57</v>
      </c>
      <c r="G1430" s="11" t="s">
        <v>755</v>
      </c>
      <c r="H1430" s="11">
        <v>1</v>
      </c>
      <c r="I1430" s="50"/>
      <c r="J1430" s="11" t="s">
        <v>9481</v>
      </c>
      <c r="K1430" s="11" t="s">
        <v>7641</v>
      </c>
      <c r="L1430" s="11" t="s">
        <v>9237</v>
      </c>
      <c r="M1430" s="12">
        <v>45786</v>
      </c>
      <c r="N1430" s="12">
        <v>45791</v>
      </c>
      <c r="O1430" s="12" t="str">
        <f>IFERROR(_xlfn.XLOOKUP(표1[[#This Row],[시도]]&amp;" "&amp;표1[[#This Row],[시군구]],요금제0402!C:C,요금제0402!G:G),"-")</f>
        <v>서울B&amp;경인A</v>
      </c>
      <c r="P1430" s="40"/>
      <c r="Q1430" s="57">
        <v>0</v>
      </c>
      <c r="R1430" s="18">
        <v>100</v>
      </c>
      <c r="S1430" s="18">
        <v>50</v>
      </c>
      <c r="T1430" s="39" t="s">
        <v>64</v>
      </c>
      <c r="U1430" s="11" t="s">
        <v>64</v>
      </c>
      <c r="V1430" s="11">
        <v>8992300618</v>
      </c>
      <c r="W1430" s="11" t="s">
        <v>758</v>
      </c>
      <c r="X1430" s="11" t="s">
        <v>759</v>
      </c>
      <c r="Y1430" s="11" t="s">
        <v>760</v>
      </c>
      <c r="Z1430" s="11">
        <v>3333092704980</v>
      </c>
      <c r="AA1430" s="11" t="s">
        <v>68</v>
      </c>
      <c r="AB1430" s="11" t="s">
        <v>761</v>
      </c>
      <c r="AC1430" s="11"/>
      <c r="AD1430" s="11"/>
      <c r="AE1430" s="11"/>
      <c r="AF1430" s="15"/>
      <c r="AG1430" s="56" t="str">
        <f>IFERROR(VLOOKUP(표1[[#This Row],[담당자]],'담당자 정보'!$B:$D,2,0),"")</f>
        <v>모아라인</v>
      </c>
      <c r="AH1430" s="11" t="str">
        <f>IFERROR(VLOOKUP(표1[[#This Row],[담당자]],'담당자 정보'!$B:$E,4,0),"")</f>
        <v>인프라확장실</v>
      </c>
      <c r="AI1430" s="167" t="s">
        <v>396</v>
      </c>
      <c r="AJ1430" s="39" t="str">
        <f>IFERROR(VLOOKUP(표1[[#This Row],[담당자]],배민비즈계정!$B:$E,3,0),"")</f>
        <v>jpmook12</v>
      </c>
      <c r="AK1430" s="39" t="str">
        <f>IFERROR(VLOOKUP(표1[[#This Row],[담당자]],배민비즈계정!$B:$E,4,0),"")</f>
        <v>010-9904-2857</v>
      </c>
      <c r="AL1430" s="12" t="str">
        <f>VLOOKUP(표1[[#This Row],[담당자]],배민비즈계정!$B:$E,2,0)</f>
        <v>모아라인</v>
      </c>
      <c r="AM1430" s="11">
        <f>VLOOKUP(표1[[#This Row],[담당자]],'담당자 정보'!B:G,6,FALSE)</f>
        <v>0</v>
      </c>
      <c r="AN1430" s="11" t="e">
        <f>VLOOKUP(표1[[#This Row],[팀장]],배민비즈계정!$B:$E,3,FALSE)</f>
        <v>#N/A</v>
      </c>
      <c r="AO1430" s="16" t="e">
        <f>VLOOKUP(표1[[#This Row],[팀장]],배민비즈계정!$B:$E,4,FALSE)</f>
        <v>#N/A</v>
      </c>
      <c r="AP1430" s="2" t="str">
        <f t="shared" si="19"/>
        <v>서울</v>
      </c>
      <c r="AQ1430" s="2" t="str">
        <f t="shared" si="20"/>
        <v>용산구</v>
      </c>
      <c r="AR1430" s="2" t="str">
        <f>_xlfn.XLOOKUP(표1[[#This Row],[시도2]]&amp;" "&amp;표1[[#This Row],[시군구2]],요금제0402!C:C,요금제0402!G:G)</f>
        <v>서울B&amp;경인A</v>
      </c>
      <c r="AS1430" s="2"/>
      <c r="AT1430" s="2"/>
      <c r="AU1430" s="2"/>
    </row>
    <row r="1431" spans="1:47" ht="16.5" customHeight="1">
      <c r="A1431" s="44">
        <v>1429</v>
      </c>
      <c r="B1431" s="11"/>
      <c r="C1431" s="11" t="s">
        <v>9482</v>
      </c>
      <c r="D1431" s="11" t="s">
        <v>9483</v>
      </c>
      <c r="E1431" s="11" t="s">
        <v>108</v>
      </c>
      <c r="F1431" s="11" t="s">
        <v>2149</v>
      </c>
      <c r="G1431" s="11" t="s">
        <v>302</v>
      </c>
      <c r="H1431" s="11">
        <v>1</v>
      </c>
      <c r="I1431" s="50"/>
      <c r="J1431" s="11" t="s">
        <v>9484</v>
      </c>
      <c r="K1431" s="11" t="s">
        <v>9485</v>
      </c>
      <c r="L1431" s="11" t="s">
        <v>9237</v>
      </c>
      <c r="M1431" s="12">
        <v>45786</v>
      </c>
      <c r="N1431" s="12">
        <v>45791</v>
      </c>
      <c r="O1431" s="12" t="str">
        <f>IFERROR(_xlfn.XLOOKUP(표1[[#This Row],[시도]]&amp;" "&amp;표1[[#This Row],[시군구]],요금제0402!C:C,요금제0402!G:G),"-")</f>
        <v>경인B</v>
      </c>
      <c r="P1431" s="40"/>
      <c r="Q1431" s="57">
        <v>0</v>
      </c>
      <c r="R1431" s="18">
        <v>100</v>
      </c>
      <c r="S1431" s="18">
        <v>50</v>
      </c>
      <c r="T1431" s="39" t="s">
        <v>64</v>
      </c>
      <c r="U1431" s="11" t="s">
        <v>64</v>
      </c>
      <c r="V1431" s="11">
        <v>5631901308</v>
      </c>
      <c r="W1431" s="11" t="s">
        <v>2619</v>
      </c>
      <c r="X1431" s="11" t="s">
        <v>2620</v>
      </c>
      <c r="Y1431" s="11" t="s">
        <v>2621</v>
      </c>
      <c r="Z1431" s="11">
        <v>1002547313922</v>
      </c>
      <c r="AA1431" s="11" t="s">
        <v>259</v>
      </c>
      <c r="AB1431" s="11" t="s">
        <v>2622</v>
      </c>
      <c r="AC1431" s="11"/>
      <c r="AD1431" s="11"/>
      <c r="AE1431" s="11"/>
      <c r="AF1431" s="15"/>
      <c r="AG1431" s="56" t="str">
        <f>IFERROR(VLOOKUP(표1[[#This Row],[담당자]],'담당자 정보'!$B:$D,2,0),"")</f>
        <v>바로고</v>
      </c>
      <c r="AH1431" s="11" t="str">
        <f>IFERROR(VLOOKUP(표1[[#This Row],[담당자]],'담당자 정보'!$B:$E,4,0),"")</f>
        <v>1팀</v>
      </c>
      <c r="AI1431" s="167" t="s">
        <v>2479</v>
      </c>
      <c r="AJ1431" s="39" t="str">
        <f>IFERROR(VLOOKUP(표1[[#This Row],[담당자]],배민비즈계정!$B:$E,3,0),"")</f>
        <v>yong1217</v>
      </c>
      <c r="AK1431" s="39" t="str">
        <f>IFERROR(VLOOKUP(표1[[#This Row],[담당자]],배민비즈계정!$B:$E,4,0),"")</f>
        <v xml:space="preserve"> 010-9876-9387</v>
      </c>
      <c r="AL1431" s="12" t="str">
        <f>VLOOKUP(표1[[#This Row],[담당자]],배민비즈계정!$B:$E,2,0)</f>
        <v>1팀</v>
      </c>
      <c r="AM1431" s="11" t="str">
        <f>VLOOKUP(표1[[#This Row],[담당자]],'담당자 정보'!B:G,6,FALSE)</f>
        <v>평정현</v>
      </c>
      <c r="AN1431" s="11" t="str">
        <f>VLOOKUP(표1[[#This Row],[팀장]],배민비즈계정!$B:$E,3,FALSE)</f>
        <v>jhpyeong</v>
      </c>
      <c r="AO1431" s="16" t="str">
        <f>VLOOKUP(표1[[#This Row],[팀장]],배민비즈계정!$B:$E,4,FALSE)</f>
        <v>010-4660-7292</v>
      </c>
      <c r="AP1431" s="2" t="str">
        <f t="shared" si="19"/>
        <v>인천</v>
      </c>
      <c r="AQ1431" s="2" t="str">
        <f t="shared" si="20"/>
        <v>중구</v>
      </c>
      <c r="AR1431" s="2" t="str">
        <f>_xlfn.XLOOKUP(표1[[#This Row],[시도2]]&amp;" "&amp;표1[[#This Row],[시군구2]],요금제0402!C:C,요금제0402!G:G)</f>
        <v>경인B</v>
      </c>
      <c r="AS1431" s="2"/>
      <c r="AT1431" s="2"/>
      <c r="AU1431" s="2"/>
    </row>
    <row r="1432" spans="1:47" ht="16.5" customHeight="1">
      <c r="A1432" s="60">
        <v>1430</v>
      </c>
      <c r="B1432" s="11"/>
      <c r="C1432" s="11" t="s">
        <v>9486</v>
      </c>
      <c r="D1432" s="11" t="s">
        <v>9487</v>
      </c>
      <c r="E1432" s="11" t="s">
        <v>108</v>
      </c>
      <c r="F1432" s="11" t="s">
        <v>1197</v>
      </c>
      <c r="G1432" s="11" t="s">
        <v>1198</v>
      </c>
      <c r="H1432" s="11">
        <v>1</v>
      </c>
      <c r="I1432" s="50"/>
      <c r="J1432" s="11" t="s">
        <v>9488</v>
      </c>
      <c r="K1432" s="11" t="s">
        <v>9489</v>
      </c>
      <c r="L1432" s="11" t="s">
        <v>9237</v>
      </c>
      <c r="M1432" s="12">
        <v>45786</v>
      </c>
      <c r="N1432" s="12">
        <v>45791</v>
      </c>
      <c r="O1432" s="12" t="str">
        <f>IFERROR(_xlfn.XLOOKUP(표1[[#This Row],[시도]]&amp;" "&amp;표1[[#This Row],[시군구]],요금제0402!C:C,요금제0402!G:G),"-")</f>
        <v>지방</v>
      </c>
      <c r="P1432" s="40"/>
      <c r="Q1432" s="57">
        <v>0</v>
      </c>
      <c r="R1432" s="18">
        <v>100</v>
      </c>
      <c r="S1432" s="18">
        <v>50</v>
      </c>
      <c r="T1432" s="39" t="s">
        <v>64</v>
      </c>
      <c r="U1432" s="11" t="s">
        <v>64</v>
      </c>
      <c r="V1432" s="11">
        <v>7160402945</v>
      </c>
      <c r="W1432" s="11" t="s">
        <v>6286</v>
      </c>
      <c r="X1432" s="11" t="s">
        <v>6287</v>
      </c>
      <c r="Y1432" s="11" t="s">
        <v>6288</v>
      </c>
      <c r="Z1432" s="11">
        <v>3021383629891</v>
      </c>
      <c r="AA1432" s="11" t="s">
        <v>142</v>
      </c>
      <c r="AB1432" s="11" t="s">
        <v>6289</v>
      </c>
      <c r="AC1432" s="11"/>
      <c r="AD1432" s="11"/>
      <c r="AE1432" s="11"/>
      <c r="AF1432" s="15"/>
      <c r="AG1432" s="56" t="str">
        <f>IFERROR(VLOOKUP(표1[[#This Row],[담당자]],'담당자 정보'!$B:$D,2,0),"")</f>
        <v>모아라인</v>
      </c>
      <c r="AH1432" s="11" t="str">
        <f>IFERROR(VLOOKUP(표1[[#This Row],[담당자]],'담당자 정보'!$B:$E,4,0),"")</f>
        <v>인프라확장_3팀</v>
      </c>
      <c r="AI1432" s="167" t="s">
        <v>333</v>
      </c>
      <c r="AJ1432" s="39" t="str">
        <f>IFERROR(VLOOKUP(표1[[#This Row],[담당자]],배민비즈계정!$B:$E,3,0),"")</f>
        <v>samsami7777777</v>
      </c>
      <c r="AK1432" s="39" t="str">
        <f>IFERROR(VLOOKUP(표1[[#This Row],[담당자]],배민비즈계정!$B:$E,4,0),"")</f>
        <v>010-5212-8218</v>
      </c>
      <c r="AL1432" s="12" t="str">
        <f>VLOOKUP(표1[[#This Row],[담당자]],배민비즈계정!$B:$E,2,0)</f>
        <v>모아라인</v>
      </c>
      <c r="AM1432" s="11" t="str">
        <f>VLOOKUP(표1[[#This Row],[담당자]],'담당자 정보'!B:G,6,FALSE)</f>
        <v>김영선</v>
      </c>
      <c r="AN1432" s="11" t="str">
        <f>VLOOKUP(표1[[#This Row],[팀장]],배민비즈계정!$B:$E,3,FALSE)</f>
        <v>samsami7777777</v>
      </c>
      <c r="AO1432" s="16" t="str">
        <f>VLOOKUP(표1[[#This Row],[팀장]],배민비즈계정!$B:$E,4,FALSE)</f>
        <v>010-5212-8218</v>
      </c>
      <c r="AP1432" s="2" t="str">
        <f t="shared" si="19"/>
        <v>강원</v>
      </c>
      <c r="AQ1432" s="2" t="str">
        <f t="shared" si="20"/>
        <v>원주시</v>
      </c>
      <c r="AR1432" s="2" t="str">
        <f>_xlfn.XLOOKUP(표1[[#This Row],[시도2]]&amp;" "&amp;표1[[#This Row],[시군구2]],요금제0402!C:C,요금제0402!G:G)</f>
        <v>지방</v>
      </c>
      <c r="AS1432" s="2"/>
      <c r="AT1432" s="2"/>
      <c r="AU1432" s="2"/>
    </row>
    <row r="1433" spans="1:47" ht="16.5" customHeight="1">
      <c r="A1433" s="44">
        <v>1431</v>
      </c>
      <c r="B1433" s="11"/>
      <c r="C1433" s="11" t="s">
        <v>9490</v>
      </c>
      <c r="D1433" s="11" t="s">
        <v>9491</v>
      </c>
      <c r="E1433" s="11" t="s">
        <v>108</v>
      </c>
      <c r="F1433" s="11" t="s">
        <v>109</v>
      </c>
      <c r="G1433" s="11" t="s">
        <v>1129</v>
      </c>
      <c r="H1433" s="11">
        <v>1</v>
      </c>
      <c r="I1433" s="50"/>
      <c r="J1433" s="11" t="s">
        <v>9492</v>
      </c>
      <c r="K1433" s="11" t="s">
        <v>9493</v>
      </c>
      <c r="L1433" s="11" t="s">
        <v>9237</v>
      </c>
      <c r="M1433" s="12">
        <v>45786</v>
      </c>
      <c r="N1433" s="12">
        <v>45791</v>
      </c>
      <c r="O1433" s="12" t="str">
        <f>IFERROR(_xlfn.XLOOKUP(표1[[#This Row],[시도]]&amp;" "&amp;표1[[#This Row],[시군구]],요금제0402!C:C,요금제0402!G:G),"-")</f>
        <v>경인B</v>
      </c>
      <c r="P1433" s="40"/>
      <c r="Q1433" s="57">
        <v>0</v>
      </c>
      <c r="R1433" s="18">
        <v>100</v>
      </c>
      <c r="S1433" s="18">
        <v>50</v>
      </c>
      <c r="T1433" s="39" t="s">
        <v>64</v>
      </c>
      <c r="U1433" s="11" t="s">
        <v>150</v>
      </c>
      <c r="V1433" s="11">
        <v>1278649850</v>
      </c>
      <c r="W1433" s="11" t="s">
        <v>8985</v>
      </c>
      <c r="X1433" s="11" t="s">
        <v>8986</v>
      </c>
      <c r="Y1433" s="11" t="s">
        <v>8987</v>
      </c>
      <c r="Z1433" s="11">
        <v>1005602278800</v>
      </c>
      <c r="AA1433" s="11" t="s">
        <v>259</v>
      </c>
      <c r="AB1433" s="11" t="s">
        <v>8988</v>
      </c>
      <c r="AC1433" s="11"/>
      <c r="AD1433" s="11"/>
      <c r="AE1433" s="11"/>
      <c r="AF1433" s="15"/>
      <c r="AG1433" s="56" t="str">
        <f>IFERROR(VLOOKUP(표1[[#This Row],[담당자]],'담당자 정보'!$B:$D,2,0),"")</f>
        <v>모아라인</v>
      </c>
      <c r="AH1433" s="11" t="str">
        <f>IFERROR(VLOOKUP(표1[[#This Row],[담당자]],'담당자 정보'!$B:$E,4,0),"")</f>
        <v>인프라확장실</v>
      </c>
      <c r="AI1433" s="167" t="s">
        <v>396</v>
      </c>
      <c r="AJ1433" s="39" t="str">
        <f>IFERROR(VLOOKUP(표1[[#This Row],[담당자]],배민비즈계정!$B:$E,3,0),"")</f>
        <v>jpmook12</v>
      </c>
      <c r="AK1433" s="39" t="str">
        <f>IFERROR(VLOOKUP(표1[[#This Row],[담당자]],배민비즈계정!$B:$E,4,0),"")</f>
        <v>010-9904-2857</v>
      </c>
      <c r="AL1433" s="12" t="str">
        <f>VLOOKUP(표1[[#This Row],[담당자]],배민비즈계정!$B:$E,2,0)</f>
        <v>모아라인</v>
      </c>
      <c r="AM1433" s="11">
        <f>VLOOKUP(표1[[#This Row],[담당자]],'담당자 정보'!B:G,6,FALSE)</f>
        <v>0</v>
      </c>
      <c r="AN1433" s="11" t="e">
        <f>VLOOKUP(표1[[#This Row],[팀장]],배민비즈계정!$B:$E,3,FALSE)</f>
        <v>#N/A</v>
      </c>
      <c r="AO1433" s="16" t="e">
        <f>VLOOKUP(표1[[#This Row],[팀장]],배민비즈계정!$B:$E,4,FALSE)</f>
        <v>#N/A</v>
      </c>
      <c r="AP1433" s="2" t="str">
        <f t="shared" si="19"/>
        <v>경기</v>
      </c>
      <c r="AQ1433" s="2" t="str">
        <f t="shared" si="20"/>
        <v>의정부시</v>
      </c>
      <c r="AR1433" s="2" t="str">
        <f>_xlfn.XLOOKUP(표1[[#This Row],[시도2]]&amp;" "&amp;표1[[#This Row],[시군구2]],요금제0402!C:C,요금제0402!G:G)</f>
        <v>경인B</v>
      </c>
      <c r="AS1433" s="2"/>
      <c r="AT1433" s="2"/>
      <c r="AU1433" s="2"/>
    </row>
    <row r="1434" spans="1:47" ht="16.5" customHeight="1">
      <c r="A1434" s="60">
        <v>1432</v>
      </c>
      <c r="B1434" s="11"/>
      <c r="C1434" s="11" t="s">
        <v>9494</v>
      </c>
      <c r="D1434" s="11" t="s">
        <v>9495</v>
      </c>
      <c r="E1434" s="11" t="s">
        <v>56</v>
      </c>
      <c r="F1434" s="11" t="s">
        <v>1678</v>
      </c>
      <c r="G1434" s="11" t="s">
        <v>1679</v>
      </c>
      <c r="H1434" s="11">
        <v>1</v>
      </c>
      <c r="I1434" s="50"/>
      <c r="J1434" s="11" t="s">
        <v>9496</v>
      </c>
      <c r="K1434" s="11" t="s">
        <v>9497</v>
      </c>
      <c r="L1434" s="11" t="s">
        <v>9237</v>
      </c>
      <c r="M1434" s="12">
        <v>45786</v>
      </c>
      <c r="N1434" s="12">
        <v>45791</v>
      </c>
      <c r="O1434" s="12" t="str">
        <f>IFERROR(_xlfn.XLOOKUP(표1[[#This Row],[시도]]&amp;" "&amp;표1[[#This Row],[시군구]],요금제0402!C:C,요금제0402!G:G),"-")</f>
        <v>지방</v>
      </c>
      <c r="P1434" s="40"/>
      <c r="Q1434" s="57">
        <v>0</v>
      </c>
      <c r="R1434" s="18">
        <v>100</v>
      </c>
      <c r="S1434" s="18">
        <v>50</v>
      </c>
      <c r="T1434" s="39" t="s">
        <v>64</v>
      </c>
      <c r="U1434" s="11" t="s">
        <v>64</v>
      </c>
      <c r="V1434" s="11">
        <v>8450203350</v>
      </c>
      <c r="W1434" s="11" t="s">
        <v>9498</v>
      </c>
      <c r="X1434" s="11" t="s">
        <v>9499</v>
      </c>
      <c r="Y1434" s="11" t="s">
        <v>9500</v>
      </c>
      <c r="Z1434" s="11">
        <v>100161088752</v>
      </c>
      <c r="AA1434" s="11" t="s">
        <v>408</v>
      </c>
      <c r="AB1434" s="11" t="s">
        <v>9501</v>
      </c>
      <c r="AC1434" s="11"/>
      <c r="AD1434" s="11"/>
      <c r="AE1434" s="11"/>
      <c r="AF1434" s="15"/>
      <c r="AG1434" s="56" t="str">
        <f>IFERROR(VLOOKUP(표1[[#This Row],[담당자]],'담당자 정보'!$B:$D,2,0),"")</f>
        <v>모아라인</v>
      </c>
      <c r="AH1434" s="11" t="str">
        <f>IFERROR(VLOOKUP(표1[[#This Row],[담당자]],'담당자 정보'!$B:$E,4,0),"")</f>
        <v>인프라확장_3팀</v>
      </c>
      <c r="AI1434" s="167" t="s">
        <v>333</v>
      </c>
      <c r="AJ1434" s="39" t="str">
        <f>IFERROR(VLOOKUP(표1[[#This Row],[담당자]],배민비즈계정!$B:$E,3,0),"")</f>
        <v>samsami7777777</v>
      </c>
      <c r="AK1434" s="39" t="str">
        <f>IFERROR(VLOOKUP(표1[[#This Row],[담당자]],배민비즈계정!$B:$E,4,0),"")</f>
        <v>010-5212-8218</v>
      </c>
      <c r="AL1434" s="12" t="str">
        <f>VLOOKUP(표1[[#This Row],[담당자]],배민비즈계정!$B:$E,2,0)</f>
        <v>모아라인</v>
      </c>
      <c r="AM1434" s="11" t="str">
        <f>VLOOKUP(표1[[#This Row],[담당자]],'담당자 정보'!B:G,6,FALSE)</f>
        <v>김영선</v>
      </c>
      <c r="AN1434" s="11" t="str">
        <f>VLOOKUP(표1[[#This Row],[팀장]],배민비즈계정!$B:$E,3,FALSE)</f>
        <v>samsami7777777</v>
      </c>
      <c r="AO1434" s="16" t="str">
        <f>VLOOKUP(표1[[#This Row],[팀장]],배민비즈계정!$B:$E,4,FALSE)</f>
        <v>010-5212-8218</v>
      </c>
      <c r="AP1434" s="2" t="str">
        <f t="shared" si="19"/>
        <v>제주</v>
      </c>
      <c r="AQ1434" s="2" t="str">
        <f t="shared" si="20"/>
        <v>제주시</v>
      </c>
      <c r="AR1434" s="2" t="str">
        <f>_xlfn.XLOOKUP(표1[[#This Row],[시도2]]&amp;" "&amp;표1[[#This Row],[시군구2]],요금제0402!C:C,요금제0402!G:G)</f>
        <v>지방</v>
      </c>
      <c r="AS1434" s="2"/>
      <c r="AT1434" s="2"/>
      <c r="AU1434" s="2"/>
    </row>
    <row r="1435" spans="1:47" ht="16.5" customHeight="1">
      <c r="A1435" s="44">
        <v>1433</v>
      </c>
      <c r="B1435" s="11"/>
      <c r="C1435" s="11" t="s">
        <v>9502</v>
      </c>
      <c r="D1435" s="11" t="s">
        <v>9503</v>
      </c>
      <c r="E1435" s="11" t="s">
        <v>56</v>
      </c>
      <c r="F1435" s="11" t="s">
        <v>2149</v>
      </c>
      <c r="G1435" s="11" t="s">
        <v>2497</v>
      </c>
      <c r="H1435" s="11">
        <v>1</v>
      </c>
      <c r="I1435" s="50"/>
      <c r="J1435" s="11" t="s">
        <v>9504</v>
      </c>
      <c r="K1435" s="11" t="s">
        <v>9411</v>
      </c>
      <c r="L1435" s="11" t="s">
        <v>9237</v>
      </c>
      <c r="M1435" s="12">
        <v>45786</v>
      </c>
      <c r="N1435" s="12">
        <v>45791</v>
      </c>
      <c r="O1435" s="12" t="str">
        <f>IFERROR(_xlfn.XLOOKUP(표1[[#This Row],[시도]]&amp;" "&amp;표1[[#This Row],[시군구]],요금제0402!C:C,요금제0402!G:G),"-")</f>
        <v>경인B</v>
      </c>
      <c r="P1435" s="40"/>
      <c r="Q1435" s="57">
        <v>0</v>
      </c>
      <c r="R1435" s="18">
        <v>100</v>
      </c>
      <c r="S1435" s="18">
        <v>50</v>
      </c>
      <c r="T1435" s="39" t="s">
        <v>64</v>
      </c>
      <c r="U1435" s="11" t="s">
        <v>64</v>
      </c>
      <c r="V1435" s="11">
        <v>4931501020</v>
      </c>
      <c r="W1435" s="11" t="s">
        <v>9505</v>
      </c>
      <c r="X1435" s="11" t="s">
        <v>2502</v>
      </c>
      <c r="Y1435" s="11" t="s">
        <v>3314</v>
      </c>
      <c r="Z1435" s="11">
        <v>100148329878</v>
      </c>
      <c r="AA1435" s="11" t="s">
        <v>408</v>
      </c>
      <c r="AB1435" s="11" t="s">
        <v>2504</v>
      </c>
      <c r="AC1435" s="11"/>
      <c r="AD1435" s="11"/>
      <c r="AE1435" s="11"/>
      <c r="AF1435" s="15"/>
      <c r="AG1435" s="56" t="str">
        <f>IFERROR(VLOOKUP(표1[[#This Row],[담당자]],'담당자 정보'!$B:$D,2,0),"")</f>
        <v>바로고</v>
      </c>
      <c r="AH1435" s="11" t="str">
        <f>IFERROR(VLOOKUP(표1[[#This Row],[담당자]],'담당자 정보'!$B:$E,4,0),"")</f>
        <v>1팀</v>
      </c>
      <c r="AI1435" s="167" t="s">
        <v>131</v>
      </c>
      <c r="AJ1435" s="39" t="str">
        <f>IFERROR(VLOOKUP(표1[[#This Row],[담당자]],배민비즈계정!$B:$E,3,0),"")</f>
        <v>kwpark</v>
      </c>
      <c r="AK1435" s="39" t="str">
        <f>IFERROR(VLOOKUP(표1[[#This Row],[담당자]],배민비즈계정!$B:$E,4,0),"")</f>
        <v>010-9098-6748</v>
      </c>
      <c r="AL1435" s="12" t="str">
        <f>VLOOKUP(표1[[#This Row],[담당자]],배민비즈계정!$B:$E,2,0)</f>
        <v>1팀</v>
      </c>
      <c r="AM1435" s="11" t="str">
        <f>VLOOKUP(표1[[#This Row],[담당자]],'담당자 정보'!B:G,6,FALSE)</f>
        <v>평정현</v>
      </c>
      <c r="AN1435" s="11" t="str">
        <f>VLOOKUP(표1[[#This Row],[팀장]],배민비즈계정!$B:$E,3,FALSE)</f>
        <v>jhpyeong</v>
      </c>
      <c r="AO1435" s="16" t="str">
        <f>VLOOKUP(표1[[#This Row],[팀장]],배민비즈계정!$B:$E,4,FALSE)</f>
        <v>010-4660-7292</v>
      </c>
      <c r="AP1435" s="2" t="str">
        <f t="shared" si="19"/>
        <v>인천</v>
      </c>
      <c r="AQ1435" s="2" t="str">
        <f t="shared" si="20"/>
        <v>연수구</v>
      </c>
      <c r="AR1435" s="2" t="str">
        <f>_xlfn.XLOOKUP(표1[[#This Row],[시도2]]&amp;" "&amp;표1[[#This Row],[시군구2]],요금제0402!C:C,요금제0402!G:G)</f>
        <v>경인B</v>
      </c>
      <c r="AS1435" s="2"/>
      <c r="AT1435" s="2"/>
      <c r="AU1435" s="2"/>
    </row>
    <row r="1436" spans="1:47" ht="16.5" customHeight="1">
      <c r="A1436" s="60">
        <v>1434</v>
      </c>
      <c r="B1436" s="11"/>
      <c r="C1436" s="11" t="s">
        <v>9506</v>
      </c>
      <c r="D1436" s="11" t="s">
        <v>9507</v>
      </c>
      <c r="E1436" s="11" t="s">
        <v>108</v>
      </c>
      <c r="F1436" s="11" t="s">
        <v>57</v>
      </c>
      <c r="G1436" s="11" t="s">
        <v>95</v>
      </c>
      <c r="H1436" s="11">
        <v>1</v>
      </c>
      <c r="I1436" s="50"/>
      <c r="J1436" s="11" t="s">
        <v>9508</v>
      </c>
      <c r="K1436" s="11" t="s">
        <v>9509</v>
      </c>
      <c r="L1436" s="11" t="s">
        <v>9237</v>
      </c>
      <c r="M1436" s="12">
        <v>45786</v>
      </c>
      <c r="N1436" s="12">
        <v>45791</v>
      </c>
      <c r="O1436" s="12" t="str">
        <f>IFERROR(_xlfn.XLOOKUP(표1[[#This Row],[시도]]&amp;" "&amp;표1[[#This Row],[시군구]],요금제0402!C:C,요금제0402!G:G),"-")</f>
        <v>서울A</v>
      </c>
      <c r="P1436" s="40"/>
      <c r="Q1436" s="57">
        <v>0</v>
      </c>
      <c r="R1436" s="18">
        <v>100</v>
      </c>
      <c r="S1436" s="18">
        <v>50</v>
      </c>
      <c r="T1436" s="39" t="s">
        <v>64</v>
      </c>
      <c r="U1436" s="11" t="s">
        <v>64</v>
      </c>
      <c r="V1436" s="11">
        <v>5781402153</v>
      </c>
      <c r="W1436" s="11" t="s">
        <v>7578</v>
      </c>
      <c r="X1436" s="11" t="s">
        <v>7579</v>
      </c>
      <c r="Y1436" s="11" t="s">
        <v>7580</v>
      </c>
      <c r="Z1436" s="11">
        <v>3333295352502</v>
      </c>
      <c r="AA1436" s="11" t="s">
        <v>68</v>
      </c>
      <c r="AB1436" s="11" t="s">
        <v>7581</v>
      </c>
      <c r="AC1436" s="11"/>
      <c r="AD1436" s="11"/>
      <c r="AE1436" s="11"/>
      <c r="AF1436" s="15"/>
      <c r="AG1436" s="56" t="str">
        <f>IFERROR(VLOOKUP(표1[[#This Row],[담당자]],'담당자 정보'!$B:$D,2,0),"")</f>
        <v>모아라인</v>
      </c>
      <c r="AH1436" s="11" t="str">
        <f>IFERROR(VLOOKUP(표1[[#This Row],[담당자]],'담당자 정보'!$B:$E,4,0),"")</f>
        <v>인프라확장실</v>
      </c>
      <c r="AI1436" s="167" t="s">
        <v>396</v>
      </c>
      <c r="AJ1436" s="39" t="str">
        <f>IFERROR(VLOOKUP(표1[[#This Row],[담당자]],배민비즈계정!$B:$E,3,0),"")</f>
        <v>jpmook12</v>
      </c>
      <c r="AK1436" s="39" t="str">
        <f>IFERROR(VLOOKUP(표1[[#This Row],[담당자]],배민비즈계정!$B:$E,4,0),"")</f>
        <v>010-9904-2857</v>
      </c>
      <c r="AL1436" s="12" t="str">
        <f>VLOOKUP(표1[[#This Row],[담당자]],배민비즈계정!$B:$E,2,0)</f>
        <v>모아라인</v>
      </c>
      <c r="AM1436" s="11">
        <f>VLOOKUP(표1[[#This Row],[담당자]],'담당자 정보'!B:G,6,FALSE)</f>
        <v>0</v>
      </c>
      <c r="AN1436" s="11" t="e">
        <f>VLOOKUP(표1[[#This Row],[팀장]],배민비즈계정!$B:$E,3,FALSE)</f>
        <v>#N/A</v>
      </c>
      <c r="AO1436" s="16" t="e">
        <f>VLOOKUP(표1[[#This Row],[팀장]],배민비즈계정!$B:$E,4,FALSE)</f>
        <v>#N/A</v>
      </c>
      <c r="AP1436" s="2" t="str">
        <f t="shared" si="19"/>
        <v>서울</v>
      </c>
      <c r="AQ1436" s="2" t="str">
        <f t="shared" si="20"/>
        <v>강남구</v>
      </c>
      <c r="AR1436" s="2" t="str">
        <f>_xlfn.XLOOKUP(표1[[#This Row],[시도2]]&amp;" "&amp;표1[[#This Row],[시군구2]],요금제0402!C:C,요금제0402!G:G)</f>
        <v>서울A</v>
      </c>
      <c r="AS1436" s="2"/>
      <c r="AT1436" s="2"/>
      <c r="AU1436" s="2"/>
    </row>
    <row r="1437" spans="1:47" ht="16.5" customHeight="1">
      <c r="A1437" s="44">
        <v>1435</v>
      </c>
      <c r="B1437" s="11"/>
      <c r="C1437" s="11" t="s">
        <v>9510</v>
      </c>
      <c r="D1437" s="11" t="s">
        <v>9511</v>
      </c>
      <c r="E1437" s="11" t="s">
        <v>3758</v>
      </c>
      <c r="F1437" s="11" t="s">
        <v>57</v>
      </c>
      <c r="G1437" s="11" t="s">
        <v>95</v>
      </c>
      <c r="H1437" s="11">
        <v>0</v>
      </c>
      <c r="I1437" s="50"/>
      <c r="J1437" s="11" t="s">
        <v>9512</v>
      </c>
      <c r="K1437" s="11" t="s">
        <v>9513</v>
      </c>
      <c r="L1437" s="11" t="s">
        <v>9237</v>
      </c>
      <c r="M1437" s="12">
        <v>45786</v>
      </c>
      <c r="N1437" s="12">
        <v>45791</v>
      </c>
      <c r="O1437" s="12" t="str">
        <f>IFERROR(_xlfn.XLOOKUP(표1[[#This Row],[시도]]&amp;" "&amp;표1[[#This Row],[시군구]],요금제0402!C:C,요금제0402!G:G),"-")</f>
        <v>서울A</v>
      </c>
      <c r="P1437" s="40"/>
      <c r="Q1437" s="57">
        <v>0</v>
      </c>
      <c r="R1437" s="18">
        <v>100</v>
      </c>
      <c r="S1437" s="18">
        <v>50</v>
      </c>
      <c r="T1437" s="39" t="s">
        <v>64</v>
      </c>
      <c r="U1437" s="11" t="s">
        <v>64</v>
      </c>
      <c r="V1437" s="11">
        <v>5781402153</v>
      </c>
      <c r="W1437" s="11" t="s">
        <v>7578</v>
      </c>
      <c r="X1437" s="11" t="s">
        <v>7579</v>
      </c>
      <c r="Y1437" s="11" t="s">
        <v>7580</v>
      </c>
      <c r="Z1437" s="11">
        <v>3333295352502</v>
      </c>
      <c r="AA1437" s="11" t="s">
        <v>68</v>
      </c>
      <c r="AB1437" s="11" t="s">
        <v>7581</v>
      </c>
      <c r="AC1437" s="11"/>
      <c r="AD1437" s="11"/>
      <c r="AE1437" s="11"/>
      <c r="AF1437" s="15"/>
      <c r="AG1437" s="56" t="str">
        <f>IFERROR(VLOOKUP(표1[[#This Row],[담당자]],'담당자 정보'!$B:$D,2,0),"")</f>
        <v>모아라인</v>
      </c>
      <c r="AH1437" s="11" t="str">
        <f>IFERROR(VLOOKUP(표1[[#This Row],[담당자]],'담당자 정보'!$B:$E,4,0),"")</f>
        <v>인프라확장실</v>
      </c>
      <c r="AI1437" s="167" t="s">
        <v>396</v>
      </c>
      <c r="AJ1437" s="39" t="str">
        <f>IFERROR(VLOOKUP(표1[[#This Row],[담당자]],배민비즈계정!$B:$E,3,0),"")</f>
        <v>jpmook12</v>
      </c>
      <c r="AK1437" s="39" t="str">
        <f>IFERROR(VLOOKUP(표1[[#This Row],[담당자]],배민비즈계정!$B:$E,4,0),"")</f>
        <v>010-9904-2857</v>
      </c>
      <c r="AL1437" s="12" t="str">
        <f>VLOOKUP(표1[[#This Row],[담당자]],배민비즈계정!$B:$E,2,0)</f>
        <v>모아라인</v>
      </c>
      <c r="AM1437" s="11">
        <f>VLOOKUP(표1[[#This Row],[담당자]],'담당자 정보'!B:G,6,FALSE)</f>
        <v>0</v>
      </c>
      <c r="AN1437" s="11" t="e">
        <f>VLOOKUP(표1[[#This Row],[팀장]],배민비즈계정!$B:$E,3,FALSE)</f>
        <v>#N/A</v>
      </c>
      <c r="AO1437" s="16" t="e">
        <f>VLOOKUP(표1[[#This Row],[팀장]],배민비즈계정!$B:$E,4,FALSE)</f>
        <v>#N/A</v>
      </c>
      <c r="AP1437" s="2" t="str">
        <f t="shared" si="19"/>
        <v>서울</v>
      </c>
      <c r="AQ1437" s="2" t="str">
        <f t="shared" si="20"/>
        <v>강남구</v>
      </c>
      <c r="AR1437" s="2" t="str">
        <f>_xlfn.XLOOKUP(표1[[#This Row],[시도2]]&amp;" "&amp;표1[[#This Row],[시군구2]],요금제0402!C:C,요금제0402!G:G)</f>
        <v>서울A</v>
      </c>
      <c r="AS1437" s="2"/>
      <c r="AT1437" s="2"/>
      <c r="AU1437" s="2"/>
    </row>
    <row r="1438" spans="1:47" ht="16.5" customHeight="1">
      <c r="A1438" s="60">
        <v>1436</v>
      </c>
      <c r="B1438" s="11"/>
      <c r="C1438" s="11" t="s">
        <v>9514</v>
      </c>
      <c r="D1438" s="11" t="s">
        <v>9515</v>
      </c>
      <c r="E1438" s="11" t="s">
        <v>3758</v>
      </c>
      <c r="F1438" s="11" t="s">
        <v>388</v>
      </c>
      <c r="G1438" s="11" t="s">
        <v>377</v>
      </c>
      <c r="H1438" s="11">
        <v>0</v>
      </c>
      <c r="I1438" s="50"/>
      <c r="J1438" s="11" t="s">
        <v>9516</v>
      </c>
      <c r="K1438" s="11" t="s">
        <v>9517</v>
      </c>
      <c r="L1438" s="11" t="s">
        <v>9237</v>
      </c>
      <c r="M1438" s="12">
        <v>45786</v>
      </c>
      <c r="N1438" s="12">
        <v>45791</v>
      </c>
      <c r="O1438" s="12" t="str">
        <f>IFERROR(_xlfn.XLOOKUP(표1[[#This Row],[시도]]&amp;" "&amp;표1[[#This Row],[시군구]],요금제0402!C:C,요금제0402!G:G),"-")</f>
        <v>지방</v>
      </c>
      <c r="P1438" s="40"/>
      <c r="Q1438" s="57">
        <v>0</v>
      </c>
      <c r="R1438" s="18">
        <v>100</v>
      </c>
      <c r="S1438" s="18">
        <v>50</v>
      </c>
      <c r="T1438" s="39" t="s">
        <v>64</v>
      </c>
      <c r="U1438" s="11" t="s">
        <v>64</v>
      </c>
      <c r="V1438" s="11">
        <v>2021910479</v>
      </c>
      <c r="W1438" s="11" t="s">
        <v>218</v>
      </c>
      <c r="X1438" s="11" t="s">
        <v>5607</v>
      </c>
      <c r="Y1438" s="11" t="s">
        <v>5608</v>
      </c>
      <c r="Z1438" s="11">
        <v>1107020710558</v>
      </c>
      <c r="AA1438" s="11" t="s">
        <v>1262</v>
      </c>
      <c r="AB1438" s="11" t="s">
        <v>5609</v>
      </c>
      <c r="AC1438" s="11"/>
      <c r="AD1438" s="11"/>
      <c r="AE1438" s="11"/>
      <c r="AF1438" s="15"/>
      <c r="AG1438" s="56" t="str">
        <f>IFERROR(VLOOKUP(표1[[#This Row],[담당자]],'담당자 정보'!$B:$D,2,0),"")</f>
        <v>바로고</v>
      </c>
      <c r="AH1438" s="11" t="str">
        <f>IFERROR(VLOOKUP(표1[[#This Row],[담당자]],'담당자 정보'!$B:$E,4,0),"")</f>
        <v>2팀</v>
      </c>
      <c r="AI1438" s="167" t="s">
        <v>298</v>
      </c>
      <c r="AJ1438" s="39" t="str">
        <f>IFERROR(VLOOKUP(표1[[#This Row],[담당자]],배민비즈계정!$B:$E,3,0),"")</f>
        <v>hbshim</v>
      </c>
      <c r="AK1438" s="39" t="str">
        <f>IFERROR(VLOOKUP(표1[[#This Row],[담당자]],배민비즈계정!$B:$E,4,0),"")</f>
        <v xml:space="preserve"> 010-8940-9029</v>
      </c>
      <c r="AL1438" s="12" t="str">
        <f>VLOOKUP(표1[[#This Row],[담당자]],배민비즈계정!$B:$E,2,0)</f>
        <v>2팀</v>
      </c>
      <c r="AM1438" s="11" t="str">
        <f>VLOOKUP(표1[[#This Row],[담당자]],'담당자 정보'!B:G,6,FALSE)</f>
        <v>최융희</v>
      </c>
      <c r="AN1438" s="11" t="str">
        <f>VLOOKUP(표1[[#This Row],[팀장]],배민비즈계정!$B:$E,3,FALSE)</f>
        <v>yhchoi62</v>
      </c>
      <c r="AO1438" s="16" t="str">
        <f>VLOOKUP(표1[[#This Row],[팀장]],배민비즈계정!$B:$E,4,FALSE)</f>
        <v xml:space="preserve"> 010-2336-6262</v>
      </c>
      <c r="AP1438" s="2" t="str">
        <f t="shared" si="19"/>
        <v>광주</v>
      </c>
      <c r="AQ1438" s="2" t="str">
        <f t="shared" si="20"/>
        <v>북구</v>
      </c>
      <c r="AR1438" s="2" t="str">
        <f>_xlfn.XLOOKUP(표1[[#This Row],[시도2]]&amp;" "&amp;표1[[#This Row],[시군구2]],요금제0402!C:C,요금제0402!G:G)</f>
        <v>지방</v>
      </c>
      <c r="AS1438" s="2"/>
      <c r="AT1438" s="2"/>
      <c r="AU1438" s="2"/>
    </row>
    <row r="1439" spans="1:47" ht="16.5" customHeight="1">
      <c r="A1439" s="44">
        <v>1437</v>
      </c>
      <c r="B1439" s="17"/>
      <c r="C1439" s="17" t="s">
        <v>9518</v>
      </c>
      <c r="D1439" s="17" t="s">
        <v>9519</v>
      </c>
      <c r="E1439" s="11" t="s">
        <v>3758</v>
      </c>
      <c r="F1439" s="17" t="s">
        <v>388</v>
      </c>
      <c r="G1439" s="17" t="s">
        <v>377</v>
      </c>
      <c r="H1439" s="11">
        <v>0</v>
      </c>
      <c r="I1439" s="154"/>
      <c r="J1439" s="17" t="s">
        <v>9520</v>
      </c>
      <c r="K1439" s="17" t="s">
        <v>9521</v>
      </c>
      <c r="L1439" s="11" t="s">
        <v>9237</v>
      </c>
      <c r="M1439" s="12">
        <v>45786</v>
      </c>
      <c r="N1439" s="12">
        <v>45791</v>
      </c>
      <c r="O1439" s="78" t="str">
        <f>IFERROR(_xlfn.XLOOKUP(표1[[#This Row],[시도]]&amp;" "&amp;표1[[#This Row],[시군구]],요금제0402!C:C,요금제0402!G:G),"-")</f>
        <v>지방</v>
      </c>
      <c r="P1439" s="156"/>
      <c r="Q1439" s="57">
        <v>0</v>
      </c>
      <c r="R1439" s="18">
        <v>100</v>
      </c>
      <c r="S1439" s="18">
        <v>50</v>
      </c>
      <c r="T1439" s="39" t="s">
        <v>64</v>
      </c>
      <c r="U1439" s="11" t="s">
        <v>64</v>
      </c>
      <c r="V1439" s="11">
        <v>2021910479</v>
      </c>
      <c r="W1439" s="11" t="s">
        <v>218</v>
      </c>
      <c r="X1439" s="11" t="s">
        <v>5607</v>
      </c>
      <c r="Y1439" s="11" t="s">
        <v>5608</v>
      </c>
      <c r="Z1439" s="11">
        <v>1107020710558</v>
      </c>
      <c r="AA1439" s="11" t="s">
        <v>1262</v>
      </c>
      <c r="AB1439" s="11" t="s">
        <v>5609</v>
      </c>
      <c r="AC1439" s="17"/>
      <c r="AD1439" s="17"/>
      <c r="AE1439" s="17"/>
      <c r="AF1439" s="32"/>
      <c r="AG1439" s="56" t="str">
        <f>IFERROR(VLOOKUP(표1[[#This Row],[담당자]],'담당자 정보'!$B:$D,2,0),"")</f>
        <v>바로고</v>
      </c>
      <c r="AH1439" s="17" t="str">
        <f>IFERROR(VLOOKUP(표1[[#This Row],[담당자]],'담당자 정보'!$B:$E,4,0),"")</f>
        <v>2팀</v>
      </c>
      <c r="AI1439" s="167" t="s">
        <v>298</v>
      </c>
      <c r="AJ1439" s="41" t="str">
        <f>IFERROR(VLOOKUP(표1[[#This Row],[담당자]],배민비즈계정!$B:$E,3,0),"")</f>
        <v>hbshim</v>
      </c>
      <c r="AK1439" s="41" t="str">
        <f>IFERROR(VLOOKUP(표1[[#This Row],[담당자]],배민비즈계정!$B:$E,4,0),"")</f>
        <v xml:space="preserve"> 010-8940-9029</v>
      </c>
      <c r="AL1439" s="78" t="str">
        <f>VLOOKUP(표1[[#This Row],[담당자]],배민비즈계정!$B:$E,2,0)</f>
        <v>2팀</v>
      </c>
      <c r="AM1439" s="17" t="str">
        <f>VLOOKUP(표1[[#This Row],[담당자]],'담당자 정보'!B:G,6,FALSE)</f>
        <v>최융희</v>
      </c>
      <c r="AN1439" s="17" t="str">
        <f>VLOOKUP(표1[[#This Row],[팀장]],배민비즈계정!$B:$E,3,FALSE)</f>
        <v>yhchoi62</v>
      </c>
      <c r="AO1439" s="103" t="str">
        <f>VLOOKUP(표1[[#This Row],[팀장]],배민비즈계정!$B:$E,4,FALSE)</f>
        <v xml:space="preserve"> 010-2336-6262</v>
      </c>
      <c r="AP1439" s="2" t="str">
        <f t="shared" si="19"/>
        <v>광주</v>
      </c>
      <c r="AQ1439" s="2" t="str">
        <f t="shared" si="20"/>
        <v>북구</v>
      </c>
      <c r="AR1439" s="2" t="str">
        <f>_xlfn.XLOOKUP(표1[[#This Row],[시도2]]&amp;" "&amp;표1[[#This Row],[시군구2]],요금제0402!C:C,요금제0402!G:G)</f>
        <v>지방</v>
      </c>
      <c r="AS1439" s="2"/>
      <c r="AT1439" s="2"/>
      <c r="AU1439" s="2"/>
    </row>
    <row r="1440" spans="1:47" ht="16.5" customHeight="1">
      <c r="A1440" s="60">
        <v>1438</v>
      </c>
      <c r="B1440" s="11"/>
      <c r="C1440" s="11" t="s">
        <v>9522</v>
      </c>
      <c r="D1440" s="11" t="s">
        <v>9523</v>
      </c>
      <c r="E1440" s="11" t="s">
        <v>3758</v>
      </c>
      <c r="F1440" s="11" t="s">
        <v>109</v>
      </c>
      <c r="G1440" s="11" t="s">
        <v>1044</v>
      </c>
      <c r="H1440" s="11">
        <v>1</v>
      </c>
      <c r="I1440" s="50"/>
      <c r="J1440" s="11" t="s">
        <v>9524</v>
      </c>
      <c r="K1440" s="11" t="s">
        <v>7216</v>
      </c>
      <c r="L1440" s="11" t="s">
        <v>9237</v>
      </c>
      <c r="M1440" s="12">
        <v>45793</v>
      </c>
      <c r="N1440" s="12">
        <v>45798</v>
      </c>
      <c r="O1440" s="12" t="str">
        <f>IFERROR(_xlfn.XLOOKUP(표1[[#This Row],[시도]]&amp;" "&amp;표1[[#This Row],[시군구]],요금제0402!C:C,요금제0402!G:G),"-")</f>
        <v>경인B</v>
      </c>
      <c r="P1440" s="40"/>
      <c r="Q1440" s="57">
        <v>0</v>
      </c>
      <c r="R1440" s="18">
        <v>100</v>
      </c>
      <c r="S1440" s="18">
        <v>50</v>
      </c>
      <c r="T1440" s="39" t="s">
        <v>64</v>
      </c>
      <c r="U1440" s="11" t="s">
        <v>150</v>
      </c>
      <c r="V1440" s="11"/>
      <c r="W1440" s="11"/>
      <c r="X1440" s="11" t="s">
        <v>5649</v>
      </c>
      <c r="Y1440" s="127" t="s">
        <v>9525</v>
      </c>
      <c r="Z1440" s="126"/>
      <c r="AA1440" s="11"/>
      <c r="AB1440" s="128"/>
      <c r="AC1440" s="11"/>
      <c r="AD1440" s="11"/>
      <c r="AE1440" s="11"/>
      <c r="AF1440" s="15"/>
      <c r="AG1440" s="17" t="str">
        <f>IFERROR(VLOOKUP(표1[[#This Row],[담당자]],'담당자 정보'!$B:$D,2,0),"")</f>
        <v>바로고</v>
      </c>
      <c r="AH1440" s="11" t="str">
        <f>IFERROR(VLOOKUP(표1[[#This Row],[담당자]],'담당자 정보'!$B:$E,4,0),"")</f>
        <v>1팀</v>
      </c>
      <c r="AI1440" s="41" t="s">
        <v>118</v>
      </c>
      <c r="AJ1440" s="39" t="str">
        <f>IFERROR(VLOOKUP(표1[[#This Row],[담당자]],배민비즈계정!$B:$E,3,0),"")</f>
        <v>swyoo</v>
      </c>
      <c r="AK1440" s="39" t="str">
        <f>IFERROR(VLOOKUP(표1[[#This Row],[담당자]],배민비즈계정!$B:$E,4,0),"")</f>
        <v xml:space="preserve"> 010-5714-1605</v>
      </c>
      <c r="AL1440" s="12" t="str">
        <f>VLOOKUP(표1[[#This Row],[담당자]],배민비즈계정!$B:$E,2,0)</f>
        <v>1팀</v>
      </c>
      <c r="AM1440" s="11" t="str">
        <f>VLOOKUP(표1[[#This Row],[담당자]],'담당자 정보'!B:G,6,FALSE)</f>
        <v>평정현</v>
      </c>
      <c r="AN1440" s="11" t="str">
        <f>VLOOKUP(표1[[#This Row],[팀장]],배민비즈계정!$B:$E,3,FALSE)</f>
        <v>jhpyeong</v>
      </c>
      <c r="AO1440" s="16" t="str">
        <f>VLOOKUP(표1[[#This Row],[팀장]],배민비즈계정!$B:$E,4,FALSE)</f>
        <v>010-4660-7292</v>
      </c>
      <c r="AP1440" s="2" t="str">
        <f t="shared" ref="AP1440:AP1479" si="21">F1440</f>
        <v>경기</v>
      </c>
      <c r="AQ1440" s="2" t="str">
        <f t="shared" ref="AQ1440:AQ1479" si="22">G1440</f>
        <v>안산시 상록구</v>
      </c>
      <c r="AR1440" s="2" t="str">
        <f>_xlfn.XLOOKUP(표1[[#This Row],[시도2]]&amp;" "&amp;표1[[#This Row],[시군구2]],요금제0402!C:C,요금제0402!G:G)</f>
        <v>경인B</v>
      </c>
      <c r="AS1440" s="2"/>
      <c r="AT1440" s="2"/>
      <c r="AU1440" s="2"/>
    </row>
    <row r="1441" spans="1:47" ht="16.5" customHeight="1">
      <c r="A1441" s="44">
        <v>1439</v>
      </c>
      <c r="B1441" s="11"/>
      <c r="C1441" s="11" t="s">
        <v>9526</v>
      </c>
      <c r="D1441" s="11" t="s">
        <v>9527</v>
      </c>
      <c r="E1441" s="11" t="s">
        <v>108</v>
      </c>
      <c r="F1441" s="11" t="s">
        <v>2149</v>
      </c>
      <c r="G1441" s="11" t="s">
        <v>2150</v>
      </c>
      <c r="H1441" s="11">
        <v>1</v>
      </c>
      <c r="I1441" s="50"/>
      <c r="J1441" s="11" t="s">
        <v>9528</v>
      </c>
      <c r="K1441" s="11" t="s">
        <v>9529</v>
      </c>
      <c r="L1441" s="11" t="s">
        <v>9237</v>
      </c>
      <c r="M1441" s="12">
        <v>45793</v>
      </c>
      <c r="N1441" s="12">
        <v>45798</v>
      </c>
      <c r="O1441" s="12" t="str">
        <f>IFERROR(_xlfn.XLOOKUP(표1[[#This Row],[시도]]&amp;" "&amp;표1[[#This Row],[시군구]],요금제0402!C:C,요금제0402!G:G),"-")</f>
        <v>경인B</v>
      </c>
      <c r="P1441" s="40"/>
      <c r="Q1441" s="57">
        <v>0</v>
      </c>
      <c r="R1441" s="18">
        <v>100</v>
      </c>
      <c r="S1441" s="18">
        <v>50</v>
      </c>
      <c r="T1441" s="39" t="s">
        <v>64</v>
      </c>
      <c r="U1441" s="11" t="s">
        <v>64</v>
      </c>
      <c r="V1441" s="11"/>
      <c r="W1441" s="11"/>
      <c r="X1441" s="11" t="s">
        <v>5001</v>
      </c>
      <c r="Y1441" s="127" t="s">
        <v>9530</v>
      </c>
      <c r="Z1441" s="126"/>
      <c r="AA1441" s="11"/>
      <c r="AB1441" s="128"/>
      <c r="AC1441" s="11"/>
      <c r="AD1441" s="11"/>
      <c r="AE1441" s="11"/>
      <c r="AF1441" s="15"/>
      <c r="AG1441" s="56" t="str">
        <f>IFERROR(VLOOKUP(표1[[#This Row],[담당자]],'담당자 정보'!$B:$D,2,0),"")</f>
        <v>바로고</v>
      </c>
      <c r="AH1441" s="11" t="str">
        <f>IFERROR(VLOOKUP(표1[[#This Row],[담당자]],'담당자 정보'!$B:$E,4,0),"")</f>
        <v>1팀</v>
      </c>
      <c r="AI1441" s="167" t="s">
        <v>118</v>
      </c>
      <c r="AJ1441" s="39" t="str">
        <f>IFERROR(VLOOKUP(표1[[#This Row],[담당자]],배민비즈계정!$B:$E,3,0),"")</f>
        <v>swyoo</v>
      </c>
      <c r="AK1441" s="39" t="str">
        <f>IFERROR(VLOOKUP(표1[[#This Row],[담당자]],배민비즈계정!$B:$E,4,0),"")</f>
        <v xml:space="preserve"> 010-5714-1605</v>
      </c>
      <c r="AL1441" s="12" t="str">
        <f>VLOOKUP(표1[[#This Row],[담당자]],배민비즈계정!$B:$E,2,0)</f>
        <v>1팀</v>
      </c>
      <c r="AM1441" s="11" t="str">
        <f>VLOOKUP(표1[[#This Row],[담당자]],'담당자 정보'!B:G,6,FALSE)</f>
        <v>평정현</v>
      </c>
      <c r="AN1441" s="11" t="str">
        <f>VLOOKUP(표1[[#This Row],[팀장]],배민비즈계정!$B:$E,3,FALSE)</f>
        <v>jhpyeong</v>
      </c>
      <c r="AO1441" s="16" t="str">
        <f>VLOOKUP(표1[[#This Row],[팀장]],배민비즈계정!$B:$E,4,FALSE)</f>
        <v>010-4660-7292</v>
      </c>
      <c r="AP1441" s="2" t="str">
        <f t="shared" si="21"/>
        <v>인천</v>
      </c>
      <c r="AQ1441" s="2" t="str">
        <f t="shared" si="22"/>
        <v>부평구</v>
      </c>
      <c r="AR1441" s="2" t="str">
        <f>_xlfn.XLOOKUP(표1[[#This Row],[시도2]]&amp;" "&amp;표1[[#This Row],[시군구2]],요금제0402!C:C,요금제0402!G:G)</f>
        <v>경인B</v>
      </c>
      <c r="AS1441" s="2"/>
      <c r="AT1441" s="2"/>
      <c r="AU1441" s="2"/>
    </row>
    <row r="1442" spans="1:47" ht="16.5" customHeight="1">
      <c r="A1442" s="60">
        <v>1440</v>
      </c>
      <c r="B1442" s="11"/>
      <c r="C1442" s="11" t="s">
        <v>9531</v>
      </c>
      <c r="D1442" s="11" t="s">
        <v>9532</v>
      </c>
      <c r="E1442" s="11" t="s">
        <v>3758</v>
      </c>
      <c r="F1442" s="11" t="s">
        <v>1831</v>
      </c>
      <c r="G1442" s="11" t="s">
        <v>377</v>
      </c>
      <c r="H1442" s="11">
        <v>1</v>
      </c>
      <c r="I1442" s="50"/>
      <c r="J1442" s="11" t="s">
        <v>9533</v>
      </c>
      <c r="K1442" s="11" t="s">
        <v>9534</v>
      </c>
      <c r="L1442" s="11" t="s">
        <v>9237</v>
      </c>
      <c r="M1442" s="12">
        <v>45793</v>
      </c>
      <c r="N1442" s="12">
        <v>45798</v>
      </c>
      <c r="O1442" s="12" t="str">
        <f>IFERROR(_xlfn.XLOOKUP(표1[[#This Row],[시도]]&amp;" "&amp;표1[[#This Row],[시군구]],요금제0402!C:C,요금제0402!G:G),"-")</f>
        <v>지방</v>
      </c>
      <c r="P1442" s="40"/>
      <c r="Q1442" s="57">
        <v>0</v>
      </c>
      <c r="R1442" s="18">
        <v>100</v>
      </c>
      <c r="S1442" s="18">
        <v>50</v>
      </c>
      <c r="T1442" s="39" t="s">
        <v>64</v>
      </c>
      <c r="U1442" s="11" t="s">
        <v>64</v>
      </c>
      <c r="V1442" s="11"/>
      <c r="W1442" s="11"/>
      <c r="X1442" s="11" t="s">
        <v>7406</v>
      </c>
      <c r="Y1442" s="127" t="s">
        <v>9535</v>
      </c>
      <c r="Z1442" s="126"/>
      <c r="AA1442" s="11"/>
      <c r="AB1442" s="128"/>
      <c r="AC1442" s="11"/>
      <c r="AD1442" s="11"/>
      <c r="AE1442" s="11"/>
      <c r="AF1442" s="15"/>
      <c r="AG1442" s="56" t="str">
        <f>IFERROR(VLOOKUP(표1[[#This Row],[담당자]],'담당자 정보'!$B:$D,2,0),"")</f>
        <v>바로고</v>
      </c>
      <c r="AH1442" s="11" t="str">
        <f>IFERROR(VLOOKUP(표1[[#This Row],[담당자]],'담당자 정보'!$B:$E,4,0),"")</f>
        <v>2팀</v>
      </c>
      <c r="AI1442" s="167" t="s">
        <v>317</v>
      </c>
      <c r="AJ1442" s="39" t="str">
        <f>IFERROR(VLOOKUP(표1[[#This Row],[담당자]],배민비즈계정!$B:$E,3,0),"")</f>
        <v>mskim1</v>
      </c>
      <c r="AK1442" s="39" t="str">
        <f>IFERROR(VLOOKUP(표1[[#This Row],[담당자]],배민비즈계정!$B:$E,4,0),"")</f>
        <v>010-4659-7909</v>
      </c>
      <c r="AL1442" s="12" t="str">
        <f>VLOOKUP(표1[[#This Row],[담당자]],배민비즈계정!$B:$E,2,0)</f>
        <v>2팀</v>
      </c>
      <c r="AM1442" s="11" t="str">
        <f>VLOOKUP(표1[[#This Row],[담당자]],'담당자 정보'!B:G,6,FALSE)</f>
        <v>최융희</v>
      </c>
      <c r="AN1442" s="11" t="str">
        <f>VLOOKUP(표1[[#This Row],[팀장]],배민비즈계정!$B:$E,3,FALSE)</f>
        <v>yhchoi62</v>
      </c>
      <c r="AO1442" s="16" t="str">
        <f>VLOOKUP(표1[[#This Row],[팀장]],배민비즈계정!$B:$E,4,FALSE)</f>
        <v xml:space="preserve"> 010-2336-6262</v>
      </c>
      <c r="AP1442" s="2" t="str">
        <f t="shared" si="21"/>
        <v>울산</v>
      </c>
      <c r="AQ1442" s="2" t="str">
        <f t="shared" si="22"/>
        <v>북구</v>
      </c>
      <c r="AR1442" s="2" t="str">
        <f>_xlfn.XLOOKUP(표1[[#This Row],[시도2]]&amp;" "&amp;표1[[#This Row],[시군구2]],요금제0402!C:C,요금제0402!G:G)</f>
        <v>지방</v>
      </c>
      <c r="AS1442" s="2"/>
      <c r="AT1442" s="2"/>
      <c r="AU1442" s="2"/>
    </row>
    <row r="1443" spans="1:47" ht="16.5" customHeight="1">
      <c r="A1443" s="44">
        <v>1441</v>
      </c>
      <c r="B1443" s="11"/>
      <c r="C1443" s="11" t="s">
        <v>9536</v>
      </c>
      <c r="D1443" s="11" t="s">
        <v>9537</v>
      </c>
      <c r="E1443" s="11" t="s">
        <v>56</v>
      </c>
      <c r="F1443" s="11" t="s">
        <v>109</v>
      </c>
      <c r="G1443" s="11" t="s">
        <v>866</v>
      </c>
      <c r="H1443" s="11">
        <v>1</v>
      </c>
      <c r="I1443" s="50"/>
      <c r="J1443" s="11" t="s">
        <v>9538</v>
      </c>
      <c r="K1443" s="11" t="s">
        <v>9539</v>
      </c>
      <c r="L1443" s="11" t="s">
        <v>9237</v>
      </c>
      <c r="M1443" s="12">
        <v>45793</v>
      </c>
      <c r="N1443" s="12">
        <v>45798</v>
      </c>
      <c r="O1443" s="12" t="str">
        <f>IFERROR(_xlfn.XLOOKUP(표1[[#This Row],[시도]]&amp;" "&amp;표1[[#This Row],[시군구]],요금제0402!C:C,요금제0402!G:G),"-")</f>
        <v>경인B</v>
      </c>
      <c r="P1443" s="40"/>
      <c r="Q1443" s="57">
        <v>0</v>
      </c>
      <c r="R1443" s="18">
        <v>100</v>
      </c>
      <c r="S1443" s="18">
        <v>50</v>
      </c>
      <c r="T1443" s="39" t="s">
        <v>64</v>
      </c>
      <c r="U1443" s="11" t="s">
        <v>64</v>
      </c>
      <c r="V1443" s="11"/>
      <c r="W1443" s="11"/>
      <c r="X1443" s="11" t="s">
        <v>3709</v>
      </c>
      <c r="Y1443" s="127" t="s">
        <v>9540</v>
      </c>
      <c r="Z1443" s="126"/>
      <c r="AA1443" s="11"/>
      <c r="AB1443" s="128"/>
      <c r="AC1443" s="11"/>
      <c r="AD1443" s="11"/>
      <c r="AE1443" s="11"/>
      <c r="AF1443" s="15"/>
      <c r="AG1443" s="56" t="str">
        <f>IFERROR(VLOOKUP(표1[[#This Row],[담당자]],'담당자 정보'!$B:$D,2,0),"")</f>
        <v>모아라인</v>
      </c>
      <c r="AH1443" s="11" t="str">
        <f>IFERROR(VLOOKUP(표1[[#This Row],[담당자]],'담당자 정보'!$B:$E,4,0),"")</f>
        <v>인프라확장_3팀</v>
      </c>
      <c r="AI1443" s="167" t="s">
        <v>333</v>
      </c>
      <c r="AJ1443" s="39" t="str">
        <f>IFERROR(VLOOKUP(표1[[#This Row],[담당자]],배민비즈계정!$B:$E,3,0),"")</f>
        <v>samsami7777777</v>
      </c>
      <c r="AK1443" s="39" t="str">
        <f>IFERROR(VLOOKUP(표1[[#This Row],[담당자]],배민비즈계정!$B:$E,4,0),"")</f>
        <v>010-5212-8218</v>
      </c>
      <c r="AL1443" s="12" t="str">
        <f>VLOOKUP(표1[[#This Row],[담당자]],배민비즈계정!$B:$E,2,0)</f>
        <v>모아라인</v>
      </c>
      <c r="AM1443" s="11" t="str">
        <f>VLOOKUP(표1[[#This Row],[담당자]],'담당자 정보'!B:G,6,FALSE)</f>
        <v>김영선</v>
      </c>
      <c r="AN1443" s="11" t="str">
        <f>VLOOKUP(표1[[#This Row],[팀장]],배민비즈계정!$B:$E,3,FALSE)</f>
        <v>samsami7777777</v>
      </c>
      <c r="AO1443" s="16" t="str">
        <f>VLOOKUP(표1[[#This Row],[팀장]],배민비즈계정!$B:$E,4,FALSE)</f>
        <v>010-5212-8218</v>
      </c>
      <c r="AP1443" s="2" t="str">
        <f t="shared" si="21"/>
        <v>경기</v>
      </c>
      <c r="AQ1443" s="2" t="str">
        <f t="shared" si="22"/>
        <v>동두천시</v>
      </c>
      <c r="AR1443" s="2" t="str">
        <f>_xlfn.XLOOKUP(표1[[#This Row],[시도2]]&amp;" "&amp;표1[[#This Row],[시군구2]],요금제0402!C:C,요금제0402!G:G)</f>
        <v>경인B</v>
      </c>
      <c r="AS1443" s="2"/>
      <c r="AT1443" s="2"/>
      <c r="AU1443" s="2"/>
    </row>
    <row r="1444" spans="1:47" ht="16.5" customHeight="1">
      <c r="A1444" s="60">
        <v>1442</v>
      </c>
      <c r="B1444" s="11"/>
      <c r="C1444" s="11" t="s">
        <v>9541</v>
      </c>
      <c r="D1444" s="11" t="s">
        <v>9542</v>
      </c>
      <c r="E1444" s="11" t="s">
        <v>3758</v>
      </c>
      <c r="F1444" s="11" t="s">
        <v>109</v>
      </c>
      <c r="G1444" s="11" t="s">
        <v>122</v>
      </c>
      <c r="H1444" s="11">
        <v>1</v>
      </c>
      <c r="I1444" s="50"/>
      <c r="J1444" s="11" t="s">
        <v>9543</v>
      </c>
      <c r="K1444" s="11" t="s">
        <v>9544</v>
      </c>
      <c r="L1444" s="11" t="s">
        <v>9237</v>
      </c>
      <c r="M1444" s="12">
        <v>45793</v>
      </c>
      <c r="N1444" s="12">
        <v>45798</v>
      </c>
      <c r="O1444" s="12" t="str">
        <f>IFERROR(_xlfn.XLOOKUP(표1[[#This Row],[시도]]&amp;" "&amp;표1[[#This Row],[시군구]],요금제0402!C:C,요금제0402!G:G),"-")</f>
        <v>서울B&amp;경인A</v>
      </c>
      <c r="P1444" s="40"/>
      <c r="Q1444" s="57">
        <v>0</v>
      </c>
      <c r="R1444" s="18">
        <v>100</v>
      </c>
      <c r="S1444" s="18">
        <v>50</v>
      </c>
      <c r="T1444" s="39" t="s">
        <v>64</v>
      </c>
      <c r="U1444" s="11" t="s">
        <v>150</v>
      </c>
      <c r="V1444" s="11"/>
      <c r="W1444" s="11"/>
      <c r="X1444" s="11" t="s">
        <v>191</v>
      </c>
      <c r="Y1444" s="127" t="s">
        <v>9545</v>
      </c>
      <c r="Z1444" s="126"/>
      <c r="AA1444" s="11"/>
      <c r="AB1444" s="128"/>
      <c r="AC1444" s="11"/>
      <c r="AD1444" s="11"/>
      <c r="AE1444" s="11"/>
      <c r="AF1444" s="15"/>
      <c r="AG1444" s="56" t="str">
        <f>IFERROR(VLOOKUP(표1[[#This Row],[담당자]],'담당자 정보'!$B:$D,2,0),"")</f>
        <v>바로고</v>
      </c>
      <c r="AH1444" s="11" t="str">
        <f>IFERROR(VLOOKUP(표1[[#This Row],[담당자]],'담당자 정보'!$B:$E,4,0),"")</f>
        <v>1팀</v>
      </c>
      <c r="AI1444" s="167" t="s">
        <v>131</v>
      </c>
      <c r="AJ1444" s="39" t="str">
        <f>IFERROR(VLOOKUP(표1[[#This Row],[담당자]],배민비즈계정!$B:$E,3,0),"")</f>
        <v>kwpark</v>
      </c>
      <c r="AK1444" s="39" t="str">
        <f>IFERROR(VLOOKUP(표1[[#This Row],[담당자]],배민비즈계정!$B:$E,4,0),"")</f>
        <v>010-9098-6748</v>
      </c>
      <c r="AL1444" s="12" t="str">
        <f>VLOOKUP(표1[[#This Row],[담당자]],배민비즈계정!$B:$E,2,0)</f>
        <v>1팀</v>
      </c>
      <c r="AM1444" s="11" t="str">
        <f>VLOOKUP(표1[[#This Row],[담당자]],'담당자 정보'!B:G,6,FALSE)</f>
        <v>평정현</v>
      </c>
      <c r="AN1444" s="11" t="str">
        <f>VLOOKUP(표1[[#This Row],[팀장]],배민비즈계정!$B:$E,3,FALSE)</f>
        <v>jhpyeong</v>
      </c>
      <c r="AO1444" s="16" t="str">
        <f>VLOOKUP(표1[[#This Row],[팀장]],배민비즈계정!$B:$E,4,FALSE)</f>
        <v>010-4660-7292</v>
      </c>
      <c r="AP1444" s="2" t="str">
        <f t="shared" si="21"/>
        <v>경기</v>
      </c>
      <c r="AQ1444" s="2" t="str">
        <f t="shared" si="22"/>
        <v>성남시 수정구</v>
      </c>
      <c r="AR1444" s="2" t="str">
        <f>_xlfn.XLOOKUP(표1[[#This Row],[시도2]]&amp;" "&amp;표1[[#This Row],[시군구2]],요금제0402!C:C,요금제0402!G:G)</f>
        <v>서울B&amp;경인A</v>
      </c>
      <c r="AS1444" s="2"/>
      <c r="AT1444" s="2"/>
      <c r="AU1444" s="2"/>
    </row>
    <row r="1445" spans="1:47" ht="16.5" customHeight="1">
      <c r="A1445" s="44">
        <v>1443</v>
      </c>
      <c r="B1445" s="11"/>
      <c r="C1445" s="11" t="s">
        <v>9546</v>
      </c>
      <c r="D1445" s="11" t="s">
        <v>9547</v>
      </c>
      <c r="E1445" s="11" t="s">
        <v>56</v>
      </c>
      <c r="F1445" s="11" t="s">
        <v>57</v>
      </c>
      <c r="G1445" s="11" t="s">
        <v>348</v>
      </c>
      <c r="H1445" s="11">
        <v>1</v>
      </c>
      <c r="I1445" s="50"/>
      <c r="J1445" s="11" t="s">
        <v>9548</v>
      </c>
      <c r="K1445" s="11" t="s">
        <v>9549</v>
      </c>
      <c r="L1445" s="11" t="s">
        <v>9237</v>
      </c>
      <c r="M1445" s="12">
        <v>45793</v>
      </c>
      <c r="N1445" s="12">
        <v>45798</v>
      </c>
      <c r="O1445" s="12" t="str">
        <f>IFERROR(_xlfn.XLOOKUP(표1[[#This Row],[시도]]&amp;" "&amp;표1[[#This Row],[시군구]],요금제0402!C:C,요금제0402!G:G),"-")</f>
        <v>서울B&amp;경인A</v>
      </c>
      <c r="P1445" s="40"/>
      <c r="Q1445" s="57">
        <v>0</v>
      </c>
      <c r="R1445" s="18">
        <v>100</v>
      </c>
      <c r="S1445" s="18">
        <v>50</v>
      </c>
      <c r="T1445" s="39" t="s">
        <v>64</v>
      </c>
      <c r="U1445" s="11" t="s">
        <v>64</v>
      </c>
      <c r="V1445" s="11"/>
      <c r="W1445" s="11"/>
      <c r="X1445" s="11" t="s">
        <v>191</v>
      </c>
      <c r="Y1445" s="127" t="s">
        <v>9545</v>
      </c>
      <c r="Z1445" s="126"/>
      <c r="AA1445" s="11"/>
      <c r="AB1445" s="128"/>
      <c r="AC1445" s="11"/>
      <c r="AD1445" s="11"/>
      <c r="AE1445" s="11"/>
      <c r="AF1445" s="15"/>
      <c r="AG1445" s="56" t="str">
        <f>IFERROR(VLOOKUP(표1[[#This Row],[담당자]],'담당자 정보'!$B:$D,2,0),"")</f>
        <v>바로고</v>
      </c>
      <c r="AH1445" s="11" t="str">
        <f>IFERROR(VLOOKUP(표1[[#This Row],[담당자]],'담당자 정보'!$B:$E,4,0),"")</f>
        <v>1팀</v>
      </c>
      <c r="AI1445" s="167" t="s">
        <v>131</v>
      </c>
      <c r="AJ1445" s="39" t="str">
        <f>IFERROR(VLOOKUP(표1[[#This Row],[담당자]],배민비즈계정!$B:$E,3,0),"")</f>
        <v>kwpark</v>
      </c>
      <c r="AK1445" s="39" t="str">
        <f>IFERROR(VLOOKUP(표1[[#This Row],[담당자]],배민비즈계정!$B:$E,4,0),"")</f>
        <v>010-9098-6748</v>
      </c>
      <c r="AL1445" s="12" t="str">
        <f>VLOOKUP(표1[[#This Row],[담당자]],배민비즈계정!$B:$E,2,0)</f>
        <v>1팀</v>
      </c>
      <c r="AM1445" s="11" t="str">
        <f>VLOOKUP(표1[[#This Row],[담당자]],'담당자 정보'!B:G,6,FALSE)</f>
        <v>평정현</v>
      </c>
      <c r="AN1445" s="11" t="str">
        <f>VLOOKUP(표1[[#This Row],[팀장]],배민비즈계정!$B:$E,3,FALSE)</f>
        <v>jhpyeong</v>
      </c>
      <c r="AO1445" s="16" t="str">
        <f>VLOOKUP(표1[[#This Row],[팀장]],배민비즈계정!$B:$E,4,FALSE)</f>
        <v>010-4660-7292</v>
      </c>
      <c r="AP1445" s="2" t="str">
        <f t="shared" si="21"/>
        <v>서울</v>
      </c>
      <c r="AQ1445" s="2" t="str">
        <f t="shared" si="22"/>
        <v>강서구</v>
      </c>
      <c r="AR1445" s="2" t="str">
        <f>_xlfn.XLOOKUP(표1[[#This Row],[시도2]]&amp;" "&amp;표1[[#This Row],[시군구2]],요금제0402!C:C,요금제0402!G:G)</f>
        <v>서울B&amp;경인A</v>
      </c>
      <c r="AS1445" s="2"/>
      <c r="AT1445" s="2"/>
      <c r="AU1445" s="2"/>
    </row>
    <row r="1446" spans="1:47" ht="16.5" customHeight="1">
      <c r="A1446" s="60">
        <v>1444</v>
      </c>
      <c r="B1446" s="11"/>
      <c r="C1446" s="11" t="s">
        <v>9550</v>
      </c>
      <c r="D1446" s="11" t="s">
        <v>9551</v>
      </c>
      <c r="E1446" s="11" t="s">
        <v>108</v>
      </c>
      <c r="F1446" s="11" t="s">
        <v>57</v>
      </c>
      <c r="G1446" s="11" t="s">
        <v>95</v>
      </c>
      <c r="H1446" s="11">
        <v>1</v>
      </c>
      <c r="I1446" s="50"/>
      <c r="J1446" s="11" t="s">
        <v>9552</v>
      </c>
      <c r="K1446" s="11" t="s">
        <v>9553</v>
      </c>
      <c r="L1446" s="11" t="s">
        <v>9237</v>
      </c>
      <c r="M1446" s="12">
        <v>45793</v>
      </c>
      <c r="N1446" s="12">
        <v>45798</v>
      </c>
      <c r="O1446" s="12" t="str">
        <f>IFERROR(_xlfn.XLOOKUP(표1[[#This Row],[시도]]&amp;" "&amp;표1[[#This Row],[시군구]],요금제0402!C:C,요금제0402!G:G),"-")</f>
        <v>서울A</v>
      </c>
      <c r="P1446" s="40"/>
      <c r="Q1446" s="57">
        <v>0</v>
      </c>
      <c r="R1446" s="18">
        <v>100</v>
      </c>
      <c r="S1446" s="18">
        <v>50</v>
      </c>
      <c r="T1446" s="39" t="s">
        <v>64</v>
      </c>
      <c r="U1446" s="11" t="s">
        <v>64</v>
      </c>
      <c r="V1446" s="11"/>
      <c r="W1446" s="11"/>
      <c r="X1446" s="11" t="s">
        <v>191</v>
      </c>
      <c r="Y1446" s="127" t="s">
        <v>9545</v>
      </c>
      <c r="Z1446" s="126"/>
      <c r="AA1446" s="11"/>
      <c r="AB1446" s="128"/>
      <c r="AC1446" s="11"/>
      <c r="AD1446" s="11"/>
      <c r="AE1446" s="11"/>
      <c r="AF1446" s="15"/>
      <c r="AG1446" s="56" t="str">
        <f>IFERROR(VLOOKUP(표1[[#This Row],[담당자]],'담당자 정보'!$B:$D,2,0),"")</f>
        <v>바로고</v>
      </c>
      <c r="AH1446" s="11" t="str">
        <f>IFERROR(VLOOKUP(표1[[#This Row],[담당자]],'담당자 정보'!$B:$E,4,0),"")</f>
        <v>1팀</v>
      </c>
      <c r="AI1446" s="167" t="s">
        <v>131</v>
      </c>
      <c r="AJ1446" s="39" t="str">
        <f>IFERROR(VLOOKUP(표1[[#This Row],[담당자]],배민비즈계정!$B:$E,3,0),"")</f>
        <v>kwpark</v>
      </c>
      <c r="AK1446" s="39" t="str">
        <f>IFERROR(VLOOKUP(표1[[#This Row],[담당자]],배민비즈계정!$B:$E,4,0),"")</f>
        <v>010-9098-6748</v>
      </c>
      <c r="AL1446" s="12" t="str">
        <f>VLOOKUP(표1[[#This Row],[담당자]],배민비즈계정!$B:$E,2,0)</f>
        <v>1팀</v>
      </c>
      <c r="AM1446" s="11" t="str">
        <f>VLOOKUP(표1[[#This Row],[담당자]],'담당자 정보'!B:G,6,FALSE)</f>
        <v>평정현</v>
      </c>
      <c r="AN1446" s="11" t="str">
        <f>VLOOKUP(표1[[#This Row],[팀장]],배민비즈계정!$B:$E,3,FALSE)</f>
        <v>jhpyeong</v>
      </c>
      <c r="AO1446" s="16" t="str">
        <f>VLOOKUP(표1[[#This Row],[팀장]],배민비즈계정!$B:$E,4,FALSE)</f>
        <v>010-4660-7292</v>
      </c>
      <c r="AP1446" s="2" t="str">
        <f t="shared" si="21"/>
        <v>서울</v>
      </c>
      <c r="AQ1446" s="2" t="str">
        <f t="shared" si="22"/>
        <v>강남구</v>
      </c>
      <c r="AR1446" s="2" t="str">
        <f>_xlfn.XLOOKUP(표1[[#This Row],[시도2]]&amp;" "&amp;표1[[#This Row],[시군구2]],요금제0402!C:C,요금제0402!G:G)</f>
        <v>서울A</v>
      </c>
      <c r="AS1446" s="2"/>
      <c r="AT1446" s="2"/>
      <c r="AU1446" s="2"/>
    </row>
    <row r="1447" spans="1:47" ht="16.5" customHeight="1">
      <c r="A1447" s="44">
        <v>1445</v>
      </c>
      <c r="B1447" s="11"/>
      <c r="C1447" s="11" t="s">
        <v>9554</v>
      </c>
      <c r="D1447" s="11" t="s">
        <v>9555</v>
      </c>
      <c r="E1447" s="11" t="s">
        <v>108</v>
      </c>
      <c r="F1447" s="11" t="s">
        <v>1831</v>
      </c>
      <c r="G1447" s="11" t="s">
        <v>7231</v>
      </c>
      <c r="H1447" s="11">
        <v>1</v>
      </c>
      <c r="I1447" s="50"/>
      <c r="J1447" s="11" t="s">
        <v>9556</v>
      </c>
      <c r="K1447" s="11" t="s">
        <v>7233</v>
      </c>
      <c r="L1447" s="11" t="s">
        <v>9237</v>
      </c>
      <c r="M1447" s="12">
        <v>45793</v>
      </c>
      <c r="N1447" s="12">
        <v>45798</v>
      </c>
      <c r="O1447" s="12" t="str">
        <f>IFERROR(_xlfn.XLOOKUP(표1[[#This Row],[시도]]&amp;" "&amp;표1[[#This Row],[시군구]],요금제0402!C:C,요금제0402!G:G),"-")</f>
        <v>지방</v>
      </c>
      <c r="P1447" s="40"/>
      <c r="Q1447" s="57">
        <v>0</v>
      </c>
      <c r="R1447" s="18">
        <v>100</v>
      </c>
      <c r="S1447" s="18">
        <v>50</v>
      </c>
      <c r="T1447" s="39" t="s">
        <v>64</v>
      </c>
      <c r="U1447" s="11" t="s">
        <v>150</v>
      </c>
      <c r="V1447" s="11"/>
      <c r="W1447" s="11"/>
      <c r="X1447" s="11" t="s">
        <v>9557</v>
      </c>
      <c r="Y1447" s="127" t="s">
        <v>9558</v>
      </c>
      <c r="Z1447" s="126"/>
      <c r="AA1447" s="11"/>
      <c r="AB1447" s="128"/>
      <c r="AC1447" s="11"/>
      <c r="AD1447" s="11"/>
      <c r="AE1447" s="11"/>
      <c r="AF1447" s="15"/>
      <c r="AG1447" s="56" t="str">
        <f>IFERROR(VLOOKUP(표1[[#This Row],[담당자]],'담당자 정보'!$B:$D,2,0),"")</f>
        <v>모아라인</v>
      </c>
      <c r="AH1447" s="11" t="str">
        <f>IFERROR(VLOOKUP(표1[[#This Row],[담당자]],'담당자 정보'!$B:$E,4,0),"")</f>
        <v>인프라확장_3팀</v>
      </c>
      <c r="AI1447" s="167" t="s">
        <v>333</v>
      </c>
      <c r="AJ1447" s="39" t="str">
        <f>IFERROR(VLOOKUP(표1[[#This Row],[담당자]],배민비즈계정!$B:$E,3,0),"")</f>
        <v>samsami7777777</v>
      </c>
      <c r="AK1447" s="39" t="str">
        <f>IFERROR(VLOOKUP(표1[[#This Row],[담당자]],배민비즈계정!$B:$E,4,0),"")</f>
        <v>010-5212-8218</v>
      </c>
      <c r="AL1447" s="12" t="str">
        <f>VLOOKUP(표1[[#This Row],[담당자]],배민비즈계정!$B:$E,2,0)</f>
        <v>모아라인</v>
      </c>
      <c r="AM1447" s="11" t="str">
        <f>VLOOKUP(표1[[#This Row],[담당자]],'담당자 정보'!B:G,6,FALSE)</f>
        <v>김영선</v>
      </c>
      <c r="AN1447" s="11" t="str">
        <f>VLOOKUP(표1[[#This Row],[팀장]],배민비즈계정!$B:$E,3,FALSE)</f>
        <v>samsami7777777</v>
      </c>
      <c r="AO1447" s="16" t="str">
        <f>VLOOKUP(표1[[#This Row],[팀장]],배민비즈계정!$B:$E,4,FALSE)</f>
        <v>010-5212-8218</v>
      </c>
      <c r="AP1447" s="2" t="str">
        <f t="shared" si="21"/>
        <v>울산</v>
      </c>
      <c r="AQ1447" s="2" t="str">
        <f t="shared" si="22"/>
        <v>울주군</v>
      </c>
      <c r="AR1447" s="2" t="str">
        <f>_xlfn.XLOOKUP(표1[[#This Row],[시도2]]&amp;" "&amp;표1[[#This Row],[시군구2]],요금제0402!C:C,요금제0402!G:G)</f>
        <v>지방</v>
      </c>
      <c r="AS1447" s="2"/>
      <c r="AT1447" s="2"/>
      <c r="AU1447" s="2"/>
    </row>
    <row r="1448" spans="1:47" ht="16.5" customHeight="1">
      <c r="A1448" s="60">
        <v>1446</v>
      </c>
      <c r="B1448" s="11"/>
      <c r="C1448" s="11" t="s">
        <v>9559</v>
      </c>
      <c r="D1448" s="11" t="s">
        <v>9560</v>
      </c>
      <c r="E1448" s="11" t="s">
        <v>56</v>
      </c>
      <c r="F1448" s="11" t="s">
        <v>109</v>
      </c>
      <c r="G1448" s="11" t="s">
        <v>9343</v>
      </c>
      <c r="H1448" s="11">
        <v>1</v>
      </c>
      <c r="I1448" s="50"/>
      <c r="J1448" s="11" t="s">
        <v>9561</v>
      </c>
      <c r="K1448" s="11" t="s">
        <v>5855</v>
      </c>
      <c r="L1448" s="11" t="s">
        <v>9237</v>
      </c>
      <c r="M1448" s="12">
        <v>45793</v>
      </c>
      <c r="N1448" s="12">
        <v>45798</v>
      </c>
      <c r="O1448" s="12" t="str">
        <f>IFERROR(_xlfn.XLOOKUP(표1[[#This Row],[시도]]&amp;" "&amp;표1[[#This Row],[시군구]],요금제0402!C:C,요금제0402!G:G),"-")</f>
        <v>경인B</v>
      </c>
      <c r="P1448" s="40"/>
      <c r="Q1448" s="57">
        <v>0</v>
      </c>
      <c r="R1448" s="18">
        <v>100</v>
      </c>
      <c r="S1448" s="18">
        <v>0</v>
      </c>
      <c r="T1448" s="11" t="s">
        <v>150</v>
      </c>
      <c r="U1448" s="11" t="s">
        <v>64</v>
      </c>
      <c r="V1448" s="11"/>
      <c r="W1448" s="11"/>
      <c r="X1448" s="11" t="s">
        <v>8607</v>
      </c>
      <c r="Y1448" s="127" t="s">
        <v>9562</v>
      </c>
      <c r="Z1448" s="126"/>
      <c r="AA1448" s="11"/>
      <c r="AB1448" s="128"/>
      <c r="AC1448" s="11"/>
      <c r="AD1448" s="11"/>
      <c r="AE1448" s="11"/>
      <c r="AF1448" s="15"/>
      <c r="AG1448" s="56" t="str">
        <f>IFERROR(VLOOKUP(표1[[#This Row],[담당자]],'담당자 정보'!$B:$D,2,0),"")</f>
        <v>바로고</v>
      </c>
      <c r="AH1448" s="11" t="str">
        <f>IFERROR(VLOOKUP(표1[[#This Row],[담당자]],'담당자 정보'!$B:$E,4,0),"")</f>
        <v>1팀</v>
      </c>
      <c r="AI1448" s="167" t="s">
        <v>131</v>
      </c>
      <c r="AJ1448" s="39" t="str">
        <f>IFERROR(VLOOKUP(표1[[#This Row],[담당자]],배민비즈계정!$B:$E,3,0),"")</f>
        <v>kwpark</v>
      </c>
      <c r="AK1448" s="39" t="str">
        <f>IFERROR(VLOOKUP(표1[[#This Row],[담당자]],배민비즈계정!$B:$E,4,0),"")</f>
        <v>010-9098-6748</v>
      </c>
      <c r="AL1448" s="12" t="str">
        <f>VLOOKUP(표1[[#This Row],[담당자]],배민비즈계정!$B:$E,2,0)</f>
        <v>1팀</v>
      </c>
      <c r="AM1448" s="11" t="str">
        <f>VLOOKUP(표1[[#This Row],[담당자]],'담당자 정보'!B:G,6,FALSE)</f>
        <v>평정현</v>
      </c>
      <c r="AN1448" s="11" t="str">
        <f>VLOOKUP(표1[[#This Row],[팀장]],배민비즈계정!$B:$E,3,FALSE)</f>
        <v>jhpyeong</v>
      </c>
      <c r="AO1448" s="16" t="str">
        <f>VLOOKUP(표1[[#This Row],[팀장]],배민비즈계정!$B:$E,4,FALSE)</f>
        <v>010-4660-7292</v>
      </c>
      <c r="AP1448" s="2" t="str">
        <f t="shared" si="21"/>
        <v>경기</v>
      </c>
      <c r="AQ1448" s="2" t="str">
        <f t="shared" si="22"/>
        <v>부천시</v>
      </c>
      <c r="AR1448" s="2" t="str">
        <f>_xlfn.XLOOKUP(표1[[#This Row],[시도2]]&amp;" "&amp;표1[[#This Row],[시군구2]],요금제0402!C:C,요금제0402!G:G)</f>
        <v>경인B</v>
      </c>
      <c r="AS1448" s="2"/>
      <c r="AT1448" s="2"/>
      <c r="AU1448" s="2"/>
    </row>
    <row r="1449" spans="1:47" ht="16.5" customHeight="1">
      <c r="A1449" s="44">
        <v>1447</v>
      </c>
      <c r="B1449" s="11"/>
      <c r="C1449" s="11" t="s">
        <v>9563</v>
      </c>
      <c r="D1449" s="11" t="s">
        <v>9564</v>
      </c>
      <c r="E1449" s="11" t="s">
        <v>3758</v>
      </c>
      <c r="F1449" s="11" t="s">
        <v>109</v>
      </c>
      <c r="G1449" s="11" t="s">
        <v>135</v>
      </c>
      <c r="H1449" s="11">
        <v>1</v>
      </c>
      <c r="I1449" s="50"/>
      <c r="J1449" s="11" t="s">
        <v>9565</v>
      </c>
      <c r="K1449" s="11" t="s">
        <v>9566</v>
      </c>
      <c r="L1449" s="11" t="s">
        <v>9237</v>
      </c>
      <c r="M1449" s="12">
        <v>45793</v>
      </c>
      <c r="N1449" s="12">
        <v>45798</v>
      </c>
      <c r="O1449" s="12" t="str">
        <f>IFERROR(_xlfn.XLOOKUP(표1[[#This Row],[시도]]&amp;" "&amp;표1[[#This Row],[시군구]],요금제0402!C:C,요금제0402!G:G),"-")</f>
        <v>경인B</v>
      </c>
      <c r="P1449" s="40"/>
      <c r="Q1449" s="57">
        <v>0</v>
      </c>
      <c r="R1449" s="18">
        <v>100</v>
      </c>
      <c r="S1449" s="18">
        <v>0</v>
      </c>
      <c r="T1449" s="11" t="s">
        <v>150</v>
      </c>
      <c r="U1449" s="11" t="s">
        <v>64</v>
      </c>
      <c r="V1449" s="11"/>
      <c r="W1449" s="11"/>
      <c r="X1449" s="11" t="s">
        <v>8607</v>
      </c>
      <c r="Y1449" s="127" t="s">
        <v>9562</v>
      </c>
      <c r="Z1449" s="126"/>
      <c r="AA1449" s="11"/>
      <c r="AB1449" s="128"/>
      <c r="AC1449" s="11"/>
      <c r="AD1449" s="11"/>
      <c r="AE1449" s="11"/>
      <c r="AF1449" s="15"/>
      <c r="AG1449" s="56" t="str">
        <f>IFERROR(VLOOKUP(표1[[#This Row],[담당자]],'담당자 정보'!$B:$D,2,0),"")</f>
        <v>바로고</v>
      </c>
      <c r="AH1449" s="11" t="str">
        <f>IFERROR(VLOOKUP(표1[[#This Row],[담당자]],'담당자 정보'!$B:$E,4,0),"")</f>
        <v>1팀</v>
      </c>
      <c r="AI1449" s="167" t="s">
        <v>131</v>
      </c>
      <c r="AJ1449" s="39" t="str">
        <f>IFERROR(VLOOKUP(표1[[#This Row],[담당자]],배민비즈계정!$B:$E,3,0),"")</f>
        <v>kwpark</v>
      </c>
      <c r="AK1449" s="39" t="str">
        <f>IFERROR(VLOOKUP(표1[[#This Row],[담당자]],배민비즈계정!$B:$E,4,0),"")</f>
        <v>010-9098-6748</v>
      </c>
      <c r="AL1449" s="12" t="str">
        <f>VLOOKUP(표1[[#This Row],[담당자]],배민비즈계정!$B:$E,2,0)</f>
        <v>1팀</v>
      </c>
      <c r="AM1449" s="11" t="str">
        <f>VLOOKUP(표1[[#This Row],[담당자]],'담당자 정보'!B:G,6,FALSE)</f>
        <v>평정현</v>
      </c>
      <c r="AN1449" s="11" t="str">
        <f>VLOOKUP(표1[[#This Row],[팀장]],배민비즈계정!$B:$E,3,FALSE)</f>
        <v>jhpyeong</v>
      </c>
      <c r="AO1449" s="16" t="str">
        <f>VLOOKUP(표1[[#This Row],[팀장]],배민비즈계정!$B:$E,4,FALSE)</f>
        <v>010-4660-7292</v>
      </c>
      <c r="AP1449" s="2" t="str">
        <f t="shared" si="21"/>
        <v>경기</v>
      </c>
      <c r="AQ1449" s="2" t="str">
        <f t="shared" si="22"/>
        <v>시흥시</v>
      </c>
      <c r="AR1449" s="2" t="str">
        <f>_xlfn.XLOOKUP(표1[[#This Row],[시도2]]&amp;" "&amp;표1[[#This Row],[시군구2]],요금제0402!C:C,요금제0402!G:G)</f>
        <v>경인B</v>
      </c>
      <c r="AS1449" s="2"/>
      <c r="AT1449" s="2"/>
      <c r="AU1449" s="2"/>
    </row>
    <row r="1450" spans="1:47" ht="16.5" customHeight="1">
      <c r="A1450" s="60">
        <v>1448</v>
      </c>
      <c r="B1450" s="11"/>
      <c r="C1450" s="11" t="s">
        <v>9567</v>
      </c>
      <c r="D1450" s="11" t="s">
        <v>9568</v>
      </c>
      <c r="E1450" s="11" t="s">
        <v>3758</v>
      </c>
      <c r="F1450" s="11" t="s">
        <v>109</v>
      </c>
      <c r="G1450" s="11" t="s">
        <v>135</v>
      </c>
      <c r="H1450" s="11">
        <v>1</v>
      </c>
      <c r="I1450" s="50"/>
      <c r="J1450" s="11" t="s">
        <v>9569</v>
      </c>
      <c r="K1450" s="11" t="s">
        <v>9570</v>
      </c>
      <c r="L1450" s="11" t="s">
        <v>9237</v>
      </c>
      <c r="M1450" s="12">
        <v>45793</v>
      </c>
      <c r="N1450" s="12">
        <v>45798</v>
      </c>
      <c r="O1450" s="12" t="str">
        <f>IFERROR(_xlfn.XLOOKUP(표1[[#This Row],[시도]]&amp;" "&amp;표1[[#This Row],[시군구]],요금제0402!C:C,요금제0402!G:G),"-")</f>
        <v>경인B</v>
      </c>
      <c r="P1450" s="40"/>
      <c r="Q1450" s="57">
        <v>0</v>
      </c>
      <c r="R1450" s="18">
        <v>100</v>
      </c>
      <c r="S1450" s="18">
        <v>0</v>
      </c>
      <c r="T1450" s="11" t="s">
        <v>150</v>
      </c>
      <c r="U1450" s="11" t="s">
        <v>64</v>
      </c>
      <c r="V1450" s="11"/>
      <c r="W1450" s="11"/>
      <c r="X1450" s="11" t="s">
        <v>8607</v>
      </c>
      <c r="Y1450" s="127" t="s">
        <v>9562</v>
      </c>
      <c r="Z1450" s="126"/>
      <c r="AA1450" s="11"/>
      <c r="AB1450" s="128"/>
      <c r="AC1450" s="11"/>
      <c r="AD1450" s="11"/>
      <c r="AE1450" s="11"/>
      <c r="AF1450" s="15"/>
      <c r="AG1450" s="56" t="str">
        <f>IFERROR(VLOOKUP(표1[[#This Row],[담당자]],'담당자 정보'!$B:$D,2,0),"")</f>
        <v>바로고</v>
      </c>
      <c r="AH1450" s="11" t="str">
        <f>IFERROR(VLOOKUP(표1[[#This Row],[담당자]],'담당자 정보'!$B:$E,4,0),"")</f>
        <v>1팀</v>
      </c>
      <c r="AI1450" s="167" t="s">
        <v>131</v>
      </c>
      <c r="AJ1450" s="39" t="str">
        <f>IFERROR(VLOOKUP(표1[[#This Row],[담당자]],배민비즈계정!$B:$E,3,0),"")</f>
        <v>kwpark</v>
      </c>
      <c r="AK1450" s="39" t="str">
        <f>IFERROR(VLOOKUP(표1[[#This Row],[담당자]],배민비즈계정!$B:$E,4,0),"")</f>
        <v>010-9098-6748</v>
      </c>
      <c r="AL1450" s="12" t="str">
        <f>VLOOKUP(표1[[#This Row],[담당자]],배민비즈계정!$B:$E,2,0)</f>
        <v>1팀</v>
      </c>
      <c r="AM1450" s="11" t="str">
        <f>VLOOKUP(표1[[#This Row],[담당자]],'담당자 정보'!B:G,6,FALSE)</f>
        <v>평정현</v>
      </c>
      <c r="AN1450" s="11" t="str">
        <f>VLOOKUP(표1[[#This Row],[팀장]],배민비즈계정!$B:$E,3,FALSE)</f>
        <v>jhpyeong</v>
      </c>
      <c r="AO1450" s="16" t="str">
        <f>VLOOKUP(표1[[#This Row],[팀장]],배민비즈계정!$B:$E,4,FALSE)</f>
        <v>010-4660-7292</v>
      </c>
      <c r="AP1450" s="2" t="str">
        <f t="shared" si="21"/>
        <v>경기</v>
      </c>
      <c r="AQ1450" s="2" t="str">
        <f t="shared" si="22"/>
        <v>시흥시</v>
      </c>
      <c r="AR1450" s="2" t="str">
        <f>_xlfn.XLOOKUP(표1[[#This Row],[시도2]]&amp;" "&amp;표1[[#This Row],[시군구2]],요금제0402!C:C,요금제0402!G:G)</f>
        <v>경인B</v>
      </c>
      <c r="AS1450" s="2"/>
      <c r="AT1450" s="2"/>
      <c r="AU1450" s="2"/>
    </row>
    <row r="1451" spans="1:47" ht="16.5" customHeight="1">
      <c r="A1451" s="44">
        <v>1449</v>
      </c>
      <c r="B1451" s="11"/>
      <c r="C1451" s="11" t="s">
        <v>9571</v>
      </c>
      <c r="D1451" s="11" t="s">
        <v>9572</v>
      </c>
      <c r="E1451" s="11" t="s">
        <v>108</v>
      </c>
      <c r="F1451" s="11" t="s">
        <v>1831</v>
      </c>
      <c r="G1451" s="11" t="s">
        <v>289</v>
      </c>
      <c r="H1451" s="11">
        <v>1</v>
      </c>
      <c r="I1451" s="50"/>
      <c r="J1451" s="11" t="s">
        <v>9573</v>
      </c>
      <c r="K1451" s="11" t="s">
        <v>9574</v>
      </c>
      <c r="L1451" s="11" t="s">
        <v>9237</v>
      </c>
      <c r="M1451" s="12">
        <v>45793</v>
      </c>
      <c r="N1451" s="12">
        <v>45798</v>
      </c>
      <c r="O1451" s="12" t="str">
        <f>IFERROR(_xlfn.XLOOKUP(표1[[#This Row],[시도]]&amp;" "&amp;표1[[#This Row],[시군구]],요금제0402!C:C,요금제0402!G:G),"-")</f>
        <v>지방</v>
      </c>
      <c r="P1451" s="40"/>
      <c r="Q1451" s="57">
        <v>0</v>
      </c>
      <c r="R1451" s="18">
        <v>100</v>
      </c>
      <c r="S1451" s="18">
        <v>50</v>
      </c>
      <c r="T1451" s="39" t="s">
        <v>64</v>
      </c>
      <c r="U1451" s="11" t="s">
        <v>64</v>
      </c>
      <c r="V1451" s="11"/>
      <c r="W1451" s="11"/>
      <c r="X1451" s="11" t="s">
        <v>8516</v>
      </c>
      <c r="Y1451" s="127" t="s">
        <v>9575</v>
      </c>
      <c r="Z1451" s="126"/>
      <c r="AA1451" s="11"/>
      <c r="AB1451" s="128"/>
      <c r="AC1451" s="11"/>
      <c r="AD1451" s="11"/>
      <c r="AE1451" s="11"/>
      <c r="AF1451" s="15"/>
      <c r="AG1451" s="56" t="str">
        <f>IFERROR(VLOOKUP(표1[[#This Row],[담당자]],'담당자 정보'!$B:$D,2,0),"")</f>
        <v>바로고</v>
      </c>
      <c r="AH1451" s="11" t="str">
        <f>IFERROR(VLOOKUP(표1[[#This Row],[담당자]],'담당자 정보'!$B:$E,4,0),"")</f>
        <v>2팀</v>
      </c>
      <c r="AI1451" s="167" t="s">
        <v>317</v>
      </c>
      <c r="AJ1451" s="39" t="str">
        <f>IFERROR(VLOOKUP(표1[[#This Row],[담당자]],배민비즈계정!$B:$E,3,0),"")</f>
        <v>mskim1</v>
      </c>
      <c r="AK1451" s="39" t="str">
        <f>IFERROR(VLOOKUP(표1[[#This Row],[담당자]],배민비즈계정!$B:$E,4,0),"")</f>
        <v>010-4659-7909</v>
      </c>
      <c r="AL1451" s="12" t="str">
        <f>VLOOKUP(표1[[#This Row],[담당자]],배민비즈계정!$B:$E,2,0)</f>
        <v>2팀</v>
      </c>
      <c r="AM1451" s="11" t="str">
        <f>VLOOKUP(표1[[#This Row],[담당자]],'담당자 정보'!B:G,6,FALSE)</f>
        <v>최융희</v>
      </c>
      <c r="AN1451" s="11" t="str">
        <f>VLOOKUP(표1[[#This Row],[팀장]],배민비즈계정!$B:$E,3,FALSE)</f>
        <v>yhchoi62</v>
      </c>
      <c r="AO1451" s="16" t="str">
        <f>VLOOKUP(표1[[#This Row],[팀장]],배민비즈계정!$B:$E,4,FALSE)</f>
        <v xml:space="preserve"> 010-2336-6262</v>
      </c>
      <c r="AP1451" s="2" t="str">
        <f t="shared" si="21"/>
        <v>울산</v>
      </c>
      <c r="AQ1451" s="2" t="str">
        <f t="shared" si="22"/>
        <v>동구</v>
      </c>
      <c r="AR1451" s="2" t="str">
        <f>_xlfn.XLOOKUP(표1[[#This Row],[시도2]]&amp;" "&amp;표1[[#This Row],[시군구2]],요금제0402!C:C,요금제0402!G:G)</f>
        <v>지방</v>
      </c>
      <c r="AS1451" s="2"/>
      <c r="AT1451" s="2"/>
      <c r="AU1451" s="2"/>
    </row>
    <row r="1452" spans="1:47" ht="16.5" customHeight="1">
      <c r="A1452" s="60">
        <v>1450</v>
      </c>
      <c r="B1452" s="11"/>
      <c r="C1452" s="11" t="s">
        <v>9576</v>
      </c>
      <c r="D1452" s="11" t="s">
        <v>9577</v>
      </c>
      <c r="E1452" s="11" t="s">
        <v>108</v>
      </c>
      <c r="F1452" s="11" t="s">
        <v>109</v>
      </c>
      <c r="G1452" s="11" t="s">
        <v>9343</v>
      </c>
      <c r="H1452" s="11">
        <v>1</v>
      </c>
      <c r="I1452" s="50"/>
      <c r="J1452" s="11" t="s">
        <v>9578</v>
      </c>
      <c r="K1452" s="11" t="s">
        <v>5584</v>
      </c>
      <c r="L1452" s="11" t="s">
        <v>9237</v>
      </c>
      <c r="M1452" s="12">
        <v>45793</v>
      </c>
      <c r="N1452" s="12">
        <v>45798</v>
      </c>
      <c r="O1452" s="12" t="str">
        <f>IFERROR(_xlfn.XLOOKUP(표1[[#This Row],[시도]]&amp;" "&amp;표1[[#This Row],[시군구]],요금제0402!C:C,요금제0402!G:G),"-")</f>
        <v>경인B</v>
      </c>
      <c r="P1452" s="40"/>
      <c r="Q1452" s="57">
        <v>0</v>
      </c>
      <c r="R1452" s="18">
        <v>100</v>
      </c>
      <c r="S1452" s="18">
        <v>50</v>
      </c>
      <c r="T1452" s="39" t="s">
        <v>64</v>
      </c>
      <c r="U1452" s="11" t="s">
        <v>64</v>
      </c>
      <c r="V1452" s="11"/>
      <c r="W1452" s="11"/>
      <c r="X1452" s="11" t="s">
        <v>9579</v>
      </c>
      <c r="Y1452" s="127" t="s">
        <v>9580</v>
      </c>
      <c r="Z1452" s="126"/>
      <c r="AA1452" s="11"/>
      <c r="AB1452" s="128"/>
      <c r="AC1452" s="11"/>
      <c r="AD1452" s="11"/>
      <c r="AE1452" s="11"/>
      <c r="AF1452" s="15"/>
      <c r="AG1452" s="56" t="str">
        <f>IFERROR(VLOOKUP(표1[[#This Row],[담당자]],'담당자 정보'!$B:$D,2,0),"")</f>
        <v>모아라인</v>
      </c>
      <c r="AH1452" s="11" t="str">
        <f>IFERROR(VLOOKUP(표1[[#This Row],[담당자]],'담당자 정보'!$B:$E,4,0),"")</f>
        <v>인프라확장_3팀</v>
      </c>
      <c r="AI1452" s="167" t="s">
        <v>333</v>
      </c>
      <c r="AJ1452" s="39" t="str">
        <f>IFERROR(VLOOKUP(표1[[#This Row],[담당자]],배민비즈계정!$B:$E,3,0),"")</f>
        <v>samsami7777777</v>
      </c>
      <c r="AK1452" s="39" t="str">
        <f>IFERROR(VLOOKUP(표1[[#This Row],[담당자]],배민비즈계정!$B:$E,4,0),"")</f>
        <v>010-5212-8218</v>
      </c>
      <c r="AL1452" s="12" t="str">
        <f>VLOOKUP(표1[[#This Row],[담당자]],배민비즈계정!$B:$E,2,0)</f>
        <v>모아라인</v>
      </c>
      <c r="AM1452" s="11" t="str">
        <f>VLOOKUP(표1[[#This Row],[담당자]],'담당자 정보'!B:G,6,FALSE)</f>
        <v>김영선</v>
      </c>
      <c r="AN1452" s="11" t="str">
        <f>VLOOKUP(표1[[#This Row],[팀장]],배민비즈계정!$B:$E,3,FALSE)</f>
        <v>samsami7777777</v>
      </c>
      <c r="AO1452" s="16" t="str">
        <f>VLOOKUP(표1[[#This Row],[팀장]],배민비즈계정!$B:$E,4,FALSE)</f>
        <v>010-5212-8218</v>
      </c>
      <c r="AP1452" s="2" t="str">
        <f t="shared" si="21"/>
        <v>경기</v>
      </c>
      <c r="AQ1452" s="2" t="str">
        <f t="shared" si="22"/>
        <v>부천시</v>
      </c>
      <c r="AR1452" s="2" t="str">
        <f>_xlfn.XLOOKUP(표1[[#This Row],[시도2]]&amp;" "&amp;표1[[#This Row],[시군구2]],요금제0402!C:C,요금제0402!G:G)</f>
        <v>경인B</v>
      </c>
      <c r="AS1452" s="2"/>
      <c r="AT1452" s="2"/>
      <c r="AU1452" s="2"/>
    </row>
    <row r="1453" spans="1:47" ht="16.5" customHeight="1">
      <c r="A1453" s="44">
        <v>1451</v>
      </c>
      <c r="B1453" s="11"/>
      <c r="C1453" s="11" t="s">
        <v>9581</v>
      </c>
      <c r="D1453" s="11" t="s">
        <v>9582</v>
      </c>
      <c r="E1453" s="11" t="s">
        <v>108</v>
      </c>
      <c r="F1453" s="11" t="s">
        <v>1747</v>
      </c>
      <c r="G1453" s="11" t="s">
        <v>3566</v>
      </c>
      <c r="H1453" s="11">
        <v>1</v>
      </c>
      <c r="I1453" s="50"/>
      <c r="J1453" s="11" t="s">
        <v>9583</v>
      </c>
      <c r="K1453" s="11" t="s">
        <v>6805</v>
      </c>
      <c r="L1453" s="11" t="s">
        <v>9237</v>
      </c>
      <c r="M1453" s="12">
        <v>45793</v>
      </c>
      <c r="N1453" s="12">
        <v>45798</v>
      </c>
      <c r="O1453" s="12" t="str">
        <f>IFERROR(_xlfn.XLOOKUP(표1[[#This Row],[시도]]&amp;" "&amp;표1[[#This Row],[시군구]],요금제0402!C:C,요금제0402!G:G),"-")</f>
        <v>지방</v>
      </c>
      <c r="P1453" s="40"/>
      <c r="Q1453" s="57">
        <v>0</v>
      </c>
      <c r="R1453" s="18">
        <v>100</v>
      </c>
      <c r="S1453" s="18">
        <v>50</v>
      </c>
      <c r="T1453" s="39" t="s">
        <v>64</v>
      </c>
      <c r="U1453" s="11" t="s">
        <v>64</v>
      </c>
      <c r="V1453" s="11"/>
      <c r="W1453" s="11"/>
      <c r="X1453" s="11" t="s">
        <v>9584</v>
      </c>
      <c r="Y1453" s="127" t="s">
        <v>9585</v>
      </c>
      <c r="Z1453" s="126"/>
      <c r="AA1453" s="11"/>
      <c r="AB1453" s="128"/>
      <c r="AC1453" s="11"/>
      <c r="AD1453" s="11"/>
      <c r="AE1453" s="11"/>
      <c r="AF1453" s="15"/>
      <c r="AG1453" s="56" t="str">
        <f>IFERROR(VLOOKUP(표1[[#This Row],[담당자]],'담당자 정보'!$B:$D,2,0),"")</f>
        <v>바로고</v>
      </c>
      <c r="AH1453" s="11" t="str">
        <f>IFERROR(VLOOKUP(표1[[#This Row],[담당자]],'담당자 정보'!$B:$E,4,0),"")</f>
        <v>2팀</v>
      </c>
      <c r="AI1453" s="167" t="s">
        <v>8769</v>
      </c>
      <c r="AJ1453" s="39" t="str">
        <f>IFERROR(VLOOKUP(표1[[#This Row],[담당자]],배민비즈계정!$B:$E,3,0),"")</f>
        <v>gong91</v>
      </c>
      <c r="AK1453" s="39" t="str">
        <f>IFERROR(VLOOKUP(표1[[#This Row],[담당자]],배민비즈계정!$B:$E,4,0),"")</f>
        <v>010-3386-2974</v>
      </c>
      <c r="AL1453" s="12" t="str">
        <f>VLOOKUP(표1[[#This Row],[담당자]],배민비즈계정!$B:$E,2,0)</f>
        <v>2팀</v>
      </c>
      <c r="AM1453" s="11" t="str">
        <f>VLOOKUP(표1[[#This Row],[담당자]],'담당자 정보'!B:G,6,FALSE)</f>
        <v>최융희</v>
      </c>
      <c r="AN1453" s="11" t="str">
        <f>VLOOKUP(표1[[#This Row],[팀장]],배민비즈계정!$B:$E,3,FALSE)</f>
        <v>yhchoi62</v>
      </c>
      <c r="AO1453" s="16" t="str">
        <f>VLOOKUP(표1[[#This Row],[팀장]],배민비즈계정!$B:$E,4,FALSE)</f>
        <v xml:space="preserve"> 010-2336-6262</v>
      </c>
      <c r="AP1453" s="2" t="str">
        <f t="shared" si="21"/>
        <v>경북</v>
      </c>
      <c r="AQ1453" s="2" t="str">
        <f t="shared" si="22"/>
        <v>구미시</v>
      </c>
      <c r="AR1453" s="2" t="str">
        <f>_xlfn.XLOOKUP(표1[[#This Row],[시도2]]&amp;" "&amp;표1[[#This Row],[시군구2]],요금제0402!C:C,요금제0402!G:G)</f>
        <v>지방</v>
      </c>
      <c r="AS1453" s="2"/>
      <c r="AT1453" s="2"/>
      <c r="AU1453" s="2"/>
    </row>
    <row r="1454" spans="1:47" ht="16.5" customHeight="1">
      <c r="A1454" s="60">
        <v>1452</v>
      </c>
      <c r="B1454" s="11"/>
      <c r="C1454" s="11" t="s">
        <v>9586</v>
      </c>
      <c r="D1454" s="11" t="s">
        <v>9587</v>
      </c>
      <c r="E1454" s="11" t="s">
        <v>108</v>
      </c>
      <c r="F1454" s="11" t="s">
        <v>2149</v>
      </c>
      <c r="G1454" s="11" t="s">
        <v>2170</v>
      </c>
      <c r="H1454" s="11">
        <v>1</v>
      </c>
      <c r="I1454" s="50"/>
      <c r="J1454" s="11" t="s">
        <v>9588</v>
      </c>
      <c r="K1454" s="11" t="s">
        <v>9589</v>
      </c>
      <c r="L1454" s="11" t="s">
        <v>9237</v>
      </c>
      <c r="M1454" s="12">
        <v>45793</v>
      </c>
      <c r="N1454" s="12">
        <v>45798</v>
      </c>
      <c r="O1454" s="12" t="str">
        <f>IFERROR(_xlfn.XLOOKUP(표1[[#This Row],[시도]]&amp;" "&amp;표1[[#This Row],[시군구]],요금제0402!C:C,요금제0402!G:G),"-")</f>
        <v>경인B</v>
      </c>
      <c r="P1454" s="40"/>
      <c r="Q1454" s="57">
        <v>0</v>
      </c>
      <c r="R1454" s="18">
        <v>100</v>
      </c>
      <c r="S1454" s="18">
        <v>50</v>
      </c>
      <c r="T1454" s="39" t="s">
        <v>64</v>
      </c>
      <c r="U1454" s="11" t="s">
        <v>64</v>
      </c>
      <c r="V1454" s="11"/>
      <c r="W1454" s="11"/>
      <c r="X1454" s="11" t="s">
        <v>4210</v>
      </c>
      <c r="Y1454" s="127" t="s">
        <v>9590</v>
      </c>
      <c r="Z1454" s="126"/>
      <c r="AA1454" s="11"/>
      <c r="AB1454" s="128"/>
      <c r="AC1454" s="11"/>
      <c r="AD1454" s="11"/>
      <c r="AE1454" s="11"/>
      <c r="AF1454" s="15"/>
      <c r="AG1454" s="56" t="str">
        <f>IFERROR(VLOOKUP(표1[[#This Row],[담당자]],'담당자 정보'!$B:$D,2,0),"")</f>
        <v>바로고</v>
      </c>
      <c r="AH1454" s="11" t="str">
        <f>IFERROR(VLOOKUP(표1[[#This Row],[담당자]],'담당자 정보'!$B:$E,4,0),"")</f>
        <v>1팀</v>
      </c>
      <c r="AI1454" s="167" t="s">
        <v>2479</v>
      </c>
      <c r="AJ1454" s="39" t="str">
        <f>IFERROR(VLOOKUP(표1[[#This Row],[담당자]],배민비즈계정!$B:$E,3,0),"")</f>
        <v>yong1217</v>
      </c>
      <c r="AK1454" s="39" t="str">
        <f>IFERROR(VLOOKUP(표1[[#This Row],[담당자]],배민비즈계정!$B:$E,4,0),"")</f>
        <v xml:space="preserve"> 010-9876-9387</v>
      </c>
      <c r="AL1454" s="12" t="str">
        <f>VLOOKUP(표1[[#This Row],[담당자]],배민비즈계정!$B:$E,2,0)</f>
        <v>1팀</v>
      </c>
      <c r="AM1454" s="11" t="str">
        <f>VLOOKUP(표1[[#This Row],[담당자]],'담당자 정보'!B:G,6,FALSE)</f>
        <v>평정현</v>
      </c>
      <c r="AN1454" s="11" t="str">
        <f>VLOOKUP(표1[[#This Row],[팀장]],배민비즈계정!$B:$E,3,FALSE)</f>
        <v>jhpyeong</v>
      </c>
      <c r="AO1454" s="16" t="str">
        <f>VLOOKUP(표1[[#This Row],[팀장]],배민비즈계정!$B:$E,4,FALSE)</f>
        <v>010-4660-7292</v>
      </c>
      <c r="AP1454" s="2" t="str">
        <f t="shared" si="21"/>
        <v>인천</v>
      </c>
      <c r="AQ1454" s="2" t="str">
        <f t="shared" si="22"/>
        <v>남동구</v>
      </c>
      <c r="AR1454" s="2" t="str">
        <f>_xlfn.XLOOKUP(표1[[#This Row],[시도2]]&amp;" "&amp;표1[[#This Row],[시군구2]],요금제0402!C:C,요금제0402!G:G)</f>
        <v>경인B</v>
      </c>
      <c r="AS1454" s="2"/>
      <c r="AT1454" s="2"/>
      <c r="AU1454" s="2"/>
    </row>
    <row r="1455" spans="1:47" ht="16.5" customHeight="1">
      <c r="A1455" s="44">
        <v>1453</v>
      </c>
      <c r="B1455" s="11"/>
      <c r="C1455" s="11" t="s">
        <v>9591</v>
      </c>
      <c r="D1455" s="11" t="s">
        <v>9592</v>
      </c>
      <c r="E1455" s="11" t="s">
        <v>108</v>
      </c>
      <c r="F1455" s="11" t="s">
        <v>57</v>
      </c>
      <c r="G1455" s="11" t="s">
        <v>95</v>
      </c>
      <c r="H1455" s="11">
        <v>1</v>
      </c>
      <c r="I1455" s="50"/>
      <c r="J1455" s="11" t="s">
        <v>9593</v>
      </c>
      <c r="K1455" s="11" t="s">
        <v>7459</v>
      </c>
      <c r="L1455" s="11" t="s">
        <v>9237</v>
      </c>
      <c r="M1455" s="12">
        <v>45793</v>
      </c>
      <c r="N1455" s="12">
        <v>45798</v>
      </c>
      <c r="O1455" s="12" t="str">
        <f>IFERROR(_xlfn.XLOOKUP(표1[[#This Row],[시도]]&amp;" "&amp;표1[[#This Row],[시군구]],요금제0402!C:C,요금제0402!G:G),"-")</f>
        <v>서울A</v>
      </c>
      <c r="P1455" s="40"/>
      <c r="Q1455" s="57">
        <v>0</v>
      </c>
      <c r="R1455" s="18">
        <v>100</v>
      </c>
      <c r="S1455" s="18">
        <v>50</v>
      </c>
      <c r="T1455" s="39" t="s">
        <v>64</v>
      </c>
      <c r="U1455" s="11" t="s">
        <v>64</v>
      </c>
      <c r="V1455" s="11"/>
      <c r="W1455" s="11"/>
      <c r="X1455" s="11" t="s">
        <v>5456</v>
      </c>
      <c r="Y1455" s="127" t="s">
        <v>9594</v>
      </c>
      <c r="Z1455" s="126"/>
      <c r="AA1455" s="11"/>
      <c r="AB1455" s="128"/>
      <c r="AC1455" s="11"/>
      <c r="AD1455" s="11"/>
      <c r="AE1455" s="11"/>
      <c r="AF1455" s="15"/>
      <c r="AG1455" s="56" t="str">
        <f>IFERROR(VLOOKUP(표1[[#This Row],[담당자]],'담당자 정보'!$B:$D,2,0),"")</f>
        <v>바로고</v>
      </c>
      <c r="AH1455" s="11" t="str">
        <f>IFERROR(VLOOKUP(표1[[#This Row],[담당자]],'담당자 정보'!$B:$E,4,0),"")</f>
        <v>1팀</v>
      </c>
      <c r="AI1455" s="167" t="s">
        <v>71</v>
      </c>
      <c r="AJ1455" s="39" t="str">
        <f>IFERROR(VLOOKUP(표1[[#This Row],[담당자]],배민비즈계정!$B:$E,3,0),"")</f>
        <v>tkdan159</v>
      </c>
      <c r="AK1455" s="39" t="str">
        <f>IFERROR(VLOOKUP(표1[[#This Row],[담당자]],배민비즈계정!$B:$E,4,0),"")</f>
        <v>010-9052-0911</v>
      </c>
      <c r="AL1455" s="12" t="str">
        <f>VLOOKUP(표1[[#This Row],[담당자]],배민비즈계정!$B:$E,2,0)</f>
        <v>1팀</v>
      </c>
      <c r="AM1455" s="11" t="str">
        <f>VLOOKUP(표1[[#This Row],[담당자]],'담당자 정보'!B:G,6,FALSE)</f>
        <v>평정현</v>
      </c>
      <c r="AN1455" s="11" t="str">
        <f>VLOOKUP(표1[[#This Row],[팀장]],배민비즈계정!$B:$E,3,FALSE)</f>
        <v>jhpyeong</v>
      </c>
      <c r="AO1455" s="16" t="str">
        <f>VLOOKUP(표1[[#This Row],[팀장]],배민비즈계정!$B:$E,4,FALSE)</f>
        <v>010-4660-7292</v>
      </c>
      <c r="AP1455" s="2" t="str">
        <f t="shared" si="21"/>
        <v>서울</v>
      </c>
      <c r="AQ1455" s="2" t="str">
        <f t="shared" si="22"/>
        <v>강남구</v>
      </c>
      <c r="AR1455" s="2" t="str">
        <f>_xlfn.XLOOKUP(표1[[#This Row],[시도2]]&amp;" "&amp;표1[[#This Row],[시군구2]],요금제0402!C:C,요금제0402!G:G)</f>
        <v>서울A</v>
      </c>
      <c r="AS1455" s="2"/>
      <c r="AT1455" s="2"/>
      <c r="AU1455" s="2"/>
    </row>
    <row r="1456" spans="1:47" ht="16.5" customHeight="1">
      <c r="A1456" s="60">
        <v>1454</v>
      </c>
      <c r="B1456" s="11"/>
      <c r="C1456" s="11" t="s">
        <v>9595</v>
      </c>
      <c r="D1456" s="11" t="s">
        <v>9596</v>
      </c>
      <c r="E1456" s="11" t="s">
        <v>56</v>
      </c>
      <c r="F1456" s="11" t="s">
        <v>109</v>
      </c>
      <c r="G1456" s="11" t="s">
        <v>1019</v>
      </c>
      <c r="H1456" s="11">
        <v>1</v>
      </c>
      <c r="I1456" s="50"/>
      <c r="J1456" s="11" t="s">
        <v>9597</v>
      </c>
      <c r="K1456" s="11" t="s">
        <v>9598</v>
      </c>
      <c r="L1456" s="11" t="s">
        <v>9237</v>
      </c>
      <c r="M1456" s="12">
        <v>45793</v>
      </c>
      <c r="N1456" s="12">
        <v>45798</v>
      </c>
      <c r="O1456" s="12" t="str">
        <f>IFERROR(_xlfn.XLOOKUP(표1[[#This Row],[시도]]&amp;" "&amp;표1[[#This Row],[시군구]],요금제0402!C:C,요금제0402!G:G),"-")</f>
        <v>경인B</v>
      </c>
      <c r="P1456" s="40"/>
      <c r="Q1456" s="57">
        <v>0</v>
      </c>
      <c r="R1456" s="18">
        <v>100</v>
      </c>
      <c r="S1456" s="18">
        <v>50</v>
      </c>
      <c r="T1456" s="39" t="s">
        <v>64</v>
      </c>
      <c r="U1456" s="11" t="s">
        <v>64</v>
      </c>
      <c r="V1456" s="11"/>
      <c r="W1456" s="11"/>
      <c r="X1456" s="11" t="s">
        <v>191</v>
      </c>
      <c r="Y1456" s="127" t="s">
        <v>9545</v>
      </c>
      <c r="Z1456" s="126"/>
      <c r="AA1456" s="11"/>
      <c r="AB1456" s="128"/>
      <c r="AC1456" s="11"/>
      <c r="AD1456" s="11"/>
      <c r="AE1456" s="11"/>
      <c r="AF1456" s="15"/>
      <c r="AG1456" s="56" t="str">
        <f>IFERROR(VLOOKUP(표1[[#This Row],[담당자]],'담당자 정보'!$B:$D,2,0),"")</f>
        <v>바로고</v>
      </c>
      <c r="AH1456" s="11" t="str">
        <f>IFERROR(VLOOKUP(표1[[#This Row],[담당자]],'담당자 정보'!$B:$E,4,0),"")</f>
        <v>1팀</v>
      </c>
      <c r="AI1456" s="167" t="s">
        <v>131</v>
      </c>
      <c r="AJ1456" s="39" t="str">
        <f>IFERROR(VLOOKUP(표1[[#This Row],[담당자]],배민비즈계정!$B:$E,3,0),"")</f>
        <v>kwpark</v>
      </c>
      <c r="AK1456" s="39" t="str">
        <f>IFERROR(VLOOKUP(표1[[#This Row],[담당자]],배민비즈계정!$B:$E,4,0),"")</f>
        <v>010-9098-6748</v>
      </c>
      <c r="AL1456" s="12" t="str">
        <f>VLOOKUP(표1[[#This Row],[담당자]],배민비즈계정!$B:$E,2,0)</f>
        <v>1팀</v>
      </c>
      <c r="AM1456" s="11" t="str">
        <f>VLOOKUP(표1[[#This Row],[담당자]],'담당자 정보'!B:G,6,FALSE)</f>
        <v>평정현</v>
      </c>
      <c r="AN1456" s="11" t="str">
        <f>VLOOKUP(표1[[#This Row],[팀장]],배민비즈계정!$B:$E,3,FALSE)</f>
        <v>jhpyeong</v>
      </c>
      <c r="AO1456" s="16" t="str">
        <f>VLOOKUP(표1[[#This Row],[팀장]],배민비즈계정!$B:$E,4,FALSE)</f>
        <v>010-4660-7292</v>
      </c>
      <c r="AP1456" s="2" t="str">
        <f t="shared" si="21"/>
        <v>경기</v>
      </c>
      <c r="AQ1456" s="2" t="str">
        <f t="shared" si="22"/>
        <v>안산시 단원구</v>
      </c>
      <c r="AR1456" s="2" t="str">
        <f>_xlfn.XLOOKUP(표1[[#This Row],[시도2]]&amp;" "&amp;표1[[#This Row],[시군구2]],요금제0402!C:C,요금제0402!G:G)</f>
        <v>경인B</v>
      </c>
      <c r="AS1456" s="2"/>
      <c r="AT1456" s="2"/>
      <c r="AU1456" s="2"/>
    </row>
    <row r="1457" spans="1:47" ht="16.5" customHeight="1">
      <c r="A1457" s="44">
        <v>1455</v>
      </c>
      <c r="B1457" s="11"/>
      <c r="C1457" s="11" t="s">
        <v>9599</v>
      </c>
      <c r="D1457" s="11" t="s">
        <v>9600</v>
      </c>
      <c r="E1457" s="11" t="s">
        <v>108</v>
      </c>
      <c r="F1457" s="11" t="s">
        <v>109</v>
      </c>
      <c r="G1457" s="11" t="s">
        <v>122</v>
      </c>
      <c r="H1457" s="11">
        <v>1</v>
      </c>
      <c r="I1457" s="50"/>
      <c r="J1457" s="11" t="s">
        <v>9601</v>
      </c>
      <c r="K1457" s="11" t="s">
        <v>9602</v>
      </c>
      <c r="L1457" s="11" t="s">
        <v>9237</v>
      </c>
      <c r="M1457" s="12">
        <v>45793</v>
      </c>
      <c r="N1457" s="12">
        <v>45798</v>
      </c>
      <c r="O1457" s="12" t="str">
        <f>IFERROR(_xlfn.XLOOKUP(표1[[#This Row],[시도]]&amp;" "&amp;표1[[#This Row],[시군구]],요금제0402!C:C,요금제0402!G:G),"-")</f>
        <v>서울B&amp;경인A</v>
      </c>
      <c r="P1457" s="40"/>
      <c r="Q1457" s="57">
        <v>0</v>
      </c>
      <c r="R1457" s="18">
        <v>100</v>
      </c>
      <c r="S1457" s="18">
        <v>50</v>
      </c>
      <c r="T1457" s="39" t="s">
        <v>64</v>
      </c>
      <c r="U1457" s="11" t="s">
        <v>64</v>
      </c>
      <c r="V1457" s="11"/>
      <c r="W1457" s="11"/>
      <c r="X1457" s="11" t="s">
        <v>191</v>
      </c>
      <c r="Y1457" s="127" t="s">
        <v>9545</v>
      </c>
      <c r="Z1457" s="126"/>
      <c r="AA1457" s="11"/>
      <c r="AB1457" s="128"/>
      <c r="AC1457" s="11"/>
      <c r="AD1457" s="11"/>
      <c r="AE1457" s="11"/>
      <c r="AF1457" s="15"/>
      <c r="AG1457" s="56" t="str">
        <f>IFERROR(VLOOKUP(표1[[#This Row],[담당자]],'담당자 정보'!$B:$D,2,0),"")</f>
        <v>바로고</v>
      </c>
      <c r="AH1457" s="11" t="str">
        <f>IFERROR(VLOOKUP(표1[[#This Row],[담당자]],'담당자 정보'!$B:$E,4,0),"")</f>
        <v>1팀</v>
      </c>
      <c r="AI1457" s="167" t="s">
        <v>131</v>
      </c>
      <c r="AJ1457" s="39" t="str">
        <f>IFERROR(VLOOKUP(표1[[#This Row],[담당자]],배민비즈계정!$B:$E,3,0),"")</f>
        <v>kwpark</v>
      </c>
      <c r="AK1457" s="39" t="str">
        <f>IFERROR(VLOOKUP(표1[[#This Row],[담당자]],배민비즈계정!$B:$E,4,0),"")</f>
        <v>010-9098-6748</v>
      </c>
      <c r="AL1457" s="12" t="str">
        <f>VLOOKUP(표1[[#This Row],[담당자]],배민비즈계정!$B:$E,2,0)</f>
        <v>1팀</v>
      </c>
      <c r="AM1457" s="11" t="str">
        <f>VLOOKUP(표1[[#This Row],[담당자]],'담당자 정보'!B:G,6,FALSE)</f>
        <v>평정현</v>
      </c>
      <c r="AN1457" s="11" t="str">
        <f>VLOOKUP(표1[[#This Row],[팀장]],배민비즈계정!$B:$E,3,FALSE)</f>
        <v>jhpyeong</v>
      </c>
      <c r="AO1457" s="16" t="str">
        <f>VLOOKUP(표1[[#This Row],[팀장]],배민비즈계정!$B:$E,4,FALSE)</f>
        <v>010-4660-7292</v>
      </c>
      <c r="AP1457" s="2" t="str">
        <f t="shared" si="21"/>
        <v>경기</v>
      </c>
      <c r="AQ1457" s="2" t="str">
        <f t="shared" si="22"/>
        <v>성남시 수정구</v>
      </c>
      <c r="AR1457" s="2" t="str">
        <f>_xlfn.XLOOKUP(표1[[#This Row],[시도2]]&amp;" "&amp;표1[[#This Row],[시군구2]],요금제0402!C:C,요금제0402!G:G)</f>
        <v>서울B&amp;경인A</v>
      </c>
      <c r="AS1457" s="2"/>
      <c r="AT1457" s="2"/>
      <c r="AU1457" s="2"/>
    </row>
    <row r="1458" spans="1:47" ht="16.5" customHeight="1">
      <c r="A1458" s="60">
        <v>1456</v>
      </c>
      <c r="B1458" s="11"/>
      <c r="C1458" s="11" t="s">
        <v>9603</v>
      </c>
      <c r="D1458" s="11" t="s">
        <v>9604</v>
      </c>
      <c r="E1458" s="11" t="s">
        <v>108</v>
      </c>
      <c r="F1458" s="11" t="s">
        <v>57</v>
      </c>
      <c r="G1458" s="11" t="s">
        <v>743</v>
      </c>
      <c r="H1458" s="11">
        <v>1</v>
      </c>
      <c r="I1458" s="50"/>
      <c r="J1458" s="11" t="s">
        <v>9605</v>
      </c>
      <c r="K1458" s="11" t="s">
        <v>9606</v>
      </c>
      <c r="L1458" s="11" t="s">
        <v>9237</v>
      </c>
      <c r="M1458" s="12">
        <v>45793</v>
      </c>
      <c r="N1458" s="12">
        <v>45798</v>
      </c>
      <c r="O1458" s="12" t="str">
        <f>IFERROR(_xlfn.XLOOKUP(표1[[#This Row],[시도]]&amp;" "&amp;표1[[#This Row],[시군구]],요금제0402!C:C,요금제0402!G:G),"-")</f>
        <v>서울B&amp;경인A</v>
      </c>
      <c r="P1458" s="40"/>
      <c r="Q1458" s="57">
        <v>0</v>
      </c>
      <c r="R1458" s="18">
        <v>100</v>
      </c>
      <c r="S1458" s="18">
        <v>50</v>
      </c>
      <c r="T1458" s="39" t="s">
        <v>64</v>
      </c>
      <c r="U1458" s="11" t="s">
        <v>64</v>
      </c>
      <c r="V1458" s="11"/>
      <c r="W1458" s="11"/>
      <c r="X1458" s="11" t="s">
        <v>191</v>
      </c>
      <c r="Y1458" s="127" t="s">
        <v>9545</v>
      </c>
      <c r="Z1458" s="126"/>
      <c r="AA1458" s="11"/>
      <c r="AB1458" s="128"/>
      <c r="AC1458" s="11"/>
      <c r="AD1458" s="11"/>
      <c r="AE1458" s="11"/>
      <c r="AF1458" s="15"/>
      <c r="AG1458" s="56" t="str">
        <f>IFERROR(VLOOKUP(표1[[#This Row],[담당자]],'담당자 정보'!$B:$D,2,0),"")</f>
        <v>바로고</v>
      </c>
      <c r="AH1458" s="11" t="str">
        <f>IFERROR(VLOOKUP(표1[[#This Row],[담당자]],'담당자 정보'!$B:$E,4,0),"")</f>
        <v>1팀</v>
      </c>
      <c r="AI1458" s="167" t="s">
        <v>131</v>
      </c>
      <c r="AJ1458" s="39" t="str">
        <f>IFERROR(VLOOKUP(표1[[#This Row],[담당자]],배민비즈계정!$B:$E,3,0),"")</f>
        <v>kwpark</v>
      </c>
      <c r="AK1458" s="39" t="str">
        <f>IFERROR(VLOOKUP(표1[[#This Row],[담당자]],배민비즈계정!$B:$E,4,0),"")</f>
        <v>010-9098-6748</v>
      </c>
      <c r="AL1458" s="12" t="str">
        <f>VLOOKUP(표1[[#This Row],[담당자]],배민비즈계정!$B:$E,2,0)</f>
        <v>1팀</v>
      </c>
      <c r="AM1458" s="11" t="str">
        <f>VLOOKUP(표1[[#This Row],[담당자]],'담당자 정보'!B:G,6,FALSE)</f>
        <v>평정현</v>
      </c>
      <c r="AN1458" s="11" t="str">
        <f>VLOOKUP(표1[[#This Row],[팀장]],배민비즈계정!$B:$E,3,FALSE)</f>
        <v>jhpyeong</v>
      </c>
      <c r="AO1458" s="16" t="str">
        <f>VLOOKUP(표1[[#This Row],[팀장]],배민비즈계정!$B:$E,4,FALSE)</f>
        <v>010-4660-7292</v>
      </c>
      <c r="AP1458" s="2" t="str">
        <f t="shared" si="21"/>
        <v>서울</v>
      </c>
      <c r="AQ1458" s="2" t="str">
        <f t="shared" si="22"/>
        <v>영등포구</v>
      </c>
      <c r="AR1458" s="2" t="str">
        <f>_xlfn.XLOOKUP(표1[[#This Row],[시도2]]&amp;" "&amp;표1[[#This Row],[시군구2]],요금제0402!C:C,요금제0402!G:G)</f>
        <v>서울B&amp;경인A</v>
      </c>
      <c r="AS1458" s="2"/>
      <c r="AT1458" s="2"/>
      <c r="AU1458" s="2"/>
    </row>
    <row r="1459" spans="1:47" ht="16.5" customHeight="1">
      <c r="A1459" s="44">
        <v>1457</v>
      </c>
      <c r="B1459" s="11"/>
      <c r="C1459" s="11" t="s">
        <v>9607</v>
      </c>
      <c r="D1459" s="11" t="s">
        <v>9608</v>
      </c>
      <c r="E1459" s="11" t="s">
        <v>108</v>
      </c>
      <c r="F1459" s="11" t="s">
        <v>481</v>
      </c>
      <c r="G1459" s="11" t="s">
        <v>8398</v>
      </c>
      <c r="H1459" s="11">
        <v>1</v>
      </c>
      <c r="I1459" s="50"/>
      <c r="J1459" s="11" t="s">
        <v>9609</v>
      </c>
      <c r="K1459" s="11" t="s">
        <v>9610</v>
      </c>
      <c r="L1459" s="11" t="s">
        <v>9237</v>
      </c>
      <c r="M1459" s="12">
        <v>45793</v>
      </c>
      <c r="N1459" s="12">
        <v>45798</v>
      </c>
      <c r="O1459" s="12" t="str">
        <f>IFERROR(_xlfn.XLOOKUP(표1[[#This Row],[시도]]&amp;" "&amp;표1[[#This Row],[시군구]],요금제0402!C:C,요금제0402!G:G),"-")</f>
        <v>지방</v>
      </c>
      <c r="P1459" s="40"/>
      <c r="Q1459" s="57">
        <v>0</v>
      </c>
      <c r="R1459" s="18">
        <v>100</v>
      </c>
      <c r="S1459" s="18">
        <v>50</v>
      </c>
      <c r="T1459" s="39" t="s">
        <v>64</v>
      </c>
      <c r="U1459" s="11" t="s">
        <v>64</v>
      </c>
      <c r="V1459" s="11"/>
      <c r="W1459" s="11"/>
      <c r="X1459" s="11" t="s">
        <v>8402</v>
      </c>
      <c r="Y1459" s="127" t="s">
        <v>9611</v>
      </c>
      <c r="Z1459" s="126"/>
      <c r="AA1459" s="11"/>
      <c r="AB1459" s="128"/>
      <c r="AC1459" s="11"/>
      <c r="AD1459" s="11"/>
      <c r="AE1459" s="11"/>
      <c r="AF1459" s="15"/>
      <c r="AG1459" s="56" t="str">
        <f>IFERROR(VLOOKUP(표1[[#This Row],[담당자]],'담당자 정보'!$B:$D,2,0),"")</f>
        <v>딜버</v>
      </c>
      <c r="AH1459" s="11" t="str">
        <f>IFERROR(VLOOKUP(표1[[#This Row],[담당자]],'담당자 정보'!$B:$E,4,0),"")</f>
        <v>-</v>
      </c>
      <c r="AI1459" s="167" t="s">
        <v>8405</v>
      </c>
      <c r="AJ1459" s="39">
        <f>IFERROR(VLOOKUP(표1[[#This Row],[담당자]],배민비즈계정!$B:$E,3,0),"")</f>
        <v>0</v>
      </c>
      <c r="AK1459" s="39" t="str">
        <f>IFERROR(VLOOKUP(표1[[#This Row],[담당자]],배민비즈계정!$B:$E,4,0),"")</f>
        <v>010-2599-3731</v>
      </c>
      <c r="AL1459" s="12" t="str">
        <f>VLOOKUP(표1[[#This Row],[담당자]],배민비즈계정!$B:$E,2,0)</f>
        <v>딜버</v>
      </c>
      <c r="AM1459" s="11">
        <f>VLOOKUP(표1[[#This Row],[담당자]],'담당자 정보'!B:G,6,FALSE)</f>
        <v>0</v>
      </c>
      <c r="AN1459" s="11" t="e">
        <f>VLOOKUP(표1[[#This Row],[팀장]],배민비즈계정!$B:$E,3,FALSE)</f>
        <v>#N/A</v>
      </c>
      <c r="AO1459" s="16" t="e">
        <f>VLOOKUP(표1[[#This Row],[팀장]],배민비즈계정!$B:$E,4,FALSE)</f>
        <v>#N/A</v>
      </c>
      <c r="AP1459" s="2" t="str">
        <f t="shared" si="21"/>
        <v>경남</v>
      </c>
      <c r="AQ1459" s="2" t="str">
        <f t="shared" si="22"/>
        <v>사천시</v>
      </c>
      <c r="AR1459" s="2" t="str">
        <f>_xlfn.XLOOKUP(표1[[#This Row],[시도2]]&amp;" "&amp;표1[[#This Row],[시군구2]],요금제0402!C:C,요금제0402!G:G)</f>
        <v>지방</v>
      </c>
      <c r="AS1459" s="2"/>
      <c r="AT1459" s="2"/>
      <c r="AU1459" s="2"/>
    </row>
    <row r="1460" spans="1:47" ht="16.5" customHeight="1">
      <c r="A1460" s="60">
        <v>1458</v>
      </c>
      <c r="B1460" s="11"/>
      <c r="C1460" s="11" t="s">
        <v>9612</v>
      </c>
      <c r="D1460" s="11" t="s">
        <v>9613</v>
      </c>
      <c r="E1460" s="11" t="s">
        <v>108</v>
      </c>
      <c r="F1460" s="11" t="s">
        <v>109</v>
      </c>
      <c r="G1460" s="11" t="s">
        <v>2520</v>
      </c>
      <c r="H1460" s="11">
        <v>1</v>
      </c>
      <c r="I1460" s="50"/>
      <c r="J1460" s="11" t="s">
        <v>9614</v>
      </c>
      <c r="K1460" s="11" t="s">
        <v>9615</v>
      </c>
      <c r="L1460" s="11" t="s">
        <v>9237</v>
      </c>
      <c r="M1460" s="12">
        <v>45793</v>
      </c>
      <c r="N1460" s="12">
        <v>45798</v>
      </c>
      <c r="O1460" s="12" t="str">
        <f>IFERROR(_xlfn.XLOOKUP(표1[[#This Row],[시도]]&amp;" "&amp;표1[[#This Row],[시군구]],요금제0402!C:C,요금제0402!G:G),"-")</f>
        <v>경인B</v>
      </c>
      <c r="P1460" s="40"/>
      <c r="Q1460" s="57">
        <v>0</v>
      </c>
      <c r="R1460" s="18">
        <v>100</v>
      </c>
      <c r="S1460" s="18">
        <v>50</v>
      </c>
      <c r="T1460" s="39" t="s">
        <v>64</v>
      </c>
      <c r="U1460" s="11" t="s">
        <v>64</v>
      </c>
      <c r="V1460" s="11"/>
      <c r="W1460" s="11"/>
      <c r="X1460" s="11" t="s">
        <v>9616</v>
      </c>
      <c r="Y1460" s="127" t="s">
        <v>9617</v>
      </c>
      <c r="Z1460" s="126"/>
      <c r="AA1460" s="11"/>
      <c r="AB1460" s="128"/>
      <c r="AC1460" s="11"/>
      <c r="AD1460" s="11"/>
      <c r="AE1460" s="11"/>
      <c r="AF1460" s="15"/>
      <c r="AG1460" s="56" t="str">
        <f>IFERROR(VLOOKUP(표1[[#This Row],[담당자]],'담당자 정보'!$B:$D,2,0),"")</f>
        <v>바로고</v>
      </c>
      <c r="AH1460" s="11" t="str">
        <f>IFERROR(VLOOKUP(표1[[#This Row],[담당자]],'담당자 정보'!$B:$E,4,0),"")</f>
        <v>1팀</v>
      </c>
      <c r="AI1460" s="167" t="s">
        <v>356</v>
      </c>
      <c r="AJ1460" s="39" t="str">
        <f>IFERROR(VLOOKUP(표1[[#This Row],[담당자]],배민비즈계정!$B:$E,3,0),"")</f>
        <v>jhpyeong</v>
      </c>
      <c r="AK1460" s="39" t="str">
        <f>IFERROR(VLOOKUP(표1[[#This Row],[담당자]],배민비즈계정!$B:$E,4,0),"")</f>
        <v>010-4660-7292</v>
      </c>
      <c r="AL1460" s="12" t="str">
        <f>VLOOKUP(표1[[#This Row],[담당자]],배민비즈계정!$B:$E,2,0)</f>
        <v>1팀 팀장</v>
      </c>
      <c r="AM1460" s="11" t="str">
        <f>VLOOKUP(표1[[#This Row],[담당자]],'담당자 정보'!B:G,6,FALSE)</f>
        <v>평정현</v>
      </c>
      <c r="AN1460" s="11" t="str">
        <f>VLOOKUP(표1[[#This Row],[팀장]],배민비즈계정!$B:$E,3,FALSE)</f>
        <v>jhpyeong</v>
      </c>
      <c r="AO1460" s="16" t="str">
        <f>VLOOKUP(표1[[#This Row],[팀장]],배민비즈계정!$B:$E,4,FALSE)</f>
        <v>010-4660-7292</v>
      </c>
      <c r="AP1460" s="2" t="str">
        <f t="shared" si="21"/>
        <v>경기</v>
      </c>
      <c r="AQ1460" s="2" t="str">
        <f t="shared" si="22"/>
        <v>김포시</v>
      </c>
      <c r="AR1460" s="2" t="str">
        <f>_xlfn.XLOOKUP(표1[[#This Row],[시도2]]&amp;" "&amp;표1[[#This Row],[시군구2]],요금제0402!C:C,요금제0402!G:G)</f>
        <v>경인B</v>
      </c>
      <c r="AS1460" s="2"/>
      <c r="AT1460" s="2"/>
      <c r="AU1460" s="2"/>
    </row>
    <row r="1461" spans="1:47" ht="16.5" customHeight="1">
      <c r="A1461" s="44">
        <v>1459</v>
      </c>
      <c r="B1461" s="11"/>
      <c r="C1461" s="11" t="s">
        <v>9618</v>
      </c>
      <c r="D1461" s="11" t="s">
        <v>9619</v>
      </c>
      <c r="E1461" s="11" t="s">
        <v>3758</v>
      </c>
      <c r="F1461" s="11" t="s">
        <v>109</v>
      </c>
      <c r="G1461" s="11" t="s">
        <v>2520</v>
      </c>
      <c r="H1461" s="11">
        <v>1</v>
      </c>
      <c r="I1461" s="50"/>
      <c r="J1461" s="11" t="s">
        <v>9620</v>
      </c>
      <c r="K1461" s="11" t="s">
        <v>9621</v>
      </c>
      <c r="L1461" s="11" t="s">
        <v>9237</v>
      </c>
      <c r="M1461" s="12">
        <v>45793</v>
      </c>
      <c r="N1461" s="12">
        <v>45798</v>
      </c>
      <c r="O1461" s="12" t="str">
        <f>IFERROR(_xlfn.XLOOKUP(표1[[#This Row],[시도]]&amp;" "&amp;표1[[#This Row],[시군구]],요금제0402!C:C,요금제0402!G:G),"-")</f>
        <v>경인B</v>
      </c>
      <c r="P1461" s="40"/>
      <c r="Q1461" s="57">
        <v>0</v>
      </c>
      <c r="R1461" s="18">
        <v>100</v>
      </c>
      <c r="S1461" s="18">
        <v>50</v>
      </c>
      <c r="T1461" s="39" t="s">
        <v>64</v>
      </c>
      <c r="U1461" s="11" t="s">
        <v>64</v>
      </c>
      <c r="V1461" s="11"/>
      <c r="W1461" s="11"/>
      <c r="X1461" s="11" t="s">
        <v>9622</v>
      </c>
      <c r="Y1461" s="127" t="s">
        <v>9623</v>
      </c>
      <c r="Z1461" s="126"/>
      <c r="AA1461" s="11"/>
      <c r="AB1461" s="128"/>
      <c r="AC1461" s="11"/>
      <c r="AD1461" s="11"/>
      <c r="AE1461" s="11"/>
      <c r="AF1461" s="15"/>
      <c r="AG1461" s="56" t="str">
        <f>IFERROR(VLOOKUP(표1[[#This Row],[담당자]],'담당자 정보'!$B:$D,2,0),"")</f>
        <v>바로고</v>
      </c>
      <c r="AH1461" s="11" t="str">
        <f>IFERROR(VLOOKUP(표1[[#This Row],[담당자]],'담당자 정보'!$B:$E,4,0),"")</f>
        <v>1팀</v>
      </c>
      <c r="AI1461" s="167" t="s">
        <v>356</v>
      </c>
      <c r="AJ1461" s="39" t="str">
        <f>IFERROR(VLOOKUP(표1[[#This Row],[담당자]],배민비즈계정!$B:$E,3,0),"")</f>
        <v>jhpyeong</v>
      </c>
      <c r="AK1461" s="39" t="str">
        <f>IFERROR(VLOOKUP(표1[[#This Row],[담당자]],배민비즈계정!$B:$E,4,0),"")</f>
        <v>010-4660-7292</v>
      </c>
      <c r="AL1461" s="12" t="str">
        <f>VLOOKUP(표1[[#This Row],[담당자]],배민비즈계정!$B:$E,2,0)</f>
        <v>1팀 팀장</v>
      </c>
      <c r="AM1461" s="11" t="str">
        <f>VLOOKUP(표1[[#This Row],[담당자]],'담당자 정보'!B:G,6,FALSE)</f>
        <v>평정현</v>
      </c>
      <c r="AN1461" s="11" t="str">
        <f>VLOOKUP(표1[[#This Row],[팀장]],배민비즈계정!$B:$E,3,FALSE)</f>
        <v>jhpyeong</v>
      </c>
      <c r="AO1461" s="16" t="str">
        <f>VLOOKUP(표1[[#This Row],[팀장]],배민비즈계정!$B:$E,4,FALSE)</f>
        <v>010-4660-7292</v>
      </c>
      <c r="AP1461" s="2" t="str">
        <f t="shared" si="21"/>
        <v>경기</v>
      </c>
      <c r="AQ1461" s="2" t="str">
        <f t="shared" si="22"/>
        <v>김포시</v>
      </c>
      <c r="AR1461" s="2" t="str">
        <f>_xlfn.XLOOKUP(표1[[#This Row],[시도2]]&amp;" "&amp;표1[[#This Row],[시군구2]],요금제0402!C:C,요금제0402!G:G)</f>
        <v>경인B</v>
      </c>
      <c r="AS1461" s="2"/>
      <c r="AT1461" s="2"/>
      <c r="AU1461" s="2"/>
    </row>
    <row r="1462" spans="1:47" ht="16.5" customHeight="1">
      <c r="A1462" s="60">
        <v>1460</v>
      </c>
      <c r="B1462" s="11"/>
      <c r="C1462" s="11" t="s">
        <v>9624</v>
      </c>
      <c r="D1462" s="11" t="s">
        <v>9625</v>
      </c>
      <c r="E1462" s="11" t="s">
        <v>56</v>
      </c>
      <c r="F1462" s="11" t="s">
        <v>481</v>
      </c>
      <c r="G1462" s="11" t="s">
        <v>8398</v>
      </c>
      <c r="H1462" s="11">
        <v>1</v>
      </c>
      <c r="I1462" s="50"/>
      <c r="J1462" s="11" t="s">
        <v>9626</v>
      </c>
      <c r="K1462" s="11" t="s">
        <v>9627</v>
      </c>
      <c r="L1462" s="11" t="s">
        <v>9237</v>
      </c>
      <c r="M1462" s="12">
        <v>45793</v>
      </c>
      <c r="N1462" s="12">
        <v>45798</v>
      </c>
      <c r="O1462" s="12" t="str">
        <f>IFERROR(_xlfn.XLOOKUP(표1[[#This Row],[시도]]&amp;" "&amp;표1[[#This Row],[시군구]],요금제0402!C:C,요금제0402!G:G),"-")</f>
        <v>지방</v>
      </c>
      <c r="P1462" s="40"/>
      <c r="Q1462" s="57">
        <v>0</v>
      </c>
      <c r="R1462" s="18">
        <v>100</v>
      </c>
      <c r="S1462" s="18">
        <v>50</v>
      </c>
      <c r="T1462" s="39" t="s">
        <v>64</v>
      </c>
      <c r="U1462" s="11" t="s">
        <v>64</v>
      </c>
      <c r="V1462" s="11"/>
      <c r="W1462" s="11"/>
      <c r="X1462" s="11" t="s">
        <v>8817</v>
      </c>
      <c r="Y1462" s="127" t="s">
        <v>9628</v>
      </c>
      <c r="Z1462" s="126"/>
      <c r="AA1462" s="11"/>
      <c r="AB1462" s="128"/>
      <c r="AC1462" s="11"/>
      <c r="AD1462" s="11"/>
      <c r="AE1462" s="11"/>
      <c r="AF1462" s="15"/>
      <c r="AG1462" s="56" t="str">
        <f>IFERROR(VLOOKUP(표1[[#This Row],[담당자]],'담당자 정보'!$B:$D,2,0),"")</f>
        <v>딜버</v>
      </c>
      <c r="AH1462" s="11" t="str">
        <f>IFERROR(VLOOKUP(표1[[#This Row],[담당자]],'담당자 정보'!$B:$E,4,0),"")</f>
        <v>-</v>
      </c>
      <c r="AI1462" s="167" t="s">
        <v>8405</v>
      </c>
      <c r="AJ1462" s="39">
        <f>IFERROR(VLOOKUP(표1[[#This Row],[담당자]],배민비즈계정!$B:$E,3,0),"")</f>
        <v>0</v>
      </c>
      <c r="AK1462" s="39" t="str">
        <f>IFERROR(VLOOKUP(표1[[#This Row],[담당자]],배민비즈계정!$B:$E,4,0),"")</f>
        <v>010-2599-3731</v>
      </c>
      <c r="AL1462" s="12" t="str">
        <f>VLOOKUP(표1[[#This Row],[담당자]],배민비즈계정!$B:$E,2,0)</f>
        <v>딜버</v>
      </c>
      <c r="AM1462" s="11">
        <f>VLOOKUP(표1[[#This Row],[담당자]],'담당자 정보'!B:G,6,FALSE)</f>
        <v>0</v>
      </c>
      <c r="AN1462" s="11" t="e">
        <f>VLOOKUP(표1[[#This Row],[팀장]],배민비즈계정!$B:$E,3,FALSE)</f>
        <v>#N/A</v>
      </c>
      <c r="AO1462" s="16" t="e">
        <f>VLOOKUP(표1[[#This Row],[팀장]],배민비즈계정!$B:$E,4,FALSE)</f>
        <v>#N/A</v>
      </c>
      <c r="AP1462" s="2" t="str">
        <f t="shared" si="21"/>
        <v>경남</v>
      </c>
      <c r="AQ1462" s="2" t="str">
        <f t="shared" si="22"/>
        <v>사천시</v>
      </c>
      <c r="AR1462" s="2" t="str">
        <f>_xlfn.XLOOKUP(표1[[#This Row],[시도2]]&amp;" "&amp;표1[[#This Row],[시군구2]],요금제0402!C:C,요금제0402!G:G)</f>
        <v>지방</v>
      </c>
      <c r="AS1462" s="2"/>
      <c r="AT1462" s="2"/>
      <c r="AU1462" s="2"/>
    </row>
    <row r="1463" spans="1:47" ht="16.5" customHeight="1">
      <c r="A1463" s="44">
        <v>1461</v>
      </c>
      <c r="B1463" s="11"/>
      <c r="C1463" s="11" t="s">
        <v>9629</v>
      </c>
      <c r="D1463" s="11" t="s">
        <v>9630</v>
      </c>
      <c r="E1463" s="11" t="s">
        <v>3758</v>
      </c>
      <c r="F1463" s="11" t="s">
        <v>109</v>
      </c>
      <c r="G1463" s="11" t="s">
        <v>170</v>
      </c>
      <c r="H1463" s="11">
        <v>1</v>
      </c>
      <c r="I1463" s="50"/>
      <c r="J1463" s="11" t="s">
        <v>9631</v>
      </c>
      <c r="K1463" s="11" t="s">
        <v>9632</v>
      </c>
      <c r="L1463" s="11" t="s">
        <v>9237</v>
      </c>
      <c r="M1463" s="12">
        <v>45793</v>
      </c>
      <c r="N1463" s="12">
        <v>45798</v>
      </c>
      <c r="O1463" s="12" t="str">
        <f>IFERROR(_xlfn.XLOOKUP(표1[[#This Row],[시도]]&amp;" "&amp;표1[[#This Row],[시군구]],요금제0402!C:C,요금제0402!G:G),"-")</f>
        <v>경인B</v>
      </c>
      <c r="P1463" s="40"/>
      <c r="Q1463" s="57">
        <v>0</v>
      </c>
      <c r="R1463" s="18">
        <v>100</v>
      </c>
      <c r="S1463" s="18">
        <v>50</v>
      </c>
      <c r="T1463" s="39" t="s">
        <v>64</v>
      </c>
      <c r="U1463" s="11" t="s">
        <v>150</v>
      </c>
      <c r="V1463" s="11"/>
      <c r="W1463" s="11"/>
      <c r="X1463" s="11" t="s">
        <v>6778</v>
      </c>
      <c r="Y1463" s="127" t="s">
        <v>9633</v>
      </c>
      <c r="Z1463" s="126"/>
      <c r="AA1463" s="11"/>
      <c r="AB1463" s="128"/>
      <c r="AC1463" s="11"/>
      <c r="AD1463" s="11"/>
      <c r="AE1463" s="11"/>
      <c r="AF1463" s="15"/>
      <c r="AG1463" s="56" t="str">
        <f>IFERROR(VLOOKUP(표1[[#This Row],[담당자]],'담당자 정보'!$B:$D,2,0),"")</f>
        <v>바로고</v>
      </c>
      <c r="AH1463" s="11" t="str">
        <f>IFERROR(VLOOKUP(표1[[#This Row],[담당자]],'담당자 정보'!$B:$E,4,0),"")</f>
        <v>1팀</v>
      </c>
      <c r="AI1463" s="167" t="s">
        <v>131</v>
      </c>
      <c r="AJ1463" s="39" t="str">
        <f>IFERROR(VLOOKUP(표1[[#This Row],[담당자]],배민비즈계정!$B:$E,3,0),"")</f>
        <v>kwpark</v>
      </c>
      <c r="AK1463" s="39" t="str">
        <f>IFERROR(VLOOKUP(표1[[#This Row],[담당자]],배민비즈계정!$B:$E,4,0),"")</f>
        <v>010-9098-6748</v>
      </c>
      <c r="AL1463" s="12" t="str">
        <f>VLOOKUP(표1[[#This Row],[담당자]],배민비즈계정!$B:$E,2,0)</f>
        <v>1팀</v>
      </c>
      <c r="AM1463" s="11" t="str">
        <f>VLOOKUP(표1[[#This Row],[담당자]],'담당자 정보'!B:G,6,FALSE)</f>
        <v>평정현</v>
      </c>
      <c r="AN1463" s="11" t="str">
        <f>VLOOKUP(표1[[#This Row],[팀장]],배민비즈계정!$B:$E,3,FALSE)</f>
        <v>jhpyeong</v>
      </c>
      <c r="AO1463" s="16" t="str">
        <f>VLOOKUP(표1[[#This Row],[팀장]],배민비즈계정!$B:$E,4,FALSE)</f>
        <v>010-4660-7292</v>
      </c>
      <c r="AP1463" s="2" t="str">
        <f t="shared" si="21"/>
        <v>경기</v>
      </c>
      <c r="AQ1463" s="2" t="str">
        <f t="shared" si="22"/>
        <v>평택시</v>
      </c>
      <c r="AR1463" s="2" t="str">
        <f>_xlfn.XLOOKUP(표1[[#This Row],[시도2]]&amp;" "&amp;표1[[#This Row],[시군구2]],요금제0402!C:C,요금제0402!G:G)</f>
        <v>경인B</v>
      </c>
      <c r="AS1463" s="2"/>
      <c r="AT1463" s="2"/>
      <c r="AU1463" s="2"/>
    </row>
    <row r="1464" spans="1:47" ht="16.5" customHeight="1">
      <c r="A1464" s="60">
        <v>1462</v>
      </c>
      <c r="B1464" s="11"/>
      <c r="C1464" s="11" t="s">
        <v>9634</v>
      </c>
      <c r="D1464" s="11" t="s">
        <v>9635</v>
      </c>
      <c r="E1464" s="11" t="s">
        <v>3758</v>
      </c>
      <c r="F1464" s="11" t="s">
        <v>109</v>
      </c>
      <c r="G1464" s="11" t="s">
        <v>170</v>
      </c>
      <c r="H1464" s="11">
        <v>1</v>
      </c>
      <c r="I1464" s="50"/>
      <c r="J1464" s="11" t="s">
        <v>9636</v>
      </c>
      <c r="K1464" s="11" t="s">
        <v>9637</v>
      </c>
      <c r="L1464" s="11" t="s">
        <v>9237</v>
      </c>
      <c r="M1464" s="12">
        <v>45793</v>
      </c>
      <c r="N1464" s="12">
        <v>45798</v>
      </c>
      <c r="O1464" s="12" t="str">
        <f>IFERROR(_xlfn.XLOOKUP(표1[[#This Row],[시도]]&amp;" "&amp;표1[[#This Row],[시군구]],요금제0402!C:C,요금제0402!G:G),"-")</f>
        <v>경인B</v>
      </c>
      <c r="P1464" s="40"/>
      <c r="Q1464" s="57">
        <v>0</v>
      </c>
      <c r="R1464" s="18">
        <v>100</v>
      </c>
      <c r="S1464" s="18">
        <v>50</v>
      </c>
      <c r="T1464" s="39" t="s">
        <v>64</v>
      </c>
      <c r="U1464" s="11" t="s">
        <v>150</v>
      </c>
      <c r="V1464" s="11"/>
      <c r="W1464" s="11"/>
      <c r="X1464" s="11" t="s">
        <v>174</v>
      </c>
      <c r="Y1464" s="127" t="s">
        <v>9638</v>
      </c>
      <c r="Z1464" s="126"/>
      <c r="AA1464" s="11"/>
      <c r="AB1464" s="128"/>
      <c r="AC1464" s="11"/>
      <c r="AD1464" s="11"/>
      <c r="AE1464" s="11"/>
      <c r="AF1464" s="15"/>
      <c r="AG1464" s="56" t="str">
        <f>IFERROR(VLOOKUP(표1[[#This Row],[담당자]],'담당자 정보'!$B:$D,2,0),"")</f>
        <v>바로고</v>
      </c>
      <c r="AH1464" s="11" t="str">
        <f>IFERROR(VLOOKUP(표1[[#This Row],[담당자]],'담당자 정보'!$B:$E,4,0),"")</f>
        <v>1팀</v>
      </c>
      <c r="AI1464" s="167" t="s">
        <v>131</v>
      </c>
      <c r="AJ1464" s="39" t="str">
        <f>IFERROR(VLOOKUP(표1[[#This Row],[담당자]],배민비즈계정!$B:$E,3,0),"")</f>
        <v>kwpark</v>
      </c>
      <c r="AK1464" s="39" t="str">
        <f>IFERROR(VLOOKUP(표1[[#This Row],[담당자]],배민비즈계정!$B:$E,4,0),"")</f>
        <v>010-9098-6748</v>
      </c>
      <c r="AL1464" s="12" t="str">
        <f>VLOOKUP(표1[[#This Row],[담당자]],배민비즈계정!$B:$E,2,0)</f>
        <v>1팀</v>
      </c>
      <c r="AM1464" s="11" t="str">
        <f>VLOOKUP(표1[[#This Row],[담당자]],'담당자 정보'!B:G,6,FALSE)</f>
        <v>평정현</v>
      </c>
      <c r="AN1464" s="11" t="str">
        <f>VLOOKUP(표1[[#This Row],[팀장]],배민비즈계정!$B:$E,3,FALSE)</f>
        <v>jhpyeong</v>
      </c>
      <c r="AO1464" s="16" t="str">
        <f>VLOOKUP(표1[[#This Row],[팀장]],배민비즈계정!$B:$E,4,FALSE)</f>
        <v>010-4660-7292</v>
      </c>
      <c r="AP1464" s="2" t="str">
        <f t="shared" si="21"/>
        <v>경기</v>
      </c>
      <c r="AQ1464" s="2" t="str">
        <f t="shared" si="22"/>
        <v>평택시</v>
      </c>
      <c r="AR1464" s="2" t="str">
        <f>_xlfn.XLOOKUP(표1[[#This Row],[시도2]]&amp;" "&amp;표1[[#This Row],[시군구2]],요금제0402!C:C,요금제0402!G:G)</f>
        <v>경인B</v>
      </c>
      <c r="AS1464" s="2"/>
      <c r="AT1464" s="2"/>
      <c r="AU1464" s="2"/>
    </row>
    <row r="1465" spans="1:47" ht="16.5" customHeight="1">
      <c r="A1465" s="44">
        <v>1463</v>
      </c>
      <c r="B1465" s="11"/>
      <c r="C1465" s="11" t="s">
        <v>9639</v>
      </c>
      <c r="D1465" s="11" t="s">
        <v>9640</v>
      </c>
      <c r="E1465" s="11" t="s">
        <v>3758</v>
      </c>
      <c r="F1465" s="11" t="s">
        <v>109</v>
      </c>
      <c r="G1465" s="11" t="s">
        <v>122</v>
      </c>
      <c r="H1465" s="11">
        <v>1</v>
      </c>
      <c r="I1465" s="50"/>
      <c r="J1465" s="11" t="s">
        <v>9641</v>
      </c>
      <c r="K1465" s="11" t="s">
        <v>9544</v>
      </c>
      <c r="L1465" s="11" t="s">
        <v>9237</v>
      </c>
      <c r="M1465" s="12">
        <v>45793</v>
      </c>
      <c r="N1465" s="12">
        <v>45798</v>
      </c>
      <c r="O1465" s="12" t="str">
        <f>IFERROR(_xlfn.XLOOKUP(표1[[#This Row],[시도]]&amp;" "&amp;표1[[#This Row],[시군구]],요금제0402!C:C,요금제0402!G:G),"-")</f>
        <v>서울B&amp;경인A</v>
      </c>
      <c r="P1465" s="40"/>
      <c r="Q1465" s="57">
        <v>0</v>
      </c>
      <c r="R1465" s="18">
        <v>100</v>
      </c>
      <c r="S1465" s="18">
        <v>50</v>
      </c>
      <c r="T1465" s="39" t="s">
        <v>64</v>
      </c>
      <c r="U1465" s="11" t="s">
        <v>150</v>
      </c>
      <c r="V1465" s="11"/>
      <c r="W1465" s="11"/>
      <c r="X1465" s="11" t="s">
        <v>9642</v>
      </c>
      <c r="Y1465" s="127" t="s">
        <v>9643</v>
      </c>
      <c r="Z1465" s="126"/>
      <c r="AA1465" s="11"/>
      <c r="AB1465" s="128"/>
      <c r="AC1465" s="11"/>
      <c r="AD1465" s="11"/>
      <c r="AE1465" s="11"/>
      <c r="AF1465" s="15"/>
      <c r="AG1465" s="56" t="str">
        <f>IFERROR(VLOOKUP(표1[[#This Row],[담당자]],'담당자 정보'!$B:$D,2,0),"")</f>
        <v>바로고</v>
      </c>
      <c r="AH1465" s="11" t="str">
        <f>IFERROR(VLOOKUP(표1[[#This Row],[담당자]],'담당자 정보'!$B:$E,4,0),"")</f>
        <v>1팀</v>
      </c>
      <c r="AI1465" s="167" t="s">
        <v>131</v>
      </c>
      <c r="AJ1465" s="39" t="str">
        <f>IFERROR(VLOOKUP(표1[[#This Row],[담당자]],배민비즈계정!$B:$E,3,0),"")</f>
        <v>kwpark</v>
      </c>
      <c r="AK1465" s="39" t="str">
        <f>IFERROR(VLOOKUP(표1[[#This Row],[담당자]],배민비즈계정!$B:$E,4,0),"")</f>
        <v>010-9098-6748</v>
      </c>
      <c r="AL1465" s="12" t="str">
        <f>VLOOKUP(표1[[#This Row],[담당자]],배민비즈계정!$B:$E,2,0)</f>
        <v>1팀</v>
      </c>
      <c r="AM1465" s="11" t="str">
        <f>VLOOKUP(표1[[#This Row],[담당자]],'담당자 정보'!B:G,6,FALSE)</f>
        <v>평정현</v>
      </c>
      <c r="AN1465" s="11" t="str">
        <f>VLOOKUP(표1[[#This Row],[팀장]],배민비즈계정!$B:$E,3,FALSE)</f>
        <v>jhpyeong</v>
      </c>
      <c r="AO1465" s="16" t="str">
        <f>VLOOKUP(표1[[#This Row],[팀장]],배민비즈계정!$B:$E,4,FALSE)</f>
        <v>010-4660-7292</v>
      </c>
      <c r="AP1465" s="2" t="str">
        <f t="shared" si="21"/>
        <v>경기</v>
      </c>
      <c r="AQ1465" s="2" t="str">
        <f t="shared" si="22"/>
        <v>성남시 수정구</v>
      </c>
      <c r="AR1465" s="2" t="str">
        <f>_xlfn.XLOOKUP(표1[[#This Row],[시도2]]&amp;" "&amp;표1[[#This Row],[시군구2]],요금제0402!C:C,요금제0402!G:G)</f>
        <v>서울B&amp;경인A</v>
      </c>
      <c r="AS1465" s="2"/>
      <c r="AT1465" s="2"/>
      <c r="AU1465" s="2"/>
    </row>
    <row r="1466" spans="1:47" ht="16.5" customHeight="1">
      <c r="A1466" s="60">
        <v>1464</v>
      </c>
      <c r="B1466" s="11"/>
      <c r="C1466" s="11" t="s">
        <v>9644</v>
      </c>
      <c r="D1466" s="11" t="s">
        <v>9645</v>
      </c>
      <c r="E1466" s="11" t="s">
        <v>3758</v>
      </c>
      <c r="F1466" s="11" t="s">
        <v>481</v>
      </c>
      <c r="G1466" s="11" t="s">
        <v>3157</v>
      </c>
      <c r="H1466" s="11">
        <v>1</v>
      </c>
      <c r="I1466" s="50"/>
      <c r="J1466" s="11" t="s">
        <v>9646</v>
      </c>
      <c r="K1466" s="11" t="s">
        <v>9647</v>
      </c>
      <c r="L1466" s="11" t="s">
        <v>9237</v>
      </c>
      <c r="M1466" s="12">
        <v>45793</v>
      </c>
      <c r="N1466" s="12">
        <v>45798</v>
      </c>
      <c r="O1466" s="12" t="str">
        <f>IFERROR(_xlfn.XLOOKUP(표1[[#This Row],[시도]]&amp;" "&amp;표1[[#This Row],[시군구]],요금제0402!C:C,요금제0402!G:G),"-")</f>
        <v>지방</v>
      </c>
      <c r="P1466" s="40"/>
      <c r="Q1466" s="57">
        <v>0</v>
      </c>
      <c r="R1466" s="18">
        <v>100</v>
      </c>
      <c r="S1466" s="18">
        <v>50</v>
      </c>
      <c r="T1466" s="39" t="s">
        <v>64</v>
      </c>
      <c r="U1466" s="11" t="s">
        <v>150</v>
      </c>
      <c r="V1466" s="11"/>
      <c r="W1466" s="11"/>
      <c r="X1466" s="11" t="s">
        <v>8031</v>
      </c>
      <c r="Y1466" s="127" t="s">
        <v>9648</v>
      </c>
      <c r="Z1466" s="126"/>
      <c r="AA1466" s="11"/>
      <c r="AB1466" s="128"/>
      <c r="AC1466" s="11"/>
      <c r="AD1466" s="11"/>
      <c r="AE1466" s="11"/>
      <c r="AF1466" s="15"/>
      <c r="AG1466" s="56" t="str">
        <f>IFERROR(VLOOKUP(표1[[#This Row],[담당자]],'담당자 정보'!$B:$D,2,0),"")</f>
        <v>딜버</v>
      </c>
      <c r="AH1466" s="11" t="str">
        <f>IFERROR(VLOOKUP(표1[[#This Row],[담당자]],'담당자 정보'!$B:$E,4,0),"")</f>
        <v>-</v>
      </c>
      <c r="AI1466" s="167" t="s">
        <v>8405</v>
      </c>
      <c r="AJ1466" s="39">
        <f>IFERROR(VLOOKUP(표1[[#This Row],[담당자]],배민비즈계정!$B:$E,3,0),"")</f>
        <v>0</v>
      </c>
      <c r="AK1466" s="39" t="str">
        <f>IFERROR(VLOOKUP(표1[[#This Row],[담당자]],배민비즈계정!$B:$E,4,0),"")</f>
        <v>010-2599-3731</v>
      </c>
      <c r="AL1466" s="12" t="str">
        <f>VLOOKUP(표1[[#This Row],[담당자]],배민비즈계정!$B:$E,2,0)</f>
        <v>딜버</v>
      </c>
      <c r="AM1466" s="11">
        <f>VLOOKUP(표1[[#This Row],[담당자]],'담당자 정보'!B:G,6,FALSE)</f>
        <v>0</v>
      </c>
      <c r="AN1466" s="11" t="e">
        <f>VLOOKUP(표1[[#This Row],[팀장]],배민비즈계정!$B:$E,3,FALSE)</f>
        <v>#N/A</v>
      </c>
      <c r="AO1466" s="16" t="e">
        <f>VLOOKUP(표1[[#This Row],[팀장]],배민비즈계정!$B:$E,4,FALSE)</f>
        <v>#N/A</v>
      </c>
      <c r="AP1466" s="2" t="str">
        <f t="shared" si="21"/>
        <v>경남</v>
      </c>
      <c r="AQ1466" s="2" t="str">
        <f t="shared" si="22"/>
        <v>김해시</v>
      </c>
      <c r="AR1466" s="2" t="str">
        <f>_xlfn.XLOOKUP(표1[[#This Row],[시도2]]&amp;" "&amp;표1[[#This Row],[시군구2]],요금제0402!C:C,요금제0402!G:G)</f>
        <v>지방</v>
      </c>
      <c r="AS1466" s="2"/>
      <c r="AT1466" s="2"/>
      <c r="AU1466" s="2"/>
    </row>
    <row r="1467" spans="1:47" ht="16.5" customHeight="1">
      <c r="A1467" s="44">
        <v>1465</v>
      </c>
      <c r="B1467" s="11"/>
      <c r="C1467" s="11" t="s">
        <v>9649</v>
      </c>
      <c r="D1467" s="11" t="s">
        <v>9650</v>
      </c>
      <c r="E1467" s="11" t="s">
        <v>3758</v>
      </c>
      <c r="F1467" s="11" t="s">
        <v>109</v>
      </c>
      <c r="G1467" s="11" t="s">
        <v>970</v>
      </c>
      <c r="H1467" s="11">
        <v>1</v>
      </c>
      <c r="I1467" s="50"/>
      <c r="J1467" s="11" t="s">
        <v>9651</v>
      </c>
      <c r="K1467" s="11" t="s">
        <v>7362</v>
      </c>
      <c r="L1467" s="11" t="s">
        <v>9237</v>
      </c>
      <c r="M1467" s="12">
        <v>45793</v>
      </c>
      <c r="N1467" s="12">
        <v>45798</v>
      </c>
      <c r="O1467" s="12" t="str">
        <f>IFERROR(_xlfn.XLOOKUP(표1[[#This Row],[시도]]&amp;" "&amp;표1[[#This Row],[시군구]],요금제0402!C:C,요금제0402!G:G),"-")</f>
        <v>서울B&amp;경인A</v>
      </c>
      <c r="P1467" s="40"/>
      <c r="Q1467" s="57">
        <v>0</v>
      </c>
      <c r="R1467" s="18">
        <v>100</v>
      </c>
      <c r="S1467" s="18">
        <v>50</v>
      </c>
      <c r="T1467" s="39" t="s">
        <v>64</v>
      </c>
      <c r="U1467" s="11" t="s">
        <v>64</v>
      </c>
      <c r="V1467" s="11"/>
      <c r="W1467" s="11"/>
      <c r="X1467" s="11" t="s">
        <v>4611</v>
      </c>
      <c r="Y1467" s="127" t="s">
        <v>9652</v>
      </c>
      <c r="Z1467" s="126"/>
      <c r="AA1467" s="11"/>
      <c r="AB1467" s="128"/>
      <c r="AC1467" s="11"/>
      <c r="AD1467" s="11"/>
      <c r="AE1467" s="11"/>
      <c r="AF1467" s="15"/>
      <c r="AG1467" s="56" t="str">
        <f>IFERROR(VLOOKUP(표1[[#This Row],[담당자]],'담당자 정보'!$B:$D,2,0),"")</f>
        <v>바로고</v>
      </c>
      <c r="AH1467" s="11" t="str">
        <f>IFERROR(VLOOKUP(표1[[#This Row],[담당자]],'담당자 정보'!$B:$E,4,0),"")</f>
        <v>1팀</v>
      </c>
      <c r="AI1467" s="167" t="s">
        <v>131</v>
      </c>
      <c r="AJ1467" s="39" t="str">
        <f>IFERROR(VLOOKUP(표1[[#This Row],[담당자]],배민비즈계정!$B:$E,3,0),"")</f>
        <v>kwpark</v>
      </c>
      <c r="AK1467" s="39" t="str">
        <f>IFERROR(VLOOKUP(표1[[#This Row],[담당자]],배민비즈계정!$B:$E,4,0),"")</f>
        <v>010-9098-6748</v>
      </c>
      <c r="AL1467" s="12" t="str">
        <f>VLOOKUP(표1[[#This Row],[담당자]],배민비즈계정!$B:$E,2,0)</f>
        <v>1팀</v>
      </c>
      <c r="AM1467" s="11" t="str">
        <f>VLOOKUP(표1[[#This Row],[담당자]],'담당자 정보'!B:G,6,FALSE)</f>
        <v>평정현</v>
      </c>
      <c r="AN1467" s="11" t="str">
        <f>VLOOKUP(표1[[#This Row],[팀장]],배민비즈계정!$B:$E,3,FALSE)</f>
        <v>jhpyeong</v>
      </c>
      <c r="AO1467" s="16" t="str">
        <f>VLOOKUP(표1[[#This Row],[팀장]],배민비즈계정!$B:$E,4,FALSE)</f>
        <v>010-4660-7292</v>
      </c>
      <c r="AP1467" s="2" t="str">
        <f t="shared" si="21"/>
        <v>경기</v>
      </c>
      <c r="AQ1467" s="2" t="str">
        <f t="shared" si="22"/>
        <v>수원시 장안구</v>
      </c>
      <c r="AR1467" s="2" t="str">
        <f>_xlfn.XLOOKUP(표1[[#This Row],[시도2]]&amp;" "&amp;표1[[#This Row],[시군구2]],요금제0402!C:C,요금제0402!G:G)</f>
        <v>서울B&amp;경인A</v>
      </c>
      <c r="AS1467" s="2"/>
      <c r="AT1467" s="2"/>
      <c r="AU1467" s="2"/>
    </row>
    <row r="1468" spans="1:47" ht="16.5" customHeight="1">
      <c r="A1468" s="60">
        <v>1466</v>
      </c>
      <c r="B1468" s="11"/>
      <c r="C1468" s="11" t="s">
        <v>9653</v>
      </c>
      <c r="D1468" s="11" t="s">
        <v>9654</v>
      </c>
      <c r="E1468" s="11" t="s">
        <v>108</v>
      </c>
      <c r="F1468" s="11" t="s">
        <v>493</v>
      </c>
      <c r="G1468" s="11" t="s">
        <v>539</v>
      </c>
      <c r="H1468" s="11">
        <v>1</v>
      </c>
      <c r="I1468" s="50"/>
      <c r="J1468" s="11" t="s">
        <v>9655</v>
      </c>
      <c r="K1468" s="11" t="s">
        <v>9656</v>
      </c>
      <c r="L1468" s="11" t="s">
        <v>9237</v>
      </c>
      <c r="M1468" s="12">
        <v>45793</v>
      </c>
      <c r="N1468" s="12">
        <v>45798</v>
      </c>
      <c r="O1468" s="12" t="str">
        <f>IFERROR(_xlfn.XLOOKUP(표1[[#This Row],[시도]]&amp;" "&amp;표1[[#This Row],[시군구]],요금제0402!C:C,요금제0402!G:G),"-")</f>
        <v>지방</v>
      </c>
      <c r="P1468" s="40"/>
      <c r="Q1468" s="57">
        <v>0</v>
      </c>
      <c r="R1468" s="18">
        <v>100</v>
      </c>
      <c r="S1468" s="18">
        <v>50</v>
      </c>
      <c r="T1468" s="39" t="s">
        <v>64</v>
      </c>
      <c r="U1468" s="11" t="s">
        <v>64</v>
      </c>
      <c r="V1468" s="11"/>
      <c r="W1468" s="11"/>
      <c r="X1468" s="11" t="s">
        <v>9657</v>
      </c>
      <c r="Y1468" s="127" t="s">
        <v>9658</v>
      </c>
      <c r="Z1468" s="126"/>
      <c r="AA1468" s="11"/>
      <c r="AB1468" s="128"/>
      <c r="AC1468" s="11"/>
      <c r="AD1468" s="11"/>
      <c r="AE1468" s="11"/>
      <c r="AF1468" s="15"/>
      <c r="AG1468" s="56" t="str">
        <f>IFERROR(VLOOKUP(표1[[#This Row],[담당자]],'담당자 정보'!$B:$D,2,0),"")</f>
        <v>바로고</v>
      </c>
      <c r="AH1468" s="11" t="str">
        <f>IFERROR(VLOOKUP(표1[[#This Row],[담당자]],'담당자 정보'!$B:$E,4,0),"")</f>
        <v>1팀</v>
      </c>
      <c r="AI1468" s="167" t="s">
        <v>131</v>
      </c>
      <c r="AJ1468" s="39" t="str">
        <f>IFERROR(VLOOKUP(표1[[#This Row],[담당자]],배민비즈계정!$B:$E,3,0),"")</f>
        <v>kwpark</v>
      </c>
      <c r="AK1468" s="39" t="str">
        <f>IFERROR(VLOOKUP(표1[[#This Row],[담당자]],배민비즈계정!$B:$E,4,0),"")</f>
        <v>010-9098-6748</v>
      </c>
      <c r="AL1468" s="12" t="str">
        <f>VLOOKUP(표1[[#This Row],[담당자]],배민비즈계정!$B:$E,2,0)</f>
        <v>1팀</v>
      </c>
      <c r="AM1468" s="11" t="str">
        <f>VLOOKUP(표1[[#This Row],[담당자]],'담당자 정보'!B:G,6,FALSE)</f>
        <v>평정현</v>
      </c>
      <c r="AN1468" s="11" t="str">
        <f>VLOOKUP(표1[[#This Row],[팀장]],배민비즈계정!$B:$E,3,FALSE)</f>
        <v>jhpyeong</v>
      </c>
      <c r="AO1468" s="16" t="str">
        <f>VLOOKUP(표1[[#This Row],[팀장]],배민비즈계정!$B:$E,4,FALSE)</f>
        <v>010-4660-7292</v>
      </c>
      <c r="AP1468" s="2" t="str">
        <f t="shared" si="21"/>
        <v>부산</v>
      </c>
      <c r="AQ1468" s="2" t="str">
        <f t="shared" si="22"/>
        <v>해운대구</v>
      </c>
      <c r="AR1468" s="2" t="str">
        <f>_xlfn.XLOOKUP(표1[[#This Row],[시도2]]&amp;" "&amp;표1[[#This Row],[시군구2]],요금제0402!C:C,요금제0402!G:G)</f>
        <v>지방</v>
      </c>
      <c r="AS1468" s="2"/>
      <c r="AT1468" s="2"/>
      <c r="AU1468" s="2"/>
    </row>
    <row r="1469" spans="1:47" ht="16.5" customHeight="1">
      <c r="A1469" s="44">
        <v>1467</v>
      </c>
      <c r="B1469" s="11"/>
      <c r="C1469" s="11" t="s">
        <v>9659</v>
      </c>
      <c r="D1469" s="11" t="s">
        <v>9660</v>
      </c>
      <c r="E1469" s="11" t="s">
        <v>108</v>
      </c>
      <c r="F1469" s="11" t="s">
        <v>109</v>
      </c>
      <c r="G1469" s="11" t="s">
        <v>9343</v>
      </c>
      <c r="H1469" s="11">
        <v>1</v>
      </c>
      <c r="I1469" s="50"/>
      <c r="J1469" s="11" t="s">
        <v>9661</v>
      </c>
      <c r="K1469" s="11" t="s">
        <v>9662</v>
      </c>
      <c r="L1469" s="11" t="s">
        <v>9237</v>
      </c>
      <c r="M1469" s="12">
        <v>45793</v>
      </c>
      <c r="N1469" s="12">
        <v>45798</v>
      </c>
      <c r="O1469" s="12" t="str">
        <f>IFERROR(_xlfn.XLOOKUP(표1[[#This Row],[시도]]&amp;" "&amp;표1[[#This Row],[시군구]],요금제0402!C:C,요금제0402!G:G),"-")</f>
        <v>경인B</v>
      </c>
      <c r="P1469" s="40"/>
      <c r="Q1469" s="57">
        <v>0</v>
      </c>
      <c r="R1469" s="18">
        <v>100</v>
      </c>
      <c r="S1469" s="18">
        <v>50</v>
      </c>
      <c r="T1469" s="39" t="s">
        <v>64</v>
      </c>
      <c r="U1469" s="11" t="s">
        <v>64</v>
      </c>
      <c r="V1469" s="11"/>
      <c r="W1469" s="11"/>
      <c r="X1469" s="11" t="s">
        <v>883</v>
      </c>
      <c r="Y1469" s="127" t="s">
        <v>9663</v>
      </c>
      <c r="Z1469" s="126"/>
      <c r="AA1469" s="11"/>
      <c r="AB1469" s="128"/>
      <c r="AC1469" s="11"/>
      <c r="AD1469" s="11"/>
      <c r="AE1469" s="11"/>
      <c r="AF1469" s="15"/>
      <c r="AG1469" s="56" t="str">
        <f>IFERROR(VLOOKUP(표1[[#This Row],[담당자]],'담당자 정보'!$B:$D,2,0),"")</f>
        <v>바로고</v>
      </c>
      <c r="AH1469" s="11" t="str">
        <f>IFERROR(VLOOKUP(표1[[#This Row],[담당자]],'담당자 정보'!$B:$E,4,0),"")</f>
        <v>1팀</v>
      </c>
      <c r="AI1469" s="167" t="s">
        <v>131</v>
      </c>
      <c r="AJ1469" s="39" t="str">
        <f>IFERROR(VLOOKUP(표1[[#This Row],[담당자]],배민비즈계정!$B:$E,3,0),"")</f>
        <v>kwpark</v>
      </c>
      <c r="AK1469" s="39" t="str">
        <f>IFERROR(VLOOKUP(표1[[#This Row],[담당자]],배민비즈계정!$B:$E,4,0),"")</f>
        <v>010-9098-6748</v>
      </c>
      <c r="AL1469" s="12" t="str">
        <f>VLOOKUP(표1[[#This Row],[담당자]],배민비즈계정!$B:$E,2,0)</f>
        <v>1팀</v>
      </c>
      <c r="AM1469" s="11" t="str">
        <f>VLOOKUP(표1[[#This Row],[담당자]],'담당자 정보'!B:G,6,FALSE)</f>
        <v>평정현</v>
      </c>
      <c r="AN1469" s="11" t="str">
        <f>VLOOKUP(표1[[#This Row],[팀장]],배민비즈계정!$B:$E,3,FALSE)</f>
        <v>jhpyeong</v>
      </c>
      <c r="AO1469" s="16" t="str">
        <f>VLOOKUP(표1[[#This Row],[팀장]],배민비즈계정!$B:$E,4,FALSE)</f>
        <v>010-4660-7292</v>
      </c>
      <c r="AP1469" s="2" t="str">
        <f t="shared" si="21"/>
        <v>경기</v>
      </c>
      <c r="AQ1469" s="2" t="str">
        <f t="shared" si="22"/>
        <v>부천시</v>
      </c>
      <c r="AR1469" s="2" t="str">
        <f>_xlfn.XLOOKUP(표1[[#This Row],[시도2]]&amp;" "&amp;표1[[#This Row],[시군구2]],요금제0402!C:C,요금제0402!G:G)</f>
        <v>경인B</v>
      </c>
      <c r="AS1469" s="2"/>
      <c r="AT1469" s="2"/>
      <c r="AU1469" s="2"/>
    </row>
    <row r="1470" spans="1:47" ht="16.5" customHeight="1">
      <c r="A1470" s="60">
        <v>1468</v>
      </c>
      <c r="B1470" s="11"/>
      <c r="C1470" s="11" t="s">
        <v>9664</v>
      </c>
      <c r="D1470" s="11" t="s">
        <v>9665</v>
      </c>
      <c r="E1470" s="11" t="s">
        <v>3758</v>
      </c>
      <c r="F1470" s="11" t="s">
        <v>57</v>
      </c>
      <c r="G1470" s="11" t="s">
        <v>634</v>
      </c>
      <c r="H1470" s="11">
        <v>1</v>
      </c>
      <c r="I1470" s="50"/>
      <c r="J1470" s="11" t="s">
        <v>9666</v>
      </c>
      <c r="K1470" s="11" t="s">
        <v>9667</v>
      </c>
      <c r="L1470" s="11" t="s">
        <v>9237</v>
      </c>
      <c r="M1470" s="12">
        <v>45793</v>
      </c>
      <c r="N1470" s="12">
        <v>45798</v>
      </c>
      <c r="O1470" s="12" t="str">
        <f>IFERROR(_xlfn.XLOOKUP(표1[[#This Row],[시도]]&amp;" "&amp;표1[[#This Row],[시군구]],요금제0402!C:C,요금제0402!G:G),"-")</f>
        <v>서울B&amp;경인A</v>
      </c>
      <c r="P1470" s="40"/>
      <c r="Q1470" s="57">
        <v>0</v>
      </c>
      <c r="R1470" s="18">
        <v>100</v>
      </c>
      <c r="S1470" s="18">
        <v>50</v>
      </c>
      <c r="T1470" s="39" t="s">
        <v>64</v>
      </c>
      <c r="U1470" s="11" t="s">
        <v>64</v>
      </c>
      <c r="V1470" s="11"/>
      <c r="W1470" s="11"/>
      <c r="X1470" s="11" t="s">
        <v>4489</v>
      </c>
      <c r="Y1470" s="127" t="s">
        <v>9668</v>
      </c>
      <c r="Z1470" s="126"/>
      <c r="AA1470" s="11"/>
      <c r="AB1470" s="128"/>
      <c r="AC1470" s="11"/>
      <c r="AD1470" s="11"/>
      <c r="AE1470" s="11"/>
      <c r="AF1470" s="15"/>
      <c r="AG1470" s="56" t="str">
        <f>IFERROR(VLOOKUP(표1[[#This Row],[담당자]],'담당자 정보'!$B:$D,2,0),"")</f>
        <v>바로고</v>
      </c>
      <c r="AH1470" s="11" t="str">
        <f>IFERROR(VLOOKUP(표1[[#This Row],[담당자]],'담당자 정보'!$B:$E,4,0),"")</f>
        <v>1팀</v>
      </c>
      <c r="AI1470" s="167" t="s">
        <v>131</v>
      </c>
      <c r="AJ1470" s="39" t="str">
        <f>IFERROR(VLOOKUP(표1[[#This Row],[담당자]],배민비즈계정!$B:$E,3,0),"")</f>
        <v>kwpark</v>
      </c>
      <c r="AK1470" s="39" t="str">
        <f>IFERROR(VLOOKUP(표1[[#This Row],[담당자]],배민비즈계정!$B:$E,4,0),"")</f>
        <v>010-9098-6748</v>
      </c>
      <c r="AL1470" s="12" t="str">
        <f>VLOOKUP(표1[[#This Row],[담당자]],배민비즈계정!$B:$E,2,0)</f>
        <v>1팀</v>
      </c>
      <c r="AM1470" s="11" t="str">
        <f>VLOOKUP(표1[[#This Row],[담당자]],'담당자 정보'!B:G,6,FALSE)</f>
        <v>평정현</v>
      </c>
      <c r="AN1470" s="11" t="str">
        <f>VLOOKUP(표1[[#This Row],[팀장]],배민비즈계정!$B:$E,3,FALSE)</f>
        <v>jhpyeong</v>
      </c>
      <c r="AO1470" s="16" t="str">
        <f>VLOOKUP(표1[[#This Row],[팀장]],배민비즈계정!$B:$E,4,FALSE)</f>
        <v>010-4660-7292</v>
      </c>
      <c r="AP1470" s="2" t="str">
        <f t="shared" si="21"/>
        <v>서울</v>
      </c>
      <c r="AQ1470" s="2" t="str">
        <f t="shared" si="22"/>
        <v>강동구</v>
      </c>
      <c r="AR1470" s="2" t="str">
        <f>_xlfn.XLOOKUP(표1[[#This Row],[시도2]]&amp;" "&amp;표1[[#This Row],[시군구2]],요금제0402!C:C,요금제0402!G:G)</f>
        <v>서울B&amp;경인A</v>
      </c>
      <c r="AS1470" s="2"/>
      <c r="AT1470" s="2"/>
      <c r="AU1470" s="2"/>
    </row>
    <row r="1471" spans="1:47" ht="16.5" customHeight="1">
      <c r="A1471" s="44">
        <v>1469</v>
      </c>
      <c r="B1471" s="11"/>
      <c r="C1471" s="11" t="s">
        <v>9669</v>
      </c>
      <c r="D1471" s="11" t="s">
        <v>9670</v>
      </c>
      <c r="E1471" s="11" t="s">
        <v>56</v>
      </c>
      <c r="F1471" s="11" t="s">
        <v>493</v>
      </c>
      <c r="G1471" s="11" t="s">
        <v>539</v>
      </c>
      <c r="H1471" s="11">
        <v>2</v>
      </c>
      <c r="I1471" s="50"/>
      <c r="J1471" s="11" t="s">
        <v>9671</v>
      </c>
      <c r="K1471" s="11" t="s">
        <v>9672</v>
      </c>
      <c r="L1471" s="11" t="s">
        <v>9237</v>
      </c>
      <c r="M1471" s="12">
        <v>45793</v>
      </c>
      <c r="N1471" s="12">
        <v>45798</v>
      </c>
      <c r="O1471" s="12" t="str">
        <f>IFERROR(_xlfn.XLOOKUP(표1[[#This Row],[시도]]&amp;" "&amp;표1[[#This Row],[시군구]],요금제0402!C:C,요금제0402!G:G),"-")</f>
        <v>지방</v>
      </c>
      <c r="P1471" s="40"/>
      <c r="Q1471" s="57">
        <v>0</v>
      </c>
      <c r="R1471" s="18">
        <v>100</v>
      </c>
      <c r="S1471" s="18">
        <v>50</v>
      </c>
      <c r="T1471" s="39" t="s">
        <v>64</v>
      </c>
      <c r="U1471" s="11" t="s">
        <v>64</v>
      </c>
      <c r="V1471" s="11"/>
      <c r="W1471" s="11"/>
      <c r="X1471" s="11" t="s">
        <v>8857</v>
      </c>
      <c r="Y1471" s="127" t="s">
        <v>9673</v>
      </c>
      <c r="Z1471" s="126"/>
      <c r="AA1471" s="11"/>
      <c r="AB1471" s="128"/>
      <c r="AC1471" s="11"/>
      <c r="AD1471" s="11"/>
      <c r="AE1471" s="11"/>
      <c r="AF1471" s="15"/>
      <c r="AG1471" s="56" t="str">
        <f>IFERROR(VLOOKUP(표1[[#This Row],[담당자]],'담당자 정보'!$B:$D,2,0),"")</f>
        <v>바로고</v>
      </c>
      <c r="AH1471" s="11" t="str">
        <f>IFERROR(VLOOKUP(표1[[#This Row],[담당자]],'담당자 정보'!$B:$E,4,0),"")</f>
        <v>2팀</v>
      </c>
      <c r="AI1471" s="167" t="s">
        <v>535</v>
      </c>
      <c r="AJ1471" s="39" t="str">
        <f>IFERROR(VLOOKUP(표1[[#This Row],[담당자]],배민비즈계정!$B:$E,3,0),"")</f>
        <v>yckim</v>
      </c>
      <c r="AK1471" s="39" t="str">
        <f>IFERROR(VLOOKUP(표1[[#This Row],[담당자]],배민비즈계정!$B:$E,4,0),"")</f>
        <v>010-9995-3121</v>
      </c>
      <c r="AL1471" s="12" t="str">
        <f>VLOOKUP(표1[[#This Row],[담당자]],배민비즈계정!$B:$E,2,0)</f>
        <v>2팀</v>
      </c>
      <c r="AM1471" s="11" t="str">
        <f>VLOOKUP(표1[[#This Row],[담당자]],'담당자 정보'!B:G,6,FALSE)</f>
        <v>최융희</v>
      </c>
      <c r="AN1471" s="11" t="str">
        <f>VLOOKUP(표1[[#This Row],[팀장]],배민비즈계정!$B:$E,3,FALSE)</f>
        <v>yhchoi62</v>
      </c>
      <c r="AO1471" s="16" t="str">
        <f>VLOOKUP(표1[[#This Row],[팀장]],배민비즈계정!$B:$E,4,FALSE)</f>
        <v xml:space="preserve"> 010-2336-6262</v>
      </c>
      <c r="AP1471" s="2" t="str">
        <f t="shared" si="21"/>
        <v>부산</v>
      </c>
      <c r="AQ1471" s="2" t="str">
        <f t="shared" si="22"/>
        <v>해운대구</v>
      </c>
      <c r="AR1471" s="2" t="str">
        <f>_xlfn.XLOOKUP(표1[[#This Row],[시도2]]&amp;" "&amp;표1[[#This Row],[시군구2]],요금제0402!C:C,요금제0402!G:G)</f>
        <v>지방</v>
      </c>
      <c r="AS1471" s="2"/>
      <c r="AT1471" s="2"/>
      <c r="AU1471" s="2"/>
    </row>
    <row r="1472" spans="1:47" ht="16.5" customHeight="1">
      <c r="A1472" s="60">
        <v>1470</v>
      </c>
      <c r="B1472" s="11"/>
      <c r="C1472" s="11" t="s">
        <v>9674</v>
      </c>
      <c r="D1472" s="11" t="s">
        <v>9675</v>
      </c>
      <c r="E1472" s="11" t="s">
        <v>108</v>
      </c>
      <c r="F1472" s="11" t="s">
        <v>109</v>
      </c>
      <c r="G1472" s="11" t="s">
        <v>1148</v>
      </c>
      <c r="H1472" s="11">
        <v>1</v>
      </c>
      <c r="I1472" s="50"/>
      <c r="J1472" s="11" t="s">
        <v>9676</v>
      </c>
      <c r="K1472" s="11" t="s">
        <v>5876</v>
      </c>
      <c r="L1472" s="11" t="s">
        <v>9237</v>
      </c>
      <c r="M1472" s="12">
        <v>45793</v>
      </c>
      <c r="N1472" s="12">
        <v>45798</v>
      </c>
      <c r="O1472" s="12" t="str">
        <f>IFERROR(_xlfn.XLOOKUP(표1[[#This Row],[시도]]&amp;" "&amp;표1[[#This Row],[시군구]],요금제0402!C:C,요금제0402!G:G),"-")</f>
        <v>경인B</v>
      </c>
      <c r="P1472" s="40"/>
      <c r="Q1472" s="57">
        <v>0</v>
      </c>
      <c r="R1472" s="18">
        <v>100</v>
      </c>
      <c r="S1472" s="18">
        <v>50</v>
      </c>
      <c r="T1472" s="39" t="s">
        <v>64</v>
      </c>
      <c r="U1472" s="11" t="s">
        <v>64</v>
      </c>
      <c r="V1472" s="11"/>
      <c r="W1472" s="11"/>
      <c r="X1472" s="11" t="s">
        <v>9677</v>
      </c>
      <c r="Y1472" s="127" t="s">
        <v>9678</v>
      </c>
      <c r="Z1472" s="126"/>
      <c r="AA1472" s="11"/>
      <c r="AB1472" s="128"/>
      <c r="AC1472" s="11"/>
      <c r="AD1472" s="11"/>
      <c r="AE1472" s="11"/>
      <c r="AF1472" s="15"/>
      <c r="AG1472" s="56" t="str">
        <f>IFERROR(VLOOKUP(표1[[#This Row],[담당자]],'담당자 정보'!$B:$D,2,0),"")</f>
        <v>바로고</v>
      </c>
      <c r="AH1472" s="11" t="str">
        <f>IFERROR(VLOOKUP(표1[[#This Row],[담당자]],'담당자 정보'!$B:$E,4,0),"")</f>
        <v>1팀</v>
      </c>
      <c r="AI1472" s="167" t="s">
        <v>131</v>
      </c>
      <c r="AJ1472" s="39" t="str">
        <f>IFERROR(VLOOKUP(표1[[#This Row],[담당자]],배민비즈계정!$B:$E,3,0),"")</f>
        <v>kwpark</v>
      </c>
      <c r="AK1472" s="39" t="str">
        <f>IFERROR(VLOOKUP(표1[[#This Row],[담당자]],배민비즈계정!$B:$E,4,0),"")</f>
        <v>010-9098-6748</v>
      </c>
      <c r="AL1472" s="12" t="str">
        <f>VLOOKUP(표1[[#This Row],[담당자]],배민비즈계정!$B:$E,2,0)</f>
        <v>1팀</v>
      </c>
      <c r="AM1472" s="11" t="str">
        <f>VLOOKUP(표1[[#This Row],[담당자]],'담당자 정보'!B:G,6,FALSE)</f>
        <v>평정현</v>
      </c>
      <c r="AN1472" s="11" t="str">
        <f>VLOOKUP(표1[[#This Row],[팀장]],배민비즈계정!$B:$E,3,FALSE)</f>
        <v>jhpyeong</v>
      </c>
      <c r="AO1472" s="16" t="str">
        <f>VLOOKUP(표1[[#This Row],[팀장]],배민비즈계정!$B:$E,4,FALSE)</f>
        <v>010-4660-7292</v>
      </c>
      <c r="AP1472" s="2" t="str">
        <f t="shared" si="21"/>
        <v>경기</v>
      </c>
      <c r="AQ1472" s="2" t="str">
        <f t="shared" si="22"/>
        <v>파주시</v>
      </c>
      <c r="AR1472" s="2" t="str">
        <f>_xlfn.XLOOKUP(표1[[#This Row],[시도2]]&amp;" "&amp;표1[[#This Row],[시군구2]],요금제0402!C:C,요금제0402!G:G)</f>
        <v>경인B</v>
      </c>
      <c r="AS1472" s="2"/>
      <c r="AT1472" s="2"/>
      <c r="AU1472" s="2"/>
    </row>
    <row r="1473" spans="1:47" ht="16.5" customHeight="1">
      <c r="A1473" s="44">
        <v>1471</v>
      </c>
      <c r="B1473" s="11"/>
      <c r="C1473" s="11" t="s">
        <v>9679</v>
      </c>
      <c r="D1473" s="11" t="s">
        <v>9680</v>
      </c>
      <c r="E1473" s="11" t="s">
        <v>56</v>
      </c>
      <c r="F1473" s="11" t="s">
        <v>288</v>
      </c>
      <c r="G1473" s="11" t="s">
        <v>289</v>
      </c>
      <c r="H1473" s="11">
        <v>1</v>
      </c>
      <c r="I1473" s="50"/>
      <c r="J1473" s="11" t="s">
        <v>9681</v>
      </c>
      <c r="K1473" s="11" t="s">
        <v>9682</v>
      </c>
      <c r="L1473" s="11" t="s">
        <v>9237</v>
      </c>
      <c r="M1473" s="12">
        <v>45793</v>
      </c>
      <c r="N1473" s="12">
        <v>45798</v>
      </c>
      <c r="O1473" s="12" t="str">
        <f>IFERROR(_xlfn.XLOOKUP(표1[[#This Row],[시도]]&amp;" "&amp;표1[[#This Row],[시군구]],요금제0402!C:C,요금제0402!G:G),"-")</f>
        <v>지방</v>
      </c>
      <c r="P1473" s="40"/>
      <c r="Q1473" s="57">
        <v>0</v>
      </c>
      <c r="R1473" s="18">
        <v>100</v>
      </c>
      <c r="S1473" s="18">
        <v>0</v>
      </c>
      <c r="T1473" s="39" t="s">
        <v>150</v>
      </c>
      <c r="U1473" s="11" t="s">
        <v>150</v>
      </c>
      <c r="V1473" s="11"/>
      <c r="W1473" s="11"/>
      <c r="X1473" s="11" t="s">
        <v>9683</v>
      </c>
      <c r="Y1473" s="127" t="s">
        <v>9684</v>
      </c>
      <c r="Z1473" s="126"/>
      <c r="AA1473" s="11"/>
      <c r="AB1473" s="128"/>
      <c r="AC1473" s="11"/>
      <c r="AD1473" s="11"/>
      <c r="AE1473" s="11"/>
      <c r="AF1473" s="15"/>
      <c r="AG1473" s="56" t="str">
        <f>IFERROR(VLOOKUP(표1[[#This Row],[담당자]],'담당자 정보'!$B:$D,2,0),"")</f>
        <v>바로고</v>
      </c>
      <c r="AH1473" s="11" t="str">
        <f>IFERROR(VLOOKUP(표1[[#This Row],[담당자]],'담당자 정보'!$B:$E,4,0),"")</f>
        <v>2팀</v>
      </c>
      <c r="AI1473" s="167" t="s">
        <v>298</v>
      </c>
      <c r="AJ1473" s="39" t="str">
        <f>IFERROR(VLOOKUP(표1[[#This Row],[담당자]],배민비즈계정!$B:$E,3,0),"")</f>
        <v>hbshim</v>
      </c>
      <c r="AK1473" s="39" t="str">
        <f>IFERROR(VLOOKUP(표1[[#This Row],[담당자]],배민비즈계정!$B:$E,4,0),"")</f>
        <v xml:space="preserve"> 010-8940-9029</v>
      </c>
      <c r="AL1473" s="12" t="str">
        <f>VLOOKUP(표1[[#This Row],[담당자]],배민비즈계정!$B:$E,2,0)</f>
        <v>2팀</v>
      </c>
      <c r="AM1473" s="11" t="str">
        <f>VLOOKUP(표1[[#This Row],[담당자]],'담당자 정보'!B:G,6,FALSE)</f>
        <v>최융희</v>
      </c>
      <c r="AN1473" s="11" t="str">
        <f>VLOOKUP(표1[[#This Row],[팀장]],배민비즈계정!$B:$E,3,FALSE)</f>
        <v>yhchoi62</v>
      </c>
      <c r="AO1473" s="16" t="str">
        <f>VLOOKUP(표1[[#This Row],[팀장]],배민비즈계정!$B:$E,4,FALSE)</f>
        <v xml:space="preserve"> 010-2336-6262</v>
      </c>
      <c r="AP1473" s="2" t="str">
        <f t="shared" si="21"/>
        <v>대전</v>
      </c>
      <c r="AQ1473" s="2" t="str">
        <f t="shared" si="22"/>
        <v>동구</v>
      </c>
      <c r="AR1473" s="2" t="str">
        <f>_xlfn.XLOOKUP(표1[[#This Row],[시도2]]&amp;" "&amp;표1[[#This Row],[시군구2]],요금제0402!C:C,요금제0402!G:G)</f>
        <v>지방</v>
      </c>
      <c r="AS1473" s="2"/>
      <c r="AT1473" s="2"/>
      <c r="AU1473" s="2"/>
    </row>
    <row r="1474" spans="1:47" ht="16.5" customHeight="1">
      <c r="A1474" s="60">
        <v>1472</v>
      </c>
      <c r="B1474" s="11"/>
      <c r="C1474" s="11" t="s">
        <v>9685</v>
      </c>
      <c r="D1474" s="11" t="s">
        <v>9686</v>
      </c>
      <c r="E1474" s="11" t="s">
        <v>56</v>
      </c>
      <c r="F1474" s="11" t="s">
        <v>288</v>
      </c>
      <c r="G1474" s="11" t="s">
        <v>289</v>
      </c>
      <c r="H1474" s="11">
        <v>1</v>
      </c>
      <c r="I1474" s="50"/>
      <c r="J1474" s="11" t="s">
        <v>9687</v>
      </c>
      <c r="K1474" s="11" t="s">
        <v>9688</v>
      </c>
      <c r="L1474" s="11" t="s">
        <v>9237</v>
      </c>
      <c r="M1474" s="12">
        <v>45793</v>
      </c>
      <c r="N1474" s="12">
        <v>45798</v>
      </c>
      <c r="O1474" s="12" t="str">
        <f>IFERROR(_xlfn.XLOOKUP(표1[[#This Row],[시도]]&amp;" "&amp;표1[[#This Row],[시군구]],요금제0402!C:C,요금제0402!G:G),"-")</f>
        <v>지방</v>
      </c>
      <c r="P1474" s="40"/>
      <c r="Q1474" s="57">
        <v>0</v>
      </c>
      <c r="R1474" s="18">
        <v>100</v>
      </c>
      <c r="S1474" s="18">
        <v>0</v>
      </c>
      <c r="T1474" s="39" t="s">
        <v>150</v>
      </c>
      <c r="U1474" s="11" t="s">
        <v>150</v>
      </c>
      <c r="V1474" s="11"/>
      <c r="W1474" s="11"/>
      <c r="X1474" s="11" t="s">
        <v>9683</v>
      </c>
      <c r="Y1474" s="127" t="s">
        <v>9684</v>
      </c>
      <c r="Z1474" s="126"/>
      <c r="AA1474" s="11"/>
      <c r="AB1474" s="128"/>
      <c r="AC1474" s="11"/>
      <c r="AD1474" s="11"/>
      <c r="AE1474" s="11"/>
      <c r="AF1474" s="15"/>
      <c r="AG1474" s="56" t="str">
        <f>IFERROR(VLOOKUP(표1[[#This Row],[담당자]],'담당자 정보'!$B:$D,2,0),"")</f>
        <v>바로고</v>
      </c>
      <c r="AH1474" s="11" t="str">
        <f>IFERROR(VLOOKUP(표1[[#This Row],[담당자]],'담당자 정보'!$B:$E,4,0),"")</f>
        <v>2팀</v>
      </c>
      <c r="AI1474" s="167" t="s">
        <v>298</v>
      </c>
      <c r="AJ1474" s="39" t="str">
        <f>IFERROR(VLOOKUP(표1[[#This Row],[담당자]],배민비즈계정!$B:$E,3,0),"")</f>
        <v>hbshim</v>
      </c>
      <c r="AK1474" s="39" t="str">
        <f>IFERROR(VLOOKUP(표1[[#This Row],[담당자]],배민비즈계정!$B:$E,4,0),"")</f>
        <v xml:space="preserve"> 010-8940-9029</v>
      </c>
      <c r="AL1474" s="12" t="str">
        <f>VLOOKUP(표1[[#This Row],[담당자]],배민비즈계정!$B:$E,2,0)</f>
        <v>2팀</v>
      </c>
      <c r="AM1474" s="11" t="str">
        <f>VLOOKUP(표1[[#This Row],[담당자]],'담당자 정보'!B:G,6,FALSE)</f>
        <v>최융희</v>
      </c>
      <c r="AN1474" s="11" t="str">
        <f>VLOOKUP(표1[[#This Row],[팀장]],배민비즈계정!$B:$E,3,FALSE)</f>
        <v>yhchoi62</v>
      </c>
      <c r="AO1474" s="16" t="str">
        <f>VLOOKUP(표1[[#This Row],[팀장]],배민비즈계정!$B:$E,4,FALSE)</f>
        <v xml:space="preserve"> 010-2336-6262</v>
      </c>
      <c r="AP1474" s="2" t="str">
        <f t="shared" si="21"/>
        <v>대전</v>
      </c>
      <c r="AQ1474" s="2" t="str">
        <f t="shared" si="22"/>
        <v>동구</v>
      </c>
      <c r="AR1474" s="2" t="str">
        <f>_xlfn.XLOOKUP(표1[[#This Row],[시도2]]&amp;" "&amp;표1[[#This Row],[시군구2]],요금제0402!C:C,요금제0402!G:G)</f>
        <v>지방</v>
      </c>
      <c r="AS1474" s="2"/>
      <c r="AT1474" s="2"/>
      <c r="AU1474" s="2"/>
    </row>
    <row r="1475" spans="1:47" ht="16.5" customHeight="1">
      <c r="A1475" s="44">
        <v>1473</v>
      </c>
      <c r="B1475" s="11"/>
      <c r="C1475" s="11" t="s">
        <v>9689</v>
      </c>
      <c r="D1475" s="11" t="s">
        <v>9690</v>
      </c>
      <c r="E1475" s="11" t="s">
        <v>108</v>
      </c>
      <c r="F1475" s="11" t="s">
        <v>288</v>
      </c>
      <c r="G1475" s="11" t="s">
        <v>435</v>
      </c>
      <c r="H1475" s="11">
        <v>1</v>
      </c>
      <c r="I1475" s="50"/>
      <c r="J1475" s="11" t="s">
        <v>9691</v>
      </c>
      <c r="K1475" s="11" t="s">
        <v>9692</v>
      </c>
      <c r="L1475" s="11" t="s">
        <v>9237</v>
      </c>
      <c r="M1475" s="12">
        <v>45793</v>
      </c>
      <c r="N1475" s="12">
        <v>45798</v>
      </c>
      <c r="O1475" s="12" t="str">
        <f>IFERROR(_xlfn.XLOOKUP(표1[[#This Row],[시도]]&amp;" "&amp;표1[[#This Row],[시군구]],요금제0402!C:C,요금제0402!G:G),"-")</f>
        <v>지방</v>
      </c>
      <c r="P1475" s="40"/>
      <c r="Q1475" s="57">
        <v>0</v>
      </c>
      <c r="R1475" s="18">
        <v>100</v>
      </c>
      <c r="S1475" s="18">
        <v>0</v>
      </c>
      <c r="T1475" s="39" t="s">
        <v>150</v>
      </c>
      <c r="U1475" s="11" t="s">
        <v>150</v>
      </c>
      <c r="V1475" s="11"/>
      <c r="W1475" s="11"/>
      <c r="X1475" s="11" t="s">
        <v>9683</v>
      </c>
      <c r="Y1475" s="127" t="s">
        <v>9684</v>
      </c>
      <c r="Z1475" s="126"/>
      <c r="AA1475" s="11"/>
      <c r="AB1475" s="128"/>
      <c r="AC1475" s="11"/>
      <c r="AD1475" s="11"/>
      <c r="AE1475" s="11"/>
      <c r="AF1475" s="15"/>
      <c r="AG1475" s="56" t="str">
        <f>IFERROR(VLOOKUP(표1[[#This Row],[담당자]],'담당자 정보'!$B:$D,2,0),"")</f>
        <v>바로고</v>
      </c>
      <c r="AH1475" s="11" t="str">
        <f>IFERROR(VLOOKUP(표1[[#This Row],[담당자]],'담당자 정보'!$B:$E,4,0),"")</f>
        <v>2팀</v>
      </c>
      <c r="AI1475" s="167" t="s">
        <v>298</v>
      </c>
      <c r="AJ1475" s="39" t="str">
        <f>IFERROR(VLOOKUP(표1[[#This Row],[담당자]],배민비즈계정!$B:$E,3,0),"")</f>
        <v>hbshim</v>
      </c>
      <c r="AK1475" s="39" t="str">
        <f>IFERROR(VLOOKUP(표1[[#This Row],[담당자]],배민비즈계정!$B:$E,4,0),"")</f>
        <v xml:space="preserve"> 010-8940-9029</v>
      </c>
      <c r="AL1475" s="12" t="str">
        <f>VLOOKUP(표1[[#This Row],[담당자]],배민비즈계정!$B:$E,2,0)</f>
        <v>2팀</v>
      </c>
      <c r="AM1475" s="11" t="str">
        <f>VLOOKUP(표1[[#This Row],[담당자]],'담당자 정보'!B:G,6,FALSE)</f>
        <v>최융희</v>
      </c>
      <c r="AN1475" s="11" t="str">
        <f>VLOOKUP(표1[[#This Row],[팀장]],배민비즈계정!$B:$E,3,FALSE)</f>
        <v>yhchoi62</v>
      </c>
      <c r="AO1475" s="16" t="str">
        <f>VLOOKUP(표1[[#This Row],[팀장]],배민비즈계정!$B:$E,4,FALSE)</f>
        <v xml:space="preserve"> 010-2336-6262</v>
      </c>
      <c r="AP1475" s="2" t="str">
        <f t="shared" si="21"/>
        <v>대전</v>
      </c>
      <c r="AQ1475" s="2" t="str">
        <f t="shared" si="22"/>
        <v>서구</v>
      </c>
      <c r="AR1475" s="2" t="str">
        <f>_xlfn.XLOOKUP(표1[[#This Row],[시도2]]&amp;" "&amp;표1[[#This Row],[시군구2]],요금제0402!C:C,요금제0402!G:G)</f>
        <v>지방</v>
      </c>
      <c r="AS1475" s="2"/>
      <c r="AT1475" s="2"/>
      <c r="AU1475" s="2"/>
    </row>
    <row r="1476" spans="1:47" ht="16.5" customHeight="1">
      <c r="A1476" s="60">
        <v>1474</v>
      </c>
      <c r="B1476" s="11"/>
      <c r="C1476" s="11" t="s">
        <v>9693</v>
      </c>
      <c r="D1476" s="11" t="s">
        <v>9694</v>
      </c>
      <c r="E1476" s="11" t="s">
        <v>3758</v>
      </c>
      <c r="F1476" s="11" t="s">
        <v>109</v>
      </c>
      <c r="G1476" s="11" t="s">
        <v>819</v>
      </c>
      <c r="H1476" s="11">
        <v>1</v>
      </c>
      <c r="I1476" s="50"/>
      <c r="J1476" s="11" t="s">
        <v>9695</v>
      </c>
      <c r="K1476" s="11" t="s">
        <v>9696</v>
      </c>
      <c r="L1476" s="11" t="s">
        <v>9237</v>
      </c>
      <c r="M1476" s="12">
        <v>45793</v>
      </c>
      <c r="N1476" s="12">
        <v>45798</v>
      </c>
      <c r="O1476" s="12" t="str">
        <f>IFERROR(_xlfn.XLOOKUP(표1[[#This Row],[시도]]&amp;" "&amp;표1[[#This Row],[시군구]],요금제0402!C:C,요금제0402!G:G),"-")</f>
        <v>경인B</v>
      </c>
      <c r="P1476" s="40"/>
      <c r="Q1476" s="57">
        <v>0</v>
      </c>
      <c r="R1476" s="18">
        <v>100</v>
      </c>
      <c r="S1476" s="18">
        <v>50</v>
      </c>
      <c r="T1476" s="39" t="s">
        <v>64</v>
      </c>
      <c r="U1476" s="11" t="s">
        <v>150</v>
      </c>
      <c r="V1476" s="11"/>
      <c r="W1476" s="11"/>
      <c r="X1476" s="11" t="s">
        <v>9697</v>
      </c>
      <c r="Y1476" s="127" t="s">
        <v>9698</v>
      </c>
      <c r="Z1476" s="126"/>
      <c r="AA1476" s="11"/>
      <c r="AB1476" s="128"/>
      <c r="AC1476" s="11"/>
      <c r="AD1476" s="11"/>
      <c r="AE1476" s="11"/>
      <c r="AF1476" s="15"/>
      <c r="AG1476" s="56" t="str">
        <f>IFERROR(VLOOKUP(표1[[#This Row],[담당자]],'담당자 정보'!$B:$D,2,0),"")</f>
        <v>바로고</v>
      </c>
      <c r="AH1476" s="11" t="str">
        <f>IFERROR(VLOOKUP(표1[[#This Row],[담당자]],'담당자 정보'!$B:$E,4,0),"")</f>
        <v>1팀</v>
      </c>
      <c r="AI1476" s="167" t="s">
        <v>131</v>
      </c>
      <c r="AJ1476" s="39" t="str">
        <f>IFERROR(VLOOKUP(표1[[#This Row],[담당자]],배민비즈계정!$B:$E,3,0),"")</f>
        <v>kwpark</v>
      </c>
      <c r="AK1476" s="39" t="str">
        <f>IFERROR(VLOOKUP(표1[[#This Row],[담당자]],배민비즈계정!$B:$E,4,0),"")</f>
        <v>010-9098-6748</v>
      </c>
      <c r="AL1476" s="12" t="str">
        <f>VLOOKUP(표1[[#This Row],[담당자]],배민비즈계정!$B:$E,2,0)</f>
        <v>1팀</v>
      </c>
      <c r="AM1476" s="11" t="str">
        <f>VLOOKUP(표1[[#This Row],[담당자]],'담당자 정보'!B:G,6,FALSE)</f>
        <v>평정현</v>
      </c>
      <c r="AN1476" s="11" t="str">
        <f>VLOOKUP(표1[[#This Row],[팀장]],배민비즈계정!$B:$E,3,FALSE)</f>
        <v>jhpyeong</v>
      </c>
      <c r="AO1476" s="16" t="str">
        <f>VLOOKUP(표1[[#This Row],[팀장]],배민비즈계정!$B:$E,4,FALSE)</f>
        <v>010-4660-7292</v>
      </c>
      <c r="AP1476" s="2" t="str">
        <f t="shared" si="21"/>
        <v>경기</v>
      </c>
      <c r="AQ1476" s="2" t="str">
        <f t="shared" si="22"/>
        <v>광주시</v>
      </c>
      <c r="AR1476" s="2" t="str">
        <f>_xlfn.XLOOKUP(표1[[#This Row],[시도2]]&amp;" "&amp;표1[[#This Row],[시군구2]],요금제0402!C:C,요금제0402!G:G)</f>
        <v>경인B</v>
      </c>
      <c r="AS1476" s="2"/>
      <c r="AT1476" s="2"/>
      <c r="AU1476" s="2"/>
    </row>
    <row r="1477" spans="1:47" ht="16.5" customHeight="1">
      <c r="A1477" s="44">
        <v>1475</v>
      </c>
      <c r="B1477" s="11"/>
      <c r="C1477" s="11" t="s">
        <v>9699</v>
      </c>
      <c r="D1477" s="11" t="s">
        <v>9700</v>
      </c>
      <c r="E1477" s="11" t="s">
        <v>56</v>
      </c>
      <c r="F1477" s="11" t="s">
        <v>57</v>
      </c>
      <c r="G1477" s="11" t="s">
        <v>252</v>
      </c>
      <c r="H1477" s="11">
        <v>1</v>
      </c>
      <c r="I1477" s="50"/>
      <c r="J1477" s="11" t="s">
        <v>9701</v>
      </c>
      <c r="K1477" s="11" t="s">
        <v>9702</v>
      </c>
      <c r="L1477" s="11" t="s">
        <v>9237</v>
      </c>
      <c r="M1477" s="12">
        <v>45793</v>
      </c>
      <c r="N1477" s="12">
        <v>45798</v>
      </c>
      <c r="O1477" s="12" t="str">
        <f>IFERROR(_xlfn.XLOOKUP(표1[[#This Row],[시도]]&amp;" "&amp;표1[[#This Row],[시군구]],요금제0402!C:C,요금제0402!G:G),"-")</f>
        <v>서울B&amp;경인A</v>
      </c>
      <c r="P1477" s="40"/>
      <c r="Q1477" s="57">
        <v>0</v>
      </c>
      <c r="R1477" s="18">
        <v>100</v>
      </c>
      <c r="S1477" s="18">
        <v>50</v>
      </c>
      <c r="T1477" s="39" t="s">
        <v>64</v>
      </c>
      <c r="U1477" s="11" t="s">
        <v>64</v>
      </c>
      <c r="V1477" s="11"/>
      <c r="W1477" s="11"/>
      <c r="X1477" s="11" t="s">
        <v>5742</v>
      </c>
      <c r="Y1477" s="127" t="s">
        <v>9703</v>
      </c>
      <c r="Z1477" s="126"/>
      <c r="AA1477" s="11"/>
      <c r="AB1477" s="128"/>
      <c r="AC1477" s="11"/>
      <c r="AD1477" s="11"/>
      <c r="AE1477" s="11"/>
      <c r="AF1477" s="15"/>
      <c r="AG1477" s="56" t="str">
        <f>IFERROR(VLOOKUP(표1[[#This Row],[담당자]],'담당자 정보'!$B:$D,2,0),"")</f>
        <v>바로고</v>
      </c>
      <c r="AH1477" s="11" t="str">
        <f>IFERROR(VLOOKUP(표1[[#This Row],[담당자]],'담당자 정보'!$B:$E,4,0),"")</f>
        <v>1팀</v>
      </c>
      <c r="AI1477" s="167" t="s">
        <v>71</v>
      </c>
      <c r="AJ1477" s="39" t="str">
        <f>IFERROR(VLOOKUP(표1[[#This Row],[담당자]],배민비즈계정!$B:$E,3,0),"")</f>
        <v>tkdan159</v>
      </c>
      <c r="AK1477" s="39" t="str">
        <f>IFERROR(VLOOKUP(표1[[#This Row],[담당자]],배민비즈계정!$B:$E,4,0),"")</f>
        <v>010-9052-0911</v>
      </c>
      <c r="AL1477" s="12" t="str">
        <f>VLOOKUP(표1[[#This Row],[담당자]],배민비즈계정!$B:$E,2,0)</f>
        <v>1팀</v>
      </c>
      <c r="AM1477" s="11" t="str">
        <f>VLOOKUP(표1[[#This Row],[담당자]],'담당자 정보'!B:G,6,FALSE)</f>
        <v>평정현</v>
      </c>
      <c r="AN1477" s="11" t="str">
        <f>VLOOKUP(표1[[#This Row],[팀장]],배민비즈계정!$B:$E,3,FALSE)</f>
        <v>jhpyeong</v>
      </c>
      <c r="AO1477" s="16" t="str">
        <f>VLOOKUP(표1[[#This Row],[팀장]],배민비즈계정!$B:$E,4,FALSE)</f>
        <v>010-4660-7292</v>
      </c>
      <c r="AP1477" s="2" t="str">
        <f t="shared" si="21"/>
        <v>서울</v>
      </c>
      <c r="AQ1477" s="2" t="str">
        <f t="shared" si="22"/>
        <v>마포구</v>
      </c>
      <c r="AR1477" s="2" t="str">
        <f>_xlfn.XLOOKUP(표1[[#This Row],[시도2]]&amp;" "&amp;표1[[#This Row],[시군구2]],요금제0402!C:C,요금제0402!G:G)</f>
        <v>서울B&amp;경인A</v>
      </c>
      <c r="AS1477" s="2"/>
      <c r="AT1477" s="2"/>
      <c r="AU1477" s="2"/>
    </row>
    <row r="1478" spans="1:47" ht="16.5" customHeight="1">
      <c r="A1478" s="60">
        <v>1476</v>
      </c>
      <c r="B1478" s="11"/>
      <c r="C1478" s="11" t="s">
        <v>9704</v>
      </c>
      <c r="D1478" s="11" t="s">
        <v>9705</v>
      </c>
      <c r="E1478" s="11" t="s">
        <v>3758</v>
      </c>
      <c r="F1478" s="11" t="s">
        <v>1678</v>
      </c>
      <c r="G1478" s="11" t="s">
        <v>1679</v>
      </c>
      <c r="H1478" s="11">
        <v>1</v>
      </c>
      <c r="I1478" s="50"/>
      <c r="J1478" s="11" t="s">
        <v>9706</v>
      </c>
      <c r="K1478" s="11" t="s">
        <v>9707</v>
      </c>
      <c r="L1478" s="11" t="s">
        <v>9237</v>
      </c>
      <c r="M1478" s="12">
        <v>45793</v>
      </c>
      <c r="N1478" s="12">
        <v>45798</v>
      </c>
      <c r="O1478" s="12" t="str">
        <f>IFERROR(_xlfn.XLOOKUP(표1[[#This Row],[시도]]&amp;" "&amp;표1[[#This Row],[시군구]],요금제0402!C:C,요금제0402!G:G),"-")</f>
        <v>지방</v>
      </c>
      <c r="P1478" s="40"/>
      <c r="Q1478" s="57">
        <v>0</v>
      </c>
      <c r="R1478" s="18">
        <v>100</v>
      </c>
      <c r="S1478" s="18">
        <v>50</v>
      </c>
      <c r="T1478" s="39" t="s">
        <v>64</v>
      </c>
      <c r="U1478" s="11" t="s">
        <v>150</v>
      </c>
      <c r="V1478" s="11"/>
      <c r="W1478" s="11"/>
      <c r="X1478" s="11" t="s">
        <v>9708</v>
      </c>
      <c r="Y1478" s="127" t="s">
        <v>9709</v>
      </c>
      <c r="Z1478" s="126"/>
      <c r="AA1478" s="11"/>
      <c r="AB1478" s="128"/>
      <c r="AC1478" s="11"/>
      <c r="AD1478" s="11"/>
      <c r="AE1478" s="11"/>
      <c r="AF1478" s="15"/>
      <c r="AG1478" s="56" t="str">
        <f>IFERROR(VLOOKUP(표1[[#This Row],[담당자]],'담당자 정보'!$B:$D,2,0),"")</f>
        <v>모아라인</v>
      </c>
      <c r="AH1478" s="11" t="str">
        <f>IFERROR(VLOOKUP(표1[[#This Row],[담당자]],'담당자 정보'!$B:$E,4,0),"")</f>
        <v>인프라확장_3팀</v>
      </c>
      <c r="AI1478" s="167" t="s">
        <v>333</v>
      </c>
      <c r="AJ1478" s="39" t="str">
        <f>IFERROR(VLOOKUP(표1[[#This Row],[담당자]],배민비즈계정!$B:$E,3,0),"")</f>
        <v>samsami7777777</v>
      </c>
      <c r="AK1478" s="39" t="str">
        <f>IFERROR(VLOOKUP(표1[[#This Row],[담당자]],배민비즈계정!$B:$E,4,0),"")</f>
        <v>010-5212-8218</v>
      </c>
      <c r="AL1478" s="12" t="str">
        <f>VLOOKUP(표1[[#This Row],[담당자]],배민비즈계정!$B:$E,2,0)</f>
        <v>모아라인</v>
      </c>
      <c r="AM1478" s="11" t="str">
        <f>VLOOKUP(표1[[#This Row],[담당자]],'담당자 정보'!B:G,6,FALSE)</f>
        <v>김영선</v>
      </c>
      <c r="AN1478" s="11" t="str">
        <f>VLOOKUP(표1[[#This Row],[팀장]],배민비즈계정!$B:$E,3,FALSE)</f>
        <v>samsami7777777</v>
      </c>
      <c r="AO1478" s="16" t="str">
        <f>VLOOKUP(표1[[#This Row],[팀장]],배민비즈계정!$B:$E,4,FALSE)</f>
        <v>010-5212-8218</v>
      </c>
      <c r="AP1478" s="2" t="str">
        <f t="shared" si="21"/>
        <v>제주</v>
      </c>
      <c r="AQ1478" s="2" t="str">
        <f t="shared" si="22"/>
        <v>제주시</v>
      </c>
      <c r="AR1478" s="2" t="str">
        <f>_xlfn.XLOOKUP(표1[[#This Row],[시도2]]&amp;" "&amp;표1[[#This Row],[시군구2]],요금제0402!C:C,요금제0402!G:G)</f>
        <v>지방</v>
      </c>
      <c r="AS1478" s="2"/>
      <c r="AT1478" s="2"/>
      <c r="AU1478" s="2"/>
    </row>
    <row r="1479" spans="1:47" ht="16.5" customHeight="1">
      <c r="A1479" s="44">
        <v>1477</v>
      </c>
      <c r="B1479" s="17"/>
      <c r="C1479" s="17" t="s">
        <v>9710</v>
      </c>
      <c r="D1479" s="17" t="s">
        <v>9711</v>
      </c>
      <c r="E1479" s="11" t="s">
        <v>108</v>
      </c>
      <c r="F1479" s="17" t="s">
        <v>109</v>
      </c>
      <c r="G1479" s="17" t="s">
        <v>2750</v>
      </c>
      <c r="H1479" s="11">
        <v>1</v>
      </c>
      <c r="I1479" s="154"/>
      <c r="J1479" s="17" t="s">
        <v>9712</v>
      </c>
      <c r="K1479" s="17" t="s">
        <v>9713</v>
      </c>
      <c r="L1479" s="11" t="s">
        <v>9237</v>
      </c>
      <c r="M1479" s="12">
        <v>45793</v>
      </c>
      <c r="N1479" s="12">
        <v>45798</v>
      </c>
      <c r="O1479" s="78" t="str">
        <f>IFERROR(_xlfn.XLOOKUP(표1[[#This Row],[시도]]&amp;" "&amp;표1[[#This Row],[시군구]],요금제0402!C:C,요금제0402!G:G),"-")</f>
        <v>서울B&amp;경인A</v>
      </c>
      <c r="P1479" s="156"/>
      <c r="Q1479" s="57">
        <v>0</v>
      </c>
      <c r="R1479" s="18">
        <v>100</v>
      </c>
      <c r="S1479" s="18">
        <v>50</v>
      </c>
      <c r="T1479" s="39" t="s">
        <v>64</v>
      </c>
      <c r="U1479" s="11" t="s">
        <v>64</v>
      </c>
      <c r="V1479" s="17"/>
      <c r="W1479" s="17"/>
      <c r="X1479" s="17" t="s">
        <v>2778</v>
      </c>
      <c r="Y1479" s="158" t="s">
        <v>9714</v>
      </c>
      <c r="Z1479" s="159"/>
      <c r="AA1479" s="17"/>
      <c r="AB1479" s="160"/>
      <c r="AC1479" s="17"/>
      <c r="AD1479" s="17"/>
      <c r="AE1479" s="17"/>
      <c r="AF1479" s="32"/>
      <c r="AG1479" s="56" t="str">
        <f>IFERROR(VLOOKUP(표1[[#This Row],[담당자]],'담당자 정보'!$B:$D,2,0),"")</f>
        <v>바로고</v>
      </c>
      <c r="AH1479" s="17" t="str">
        <f>IFERROR(VLOOKUP(표1[[#This Row],[담당자]],'담당자 정보'!$B:$E,4,0),"")</f>
        <v>4팀</v>
      </c>
      <c r="AI1479" s="167" t="s">
        <v>222</v>
      </c>
      <c r="AJ1479" s="41" t="str">
        <f>IFERROR(VLOOKUP(표1[[#This Row],[담당자]],배민비즈계정!$B:$E,3,0),"")</f>
        <v>tmdrl1539</v>
      </c>
      <c r="AK1479" s="41" t="str">
        <f>IFERROR(VLOOKUP(표1[[#This Row],[담당자]],배민비즈계정!$B:$E,4,0),"")</f>
        <v>010-4629-1734</v>
      </c>
      <c r="AL1479" s="78" t="str">
        <f>VLOOKUP(표1[[#This Row],[담당자]],배민비즈계정!$B:$E,2,0)</f>
        <v>4팀</v>
      </c>
      <c r="AM1479" s="17" t="str">
        <f>VLOOKUP(표1[[#This Row],[담당자]],'담당자 정보'!B:G,6,FALSE)</f>
        <v>평정현</v>
      </c>
      <c r="AN1479" s="17" t="str">
        <f>VLOOKUP(표1[[#This Row],[팀장]],배민비즈계정!$B:$E,3,FALSE)</f>
        <v>jhpyeong</v>
      </c>
      <c r="AO1479" s="103" t="str">
        <f>VLOOKUP(표1[[#This Row],[팀장]],배민비즈계정!$B:$E,4,FALSE)</f>
        <v>010-4660-7292</v>
      </c>
      <c r="AP1479" s="2" t="str">
        <f t="shared" si="21"/>
        <v>경기</v>
      </c>
      <c r="AQ1479" s="2" t="str">
        <f t="shared" si="22"/>
        <v>용인시 처인구</v>
      </c>
      <c r="AR1479" s="2" t="str">
        <f>_xlfn.XLOOKUP(표1[[#This Row],[시도2]]&amp;" "&amp;표1[[#This Row],[시군구2]],요금제0402!C:C,요금제0402!G:G)</f>
        <v>서울B&amp;경인A</v>
      </c>
      <c r="AS1479" s="2"/>
      <c r="AT1479" s="2"/>
      <c r="AU1479" s="2"/>
    </row>
    <row r="1480" spans="1:47" ht="16.5" customHeight="1">
      <c r="A1480" s="60">
        <v>1478</v>
      </c>
      <c r="B1480" s="11"/>
      <c r="C1480" s="11" t="s">
        <v>9715</v>
      </c>
      <c r="D1480" s="11" t="s">
        <v>9716</v>
      </c>
      <c r="E1480" s="11" t="s">
        <v>108</v>
      </c>
      <c r="F1480" s="11" t="s">
        <v>109</v>
      </c>
      <c r="G1480" s="11" t="s">
        <v>2750</v>
      </c>
      <c r="H1480" s="11">
        <v>1</v>
      </c>
      <c r="I1480" s="50"/>
      <c r="J1480" s="11" t="s">
        <v>9717</v>
      </c>
      <c r="K1480" s="11" t="s">
        <v>9718</v>
      </c>
      <c r="L1480" s="11" t="s">
        <v>9237</v>
      </c>
      <c r="M1480" s="12">
        <v>45800</v>
      </c>
      <c r="N1480" s="12">
        <v>45805</v>
      </c>
      <c r="O1480" s="12" t="str">
        <f>IFERROR(_xlfn.XLOOKUP(표1[[#This Row],[시도]]&amp;" "&amp;표1[[#This Row],[시군구]],요금제0402!C:C,요금제0402!G:G),"-")</f>
        <v>서울B&amp;경인A</v>
      </c>
      <c r="P1480" s="40"/>
      <c r="Q1480" s="57">
        <v>0</v>
      </c>
      <c r="R1480" s="18">
        <v>100</v>
      </c>
      <c r="S1480" s="18">
        <v>50</v>
      </c>
      <c r="T1480" s="39" t="s">
        <v>64</v>
      </c>
      <c r="U1480" s="11"/>
      <c r="V1480" s="11"/>
      <c r="W1480" s="11"/>
      <c r="X1480" s="11" t="s">
        <v>2763</v>
      </c>
      <c r="Y1480" s="127" t="s">
        <v>9719</v>
      </c>
      <c r="Z1480" s="126"/>
      <c r="AA1480" s="11"/>
      <c r="AB1480" s="128"/>
      <c r="AC1480" s="11"/>
      <c r="AD1480" s="11"/>
      <c r="AE1480" s="11"/>
      <c r="AF1480" s="15"/>
      <c r="AG1480" s="17" t="str">
        <f>IFERROR(VLOOKUP(표1[[#This Row],[담당자]],'담당자 정보'!$B:$D,2,0),"")</f>
        <v>바로고</v>
      </c>
      <c r="AH1480" s="11" t="str">
        <f>IFERROR(VLOOKUP(표1[[#This Row],[담당자]],'담당자 정보'!$B:$E,4,0),"")</f>
        <v>4팀</v>
      </c>
      <c r="AI1480" s="41" t="s">
        <v>222</v>
      </c>
      <c r="AJ1480" s="39" t="str">
        <f>IFERROR(VLOOKUP(표1[[#This Row],[담당자]],배민비즈계정!$B:$E,3,0),"")</f>
        <v>tmdrl1539</v>
      </c>
      <c r="AK1480" s="39" t="str">
        <f>IFERROR(VLOOKUP(표1[[#This Row],[담당자]],배민비즈계정!$B:$E,4,0),"")</f>
        <v>010-4629-1734</v>
      </c>
      <c r="AL1480" s="12" t="str">
        <f>VLOOKUP(표1[[#This Row],[담당자]],배민비즈계정!$B:$E,2,0)</f>
        <v>4팀</v>
      </c>
      <c r="AM1480" s="11" t="str">
        <f>VLOOKUP(표1[[#This Row],[담당자]],'담당자 정보'!B:G,6,FALSE)</f>
        <v>평정현</v>
      </c>
      <c r="AN1480" s="11" t="str">
        <f>VLOOKUP(표1[[#This Row],[팀장]],배민비즈계정!$B:$E,3,FALSE)</f>
        <v>jhpyeong</v>
      </c>
      <c r="AO1480" s="16" t="str">
        <f>VLOOKUP(표1[[#This Row],[팀장]],배민비즈계정!$B:$E,4,FALSE)</f>
        <v>010-4660-7292</v>
      </c>
      <c r="AP1480" s="2" t="str">
        <f t="shared" ref="AP1480:AP1511" si="23">F1480</f>
        <v>경기</v>
      </c>
      <c r="AQ1480" s="2" t="str">
        <f t="shared" ref="AQ1480:AQ1511" si="24">G1480</f>
        <v>용인시 처인구</v>
      </c>
      <c r="AR1480" s="2" t="str">
        <f>_xlfn.XLOOKUP(표1[[#This Row],[시도2]]&amp;" "&amp;표1[[#This Row],[시군구2]],요금제0402!C:C,요금제0402!G:G)</f>
        <v>서울B&amp;경인A</v>
      </c>
      <c r="AS1480" s="2"/>
      <c r="AT1480" s="2"/>
      <c r="AU1480" s="2"/>
    </row>
    <row r="1481" spans="1:47" ht="16.5" customHeight="1">
      <c r="A1481" s="44">
        <v>1479</v>
      </c>
      <c r="B1481" s="11"/>
      <c r="C1481" s="11" t="s">
        <v>9720</v>
      </c>
      <c r="D1481" s="11" t="s">
        <v>9721</v>
      </c>
      <c r="E1481" s="11" t="s">
        <v>108</v>
      </c>
      <c r="F1481" s="11" t="s">
        <v>109</v>
      </c>
      <c r="G1481" s="11" t="s">
        <v>797</v>
      </c>
      <c r="H1481" s="11">
        <v>1</v>
      </c>
      <c r="I1481" s="50"/>
      <c r="J1481" s="11" t="s">
        <v>9722</v>
      </c>
      <c r="K1481" s="11" t="s">
        <v>9723</v>
      </c>
      <c r="L1481" s="11" t="s">
        <v>9237</v>
      </c>
      <c r="M1481" s="12">
        <v>45800</v>
      </c>
      <c r="N1481" s="12">
        <v>45805</v>
      </c>
      <c r="O1481" s="12" t="str">
        <f>IFERROR(_xlfn.XLOOKUP(표1[[#This Row],[시도]]&amp;" "&amp;표1[[#This Row],[시군구]],요금제0402!C:C,요금제0402!G:G),"-")</f>
        <v>경인B</v>
      </c>
      <c r="P1481" s="40"/>
      <c r="Q1481" s="57">
        <v>0</v>
      </c>
      <c r="R1481" s="18">
        <v>100</v>
      </c>
      <c r="S1481" s="18">
        <v>50</v>
      </c>
      <c r="T1481" s="39" t="s">
        <v>64</v>
      </c>
      <c r="U1481" s="11"/>
      <c r="V1481" s="11"/>
      <c r="W1481" s="11"/>
      <c r="X1481" s="11" t="s">
        <v>9724</v>
      </c>
      <c r="Y1481" s="127" t="s">
        <v>9725</v>
      </c>
      <c r="Z1481" s="126"/>
      <c r="AA1481" s="11"/>
      <c r="AB1481" s="128"/>
      <c r="AC1481" s="11"/>
      <c r="AD1481" s="11"/>
      <c r="AE1481" s="11"/>
      <c r="AF1481" s="15"/>
      <c r="AG1481" s="56" t="str">
        <f>IFERROR(VLOOKUP(표1[[#This Row],[담당자]],'담당자 정보'!$B:$D,2,0),"")</f>
        <v>바로고</v>
      </c>
      <c r="AH1481" s="11" t="str">
        <f>IFERROR(VLOOKUP(표1[[#This Row],[담당자]],'담당자 정보'!$B:$E,4,0),"")</f>
        <v>1팀</v>
      </c>
      <c r="AI1481" s="167" t="s">
        <v>2479</v>
      </c>
      <c r="AJ1481" s="39" t="str">
        <f>IFERROR(VLOOKUP(표1[[#This Row],[담당자]],배민비즈계정!$B:$E,3,0),"")</f>
        <v>yong1217</v>
      </c>
      <c r="AK1481" s="39" t="str">
        <f>IFERROR(VLOOKUP(표1[[#This Row],[담당자]],배민비즈계정!$B:$E,4,0),"")</f>
        <v xml:space="preserve"> 010-9876-9387</v>
      </c>
      <c r="AL1481" s="12" t="str">
        <f>VLOOKUP(표1[[#This Row],[담당자]],배민비즈계정!$B:$E,2,0)</f>
        <v>1팀</v>
      </c>
      <c r="AM1481" s="11" t="str">
        <f>VLOOKUP(표1[[#This Row],[담당자]],'담당자 정보'!B:G,6,FALSE)</f>
        <v>평정현</v>
      </c>
      <c r="AN1481" s="11" t="str">
        <f>VLOOKUP(표1[[#This Row],[팀장]],배민비즈계정!$B:$E,3,FALSE)</f>
        <v>jhpyeong</v>
      </c>
      <c r="AO1481" s="16" t="str">
        <f>VLOOKUP(표1[[#This Row],[팀장]],배민비즈계정!$B:$E,4,FALSE)</f>
        <v>010-4660-7292</v>
      </c>
      <c r="AP1481" s="2" t="str">
        <f t="shared" si="23"/>
        <v>경기</v>
      </c>
      <c r="AQ1481" s="2" t="str">
        <f t="shared" si="24"/>
        <v>고양시 일산동구</v>
      </c>
      <c r="AR1481" s="2" t="str">
        <f>_xlfn.XLOOKUP(표1[[#This Row],[시도2]]&amp;" "&amp;표1[[#This Row],[시군구2]],요금제0402!C:C,요금제0402!G:G)</f>
        <v>경인B</v>
      </c>
      <c r="AS1481" s="2"/>
      <c r="AT1481" s="2"/>
      <c r="AU1481" s="2"/>
    </row>
    <row r="1482" spans="1:47" ht="16.5" customHeight="1">
      <c r="A1482" s="60">
        <v>1480</v>
      </c>
      <c r="B1482" s="11"/>
      <c r="C1482" s="11" t="s">
        <v>9726</v>
      </c>
      <c r="D1482" s="11" t="s">
        <v>9727</v>
      </c>
      <c r="E1482" s="11" t="s">
        <v>108</v>
      </c>
      <c r="F1482" s="11" t="s">
        <v>109</v>
      </c>
      <c r="G1482" s="11" t="s">
        <v>1129</v>
      </c>
      <c r="H1482" s="11">
        <v>1</v>
      </c>
      <c r="I1482" s="50"/>
      <c r="J1482" s="11" t="s">
        <v>9728</v>
      </c>
      <c r="K1482" s="11" t="s">
        <v>9118</v>
      </c>
      <c r="L1482" s="11" t="s">
        <v>9237</v>
      </c>
      <c r="M1482" s="12">
        <v>45800</v>
      </c>
      <c r="N1482" s="12">
        <v>45805</v>
      </c>
      <c r="O1482" s="12" t="str">
        <f>IFERROR(_xlfn.XLOOKUP(표1[[#This Row],[시도]]&amp;" "&amp;표1[[#This Row],[시군구]],요금제0402!C:C,요금제0402!G:G),"-")</f>
        <v>경인B</v>
      </c>
      <c r="P1482" s="40"/>
      <c r="Q1482" s="57">
        <v>0</v>
      </c>
      <c r="R1482" s="18">
        <v>100</v>
      </c>
      <c r="S1482" s="18">
        <v>0</v>
      </c>
      <c r="T1482" s="39" t="s">
        <v>150</v>
      </c>
      <c r="U1482" s="11"/>
      <c r="V1482" s="11"/>
      <c r="W1482" s="11"/>
      <c r="X1482" s="11" t="s">
        <v>8645</v>
      </c>
      <c r="Y1482" s="127" t="s">
        <v>9729</v>
      </c>
      <c r="Z1482" s="126"/>
      <c r="AA1482" s="11"/>
      <c r="AB1482" s="128"/>
      <c r="AC1482" s="11"/>
      <c r="AD1482" s="11"/>
      <c r="AE1482" s="11"/>
      <c r="AF1482" s="15"/>
      <c r="AG1482" s="56" t="str">
        <f>IFERROR(VLOOKUP(표1[[#This Row],[담당자]],'담당자 정보'!$B:$D,2,0),"")</f>
        <v>바로고</v>
      </c>
      <c r="AH1482" s="11" t="str">
        <f>IFERROR(VLOOKUP(표1[[#This Row],[담당자]],'담당자 정보'!$B:$E,4,0),"")</f>
        <v>1팀</v>
      </c>
      <c r="AI1482" s="167" t="s">
        <v>2479</v>
      </c>
      <c r="AJ1482" s="39" t="str">
        <f>IFERROR(VLOOKUP(표1[[#This Row],[담당자]],배민비즈계정!$B:$E,3,0),"")</f>
        <v>yong1217</v>
      </c>
      <c r="AK1482" s="39" t="str">
        <f>IFERROR(VLOOKUP(표1[[#This Row],[담당자]],배민비즈계정!$B:$E,4,0),"")</f>
        <v xml:space="preserve"> 010-9876-9387</v>
      </c>
      <c r="AL1482" s="12" t="str">
        <f>VLOOKUP(표1[[#This Row],[담당자]],배민비즈계정!$B:$E,2,0)</f>
        <v>1팀</v>
      </c>
      <c r="AM1482" s="11" t="str">
        <f>VLOOKUP(표1[[#This Row],[담당자]],'담당자 정보'!B:G,6,FALSE)</f>
        <v>평정현</v>
      </c>
      <c r="AN1482" s="11" t="str">
        <f>VLOOKUP(표1[[#This Row],[팀장]],배민비즈계정!$B:$E,3,FALSE)</f>
        <v>jhpyeong</v>
      </c>
      <c r="AO1482" s="16" t="str">
        <f>VLOOKUP(표1[[#This Row],[팀장]],배민비즈계정!$B:$E,4,FALSE)</f>
        <v>010-4660-7292</v>
      </c>
      <c r="AP1482" s="2" t="str">
        <f t="shared" si="23"/>
        <v>경기</v>
      </c>
      <c r="AQ1482" s="2" t="str">
        <f t="shared" si="24"/>
        <v>의정부시</v>
      </c>
      <c r="AR1482" s="2" t="str">
        <f>_xlfn.XLOOKUP(표1[[#This Row],[시도2]]&amp;" "&amp;표1[[#This Row],[시군구2]],요금제0402!C:C,요금제0402!G:G)</f>
        <v>경인B</v>
      </c>
      <c r="AS1482" s="2"/>
      <c r="AT1482" s="2"/>
      <c r="AU1482" s="2"/>
    </row>
    <row r="1483" spans="1:47" ht="16.5" customHeight="1">
      <c r="A1483" s="44">
        <v>1481</v>
      </c>
      <c r="B1483" s="11"/>
      <c r="C1483" s="11" t="s">
        <v>9730</v>
      </c>
      <c r="D1483" s="11" t="s">
        <v>9731</v>
      </c>
      <c r="E1483" s="11" t="s">
        <v>3758</v>
      </c>
      <c r="F1483" s="11" t="s">
        <v>109</v>
      </c>
      <c r="G1483" s="11" t="s">
        <v>848</v>
      </c>
      <c r="H1483" s="11">
        <v>1</v>
      </c>
      <c r="I1483" s="50"/>
      <c r="J1483" s="11" t="s">
        <v>9732</v>
      </c>
      <c r="K1483" s="11" t="s">
        <v>6043</v>
      </c>
      <c r="L1483" s="11" t="s">
        <v>9237</v>
      </c>
      <c r="M1483" s="12">
        <v>45800</v>
      </c>
      <c r="N1483" s="12">
        <v>45805</v>
      </c>
      <c r="O1483" s="12" t="str">
        <f>IFERROR(_xlfn.XLOOKUP(표1[[#This Row],[시도]]&amp;" "&amp;표1[[#This Row],[시군구]],요금제0402!C:C,요금제0402!G:G),"-")</f>
        <v>경인B</v>
      </c>
      <c r="P1483" s="40"/>
      <c r="Q1483" s="57">
        <v>0</v>
      </c>
      <c r="R1483" s="18">
        <v>100</v>
      </c>
      <c r="S1483" s="18">
        <v>50</v>
      </c>
      <c r="T1483" s="39" t="s">
        <v>64</v>
      </c>
      <c r="U1483" s="11"/>
      <c r="V1483" s="11"/>
      <c r="W1483" s="11"/>
      <c r="X1483" s="11" t="s">
        <v>9338</v>
      </c>
      <c r="Y1483" s="127" t="s">
        <v>9733</v>
      </c>
      <c r="Z1483" s="126"/>
      <c r="AA1483" s="11"/>
      <c r="AB1483" s="128"/>
      <c r="AC1483" s="11"/>
      <c r="AD1483" s="11"/>
      <c r="AE1483" s="11"/>
      <c r="AF1483" s="15"/>
      <c r="AG1483" s="56" t="str">
        <f>IFERROR(VLOOKUP(표1[[#This Row],[담당자]],'담당자 정보'!$B:$D,2,0),"")</f>
        <v>모아라인</v>
      </c>
      <c r="AH1483" s="11" t="str">
        <f>IFERROR(VLOOKUP(표1[[#This Row],[담당자]],'담당자 정보'!$B:$E,4,0),"")</f>
        <v>인프라확장_3팀</v>
      </c>
      <c r="AI1483" s="167" t="s">
        <v>333</v>
      </c>
      <c r="AJ1483" s="39" t="str">
        <f>IFERROR(VLOOKUP(표1[[#This Row],[담당자]],배민비즈계정!$B:$E,3,0),"")</f>
        <v>samsami7777777</v>
      </c>
      <c r="AK1483" s="39" t="str">
        <f>IFERROR(VLOOKUP(표1[[#This Row],[담당자]],배민비즈계정!$B:$E,4,0),"")</f>
        <v>010-5212-8218</v>
      </c>
      <c r="AL1483" s="12" t="str">
        <f>VLOOKUP(표1[[#This Row],[담당자]],배민비즈계정!$B:$E,2,0)</f>
        <v>모아라인</v>
      </c>
      <c r="AM1483" s="11" t="str">
        <f>VLOOKUP(표1[[#This Row],[담당자]],'담당자 정보'!B:G,6,FALSE)</f>
        <v>김영선</v>
      </c>
      <c r="AN1483" s="11" t="str">
        <f>VLOOKUP(표1[[#This Row],[팀장]],배민비즈계정!$B:$E,3,FALSE)</f>
        <v>samsami7777777</v>
      </c>
      <c r="AO1483" s="16" t="str">
        <f>VLOOKUP(표1[[#This Row],[팀장]],배민비즈계정!$B:$E,4,FALSE)</f>
        <v>010-5212-8218</v>
      </c>
      <c r="AP1483" s="2" t="str">
        <f t="shared" si="23"/>
        <v>경기</v>
      </c>
      <c r="AQ1483" s="2" t="str">
        <f t="shared" si="24"/>
        <v>남양주시</v>
      </c>
      <c r="AR1483" s="2" t="str">
        <f>_xlfn.XLOOKUP(표1[[#This Row],[시도2]]&amp;" "&amp;표1[[#This Row],[시군구2]],요금제0402!C:C,요금제0402!G:G)</f>
        <v>경인B</v>
      </c>
      <c r="AS1483" s="2"/>
      <c r="AT1483" s="2"/>
      <c r="AU1483" s="2"/>
    </row>
    <row r="1484" spans="1:47" ht="16.5" customHeight="1">
      <c r="A1484" s="60">
        <v>1482</v>
      </c>
      <c r="B1484" s="11"/>
      <c r="C1484" s="11" t="s">
        <v>9734</v>
      </c>
      <c r="D1484" s="11" t="s">
        <v>9735</v>
      </c>
      <c r="E1484" s="11" t="s">
        <v>108</v>
      </c>
      <c r="F1484" s="11" t="s">
        <v>109</v>
      </c>
      <c r="G1484" s="11" t="s">
        <v>241</v>
      </c>
      <c r="H1484" s="11">
        <v>1</v>
      </c>
      <c r="I1484" s="50"/>
      <c r="J1484" s="11" t="s">
        <v>9736</v>
      </c>
      <c r="K1484" s="11" t="s">
        <v>9602</v>
      </c>
      <c r="L1484" s="11" t="s">
        <v>9237</v>
      </c>
      <c r="M1484" s="12">
        <v>45800</v>
      </c>
      <c r="N1484" s="12">
        <v>45805</v>
      </c>
      <c r="O1484" s="12" t="str">
        <f>IFERROR(_xlfn.XLOOKUP(표1[[#This Row],[시도]]&amp;" "&amp;표1[[#This Row],[시군구]],요금제0402!C:C,요금제0402!G:G),"-")</f>
        <v>서울B&amp;경인A</v>
      </c>
      <c r="P1484" s="40"/>
      <c r="Q1484" s="57">
        <v>0</v>
      </c>
      <c r="R1484" s="18">
        <v>100</v>
      </c>
      <c r="S1484" s="18">
        <v>50</v>
      </c>
      <c r="T1484" s="39" t="s">
        <v>64</v>
      </c>
      <c r="U1484" s="11"/>
      <c r="V1484" s="11"/>
      <c r="W1484" s="11"/>
      <c r="X1484" s="11" t="s">
        <v>9737</v>
      </c>
      <c r="Y1484" s="127" t="s">
        <v>9738</v>
      </c>
      <c r="Z1484" s="126"/>
      <c r="AA1484" s="11"/>
      <c r="AB1484" s="128"/>
      <c r="AC1484" s="11"/>
      <c r="AD1484" s="11"/>
      <c r="AE1484" s="11"/>
      <c r="AF1484" s="15"/>
      <c r="AG1484" s="56" t="str">
        <f>IFERROR(VLOOKUP(표1[[#This Row],[담당자]],'담당자 정보'!$B:$D,2,0),"")</f>
        <v>바로고</v>
      </c>
      <c r="AH1484" s="11" t="str">
        <f>IFERROR(VLOOKUP(표1[[#This Row],[담당자]],'담당자 정보'!$B:$E,4,0),"")</f>
        <v>1팀</v>
      </c>
      <c r="AI1484" s="167" t="s">
        <v>131</v>
      </c>
      <c r="AJ1484" s="39" t="str">
        <f>IFERROR(VLOOKUP(표1[[#This Row],[담당자]],배민비즈계정!$B:$E,3,0),"")</f>
        <v>kwpark</v>
      </c>
      <c r="AK1484" s="39" t="str">
        <f>IFERROR(VLOOKUP(표1[[#This Row],[담당자]],배민비즈계정!$B:$E,4,0),"")</f>
        <v>010-9098-6748</v>
      </c>
      <c r="AL1484" s="12" t="str">
        <f>VLOOKUP(표1[[#This Row],[담당자]],배민비즈계정!$B:$E,2,0)</f>
        <v>1팀</v>
      </c>
      <c r="AM1484" s="11" t="str">
        <f>VLOOKUP(표1[[#This Row],[담당자]],'담당자 정보'!B:G,6,FALSE)</f>
        <v>평정현</v>
      </c>
      <c r="AN1484" s="11" t="str">
        <f>VLOOKUP(표1[[#This Row],[팀장]],배민비즈계정!$B:$E,3,FALSE)</f>
        <v>jhpyeong</v>
      </c>
      <c r="AO1484" s="16" t="str">
        <f>VLOOKUP(표1[[#This Row],[팀장]],배민비즈계정!$B:$E,4,FALSE)</f>
        <v>010-4660-7292</v>
      </c>
      <c r="AP1484" s="2" t="str">
        <f t="shared" si="23"/>
        <v>경기</v>
      </c>
      <c r="AQ1484" s="2" t="str">
        <f t="shared" si="24"/>
        <v>성남시 중원구</v>
      </c>
      <c r="AR1484" s="2" t="str">
        <f>_xlfn.XLOOKUP(표1[[#This Row],[시도2]]&amp;" "&amp;표1[[#This Row],[시군구2]],요금제0402!C:C,요금제0402!G:G)</f>
        <v>서울B&amp;경인A</v>
      </c>
      <c r="AS1484" s="2"/>
      <c r="AT1484" s="2"/>
      <c r="AU1484" s="2"/>
    </row>
    <row r="1485" spans="1:47" ht="16.5" customHeight="1">
      <c r="A1485" s="44">
        <v>1483</v>
      </c>
      <c r="B1485" s="11"/>
      <c r="C1485" s="11" t="s">
        <v>9739</v>
      </c>
      <c r="D1485" s="11" t="s">
        <v>9740</v>
      </c>
      <c r="E1485" s="11" t="s">
        <v>108</v>
      </c>
      <c r="F1485" s="11" t="s">
        <v>109</v>
      </c>
      <c r="G1485" s="11" t="s">
        <v>204</v>
      </c>
      <c r="H1485" s="11">
        <v>1</v>
      </c>
      <c r="I1485" s="50"/>
      <c r="J1485" s="11" t="s">
        <v>9741</v>
      </c>
      <c r="K1485" s="11" t="s">
        <v>9742</v>
      </c>
      <c r="L1485" s="11" t="s">
        <v>9237</v>
      </c>
      <c r="M1485" s="12">
        <v>45800</v>
      </c>
      <c r="N1485" s="12">
        <v>45805</v>
      </c>
      <c r="O1485" s="12" t="str">
        <f>IFERROR(_xlfn.XLOOKUP(표1[[#This Row],[시도]]&amp;" "&amp;표1[[#This Row],[시군구]],요금제0402!C:C,요금제0402!G:G),"-")</f>
        <v>경인B</v>
      </c>
      <c r="P1485" s="40"/>
      <c r="Q1485" s="57">
        <v>0</v>
      </c>
      <c r="R1485" s="18">
        <v>100</v>
      </c>
      <c r="S1485" s="18">
        <v>50</v>
      </c>
      <c r="T1485" s="39" t="s">
        <v>64</v>
      </c>
      <c r="U1485" s="11"/>
      <c r="V1485" s="11"/>
      <c r="W1485" s="11"/>
      <c r="X1485" s="11" t="s">
        <v>2154</v>
      </c>
      <c r="Y1485" s="127" t="s">
        <v>9743</v>
      </c>
      <c r="Z1485" s="126"/>
      <c r="AA1485" s="11"/>
      <c r="AB1485" s="128"/>
      <c r="AC1485" s="11"/>
      <c r="AD1485" s="11"/>
      <c r="AE1485" s="11"/>
      <c r="AF1485" s="15"/>
      <c r="AG1485" s="56" t="str">
        <f>IFERROR(VLOOKUP(표1[[#This Row],[담당자]],'담당자 정보'!$B:$D,2,0),"")</f>
        <v>딜버</v>
      </c>
      <c r="AH1485" s="11" t="str">
        <f>IFERROR(VLOOKUP(표1[[#This Row],[담당자]],'담당자 정보'!$B:$E,4,0),"")</f>
        <v>-</v>
      </c>
      <c r="AI1485" s="167" t="s">
        <v>443</v>
      </c>
      <c r="AJ1485" s="39" t="str">
        <f>IFERROR(VLOOKUP(표1[[#This Row],[담당자]],배민비즈계정!$B:$E,3,0),"")</f>
        <v>ksy1596</v>
      </c>
      <c r="AK1485" s="39" t="str">
        <f>IFERROR(VLOOKUP(표1[[#This Row],[담당자]],배민비즈계정!$B:$E,4,0),"")</f>
        <v>010-4337-1596</v>
      </c>
      <c r="AL1485" s="12" t="str">
        <f>VLOOKUP(표1[[#This Row],[담당자]],배민비즈계정!$B:$E,2,0)</f>
        <v>딜버</v>
      </c>
      <c r="AM1485" s="11">
        <f>VLOOKUP(표1[[#This Row],[담당자]],'담당자 정보'!B:G,6,FALSE)</f>
        <v>0</v>
      </c>
      <c r="AN1485" s="11" t="e">
        <f>VLOOKUP(표1[[#This Row],[팀장]],배민비즈계정!$B:$E,3,FALSE)</f>
        <v>#N/A</v>
      </c>
      <c r="AO1485" s="16" t="e">
        <f>VLOOKUP(표1[[#This Row],[팀장]],배민비즈계정!$B:$E,4,FALSE)</f>
        <v>#N/A</v>
      </c>
      <c r="AP1485" s="2" t="str">
        <f t="shared" si="23"/>
        <v>경기</v>
      </c>
      <c r="AQ1485" s="2" t="str">
        <f t="shared" si="24"/>
        <v>광명시</v>
      </c>
      <c r="AR1485" s="2" t="str">
        <f>_xlfn.XLOOKUP(표1[[#This Row],[시도2]]&amp;" "&amp;표1[[#This Row],[시군구2]],요금제0402!C:C,요금제0402!G:G)</f>
        <v>경인B</v>
      </c>
      <c r="AS1485" s="2"/>
      <c r="AT1485" s="2"/>
      <c r="AU1485" s="2"/>
    </row>
    <row r="1486" spans="1:47" ht="16.5" customHeight="1">
      <c r="A1486" s="60">
        <v>1484</v>
      </c>
      <c r="B1486" s="11"/>
      <c r="C1486" s="11" t="s">
        <v>9744</v>
      </c>
      <c r="D1486" s="11" t="s">
        <v>9745</v>
      </c>
      <c r="E1486" s="11" t="s">
        <v>108</v>
      </c>
      <c r="F1486" s="11" t="s">
        <v>109</v>
      </c>
      <c r="G1486" s="11" t="s">
        <v>837</v>
      </c>
      <c r="H1486" s="11">
        <v>1</v>
      </c>
      <c r="I1486" s="50"/>
      <c r="J1486" s="11" t="s">
        <v>9746</v>
      </c>
      <c r="K1486" s="11" t="s">
        <v>5228</v>
      </c>
      <c r="L1486" s="11" t="s">
        <v>9237</v>
      </c>
      <c r="M1486" s="12">
        <v>45800</v>
      </c>
      <c r="N1486" s="12">
        <v>45805</v>
      </c>
      <c r="O1486" s="12" t="str">
        <f>IFERROR(_xlfn.XLOOKUP(표1[[#This Row],[시도]]&amp;" "&amp;표1[[#This Row],[시군구]],요금제0402!C:C,요금제0402!G:G),"-")</f>
        <v>서울B&amp;경인A</v>
      </c>
      <c r="P1486" s="40"/>
      <c r="Q1486" s="57">
        <v>0</v>
      </c>
      <c r="R1486" s="18">
        <v>100</v>
      </c>
      <c r="S1486" s="18">
        <v>50</v>
      </c>
      <c r="T1486" s="39" t="s">
        <v>64</v>
      </c>
      <c r="U1486" s="11"/>
      <c r="V1486" s="11"/>
      <c r="W1486" s="11"/>
      <c r="X1486" s="11" t="s">
        <v>2154</v>
      </c>
      <c r="Y1486" s="127" t="s">
        <v>9743</v>
      </c>
      <c r="Z1486" s="126"/>
      <c r="AA1486" s="11"/>
      <c r="AB1486" s="128"/>
      <c r="AC1486" s="11"/>
      <c r="AD1486" s="11"/>
      <c r="AE1486" s="11"/>
      <c r="AF1486" s="15"/>
      <c r="AG1486" s="56" t="str">
        <f>IFERROR(VLOOKUP(표1[[#This Row],[담당자]],'담당자 정보'!$B:$D,2,0),"")</f>
        <v>딜버</v>
      </c>
      <c r="AH1486" s="11" t="str">
        <f>IFERROR(VLOOKUP(표1[[#This Row],[담당자]],'담당자 정보'!$B:$E,4,0),"")</f>
        <v>-</v>
      </c>
      <c r="AI1486" s="167" t="s">
        <v>443</v>
      </c>
      <c r="AJ1486" s="39" t="str">
        <f>IFERROR(VLOOKUP(표1[[#This Row],[담당자]],배민비즈계정!$B:$E,3,0),"")</f>
        <v>ksy1596</v>
      </c>
      <c r="AK1486" s="39" t="str">
        <f>IFERROR(VLOOKUP(표1[[#This Row],[담당자]],배민비즈계정!$B:$E,4,0),"")</f>
        <v>010-4337-1596</v>
      </c>
      <c r="AL1486" s="12" t="str">
        <f>VLOOKUP(표1[[#This Row],[담당자]],배민비즈계정!$B:$E,2,0)</f>
        <v>딜버</v>
      </c>
      <c r="AM1486" s="11">
        <f>VLOOKUP(표1[[#This Row],[담당자]],'담당자 정보'!B:G,6,FALSE)</f>
        <v>0</v>
      </c>
      <c r="AN1486" s="11" t="e">
        <f>VLOOKUP(표1[[#This Row],[팀장]],배민비즈계정!$B:$E,3,FALSE)</f>
        <v>#N/A</v>
      </c>
      <c r="AO1486" s="16" t="e">
        <f>VLOOKUP(표1[[#This Row],[팀장]],배민비즈계정!$B:$E,4,FALSE)</f>
        <v>#N/A</v>
      </c>
      <c r="AP1486" s="2" t="str">
        <f t="shared" si="23"/>
        <v>경기</v>
      </c>
      <c r="AQ1486" s="2" t="str">
        <f t="shared" si="24"/>
        <v>군포시</v>
      </c>
      <c r="AR1486" s="2" t="str">
        <f>_xlfn.XLOOKUP(표1[[#This Row],[시도2]]&amp;" "&amp;표1[[#This Row],[시군구2]],요금제0402!C:C,요금제0402!G:G)</f>
        <v>서울B&amp;경인A</v>
      </c>
      <c r="AS1486" s="2"/>
      <c r="AT1486" s="2"/>
      <c r="AU1486" s="2"/>
    </row>
    <row r="1487" spans="1:47" ht="16.5" customHeight="1">
      <c r="A1487" s="44">
        <v>1485</v>
      </c>
      <c r="B1487" s="11"/>
      <c r="C1487" s="11" t="s">
        <v>9747</v>
      </c>
      <c r="D1487" s="11" t="s">
        <v>9748</v>
      </c>
      <c r="E1487" s="11" t="s">
        <v>3758</v>
      </c>
      <c r="F1487" s="11" t="s">
        <v>109</v>
      </c>
      <c r="G1487" s="11" t="s">
        <v>9343</v>
      </c>
      <c r="H1487" s="11">
        <v>1</v>
      </c>
      <c r="I1487" s="50"/>
      <c r="J1487" s="11" t="s">
        <v>9749</v>
      </c>
      <c r="K1487" s="11" t="s">
        <v>4807</v>
      </c>
      <c r="L1487" s="11" t="s">
        <v>9237</v>
      </c>
      <c r="M1487" s="12">
        <v>45800</v>
      </c>
      <c r="N1487" s="12">
        <v>45805</v>
      </c>
      <c r="O1487" s="12" t="str">
        <f>IFERROR(_xlfn.XLOOKUP(표1[[#This Row],[시도]]&amp;" "&amp;표1[[#This Row],[시군구]],요금제0402!C:C,요금제0402!G:G),"-")</f>
        <v>경인B</v>
      </c>
      <c r="P1487" s="40"/>
      <c r="Q1487" s="57">
        <v>0</v>
      </c>
      <c r="R1487" s="18">
        <v>100</v>
      </c>
      <c r="S1487" s="18">
        <v>50</v>
      </c>
      <c r="T1487" s="39" t="s">
        <v>64</v>
      </c>
      <c r="U1487" s="11"/>
      <c r="V1487" s="11"/>
      <c r="W1487" s="11"/>
      <c r="X1487" s="11" t="s">
        <v>2154</v>
      </c>
      <c r="Y1487" s="127" t="s">
        <v>9743</v>
      </c>
      <c r="Z1487" s="126"/>
      <c r="AA1487" s="11"/>
      <c r="AB1487" s="128"/>
      <c r="AC1487" s="11"/>
      <c r="AD1487" s="11"/>
      <c r="AE1487" s="11"/>
      <c r="AF1487" s="15"/>
      <c r="AG1487" s="56" t="str">
        <f>IFERROR(VLOOKUP(표1[[#This Row],[담당자]],'담당자 정보'!$B:$D,2,0),"")</f>
        <v>딜버</v>
      </c>
      <c r="AH1487" s="11" t="str">
        <f>IFERROR(VLOOKUP(표1[[#This Row],[담당자]],'담당자 정보'!$B:$E,4,0),"")</f>
        <v>-</v>
      </c>
      <c r="AI1487" s="167" t="s">
        <v>443</v>
      </c>
      <c r="AJ1487" s="39" t="str">
        <f>IFERROR(VLOOKUP(표1[[#This Row],[담당자]],배민비즈계정!$B:$E,3,0),"")</f>
        <v>ksy1596</v>
      </c>
      <c r="AK1487" s="39" t="str">
        <f>IFERROR(VLOOKUP(표1[[#This Row],[담당자]],배민비즈계정!$B:$E,4,0),"")</f>
        <v>010-4337-1596</v>
      </c>
      <c r="AL1487" s="12" t="str">
        <f>VLOOKUP(표1[[#This Row],[담당자]],배민비즈계정!$B:$E,2,0)</f>
        <v>딜버</v>
      </c>
      <c r="AM1487" s="11">
        <f>VLOOKUP(표1[[#This Row],[담당자]],'담당자 정보'!B:G,6,FALSE)</f>
        <v>0</v>
      </c>
      <c r="AN1487" s="11" t="e">
        <f>VLOOKUP(표1[[#This Row],[팀장]],배민비즈계정!$B:$E,3,FALSE)</f>
        <v>#N/A</v>
      </c>
      <c r="AO1487" s="16" t="e">
        <f>VLOOKUP(표1[[#This Row],[팀장]],배민비즈계정!$B:$E,4,FALSE)</f>
        <v>#N/A</v>
      </c>
      <c r="AP1487" s="2" t="str">
        <f t="shared" si="23"/>
        <v>경기</v>
      </c>
      <c r="AQ1487" s="2" t="str">
        <f t="shared" si="24"/>
        <v>부천시</v>
      </c>
      <c r="AR1487" s="2" t="str">
        <f>_xlfn.XLOOKUP(표1[[#This Row],[시도2]]&amp;" "&amp;표1[[#This Row],[시군구2]],요금제0402!C:C,요금제0402!G:G)</f>
        <v>경인B</v>
      </c>
      <c r="AS1487" s="2"/>
      <c r="AT1487" s="2"/>
      <c r="AU1487" s="2"/>
    </row>
    <row r="1488" spans="1:47" ht="16.5" customHeight="1">
      <c r="A1488" s="60">
        <v>1486</v>
      </c>
      <c r="B1488" s="11"/>
      <c r="C1488" s="11" t="s">
        <v>9750</v>
      </c>
      <c r="D1488" s="11" t="s">
        <v>9751</v>
      </c>
      <c r="E1488" s="11" t="s">
        <v>3758</v>
      </c>
      <c r="F1488" s="11" t="s">
        <v>109</v>
      </c>
      <c r="G1488" s="11" t="s">
        <v>889</v>
      </c>
      <c r="H1488" s="11">
        <v>1</v>
      </c>
      <c r="I1488" s="50"/>
      <c r="J1488" s="11" t="s">
        <v>9752</v>
      </c>
      <c r="K1488" s="11" t="s">
        <v>4761</v>
      </c>
      <c r="L1488" s="11" t="s">
        <v>9237</v>
      </c>
      <c r="M1488" s="12">
        <v>45800</v>
      </c>
      <c r="N1488" s="12">
        <v>45805</v>
      </c>
      <c r="O1488" s="12" t="str">
        <f>IFERROR(_xlfn.XLOOKUP(표1[[#This Row],[시도]]&amp;" "&amp;표1[[#This Row],[시군구]],요금제0402!C:C,요금제0402!G:G),"-")</f>
        <v>서울B&amp;경인A</v>
      </c>
      <c r="P1488" s="40"/>
      <c r="Q1488" s="57">
        <v>0</v>
      </c>
      <c r="R1488" s="18">
        <v>100</v>
      </c>
      <c r="S1488" s="18">
        <v>50</v>
      </c>
      <c r="T1488" s="39" t="s">
        <v>64</v>
      </c>
      <c r="U1488" s="11"/>
      <c r="V1488" s="11"/>
      <c r="W1488" s="11"/>
      <c r="X1488" s="11" t="s">
        <v>2154</v>
      </c>
      <c r="Y1488" s="127" t="s">
        <v>9743</v>
      </c>
      <c r="Z1488" s="126"/>
      <c r="AA1488" s="11"/>
      <c r="AB1488" s="128"/>
      <c r="AC1488" s="11"/>
      <c r="AD1488" s="11"/>
      <c r="AE1488" s="11"/>
      <c r="AF1488" s="15"/>
      <c r="AG1488" s="56" t="str">
        <f>IFERROR(VLOOKUP(표1[[#This Row],[담당자]],'담당자 정보'!$B:$D,2,0),"")</f>
        <v>딜버</v>
      </c>
      <c r="AH1488" s="11" t="str">
        <f>IFERROR(VLOOKUP(표1[[#This Row],[담당자]],'담당자 정보'!$B:$E,4,0),"")</f>
        <v>-</v>
      </c>
      <c r="AI1488" s="167" t="s">
        <v>443</v>
      </c>
      <c r="AJ1488" s="39" t="str">
        <f>IFERROR(VLOOKUP(표1[[#This Row],[담당자]],배민비즈계정!$B:$E,3,0),"")</f>
        <v>ksy1596</v>
      </c>
      <c r="AK1488" s="39" t="str">
        <f>IFERROR(VLOOKUP(표1[[#This Row],[담당자]],배민비즈계정!$B:$E,4,0),"")</f>
        <v>010-4337-1596</v>
      </c>
      <c r="AL1488" s="12" t="str">
        <f>VLOOKUP(표1[[#This Row],[담당자]],배민비즈계정!$B:$E,2,0)</f>
        <v>딜버</v>
      </c>
      <c r="AM1488" s="11">
        <f>VLOOKUP(표1[[#This Row],[담당자]],'담당자 정보'!B:G,6,FALSE)</f>
        <v>0</v>
      </c>
      <c r="AN1488" s="11" t="e">
        <f>VLOOKUP(표1[[#This Row],[팀장]],배민비즈계정!$B:$E,3,FALSE)</f>
        <v>#N/A</v>
      </c>
      <c r="AO1488" s="16" t="e">
        <f>VLOOKUP(표1[[#This Row],[팀장]],배민비즈계정!$B:$E,4,FALSE)</f>
        <v>#N/A</v>
      </c>
      <c r="AP1488" s="2" t="str">
        <f t="shared" si="23"/>
        <v>경기</v>
      </c>
      <c r="AQ1488" s="2" t="str">
        <f t="shared" si="24"/>
        <v>성남시 분당구</v>
      </c>
      <c r="AR1488" s="2" t="str">
        <f>_xlfn.XLOOKUP(표1[[#This Row],[시도2]]&amp;" "&amp;표1[[#This Row],[시군구2]],요금제0402!C:C,요금제0402!G:G)</f>
        <v>서울B&amp;경인A</v>
      </c>
      <c r="AS1488" s="2"/>
      <c r="AT1488" s="2"/>
      <c r="AU1488" s="2"/>
    </row>
    <row r="1489" spans="1:47" ht="16.5" customHeight="1">
      <c r="A1489" s="44">
        <v>1487</v>
      </c>
      <c r="B1489" s="11"/>
      <c r="C1489" s="11" t="s">
        <v>9753</v>
      </c>
      <c r="D1489" s="11" t="s">
        <v>9754</v>
      </c>
      <c r="E1489" s="11" t="s">
        <v>3758</v>
      </c>
      <c r="F1489" s="11" t="s">
        <v>109</v>
      </c>
      <c r="G1489" s="11" t="s">
        <v>122</v>
      </c>
      <c r="H1489" s="11">
        <v>1</v>
      </c>
      <c r="I1489" s="50"/>
      <c r="J1489" s="11" t="s">
        <v>9755</v>
      </c>
      <c r="K1489" s="11" t="s">
        <v>4766</v>
      </c>
      <c r="L1489" s="11" t="s">
        <v>9237</v>
      </c>
      <c r="M1489" s="12">
        <v>45800</v>
      </c>
      <c r="N1489" s="12">
        <v>45805</v>
      </c>
      <c r="O1489" s="12" t="str">
        <f>IFERROR(_xlfn.XLOOKUP(표1[[#This Row],[시도]]&amp;" "&amp;표1[[#This Row],[시군구]],요금제0402!C:C,요금제0402!G:G),"-")</f>
        <v>서울B&amp;경인A</v>
      </c>
      <c r="P1489" s="40"/>
      <c r="Q1489" s="57">
        <v>0</v>
      </c>
      <c r="R1489" s="18">
        <v>100</v>
      </c>
      <c r="S1489" s="18">
        <v>50</v>
      </c>
      <c r="T1489" s="39" t="s">
        <v>64</v>
      </c>
      <c r="U1489" s="11"/>
      <c r="V1489" s="11"/>
      <c r="W1489" s="11"/>
      <c r="X1489" s="11" t="s">
        <v>2154</v>
      </c>
      <c r="Y1489" s="127" t="s">
        <v>9743</v>
      </c>
      <c r="Z1489" s="126"/>
      <c r="AA1489" s="11"/>
      <c r="AB1489" s="128"/>
      <c r="AC1489" s="11"/>
      <c r="AD1489" s="11"/>
      <c r="AE1489" s="11"/>
      <c r="AF1489" s="15"/>
      <c r="AG1489" s="56" t="str">
        <f>IFERROR(VLOOKUP(표1[[#This Row],[담당자]],'담당자 정보'!$B:$D,2,0),"")</f>
        <v>딜버</v>
      </c>
      <c r="AH1489" s="11" t="str">
        <f>IFERROR(VLOOKUP(표1[[#This Row],[담당자]],'담당자 정보'!$B:$E,4,0),"")</f>
        <v>-</v>
      </c>
      <c r="AI1489" s="167" t="s">
        <v>443</v>
      </c>
      <c r="AJ1489" s="39" t="str">
        <f>IFERROR(VLOOKUP(표1[[#This Row],[담당자]],배민비즈계정!$B:$E,3,0),"")</f>
        <v>ksy1596</v>
      </c>
      <c r="AK1489" s="39" t="str">
        <f>IFERROR(VLOOKUP(표1[[#This Row],[담당자]],배민비즈계정!$B:$E,4,0),"")</f>
        <v>010-4337-1596</v>
      </c>
      <c r="AL1489" s="12" t="str">
        <f>VLOOKUP(표1[[#This Row],[담당자]],배민비즈계정!$B:$E,2,0)</f>
        <v>딜버</v>
      </c>
      <c r="AM1489" s="11">
        <f>VLOOKUP(표1[[#This Row],[담당자]],'담당자 정보'!B:G,6,FALSE)</f>
        <v>0</v>
      </c>
      <c r="AN1489" s="11" t="e">
        <f>VLOOKUP(표1[[#This Row],[팀장]],배민비즈계정!$B:$E,3,FALSE)</f>
        <v>#N/A</v>
      </c>
      <c r="AO1489" s="16" t="e">
        <f>VLOOKUP(표1[[#This Row],[팀장]],배민비즈계정!$B:$E,4,FALSE)</f>
        <v>#N/A</v>
      </c>
      <c r="AP1489" s="2" t="str">
        <f t="shared" si="23"/>
        <v>경기</v>
      </c>
      <c r="AQ1489" s="2" t="str">
        <f t="shared" si="24"/>
        <v>성남시 수정구</v>
      </c>
      <c r="AR1489" s="2" t="str">
        <f>_xlfn.XLOOKUP(표1[[#This Row],[시도2]]&amp;" "&amp;표1[[#This Row],[시군구2]],요금제0402!C:C,요금제0402!G:G)</f>
        <v>서울B&amp;경인A</v>
      </c>
      <c r="AS1489" s="2"/>
      <c r="AT1489" s="2"/>
      <c r="AU1489" s="2"/>
    </row>
    <row r="1490" spans="1:47" ht="16.5" customHeight="1">
      <c r="A1490" s="60">
        <v>1488</v>
      </c>
      <c r="B1490" s="11"/>
      <c r="C1490" s="11" t="s">
        <v>9756</v>
      </c>
      <c r="D1490" s="11" t="s">
        <v>9757</v>
      </c>
      <c r="E1490" s="11" t="s">
        <v>108</v>
      </c>
      <c r="F1490" s="11" t="s">
        <v>109</v>
      </c>
      <c r="G1490" s="11" t="s">
        <v>1055</v>
      </c>
      <c r="H1490" s="11">
        <v>1</v>
      </c>
      <c r="I1490" s="50"/>
      <c r="J1490" s="11" t="s">
        <v>9758</v>
      </c>
      <c r="K1490" s="11" t="s">
        <v>7752</v>
      </c>
      <c r="L1490" s="11" t="s">
        <v>9237</v>
      </c>
      <c r="M1490" s="12">
        <v>45800</v>
      </c>
      <c r="N1490" s="12">
        <v>45805</v>
      </c>
      <c r="O1490" s="12" t="str">
        <f>IFERROR(_xlfn.XLOOKUP(표1[[#This Row],[시도]]&amp;" "&amp;표1[[#This Row],[시군구]],요금제0402!C:C,요금제0402!G:G),"-")</f>
        <v>경인B</v>
      </c>
      <c r="P1490" s="40"/>
      <c r="Q1490" s="57">
        <v>0</v>
      </c>
      <c r="R1490" s="18">
        <v>100</v>
      </c>
      <c r="S1490" s="18">
        <v>50</v>
      </c>
      <c r="T1490" s="39" t="s">
        <v>64</v>
      </c>
      <c r="U1490" s="11"/>
      <c r="V1490" s="11"/>
      <c r="W1490" s="11"/>
      <c r="X1490" s="11" t="s">
        <v>2154</v>
      </c>
      <c r="Y1490" s="127" t="s">
        <v>9743</v>
      </c>
      <c r="Z1490" s="126"/>
      <c r="AA1490" s="11"/>
      <c r="AB1490" s="128"/>
      <c r="AC1490" s="11"/>
      <c r="AD1490" s="11"/>
      <c r="AE1490" s="11"/>
      <c r="AF1490" s="15"/>
      <c r="AG1490" s="56" t="str">
        <f>IFERROR(VLOOKUP(표1[[#This Row],[담당자]],'담당자 정보'!$B:$D,2,0),"")</f>
        <v>딜버</v>
      </c>
      <c r="AH1490" s="11" t="str">
        <f>IFERROR(VLOOKUP(표1[[#This Row],[담당자]],'담당자 정보'!$B:$E,4,0),"")</f>
        <v>-</v>
      </c>
      <c r="AI1490" s="167" t="s">
        <v>443</v>
      </c>
      <c r="AJ1490" s="39" t="str">
        <f>IFERROR(VLOOKUP(표1[[#This Row],[담당자]],배민비즈계정!$B:$E,3,0),"")</f>
        <v>ksy1596</v>
      </c>
      <c r="AK1490" s="39" t="str">
        <f>IFERROR(VLOOKUP(표1[[#This Row],[담당자]],배민비즈계정!$B:$E,4,0),"")</f>
        <v>010-4337-1596</v>
      </c>
      <c r="AL1490" s="12" t="str">
        <f>VLOOKUP(표1[[#This Row],[담당자]],배민비즈계정!$B:$E,2,0)</f>
        <v>딜버</v>
      </c>
      <c r="AM1490" s="11">
        <f>VLOOKUP(표1[[#This Row],[담당자]],'담당자 정보'!B:G,6,FALSE)</f>
        <v>0</v>
      </c>
      <c r="AN1490" s="11" t="e">
        <f>VLOOKUP(표1[[#This Row],[팀장]],배민비즈계정!$B:$E,3,FALSE)</f>
        <v>#N/A</v>
      </c>
      <c r="AO1490" s="16" t="e">
        <f>VLOOKUP(표1[[#This Row],[팀장]],배민비즈계정!$B:$E,4,FALSE)</f>
        <v>#N/A</v>
      </c>
      <c r="AP1490" s="2" t="str">
        <f t="shared" si="23"/>
        <v>경기</v>
      </c>
      <c r="AQ1490" s="2" t="str">
        <f t="shared" si="24"/>
        <v>안성시</v>
      </c>
      <c r="AR1490" s="2" t="str">
        <f>_xlfn.XLOOKUP(표1[[#This Row],[시도2]]&amp;" "&amp;표1[[#This Row],[시군구2]],요금제0402!C:C,요금제0402!G:G)</f>
        <v>경인B</v>
      </c>
      <c r="AS1490" s="2"/>
      <c r="AT1490" s="2"/>
      <c r="AU1490" s="2"/>
    </row>
    <row r="1491" spans="1:47" ht="16.5" customHeight="1">
      <c r="A1491" s="44">
        <v>1489</v>
      </c>
      <c r="B1491" s="11"/>
      <c r="C1491" s="11" t="s">
        <v>9759</v>
      </c>
      <c r="D1491" s="11" t="s">
        <v>9760</v>
      </c>
      <c r="E1491" s="11" t="s">
        <v>3758</v>
      </c>
      <c r="F1491" s="11" t="s">
        <v>109</v>
      </c>
      <c r="G1491" s="11" t="s">
        <v>170</v>
      </c>
      <c r="H1491" s="11">
        <v>1</v>
      </c>
      <c r="I1491" s="50"/>
      <c r="J1491" s="11" t="s">
        <v>9761</v>
      </c>
      <c r="K1491" s="11" t="s">
        <v>4753</v>
      </c>
      <c r="L1491" s="11" t="s">
        <v>9237</v>
      </c>
      <c r="M1491" s="12">
        <v>45800</v>
      </c>
      <c r="N1491" s="12">
        <v>45805</v>
      </c>
      <c r="O1491" s="12" t="str">
        <f>IFERROR(_xlfn.XLOOKUP(표1[[#This Row],[시도]]&amp;" "&amp;표1[[#This Row],[시군구]],요금제0402!C:C,요금제0402!G:G),"-")</f>
        <v>경인B</v>
      </c>
      <c r="P1491" s="40"/>
      <c r="Q1491" s="57">
        <v>0</v>
      </c>
      <c r="R1491" s="18">
        <v>100</v>
      </c>
      <c r="S1491" s="18">
        <v>50</v>
      </c>
      <c r="T1491" s="39" t="s">
        <v>64</v>
      </c>
      <c r="U1491" s="11"/>
      <c r="V1491" s="11"/>
      <c r="W1491" s="11"/>
      <c r="X1491" s="11" t="s">
        <v>2154</v>
      </c>
      <c r="Y1491" s="127" t="s">
        <v>9743</v>
      </c>
      <c r="Z1491" s="126"/>
      <c r="AA1491" s="11"/>
      <c r="AB1491" s="128"/>
      <c r="AC1491" s="11"/>
      <c r="AD1491" s="11"/>
      <c r="AE1491" s="11"/>
      <c r="AF1491" s="15"/>
      <c r="AG1491" s="56" t="str">
        <f>IFERROR(VLOOKUP(표1[[#This Row],[담당자]],'담당자 정보'!$B:$D,2,0),"")</f>
        <v>딜버</v>
      </c>
      <c r="AH1491" s="11" t="str">
        <f>IFERROR(VLOOKUP(표1[[#This Row],[담당자]],'담당자 정보'!$B:$E,4,0),"")</f>
        <v>-</v>
      </c>
      <c r="AI1491" s="167" t="s">
        <v>443</v>
      </c>
      <c r="AJ1491" s="39" t="str">
        <f>IFERROR(VLOOKUP(표1[[#This Row],[담당자]],배민비즈계정!$B:$E,3,0),"")</f>
        <v>ksy1596</v>
      </c>
      <c r="AK1491" s="39" t="str">
        <f>IFERROR(VLOOKUP(표1[[#This Row],[담당자]],배민비즈계정!$B:$E,4,0),"")</f>
        <v>010-4337-1596</v>
      </c>
      <c r="AL1491" s="12" t="str">
        <f>VLOOKUP(표1[[#This Row],[담당자]],배민비즈계정!$B:$E,2,0)</f>
        <v>딜버</v>
      </c>
      <c r="AM1491" s="11">
        <f>VLOOKUP(표1[[#This Row],[담당자]],'담당자 정보'!B:G,6,FALSE)</f>
        <v>0</v>
      </c>
      <c r="AN1491" s="11" t="e">
        <f>VLOOKUP(표1[[#This Row],[팀장]],배민비즈계정!$B:$E,3,FALSE)</f>
        <v>#N/A</v>
      </c>
      <c r="AO1491" s="16" t="e">
        <f>VLOOKUP(표1[[#This Row],[팀장]],배민비즈계정!$B:$E,4,FALSE)</f>
        <v>#N/A</v>
      </c>
      <c r="AP1491" s="2" t="str">
        <f t="shared" si="23"/>
        <v>경기</v>
      </c>
      <c r="AQ1491" s="2" t="str">
        <f t="shared" si="24"/>
        <v>평택시</v>
      </c>
      <c r="AR1491" s="2" t="str">
        <f>_xlfn.XLOOKUP(표1[[#This Row],[시도2]]&amp;" "&amp;표1[[#This Row],[시군구2]],요금제0402!C:C,요금제0402!G:G)</f>
        <v>경인B</v>
      </c>
      <c r="AS1491" s="2"/>
      <c r="AT1491" s="2"/>
      <c r="AU1491" s="2"/>
    </row>
    <row r="1492" spans="1:47" ht="16.5" customHeight="1">
      <c r="A1492" s="60">
        <v>1490</v>
      </c>
      <c r="B1492" s="11"/>
      <c r="C1492" s="11" t="s">
        <v>9762</v>
      </c>
      <c r="D1492" s="11" t="s">
        <v>9763</v>
      </c>
      <c r="E1492" s="11" t="s">
        <v>3758</v>
      </c>
      <c r="F1492" s="11" t="s">
        <v>109</v>
      </c>
      <c r="G1492" s="11" t="s">
        <v>170</v>
      </c>
      <c r="H1492" s="11">
        <v>1</v>
      </c>
      <c r="I1492" s="50"/>
      <c r="J1492" s="11" t="s">
        <v>9764</v>
      </c>
      <c r="K1492" s="11" t="s">
        <v>9293</v>
      </c>
      <c r="L1492" s="11" t="s">
        <v>9237</v>
      </c>
      <c r="M1492" s="12">
        <v>45800</v>
      </c>
      <c r="N1492" s="12">
        <v>45805</v>
      </c>
      <c r="O1492" s="12" t="str">
        <f>IFERROR(_xlfn.XLOOKUP(표1[[#This Row],[시도]]&amp;" "&amp;표1[[#This Row],[시군구]],요금제0402!C:C,요금제0402!G:G),"-")</f>
        <v>경인B</v>
      </c>
      <c r="P1492" s="40"/>
      <c r="Q1492" s="57">
        <v>0</v>
      </c>
      <c r="R1492" s="18">
        <v>100</v>
      </c>
      <c r="S1492" s="18">
        <v>50</v>
      </c>
      <c r="T1492" s="39" t="s">
        <v>64</v>
      </c>
      <c r="U1492" s="11"/>
      <c r="V1492" s="11"/>
      <c r="W1492" s="11"/>
      <c r="X1492" s="11" t="s">
        <v>2154</v>
      </c>
      <c r="Y1492" s="127" t="s">
        <v>9743</v>
      </c>
      <c r="Z1492" s="126"/>
      <c r="AA1492" s="11"/>
      <c r="AB1492" s="128"/>
      <c r="AC1492" s="11"/>
      <c r="AD1492" s="11"/>
      <c r="AE1492" s="11"/>
      <c r="AF1492" s="15"/>
      <c r="AG1492" s="56" t="str">
        <f>IFERROR(VLOOKUP(표1[[#This Row],[담당자]],'담당자 정보'!$B:$D,2,0),"")</f>
        <v>딜버</v>
      </c>
      <c r="AH1492" s="11" t="str">
        <f>IFERROR(VLOOKUP(표1[[#This Row],[담당자]],'담당자 정보'!$B:$E,4,0),"")</f>
        <v>-</v>
      </c>
      <c r="AI1492" s="167" t="s">
        <v>443</v>
      </c>
      <c r="AJ1492" s="39" t="str">
        <f>IFERROR(VLOOKUP(표1[[#This Row],[담당자]],배민비즈계정!$B:$E,3,0),"")</f>
        <v>ksy1596</v>
      </c>
      <c r="AK1492" s="39" t="str">
        <f>IFERROR(VLOOKUP(표1[[#This Row],[담당자]],배민비즈계정!$B:$E,4,0),"")</f>
        <v>010-4337-1596</v>
      </c>
      <c r="AL1492" s="12" t="str">
        <f>VLOOKUP(표1[[#This Row],[담당자]],배민비즈계정!$B:$E,2,0)</f>
        <v>딜버</v>
      </c>
      <c r="AM1492" s="11">
        <f>VLOOKUP(표1[[#This Row],[담당자]],'담당자 정보'!B:G,6,FALSE)</f>
        <v>0</v>
      </c>
      <c r="AN1492" s="11" t="e">
        <f>VLOOKUP(표1[[#This Row],[팀장]],배민비즈계정!$B:$E,3,FALSE)</f>
        <v>#N/A</v>
      </c>
      <c r="AO1492" s="16" t="e">
        <f>VLOOKUP(표1[[#This Row],[팀장]],배민비즈계정!$B:$E,4,FALSE)</f>
        <v>#N/A</v>
      </c>
      <c r="AP1492" s="2" t="str">
        <f t="shared" si="23"/>
        <v>경기</v>
      </c>
      <c r="AQ1492" s="2" t="str">
        <f t="shared" si="24"/>
        <v>평택시</v>
      </c>
      <c r="AR1492" s="2" t="str">
        <f>_xlfn.XLOOKUP(표1[[#This Row],[시도2]]&amp;" "&amp;표1[[#This Row],[시군구2]],요금제0402!C:C,요금제0402!G:G)</f>
        <v>경인B</v>
      </c>
      <c r="AS1492" s="2"/>
      <c r="AT1492" s="2"/>
      <c r="AU1492" s="2"/>
    </row>
    <row r="1493" spans="1:47" ht="16.5" customHeight="1">
      <c r="A1493" s="44">
        <v>1491</v>
      </c>
      <c r="B1493" s="11"/>
      <c r="C1493" s="11" t="s">
        <v>9765</v>
      </c>
      <c r="D1493" s="11" t="s">
        <v>9766</v>
      </c>
      <c r="E1493" s="11" t="s">
        <v>108</v>
      </c>
      <c r="F1493" s="11" t="s">
        <v>109</v>
      </c>
      <c r="G1493" s="11" t="s">
        <v>170</v>
      </c>
      <c r="H1493" s="11">
        <v>1</v>
      </c>
      <c r="I1493" s="50"/>
      <c r="J1493" s="11" t="s">
        <v>9767</v>
      </c>
      <c r="K1493" s="11" t="s">
        <v>9768</v>
      </c>
      <c r="L1493" s="11" t="s">
        <v>9237</v>
      </c>
      <c r="M1493" s="12">
        <v>45800</v>
      </c>
      <c r="N1493" s="12">
        <v>45805</v>
      </c>
      <c r="O1493" s="12" t="str">
        <f>IFERROR(_xlfn.XLOOKUP(표1[[#This Row],[시도]]&amp;" "&amp;표1[[#This Row],[시군구]],요금제0402!C:C,요금제0402!G:G),"-")</f>
        <v>경인B</v>
      </c>
      <c r="P1493" s="40"/>
      <c r="Q1493" s="57">
        <v>0</v>
      </c>
      <c r="R1493" s="18">
        <v>100</v>
      </c>
      <c r="S1493" s="18">
        <v>50</v>
      </c>
      <c r="T1493" s="39" t="s">
        <v>64</v>
      </c>
      <c r="U1493" s="11"/>
      <c r="V1493" s="11"/>
      <c r="W1493" s="11"/>
      <c r="X1493" s="11" t="s">
        <v>2154</v>
      </c>
      <c r="Y1493" s="127" t="s">
        <v>9743</v>
      </c>
      <c r="Z1493" s="126"/>
      <c r="AA1493" s="11"/>
      <c r="AB1493" s="128"/>
      <c r="AC1493" s="11"/>
      <c r="AD1493" s="11"/>
      <c r="AE1493" s="11"/>
      <c r="AF1493" s="15"/>
      <c r="AG1493" s="56" t="str">
        <f>IFERROR(VLOOKUP(표1[[#This Row],[담당자]],'담당자 정보'!$B:$D,2,0),"")</f>
        <v>딜버</v>
      </c>
      <c r="AH1493" s="11" t="str">
        <f>IFERROR(VLOOKUP(표1[[#This Row],[담당자]],'담당자 정보'!$B:$E,4,0),"")</f>
        <v>-</v>
      </c>
      <c r="AI1493" s="167" t="s">
        <v>443</v>
      </c>
      <c r="AJ1493" s="39" t="str">
        <f>IFERROR(VLOOKUP(표1[[#This Row],[담당자]],배민비즈계정!$B:$E,3,0),"")</f>
        <v>ksy1596</v>
      </c>
      <c r="AK1493" s="39" t="str">
        <f>IFERROR(VLOOKUP(표1[[#This Row],[담당자]],배민비즈계정!$B:$E,4,0),"")</f>
        <v>010-4337-1596</v>
      </c>
      <c r="AL1493" s="12" t="str">
        <f>VLOOKUP(표1[[#This Row],[담당자]],배민비즈계정!$B:$E,2,0)</f>
        <v>딜버</v>
      </c>
      <c r="AM1493" s="11">
        <f>VLOOKUP(표1[[#This Row],[담당자]],'담당자 정보'!B:G,6,FALSE)</f>
        <v>0</v>
      </c>
      <c r="AN1493" s="11" t="e">
        <f>VLOOKUP(표1[[#This Row],[팀장]],배민비즈계정!$B:$E,3,FALSE)</f>
        <v>#N/A</v>
      </c>
      <c r="AO1493" s="16" t="e">
        <f>VLOOKUP(표1[[#This Row],[팀장]],배민비즈계정!$B:$E,4,FALSE)</f>
        <v>#N/A</v>
      </c>
      <c r="AP1493" s="2" t="str">
        <f t="shared" si="23"/>
        <v>경기</v>
      </c>
      <c r="AQ1493" s="2" t="str">
        <f t="shared" si="24"/>
        <v>평택시</v>
      </c>
      <c r="AR1493" s="2" t="str">
        <f>_xlfn.XLOOKUP(표1[[#This Row],[시도2]]&amp;" "&amp;표1[[#This Row],[시군구2]],요금제0402!C:C,요금제0402!G:G)</f>
        <v>경인B</v>
      </c>
      <c r="AS1493" s="2"/>
      <c r="AT1493" s="2"/>
      <c r="AU1493" s="2"/>
    </row>
    <row r="1494" spans="1:47" ht="16.5" customHeight="1">
      <c r="A1494" s="60">
        <v>1492</v>
      </c>
      <c r="B1494" s="11"/>
      <c r="C1494" s="11" t="s">
        <v>9769</v>
      </c>
      <c r="D1494" s="11" t="s">
        <v>9770</v>
      </c>
      <c r="E1494" s="11" t="s">
        <v>3758</v>
      </c>
      <c r="F1494" s="11" t="s">
        <v>109</v>
      </c>
      <c r="G1494" s="11" t="s">
        <v>2520</v>
      </c>
      <c r="H1494" s="11">
        <v>1</v>
      </c>
      <c r="I1494" s="50"/>
      <c r="J1494" s="11" t="s">
        <v>9771</v>
      </c>
      <c r="K1494" s="11" t="s">
        <v>9772</v>
      </c>
      <c r="L1494" s="11" t="s">
        <v>9237</v>
      </c>
      <c r="M1494" s="12">
        <v>45800</v>
      </c>
      <c r="N1494" s="12">
        <v>45805</v>
      </c>
      <c r="O1494" s="12" t="str">
        <f>IFERROR(_xlfn.XLOOKUP(표1[[#This Row],[시도]]&amp;" "&amp;표1[[#This Row],[시군구]],요금제0402!C:C,요금제0402!G:G),"-")</f>
        <v>경인B</v>
      </c>
      <c r="P1494" s="40"/>
      <c r="Q1494" s="57">
        <v>0</v>
      </c>
      <c r="R1494" s="18">
        <v>100</v>
      </c>
      <c r="S1494" s="18">
        <v>50</v>
      </c>
      <c r="T1494" s="39" t="s">
        <v>64</v>
      </c>
      <c r="U1494" s="11"/>
      <c r="V1494" s="11"/>
      <c r="W1494" s="11"/>
      <c r="X1494" s="11" t="s">
        <v>2154</v>
      </c>
      <c r="Y1494" s="127" t="s">
        <v>9743</v>
      </c>
      <c r="Z1494" s="126"/>
      <c r="AA1494" s="11"/>
      <c r="AB1494" s="128"/>
      <c r="AC1494" s="11"/>
      <c r="AD1494" s="11"/>
      <c r="AE1494" s="11"/>
      <c r="AF1494" s="15"/>
      <c r="AG1494" s="56" t="str">
        <f>IFERROR(VLOOKUP(표1[[#This Row],[담당자]],'담당자 정보'!$B:$D,2,0),"")</f>
        <v>딜버</v>
      </c>
      <c r="AH1494" s="11" t="str">
        <f>IFERROR(VLOOKUP(표1[[#This Row],[담당자]],'담당자 정보'!$B:$E,4,0),"")</f>
        <v>-</v>
      </c>
      <c r="AI1494" s="167" t="s">
        <v>443</v>
      </c>
      <c r="AJ1494" s="39" t="str">
        <f>IFERROR(VLOOKUP(표1[[#This Row],[담당자]],배민비즈계정!$B:$E,3,0),"")</f>
        <v>ksy1596</v>
      </c>
      <c r="AK1494" s="39" t="str">
        <f>IFERROR(VLOOKUP(표1[[#This Row],[담당자]],배민비즈계정!$B:$E,4,0),"")</f>
        <v>010-4337-1596</v>
      </c>
      <c r="AL1494" s="12" t="str">
        <f>VLOOKUP(표1[[#This Row],[담당자]],배민비즈계정!$B:$E,2,0)</f>
        <v>딜버</v>
      </c>
      <c r="AM1494" s="11">
        <f>VLOOKUP(표1[[#This Row],[담당자]],'담당자 정보'!B:G,6,FALSE)</f>
        <v>0</v>
      </c>
      <c r="AN1494" s="11" t="e">
        <f>VLOOKUP(표1[[#This Row],[팀장]],배민비즈계정!$B:$E,3,FALSE)</f>
        <v>#N/A</v>
      </c>
      <c r="AO1494" s="16" t="e">
        <f>VLOOKUP(표1[[#This Row],[팀장]],배민비즈계정!$B:$E,4,FALSE)</f>
        <v>#N/A</v>
      </c>
      <c r="AP1494" s="2" t="str">
        <f t="shared" si="23"/>
        <v>경기</v>
      </c>
      <c r="AQ1494" s="2" t="str">
        <f t="shared" si="24"/>
        <v>김포시</v>
      </c>
      <c r="AR1494" s="2" t="str">
        <f>_xlfn.XLOOKUP(표1[[#This Row],[시도2]]&amp;" "&amp;표1[[#This Row],[시군구2]],요금제0402!C:C,요금제0402!G:G)</f>
        <v>경인B</v>
      </c>
      <c r="AS1494" s="2"/>
      <c r="AT1494" s="2"/>
      <c r="AU1494" s="2"/>
    </row>
    <row r="1495" spans="1:47" ht="16.5" customHeight="1">
      <c r="A1495" s="44">
        <v>1493</v>
      </c>
      <c r="B1495" s="11"/>
      <c r="C1495" s="11" t="s">
        <v>9773</v>
      </c>
      <c r="D1495" s="11" t="s">
        <v>9774</v>
      </c>
      <c r="E1495" s="11" t="s">
        <v>3758</v>
      </c>
      <c r="F1495" s="11" t="s">
        <v>109</v>
      </c>
      <c r="G1495" s="11" t="s">
        <v>990</v>
      </c>
      <c r="H1495" s="11">
        <v>1</v>
      </c>
      <c r="I1495" s="50"/>
      <c r="J1495" s="11" t="s">
        <v>9775</v>
      </c>
      <c r="K1495" s="11" t="s">
        <v>9776</v>
      </c>
      <c r="L1495" s="11" t="s">
        <v>9237</v>
      </c>
      <c r="M1495" s="12">
        <v>45800</v>
      </c>
      <c r="N1495" s="12">
        <v>45805</v>
      </c>
      <c r="O1495" s="12" t="str">
        <f>IFERROR(_xlfn.XLOOKUP(표1[[#This Row],[시도]]&amp;" "&amp;표1[[#This Row],[시군구]],요금제0402!C:C,요금제0402!G:G),"-")</f>
        <v>서울B&amp;경인A</v>
      </c>
      <c r="P1495" s="40"/>
      <c r="Q1495" s="57">
        <v>0</v>
      </c>
      <c r="R1495" s="18">
        <v>100</v>
      </c>
      <c r="S1495" s="18">
        <v>50</v>
      </c>
      <c r="T1495" s="39" t="s">
        <v>64</v>
      </c>
      <c r="U1495" s="11"/>
      <c r="V1495" s="11"/>
      <c r="W1495" s="11"/>
      <c r="X1495" s="11" t="s">
        <v>2154</v>
      </c>
      <c r="Y1495" s="127" t="s">
        <v>9743</v>
      </c>
      <c r="Z1495" s="126"/>
      <c r="AA1495" s="11"/>
      <c r="AB1495" s="128"/>
      <c r="AC1495" s="11"/>
      <c r="AD1495" s="11"/>
      <c r="AE1495" s="11"/>
      <c r="AF1495" s="15"/>
      <c r="AG1495" s="56" t="str">
        <f>IFERROR(VLOOKUP(표1[[#This Row],[담당자]],'담당자 정보'!$B:$D,2,0),"")</f>
        <v>딜버</v>
      </c>
      <c r="AH1495" s="11" t="str">
        <f>IFERROR(VLOOKUP(표1[[#This Row],[담당자]],'담당자 정보'!$B:$E,4,0),"")</f>
        <v>-</v>
      </c>
      <c r="AI1495" s="167" t="s">
        <v>443</v>
      </c>
      <c r="AJ1495" s="39" t="str">
        <f>IFERROR(VLOOKUP(표1[[#This Row],[담당자]],배민비즈계정!$B:$E,3,0),"")</f>
        <v>ksy1596</v>
      </c>
      <c r="AK1495" s="39" t="str">
        <f>IFERROR(VLOOKUP(표1[[#This Row],[담당자]],배민비즈계정!$B:$E,4,0),"")</f>
        <v>010-4337-1596</v>
      </c>
      <c r="AL1495" s="12" t="str">
        <f>VLOOKUP(표1[[#This Row],[담당자]],배민비즈계정!$B:$E,2,0)</f>
        <v>딜버</v>
      </c>
      <c r="AM1495" s="11">
        <f>VLOOKUP(표1[[#This Row],[담당자]],'담당자 정보'!B:G,6,FALSE)</f>
        <v>0</v>
      </c>
      <c r="AN1495" s="11" t="e">
        <f>VLOOKUP(표1[[#This Row],[팀장]],배민비즈계정!$B:$E,3,FALSE)</f>
        <v>#N/A</v>
      </c>
      <c r="AO1495" s="16" t="e">
        <f>VLOOKUP(표1[[#This Row],[팀장]],배민비즈계정!$B:$E,4,FALSE)</f>
        <v>#N/A</v>
      </c>
      <c r="AP1495" s="2" t="str">
        <f t="shared" si="23"/>
        <v>경기</v>
      </c>
      <c r="AQ1495" s="2" t="str">
        <f t="shared" si="24"/>
        <v>수원시 팔달구</v>
      </c>
      <c r="AR1495" s="2" t="str">
        <f>_xlfn.XLOOKUP(표1[[#This Row],[시도2]]&amp;" "&amp;표1[[#This Row],[시군구2]],요금제0402!C:C,요금제0402!G:G)</f>
        <v>서울B&amp;경인A</v>
      </c>
      <c r="AS1495" s="2"/>
      <c r="AT1495" s="2"/>
      <c r="AU1495" s="2"/>
    </row>
    <row r="1496" spans="1:47" ht="16.5" customHeight="1">
      <c r="A1496" s="60">
        <v>1494</v>
      </c>
      <c r="B1496" s="11"/>
      <c r="C1496" s="11" t="s">
        <v>9777</v>
      </c>
      <c r="D1496" s="11" t="s">
        <v>9778</v>
      </c>
      <c r="E1496" s="11" t="s">
        <v>3758</v>
      </c>
      <c r="F1496" s="11" t="s">
        <v>109</v>
      </c>
      <c r="G1496" s="11" t="s">
        <v>1070</v>
      </c>
      <c r="H1496" s="11">
        <v>1</v>
      </c>
      <c r="I1496" s="50"/>
      <c r="J1496" s="11" t="s">
        <v>9779</v>
      </c>
      <c r="K1496" s="11" t="s">
        <v>9780</v>
      </c>
      <c r="L1496" s="11" t="s">
        <v>9237</v>
      </c>
      <c r="M1496" s="12">
        <v>45800</v>
      </c>
      <c r="N1496" s="12">
        <v>45805</v>
      </c>
      <c r="O1496" s="12" t="str">
        <f>IFERROR(_xlfn.XLOOKUP(표1[[#This Row],[시도]]&amp;" "&amp;표1[[#This Row],[시군구]],요금제0402!C:C,요금제0402!G:G),"-")</f>
        <v>서울B&amp;경인A</v>
      </c>
      <c r="P1496" s="40"/>
      <c r="Q1496" s="57">
        <v>0</v>
      </c>
      <c r="R1496" s="18">
        <v>100</v>
      </c>
      <c r="S1496" s="18">
        <v>50</v>
      </c>
      <c r="T1496" s="39" t="s">
        <v>64</v>
      </c>
      <c r="U1496" s="11"/>
      <c r="V1496" s="11"/>
      <c r="W1496" s="11"/>
      <c r="X1496" s="11" t="s">
        <v>2154</v>
      </c>
      <c r="Y1496" s="127" t="s">
        <v>9743</v>
      </c>
      <c r="Z1496" s="126"/>
      <c r="AA1496" s="11"/>
      <c r="AB1496" s="128"/>
      <c r="AC1496" s="11"/>
      <c r="AD1496" s="11"/>
      <c r="AE1496" s="11"/>
      <c r="AF1496" s="15"/>
      <c r="AG1496" s="56" t="str">
        <f>IFERROR(VLOOKUP(표1[[#This Row],[담당자]],'담당자 정보'!$B:$D,2,0),"")</f>
        <v>딜버</v>
      </c>
      <c r="AH1496" s="11" t="str">
        <f>IFERROR(VLOOKUP(표1[[#This Row],[담당자]],'담당자 정보'!$B:$E,4,0),"")</f>
        <v>-</v>
      </c>
      <c r="AI1496" s="167" t="s">
        <v>443</v>
      </c>
      <c r="AJ1496" s="39" t="str">
        <f>IFERROR(VLOOKUP(표1[[#This Row],[담당자]],배민비즈계정!$B:$E,3,0),"")</f>
        <v>ksy1596</v>
      </c>
      <c r="AK1496" s="39" t="str">
        <f>IFERROR(VLOOKUP(표1[[#This Row],[담당자]],배민비즈계정!$B:$E,4,0),"")</f>
        <v>010-4337-1596</v>
      </c>
      <c r="AL1496" s="12" t="str">
        <f>VLOOKUP(표1[[#This Row],[담당자]],배민비즈계정!$B:$E,2,0)</f>
        <v>딜버</v>
      </c>
      <c r="AM1496" s="11">
        <f>VLOOKUP(표1[[#This Row],[담당자]],'담당자 정보'!B:G,6,FALSE)</f>
        <v>0</v>
      </c>
      <c r="AN1496" s="11" t="e">
        <f>VLOOKUP(표1[[#This Row],[팀장]],배민비즈계정!$B:$E,3,FALSE)</f>
        <v>#N/A</v>
      </c>
      <c r="AO1496" s="16" t="e">
        <f>VLOOKUP(표1[[#This Row],[팀장]],배민비즈계정!$B:$E,4,FALSE)</f>
        <v>#N/A</v>
      </c>
      <c r="AP1496" s="2" t="str">
        <f t="shared" si="23"/>
        <v>경기</v>
      </c>
      <c r="AQ1496" s="2" t="str">
        <f t="shared" si="24"/>
        <v>안양시 동안구</v>
      </c>
      <c r="AR1496" s="2" t="str">
        <f>_xlfn.XLOOKUP(표1[[#This Row],[시도2]]&amp;" "&amp;표1[[#This Row],[시군구2]],요금제0402!C:C,요금제0402!G:G)</f>
        <v>서울B&amp;경인A</v>
      </c>
      <c r="AS1496" s="2"/>
      <c r="AT1496" s="2"/>
      <c r="AU1496" s="2"/>
    </row>
    <row r="1497" spans="1:47" ht="16.5" customHeight="1">
      <c r="A1497" s="44">
        <v>1495</v>
      </c>
      <c r="B1497" s="11"/>
      <c r="C1497" s="11" t="s">
        <v>9781</v>
      </c>
      <c r="D1497" s="11" t="s">
        <v>9782</v>
      </c>
      <c r="E1497" s="11" t="s">
        <v>3758</v>
      </c>
      <c r="F1497" s="11" t="s">
        <v>109</v>
      </c>
      <c r="G1497" s="11" t="s">
        <v>1129</v>
      </c>
      <c r="H1497" s="11">
        <v>1</v>
      </c>
      <c r="I1497" s="50"/>
      <c r="J1497" s="11" t="s">
        <v>9783</v>
      </c>
      <c r="K1497" s="11" t="s">
        <v>7548</v>
      </c>
      <c r="L1497" s="11" t="s">
        <v>9237</v>
      </c>
      <c r="M1497" s="12">
        <v>45800</v>
      </c>
      <c r="N1497" s="12">
        <v>45805</v>
      </c>
      <c r="O1497" s="12" t="str">
        <f>IFERROR(_xlfn.XLOOKUP(표1[[#This Row],[시도]]&amp;" "&amp;표1[[#This Row],[시군구]],요금제0402!C:C,요금제0402!G:G),"-")</f>
        <v>경인B</v>
      </c>
      <c r="P1497" s="40"/>
      <c r="Q1497" s="57">
        <v>0</v>
      </c>
      <c r="R1497" s="18">
        <v>100</v>
      </c>
      <c r="S1497" s="18">
        <v>50</v>
      </c>
      <c r="T1497" s="39" t="s">
        <v>64</v>
      </c>
      <c r="U1497" s="11"/>
      <c r="V1497" s="11"/>
      <c r="W1497" s="11"/>
      <c r="X1497" s="11" t="s">
        <v>2154</v>
      </c>
      <c r="Y1497" s="127" t="s">
        <v>9743</v>
      </c>
      <c r="Z1497" s="126"/>
      <c r="AA1497" s="11"/>
      <c r="AB1497" s="128"/>
      <c r="AC1497" s="11"/>
      <c r="AD1497" s="11"/>
      <c r="AE1497" s="11"/>
      <c r="AF1497" s="15"/>
      <c r="AG1497" s="56" t="str">
        <f>IFERROR(VLOOKUP(표1[[#This Row],[담당자]],'담당자 정보'!$B:$D,2,0),"")</f>
        <v>딜버</v>
      </c>
      <c r="AH1497" s="11" t="str">
        <f>IFERROR(VLOOKUP(표1[[#This Row],[담당자]],'담당자 정보'!$B:$E,4,0),"")</f>
        <v>-</v>
      </c>
      <c r="AI1497" s="167" t="s">
        <v>443</v>
      </c>
      <c r="AJ1497" s="39" t="str">
        <f>IFERROR(VLOOKUP(표1[[#This Row],[담당자]],배민비즈계정!$B:$E,3,0),"")</f>
        <v>ksy1596</v>
      </c>
      <c r="AK1497" s="39" t="str">
        <f>IFERROR(VLOOKUP(표1[[#This Row],[담당자]],배민비즈계정!$B:$E,4,0),"")</f>
        <v>010-4337-1596</v>
      </c>
      <c r="AL1497" s="12" t="str">
        <f>VLOOKUP(표1[[#This Row],[담당자]],배민비즈계정!$B:$E,2,0)</f>
        <v>딜버</v>
      </c>
      <c r="AM1497" s="11">
        <f>VLOOKUP(표1[[#This Row],[담당자]],'담당자 정보'!B:G,6,FALSE)</f>
        <v>0</v>
      </c>
      <c r="AN1497" s="11" t="e">
        <f>VLOOKUP(표1[[#This Row],[팀장]],배민비즈계정!$B:$E,3,FALSE)</f>
        <v>#N/A</v>
      </c>
      <c r="AO1497" s="16" t="e">
        <f>VLOOKUP(표1[[#This Row],[팀장]],배민비즈계정!$B:$E,4,FALSE)</f>
        <v>#N/A</v>
      </c>
      <c r="AP1497" s="2" t="str">
        <f t="shared" si="23"/>
        <v>경기</v>
      </c>
      <c r="AQ1497" s="2" t="str">
        <f t="shared" si="24"/>
        <v>의정부시</v>
      </c>
      <c r="AR1497" s="2" t="str">
        <f>_xlfn.XLOOKUP(표1[[#This Row],[시도2]]&amp;" "&amp;표1[[#This Row],[시군구2]],요금제0402!C:C,요금제0402!G:G)</f>
        <v>경인B</v>
      </c>
      <c r="AS1497" s="2"/>
      <c r="AT1497" s="2"/>
      <c r="AU1497" s="2"/>
    </row>
    <row r="1498" spans="1:47" ht="16.5" customHeight="1">
      <c r="A1498" s="60">
        <v>1496</v>
      </c>
      <c r="B1498" s="11"/>
      <c r="C1498" s="11" t="s">
        <v>9784</v>
      </c>
      <c r="D1498" s="11" t="s">
        <v>9785</v>
      </c>
      <c r="E1498" s="11" t="s">
        <v>3758</v>
      </c>
      <c r="F1498" s="11" t="s">
        <v>109</v>
      </c>
      <c r="G1498" s="11" t="s">
        <v>122</v>
      </c>
      <c r="H1498" s="11">
        <v>1</v>
      </c>
      <c r="I1498" s="50"/>
      <c r="J1498" s="11" t="s">
        <v>9786</v>
      </c>
      <c r="K1498" s="11" t="s">
        <v>9787</v>
      </c>
      <c r="L1498" s="11" t="s">
        <v>9237</v>
      </c>
      <c r="M1498" s="12">
        <v>45800</v>
      </c>
      <c r="N1498" s="12">
        <v>45805</v>
      </c>
      <c r="O1498" s="12" t="str">
        <f>IFERROR(_xlfn.XLOOKUP(표1[[#This Row],[시도]]&amp;" "&amp;표1[[#This Row],[시군구]],요금제0402!C:C,요금제0402!G:G),"-")</f>
        <v>서울B&amp;경인A</v>
      </c>
      <c r="P1498" s="40"/>
      <c r="Q1498" s="57">
        <v>0</v>
      </c>
      <c r="R1498" s="18">
        <v>100</v>
      </c>
      <c r="S1498" s="18">
        <v>50</v>
      </c>
      <c r="T1498" s="39" t="s">
        <v>64</v>
      </c>
      <c r="U1498" s="11"/>
      <c r="V1498" s="11"/>
      <c r="W1498" s="11"/>
      <c r="X1498" s="11" t="s">
        <v>127</v>
      </c>
      <c r="Y1498" s="127" t="s">
        <v>9788</v>
      </c>
      <c r="Z1498" s="126"/>
      <c r="AA1498" s="11"/>
      <c r="AB1498" s="128"/>
      <c r="AC1498" s="11"/>
      <c r="AD1498" s="11"/>
      <c r="AE1498" s="11"/>
      <c r="AF1498" s="15"/>
      <c r="AG1498" s="56" t="str">
        <f>IFERROR(VLOOKUP(표1[[#This Row],[담당자]],'담당자 정보'!$B:$D,2,0),"")</f>
        <v>바로고</v>
      </c>
      <c r="AH1498" s="11" t="str">
        <f>IFERROR(VLOOKUP(표1[[#This Row],[담당자]],'담당자 정보'!$B:$E,4,0),"")</f>
        <v>1팀</v>
      </c>
      <c r="AI1498" s="167" t="s">
        <v>131</v>
      </c>
      <c r="AJ1498" s="39" t="str">
        <f>IFERROR(VLOOKUP(표1[[#This Row],[담당자]],배민비즈계정!$B:$E,3,0),"")</f>
        <v>kwpark</v>
      </c>
      <c r="AK1498" s="39" t="str">
        <f>IFERROR(VLOOKUP(표1[[#This Row],[담당자]],배민비즈계정!$B:$E,4,0),"")</f>
        <v>010-9098-6748</v>
      </c>
      <c r="AL1498" s="12" t="str">
        <f>VLOOKUP(표1[[#This Row],[담당자]],배민비즈계정!$B:$E,2,0)</f>
        <v>1팀</v>
      </c>
      <c r="AM1498" s="11" t="str">
        <f>VLOOKUP(표1[[#This Row],[담당자]],'담당자 정보'!B:G,6,FALSE)</f>
        <v>평정현</v>
      </c>
      <c r="AN1498" s="11" t="str">
        <f>VLOOKUP(표1[[#This Row],[팀장]],배민비즈계정!$B:$E,3,FALSE)</f>
        <v>jhpyeong</v>
      </c>
      <c r="AO1498" s="16" t="str">
        <f>VLOOKUP(표1[[#This Row],[팀장]],배민비즈계정!$B:$E,4,FALSE)</f>
        <v>010-4660-7292</v>
      </c>
      <c r="AP1498" s="2" t="str">
        <f t="shared" si="23"/>
        <v>경기</v>
      </c>
      <c r="AQ1498" s="2" t="str">
        <f t="shared" si="24"/>
        <v>성남시 수정구</v>
      </c>
      <c r="AR1498" s="2" t="str">
        <f>_xlfn.XLOOKUP(표1[[#This Row],[시도2]]&amp;" "&amp;표1[[#This Row],[시군구2]],요금제0402!C:C,요금제0402!G:G)</f>
        <v>서울B&amp;경인A</v>
      </c>
      <c r="AS1498" s="2"/>
      <c r="AT1498" s="2"/>
      <c r="AU1498" s="2"/>
    </row>
    <row r="1499" spans="1:47" ht="16.5" customHeight="1">
      <c r="A1499" s="44">
        <v>1497</v>
      </c>
      <c r="B1499" s="11"/>
      <c r="C1499" s="11" t="s">
        <v>9789</v>
      </c>
      <c r="D1499" s="11" t="s">
        <v>9790</v>
      </c>
      <c r="E1499" s="11" t="s">
        <v>3758</v>
      </c>
      <c r="F1499" s="11" t="s">
        <v>109</v>
      </c>
      <c r="G1499" s="11" t="s">
        <v>170</v>
      </c>
      <c r="H1499" s="11">
        <v>1</v>
      </c>
      <c r="I1499" s="50"/>
      <c r="J1499" s="11" t="s">
        <v>9791</v>
      </c>
      <c r="K1499" s="11" t="s">
        <v>9768</v>
      </c>
      <c r="L1499" s="11" t="s">
        <v>9237</v>
      </c>
      <c r="M1499" s="12">
        <v>45800</v>
      </c>
      <c r="N1499" s="12">
        <v>45805</v>
      </c>
      <c r="O1499" s="12" t="str">
        <f>IFERROR(_xlfn.XLOOKUP(표1[[#This Row],[시도]]&amp;" "&amp;표1[[#This Row],[시군구]],요금제0402!C:C,요금제0402!G:G),"-")</f>
        <v>경인B</v>
      </c>
      <c r="P1499" s="40"/>
      <c r="Q1499" s="57">
        <v>0</v>
      </c>
      <c r="R1499" s="18">
        <v>100</v>
      </c>
      <c r="S1499" s="18">
        <v>50</v>
      </c>
      <c r="T1499" s="39" t="s">
        <v>64</v>
      </c>
      <c r="U1499" s="11"/>
      <c r="V1499" s="11"/>
      <c r="W1499" s="11"/>
      <c r="X1499" s="11" t="s">
        <v>9792</v>
      </c>
      <c r="Y1499" s="127" t="s">
        <v>9793</v>
      </c>
      <c r="Z1499" s="126"/>
      <c r="AA1499" s="11"/>
      <c r="AB1499" s="128"/>
      <c r="AC1499" s="11"/>
      <c r="AD1499" s="11"/>
      <c r="AE1499" s="11"/>
      <c r="AF1499" s="15"/>
      <c r="AG1499" s="56" t="str">
        <f>IFERROR(VLOOKUP(표1[[#This Row],[담당자]],'담당자 정보'!$B:$D,2,0),"")</f>
        <v>바로고</v>
      </c>
      <c r="AH1499" s="11" t="str">
        <f>IFERROR(VLOOKUP(표1[[#This Row],[담당자]],'담당자 정보'!$B:$E,4,0),"")</f>
        <v>2팀</v>
      </c>
      <c r="AI1499" s="167" t="s">
        <v>298</v>
      </c>
      <c r="AJ1499" s="39" t="str">
        <f>IFERROR(VLOOKUP(표1[[#This Row],[담당자]],배민비즈계정!$B:$E,3,0),"")</f>
        <v>hbshim</v>
      </c>
      <c r="AK1499" s="39" t="str">
        <f>IFERROR(VLOOKUP(표1[[#This Row],[담당자]],배민비즈계정!$B:$E,4,0),"")</f>
        <v xml:space="preserve"> 010-8940-9029</v>
      </c>
      <c r="AL1499" s="12" t="str">
        <f>VLOOKUP(표1[[#This Row],[담당자]],배민비즈계정!$B:$E,2,0)</f>
        <v>2팀</v>
      </c>
      <c r="AM1499" s="11" t="str">
        <f>VLOOKUP(표1[[#This Row],[담당자]],'담당자 정보'!B:G,6,FALSE)</f>
        <v>최융희</v>
      </c>
      <c r="AN1499" s="11" t="str">
        <f>VLOOKUP(표1[[#This Row],[팀장]],배민비즈계정!$B:$E,3,FALSE)</f>
        <v>yhchoi62</v>
      </c>
      <c r="AO1499" s="16" t="str">
        <f>VLOOKUP(표1[[#This Row],[팀장]],배민비즈계정!$B:$E,4,FALSE)</f>
        <v xml:space="preserve"> 010-2336-6262</v>
      </c>
      <c r="AP1499" s="2" t="str">
        <f t="shared" si="23"/>
        <v>경기</v>
      </c>
      <c r="AQ1499" s="2" t="str">
        <f t="shared" si="24"/>
        <v>평택시</v>
      </c>
      <c r="AR1499" s="2" t="str">
        <f>_xlfn.XLOOKUP(표1[[#This Row],[시도2]]&amp;" "&amp;표1[[#This Row],[시군구2]],요금제0402!C:C,요금제0402!G:G)</f>
        <v>경인B</v>
      </c>
      <c r="AS1499" s="2"/>
      <c r="AT1499" s="2"/>
      <c r="AU1499" s="2"/>
    </row>
    <row r="1500" spans="1:47" ht="16.5" customHeight="1">
      <c r="A1500" s="60">
        <v>1498</v>
      </c>
      <c r="B1500" s="11"/>
      <c r="C1500" s="11" t="s">
        <v>9794</v>
      </c>
      <c r="D1500" s="11"/>
      <c r="E1500" s="11" t="s">
        <v>9795</v>
      </c>
      <c r="F1500" s="11" t="s">
        <v>109</v>
      </c>
      <c r="G1500" s="11" t="s">
        <v>1178</v>
      </c>
      <c r="H1500" s="11">
        <v>1</v>
      </c>
      <c r="I1500" s="50"/>
      <c r="J1500" s="11" t="s">
        <v>9796</v>
      </c>
      <c r="K1500" s="11" t="s">
        <v>9797</v>
      </c>
      <c r="L1500" s="11" t="s">
        <v>9237</v>
      </c>
      <c r="M1500" s="12">
        <v>45800</v>
      </c>
      <c r="N1500" s="12">
        <v>45805</v>
      </c>
      <c r="O1500" s="12" t="str">
        <f>IFERROR(_xlfn.XLOOKUP(표1[[#This Row],[시도]]&amp;" "&amp;표1[[#This Row],[시군구]],요금제0402!C:C,요금제0402!G:G),"-")</f>
        <v>로드러너 요금제</v>
      </c>
      <c r="P1500" s="40"/>
      <c r="Q1500" s="57">
        <v>0</v>
      </c>
      <c r="R1500" s="18">
        <v>100</v>
      </c>
      <c r="S1500" s="18">
        <v>50</v>
      </c>
      <c r="T1500" s="39" t="s">
        <v>64</v>
      </c>
      <c r="U1500" s="11"/>
      <c r="V1500" s="11"/>
      <c r="W1500" s="11"/>
      <c r="X1500" s="11" t="s">
        <v>9792</v>
      </c>
      <c r="Y1500" s="127" t="s">
        <v>9793</v>
      </c>
      <c r="Z1500" s="126"/>
      <c r="AA1500" s="11"/>
      <c r="AB1500" s="128"/>
      <c r="AC1500" s="11"/>
      <c r="AD1500" s="11"/>
      <c r="AE1500" s="11"/>
      <c r="AF1500" s="15"/>
      <c r="AG1500" s="56" t="str">
        <f>IFERROR(VLOOKUP(표1[[#This Row],[담당자]],'담당자 정보'!$B:$D,2,0),"")</f>
        <v>바로고</v>
      </c>
      <c r="AH1500" s="11" t="str">
        <f>IFERROR(VLOOKUP(표1[[#This Row],[담당자]],'담당자 정보'!$B:$E,4,0),"")</f>
        <v>2팀</v>
      </c>
      <c r="AI1500" s="167" t="s">
        <v>298</v>
      </c>
      <c r="AJ1500" s="39" t="str">
        <f>IFERROR(VLOOKUP(표1[[#This Row],[담당자]],배민비즈계정!$B:$E,3,0),"")</f>
        <v>hbshim</v>
      </c>
      <c r="AK1500" s="39" t="str">
        <f>IFERROR(VLOOKUP(표1[[#This Row],[담당자]],배민비즈계정!$B:$E,4,0),"")</f>
        <v xml:space="preserve"> 010-8940-9029</v>
      </c>
      <c r="AL1500" s="12" t="str">
        <f>VLOOKUP(표1[[#This Row],[담당자]],배민비즈계정!$B:$E,2,0)</f>
        <v>2팀</v>
      </c>
      <c r="AM1500" s="11" t="str">
        <f>VLOOKUP(표1[[#This Row],[담당자]],'담당자 정보'!B:G,6,FALSE)</f>
        <v>최융희</v>
      </c>
      <c r="AN1500" s="11" t="str">
        <f>VLOOKUP(표1[[#This Row],[팀장]],배민비즈계정!$B:$E,3,FALSE)</f>
        <v>yhchoi62</v>
      </c>
      <c r="AO1500" s="16" t="str">
        <f>VLOOKUP(표1[[#This Row],[팀장]],배민비즈계정!$B:$E,4,FALSE)</f>
        <v xml:space="preserve"> 010-2336-6262</v>
      </c>
      <c r="AP1500" s="2" t="str">
        <f t="shared" si="23"/>
        <v>경기</v>
      </c>
      <c r="AQ1500" s="2" t="str">
        <f t="shared" si="24"/>
        <v>화성시</v>
      </c>
      <c r="AR1500" s="2" t="str">
        <f>_xlfn.XLOOKUP(표1[[#This Row],[시도2]]&amp;" "&amp;표1[[#This Row],[시군구2]],요금제0402!C:C,요금제0402!G:G)</f>
        <v>로드러너 요금제</v>
      </c>
      <c r="AS1500" s="2"/>
      <c r="AT1500" s="2"/>
      <c r="AU1500" s="2"/>
    </row>
    <row r="1501" spans="1:47" ht="16.5" customHeight="1">
      <c r="A1501" s="44">
        <v>1499</v>
      </c>
      <c r="B1501" s="11"/>
      <c r="C1501" s="11" t="s">
        <v>9798</v>
      </c>
      <c r="D1501" s="11" t="s">
        <v>9799</v>
      </c>
      <c r="E1501" s="11" t="s">
        <v>108</v>
      </c>
      <c r="F1501" s="11" t="s">
        <v>109</v>
      </c>
      <c r="G1501" s="11" t="s">
        <v>1499</v>
      </c>
      <c r="H1501" s="11">
        <v>5</v>
      </c>
      <c r="I1501" s="50"/>
      <c r="J1501" s="11" t="s">
        <v>9800</v>
      </c>
      <c r="K1501" s="11" t="s">
        <v>9801</v>
      </c>
      <c r="L1501" s="11" t="s">
        <v>9237</v>
      </c>
      <c r="M1501" s="12">
        <v>45800</v>
      </c>
      <c r="N1501" s="12">
        <v>45805</v>
      </c>
      <c r="O1501" s="12" t="str">
        <f>IFERROR(_xlfn.XLOOKUP(표1[[#This Row],[시도]]&amp;" "&amp;표1[[#This Row],[시군구]],요금제0402!C:C,요금제0402!G:G),"-")</f>
        <v>경인B</v>
      </c>
      <c r="P1501" s="40"/>
      <c r="Q1501" s="57">
        <v>0</v>
      </c>
      <c r="R1501" s="18">
        <v>100</v>
      </c>
      <c r="S1501" s="18">
        <v>0</v>
      </c>
      <c r="T1501" s="39" t="s">
        <v>150</v>
      </c>
      <c r="U1501" s="11"/>
      <c r="V1501" s="11"/>
      <c r="W1501" s="11"/>
      <c r="X1501" s="11" t="s">
        <v>9802</v>
      </c>
      <c r="Y1501" s="127" t="s">
        <v>9803</v>
      </c>
      <c r="Z1501" s="126"/>
      <c r="AA1501" s="11"/>
      <c r="AB1501" s="128"/>
      <c r="AC1501" s="11"/>
      <c r="AD1501" s="11"/>
      <c r="AE1501" s="11"/>
      <c r="AF1501" s="15"/>
      <c r="AG1501" s="56" t="str">
        <f>IFERROR(VLOOKUP(표1[[#This Row],[담당자]],'담당자 정보'!$B:$D,2,0),"")</f>
        <v>바로고</v>
      </c>
      <c r="AH1501" s="11" t="str">
        <f>IFERROR(VLOOKUP(표1[[#This Row],[담당자]],'담당자 정보'!$B:$E,4,0),"")</f>
        <v>2팀</v>
      </c>
      <c r="AI1501" s="167" t="s">
        <v>535</v>
      </c>
      <c r="AJ1501" s="39" t="str">
        <f>IFERROR(VLOOKUP(표1[[#This Row],[담당자]],배민비즈계정!$B:$E,3,0),"")</f>
        <v>yckim</v>
      </c>
      <c r="AK1501" s="39" t="str">
        <f>IFERROR(VLOOKUP(표1[[#This Row],[담당자]],배민비즈계정!$B:$E,4,0),"")</f>
        <v>010-9995-3121</v>
      </c>
      <c r="AL1501" s="12" t="str">
        <f>VLOOKUP(표1[[#This Row],[담당자]],배민비즈계정!$B:$E,2,0)</f>
        <v>2팀</v>
      </c>
      <c r="AM1501" s="11" t="str">
        <f>VLOOKUP(표1[[#This Row],[담당자]],'담당자 정보'!B:G,6,FALSE)</f>
        <v>최융희</v>
      </c>
      <c r="AN1501" s="11" t="str">
        <f>VLOOKUP(표1[[#This Row],[팀장]],배민비즈계정!$B:$E,3,FALSE)</f>
        <v>yhchoi62</v>
      </c>
      <c r="AO1501" s="16" t="str">
        <f>VLOOKUP(표1[[#This Row],[팀장]],배민비즈계정!$B:$E,4,FALSE)</f>
        <v xml:space="preserve"> 010-2336-6262</v>
      </c>
      <c r="AP1501" s="2" t="str">
        <f t="shared" si="23"/>
        <v>경기</v>
      </c>
      <c r="AQ1501" s="2" t="str">
        <f t="shared" si="24"/>
        <v>구리시</v>
      </c>
      <c r="AR1501" s="2" t="str">
        <f>_xlfn.XLOOKUP(표1[[#This Row],[시도2]]&amp;" "&amp;표1[[#This Row],[시군구2]],요금제0402!C:C,요금제0402!G:G)</f>
        <v>경인B</v>
      </c>
      <c r="AS1501" s="2"/>
      <c r="AT1501" s="2"/>
      <c r="AU1501" s="2"/>
    </row>
    <row r="1502" spans="1:47" ht="16.5" customHeight="1">
      <c r="A1502" s="60">
        <v>1500</v>
      </c>
      <c r="B1502" s="11"/>
      <c r="C1502" s="11" t="s">
        <v>9804</v>
      </c>
      <c r="D1502" s="11" t="s">
        <v>9805</v>
      </c>
      <c r="E1502" s="11" t="s">
        <v>108</v>
      </c>
      <c r="F1502" s="11" t="s">
        <v>481</v>
      </c>
      <c r="G1502" s="11" t="s">
        <v>3157</v>
      </c>
      <c r="H1502" s="11">
        <v>1</v>
      </c>
      <c r="I1502" s="50"/>
      <c r="J1502" s="11" t="s">
        <v>9806</v>
      </c>
      <c r="K1502" s="11" t="s">
        <v>9807</v>
      </c>
      <c r="L1502" s="11" t="s">
        <v>9237</v>
      </c>
      <c r="M1502" s="12">
        <v>45800</v>
      </c>
      <c r="N1502" s="12">
        <v>45805</v>
      </c>
      <c r="O1502" s="12" t="str">
        <f>IFERROR(_xlfn.XLOOKUP(표1[[#This Row],[시도]]&amp;" "&amp;표1[[#This Row],[시군구]],요금제0402!C:C,요금제0402!G:G),"-")</f>
        <v>지방</v>
      </c>
      <c r="P1502" s="40"/>
      <c r="Q1502" s="57">
        <v>0</v>
      </c>
      <c r="R1502" s="18">
        <v>100</v>
      </c>
      <c r="S1502" s="18">
        <v>50</v>
      </c>
      <c r="T1502" s="39" t="s">
        <v>64</v>
      </c>
      <c r="U1502" s="11"/>
      <c r="V1502" s="11"/>
      <c r="W1502" s="11"/>
      <c r="X1502" s="11" t="s">
        <v>9792</v>
      </c>
      <c r="Y1502" s="127" t="s">
        <v>9793</v>
      </c>
      <c r="Z1502" s="126"/>
      <c r="AA1502" s="11"/>
      <c r="AB1502" s="128"/>
      <c r="AC1502" s="11"/>
      <c r="AD1502" s="11"/>
      <c r="AE1502" s="11"/>
      <c r="AF1502" s="15"/>
      <c r="AG1502" s="56" t="str">
        <f>IFERROR(VLOOKUP(표1[[#This Row],[담당자]],'담당자 정보'!$B:$D,2,0),"")</f>
        <v>바로고</v>
      </c>
      <c r="AH1502" s="11" t="str">
        <f>IFERROR(VLOOKUP(표1[[#This Row],[담당자]],'담당자 정보'!$B:$E,4,0),"")</f>
        <v>2팀</v>
      </c>
      <c r="AI1502" s="167" t="s">
        <v>298</v>
      </c>
      <c r="AJ1502" s="39" t="str">
        <f>IFERROR(VLOOKUP(표1[[#This Row],[담당자]],배민비즈계정!$B:$E,3,0),"")</f>
        <v>hbshim</v>
      </c>
      <c r="AK1502" s="39" t="str">
        <f>IFERROR(VLOOKUP(표1[[#This Row],[담당자]],배민비즈계정!$B:$E,4,0),"")</f>
        <v xml:space="preserve"> 010-8940-9029</v>
      </c>
      <c r="AL1502" s="12" t="str">
        <f>VLOOKUP(표1[[#This Row],[담당자]],배민비즈계정!$B:$E,2,0)</f>
        <v>2팀</v>
      </c>
      <c r="AM1502" s="11" t="str">
        <f>VLOOKUP(표1[[#This Row],[담당자]],'담당자 정보'!B:G,6,FALSE)</f>
        <v>최융희</v>
      </c>
      <c r="AN1502" s="11" t="str">
        <f>VLOOKUP(표1[[#This Row],[팀장]],배민비즈계정!$B:$E,3,FALSE)</f>
        <v>yhchoi62</v>
      </c>
      <c r="AO1502" s="16" t="str">
        <f>VLOOKUP(표1[[#This Row],[팀장]],배민비즈계정!$B:$E,4,FALSE)</f>
        <v xml:space="preserve"> 010-2336-6262</v>
      </c>
      <c r="AP1502" s="2" t="str">
        <f t="shared" si="23"/>
        <v>경남</v>
      </c>
      <c r="AQ1502" s="2" t="str">
        <f t="shared" si="24"/>
        <v>김해시</v>
      </c>
      <c r="AR1502" s="2" t="str">
        <f>_xlfn.XLOOKUP(표1[[#This Row],[시도2]]&amp;" "&amp;표1[[#This Row],[시군구2]],요금제0402!C:C,요금제0402!G:G)</f>
        <v>지방</v>
      </c>
      <c r="AS1502" s="2"/>
      <c r="AT1502" s="2"/>
      <c r="AU1502" s="2"/>
    </row>
    <row r="1503" spans="1:47" ht="16.5" customHeight="1">
      <c r="A1503" s="44">
        <v>1501</v>
      </c>
      <c r="B1503" s="11"/>
      <c r="C1503" s="11" t="s">
        <v>9808</v>
      </c>
      <c r="D1503" s="11" t="s">
        <v>9809</v>
      </c>
      <c r="E1503" s="11" t="s">
        <v>3758</v>
      </c>
      <c r="F1503" s="11" t="s">
        <v>481</v>
      </c>
      <c r="G1503" s="11" t="s">
        <v>5286</v>
      </c>
      <c r="H1503" s="11">
        <v>1</v>
      </c>
      <c r="I1503" s="50"/>
      <c r="J1503" s="11" t="s">
        <v>9810</v>
      </c>
      <c r="K1503" s="11" t="s">
        <v>9811</v>
      </c>
      <c r="L1503" s="11" t="s">
        <v>9237</v>
      </c>
      <c r="M1503" s="12">
        <v>45800</v>
      </c>
      <c r="N1503" s="12">
        <v>45805</v>
      </c>
      <c r="O1503" s="12" t="str">
        <f>IFERROR(_xlfn.XLOOKUP(표1[[#This Row],[시도]]&amp;" "&amp;표1[[#This Row],[시군구]],요금제0402!C:C,요금제0402!G:G),"-")</f>
        <v>지방</v>
      </c>
      <c r="P1503" s="40"/>
      <c r="Q1503" s="57">
        <v>0</v>
      </c>
      <c r="R1503" s="18">
        <v>100</v>
      </c>
      <c r="S1503" s="18">
        <v>50</v>
      </c>
      <c r="T1503" s="39" t="s">
        <v>64</v>
      </c>
      <c r="U1503" s="11"/>
      <c r="V1503" s="11"/>
      <c r="W1503" s="11"/>
      <c r="X1503" s="11" t="s">
        <v>9812</v>
      </c>
      <c r="Y1503" s="127" t="s">
        <v>9813</v>
      </c>
      <c r="Z1503" s="126"/>
      <c r="AA1503" s="11"/>
      <c r="AB1503" s="128"/>
      <c r="AC1503" s="11"/>
      <c r="AD1503" s="11"/>
      <c r="AE1503" s="11"/>
      <c r="AF1503" s="15"/>
      <c r="AG1503" s="56" t="str">
        <f>IFERROR(VLOOKUP(표1[[#This Row],[담당자]],'담당자 정보'!$B:$D,2,0),"")</f>
        <v>바로고</v>
      </c>
      <c r="AH1503" s="11" t="str">
        <f>IFERROR(VLOOKUP(표1[[#This Row],[담당자]],'담당자 정보'!$B:$E,4,0),"")</f>
        <v>2팀</v>
      </c>
      <c r="AI1503" s="167" t="s">
        <v>535</v>
      </c>
      <c r="AJ1503" s="39" t="str">
        <f>IFERROR(VLOOKUP(표1[[#This Row],[담당자]],배민비즈계정!$B:$E,3,0),"")</f>
        <v>yckim</v>
      </c>
      <c r="AK1503" s="39" t="str">
        <f>IFERROR(VLOOKUP(표1[[#This Row],[담당자]],배민비즈계정!$B:$E,4,0),"")</f>
        <v>010-9995-3121</v>
      </c>
      <c r="AL1503" s="12" t="str">
        <f>VLOOKUP(표1[[#This Row],[담당자]],배민비즈계정!$B:$E,2,0)</f>
        <v>2팀</v>
      </c>
      <c r="AM1503" s="11" t="str">
        <f>VLOOKUP(표1[[#This Row],[담당자]],'담당자 정보'!B:G,6,FALSE)</f>
        <v>최융희</v>
      </c>
      <c r="AN1503" s="11" t="str">
        <f>VLOOKUP(표1[[#This Row],[팀장]],배민비즈계정!$B:$E,3,FALSE)</f>
        <v>yhchoi62</v>
      </c>
      <c r="AO1503" s="16" t="str">
        <f>VLOOKUP(표1[[#This Row],[팀장]],배민비즈계정!$B:$E,4,FALSE)</f>
        <v xml:space="preserve"> 010-2336-6262</v>
      </c>
      <c r="AP1503" s="2" t="str">
        <f t="shared" si="23"/>
        <v>경남</v>
      </c>
      <c r="AQ1503" s="2" t="str">
        <f t="shared" si="24"/>
        <v>창원시 성산구</v>
      </c>
      <c r="AR1503" s="2" t="str">
        <f>_xlfn.XLOOKUP(표1[[#This Row],[시도2]]&amp;" "&amp;표1[[#This Row],[시군구2]],요금제0402!C:C,요금제0402!G:G)</f>
        <v>지방</v>
      </c>
      <c r="AS1503" s="2"/>
      <c r="AT1503" s="2"/>
      <c r="AU1503" s="2"/>
    </row>
    <row r="1504" spans="1:47" ht="16.5" customHeight="1">
      <c r="A1504" s="60">
        <v>1502</v>
      </c>
      <c r="B1504" s="11"/>
      <c r="C1504" s="11" t="s">
        <v>9814</v>
      </c>
      <c r="D1504" s="11" t="s">
        <v>9815</v>
      </c>
      <c r="E1504" s="11" t="s">
        <v>3758</v>
      </c>
      <c r="F1504" s="11" t="s">
        <v>388</v>
      </c>
      <c r="G1504" s="11" t="s">
        <v>435</v>
      </c>
      <c r="H1504" s="11">
        <v>1</v>
      </c>
      <c r="I1504" s="50"/>
      <c r="J1504" s="11" t="s">
        <v>9816</v>
      </c>
      <c r="K1504" s="11" t="s">
        <v>8191</v>
      </c>
      <c r="L1504" s="11" t="s">
        <v>9237</v>
      </c>
      <c r="M1504" s="12">
        <v>45800</v>
      </c>
      <c r="N1504" s="12">
        <v>45805</v>
      </c>
      <c r="O1504" s="12" t="str">
        <f>IFERROR(_xlfn.XLOOKUP(표1[[#This Row],[시도]]&amp;" "&amp;표1[[#This Row],[시군구]],요금제0402!C:C,요금제0402!G:G),"-")</f>
        <v>지방</v>
      </c>
      <c r="P1504" s="40"/>
      <c r="Q1504" s="57">
        <v>0</v>
      </c>
      <c r="R1504" s="18">
        <v>100</v>
      </c>
      <c r="S1504" s="18">
        <v>50</v>
      </c>
      <c r="T1504" s="39" t="s">
        <v>64</v>
      </c>
      <c r="U1504" s="11"/>
      <c r="V1504" s="11"/>
      <c r="W1504" s="11"/>
      <c r="X1504" s="11" t="s">
        <v>9817</v>
      </c>
      <c r="Y1504" s="127" t="s">
        <v>9818</v>
      </c>
      <c r="Z1504" s="126"/>
      <c r="AA1504" s="11"/>
      <c r="AB1504" s="128"/>
      <c r="AC1504" s="11"/>
      <c r="AD1504" s="11"/>
      <c r="AE1504" s="11"/>
      <c r="AF1504" s="15"/>
      <c r="AG1504" s="56" t="str">
        <f>IFERROR(VLOOKUP(표1[[#This Row],[담당자]],'담당자 정보'!$B:$D,2,0),"")</f>
        <v>바로고</v>
      </c>
      <c r="AH1504" s="11" t="str">
        <f>IFERROR(VLOOKUP(표1[[#This Row],[담당자]],'담당자 정보'!$B:$E,4,0),"")</f>
        <v>1팀</v>
      </c>
      <c r="AI1504" s="167" t="s">
        <v>131</v>
      </c>
      <c r="AJ1504" s="39" t="str">
        <f>IFERROR(VLOOKUP(표1[[#This Row],[담당자]],배민비즈계정!$B:$E,3,0),"")</f>
        <v>kwpark</v>
      </c>
      <c r="AK1504" s="39" t="str">
        <f>IFERROR(VLOOKUP(표1[[#This Row],[담당자]],배민비즈계정!$B:$E,4,0),"")</f>
        <v>010-9098-6748</v>
      </c>
      <c r="AL1504" s="12" t="str">
        <f>VLOOKUP(표1[[#This Row],[담당자]],배민비즈계정!$B:$E,2,0)</f>
        <v>1팀</v>
      </c>
      <c r="AM1504" s="11" t="str">
        <f>VLOOKUP(표1[[#This Row],[담당자]],'담당자 정보'!B:G,6,FALSE)</f>
        <v>평정현</v>
      </c>
      <c r="AN1504" s="11" t="str">
        <f>VLOOKUP(표1[[#This Row],[팀장]],배민비즈계정!$B:$E,3,FALSE)</f>
        <v>jhpyeong</v>
      </c>
      <c r="AO1504" s="16" t="str">
        <f>VLOOKUP(표1[[#This Row],[팀장]],배민비즈계정!$B:$E,4,FALSE)</f>
        <v>010-4660-7292</v>
      </c>
      <c r="AP1504" s="2" t="str">
        <f t="shared" si="23"/>
        <v>광주</v>
      </c>
      <c r="AQ1504" s="2" t="str">
        <f t="shared" si="24"/>
        <v>서구</v>
      </c>
      <c r="AR1504" s="2" t="str">
        <f>_xlfn.XLOOKUP(표1[[#This Row],[시도2]]&amp;" "&amp;표1[[#This Row],[시군구2]],요금제0402!C:C,요금제0402!G:G)</f>
        <v>지방</v>
      </c>
      <c r="AS1504" s="2"/>
      <c r="AT1504" s="2"/>
      <c r="AU1504" s="2"/>
    </row>
    <row r="1505" spans="1:47" ht="16.5" customHeight="1">
      <c r="A1505" s="44">
        <v>1503</v>
      </c>
      <c r="B1505" s="11"/>
      <c r="C1505" s="11" t="s">
        <v>9819</v>
      </c>
      <c r="D1505" s="11" t="s">
        <v>9820</v>
      </c>
      <c r="E1505" s="11" t="s">
        <v>3758</v>
      </c>
      <c r="F1505" s="11" t="s">
        <v>109</v>
      </c>
      <c r="G1505" s="11" t="s">
        <v>170</v>
      </c>
      <c r="H1505" s="11">
        <v>1</v>
      </c>
      <c r="I1505" s="50"/>
      <c r="J1505" s="11" t="s">
        <v>9821</v>
      </c>
      <c r="K1505" s="11" t="s">
        <v>9822</v>
      </c>
      <c r="L1505" s="11" t="s">
        <v>9237</v>
      </c>
      <c r="M1505" s="12">
        <v>45800</v>
      </c>
      <c r="N1505" s="12">
        <v>45805</v>
      </c>
      <c r="O1505" s="12" t="str">
        <f>IFERROR(_xlfn.XLOOKUP(표1[[#This Row],[시도]]&amp;" "&amp;표1[[#This Row],[시군구]],요금제0402!C:C,요금제0402!G:G),"-")</f>
        <v>경인B</v>
      </c>
      <c r="P1505" s="40"/>
      <c r="Q1505" s="57">
        <v>0</v>
      </c>
      <c r="R1505" s="18">
        <v>100</v>
      </c>
      <c r="S1505" s="18">
        <v>50</v>
      </c>
      <c r="T1505" s="39" t="s">
        <v>64</v>
      </c>
      <c r="U1505" s="11"/>
      <c r="V1505" s="11"/>
      <c r="W1505" s="11"/>
      <c r="X1505" s="11" t="s">
        <v>9823</v>
      </c>
      <c r="Y1505" s="127" t="s">
        <v>9824</v>
      </c>
      <c r="Z1505" s="126"/>
      <c r="AA1505" s="11"/>
      <c r="AB1505" s="128"/>
      <c r="AC1505" s="11"/>
      <c r="AD1505" s="11"/>
      <c r="AE1505" s="11"/>
      <c r="AF1505" s="15"/>
      <c r="AG1505" s="56" t="str">
        <f>IFERROR(VLOOKUP(표1[[#This Row],[담당자]],'담당자 정보'!$B:$D,2,0),"")</f>
        <v>바로고</v>
      </c>
      <c r="AH1505" s="11" t="str">
        <f>IFERROR(VLOOKUP(표1[[#This Row],[담당자]],'담당자 정보'!$B:$E,4,0),"")</f>
        <v>1팀</v>
      </c>
      <c r="AI1505" s="167" t="s">
        <v>131</v>
      </c>
      <c r="AJ1505" s="39" t="str">
        <f>IFERROR(VLOOKUP(표1[[#This Row],[담당자]],배민비즈계정!$B:$E,3,0),"")</f>
        <v>kwpark</v>
      </c>
      <c r="AK1505" s="39" t="str">
        <f>IFERROR(VLOOKUP(표1[[#This Row],[담당자]],배민비즈계정!$B:$E,4,0),"")</f>
        <v>010-9098-6748</v>
      </c>
      <c r="AL1505" s="12" t="str">
        <f>VLOOKUP(표1[[#This Row],[담당자]],배민비즈계정!$B:$E,2,0)</f>
        <v>1팀</v>
      </c>
      <c r="AM1505" s="11" t="str">
        <f>VLOOKUP(표1[[#This Row],[담당자]],'담당자 정보'!B:G,6,FALSE)</f>
        <v>평정현</v>
      </c>
      <c r="AN1505" s="11" t="str">
        <f>VLOOKUP(표1[[#This Row],[팀장]],배민비즈계정!$B:$E,3,FALSE)</f>
        <v>jhpyeong</v>
      </c>
      <c r="AO1505" s="16" t="str">
        <f>VLOOKUP(표1[[#This Row],[팀장]],배민비즈계정!$B:$E,4,FALSE)</f>
        <v>010-4660-7292</v>
      </c>
      <c r="AP1505" s="2" t="str">
        <f t="shared" si="23"/>
        <v>경기</v>
      </c>
      <c r="AQ1505" s="2" t="str">
        <f t="shared" si="24"/>
        <v>평택시</v>
      </c>
      <c r="AR1505" s="2" t="str">
        <f>_xlfn.XLOOKUP(표1[[#This Row],[시도2]]&amp;" "&amp;표1[[#This Row],[시군구2]],요금제0402!C:C,요금제0402!G:G)</f>
        <v>경인B</v>
      </c>
      <c r="AS1505" s="2"/>
      <c r="AT1505" s="2"/>
      <c r="AU1505" s="2"/>
    </row>
    <row r="1506" spans="1:47" ht="16.5" customHeight="1">
      <c r="A1506" s="60">
        <v>1504</v>
      </c>
      <c r="B1506" s="11"/>
      <c r="C1506" s="11" t="s">
        <v>9825</v>
      </c>
      <c r="D1506" s="11" t="s">
        <v>9826</v>
      </c>
      <c r="E1506" s="11" t="s">
        <v>3758</v>
      </c>
      <c r="F1506" s="11" t="s">
        <v>493</v>
      </c>
      <c r="G1506" s="11" t="s">
        <v>539</v>
      </c>
      <c r="H1506" s="11">
        <v>1</v>
      </c>
      <c r="I1506" s="50"/>
      <c r="J1506" s="11" t="s">
        <v>9827</v>
      </c>
      <c r="K1506" s="11" t="s">
        <v>9828</v>
      </c>
      <c r="L1506" s="11" t="s">
        <v>9237</v>
      </c>
      <c r="M1506" s="12">
        <v>45800</v>
      </c>
      <c r="N1506" s="12">
        <v>45805</v>
      </c>
      <c r="O1506" s="12" t="str">
        <f>IFERROR(_xlfn.XLOOKUP(표1[[#This Row],[시도]]&amp;" "&amp;표1[[#This Row],[시군구]],요금제0402!C:C,요금제0402!G:G),"-")</f>
        <v>지방</v>
      </c>
      <c r="P1506" s="40"/>
      <c r="Q1506" s="57">
        <v>0</v>
      </c>
      <c r="R1506" s="18">
        <v>100</v>
      </c>
      <c r="S1506" s="18">
        <v>50</v>
      </c>
      <c r="T1506" s="39" t="s">
        <v>64</v>
      </c>
      <c r="U1506" s="11"/>
      <c r="V1506" s="11"/>
      <c r="W1506" s="11"/>
      <c r="X1506" s="11" t="s">
        <v>5505</v>
      </c>
      <c r="Y1506" s="127" t="s">
        <v>9829</v>
      </c>
      <c r="Z1506" s="126"/>
      <c r="AA1506" s="11"/>
      <c r="AB1506" s="128"/>
      <c r="AC1506" s="11"/>
      <c r="AD1506" s="11"/>
      <c r="AE1506" s="11"/>
      <c r="AF1506" s="15"/>
      <c r="AG1506" s="56" t="str">
        <f>IFERROR(VLOOKUP(표1[[#This Row],[담당자]],'담당자 정보'!$B:$D,2,0),"")</f>
        <v>바로고</v>
      </c>
      <c r="AH1506" s="11" t="str">
        <f>IFERROR(VLOOKUP(표1[[#This Row],[담당자]],'담당자 정보'!$B:$E,4,0),"")</f>
        <v>2팀</v>
      </c>
      <c r="AI1506" s="167" t="s">
        <v>535</v>
      </c>
      <c r="AJ1506" s="39" t="str">
        <f>IFERROR(VLOOKUP(표1[[#This Row],[담당자]],배민비즈계정!$B:$E,3,0),"")</f>
        <v>yckim</v>
      </c>
      <c r="AK1506" s="39" t="str">
        <f>IFERROR(VLOOKUP(표1[[#This Row],[담당자]],배민비즈계정!$B:$E,4,0),"")</f>
        <v>010-9995-3121</v>
      </c>
      <c r="AL1506" s="12" t="str">
        <f>VLOOKUP(표1[[#This Row],[담당자]],배민비즈계정!$B:$E,2,0)</f>
        <v>2팀</v>
      </c>
      <c r="AM1506" s="11" t="str">
        <f>VLOOKUP(표1[[#This Row],[담당자]],'담당자 정보'!B:G,6,FALSE)</f>
        <v>최융희</v>
      </c>
      <c r="AN1506" s="11" t="str">
        <f>VLOOKUP(표1[[#This Row],[팀장]],배민비즈계정!$B:$E,3,FALSE)</f>
        <v>yhchoi62</v>
      </c>
      <c r="AO1506" s="16" t="str">
        <f>VLOOKUP(표1[[#This Row],[팀장]],배민비즈계정!$B:$E,4,FALSE)</f>
        <v xml:space="preserve"> 010-2336-6262</v>
      </c>
      <c r="AP1506" s="2" t="str">
        <f t="shared" si="23"/>
        <v>부산</v>
      </c>
      <c r="AQ1506" s="2" t="str">
        <f t="shared" si="24"/>
        <v>해운대구</v>
      </c>
      <c r="AR1506" s="2" t="str">
        <f>_xlfn.XLOOKUP(표1[[#This Row],[시도2]]&amp;" "&amp;표1[[#This Row],[시군구2]],요금제0402!C:C,요금제0402!G:G)</f>
        <v>지방</v>
      </c>
      <c r="AS1506" s="2"/>
      <c r="AT1506" s="2"/>
      <c r="AU1506" s="2"/>
    </row>
    <row r="1507" spans="1:47" ht="16.5" customHeight="1">
      <c r="A1507" s="44">
        <v>1505</v>
      </c>
      <c r="B1507" s="11"/>
      <c r="C1507" s="11" t="s">
        <v>9830</v>
      </c>
      <c r="D1507" s="11" t="s">
        <v>9831</v>
      </c>
      <c r="E1507" s="11" t="s">
        <v>108</v>
      </c>
      <c r="F1507" s="11" t="s">
        <v>57</v>
      </c>
      <c r="G1507" s="11" t="s">
        <v>281</v>
      </c>
      <c r="H1507" s="11">
        <v>1</v>
      </c>
      <c r="I1507" s="50"/>
      <c r="J1507" s="11" t="s">
        <v>9832</v>
      </c>
      <c r="K1507" s="11" t="s">
        <v>9833</v>
      </c>
      <c r="L1507" s="11" t="s">
        <v>9237</v>
      </c>
      <c r="M1507" s="12">
        <v>45800</v>
      </c>
      <c r="N1507" s="12">
        <v>45805</v>
      </c>
      <c r="O1507" s="12" t="str">
        <f>IFERROR(_xlfn.XLOOKUP(표1[[#This Row],[시도]]&amp;" "&amp;표1[[#This Row],[시군구]],요금제0402!C:C,요금제0402!G:G),"-")</f>
        <v>서울B&amp;경인A</v>
      </c>
      <c r="P1507" s="40"/>
      <c r="Q1507" s="57">
        <v>0</v>
      </c>
      <c r="R1507" s="18">
        <v>100</v>
      </c>
      <c r="S1507" s="18">
        <v>50</v>
      </c>
      <c r="T1507" s="39" t="s">
        <v>64</v>
      </c>
      <c r="U1507" s="11"/>
      <c r="V1507" s="11"/>
      <c r="W1507" s="11"/>
      <c r="X1507" s="11" t="s">
        <v>2154</v>
      </c>
      <c r="Y1507" s="127" t="s">
        <v>9743</v>
      </c>
      <c r="Z1507" s="126"/>
      <c r="AA1507" s="11"/>
      <c r="AB1507" s="128"/>
      <c r="AC1507" s="11"/>
      <c r="AD1507" s="11"/>
      <c r="AE1507" s="11"/>
      <c r="AF1507" s="15"/>
      <c r="AG1507" s="56" t="str">
        <f>IFERROR(VLOOKUP(표1[[#This Row],[담당자]],'담당자 정보'!$B:$D,2,0),"")</f>
        <v>딜버</v>
      </c>
      <c r="AH1507" s="11" t="str">
        <f>IFERROR(VLOOKUP(표1[[#This Row],[담당자]],'담당자 정보'!$B:$E,4,0),"")</f>
        <v>-</v>
      </c>
      <c r="AI1507" s="167" t="s">
        <v>443</v>
      </c>
      <c r="AJ1507" s="39" t="str">
        <f>IFERROR(VLOOKUP(표1[[#This Row],[담당자]],배민비즈계정!$B:$E,3,0),"")</f>
        <v>ksy1596</v>
      </c>
      <c r="AK1507" s="39" t="str">
        <f>IFERROR(VLOOKUP(표1[[#This Row],[담당자]],배민비즈계정!$B:$E,4,0),"")</f>
        <v>010-4337-1596</v>
      </c>
      <c r="AL1507" s="12" t="str">
        <f>VLOOKUP(표1[[#This Row],[담당자]],배민비즈계정!$B:$E,2,0)</f>
        <v>딜버</v>
      </c>
      <c r="AM1507" s="11">
        <f>VLOOKUP(표1[[#This Row],[담당자]],'담당자 정보'!B:G,6,FALSE)</f>
        <v>0</v>
      </c>
      <c r="AN1507" s="11" t="e">
        <f>VLOOKUP(표1[[#This Row],[팀장]],배민비즈계정!$B:$E,3,FALSE)</f>
        <v>#N/A</v>
      </c>
      <c r="AO1507" s="16" t="e">
        <f>VLOOKUP(표1[[#This Row],[팀장]],배민비즈계정!$B:$E,4,FALSE)</f>
        <v>#N/A</v>
      </c>
      <c r="AP1507" s="2" t="str">
        <f t="shared" si="23"/>
        <v>서울</v>
      </c>
      <c r="AQ1507" s="2" t="str">
        <f t="shared" si="24"/>
        <v>강북구</v>
      </c>
      <c r="AR1507" s="2" t="str">
        <f>_xlfn.XLOOKUP(표1[[#This Row],[시도2]]&amp;" "&amp;표1[[#This Row],[시군구2]],요금제0402!C:C,요금제0402!G:G)</f>
        <v>서울B&amp;경인A</v>
      </c>
      <c r="AS1507" s="2"/>
      <c r="AT1507" s="2"/>
      <c r="AU1507" s="2"/>
    </row>
    <row r="1508" spans="1:47" ht="16.5" customHeight="1">
      <c r="A1508" s="60">
        <v>1506</v>
      </c>
      <c r="B1508" s="11"/>
      <c r="C1508" s="11" t="s">
        <v>9834</v>
      </c>
      <c r="D1508" s="11" t="s">
        <v>9835</v>
      </c>
      <c r="E1508" s="11" t="s">
        <v>108</v>
      </c>
      <c r="F1508" s="11" t="s">
        <v>57</v>
      </c>
      <c r="G1508" s="11" t="s">
        <v>281</v>
      </c>
      <c r="H1508" s="11">
        <v>1</v>
      </c>
      <c r="I1508" s="50"/>
      <c r="J1508" s="11" t="s">
        <v>9836</v>
      </c>
      <c r="K1508" s="11" t="s">
        <v>5772</v>
      </c>
      <c r="L1508" s="11" t="s">
        <v>9237</v>
      </c>
      <c r="M1508" s="12">
        <v>45800</v>
      </c>
      <c r="N1508" s="12">
        <v>45805</v>
      </c>
      <c r="O1508" s="12" t="str">
        <f>IFERROR(_xlfn.XLOOKUP(표1[[#This Row],[시도]]&amp;" "&amp;표1[[#This Row],[시군구]],요금제0402!C:C,요금제0402!G:G),"-")</f>
        <v>서울B&amp;경인A</v>
      </c>
      <c r="P1508" s="40"/>
      <c r="Q1508" s="57">
        <v>0</v>
      </c>
      <c r="R1508" s="18">
        <v>100</v>
      </c>
      <c r="S1508" s="18">
        <v>50</v>
      </c>
      <c r="T1508" s="39" t="s">
        <v>64</v>
      </c>
      <c r="U1508" s="11"/>
      <c r="V1508" s="11"/>
      <c r="W1508" s="11"/>
      <c r="X1508" s="11" t="s">
        <v>2154</v>
      </c>
      <c r="Y1508" s="127" t="s">
        <v>9743</v>
      </c>
      <c r="Z1508" s="126"/>
      <c r="AA1508" s="11"/>
      <c r="AB1508" s="128"/>
      <c r="AC1508" s="11"/>
      <c r="AD1508" s="11"/>
      <c r="AE1508" s="11"/>
      <c r="AF1508" s="15"/>
      <c r="AG1508" s="56" t="str">
        <f>IFERROR(VLOOKUP(표1[[#This Row],[담당자]],'담당자 정보'!$B:$D,2,0),"")</f>
        <v>딜버</v>
      </c>
      <c r="AH1508" s="11" t="str">
        <f>IFERROR(VLOOKUP(표1[[#This Row],[담당자]],'담당자 정보'!$B:$E,4,0),"")</f>
        <v>-</v>
      </c>
      <c r="AI1508" s="167" t="s">
        <v>443</v>
      </c>
      <c r="AJ1508" s="39" t="str">
        <f>IFERROR(VLOOKUP(표1[[#This Row],[담당자]],배민비즈계정!$B:$E,3,0),"")</f>
        <v>ksy1596</v>
      </c>
      <c r="AK1508" s="39" t="str">
        <f>IFERROR(VLOOKUP(표1[[#This Row],[담당자]],배민비즈계정!$B:$E,4,0),"")</f>
        <v>010-4337-1596</v>
      </c>
      <c r="AL1508" s="12" t="str">
        <f>VLOOKUP(표1[[#This Row],[담당자]],배민비즈계정!$B:$E,2,0)</f>
        <v>딜버</v>
      </c>
      <c r="AM1508" s="11">
        <f>VLOOKUP(표1[[#This Row],[담당자]],'담당자 정보'!B:G,6,FALSE)</f>
        <v>0</v>
      </c>
      <c r="AN1508" s="11" t="e">
        <f>VLOOKUP(표1[[#This Row],[팀장]],배민비즈계정!$B:$E,3,FALSE)</f>
        <v>#N/A</v>
      </c>
      <c r="AO1508" s="16" t="e">
        <f>VLOOKUP(표1[[#This Row],[팀장]],배민비즈계정!$B:$E,4,FALSE)</f>
        <v>#N/A</v>
      </c>
      <c r="AP1508" s="2" t="str">
        <f t="shared" si="23"/>
        <v>서울</v>
      </c>
      <c r="AQ1508" s="2" t="str">
        <f t="shared" si="24"/>
        <v>강북구</v>
      </c>
      <c r="AR1508" s="2" t="str">
        <f>_xlfn.XLOOKUP(표1[[#This Row],[시도2]]&amp;" "&amp;표1[[#This Row],[시군구2]],요금제0402!C:C,요금제0402!G:G)</f>
        <v>서울B&amp;경인A</v>
      </c>
      <c r="AS1508" s="2"/>
      <c r="AT1508" s="2"/>
      <c r="AU1508" s="2"/>
    </row>
    <row r="1509" spans="1:47" ht="16.5" customHeight="1">
      <c r="A1509" s="44">
        <v>1507</v>
      </c>
      <c r="B1509" s="11"/>
      <c r="C1509" s="11" t="s">
        <v>9837</v>
      </c>
      <c r="D1509" s="11" t="s">
        <v>9838</v>
      </c>
      <c r="E1509" s="11" t="s">
        <v>108</v>
      </c>
      <c r="F1509" s="11" t="s">
        <v>57</v>
      </c>
      <c r="G1509" s="11" t="s">
        <v>348</v>
      </c>
      <c r="H1509" s="11">
        <v>1</v>
      </c>
      <c r="I1509" s="50"/>
      <c r="J1509" s="11" t="s">
        <v>9839</v>
      </c>
      <c r="K1509" s="11" t="s">
        <v>5676</v>
      </c>
      <c r="L1509" s="11" t="s">
        <v>9237</v>
      </c>
      <c r="M1509" s="12">
        <v>45800</v>
      </c>
      <c r="N1509" s="12">
        <v>45805</v>
      </c>
      <c r="O1509" s="12" t="str">
        <f>IFERROR(_xlfn.XLOOKUP(표1[[#This Row],[시도]]&amp;" "&amp;표1[[#This Row],[시군구]],요금제0402!C:C,요금제0402!G:G),"-")</f>
        <v>서울B&amp;경인A</v>
      </c>
      <c r="P1509" s="40"/>
      <c r="Q1509" s="57">
        <v>0</v>
      </c>
      <c r="R1509" s="18">
        <v>100</v>
      </c>
      <c r="S1509" s="18">
        <v>50</v>
      </c>
      <c r="T1509" s="39" t="s">
        <v>64</v>
      </c>
      <c r="U1509" s="11"/>
      <c r="V1509" s="11"/>
      <c r="W1509" s="11"/>
      <c r="X1509" s="11" t="s">
        <v>2154</v>
      </c>
      <c r="Y1509" s="127" t="s">
        <v>9743</v>
      </c>
      <c r="Z1509" s="126"/>
      <c r="AA1509" s="11"/>
      <c r="AB1509" s="128"/>
      <c r="AC1509" s="11"/>
      <c r="AD1509" s="11"/>
      <c r="AE1509" s="11"/>
      <c r="AF1509" s="15"/>
      <c r="AG1509" s="56" t="str">
        <f>IFERROR(VLOOKUP(표1[[#This Row],[담당자]],'담당자 정보'!$B:$D,2,0),"")</f>
        <v>딜버</v>
      </c>
      <c r="AH1509" s="11" t="str">
        <f>IFERROR(VLOOKUP(표1[[#This Row],[담당자]],'담당자 정보'!$B:$E,4,0),"")</f>
        <v>-</v>
      </c>
      <c r="AI1509" s="167" t="s">
        <v>443</v>
      </c>
      <c r="AJ1509" s="39" t="str">
        <f>IFERROR(VLOOKUP(표1[[#This Row],[담당자]],배민비즈계정!$B:$E,3,0),"")</f>
        <v>ksy1596</v>
      </c>
      <c r="AK1509" s="39" t="str">
        <f>IFERROR(VLOOKUP(표1[[#This Row],[담당자]],배민비즈계정!$B:$E,4,0),"")</f>
        <v>010-4337-1596</v>
      </c>
      <c r="AL1509" s="12" t="str">
        <f>VLOOKUP(표1[[#This Row],[담당자]],배민비즈계정!$B:$E,2,0)</f>
        <v>딜버</v>
      </c>
      <c r="AM1509" s="11">
        <f>VLOOKUP(표1[[#This Row],[담당자]],'담당자 정보'!B:G,6,FALSE)</f>
        <v>0</v>
      </c>
      <c r="AN1509" s="11" t="e">
        <f>VLOOKUP(표1[[#This Row],[팀장]],배민비즈계정!$B:$E,3,FALSE)</f>
        <v>#N/A</v>
      </c>
      <c r="AO1509" s="16" t="e">
        <f>VLOOKUP(표1[[#This Row],[팀장]],배민비즈계정!$B:$E,4,FALSE)</f>
        <v>#N/A</v>
      </c>
      <c r="AP1509" s="2" t="str">
        <f t="shared" si="23"/>
        <v>서울</v>
      </c>
      <c r="AQ1509" s="2" t="str">
        <f t="shared" si="24"/>
        <v>강서구</v>
      </c>
      <c r="AR1509" s="2" t="str">
        <f>_xlfn.XLOOKUP(표1[[#This Row],[시도2]]&amp;" "&amp;표1[[#This Row],[시군구2]],요금제0402!C:C,요금제0402!G:G)</f>
        <v>서울B&amp;경인A</v>
      </c>
      <c r="AS1509" s="2"/>
      <c r="AT1509" s="2"/>
      <c r="AU1509" s="2"/>
    </row>
    <row r="1510" spans="1:47" ht="16.5" customHeight="1">
      <c r="A1510" s="60">
        <v>1508</v>
      </c>
      <c r="B1510" s="11"/>
      <c r="C1510" s="11" t="s">
        <v>9840</v>
      </c>
      <c r="D1510" s="11" t="s">
        <v>9841</v>
      </c>
      <c r="E1510" s="11" t="s">
        <v>108</v>
      </c>
      <c r="F1510" s="11" t="s">
        <v>57</v>
      </c>
      <c r="G1510" s="11" t="s">
        <v>271</v>
      </c>
      <c r="H1510" s="11">
        <v>1</v>
      </c>
      <c r="I1510" s="50"/>
      <c r="J1510" s="11" t="s">
        <v>9842</v>
      </c>
      <c r="K1510" s="11" t="s">
        <v>9843</v>
      </c>
      <c r="L1510" s="11" t="s">
        <v>9237</v>
      </c>
      <c r="M1510" s="12">
        <v>45800</v>
      </c>
      <c r="N1510" s="12">
        <v>45805</v>
      </c>
      <c r="O1510" s="12" t="str">
        <f>IFERROR(_xlfn.XLOOKUP(표1[[#This Row],[시도]]&amp;" "&amp;표1[[#This Row],[시군구]],요금제0402!C:C,요금제0402!G:G),"-")</f>
        <v>서울B&amp;경인A</v>
      </c>
      <c r="P1510" s="40"/>
      <c r="Q1510" s="57">
        <v>0</v>
      </c>
      <c r="R1510" s="18">
        <v>100</v>
      </c>
      <c r="S1510" s="18">
        <v>50</v>
      </c>
      <c r="T1510" s="39" t="s">
        <v>64</v>
      </c>
      <c r="U1510" s="11"/>
      <c r="V1510" s="11"/>
      <c r="W1510" s="11"/>
      <c r="X1510" s="11" t="s">
        <v>2154</v>
      </c>
      <c r="Y1510" s="127" t="s">
        <v>9743</v>
      </c>
      <c r="Z1510" s="126"/>
      <c r="AA1510" s="11"/>
      <c r="AB1510" s="128"/>
      <c r="AC1510" s="11"/>
      <c r="AD1510" s="11"/>
      <c r="AE1510" s="11"/>
      <c r="AF1510" s="15"/>
      <c r="AG1510" s="56" t="str">
        <f>IFERROR(VLOOKUP(표1[[#This Row],[담당자]],'담당자 정보'!$B:$D,2,0),"")</f>
        <v>딜버</v>
      </c>
      <c r="AH1510" s="11" t="str">
        <f>IFERROR(VLOOKUP(표1[[#This Row],[담당자]],'담당자 정보'!$B:$E,4,0),"")</f>
        <v>-</v>
      </c>
      <c r="AI1510" s="167" t="s">
        <v>443</v>
      </c>
      <c r="AJ1510" s="39" t="str">
        <f>IFERROR(VLOOKUP(표1[[#This Row],[담당자]],배민비즈계정!$B:$E,3,0),"")</f>
        <v>ksy1596</v>
      </c>
      <c r="AK1510" s="39" t="str">
        <f>IFERROR(VLOOKUP(표1[[#This Row],[담당자]],배민비즈계정!$B:$E,4,0),"")</f>
        <v>010-4337-1596</v>
      </c>
      <c r="AL1510" s="12" t="str">
        <f>VLOOKUP(표1[[#This Row],[담당자]],배민비즈계정!$B:$E,2,0)</f>
        <v>딜버</v>
      </c>
      <c r="AM1510" s="11">
        <f>VLOOKUP(표1[[#This Row],[담당자]],'담당자 정보'!B:G,6,FALSE)</f>
        <v>0</v>
      </c>
      <c r="AN1510" s="11" t="e">
        <f>VLOOKUP(표1[[#This Row],[팀장]],배민비즈계정!$B:$E,3,FALSE)</f>
        <v>#N/A</v>
      </c>
      <c r="AO1510" s="16" t="e">
        <f>VLOOKUP(표1[[#This Row],[팀장]],배민비즈계정!$B:$E,4,FALSE)</f>
        <v>#N/A</v>
      </c>
      <c r="AP1510" s="2" t="str">
        <f t="shared" si="23"/>
        <v>서울</v>
      </c>
      <c r="AQ1510" s="2" t="str">
        <f t="shared" si="24"/>
        <v>노원구</v>
      </c>
      <c r="AR1510" s="2" t="str">
        <f>_xlfn.XLOOKUP(표1[[#This Row],[시도2]]&amp;" "&amp;표1[[#This Row],[시군구2]],요금제0402!C:C,요금제0402!G:G)</f>
        <v>서울B&amp;경인A</v>
      </c>
      <c r="AS1510" s="2"/>
      <c r="AT1510" s="2"/>
      <c r="AU1510" s="2"/>
    </row>
    <row r="1511" spans="1:47" ht="16.5" customHeight="1">
      <c r="A1511" s="44">
        <v>1509</v>
      </c>
      <c r="B1511" s="11"/>
      <c r="C1511" s="11" t="s">
        <v>9844</v>
      </c>
      <c r="D1511" s="11" t="s">
        <v>9845</v>
      </c>
      <c r="E1511" s="11" t="s">
        <v>3758</v>
      </c>
      <c r="F1511" s="11" t="s">
        <v>57</v>
      </c>
      <c r="G1511" s="11" t="s">
        <v>252</v>
      </c>
      <c r="H1511" s="11">
        <v>1</v>
      </c>
      <c r="I1511" s="50"/>
      <c r="J1511" s="11" t="s">
        <v>9846</v>
      </c>
      <c r="K1511" s="11" t="s">
        <v>9165</v>
      </c>
      <c r="L1511" s="11" t="s">
        <v>9237</v>
      </c>
      <c r="M1511" s="12">
        <v>45800</v>
      </c>
      <c r="N1511" s="12">
        <v>45805</v>
      </c>
      <c r="O1511" s="12" t="str">
        <f>IFERROR(_xlfn.XLOOKUP(표1[[#This Row],[시도]]&amp;" "&amp;표1[[#This Row],[시군구]],요금제0402!C:C,요금제0402!G:G),"-")</f>
        <v>서울B&amp;경인A</v>
      </c>
      <c r="P1511" s="40"/>
      <c r="Q1511" s="57">
        <v>0</v>
      </c>
      <c r="R1511" s="18">
        <v>100</v>
      </c>
      <c r="S1511" s="18">
        <v>50</v>
      </c>
      <c r="T1511" s="39" t="s">
        <v>64</v>
      </c>
      <c r="U1511" s="11"/>
      <c r="V1511" s="11"/>
      <c r="W1511" s="11"/>
      <c r="X1511" s="11" t="s">
        <v>2154</v>
      </c>
      <c r="Y1511" s="127" t="s">
        <v>9743</v>
      </c>
      <c r="Z1511" s="126"/>
      <c r="AA1511" s="11"/>
      <c r="AB1511" s="128"/>
      <c r="AC1511" s="11"/>
      <c r="AD1511" s="11"/>
      <c r="AE1511" s="11"/>
      <c r="AF1511" s="15"/>
      <c r="AG1511" s="56" t="str">
        <f>IFERROR(VLOOKUP(표1[[#This Row],[담당자]],'담당자 정보'!$B:$D,2,0),"")</f>
        <v>딜버</v>
      </c>
      <c r="AH1511" s="11" t="str">
        <f>IFERROR(VLOOKUP(표1[[#This Row],[담당자]],'담당자 정보'!$B:$E,4,0),"")</f>
        <v>-</v>
      </c>
      <c r="AI1511" s="167" t="s">
        <v>443</v>
      </c>
      <c r="AJ1511" s="39" t="str">
        <f>IFERROR(VLOOKUP(표1[[#This Row],[담당자]],배민비즈계정!$B:$E,3,0),"")</f>
        <v>ksy1596</v>
      </c>
      <c r="AK1511" s="39" t="str">
        <f>IFERROR(VLOOKUP(표1[[#This Row],[담당자]],배민비즈계정!$B:$E,4,0),"")</f>
        <v>010-4337-1596</v>
      </c>
      <c r="AL1511" s="12" t="str">
        <f>VLOOKUP(표1[[#This Row],[담당자]],배민비즈계정!$B:$E,2,0)</f>
        <v>딜버</v>
      </c>
      <c r="AM1511" s="11">
        <f>VLOOKUP(표1[[#This Row],[담당자]],'담당자 정보'!B:G,6,FALSE)</f>
        <v>0</v>
      </c>
      <c r="AN1511" s="11" t="e">
        <f>VLOOKUP(표1[[#This Row],[팀장]],배민비즈계정!$B:$E,3,FALSE)</f>
        <v>#N/A</v>
      </c>
      <c r="AO1511" s="16" t="e">
        <f>VLOOKUP(표1[[#This Row],[팀장]],배민비즈계정!$B:$E,4,FALSE)</f>
        <v>#N/A</v>
      </c>
      <c r="AP1511" s="2" t="str">
        <f t="shared" si="23"/>
        <v>서울</v>
      </c>
      <c r="AQ1511" s="2" t="str">
        <f t="shared" si="24"/>
        <v>마포구</v>
      </c>
      <c r="AR1511" s="2" t="str">
        <f>_xlfn.XLOOKUP(표1[[#This Row],[시도2]]&amp;" "&amp;표1[[#This Row],[시군구2]],요금제0402!C:C,요금제0402!G:G)</f>
        <v>서울B&amp;경인A</v>
      </c>
      <c r="AS1511" s="2"/>
      <c r="AT1511" s="2"/>
      <c r="AU1511" s="2"/>
    </row>
    <row r="1512" spans="1:47" ht="16.5" customHeight="1">
      <c r="A1512" s="60">
        <v>1510</v>
      </c>
      <c r="B1512" s="11"/>
      <c r="C1512" s="11" t="s">
        <v>9847</v>
      </c>
      <c r="D1512" s="11" t="s">
        <v>9848</v>
      </c>
      <c r="E1512" s="11" t="s">
        <v>3758</v>
      </c>
      <c r="F1512" s="11" t="s">
        <v>57</v>
      </c>
      <c r="G1512" s="11" t="s">
        <v>82</v>
      </c>
      <c r="H1512" s="11">
        <v>1</v>
      </c>
      <c r="I1512" s="50"/>
      <c r="J1512" s="11" t="s">
        <v>9849</v>
      </c>
      <c r="K1512" s="11" t="s">
        <v>9169</v>
      </c>
      <c r="L1512" s="11" t="s">
        <v>9237</v>
      </c>
      <c r="M1512" s="12">
        <v>45800</v>
      </c>
      <c r="N1512" s="12">
        <v>45805</v>
      </c>
      <c r="O1512" s="12" t="str">
        <f>IFERROR(_xlfn.XLOOKUP(표1[[#This Row],[시도]]&amp;" "&amp;표1[[#This Row],[시군구]],요금제0402!C:C,요금제0402!G:G),"-")</f>
        <v>서울B&amp;경인A</v>
      </c>
      <c r="P1512" s="40"/>
      <c r="Q1512" s="57">
        <v>0</v>
      </c>
      <c r="R1512" s="18">
        <v>100</v>
      </c>
      <c r="S1512" s="18">
        <v>50</v>
      </c>
      <c r="T1512" s="39" t="s">
        <v>64</v>
      </c>
      <c r="U1512" s="11"/>
      <c r="V1512" s="11"/>
      <c r="W1512" s="11"/>
      <c r="X1512" s="11" t="s">
        <v>2154</v>
      </c>
      <c r="Y1512" s="127" t="s">
        <v>9743</v>
      </c>
      <c r="Z1512" s="126"/>
      <c r="AA1512" s="11"/>
      <c r="AB1512" s="128"/>
      <c r="AC1512" s="11"/>
      <c r="AD1512" s="11"/>
      <c r="AE1512" s="11"/>
      <c r="AF1512" s="15"/>
      <c r="AG1512" s="56" t="str">
        <f>IFERROR(VLOOKUP(표1[[#This Row],[담당자]],'담당자 정보'!$B:$D,2,0),"")</f>
        <v>딜버</v>
      </c>
      <c r="AH1512" s="11" t="str">
        <f>IFERROR(VLOOKUP(표1[[#This Row],[담당자]],'담당자 정보'!$B:$E,4,0),"")</f>
        <v>-</v>
      </c>
      <c r="AI1512" s="167" t="s">
        <v>443</v>
      </c>
      <c r="AJ1512" s="39" t="str">
        <f>IFERROR(VLOOKUP(표1[[#This Row],[담당자]],배민비즈계정!$B:$E,3,0),"")</f>
        <v>ksy1596</v>
      </c>
      <c r="AK1512" s="39" t="str">
        <f>IFERROR(VLOOKUP(표1[[#This Row],[담당자]],배민비즈계정!$B:$E,4,0),"")</f>
        <v>010-4337-1596</v>
      </c>
      <c r="AL1512" s="12" t="str">
        <f>VLOOKUP(표1[[#This Row],[담당자]],배민비즈계정!$B:$E,2,0)</f>
        <v>딜버</v>
      </c>
      <c r="AM1512" s="11">
        <f>VLOOKUP(표1[[#This Row],[담당자]],'담당자 정보'!B:G,6,FALSE)</f>
        <v>0</v>
      </c>
      <c r="AN1512" s="11" t="e">
        <f>VLOOKUP(표1[[#This Row],[팀장]],배민비즈계정!$B:$E,3,FALSE)</f>
        <v>#N/A</v>
      </c>
      <c r="AO1512" s="16" t="e">
        <f>VLOOKUP(표1[[#This Row],[팀장]],배민비즈계정!$B:$E,4,FALSE)</f>
        <v>#N/A</v>
      </c>
      <c r="AP1512" s="2" t="str">
        <f t="shared" ref="AP1512:AP1548" si="25">F1512</f>
        <v>서울</v>
      </c>
      <c r="AQ1512" s="2" t="str">
        <f t="shared" ref="AQ1512:AQ1548" si="26">G1512</f>
        <v>서대문구</v>
      </c>
      <c r="AR1512" s="2" t="str">
        <f>_xlfn.XLOOKUP(표1[[#This Row],[시도2]]&amp;" "&amp;표1[[#This Row],[시군구2]],요금제0402!C:C,요금제0402!G:G)</f>
        <v>서울B&amp;경인A</v>
      </c>
      <c r="AS1512" s="2"/>
      <c r="AT1512" s="2"/>
      <c r="AU1512" s="2"/>
    </row>
    <row r="1513" spans="1:47" ht="16.5" customHeight="1">
      <c r="A1513" s="44">
        <v>1511</v>
      </c>
      <c r="B1513" s="11"/>
      <c r="C1513" s="11" t="s">
        <v>9850</v>
      </c>
      <c r="D1513" s="11" t="s">
        <v>9851</v>
      </c>
      <c r="E1513" s="11" t="s">
        <v>108</v>
      </c>
      <c r="F1513" s="11" t="s">
        <v>57</v>
      </c>
      <c r="G1513" s="11" t="s">
        <v>58</v>
      </c>
      <c r="H1513" s="11">
        <v>1</v>
      </c>
      <c r="I1513" s="50"/>
      <c r="J1513" s="11" t="s">
        <v>9852</v>
      </c>
      <c r="K1513" s="11" t="s">
        <v>6263</v>
      </c>
      <c r="L1513" s="11" t="s">
        <v>9237</v>
      </c>
      <c r="M1513" s="12">
        <v>45800</v>
      </c>
      <c r="N1513" s="12">
        <v>45805</v>
      </c>
      <c r="O1513" s="12" t="str">
        <f>IFERROR(_xlfn.XLOOKUP(표1[[#This Row],[시도]]&amp;" "&amp;표1[[#This Row],[시군구]],요금제0402!C:C,요금제0402!G:G),"-")</f>
        <v>서울B&amp;경인A</v>
      </c>
      <c r="P1513" s="40"/>
      <c r="Q1513" s="57">
        <v>0</v>
      </c>
      <c r="R1513" s="18">
        <v>100</v>
      </c>
      <c r="S1513" s="18">
        <v>50</v>
      </c>
      <c r="T1513" s="39" t="s">
        <v>64</v>
      </c>
      <c r="U1513" s="11"/>
      <c r="V1513" s="11"/>
      <c r="W1513" s="11"/>
      <c r="X1513" s="11" t="s">
        <v>2154</v>
      </c>
      <c r="Y1513" s="127" t="s">
        <v>9743</v>
      </c>
      <c r="Z1513" s="126"/>
      <c r="AA1513" s="11"/>
      <c r="AB1513" s="128"/>
      <c r="AC1513" s="11"/>
      <c r="AD1513" s="11"/>
      <c r="AE1513" s="11"/>
      <c r="AF1513" s="15"/>
      <c r="AG1513" s="56" t="str">
        <f>IFERROR(VLOOKUP(표1[[#This Row],[담당자]],'담당자 정보'!$B:$D,2,0),"")</f>
        <v>딜버</v>
      </c>
      <c r="AH1513" s="11" t="str">
        <f>IFERROR(VLOOKUP(표1[[#This Row],[담당자]],'담당자 정보'!$B:$E,4,0),"")</f>
        <v>-</v>
      </c>
      <c r="AI1513" s="167" t="s">
        <v>443</v>
      </c>
      <c r="AJ1513" s="39" t="str">
        <f>IFERROR(VLOOKUP(표1[[#This Row],[담당자]],배민비즈계정!$B:$E,3,0),"")</f>
        <v>ksy1596</v>
      </c>
      <c r="AK1513" s="39" t="str">
        <f>IFERROR(VLOOKUP(표1[[#This Row],[담당자]],배민비즈계정!$B:$E,4,0),"")</f>
        <v>010-4337-1596</v>
      </c>
      <c r="AL1513" s="12" t="str">
        <f>VLOOKUP(표1[[#This Row],[담당자]],배민비즈계정!$B:$E,2,0)</f>
        <v>딜버</v>
      </c>
      <c r="AM1513" s="11">
        <f>VLOOKUP(표1[[#This Row],[담당자]],'담당자 정보'!B:G,6,FALSE)</f>
        <v>0</v>
      </c>
      <c r="AN1513" s="11" t="e">
        <f>VLOOKUP(표1[[#This Row],[팀장]],배민비즈계정!$B:$E,3,FALSE)</f>
        <v>#N/A</v>
      </c>
      <c r="AO1513" s="16" t="e">
        <f>VLOOKUP(표1[[#This Row],[팀장]],배민비즈계정!$B:$E,4,FALSE)</f>
        <v>#N/A</v>
      </c>
      <c r="AP1513" s="2" t="str">
        <f t="shared" si="25"/>
        <v>서울</v>
      </c>
      <c r="AQ1513" s="2" t="str">
        <f t="shared" si="26"/>
        <v>송파구</v>
      </c>
      <c r="AR1513" s="2" t="str">
        <f>_xlfn.XLOOKUP(표1[[#This Row],[시도2]]&amp;" "&amp;표1[[#This Row],[시군구2]],요금제0402!C:C,요금제0402!G:G)</f>
        <v>서울B&amp;경인A</v>
      </c>
      <c r="AS1513" s="2"/>
      <c r="AT1513" s="2"/>
      <c r="AU1513" s="2"/>
    </row>
    <row r="1514" spans="1:47" ht="16.5" customHeight="1">
      <c r="A1514" s="60">
        <v>1512</v>
      </c>
      <c r="B1514" s="11"/>
      <c r="C1514" s="11" t="s">
        <v>9853</v>
      </c>
      <c r="D1514" s="11" t="s">
        <v>9854</v>
      </c>
      <c r="E1514" s="11" t="s">
        <v>108</v>
      </c>
      <c r="F1514" s="11" t="s">
        <v>57</v>
      </c>
      <c r="G1514" s="11" t="s">
        <v>360</v>
      </c>
      <c r="H1514" s="11">
        <v>1</v>
      </c>
      <c r="I1514" s="50"/>
      <c r="J1514" s="11" t="s">
        <v>9855</v>
      </c>
      <c r="K1514" s="11" t="s">
        <v>6477</v>
      </c>
      <c r="L1514" s="11" t="s">
        <v>9237</v>
      </c>
      <c r="M1514" s="12">
        <v>45800</v>
      </c>
      <c r="N1514" s="12">
        <v>45805</v>
      </c>
      <c r="O1514" s="12" t="str">
        <f>IFERROR(_xlfn.XLOOKUP(표1[[#This Row],[시도]]&amp;" "&amp;표1[[#This Row],[시군구]],요금제0402!C:C,요금제0402!G:G),"-")</f>
        <v>서울B&amp;경인A</v>
      </c>
      <c r="P1514" s="40"/>
      <c r="Q1514" s="57">
        <v>0</v>
      </c>
      <c r="R1514" s="18">
        <v>100</v>
      </c>
      <c r="S1514" s="18">
        <v>50</v>
      </c>
      <c r="T1514" s="39" t="s">
        <v>64</v>
      </c>
      <c r="U1514" s="11"/>
      <c r="V1514" s="11"/>
      <c r="W1514" s="11"/>
      <c r="X1514" s="11" t="s">
        <v>2154</v>
      </c>
      <c r="Y1514" s="127" t="s">
        <v>9743</v>
      </c>
      <c r="Z1514" s="126"/>
      <c r="AA1514" s="11"/>
      <c r="AB1514" s="128"/>
      <c r="AC1514" s="11"/>
      <c r="AD1514" s="11"/>
      <c r="AE1514" s="11"/>
      <c r="AF1514" s="15"/>
      <c r="AG1514" s="56" t="str">
        <f>IFERROR(VLOOKUP(표1[[#This Row],[담당자]],'담당자 정보'!$B:$D,2,0),"")</f>
        <v>딜버</v>
      </c>
      <c r="AH1514" s="11" t="str">
        <f>IFERROR(VLOOKUP(표1[[#This Row],[담당자]],'담당자 정보'!$B:$E,4,0),"")</f>
        <v>-</v>
      </c>
      <c r="AI1514" s="167" t="s">
        <v>443</v>
      </c>
      <c r="AJ1514" s="39" t="str">
        <f>IFERROR(VLOOKUP(표1[[#This Row],[담당자]],배민비즈계정!$B:$E,3,0),"")</f>
        <v>ksy1596</v>
      </c>
      <c r="AK1514" s="39" t="str">
        <f>IFERROR(VLOOKUP(표1[[#This Row],[담당자]],배민비즈계정!$B:$E,4,0),"")</f>
        <v>010-4337-1596</v>
      </c>
      <c r="AL1514" s="12" t="str">
        <f>VLOOKUP(표1[[#This Row],[담당자]],배민비즈계정!$B:$E,2,0)</f>
        <v>딜버</v>
      </c>
      <c r="AM1514" s="11">
        <f>VLOOKUP(표1[[#This Row],[담당자]],'담당자 정보'!B:G,6,FALSE)</f>
        <v>0</v>
      </c>
      <c r="AN1514" s="11" t="e">
        <f>VLOOKUP(표1[[#This Row],[팀장]],배민비즈계정!$B:$E,3,FALSE)</f>
        <v>#N/A</v>
      </c>
      <c r="AO1514" s="16" t="e">
        <f>VLOOKUP(표1[[#This Row],[팀장]],배민비즈계정!$B:$E,4,FALSE)</f>
        <v>#N/A</v>
      </c>
      <c r="AP1514" s="2" t="str">
        <f t="shared" si="25"/>
        <v>서울</v>
      </c>
      <c r="AQ1514" s="2" t="str">
        <f t="shared" si="26"/>
        <v>양천구</v>
      </c>
      <c r="AR1514" s="2" t="str">
        <f>_xlfn.XLOOKUP(표1[[#This Row],[시도2]]&amp;" "&amp;표1[[#This Row],[시군구2]],요금제0402!C:C,요금제0402!G:G)</f>
        <v>서울B&amp;경인A</v>
      </c>
      <c r="AS1514" s="2"/>
      <c r="AT1514" s="2"/>
      <c r="AU1514" s="2"/>
    </row>
    <row r="1515" spans="1:47" ht="16.5" customHeight="1">
      <c r="A1515" s="44">
        <v>1513</v>
      </c>
      <c r="B1515" s="11"/>
      <c r="C1515" s="11" t="s">
        <v>9856</v>
      </c>
      <c r="D1515" s="11" t="s">
        <v>9857</v>
      </c>
      <c r="E1515" s="11" t="s">
        <v>108</v>
      </c>
      <c r="F1515" s="11" t="s">
        <v>57</v>
      </c>
      <c r="G1515" s="11" t="s">
        <v>765</v>
      </c>
      <c r="H1515" s="11">
        <v>1</v>
      </c>
      <c r="I1515" s="50"/>
      <c r="J1515" s="11" t="s">
        <v>9858</v>
      </c>
      <c r="K1515" s="11" t="s">
        <v>9859</v>
      </c>
      <c r="L1515" s="11" t="s">
        <v>9237</v>
      </c>
      <c r="M1515" s="12">
        <v>45800</v>
      </c>
      <c r="N1515" s="12">
        <v>45805</v>
      </c>
      <c r="O1515" s="12" t="str">
        <f>IFERROR(_xlfn.XLOOKUP(표1[[#This Row],[시도]]&amp;" "&amp;표1[[#This Row],[시군구]],요금제0402!C:C,요금제0402!G:G),"-")</f>
        <v>서울B&amp;경인A</v>
      </c>
      <c r="P1515" s="40"/>
      <c r="Q1515" s="57">
        <v>0</v>
      </c>
      <c r="R1515" s="18">
        <v>100</v>
      </c>
      <c r="S1515" s="18">
        <v>50</v>
      </c>
      <c r="T1515" s="39" t="s">
        <v>64</v>
      </c>
      <c r="U1515" s="11"/>
      <c r="V1515" s="11"/>
      <c r="W1515" s="11"/>
      <c r="X1515" s="11" t="s">
        <v>2154</v>
      </c>
      <c r="Y1515" s="127" t="s">
        <v>9743</v>
      </c>
      <c r="Z1515" s="126"/>
      <c r="AA1515" s="11"/>
      <c r="AB1515" s="128"/>
      <c r="AC1515" s="11"/>
      <c r="AD1515" s="11"/>
      <c r="AE1515" s="11"/>
      <c r="AF1515" s="15"/>
      <c r="AG1515" s="56" t="str">
        <f>IFERROR(VLOOKUP(표1[[#This Row],[담당자]],'담당자 정보'!$B:$D,2,0),"")</f>
        <v>딜버</v>
      </c>
      <c r="AH1515" s="11" t="str">
        <f>IFERROR(VLOOKUP(표1[[#This Row],[담당자]],'담당자 정보'!$B:$E,4,0),"")</f>
        <v>-</v>
      </c>
      <c r="AI1515" s="167" t="s">
        <v>443</v>
      </c>
      <c r="AJ1515" s="39" t="str">
        <f>IFERROR(VLOOKUP(표1[[#This Row],[담당자]],배민비즈계정!$B:$E,3,0),"")</f>
        <v>ksy1596</v>
      </c>
      <c r="AK1515" s="39" t="str">
        <f>IFERROR(VLOOKUP(표1[[#This Row],[담당자]],배민비즈계정!$B:$E,4,0),"")</f>
        <v>010-4337-1596</v>
      </c>
      <c r="AL1515" s="12" t="str">
        <f>VLOOKUP(표1[[#This Row],[담당자]],배민비즈계정!$B:$E,2,0)</f>
        <v>딜버</v>
      </c>
      <c r="AM1515" s="11">
        <f>VLOOKUP(표1[[#This Row],[담당자]],'담당자 정보'!B:G,6,FALSE)</f>
        <v>0</v>
      </c>
      <c r="AN1515" s="11" t="e">
        <f>VLOOKUP(표1[[#This Row],[팀장]],배민비즈계정!$B:$E,3,FALSE)</f>
        <v>#N/A</v>
      </c>
      <c r="AO1515" s="16" t="e">
        <f>VLOOKUP(표1[[#This Row],[팀장]],배민비즈계정!$B:$E,4,FALSE)</f>
        <v>#N/A</v>
      </c>
      <c r="AP1515" s="2" t="str">
        <f t="shared" si="25"/>
        <v>서울</v>
      </c>
      <c r="AQ1515" s="2" t="str">
        <f t="shared" si="26"/>
        <v>은평구</v>
      </c>
      <c r="AR1515" s="2" t="str">
        <f>_xlfn.XLOOKUP(표1[[#This Row],[시도2]]&amp;" "&amp;표1[[#This Row],[시군구2]],요금제0402!C:C,요금제0402!G:G)</f>
        <v>서울B&amp;경인A</v>
      </c>
      <c r="AS1515" s="2"/>
      <c r="AT1515" s="2"/>
      <c r="AU1515" s="2"/>
    </row>
    <row r="1516" spans="1:47" ht="16.5" customHeight="1">
      <c r="A1516" s="60">
        <v>1514</v>
      </c>
      <c r="B1516" s="11"/>
      <c r="C1516" s="11" t="s">
        <v>9860</v>
      </c>
      <c r="D1516" s="11" t="s">
        <v>9861</v>
      </c>
      <c r="E1516" s="11" t="s">
        <v>108</v>
      </c>
      <c r="F1516" s="11" t="s">
        <v>57</v>
      </c>
      <c r="G1516" s="11" t="s">
        <v>765</v>
      </c>
      <c r="H1516" s="11">
        <v>1</v>
      </c>
      <c r="I1516" s="50"/>
      <c r="J1516" s="11" t="s">
        <v>9862</v>
      </c>
      <c r="K1516" s="11" t="s">
        <v>9863</v>
      </c>
      <c r="L1516" s="11" t="s">
        <v>9237</v>
      </c>
      <c r="M1516" s="12">
        <v>45800</v>
      </c>
      <c r="N1516" s="12">
        <v>45805</v>
      </c>
      <c r="O1516" s="12" t="str">
        <f>IFERROR(_xlfn.XLOOKUP(표1[[#This Row],[시도]]&amp;" "&amp;표1[[#This Row],[시군구]],요금제0402!C:C,요금제0402!G:G),"-")</f>
        <v>서울B&amp;경인A</v>
      </c>
      <c r="P1516" s="40"/>
      <c r="Q1516" s="57">
        <v>0</v>
      </c>
      <c r="R1516" s="18">
        <v>100</v>
      </c>
      <c r="S1516" s="18">
        <v>50</v>
      </c>
      <c r="T1516" s="39" t="s">
        <v>64</v>
      </c>
      <c r="U1516" s="11"/>
      <c r="V1516" s="11"/>
      <c r="W1516" s="11"/>
      <c r="X1516" s="11" t="s">
        <v>2154</v>
      </c>
      <c r="Y1516" s="127" t="s">
        <v>9743</v>
      </c>
      <c r="Z1516" s="126"/>
      <c r="AA1516" s="11"/>
      <c r="AB1516" s="128"/>
      <c r="AC1516" s="11"/>
      <c r="AD1516" s="11"/>
      <c r="AE1516" s="11"/>
      <c r="AF1516" s="15"/>
      <c r="AG1516" s="56" t="str">
        <f>IFERROR(VLOOKUP(표1[[#This Row],[담당자]],'담당자 정보'!$B:$D,2,0),"")</f>
        <v>딜버</v>
      </c>
      <c r="AH1516" s="11" t="str">
        <f>IFERROR(VLOOKUP(표1[[#This Row],[담당자]],'담당자 정보'!$B:$E,4,0),"")</f>
        <v>-</v>
      </c>
      <c r="AI1516" s="167" t="s">
        <v>443</v>
      </c>
      <c r="AJ1516" s="39" t="str">
        <f>IFERROR(VLOOKUP(표1[[#This Row],[담당자]],배민비즈계정!$B:$E,3,0),"")</f>
        <v>ksy1596</v>
      </c>
      <c r="AK1516" s="39" t="str">
        <f>IFERROR(VLOOKUP(표1[[#This Row],[담당자]],배민비즈계정!$B:$E,4,0),"")</f>
        <v>010-4337-1596</v>
      </c>
      <c r="AL1516" s="12" t="str">
        <f>VLOOKUP(표1[[#This Row],[담당자]],배민비즈계정!$B:$E,2,0)</f>
        <v>딜버</v>
      </c>
      <c r="AM1516" s="11">
        <f>VLOOKUP(표1[[#This Row],[담당자]],'담당자 정보'!B:G,6,FALSE)</f>
        <v>0</v>
      </c>
      <c r="AN1516" s="11" t="e">
        <f>VLOOKUP(표1[[#This Row],[팀장]],배민비즈계정!$B:$E,3,FALSE)</f>
        <v>#N/A</v>
      </c>
      <c r="AO1516" s="16" t="e">
        <f>VLOOKUP(표1[[#This Row],[팀장]],배민비즈계정!$B:$E,4,FALSE)</f>
        <v>#N/A</v>
      </c>
      <c r="AP1516" s="2" t="str">
        <f t="shared" si="25"/>
        <v>서울</v>
      </c>
      <c r="AQ1516" s="2" t="str">
        <f t="shared" si="26"/>
        <v>은평구</v>
      </c>
      <c r="AR1516" s="2" t="str">
        <f>_xlfn.XLOOKUP(표1[[#This Row],[시도2]]&amp;" "&amp;표1[[#This Row],[시군구2]],요금제0402!C:C,요금제0402!G:G)</f>
        <v>서울B&amp;경인A</v>
      </c>
      <c r="AS1516" s="2"/>
      <c r="AT1516" s="2"/>
      <c r="AU1516" s="2"/>
    </row>
    <row r="1517" spans="1:47" ht="16.5" customHeight="1">
      <c r="A1517" s="44">
        <v>1515</v>
      </c>
      <c r="B1517" s="11"/>
      <c r="C1517" s="11" t="s">
        <v>9864</v>
      </c>
      <c r="D1517" s="11" t="s">
        <v>9865</v>
      </c>
      <c r="E1517" s="11" t="s">
        <v>108</v>
      </c>
      <c r="F1517" s="11" t="s">
        <v>2149</v>
      </c>
      <c r="G1517" s="11" t="s">
        <v>2170</v>
      </c>
      <c r="H1517" s="11">
        <v>1</v>
      </c>
      <c r="I1517" s="50"/>
      <c r="J1517" s="11" t="s">
        <v>9866</v>
      </c>
      <c r="K1517" s="11" t="s">
        <v>9867</v>
      </c>
      <c r="L1517" s="11" t="s">
        <v>9237</v>
      </c>
      <c r="M1517" s="12">
        <v>45800</v>
      </c>
      <c r="N1517" s="12">
        <v>45805</v>
      </c>
      <c r="O1517" s="12" t="str">
        <f>IFERROR(_xlfn.XLOOKUP(표1[[#This Row],[시도]]&amp;" "&amp;표1[[#This Row],[시군구]],요금제0402!C:C,요금제0402!G:G),"-")</f>
        <v>경인B</v>
      </c>
      <c r="P1517" s="40"/>
      <c r="Q1517" s="57">
        <v>0</v>
      </c>
      <c r="R1517" s="18">
        <v>100</v>
      </c>
      <c r="S1517" s="18">
        <v>50</v>
      </c>
      <c r="T1517" s="39" t="s">
        <v>64</v>
      </c>
      <c r="U1517" s="11"/>
      <c r="V1517" s="11"/>
      <c r="W1517" s="11"/>
      <c r="X1517" s="11" t="s">
        <v>3100</v>
      </c>
      <c r="Y1517" s="127" t="s">
        <v>9868</v>
      </c>
      <c r="Z1517" s="126"/>
      <c r="AA1517" s="11"/>
      <c r="AB1517" s="128"/>
      <c r="AC1517" s="11"/>
      <c r="AD1517" s="11"/>
      <c r="AE1517" s="11"/>
      <c r="AF1517" s="15"/>
      <c r="AG1517" s="56" t="str">
        <f>IFERROR(VLOOKUP(표1[[#This Row],[담당자]],'담당자 정보'!$B:$D,2,0),"")</f>
        <v>바로고</v>
      </c>
      <c r="AH1517" s="11" t="str">
        <f>IFERROR(VLOOKUP(표1[[#This Row],[담당자]],'담당자 정보'!$B:$E,4,0),"")</f>
        <v>1팀</v>
      </c>
      <c r="AI1517" s="167" t="s">
        <v>2479</v>
      </c>
      <c r="AJ1517" s="39" t="str">
        <f>IFERROR(VLOOKUP(표1[[#This Row],[담당자]],배민비즈계정!$B:$E,3,0),"")</f>
        <v>yong1217</v>
      </c>
      <c r="AK1517" s="39" t="str">
        <f>IFERROR(VLOOKUP(표1[[#This Row],[담당자]],배민비즈계정!$B:$E,4,0),"")</f>
        <v xml:space="preserve"> 010-9876-9387</v>
      </c>
      <c r="AL1517" s="12" t="str">
        <f>VLOOKUP(표1[[#This Row],[담당자]],배민비즈계정!$B:$E,2,0)</f>
        <v>1팀</v>
      </c>
      <c r="AM1517" s="11" t="str">
        <f>VLOOKUP(표1[[#This Row],[담당자]],'담당자 정보'!B:G,6,FALSE)</f>
        <v>평정현</v>
      </c>
      <c r="AN1517" s="11" t="str">
        <f>VLOOKUP(표1[[#This Row],[팀장]],배민비즈계정!$B:$E,3,FALSE)</f>
        <v>jhpyeong</v>
      </c>
      <c r="AO1517" s="16" t="str">
        <f>VLOOKUP(표1[[#This Row],[팀장]],배민비즈계정!$B:$E,4,FALSE)</f>
        <v>010-4660-7292</v>
      </c>
      <c r="AP1517" s="2" t="str">
        <f t="shared" si="25"/>
        <v>인천</v>
      </c>
      <c r="AQ1517" s="2" t="str">
        <f t="shared" si="26"/>
        <v>남동구</v>
      </c>
      <c r="AR1517" s="2" t="str">
        <f>_xlfn.XLOOKUP(표1[[#This Row],[시도2]]&amp;" "&amp;표1[[#This Row],[시군구2]],요금제0402!C:C,요금제0402!G:G)</f>
        <v>경인B</v>
      </c>
      <c r="AS1517" s="2"/>
      <c r="AT1517" s="2"/>
      <c r="AU1517" s="2"/>
    </row>
    <row r="1518" spans="1:47" ht="16.5" customHeight="1">
      <c r="A1518" s="60">
        <v>1516</v>
      </c>
      <c r="B1518" s="11"/>
      <c r="C1518" s="11" t="s">
        <v>9869</v>
      </c>
      <c r="D1518" s="11" t="s">
        <v>9870</v>
      </c>
      <c r="E1518" s="11" t="s">
        <v>108</v>
      </c>
      <c r="F1518" s="11" t="s">
        <v>2149</v>
      </c>
      <c r="G1518" s="11" t="s">
        <v>2170</v>
      </c>
      <c r="H1518" s="11">
        <v>1</v>
      </c>
      <c r="I1518" s="50"/>
      <c r="J1518" s="11" t="s">
        <v>9871</v>
      </c>
      <c r="K1518" s="11" t="s">
        <v>9872</v>
      </c>
      <c r="L1518" s="11" t="s">
        <v>9237</v>
      </c>
      <c r="M1518" s="12">
        <v>45800</v>
      </c>
      <c r="N1518" s="12">
        <v>45805</v>
      </c>
      <c r="O1518" s="12" t="str">
        <f>IFERROR(_xlfn.XLOOKUP(표1[[#This Row],[시도]]&amp;" "&amp;표1[[#This Row],[시군구]],요금제0402!C:C,요금제0402!G:G),"-")</f>
        <v>경인B</v>
      </c>
      <c r="P1518" s="40"/>
      <c r="Q1518" s="57">
        <v>0</v>
      </c>
      <c r="R1518" s="18">
        <v>100</v>
      </c>
      <c r="S1518" s="18">
        <v>50</v>
      </c>
      <c r="T1518" s="39" t="s">
        <v>64</v>
      </c>
      <c r="U1518" s="11"/>
      <c r="V1518" s="11"/>
      <c r="W1518" s="11"/>
      <c r="X1518" s="11" t="s">
        <v>7879</v>
      </c>
      <c r="Y1518" s="127" t="s">
        <v>9873</v>
      </c>
      <c r="Z1518" s="126"/>
      <c r="AA1518" s="11"/>
      <c r="AB1518" s="128"/>
      <c r="AC1518" s="11"/>
      <c r="AD1518" s="11"/>
      <c r="AE1518" s="11"/>
      <c r="AF1518" s="15"/>
      <c r="AG1518" s="56" t="str">
        <f>IFERROR(VLOOKUP(표1[[#This Row],[담당자]],'담당자 정보'!$B:$D,2,0),"")</f>
        <v>바로고</v>
      </c>
      <c r="AH1518" s="11" t="str">
        <f>IFERROR(VLOOKUP(표1[[#This Row],[담당자]],'담당자 정보'!$B:$E,4,0),"")</f>
        <v>1팀</v>
      </c>
      <c r="AI1518" s="167" t="s">
        <v>2479</v>
      </c>
      <c r="AJ1518" s="39" t="str">
        <f>IFERROR(VLOOKUP(표1[[#This Row],[담당자]],배민비즈계정!$B:$E,3,0),"")</f>
        <v>yong1217</v>
      </c>
      <c r="AK1518" s="39" t="str">
        <f>IFERROR(VLOOKUP(표1[[#This Row],[담당자]],배민비즈계정!$B:$E,4,0),"")</f>
        <v xml:space="preserve"> 010-9876-9387</v>
      </c>
      <c r="AL1518" s="12" t="str">
        <f>VLOOKUP(표1[[#This Row],[담당자]],배민비즈계정!$B:$E,2,0)</f>
        <v>1팀</v>
      </c>
      <c r="AM1518" s="11" t="str">
        <f>VLOOKUP(표1[[#This Row],[담당자]],'담당자 정보'!B:G,6,FALSE)</f>
        <v>평정현</v>
      </c>
      <c r="AN1518" s="11" t="str">
        <f>VLOOKUP(표1[[#This Row],[팀장]],배민비즈계정!$B:$E,3,FALSE)</f>
        <v>jhpyeong</v>
      </c>
      <c r="AO1518" s="16" t="str">
        <f>VLOOKUP(표1[[#This Row],[팀장]],배민비즈계정!$B:$E,4,FALSE)</f>
        <v>010-4660-7292</v>
      </c>
      <c r="AP1518" s="2" t="str">
        <f t="shared" si="25"/>
        <v>인천</v>
      </c>
      <c r="AQ1518" s="2" t="str">
        <f t="shared" si="26"/>
        <v>남동구</v>
      </c>
      <c r="AR1518" s="2" t="str">
        <f>_xlfn.XLOOKUP(표1[[#This Row],[시도2]]&amp;" "&amp;표1[[#This Row],[시군구2]],요금제0402!C:C,요금제0402!G:G)</f>
        <v>경인B</v>
      </c>
      <c r="AS1518" s="2"/>
      <c r="AT1518" s="2"/>
      <c r="AU1518" s="2"/>
    </row>
    <row r="1519" spans="1:47" ht="16.5" customHeight="1">
      <c r="A1519" s="44">
        <v>1517</v>
      </c>
      <c r="B1519" s="11"/>
      <c r="C1519" s="11" t="s">
        <v>9874</v>
      </c>
      <c r="D1519" s="11" t="s">
        <v>9875</v>
      </c>
      <c r="E1519" s="11" t="s">
        <v>108</v>
      </c>
      <c r="F1519" s="11" t="s">
        <v>2149</v>
      </c>
      <c r="G1519" s="11" t="s">
        <v>2176</v>
      </c>
      <c r="H1519" s="11">
        <v>1</v>
      </c>
      <c r="I1519" s="50"/>
      <c r="J1519" s="11" t="s">
        <v>9876</v>
      </c>
      <c r="K1519" s="11" t="s">
        <v>9877</v>
      </c>
      <c r="L1519" s="11" t="s">
        <v>9237</v>
      </c>
      <c r="M1519" s="12">
        <v>45800</v>
      </c>
      <c r="N1519" s="12">
        <v>45805</v>
      </c>
      <c r="O1519" s="12" t="str">
        <f>IFERROR(_xlfn.XLOOKUP(표1[[#This Row],[시도]]&amp;" "&amp;표1[[#This Row],[시군구]],요금제0402!C:C,요금제0402!G:G),"-")</f>
        <v>경인B</v>
      </c>
      <c r="P1519" s="40"/>
      <c r="Q1519" s="57">
        <v>0</v>
      </c>
      <c r="R1519" s="18">
        <v>100</v>
      </c>
      <c r="S1519" s="18">
        <v>50</v>
      </c>
      <c r="T1519" s="39" t="s">
        <v>64</v>
      </c>
      <c r="U1519" s="11"/>
      <c r="V1519" s="11"/>
      <c r="W1519" s="11"/>
      <c r="X1519" s="11" t="s">
        <v>3634</v>
      </c>
      <c r="Y1519" s="127" t="s">
        <v>9878</v>
      </c>
      <c r="Z1519" s="126"/>
      <c r="AA1519" s="11"/>
      <c r="AB1519" s="128"/>
      <c r="AC1519" s="11"/>
      <c r="AD1519" s="11"/>
      <c r="AE1519" s="11"/>
      <c r="AF1519" s="15"/>
      <c r="AG1519" s="56" t="str">
        <f>IFERROR(VLOOKUP(표1[[#This Row],[담당자]],'담당자 정보'!$B:$D,2,0),"")</f>
        <v>바로고</v>
      </c>
      <c r="AH1519" s="11" t="str">
        <f>IFERROR(VLOOKUP(표1[[#This Row],[담당자]],'담당자 정보'!$B:$E,4,0),"")</f>
        <v>1팀</v>
      </c>
      <c r="AI1519" s="167" t="s">
        <v>2479</v>
      </c>
      <c r="AJ1519" s="39" t="str">
        <f>IFERROR(VLOOKUP(표1[[#This Row],[담당자]],배민비즈계정!$B:$E,3,0),"")</f>
        <v>yong1217</v>
      </c>
      <c r="AK1519" s="39" t="str">
        <f>IFERROR(VLOOKUP(표1[[#This Row],[담당자]],배민비즈계정!$B:$E,4,0),"")</f>
        <v xml:space="preserve"> 010-9876-9387</v>
      </c>
      <c r="AL1519" s="12" t="str">
        <f>VLOOKUP(표1[[#This Row],[담당자]],배민비즈계정!$B:$E,2,0)</f>
        <v>1팀</v>
      </c>
      <c r="AM1519" s="11" t="str">
        <f>VLOOKUP(표1[[#This Row],[담당자]],'담당자 정보'!B:G,6,FALSE)</f>
        <v>평정현</v>
      </c>
      <c r="AN1519" s="11" t="str">
        <f>VLOOKUP(표1[[#This Row],[팀장]],배민비즈계정!$B:$E,3,FALSE)</f>
        <v>jhpyeong</v>
      </c>
      <c r="AO1519" s="16" t="str">
        <f>VLOOKUP(표1[[#This Row],[팀장]],배민비즈계정!$B:$E,4,FALSE)</f>
        <v>010-4660-7292</v>
      </c>
      <c r="AP1519" s="2" t="str">
        <f t="shared" si="25"/>
        <v>인천</v>
      </c>
      <c r="AQ1519" s="2" t="str">
        <f t="shared" si="26"/>
        <v>미추홀구</v>
      </c>
      <c r="AR1519" s="2" t="str">
        <f>_xlfn.XLOOKUP(표1[[#This Row],[시도2]]&amp;" "&amp;표1[[#This Row],[시군구2]],요금제0402!C:C,요금제0402!G:G)</f>
        <v>경인B</v>
      </c>
      <c r="AS1519" s="2"/>
      <c r="AT1519" s="2"/>
      <c r="AU1519" s="2"/>
    </row>
    <row r="1520" spans="1:47" ht="16.5" customHeight="1">
      <c r="A1520" s="60">
        <v>1518</v>
      </c>
      <c r="B1520" s="11"/>
      <c r="C1520" s="11" t="s">
        <v>9879</v>
      </c>
      <c r="D1520" s="11" t="s">
        <v>9880</v>
      </c>
      <c r="E1520" s="11" t="s">
        <v>108</v>
      </c>
      <c r="F1520" s="11" t="s">
        <v>2149</v>
      </c>
      <c r="G1520" s="11" t="s">
        <v>2164</v>
      </c>
      <c r="H1520" s="11">
        <v>1</v>
      </c>
      <c r="I1520" s="50"/>
      <c r="J1520" s="11" t="s">
        <v>9881</v>
      </c>
      <c r="K1520" s="11" t="s">
        <v>6071</v>
      </c>
      <c r="L1520" s="11" t="s">
        <v>9237</v>
      </c>
      <c r="M1520" s="12">
        <v>45800</v>
      </c>
      <c r="N1520" s="12">
        <v>45805</v>
      </c>
      <c r="O1520" s="12" t="str">
        <f>IFERROR(_xlfn.XLOOKUP(표1[[#This Row],[시도]]&amp;" "&amp;표1[[#This Row],[시군구]],요금제0402!C:C,요금제0402!G:G),"-")</f>
        <v>경인B</v>
      </c>
      <c r="P1520" s="40"/>
      <c r="Q1520" s="57">
        <v>0</v>
      </c>
      <c r="R1520" s="18">
        <v>100</v>
      </c>
      <c r="S1520" s="18">
        <v>50</v>
      </c>
      <c r="T1520" s="39" t="s">
        <v>64</v>
      </c>
      <c r="U1520" s="11"/>
      <c r="V1520" s="11"/>
      <c r="W1520" s="11"/>
      <c r="X1520" s="11" t="s">
        <v>2154</v>
      </c>
      <c r="Y1520" s="127" t="s">
        <v>9743</v>
      </c>
      <c r="Z1520" s="126"/>
      <c r="AA1520" s="11"/>
      <c r="AB1520" s="128"/>
      <c r="AC1520" s="11"/>
      <c r="AD1520" s="11"/>
      <c r="AE1520" s="11"/>
      <c r="AF1520" s="15"/>
      <c r="AG1520" s="56" t="str">
        <f>IFERROR(VLOOKUP(표1[[#This Row],[담당자]],'담당자 정보'!$B:$D,2,0),"")</f>
        <v>딜버</v>
      </c>
      <c r="AH1520" s="11" t="str">
        <f>IFERROR(VLOOKUP(표1[[#This Row],[담당자]],'담당자 정보'!$B:$E,4,0),"")</f>
        <v>-</v>
      </c>
      <c r="AI1520" s="167" t="s">
        <v>443</v>
      </c>
      <c r="AJ1520" s="39" t="str">
        <f>IFERROR(VLOOKUP(표1[[#This Row],[담당자]],배민비즈계정!$B:$E,3,0),"")</f>
        <v>ksy1596</v>
      </c>
      <c r="AK1520" s="39" t="str">
        <f>IFERROR(VLOOKUP(표1[[#This Row],[담당자]],배민비즈계정!$B:$E,4,0),"")</f>
        <v>010-4337-1596</v>
      </c>
      <c r="AL1520" s="12" t="str">
        <f>VLOOKUP(표1[[#This Row],[담당자]],배민비즈계정!$B:$E,2,0)</f>
        <v>딜버</v>
      </c>
      <c r="AM1520" s="11">
        <f>VLOOKUP(표1[[#This Row],[담당자]],'담당자 정보'!B:G,6,FALSE)</f>
        <v>0</v>
      </c>
      <c r="AN1520" s="11" t="e">
        <f>VLOOKUP(표1[[#This Row],[팀장]],배민비즈계정!$B:$E,3,FALSE)</f>
        <v>#N/A</v>
      </c>
      <c r="AO1520" s="16" t="e">
        <f>VLOOKUP(표1[[#This Row],[팀장]],배민비즈계정!$B:$E,4,FALSE)</f>
        <v>#N/A</v>
      </c>
      <c r="AP1520" s="2" t="str">
        <f t="shared" si="25"/>
        <v>인천</v>
      </c>
      <c r="AQ1520" s="2" t="str">
        <f t="shared" si="26"/>
        <v>계양구</v>
      </c>
      <c r="AR1520" s="2" t="str">
        <f>_xlfn.XLOOKUP(표1[[#This Row],[시도2]]&amp;" "&amp;표1[[#This Row],[시군구2]],요금제0402!C:C,요금제0402!G:G)</f>
        <v>경인B</v>
      </c>
      <c r="AS1520" s="2"/>
      <c r="AT1520" s="2"/>
      <c r="AU1520" s="2"/>
    </row>
    <row r="1521" spans="1:47" ht="16.5" customHeight="1">
      <c r="A1521" s="44">
        <v>1519</v>
      </c>
      <c r="B1521" s="11"/>
      <c r="C1521" s="11" t="s">
        <v>9882</v>
      </c>
      <c r="D1521" s="11" t="s">
        <v>9883</v>
      </c>
      <c r="E1521" s="11" t="s">
        <v>108</v>
      </c>
      <c r="F1521" s="11" t="s">
        <v>2149</v>
      </c>
      <c r="G1521" s="11" t="s">
        <v>2164</v>
      </c>
      <c r="H1521" s="11">
        <v>1</v>
      </c>
      <c r="I1521" s="50"/>
      <c r="J1521" s="11" t="s">
        <v>9884</v>
      </c>
      <c r="K1521" s="11" t="s">
        <v>5198</v>
      </c>
      <c r="L1521" s="11" t="s">
        <v>9237</v>
      </c>
      <c r="M1521" s="12">
        <v>45800</v>
      </c>
      <c r="N1521" s="12">
        <v>45805</v>
      </c>
      <c r="O1521" s="12" t="str">
        <f>IFERROR(_xlfn.XLOOKUP(표1[[#This Row],[시도]]&amp;" "&amp;표1[[#This Row],[시군구]],요금제0402!C:C,요금제0402!G:G),"-")</f>
        <v>경인B</v>
      </c>
      <c r="P1521" s="40"/>
      <c r="Q1521" s="57">
        <v>0</v>
      </c>
      <c r="R1521" s="18">
        <v>100</v>
      </c>
      <c r="S1521" s="18">
        <v>50</v>
      </c>
      <c r="T1521" s="39" t="s">
        <v>64</v>
      </c>
      <c r="U1521" s="11"/>
      <c r="V1521" s="11"/>
      <c r="W1521" s="11"/>
      <c r="X1521" s="11" t="s">
        <v>2154</v>
      </c>
      <c r="Y1521" s="127" t="s">
        <v>9743</v>
      </c>
      <c r="Z1521" s="126"/>
      <c r="AA1521" s="11"/>
      <c r="AB1521" s="128"/>
      <c r="AC1521" s="11"/>
      <c r="AD1521" s="11"/>
      <c r="AE1521" s="11"/>
      <c r="AF1521" s="15"/>
      <c r="AG1521" s="56" t="str">
        <f>IFERROR(VLOOKUP(표1[[#This Row],[담당자]],'담당자 정보'!$B:$D,2,0),"")</f>
        <v>딜버</v>
      </c>
      <c r="AH1521" s="11" t="str">
        <f>IFERROR(VLOOKUP(표1[[#This Row],[담당자]],'담당자 정보'!$B:$E,4,0),"")</f>
        <v>-</v>
      </c>
      <c r="AI1521" s="167" t="s">
        <v>443</v>
      </c>
      <c r="AJ1521" s="39" t="str">
        <f>IFERROR(VLOOKUP(표1[[#This Row],[담당자]],배민비즈계정!$B:$E,3,0),"")</f>
        <v>ksy1596</v>
      </c>
      <c r="AK1521" s="39" t="str">
        <f>IFERROR(VLOOKUP(표1[[#This Row],[담당자]],배민비즈계정!$B:$E,4,0),"")</f>
        <v>010-4337-1596</v>
      </c>
      <c r="AL1521" s="12" t="str">
        <f>VLOOKUP(표1[[#This Row],[담당자]],배민비즈계정!$B:$E,2,0)</f>
        <v>딜버</v>
      </c>
      <c r="AM1521" s="11">
        <f>VLOOKUP(표1[[#This Row],[담당자]],'담당자 정보'!B:G,6,FALSE)</f>
        <v>0</v>
      </c>
      <c r="AN1521" s="11" t="e">
        <f>VLOOKUP(표1[[#This Row],[팀장]],배민비즈계정!$B:$E,3,FALSE)</f>
        <v>#N/A</v>
      </c>
      <c r="AO1521" s="16" t="e">
        <f>VLOOKUP(표1[[#This Row],[팀장]],배민비즈계정!$B:$E,4,FALSE)</f>
        <v>#N/A</v>
      </c>
      <c r="AP1521" s="2" t="str">
        <f t="shared" si="25"/>
        <v>인천</v>
      </c>
      <c r="AQ1521" s="2" t="str">
        <f t="shared" si="26"/>
        <v>계양구</v>
      </c>
      <c r="AR1521" s="2" t="str">
        <f>_xlfn.XLOOKUP(표1[[#This Row],[시도2]]&amp;" "&amp;표1[[#This Row],[시군구2]],요금제0402!C:C,요금제0402!G:G)</f>
        <v>경인B</v>
      </c>
      <c r="AS1521" s="2"/>
      <c r="AT1521" s="2"/>
      <c r="AU1521" s="2"/>
    </row>
    <row r="1522" spans="1:47" ht="16.5" customHeight="1">
      <c r="A1522" s="60">
        <v>1520</v>
      </c>
      <c r="B1522" s="11"/>
      <c r="C1522" s="11" t="s">
        <v>9885</v>
      </c>
      <c r="D1522" s="11" t="s">
        <v>9886</v>
      </c>
      <c r="E1522" s="11" t="s">
        <v>3758</v>
      </c>
      <c r="F1522" s="11" t="s">
        <v>2149</v>
      </c>
      <c r="G1522" s="11" t="s">
        <v>2150</v>
      </c>
      <c r="H1522" s="11">
        <v>1</v>
      </c>
      <c r="I1522" s="50"/>
      <c r="J1522" s="11" t="s">
        <v>9887</v>
      </c>
      <c r="K1522" s="11" t="s">
        <v>4553</v>
      </c>
      <c r="L1522" s="11" t="s">
        <v>9237</v>
      </c>
      <c r="M1522" s="12">
        <v>45800</v>
      </c>
      <c r="N1522" s="12">
        <v>45805</v>
      </c>
      <c r="O1522" s="12" t="str">
        <f>IFERROR(_xlfn.XLOOKUP(표1[[#This Row],[시도]]&amp;" "&amp;표1[[#This Row],[시군구]],요금제0402!C:C,요금제0402!G:G),"-")</f>
        <v>경인B</v>
      </c>
      <c r="P1522" s="40"/>
      <c r="Q1522" s="57">
        <v>0</v>
      </c>
      <c r="R1522" s="18">
        <v>100</v>
      </c>
      <c r="S1522" s="18">
        <v>50</v>
      </c>
      <c r="T1522" s="39" t="s">
        <v>64</v>
      </c>
      <c r="U1522" s="11"/>
      <c r="V1522" s="11"/>
      <c r="W1522" s="11"/>
      <c r="X1522" s="11" t="s">
        <v>2154</v>
      </c>
      <c r="Y1522" s="127" t="s">
        <v>9743</v>
      </c>
      <c r="Z1522" s="126"/>
      <c r="AA1522" s="11"/>
      <c r="AB1522" s="128"/>
      <c r="AC1522" s="11"/>
      <c r="AD1522" s="11"/>
      <c r="AE1522" s="11"/>
      <c r="AF1522" s="15"/>
      <c r="AG1522" s="56" t="str">
        <f>IFERROR(VLOOKUP(표1[[#This Row],[담당자]],'담당자 정보'!$B:$D,2,0),"")</f>
        <v>딜버</v>
      </c>
      <c r="AH1522" s="11" t="str">
        <f>IFERROR(VLOOKUP(표1[[#This Row],[담당자]],'담당자 정보'!$B:$E,4,0),"")</f>
        <v>-</v>
      </c>
      <c r="AI1522" s="167" t="s">
        <v>443</v>
      </c>
      <c r="AJ1522" s="39" t="str">
        <f>IFERROR(VLOOKUP(표1[[#This Row],[담당자]],배민비즈계정!$B:$E,3,0),"")</f>
        <v>ksy1596</v>
      </c>
      <c r="AK1522" s="39" t="str">
        <f>IFERROR(VLOOKUP(표1[[#This Row],[담당자]],배민비즈계정!$B:$E,4,0),"")</f>
        <v>010-4337-1596</v>
      </c>
      <c r="AL1522" s="12" t="str">
        <f>VLOOKUP(표1[[#This Row],[담당자]],배민비즈계정!$B:$E,2,0)</f>
        <v>딜버</v>
      </c>
      <c r="AM1522" s="11">
        <f>VLOOKUP(표1[[#This Row],[담당자]],'담당자 정보'!B:G,6,FALSE)</f>
        <v>0</v>
      </c>
      <c r="AN1522" s="11" t="e">
        <f>VLOOKUP(표1[[#This Row],[팀장]],배민비즈계정!$B:$E,3,FALSE)</f>
        <v>#N/A</v>
      </c>
      <c r="AO1522" s="16" t="e">
        <f>VLOOKUP(표1[[#This Row],[팀장]],배민비즈계정!$B:$E,4,FALSE)</f>
        <v>#N/A</v>
      </c>
      <c r="AP1522" s="2" t="str">
        <f t="shared" si="25"/>
        <v>인천</v>
      </c>
      <c r="AQ1522" s="2" t="str">
        <f t="shared" si="26"/>
        <v>부평구</v>
      </c>
      <c r="AR1522" s="2" t="str">
        <f>_xlfn.XLOOKUP(표1[[#This Row],[시도2]]&amp;" "&amp;표1[[#This Row],[시군구2]],요금제0402!C:C,요금제0402!G:G)</f>
        <v>경인B</v>
      </c>
      <c r="AS1522" s="2"/>
      <c r="AT1522" s="2"/>
      <c r="AU1522" s="2"/>
    </row>
    <row r="1523" spans="1:47" ht="16.5" customHeight="1">
      <c r="A1523" s="44">
        <v>1521</v>
      </c>
      <c r="B1523" s="11"/>
      <c r="C1523" s="11" t="s">
        <v>9888</v>
      </c>
      <c r="D1523" s="11" t="s">
        <v>9889</v>
      </c>
      <c r="E1523" s="11" t="s">
        <v>3758</v>
      </c>
      <c r="F1523" s="11" t="s">
        <v>2149</v>
      </c>
      <c r="G1523" s="11" t="s">
        <v>2170</v>
      </c>
      <c r="H1523" s="11">
        <v>1</v>
      </c>
      <c r="I1523" s="50"/>
      <c r="J1523" s="11" t="s">
        <v>9890</v>
      </c>
      <c r="K1523" s="11" t="s">
        <v>7333</v>
      </c>
      <c r="L1523" s="11" t="s">
        <v>9237</v>
      </c>
      <c r="M1523" s="12">
        <v>45800</v>
      </c>
      <c r="N1523" s="12">
        <v>45805</v>
      </c>
      <c r="O1523" s="12" t="str">
        <f>IFERROR(_xlfn.XLOOKUP(표1[[#This Row],[시도]]&amp;" "&amp;표1[[#This Row],[시군구]],요금제0402!C:C,요금제0402!G:G),"-")</f>
        <v>경인B</v>
      </c>
      <c r="P1523" s="40"/>
      <c r="Q1523" s="57">
        <v>0</v>
      </c>
      <c r="R1523" s="18">
        <v>100</v>
      </c>
      <c r="S1523" s="18">
        <v>50</v>
      </c>
      <c r="T1523" s="39" t="s">
        <v>64</v>
      </c>
      <c r="U1523" s="11"/>
      <c r="V1523" s="11"/>
      <c r="W1523" s="11"/>
      <c r="X1523" s="11" t="s">
        <v>2154</v>
      </c>
      <c r="Y1523" s="127" t="s">
        <v>9743</v>
      </c>
      <c r="Z1523" s="126"/>
      <c r="AA1523" s="11"/>
      <c r="AB1523" s="128"/>
      <c r="AC1523" s="11"/>
      <c r="AD1523" s="11"/>
      <c r="AE1523" s="11"/>
      <c r="AF1523" s="15"/>
      <c r="AG1523" s="56" t="str">
        <f>IFERROR(VLOOKUP(표1[[#This Row],[담당자]],'담당자 정보'!$B:$D,2,0),"")</f>
        <v>딜버</v>
      </c>
      <c r="AH1523" s="11" t="str">
        <f>IFERROR(VLOOKUP(표1[[#This Row],[담당자]],'담당자 정보'!$B:$E,4,0),"")</f>
        <v>-</v>
      </c>
      <c r="AI1523" s="167" t="s">
        <v>443</v>
      </c>
      <c r="AJ1523" s="39" t="str">
        <f>IFERROR(VLOOKUP(표1[[#This Row],[담당자]],배민비즈계정!$B:$E,3,0),"")</f>
        <v>ksy1596</v>
      </c>
      <c r="AK1523" s="39" t="str">
        <f>IFERROR(VLOOKUP(표1[[#This Row],[담당자]],배민비즈계정!$B:$E,4,0),"")</f>
        <v>010-4337-1596</v>
      </c>
      <c r="AL1523" s="12" t="str">
        <f>VLOOKUP(표1[[#This Row],[담당자]],배민비즈계정!$B:$E,2,0)</f>
        <v>딜버</v>
      </c>
      <c r="AM1523" s="11">
        <f>VLOOKUP(표1[[#This Row],[담당자]],'담당자 정보'!B:G,6,FALSE)</f>
        <v>0</v>
      </c>
      <c r="AN1523" s="11" t="e">
        <f>VLOOKUP(표1[[#This Row],[팀장]],배민비즈계정!$B:$E,3,FALSE)</f>
        <v>#N/A</v>
      </c>
      <c r="AO1523" s="16" t="e">
        <f>VLOOKUP(표1[[#This Row],[팀장]],배민비즈계정!$B:$E,4,FALSE)</f>
        <v>#N/A</v>
      </c>
      <c r="AP1523" s="2" t="str">
        <f t="shared" si="25"/>
        <v>인천</v>
      </c>
      <c r="AQ1523" s="2" t="str">
        <f t="shared" si="26"/>
        <v>남동구</v>
      </c>
      <c r="AR1523" s="2" t="str">
        <f>_xlfn.XLOOKUP(표1[[#This Row],[시도2]]&amp;" "&amp;표1[[#This Row],[시군구2]],요금제0402!C:C,요금제0402!G:G)</f>
        <v>경인B</v>
      </c>
      <c r="AS1523" s="2"/>
      <c r="AT1523" s="2"/>
      <c r="AU1523" s="2"/>
    </row>
    <row r="1524" spans="1:47" ht="16.5" customHeight="1">
      <c r="A1524" s="60">
        <v>1522</v>
      </c>
      <c r="B1524" s="11"/>
      <c r="C1524" s="11" t="s">
        <v>9891</v>
      </c>
      <c r="D1524" s="11" t="s">
        <v>9892</v>
      </c>
      <c r="E1524" s="11" t="s">
        <v>108</v>
      </c>
      <c r="F1524" s="11" t="s">
        <v>2149</v>
      </c>
      <c r="G1524" s="11" t="s">
        <v>2170</v>
      </c>
      <c r="H1524" s="11">
        <v>1</v>
      </c>
      <c r="I1524" s="50"/>
      <c r="J1524" s="11" t="s">
        <v>9893</v>
      </c>
      <c r="K1524" s="11" t="s">
        <v>7337</v>
      </c>
      <c r="L1524" s="11" t="s">
        <v>9237</v>
      </c>
      <c r="M1524" s="12">
        <v>45800</v>
      </c>
      <c r="N1524" s="12">
        <v>45805</v>
      </c>
      <c r="O1524" s="12" t="str">
        <f>IFERROR(_xlfn.XLOOKUP(표1[[#This Row],[시도]]&amp;" "&amp;표1[[#This Row],[시군구]],요금제0402!C:C,요금제0402!G:G),"-")</f>
        <v>경인B</v>
      </c>
      <c r="P1524" s="40"/>
      <c r="Q1524" s="57">
        <v>0</v>
      </c>
      <c r="R1524" s="18">
        <v>100</v>
      </c>
      <c r="S1524" s="18">
        <v>50</v>
      </c>
      <c r="T1524" s="39" t="s">
        <v>64</v>
      </c>
      <c r="U1524" s="11"/>
      <c r="V1524" s="11"/>
      <c r="W1524" s="11"/>
      <c r="X1524" s="11" t="s">
        <v>2154</v>
      </c>
      <c r="Y1524" s="127" t="s">
        <v>9743</v>
      </c>
      <c r="Z1524" s="126"/>
      <c r="AA1524" s="11"/>
      <c r="AB1524" s="128"/>
      <c r="AC1524" s="11"/>
      <c r="AD1524" s="11"/>
      <c r="AE1524" s="11"/>
      <c r="AF1524" s="15"/>
      <c r="AG1524" s="56" t="str">
        <f>IFERROR(VLOOKUP(표1[[#This Row],[담당자]],'담당자 정보'!$B:$D,2,0),"")</f>
        <v>딜버</v>
      </c>
      <c r="AH1524" s="11" t="str">
        <f>IFERROR(VLOOKUP(표1[[#This Row],[담당자]],'담당자 정보'!$B:$E,4,0),"")</f>
        <v>-</v>
      </c>
      <c r="AI1524" s="167" t="s">
        <v>443</v>
      </c>
      <c r="AJ1524" s="39" t="str">
        <f>IFERROR(VLOOKUP(표1[[#This Row],[담당자]],배민비즈계정!$B:$E,3,0),"")</f>
        <v>ksy1596</v>
      </c>
      <c r="AK1524" s="39" t="str">
        <f>IFERROR(VLOOKUP(표1[[#This Row],[담당자]],배민비즈계정!$B:$E,4,0),"")</f>
        <v>010-4337-1596</v>
      </c>
      <c r="AL1524" s="12" t="str">
        <f>VLOOKUP(표1[[#This Row],[담당자]],배민비즈계정!$B:$E,2,0)</f>
        <v>딜버</v>
      </c>
      <c r="AM1524" s="11">
        <f>VLOOKUP(표1[[#This Row],[담당자]],'담당자 정보'!B:G,6,FALSE)</f>
        <v>0</v>
      </c>
      <c r="AN1524" s="11" t="e">
        <f>VLOOKUP(표1[[#This Row],[팀장]],배민비즈계정!$B:$E,3,FALSE)</f>
        <v>#N/A</v>
      </c>
      <c r="AO1524" s="16" t="e">
        <f>VLOOKUP(표1[[#This Row],[팀장]],배민비즈계정!$B:$E,4,FALSE)</f>
        <v>#N/A</v>
      </c>
      <c r="AP1524" s="2" t="str">
        <f t="shared" si="25"/>
        <v>인천</v>
      </c>
      <c r="AQ1524" s="2" t="str">
        <f t="shared" si="26"/>
        <v>남동구</v>
      </c>
      <c r="AR1524" s="2" t="str">
        <f>_xlfn.XLOOKUP(표1[[#This Row],[시도2]]&amp;" "&amp;표1[[#This Row],[시군구2]],요금제0402!C:C,요금제0402!G:G)</f>
        <v>경인B</v>
      </c>
      <c r="AS1524" s="2"/>
      <c r="AT1524" s="2"/>
      <c r="AU1524" s="2"/>
    </row>
    <row r="1525" spans="1:47" ht="16.5" customHeight="1">
      <c r="A1525" s="44">
        <v>1523</v>
      </c>
      <c r="B1525" s="11"/>
      <c r="C1525" s="11" t="s">
        <v>9894</v>
      </c>
      <c r="D1525" s="11" t="s">
        <v>9895</v>
      </c>
      <c r="E1525" s="11" t="s">
        <v>3758</v>
      </c>
      <c r="F1525" s="11" t="s">
        <v>2149</v>
      </c>
      <c r="G1525" s="11" t="s">
        <v>2176</v>
      </c>
      <c r="H1525" s="11">
        <v>1</v>
      </c>
      <c r="I1525" s="50"/>
      <c r="J1525" s="11" t="s">
        <v>9896</v>
      </c>
      <c r="K1525" s="11" t="s">
        <v>9403</v>
      </c>
      <c r="L1525" s="11" t="s">
        <v>9237</v>
      </c>
      <c r="M1525" s="12">
        <v>45800</v>
      </c>
      <c r="N1525" s="12">
        <v>45805</v>
      </c>
      <c r="O1525" s="12" t="str">
        <f>IFERROR(_xlfn.XLOOKUP(표1[[#This Row],[시도]]&amp;" "&amp;표1[[#This Row],[시군구]],요금제0402!C:C,요금제0402!G:G),"-")</f>
        <v>경인B</v>
      </c>
      <c r="P1525" s="40"/>
      <c r="Q1525" s="57">
        <v>0</v>
      </c>
      <c r="R1525" s="18">
        <v>100</v>
      </c>
      <c r="S1525" s="18">
        <v>50</v>
      </c>
      <c r="T1525" s="39" t="s">
        <v>64</v>
      </c>
      <c r="U1525" s="11"/>
      <c r="V1525" s="11"/>
      <c r="W1525" s="11"/>
      <c r="X1525" s="11" t="s">
        <v>2154</v>
      </c>
      <c r="Y1525" s="127" t="s">
        <v>9743</v>
      </c>
      <c r="Z1525" s="126"/>
      <c r="AA1525" s="11"/>
      <c r="AB1525" s="128"/>
      <c r="AC1525" s="11"/>
      <c r="AD1525" s="11"/>
      <c r="AE1525" s="11"/>
      <c r="AF1525" s="15"/>
      <c r="AG1525" s="56" t="str">
        <f>IFERROR(VLOOKUP(표1[[#This Row],[담당자]],'담당자 정보'!$B:$D,2,0),"")</f>
        <v>딜버</v>
      </c>
      <c r="AH1525" s="11" t="str">
        <f>IFERROR(VLOOKUP(표1[[#This Row],[담당자]],'담당자 정보'!$B:$E,4,0),"")</f>
        <v>-</v>
      </c>
      <c r="AI1525" s="167" t="s">
        <v>443</v>
      </c>
      <c r="AJ1525" s="39" t="str">
        <f>IFERROR(VLOOKUP(표1[[#This Row],[담당자]],배민비즈계정!$B:$E,3,0),"")</f>
        <v>ksy1596</v>
      </c>
      <c r="AK1525" s="39" t="str">
        <f>IFERROR(VLOOKUP(표1[[#This Row],[담당자]],배민비즈계정!$B:$E,4,0),"")</f>
        <v>010-4337-1596</v>
      </c>
      <c r="AL1525" s="12" t="str">
        <f>VLOOKUP(표1[[#This Row],[담당자]],배민비즈계정!$B:$E,2,0)</f>
        <v>딜버</v>
      </c>
      <c r="AM1525" s="11">
        <f>VLOOKUP(표1[[#This Row],[담당자]],'담당자 정보'!B:G,6,FALSE)</f>
        <v>0</v>
      </c>
      <c r="AN1525" s="11" t="e">
        <f>VLOOKUP(표1[[#This Row],[팀장]],배민비즈계정!$B:$E,3,FALSE)</f>
        <v>#N/A</v>
      </c>
      <c r="AO1525" s="16" t="e">
        <f>VLOOKUP(표1[[#This Row],[팀장]],배민비즈계정!$B:$E,4,FALSE)</f>
        <v>#N/A</v>
      </c>
      <c r="AP1525" s="2" t="str">
        <f t="shared" si="25"/>
        <v>인천</v>
      </c>
      <c r="AQ1525" s="2" t="str">
        <f t="shared" si="26"/>
        <v>미추홀구</v>
      </c>
      <c r="AR1525" s="2" t="str">
        <f>_xlfn.XLOOKUP(표1[[#This Row],[시도2]]&amp;" "&amp;표1[[#This Row],[시군구2]],요금제0402!C:C,요금제0402!G:G)</f>
        <v>경인B</v>
      </c>
      <c r="AS1525" s="2"/>
      <c r="AT1525" s="2"/>
      <c r="AU1525" s="2"/>
    </row>
    <row r="1526" spans="1:47" ht="16.5" customHeight="1">
      <c r="A1526" s="60">
        <v>1524</v>
      </c>
      <c r="B1526" s="11"/>
      <c r="C1526" s="11" t="s">
        <v>9897</v>
      </c>
      <c r="D1526" s="11" t="s">
        <v>9898</v>
      </c>
      <c r="E1526" s="11" t="s">
        <v>108</v>
      </c>
      <c r="F1526" s="11" t="s">
        <v>2149</v>
      </c>
      <c r="G1526" s="11" t="s">
        <v>435</v>
      </c>
      <c r="H1526" s="11">
        <v>1</v>
      </c>
      <c r="I1526" s="50"/>
      <c r="J1526" s="11" t="s">
        <v>9899</v>
      </c>
      <c r="K1526" s="11" t="s">
        <v>9900</v>
      </c>
      <c r="L1526" s="11" t="s">
        <v>9237</v>
      </c>
      <c r="M1526" s="12">
        <v>45800</v>
      </c>
      <c r="N1526" s="12">
        <v>45805</v>
      </c>
      <c r="O1526" s="12" t="str">
        <f>IFERROR(_xlfn.XLOOKUP(표1[[#This Row],[시도]]&amp;" "&amp;표1[[#This Row],[시군구]],요금제0402!C:C,요금제0402!G:G),"-")</f>
        <v>경인B</v>
      </c>
      <c r="P1526" s="40"/>
      <c r="Q1526" s="57">
        <v>0</v>
      </c>
      <c r="R1526" s="18">
        <v>100</v>
      </c>
      <c r="S1526" s="18">
        <v>50</v>
      </c>
      <c r="T1526" s="39" t="s">
        <v>64</v>
      </c>
      <c r="U1526" s="11"/>
      <c r="V1526" s="11"/>
      <c r="W1526" s="11"/>
      <c r="X1526" s="11" t="s">
        <v>2154</v>
      </c>
      <c r="Y1526" s="127" t="s">
        <v>9743</v>
      </c>
      <c r="Z1526" s="126"/>
      <c r="AA1526" s="11"/>
      <c r="AB1526" s="128"/>
      <c r="AC1526" s="11"/>
      <c r="AD1526" s="11"/>
      <c r="AE1526" s="11"/>
      <c r="AF1526" s="15"/>
      <c r="AG1526" s="56" t="str">
        <f>IFERROR(VLOOKUP(표1[[#This Row],[담당자]],'담당자 정보'!$B:$D,2,0),"")</f>
        <v>딜버</v>
      </c>
      <c r="AH1526" s="11" t="str">
        <f>IFERROR(VLOOKUP(표1[[#This Row],[담당자]],'담당자 정보'!$B:$E,4,0),"")</f>
        <v>-</v>
      </c>
      <c r="AI1526" s="167" t="s">
        <v>443</v>
      </c>
      <c r="AJ1526" s="39" t="str">
        <f>IFERROR(VLOOKUP(표1[[#This Row],[담당자]],배민비즈계정!$B:$E,3,0),"")</f>
        <v>ksy1596</v>
      </c>
      <c r="AK1526" s="39" t="str">
        <f>IFERROR(VLOOKUP(표1[[#This Row],[담당자]],배민비즈계정!$B:$E,4,0),"")</f>
        <v>010-4337-1596</v>
      </c>
      <c r="AL1526" s="12" t="str">
        <f>VLOOKUP(표1[[#This Row],[담당자]],배민비즈계정!$B:$E,2,0)</f>
        <v>딜버</v>
      </c>
      <c r="AM1526" s="11">
        <f>VLOOKUP(표1[[#This Row],[담당자]],'담당자 정보'!B:G,6,FALSE)</f>
        <v>0</v>
      </c>
      <c r="AN1526" s="11" t="e">
        <f>VLOOKUP(표1[[#This Row],[팀장]],배민비즈계정!$B:$E,3,FALSE)</f>
        <v>#N/A</v>
      </c>
      <c r="AO1526" s="16" t="e">
        <f>VLOOKUP(표1[[#This Row],[팀장]],배민비즈계정!$B:$E,4,FALSE)</f>
        <v>#N/A</v>
      </c>
      <c r="AP1526" s="2" t="str">
        <f t="shared" si="25"/>
        <v>인천</v>
      </c>
      <c r="AQ1526" s="2" t="str">
        <f t="shared" si="26"/>
        <v>서구</v>
      </c>
      <c r="AR1526" s="2" t="str">
        <f>_xlfn.XLOOKUP(표1[[#This Row],[시도2]]&amp;" "&amp;표1[[#This Row],[시군구2]],요금제0402!C:C,요금제0402!G:G)</f>
        <v>경인B</v>
      </c>
      <c r="AS1526" s="2"/>
      <c r="AT1526" s="2"/>
      <c r="AU1526" s="2"/>
    </row>
    <row r="1527" spans="1:47" ht="16.5" customHeight="1">
      <c r="A1527" s="44">
        <v>1525</v>
      </c>
      <c r="B1527" s="11"/>
      <c r="C1527" s="11" t="s">
        <v>9901</v>
      </c>
      <c r="D1527" s="11" t="s">
        <v>9902</v>
      </c>
      <c r="E1527" s="11" t="s">
        <v>3758</v>
      </c>
      <c r="F1527" s="11" t="s">
        <v>2149</v>
      </c>
      <c r="G1527" s="11" t="s">
        <v>435</v>
      </c>
      <c r="H1527" s="11">
        <v>1</v>
      </c>
      <c r="I1527" s="50"/>
      <c r="J1527" s="11" t="s">
        <v>9903</v>
      </c>
      <c r="K1527" s="11" t="s">
        <v>9904</v>
      </c>
      <c r="L1527" s="11" t="s">
        <v>9237</v>
      </c>
      <c r="M1527" s="12">
        <v>45800</v>
      </c>
      <c r="N1527" s="12">
        <v>45805</v>
      </c>
      <c r="O1527" s="12" t="str">
        <f>IFERROR(_xlfn.XLOOKUP(표1[[#This Row],[시도]]&amp;" "&amp;표1[[#This Row],[시군구]],요금제0402!C:C,요금제0402!G:G),"-")</f>
        <v>경인B</v>
      </c>
      <c r="P1527" s="40"/>
      <c r="Q1527" s="57">
        <v>0</v>
      </c>
      <c r="R1527" s="18">
        <v>100</v>
      </c>
      <c r="S1527" s="18">
        <v>50</v>
      </c>
      <c r="T1527" s="39" t="s">
        <v>64</v>
      </c>
      <c r="U1527" s="11"/>
      <c r="V1527" s="11"/>
      <c r="W1527" s="11"/>
      <c r="X1527" s="11" t="s">
        <v>2154</v>
      </c>
      <c r="Y1527" s="127" t="s">
        <v>9743</v>
      </c>
      <c r="Z1527" s="126"/>
      <c r="AA1527" s="11"/>
      <c r="AB1527" s="128"/>
      <c r="AC1527" s="11"/>
      <c r="AD1527" s="11"/>
      <c r="AE1527" s="11"/>
      <c r="AF1527" s="15"/>
      <c r="AG1527" s="56" t="str">
        <f>IFERROR(VLOOKUP(표1[[#This Row],[담당자]],'담당자 정보'!$B:$D,2,0),"")</f>
        <v>딜버</v>
      </c>
      <c r="AH1527" s="11" t="str">
        <f>IFERROR(VLOOKUP(표1[[#This Row],[담당자]],'담당자 정보'!$B:$E,4,0),"")</f>
        <v>-</v>
      </c>
      <c r="AI1527" s="167" t="s">
        <v>443</v>
      </c>
      <c r="AJ1527" s="39" t="str">
        <f>IFERROR(VLOOKUP(표1[[#This Row],[담당자]],배민비즈계정!$B:$E,3,0),"")</f>
        <v>ksy1596</v>
      </c>
      <c r="AK1527" s="39" t="str">
        <f>IFERROR(VLOOKUP(표1[[#This Row],[담당자]],배민비즈계정!$B:$E,4,0),"")</f>
        <v>010-4337-1596</v>
      </c>
      <c r="AL1527" s="12" t="str">
        <f>VLOOKUP(표1[[#This Row],[담당자]],배민비즈계정!$B:$E,2,0)</f>
        <v>딜버</v>
      </c>
      <c r="AM1527" s="11">
        <f>VLOOKUP(표1[[#This Row],[담당자]],'담당자 정보'!B:G,6,FALSE)</f>
        <v>0</v>
      </c>
      <c r="AN1527" s="11" t="e">
        <f>VLOOKUP(표1[[#This Row],[팀장]],배민비즈계정!$B:$E,3,FALSE)</f>
        <v>#N/A</v>
      </c>
      <c r="AO1527" s="16" t="e">
        <f>VLOOKUP(표1[[#This Row],[팀장]],배민비즈계정!$B:$E,4,FALSE)</f>
        <v>#N/A</v>
      </c>
      <c r="AP1527" s="2" t="str">
        <f t="shared" si="25"/>
        <v>인천</v>
      </c>
      <c r="AQ1527" s="2" t="str">
        <f t="shared" si="26"/>
        <v>서구</v>
      </c>
      <c r="AR1527" s="2" t="str">
        <f>_xlfn.XLOOKUP(표1[[#This Row],[시도2]]&amp;" "&amp;표1[[#This Row],[시군구2]],요금제0402!C:C,요금제0402!G:G)</f>
        <v>경인B</v>
      </c>
      <c r="AS1527" s="2"/>
      <c r="AT1527" s="2"/>
      <c r="AU1527" s="2"/>
    </row>
    <row r="1528" spans="1:47" ht="16.5" customHeight="1">
      <c r="A1528" s="60">
        <v>1526</v>
      </c>
      <c r="B1528" s="11"/>
      <c r="C1528" s="11" t="s">
        <v>9905</v>
      </c>
      <c r="D1528" s="11" t="s">
        <v>9906</v>
      </c>
      <c r="E1528" s="11" t="s">
        <v>3758</v>
      </c>
      <c r="F1528" s="11" t="s">
        <v>2149</v>
      </c>
      <c r="G1528" s="11" t="s">
        <v>2497</v>
      </c>
      <c r="H1528" s="11">
        <v>1</v>
      </c>
      <c r="I1528" s="50"/>
      <c r="J1528" s="11" t="s">
        <v>9907</v>
      </c>
      <c r="K1528" s="11" t="s">
        <v>5325</v>
      </c>
      <c r="L1528" s="11" t="s">
        <v>9237</v>
      </c>
      <c r="M1528" s="12">
        <v>45800</v>
      </c>
      <c r="N1528" s="12">
        <v>45805</v>
      </c>
      <c r="O1528" s="12" t="str">
        <f>IFERROR(_xlfn.XLOOKUP(표1[[#This Row],[시도]]&amp;" "&amp;표1[[#This Row],[시군구]],요금제0402!C:C,요금제0402!G:G),"-")</f>
        <v>경인B</v>
      </c>
      <c r="P1528" s="40"/>
      <c r="Q1528" s="57">
        <v>0</v>
      </c>
      <c r="R1528" s="18">
        <v>100</v>
      </c>
      <c r="S1528" s="18">
        <v>50</v>
      </c>
      <c r="T1528" s="39" t="s">
        <v>64</v>
      </c>
      <c r="U1528" s="11"/>
      <c r="V1528" s="11"/>
      <c r="W1528" s="11"/>
      <c r="X1528" s="11" t="s">
        <v>2154</v>
      </c>
      <c r="Y1528" s="127" t="s">
        <v>9743</v>
      </c>
      <c r="Z1528" s="126"/>
      <c r="AA1528" s="11"/>
      <c r="AB1528" s="128"/>
      <c r="AC1528" s="11"/>
      <c r="AD1528" s="11"/>
      <c r="AE1528" s="11"/>
      <c r="AF1528" s="15"/>
      <c r="AG1528" s="56" t="str">
        <f>IFERROR(VLOOKUP(표1[[#This Row],[담당자]],'담당자 정보'!$B:$D,2,0),"")</f>
        <v>딜버</v>
      </c>
      <c r="AH1528" s="11" t="str">
        <f>IFERROR(VLOOKUP(표1[[#This Row],[담당자]],'담당자 정보'!$B:$E,4,0),"")</f>
        <v>-</v>
      </c>
      <c r="AI1528" s="167" t="s">
        <v>443</v>
      </c>
      <c r="AJ1528" s="39" t="str">
        <f>IFERROR(VLOOKUP(표1[[#This Row],[담당자]],배민비즈계정!$B:$E,3,0),"")</f>
        <v>ksy1596</v>
      </c>
      <c r="AK1528" s="39" t="str">
        <f>IFERROR(VLOOKUP(표1[[#This Row],[담당자]],배민비즈계정!$B:$E,4,0),"")</f>
        <v>010-4337-1596</v>
      </c>
      <c r="AL1528" s="12" t="str">
        <f>VLOOKUP(표1[[#This Row],[담당자]],배민비즈계정!$B:$E,2,0)</f>
        <v>딜버</v>
      </c>
      <c r="AM1528" s="11">
        <f>VLOOKUP(표1[[#This Row],[담당자]],'담당자 정보'!B:G,6,FALSE)</f>
        <v>0</v>
      </c>
      <c r="AN1528" s="11" t="e">
        <f>VLOOKUP(표1[[#This Row],[팀장]],배민비즈계정!$B:$E,3,FALSE)</f>
        <v>#N/A</v>
      </c>
      <c r="AO1528" s="16" t="e">
        <f>VLOOKUP(표1[[#This Row],[팀장]],배민비즈계정!$B:$E,4,FALSE)</f>
        <v>#N/A</v>
      </c>
      <c r="AP1528" s="2" t="str">
        <f t="shared" si="25"/>
        <v>인천</v>
      </c>
      <c r="AQ1528" s="2" t="str">
        <f t="shared" si="26"/>
        <v>연수구</v>
      </c>
      <c r="AR1528" s="2" t="str">
        <f>_xlfn.XLOOKUP(표1[[#This Row],[시도2]]&amp;" "&amp;표1[[#This Row],[시군구2]],요금제0402!C:C,요금제0402!G:G)</f>
        <v>경인B</v>
      </c>
      <c r="AS1528" s="2"/>
      <c r="AT1528" s="2"/>
      <c r="AU1528" s="2"/>
    </row>
    <row r="1529" spans="1:47" ht="16.5" customHeight="1">
      <c r="A1529" s="44">
        <v>1527</v>
      </c>
      <c r="B1529" s="11"/>
      <c r="C1529" s="11" t="s">
        <v>9908</v>
      </c>
      <c r="D1529" s="11" t="s">
        <v>9909</v>
      </c>
      <c r="E1529" s="11" t="s">
        <v>3758</v>
      </c>
      <c r="F1529" s="11" t="s">
        <v>2149</v>
      </c>
      <c r="G1529" s="11" t="s">
        <v>2497</v>
      </c>
      <c r="H1529" s="11">
        <v>1</v>
      </c>
      <c r="I1529" s="50"/>
      <c r="J1529" s="11" t="s">
        <v>9910</v>
      </c>
      <c r="K1529" s="11" t="s">
        <v>7341</v>
      </c>
      <c r="L1529" s="11" t="s">
        <v>9237</v>
      </c>
      <c r="M1529" s="12">
        <v>45800</v>
      </c>
      <c r="N1529" s="12">
        <v>45805</v>
      </c>
      <c r="O1529" s="12" t="str">
        <f>IFERROR(_xlfn.XLOOKUP(표1[[#This Row],[시도]]&amp;" "&amp;표1[[#This Row],[시군구]],요금제0402!C:C,요금제0402!G:G),"-")</f>
        <v>경인B</v>
      </c>
      <c r="P1529" s="40"/>
      <c r="Q1529" s="57">
        <v>0</v>
      </c>
      <c r="R1529" s="18">
        <v>100</v>
      </c>
      <c r="S1529" s="18">
        <v>50</v>
      </c>
      <c r="T1529" s="39" t="s">
        <v>64</v>
      </c>
      <c r="U1529" s="11"/>
      <c r="V1529" s="11"/>
      <c r="W1529" s="11"/>
      <c r="X1529" s="11" t="s">
        <v>2154</v>
      </c>
      <c r="Y1529" s="127" t="s">
        <v>9743</v>
      </c>
      <c r="Z1529" s="126"/>
      <c r="AA1529" s="11"/>
      <c r="AB1529" s="128"/>
      <c r="AC1529" s="11"/>
      <c r="AD1529" s="11"/>
      <c r="AE1529" s="11"/>
      <c r="AF1529" s="15"/>
      <c r="AG1529" s="56" t="str">
        <f>IFERROR(VLOOKUP(표1[[#This Row],[담당자]],'담당자 정보'!$B:$D,2,0),"")</f>
        <v>딜버</v>
      </c>
      <c r="AH1529" s="11" t="str">
        <f>IFERROR(VLOOKUP(표1[[#This Row],[담당자]],'담당자 정보'!$B:$E,4,0),"")</f>
        <v>-</v>
      </c>
      <c r="AI1529" s="167" t="s">
        <v>443</v>
      </c>
      <c r="AJ1529" s="39" t="str">
        <f>IFERROR(VLOOKUP(표1[[#This Row],[담당자]],배민비즈계정!$B:$E,3,0),"")</f>
        <v>ksy1596</v>
      </c>
      <c r="AK1529" s="39" t="str">
        <f>IFERROR(VLOOKUP(표1[[#This Row],[담당자]],배민비즈계정!$B:$E,4,0),"")</f>
        <v>010-4337-1596</v>
      </c>
      <c r="AL1529" s="12" t="str">
        <f>VLOOKUP(표1[[#This Row],[담당자]],배민비즈계정!$B:$E,2,0)</f>
        <v>딜버</v>
      </c>
      <c r="AM1529" s="11">
        <f>VLOOKUP(표1[[#This Row],[담당자]],'담당자 정보'!B:G,6,FALSE)</f>
        <v>0</v>
      </c>
      <c r="AN1529" s="11" t="e">
        <f>VLOOKUP(표1[[#This Row],[팀장]],배민비즈계정!$B:$E,3,FALSE)</f>
        <v>#N/A</v>
      </c>
      <c r="AO1529" s="16" t="e">
        <f>VLOOKUP(표1[[#This Row],[팀장]],배민비즈계정!$B:$E,4,FALSE)</f>
        <v>#N/A</v>
      </c>
      <c r="AP1529" s="2" t="str">
        <f t="shared" si="25"/>
        <v>인천</v>
      </c>
      <c r="AQ1529" s="2" t="str">
        <f t="shared" si="26"/>
        <v>연수구</v>
      </c>
      <c r="AR1529" s="2" t="str">
        <f>_xlfn.XLOOKUP(표1[[#This Row],[시도2]]&amp;" "&amp;표1[[#This Row],[시군구2]],요금제0402!C:C,요금제0402!G:G)</f>
        <v>경인B</v>
      </c>
      <c r="AS1529" s="2"/>
      <c r="AT1529" s="2"/>
      <c r="AU1529" s="2"/>
    </row>
    <row r="1530" spans="1:47" ht="16.5" customHeight="1">
      <c r="A1530" s="60">
        <v>1528</v>
      </c>
      <c r="B1530" s="11"/>
      <c r="C1530" s="11" t="s">
        <v>9911</v>
      </c>
      <c r="D1530" s="11" t="s">
        <v>9912</v>
      </c>
      <c r="E1530" s="11" t="s">
        <v>108</v>
      </c>
      <c r="F1530" s="11" t="s">
        <v>2149</v>
      </c>
      <c r="G1530" s="11" t="s">
        <v>302</v>
      </c>
      <c r="H1530" s="11">
        <v>1</v>
      </c>
      <c r="I1530" s="50"/>
      <c r="J1530" s="11" t="s">
        <v>9913</v>
      </c>
      <c r="K1530" s="11" t="s">
        <v>9914</v>
      </c>
      <c r="L1530" s="11" t="s">
        <v>9237</v>
      </c>
      <c r="M1530" s="12">
        <v>45800</v>
      </c>
      <c r="N1530" s="12">
        <v>45805</v>
      </c>
      <c r="O1530" s="12" t="str">
        <f>IFERROR(_xlfn.XLOOKUP(표1[[#This Row],[시도]]&amp;" "&amp;표1[[#This Row],[시군구]],요금제0402!C:C,요금제0402!G:G),"-")</f>
        <v>경인B</v>
      </c>
      <c r="P1530" s="40"/>
      <c r="Q1530" s="57">
        <v>0</v>
      </c>
      <c r="R1530" s="18">
        <v>100</v>
      </c>
      <c r="S1530" s="18">
        <v>50</v>
      </c>
      <c r="T1530" s="39" t="s">
        <v>64</v>
      </c>
      <c r="U1530" s="11"/>
      <c r="V1530" s="11"/>
      <c r="W1530" s="11"/>
      <c r="X1530" s="11" t="s">
        <v>2154</v>
      </c>
      <c r="Y1530" s="127" t="s">
        <v>9743</v>
      </c>
      <c r="Z1530" s="126"/>
      <c r="AA1530" s="11"/>
      <c r="AB1530" s="128"/>
      <c r="AC1530" s="11"/>
      <c r="AD1530" s="11"/>
      <c r="AE1530" s="11"/>
      <c r="AF1530" s="15"/>
      <c r="AG1530" s="56" t="str">
        <f>IFERROR(VLOOKUP(표1[[#This Row],[담당자]],'담당자 정보'!$B:$D,2,0),"")</f>
        <v>딜버</v>
      </c>
      <c r="AH1530" s="11" t="str">
        <f>IFERROR(VLOOKUP(표1[[#This Row],[담당자]],'담당자 정보'!$B:$E,4,0),"")</f>
        <v>-</v>
      </c>
      <c r="AI1530" s="167" t="s">
        <v>443</v>
      </c>
      <c r="AJ1530" s="39" t="str">
        <f>IFERROR(VLOOKUP(표1[[#This Row],[담당자]],배민비즈계정!$B:$E,3,0),"")</f>
        <v>ksy1596</v>
      </c>
      <c r="AK1530" s="39" t="str">
        <f>IFERROR(VLOOKUP(표1[[#This Row],[담당자]],배민비즈계정!$B:$E,4,0),"")</f>
        <v>010-4337-1596</v>
      </c>
      <c r="AL1530" s="12" t="str">
        <f>VLOOKUP(표1[[#This Row],[담당자]],배민비즈계정!$B:$E,2,0)</f>
        <v>딜버</v>
      </c>
      <c r="AM1530" s="11">
        <f>VLOOKUP(표1[[#This Row],[담당자]],'담당자 정보'!B:G,6,FALSE)</f>
        <v>0</v>
      </c>
      <c r="AN1530" s="11" t="e">
        <f>VLOOKUP(표1[[#This Row],[팀장]],배민비즈계정!$B:$E,3,FALSE)</f>
        <v>#N/A</v>
      </c>
      <c r="AO1530" s="16" t="e">
        <f>VLOOKUP(표1[[#This Row],[팀장]],배민비즈계정!$B:$E,4,FALSE)</f>
        <v>#N/A</v>
      </c>
      <c r="AP1530" s="2" t="str">
        <f t="shared" si="25"/>
        <v>인천</v>
      </c>
      <c r="AQ1530" s="2" t="str">
        <f t="shared" si="26"/>
        <v>중구</v>
      </c>
      <c r="AR1530" s="2" t="str">
        <f>_xlfn.XLOOKUP(표1[[#This Row],[시도2]]&amp;" "&amp;표1[[#This Row],[시군구2]],요금제0402!C:C,요금제0402!G:G)</f>
        <v>경인B</v>
      </c>
      <c r="AS1530" s="2"/>
      <c r="AT1530" s="2"/>
      <c r="AU1530" s="2"/>
    </row>
    <row r="1531" spans="1:47" ht="16.5" customHeight="1">
      <c r="A1531" s="44">
        <v>1529</v>
      </c>
      <c r="B1531" s="11"/>
      <c r="C1531" s="11" t="s">
        <v>9915</v>
      </c>
      <c r="D1531" s="11" t="s">
        <v>9916</v>
      </c>
      <c r="E1531" s="11" t="s">
        <v>3758</v>
      </c>
      <c r="F1531" s="11" t="s">
        <v>2149</v>
      </c>
      <c r="G1531" s="11" t="s">
        <v>2176</v>
      </c>
      <c r="H1531" s="11">
        <v>1</v>
      </c>
      <c r="I1531" s="50"/>
      <c r="J1531" s="11" t="s">
        <v>9917</v>
      </c>
      <c r="K1531" s="11" t="s">
        <v>9918</v>
      </c>
      <c r="L1531" s="11" t="s">
        <v>9237</v>
      </c>
      <c r="M1531" s="12">
        <v>45800</v>
      </c>
      <c r="N1531" s="12">
        <v>45805</v>
      </c>
      <c r="O1531" s="12" t="str">
        <f>IFERROR(_xlfn.XLOOKUP(표1[[#This Row],[시도]]&amp;" "&amp;표1[[#This Row],[시군구]],요금제0402!C:C,요금제0402!G:G),"-")</f>
        <v>경인B</v>
      </c>
      <c r="P1531" s="40"/>
      <c r="Q1531" s="57">
        <v>0</v>
      </c>
      <c r="R1531" s="18">
        <v>100</v>
      </c>
      <c r="S1531" s="18">
        <v>50</v>
      </c>
      <c r="T1531" s="39" t="s">
        <v>64</v>
      </c>
      <c r="U1531" s="11"/>
      <c r="V1531" s="11"/>
      <c r="W1531" s="11"/>
      <c r="X1531" s="11" t="s">
        <v>8415</v>
      </c>
      <c r="Y1531" s="127" t="s">
        <v>9919</v>
      </c>
      <c r="Z1531" s="126"/>
      <c r="AA1531" s="11"/>
      <c r="AB1531" s="128"/>
      <c r="AC1531" s="11"/>
      <c r="AD1531" s="11"/>
      <c r="AE1531" s="11"/>
      <c r="AF1531" s="15"/>
      <c r="AG1531" s="56" t="str">
        <f>IFERROR(VLOOKUP(표1[[#This Row],[담당자]],'담당자 정보'!$B:$D,2,0),"")</f>
        <v>바로고</v>
      </c>
      <c r="AH1531" s="11" t="str">
        <f>IFERROR(VLOOKUP(표1[[#This Row],[담당자]],'담당자 정보'!$B:$E,4,0),"")</f>
        <v>1팀</v>
      </c>
      <c r="AI1531" s="167" t="s">
        <v>2479</v>
      </c>
      <c r="AJ1531" s="39" t="str">
        <f>IFERROR(VLOOKUP(표1[[#This Row],[담당자]],배민비즈계정!$B:$E,3,0),"")</f>
        <v>yong1217</v>
      </c>
      <c r="AK1531" s="39" t="str">
        <f>IFERROR(VLOOKUP(표1[[#This Row],[담당자]],배민비즈계정!$B:$E,4,0),"")</f>
        <v xml:space="preserve"> 010-9876-9387</v>
      </c>
      <c r="AL1531" s="12" t="str">
        <f>VLOOKUP(표1[[#This Row],[담당자]],배민비즈계정!$B:$E,2,0)</f>
        <v>1팀</v>
      </c>
      <c r="AM1531" s="11" t="str">
        <f>VLOOKUP(표1[[#This Row],[담당자]],'담당자 정보'!B:G,6,FALSE)</f>
        <v>평정현</v>
      </c>
      <c r="AN1531" s="11" t="str">
        <f>VLOOKUP(표1[[#This Row],[팀장]],배민비즈계정!$B:$E,3,FALSE)</f>
        <v>jhpyeong</v>
      </c>
      <c r="AO1531" s="16" t="str">
        <f>VLOOKUP(표1[[#This Row],[팀장]],배민비즈계정!$B:$E,4,FALSE)</f>
        <v>010-4660-7292</v>
      </c>
      <c r="AP1531" s="2" t="str">
        <f t="shared" si="25"/>
        <v>인천</v>
      </c>
      <c r="AQ1531" s="2" t="str">
        <f t="shared" si="26"/>
        <v>미추홀구</v>
      </c>
      <c r="AR1531" s="2" t="str">
        <f>_xlfn.XLOOKUP(표1[[#This Row],[시도2]]&amp;" "&amp;표1[[#This Row],[시군구2]],요금제0402!C:C,요금제0402!G:G)</f>
        <v>경인B</v>
      </c>
      <c r="AS1531" s="2"/>
      <c r="AT1531" s="2"/>
      <c r="AU1531" s="2"/>
    </row>
    <row r="1532" spans="1:47" ht="16.5" customHeight="1">
      <c r="A1532" s="60">
        <v>1530</v>
      </c>
      <c r="B1532" s="11"/>
      <c r="C1532" s="11" t="s">
        <v>9920</v>
      </c>
      <c r="D1532" s="11" t="s">
        <v>9921</v>
      </c>
      <c r="E1532" s="11" t="s">
        <v>108</v>
      </c>
      <c r="F1532" s="11" t="s">
        <v>2149</v>
      </c>
      <c r="G1532" s="11" t="s">
        <v>302</v>
      </c>
      <c r="H1532" s="11">
        <v>1</v>
      </c>
      <c r="I1532" s="50"/>
      <c r="J1532" s="11" t="s">
        <v>9922</v>
      </c>
      <c r="K1532" s="11" t="s">
        <v>9923</v>
      </c>
      <c r="L1532" s="11" t="s">
        <v>9237</v>
      </c>
      <c r="M1532" s="12">
        <v>45800</v>
      </c>
      <c r="N1532" s="12">
        <v>45805</v>
      </c>
      <c r="O1532" s="12" t="str">
        <f>IFERROR(_xlfn.XLOOKUP(표1[[#This Row],[시도]]&amp;" "&amp;표1[[#This Row],[시군구]],요금제0402!C:C,요금제0402!G:G),"-")</f>
        <v>경인B</v>
      </c>
      <c r="P1532" s="40"/>
      <c r="Q1532" s="57">
        <v>0</v>
      </c>
      <c r="R1532" s="18">
        <v>100</v>
      </c>
      <c r="S1532" s="18">
        <v>50</v>
      </c>
      <c r="T1532" s="39" t="s">
        <v>64</v>
      </c>
      <c r="U1532" s="11"/>
      <c r="V1532" s="11"/>
      <c r="W1532" s="11"/>
      <c r="X1532" s="11" t="s">
        <v>8415</v>
      </c>
      <c r="Y1532" s="127" t="s">
        <v>9919</v>
      </c>
      <c r="Z1532" s="126"/>
      <c r="AA1532" s="11"/>
      <c r="AB1532" s="128"/>
      <c r="AC1532" s="11"/>
      <c r="AD1532" s="11"/>
      <c r="AE1532" s="11"/>
      <c r="AF1532" s="15"/>
      <c r="AG1532" s="56" t="str">
        <f>IFERROR(VLOOKUP(표1[[#This Row],[담당자]],'담당자 정보'!$B:$D,2,0),"")</f>
        <v>바로고</v>
      </c>
      <c r="AH1532" s="11" t="str">
        <f>IFERROR(VLOOKUP(표1[[#This Row],[담당자]],'담당자 정보'!$B:$E,4,0),"")</f>
        <v>1팀</v>
      </c>
      <c r="AI1532" s="167" t="s">
        <v>2479</v>
      </c>
      <c r="AJ1532" s="39" t="str">
        <f>IFERROR(VLOOKUP(표1[[#This Row],[담당자]],배민비즈계정!$B:$E,3,0),"")</f>
        <v>yong1217</v>
      </c>
      <c r="AK1532" s="39" t="str">
        <f>IFERROR(VLOOKUP(표1[[#This Row],[담당자]],배민비즈계정!$B:$E,4,0),"")</f>
        <v xml:space="preserve"> 010-9876-9387</v>
      </c>
      <c r="AL1532" s="12" t="str">
        <f>VLOOKUP(표1[[#This Row],[담당자]],배민비즈계정!$B:$E,2,0)</f>
        <v>1팀</v>
      </c>
      <c r="AM1532" s="11" t="str">
        <f>VLOOKUP(표1[[#This Row],[담당자]],'담당자 정보'!B:G,6,FALSE)</f>
        <v>평정현</v>
      </c>
      <c r="AN1532" s="11" t="str">
        <f>VLOOKUP(표1[[#This Row],[팀장]],배민비즈계정!$B:$E,3,FALSE)</f>
        <v>jhpyeong</v>
      </c>
      <c r="AO1532" s="16" t="str">
        <f>VLOOKUP(표1[[#This Row],[팀장]],배민비즈계정!$B:$E,4,FALSE)</f>
        <v>010-4660-7292</v>
      </c>
      <c r="AP1532" s="2" t="str">
        <f t="shared" si="25"/>
        <v>인천</v>
      </c>
      <c r="AQ1532" s="2" t="str">
        <f t="shared" si="26"/>
        <v>중구</v>
      </c>
      <c r="AR1532" s="2" t="str">
        <f>_xlfn.XLOOKUP(표1[[#This Row],[시도2]]&amp;" "&amp;표1[[#This Row],[시군구2]],요금제0402!C:C,요금제0402!G:G)</f>
        <v>경인B</v>
      </c>
      <c r="AS1532" s="2"/>
      <c r="AT1532" s="2"/>
      <c r="AU1532" s="2"/>
    </row>
    <row r="1533" spans="1:47" ht="16.5" customHeight="1">
      <c r="A1533" s="44">
        <v>1531</v>
      </c>
      <c r="B1533" s="11"/>
      <c r="C1533" s="11" t="s">
        <v>9924</v>
      </c>
      <c r="D1533" s="11" t="s">
        <v>9925</v>
      </c>
      <c r="E1533" s="11" t="s">
        <v>3758</v>
      </c>
      <c r="F1533" s="11" t="s">
        <v>1236</v>
      </c>
      <c r="G1533" s="11" t="s">
        <v>1237</v>
      </c>
      <c r="H1533" s="11">
        <v>1</v>
      </c>
      <c r="I1533" s="50"/>
      <c r="J1533" s="11" t="s">
        <v>9926</v>
      </c>
      <c r="K1533" s="11" t="s">
        <v>9927</v>
      </c>
      <c r="L1533" s="11" t="s">
        <v>9237</v>
      </c>
      <c r="M1533" s="12">
        <v>45800</v>
      </c>
      <c r="N1533" s="12">
        <v>45805</v>
      </c>
      <c r="O1533" s="12" t="str">
        <f>IFERROR(_xlfn.XLOOKUP(표1[[#This Row],[시도]]&amp;" "&amp;표1[[#This Row],[시군구]],요금제0402!C:C,요금제0402!G:G),"-")</f>
        <v>지방</v>
      </c>
      <c r="P1533" s="40"/>
      <c r="Q1533" s="57">
        <v>0</v>
      </c>
      <c r="R1533" s="18">
        <v>100</v>
      </c>
      <c r="S1533" s="18">
        <v>50</v>
      </c>
      <c r="T1533" s="39" t="s">
        <v>64</v>
      </c>
      <c r="U1533" s="11"/>
      <c r="V1533" s="11"/>
      <c r="W1533" s="11"/>
      <c r="X1533" s="11" t="s">
        <v>6011</v>
      </c>
      <c r="Y1533" s="127" t="s">
        <v>9928</v>
      </c>
      <c r="Z1533" s="126"/>
      <c r="AA1533" s="11"/>
      <c r="AB1533" s="128"/>
      <c r="AC1533" s="11"/>
      <c r="AD1533" s="11"/>
      <c r="AE1533" s="11"/>
      <c r="AF1533" s="15"/>
      <c r="AG1533" s="56" t="str">
        <f>IFERROR(VLOOKUP(표1[[#This Row],[담당자]],'담당자 정보'!$B:$D,2,0),"")</f>
        <v>바로고</v>
      </c>
      <c r="AH1533" s="11" t="str">
        <f>IFERROR(VLOOKUP(표1[[#This Row],[담당자]],'담당자 정보'!$B:$E,4,0),"")</f>
        <v>4팀</v>
      </c>
      <c r="AI1533" s="167" t="s">
        <v>9222</v>
      </c>
      <c r="AJ1533" s="39" t="str">
        <f>IFERROR(VLOOKUP(표1[[#This Row],[담당자]],배민비즈계정!$B:$E,3,0),"")</f>
        <v>leeys0627</v>
      </c>
      <c r="AK1533" s="39" t="str">
        <f>IFERROR(VLOOKUP(표1[[#This Row],[담당자]],배민비즈계정!$B:$E,4,0),"")</f>
        <v>010-6379-6584</v>
      </c>
      <c r="AL1533" s="12" t="str">
        <f>VLOOKUP(표1[[#This Row],[담당자]],배민비즈계정!$B:$E,2,0)</f>
        <v>4팀</v>
      </c>
      <c r="AM1533" s="11" t="str">
        <f>VLOOKUP(표1[[#This Row],[담당자]],'담당자 정보'!B:G,6,FALSE)</f>
        <v>최융희</v>
      </c>
      <c r="AN1533" s="11" t="str">
        <f>VLOOKUP(표1[[#This Row],[팀장]],배민비즈계정!$B:$E,3,FALSE)</f>
        <v>yhchoi62</v>
      </c>
      <c r="AO1533" s="16" t="str">
        <f>VLOOKUP(표1[[#This Row],[팀장]],배민비즈계정!$B:$E,4,FALSE)</f>
        <v xml:space="preserve"> 010-2336-6262</v>
      </c>
      <c r="AP1533" s="2" t="str">
        <f t="shared" si="25"/>
        <v>전남</v>
      </c>
      <c r="AQ1533" s="2" t="str">
        <f t="shared" si="26"/>
        <v>목포시</v>
      </c>
      <c r="AR1533" s="2" t="str">
        <f>_xlfn.XLOOKUP(표1[[#This Row],[시도2]]&amp;" "&amp;표1[[#This Row],[시군구2]],요금제0402!C:C,요금제0402!G:G)</f>
        <v>지방</v>
      </c>
      <c r="AS1533" s="2"/>
      <c r="AT1533" s="2"/>
      <c r="AU1533" s="2"/>
    </row>
    <row r="1534" spans="1:47" ht="16.5" customHeight="1">
      <c r="A1534" s="60">
        <v>1532</v>
      </c>
      <c r="B1534" s="11"/>
      <c r="C1534" s="11" t="s">
        <v>9929</v>
      </c>
      <c r="D1534" s="11" t="s">
        <v>9930</v>
      </c>
      <c r="E1534" s="11" t="s">
        <v>3758</v>
      </c>
      <c r="F1534" s="11" t="s">
        <v>1236</v>
      </c>
      <c r="G1534" s="11" t="s">
        <v>4980</v>
      </c>
      <c r="H1534" s="11">
        <v>1</v>
      </c>
      <c r="I1534" s="50"/>
      <c r="J1534" s="11" t="s">
        <v>9931</v>
      </c>
      <c r="K1534" s="11" t="s">
        <v>9932</v>
      </c>
      <c r="L1534" s="11" t="s">
        <v>9237</v>
      </c>
      <c r="M1534" s="12">
        <v>45800</v>
      </c>
      <c r="N1534" s="12">
        <v>45805</v>
      </c>
      <c r="O1534" s="12" t="str">
        <f>IFERROR(_xlfn.XLOOKUP(표1[[#This Row],[시도]]&amp;" "&amp;표1[[#This Row],[시군구]],요금제0402!C:C,요금제0402!G:G),"-")</f>
        <v>지방</v>
      </c>
      <c r="P1534" s="40"/>
      <c r="Q1534" s="57">
        <v>0</v>
      </c>
      <c r="R1534" s="18">
        <v>100</v>
      </c>
      <c r="S1534" s="18">
        <v>50</v>
      </c>
      <c r="T1534" s="39" t="s">
        <v>64</v>
      </c>
      <c r="U1534" s="11"/>
      <c r="V1534" s="11"/>
      <c r="W1534" s="11"/>
      <c r="X1534" s="11" t="s">
        <v>9096</v>
      </c>
      <c r="Y1534" s="127" t="s">
        <v>9933</v>
      </c>
      <c r="Z1534" s="126"/>
      <c r="AA1534" s="11"/>
      <c r="AB1534" s="128"/>
      <c r="AC1534" s="11"/>
      <c r="AD1534" s="11"/>
      <c r="AE1534" s="11"/>
      <c r="AF1534" s="15"/>
      <c r="AG1534" s="56" t="str">
        <f>IFERROR(VLOOKUP(표1[[#This Row],[담당자]],'담당자 정보'!$B:$D,2,0),"")</f>
        <v>바로고</v>
      </c>
      <c r="AH1534" s="11" t="str">
        <f>IFERROR(VLOOKUP(표1[[#This Row],[담당자]],'담당자 정보'!$B:$E,4,0),"")</f>
        <v>4팀</v>
      </c>
      <c r="AI1534" s="167" t="s">
        <v>9222</v>
      </c>
      <c r="AJ1534" s="39" t="str">
        <f>IFERROR(VLOOKUP(표1[[#This Row],[담당자]],배민비즈계정!$B:$E,3,0),"")</f>
        <v>leeys0627</v>
      </c>
      <c r="AK1534" s="39" t="str">
        <f>IFERROR(VLOOKUP(표1[[#This Row],[담당자]],배민비즈계정!$B:$E,4,0),"")</f>
        <v>010-6379-6584</v>
      </c>
      <c r="AL1534" s="12" t="str">
        <f>VLOOKUP(표1[[#This Row],[담당자]],배민비즈계정!$B:$E,2,0)</f>
        <v>4팀</v>
      </c>
      <c r="AM1534" s="11" t="str">
        <f>VLOOKUP(표1[[#This Row],[담당자]],'담당자 정보'!B:G,6,FALSE)</f>
        <v>최융희</v>
      </c>
      <c r="AN1534" s="11" t="str">
        <f>VLOOKUP(표1[[#This Row],[팀장]],배민비즈계정!$B:$E,3,FALSE)</f>
        <v>yhchoi62</v>
      </c>
      <c r="AO1534" s="16" t="str">
        <f>VLOOKUP(표1[[#This Row],[팀장]],배민비즈계정!$B:$E,4,FALSE)</f>
        <v xml:space="preserve"> 010-2336-6262</v>
      </c>
      <c r="AP1534" s="2" t="str">
        <f t="shared" si="25"/>
        <v>전남</v>
      </c>
      <c r="AQ1534" s="2" t="str">
        <f t="shared" si="26"/>
        <v>여수시</v>
      </c>
      <c r="AR1534" s="2" t="str">
        <f>_xlfn.XLOOKUP(표1[[#This Row],[시도2]]&amp;" "&amp;표1[[#This Row],[시군구2]],요금제0402!C:C,요금제0402!G:G)</f>
        <v>지방</v>
      </c>
      <c r="AS1534" s="2"/>
      <c r="AT1534" s="2"/>
      <c r="AU1534" s="2"/>
    </row>
    <row r="1535" spans="1:47" ht="16.5" customHeight="1">
      <c r="A1535" s="44">
        <v>1533</v>
      </c>
      <c r="B1535" s="11"/>
      <c r="C1535" s="11" t="s">
        <v>9934</v>
      </c>
      <c r="D1535" s="11" t="s">
        <v>9935</v>
      </c>
      <c r="E1535" s="11" t="s">
        <v>3758</v>
      </c>
      <c r="F1535" s="11" t="s">
        <v>1284</v>
      </c>
      <c r="G1535" s="11" t="s">
        <v>8444</v>
      </c>
      <c r="H1535" s="11">
        <v>1</v>
      </c>
      <c r="I1535" s="50"/>
      <c r="J1535" s="11" t="s">
        <v>9936</v>
      </c>
      <c r="K1535" s="11" t="s">
        <v>9937</v>
      </c>
      <c r="L1535" s="11" t="s">
        <v>9237</v>
      </c>
      <c r="M1535" s="12">
        <v>45800</v>
      </c>
      <c r="N1535" s="12">
        <v>45805</v>
      </c>
      <c r="O1535" s="12" t="str">
        <f>IFERROR(_xlfn.XLOOKUP(표1[[#This Row],[시도]]&amp;" "&amp;표1[[#This Row],[시군구]],요금제0402!C:C,요금제0402!G:G),"-")</f>
        <v>지방</v>
      </c>
      <c r="P1535" s="40"/>
      <c r="Q1535" s="57">
        <v>0</v>
      </c>
      <c r="R1535" s="18">
        <v>100</v>
      </c>
      <c r="S1535" s="18">
        <v>50</v>
      </c>
      <c r="T1535" s="39" t="s">
        <v>64</v>
      </c>
      <c r="U1535" s="11"/>
      <c r="V1535" s="11"/>
      <c r="W1535" s="11"/>
      <c r="X1535" s="11" t="s">
        <v>8447</v>
      </c>
      <c r="Y1535" s="127" t="s">
        <v>9938</v>
      </c>
      <c r="Z1535" s="126"/>
      <c r="AA1535" s="11"/>
      <c r="AB1535" s="128"/>
      <c r="AC1535" s="11"/>
      <c r="AD1535" s="11"/>
      <c r="AE1535" s="11"/>
      <c r="AF1535" s="15"/>
      <c r="AG1535" s="56" t="str">
        <f>IFERROR(VLOOKUP(표1[[#This Row],[담당자]],'담당자 정보'!$B:$D,2,0),"")</f>
        <v>바로고</v>
      </c>
      <c r="AH1535" s="11" t="str">
        <f>IFERROR(VLOOKUP(표1[[#This Row],[담당자]],'담당자 정보'!$B:$E,4,0),"")</f>
        <v>2팀</v>
      </c>
      <c r="AI1535" s="167" t="s">
        <v>298</v>
      </c>
      <c r="AJ1535" s="39" t="str">
        <f>IFERROR(VLOOKUP(표1[[#This Row],[담당자]],배민비즈계정!$B:$E,3,0),"")</f>
        <v>hbshim</v>
      </c>
      <c r="AK1535" s="39" t="str">
        <f>IFERROR(VLOOKUP(표1[[#This Row],[담당자]],배민비즈계정!$B:$E,4,0),"")</f>
        <v xml:space="preserve"> 010-8940-9029</v>
      </c>
      <c r="AL1535" s="12" t="str">
        <f>VLOOKUP(표1[[#This Row],[담당자]],배민비즈계정!$B:$E,2,0)</f>
        <v>2팀</v>
      </c>
      <c r="AM1535" s="11" t="str">
        <f>VLOOKUP(표1[[#This Row],[담당자]],'담당자 정보'!B:G,6,FALSE)</f>
        <v>최융희</v>
      </c>
      <c r="AN1535" s="11" t="str">
        <f>VLOOKUP(표1[[#This Row],[팀장]],배민비즈계정!$B:$E,3,FALSE)</f>
        <v>yhchoi62</v>
      </c>
      <c r="AO1535" s="16" t="str">
        <f>VLOOKUP(표1[[#This Row],[팀장]],배민비즈계정!$B:$E,4,FALSE)</f>
        <v xml:space="preserve"> 010-2336-6262</v>
      </c>
      <c r="AP1535" s="2" t="str">
        <f t="shared" si="25"/>
        <v>충남</v>
      </c>
      <c r="AQ1535" s="2" t="str">
        <f t="shared" si="26"/>
        <v>공주시</v>
      </c>
      <c r="AR1535" s="2" t="str">
        <f>_xlfn.XLOOKUP(표1[[#This Row],[시도2]]&amp;" "&amp;표1[[#This Row],[시군구2]],요금제0402!C:C,요금제0402!G:G)</f>
        <v>지방</v>
      </c>
      <c r="AS1535" s="2"/>
      <c r="AT1535" s="2"/>
      <c r="AU1535" s="2"/>
    </row>
    <row r="1536" spans="1:47" ht="16.5" customHeight="1">
      <c r="A1536" s="60">
        <v>1534</v>
      </c>
      <c r="B1536" s="11"/>
      <c r="C1536" s="11" t="s">
        <v>9939</v>
      </c>
      <c r="D1536" s="11" t="s">
        <v>9940</v>
      </c>
      <c r="E1536" s="11" t="s">
        <v>3758</v>
      </c>
      <c r="F1536" s="11" t="s">
        <v>1284</v>
      </c>
      <c r="G1536" s="11" t="s">
        <v>8444</v>
      </c>
      <c r="H1536" s="11">
        <v>1</v>
      </c>
      <c r="I1536" s="50"/>
      <c r="J1536" s="11" t="s">
        <v>9941</v>
      </c>
      <c r="K1536" s="11" t="s">
        <v>9942</v>
      </c>
      <c r="L1536" s="11" t="s">
        <v>9237</v>
      </c>
      <c r="M1536" s="12">
        <v>45800</v>
      </c>
      <c r="N1536" s="12">
        <v>45805</v>
      </c>
      <c r="O1536" s="12" t="str">
        <f>IFERROR(_xlfn.XLOOKUP(표1[[#This Row],[시도]]&amp;" "&amp;표1[[#This Row],[시군구]],요금제0402!C:C,요금제0402!G:G),"-")</f>
        <v>지방</v>
      </c>
      <c r="P1536" s="40"/>
      <c r="Q1536" s="57">
        <v>0</v>
      </c>
      <c r="R1536" s="18">
        <v>100</v>
      </c>
      <c r="S1536" s="18">
        <v>50</v>
      </c>
      <c r="T1536" s="39" t="s">
        <v>64</v>
      </c>
      <c r="U1536" s="11"/>
      <c r="V1536" s="11"/>
      <c r="W1536" s="11"/>
      <c r="X1536" s="11" t="s">
        <v>8447</v>
      </c>
      <c r="Y1536" s="127" t="s">
        <v>9938</v>
      </c>
      <c r="Z1536" s="126"/>
      <c r="AA1536" s="11"/>
      <c r="AB1536" s="128"/>
      <c r="AC1536" s="11"/>
      <c r="AD1536" s="11"/>
      <c r="AE1536" s="11"/>
      <c r="AF1536" s="15"/>
      <c r="AG1536" s="56" t="str">
        <f>IFERROR(VLOOKUP(표1[[#This Row],[담당자]],'담당자 정보'!$B:$D,2,0),"")</f>
        <v>바로고</v>
      </c>
      <c r="AH1536" s="11" t="str">
        <f>IFERROR(VLOOKUP(표1[[#This Row],[담당자]],'담당자 정보'!$B:$E,4,0),"")</f>
        <v>2팀</v>
      </c>
      <c r="AI1536" s="167" t="s">
        <v>298</v>
      </c>
      <c r="AJ1536" s="39" t="str">
        <f>IFERROR(VLOOKUP(표1[[#This Row],[담당자]],배민비즈계정!$B:$E,3,0),"")</f>
        <v>hbshim</v>
      </c>
      <c r="AK1536" s="39" t="str">
        <f>IFERROR(VLOOKUP(표1[[#This Row],[담당자]],배민비즈계정!$B:$E,4,0),"")</f>
        <v xml:space="preserve"> 010-8940-9029</v>
      </c>
      <c r="AL1536" s="12" t="str">
        <f>VLOOKUP(표1[[#This Row],[담당자]],배민비즈계정!$B:$E,2,0)</f>
        <v>2팀</v>
      </c>
      <c r="AM1536" s="11" t="str">
        <f>VLOOKUP(표1[[#This Row],[담당자]],'담당자 정보'!B:G,6,FALSE)</f>
        <v>최융희</v>
      </c>
      <c r="AN1536" s="11" t="str">
        <f>VLOOKUP(표1[[#This Row],[팀장]],배민비즈계정!$B:$E,3,FALSE)</f>
        <v>yhchoi62</v>
      </c>
      <c r="AO1536" s="16" t="str">
        <f>VLOOKUP(표1[[#This Row],[팀장]],배민비즈계정!$B:$E,4,FALSE)</f>
        <v xml:space="preserve"> 010-2336-6262</v>
      </c>
      <c r="AP1536" s="2" t="str">
        <f t="shared" si="25"/>
        <v>충남</v>
      </c>
      <c r="AQ1536" s="2" t="str">
        <f t="shared" si="26"/>
        <v>공주시</v>
      </c>
      <c r="AR1536" s="2" t="str">
        <f>_xlfn.XLOOKUP(표1[[#This Row],[시도2]]&amp;" "&amp;표1[[#This Row],[시군구2]],요금제0402!C:C,요금제0402!G:G)</f>
        <v>지방</v>
      </c>
      <c r="AS1536" s="2"/>
      <c r="AT1536" s="2"/>
      <c r="AU1536" s="2"/>
    </row>
    <row r="1537" spans="1:47" ht="16.5" customHeight="1">
      <c r="A1537" s="44">
        <v>1535</v>
      </c>
      <c r="B1537" s="11"/>
      <c r="C1537" s="11" t="s">
        <v>9943</v>
      </c>
      <c r="D1537" s="11" t="s">
        <v>9944</v>
      </c>
      <c r="E1537" s="11" t="s">
        <v>3758</v>
      </c>
      <c r="F1537" s="11" t="s">
        <v>1284</v>
      </c>
      <c r="G1537" s="11" t="s">
        <v>1285</v>
      </c>
      <c r="H1537" s="11">
        <v>1</v>
      </c>
      <c r="I1537" s="50"/>
      <c r="J1537" s="11" t="s">
        <v>9945</v>
      </c>
      <c r="K1537" s="11" t="s">
        <v>8211</v>
      </c>
      <c r="L1537" s="11" t="s">
        <v>9237</v>
      </c>
      <c r="M1537" s="12">
        <v>45800</v>
      </c>
      <c r="N1537" s="12">
        <v>45805</v>
      </c>
      <c r="O1537" s="12" t="str">
        <f>IFERROR(_xlfn.XLOOKUP(표1[[#This Row],[시도]]&amp;" "&amp;표1[[#This Row],[시군구]],요금제0402!C:C,요금제0402!G:G),"-")</f>
        <v>지방</v>
      </c>
      <c r="P1537" s="40"/>
      <c r="Q1537" s="57">
        <v>0</v>
      </c>
      <c r="R1537" s="18">
        <v>100</v>
      </c>
      <c r="S1537" s="18">
        <v>50</v>
      </c>
      <c r="T1537" s="39" t="s">
        <v>64</v>
      </c>
      <c r="U1537" s="11"/>
      <c r="V1537" s="11"/>
      <c r="W1537" s="11"/>
      <c r="X1537" s="11" t="s">
        <v>9792</v>
      </c>
      <c r="Y1537" s="127" t="s">
        <v>9793</v>
      </c>
      <c r="Z1537" s="126"/>
      <c r="AA1537" s="11"/>
      <c r="AB1537" s="128"/>
      <c r="AC1537" s="11"/>
      <c r="AD1537" s="11"/>
      <c r="AE1537" s="11"/>
      <c r="AF1537" s="15"/>
      <c r="AG1537" s="56" t="str">
        <f>IFERROR(VLOOKUP(표1[[#This Row],[담당자]],'담당자 정보'!$B:$D,2,0),"")</f>
        <v>바로고</v>
      </c>
      <c r="AH1537" s="11" t="str">
        <f>IFERROR(VLOOKUP(표1[[#This Row],[담당자]],'담당자 정보'!$B:$E,4,0),"")</f>
        <v>2팀</v>
      </c>
      <c r="AI1537" s="167" t="s">
        <v>298</v>
      </c>
      <c r="AJ1537" s="39" t="str">
        <f>IFERROR(VLOOKUP(표1[[#This Row],[담당자]],배민비즈계정!$B:$E,3,0),"")</f>
        <v>hbshim</v>
      </c>
      <c r="AK1537" s="39" t="str">
        <f>IFERROR(VLOOKUP(표1[[#This Row],[담당자]],배민비즈계정!$B:$E,4,0),"")</f>
        <v xml:space="preserve"> 010-8940-9029</v>
      </c>
      <c r="AL1537" s="12" t="str">
        <f>VLOOKUP(표1[[#This Row],[담당자]],배민비즈계정!$B:$E,2,0)</f>
        <v>2팀</v>
      </c>
      <c r="AM1537" s="11" t="str">
        <f>VLOOKUP(표1[[#This Row],[담당자]],'담당자 정보'!B:G,6,FALSE)</f>
        <v>최융희</v>
      </c>
      <c r="AN1537" s="11" t="str">
        <f>VLOOKUP(표1[[#This Row],[팀장]],배민비즈계정!$B:$E,3,FALSE)</f>
        <v>yhchoi62</v>
      </c>
      <c r="AO1537" s="16" t="str">
        <f>VLOOKUP(표1[[#This Row],[팀장]],배민비즈계정!$B:$E,4,FALSE)</f>
        <v xml:space="preserve"> 010-2336-6262</v>
      </c>
      <c r="AP1537" s="2" t="str">
        <f t="shared" si="25"/>
        <v>충남</v>
      </c>
      <c r="AQ1537" s="2" t="str">
        <f t="shared" si="26"/>
        <v>아산시</v>
      </c>
      <c r="AR1537" s="2" t="str">
        <f>_xlfn.XLOOKUP(표1[[#This Row],[시도2]]&amp;" "&amp;표1[[#This Row],[시군구2]],요금제0402!C:C,요금제0402!G:G)</f>
        <v>지방</v>
      </c>
      <c r="AS1537" s="2"/>
      <c r="AT1537" s="2"/>
      <c r="AU1537" s="2"/>
    </row>
    <row r="1538" spans="1:47" ht="16.5" customHeight="1">
      <c r="A1538" s="60">
        <v>1536</v>
      </c>
      <c r="B1538" s="11"/>
      <c r="C1538" s="11" t="s">
        <v>9946</v>
      </c>
      <c r="D1538" s="11" t="s">
        <v>9947</v>
      </c>
      <c r="E1538" s="11" t="s">
        <v>108</v>
      </c>
      <c r="F1538" s="11" t="s">
        <v>1284</v>
      </c>
      <c r="G1538" s="11" t="s">
        <v>1649</v>
      </c>
      <c r="H1538" s="11">
        <v>1</v>
      </c>
      <c r="I1538" s="50"/>
      <c r="J1538" s="11" t="s">
        <v>9948</v>
      </c>
      <c r="K1538" s="11" t="s">
        <v>9949</v>
      </c>
      <c r="L1538" s="11" t="s">
        <v>9237</v>
      </c>
      <c r="M1538" s="12">
        <v>45800</v>
      </c>
      <c r="N1538" s="12">
        <v>45805</v>
      </c>
      <c r="O1538" s="12" t="str">
        <f>IFERROR(_xlfn.XLOOKUP(표1[[#This Row],[시도]]&amp;" "&amp;표1[[#This Row],[시군구]],요금제0402!C:C,요금제0402!G:G),"-")</f>
        <v>지방</v>
      </c>
      <c r="P1538" s="40"/>
      <c r="Q1538" s="57">
        <v>0</v>
      </c>
      <c r="R1538" s="18">
        <v>100</v>
      </c>
      <c r="S1538" s="18">
        <v>50</v>
      </c>
      <c r="T1538" s="39" t="s">
        <v>64</v>
      </c>
      <c r="U1538" s="11"/>
      <c r="V1538" s="11"/>
      <c r="W1538" s="11"/>
      <c r="X1538" s="11" t="s">
        <v>8229</v>
      </c>
      <c r="Y1538" s="127" t="s">
        <v>9950</v>
      </c>
      <c r="Z1538" s="126"/>
      <c r="AA1538" s="11"/>
      <c r="AB1538" s="128"/>
      <c r="AC1538" s="11"/>
      <c r="AD1538" s="11"/>
      <c r="AE1538" s="11"/>
      <c r="AF1538" s="15"/>
      <c r="AG1538" s="56" t="str">
        <f>IFERROR(VLOOKUP(표1[[#This Row],[담당자]],'담당자 정보'!$B:$D,2,0),"")</f>
        <v>바로고</v>
      </c>
      <c r="AH1538" s="11" t="str">
        <f>IFERROR(VLOOKUP(표1[[#This Row],[담당자]],'담당자 정보'!$B:$E,4,0),"")</f>
        <v>2팀</v>
      </c>
      <c r="AI1538" s="167" t="s">
        <v>8337</v>
      </c>
      <c r="AJ1538" s="39" t="str">
        <f>IFERROR(VLOOKUP(표1[[#This Row],[담당자]],배민비즈계정!$B:$E,3,0),"")</f>
        <v>way0406</v>
      </c>
      <c r="AK1538" s="39" t="str">
        <f>IFERROR(VLOOKUP(표1[[#This Row],[담당자]],배민비즈계정!$B:$E,4,0),"")</f>
        <v>010-4756-0406</v>
      </c>
      <c r="AL1538" s="12" t="str">
        <f>VLOOKUP(표1[[#This Row],[담당자]],배민비즈계정!$B:$E,2,0)</f>
        <v>2팀</v>
      </c>
      <c r="AM1538" s="11" t="str">
        <f>VLOOKUP(표1[[#This Row],[담당자]],'담당자 정보'!B:G,6,FALSE)</f>
        <v>최융희</v>
      </c>
      <c r="AN1538" s="11" t="str">
        <f>VLOOKUP(표1[[#This Row],[팀장]],배민비즈계정!$B:$E,3,FALSE)</f>
        <v>yhchoi62</v>
      </c>
      <c r="AO1538" s="16" t="str">
        <f>VLOOKUP(표1[[#This Row],[팀장]],배민비즈계정!$B:$E,4,FALSE)</f>
        <v xml:space="preserve"> 010-2336-6262</v>
      </c>
      <c r="AP1538" s="2" t="str">
        <f t="shared" si="25"/>
        <v>충남</v>
      </c>
      <c r="AQ1538" s="2" t="str">
        <f t="shared" si="26"/>
        <v>서산시</v>
      </c>
      <c r="AR1538" s="2" t="str">
        <f>_xlfn.XLOOKUP(표1[[#This Row],[시도2]]&amp;" "&amp;표1[[#This Row],[시군구2]],요금제0402!C:C,요금제0402!G:G)</f>
        <v>지방</v>
      </c>
      <c r="AS1538" s="2"/>
      <c r="AT1538" s="2"/>
      <c r="AU1538" s="2"/>
    </row>
    <row r="1539" spans="1:47" ht="16.5" customHeight="1">
      <c r="A1539" s="44">
        <v>1537</v>
      </c>
      <c r="B1539" s="11"/>
      <c r="C1539" s="11" t="s">
        <v>9951</v>
      </c>
      <c r="D1539" s="11" t="s">
        <v>9952</v>
      </c>
      <c r="E1539" s="11" t="s">
        <v>3758</v>
      </c>
      <c r="F1539" s="11" t="s">
        <v>1284</v>
      </c>
      <c r="G1539" s="11" t="s">
        <v>1295</v>
      </c>
      <c r="H1539" s="11">
        <v>1</v>
      </c>
      <c r="I1539" s="50"/>
      <c r="J1539" s="11" t="s">
        <v>9953</v>
      </c>
      <c r="K1539" s="11" t="s">
        <v>7237</v>
      </c>
      <c r="L1539" s="11" t="s">
        <v>9237</v>
      </c>
      <c r="M1539" s="12">
        <v>45800</v>
      </c>
      <c r="N1539" s="12">
        <v>45805</v>
      </c>
      <c r="O1539" s="12" t="str">
        <f>IFERROR(_xlfn.XLOOKUP(표1[[#This Row],[시도]]&amp;" "&amp;표1[[#This Row],[시군구]],요금제0402!C:C,요금제0402!G:G),"-")</f>
        <v>지방</v>
      </c>
      <c r="P1539" s="40"/>
      <c r="Q1539" s="57">
        <v>0</v>
      </c>
      <c r="R1539" s="18">
        <v>100</v>
      </c>
      <c r="S1539" s="18">
        <v>0</v>
      </c>
      <c r="T1539" s="39" t="s">
        <v>150</v>
      </c>
      <c r="U1539" s="11"/>
      <c r="V1539" s="11"/>
      <c r="W1539" s="11"/>
      <c r="X1539" s="11" t="s">
        <v>9954</v>
      </c>
      <c r="Y1539" s="127" t="s">
        <v>9955</v>
      </c>
      <c r="Z1539" s="126"/>
      <c r="AA1539" s="11"/>
      <c r="AB1539" s="128"/>
      <c r="AC1539" s="11"/>
      <c r="AD1539" s="11"/>
      <c r="AE1539" s="11"/>
      <c r="AF1539" s="15"/>
      <c r="AG1539" s="56" t="str">
        <f>IFERROR(VLOOKUP(표1[[#This Row],[담당자]],'담당자 정보'!$B:$D,2,0),"")</f>
        <v>바로고</v>
      </c>
      <c r="AH1539" s="11" t="str">
        <f>IFERROR(VLOOKUP(표1[[#This Row],[담당자]],'담당자 정보'!$B:$E,4,0),"")</f>
        <v>2팀</v>
      </c>
      <c r="AI1539" s="167" t="s">
        <v>535</v>
      </c>
      <c r="AJ1539" s="39" t="str">
        <f>IFERROR(VLOOKUP(표1[[#This Row],[담당자]],배민비즈계정!$B:$E,3,0),"")</f>
        <v>yckim</v>
      </c>
      <c r="AK1539" s="39" t="str">
        <f>IFERROR(VLOOKUP(표1[[#This Row],[담당자]],배민비즈계정!$B:$E,4,0),"")</f>
        <v>010-9995-3121</v>
      </c>
      <c r="AL1539" s="12" t="str">
        <f>VLOOKUP(표1[[#This Row],[담당자]],배민비즈계정!$B:$E,2,0)</f>
        <v>2팀</v>
      </c>
      <c r="AM1539" s="11" t="str">
        <f>VLOOKUP(표1[[#This Row],[담당자]],'담당자 정보'!B:G,6,FALSE)</f>
        <v>최융희</v>
      </c>
      <c r="AN1539" s="11" t="str">
        <f>VLOOKUP(표1[[#This Row],[팀장]],배민비즈계정!$B:$E,3,FALSE)</f>
        <v>yhchoi62</v>
      </c>
      <c r="AO1539" s="16" t="str">
        <f>VLOOKUP(표1[[#This Row],[팀장]],배민비즈계정!$B:$E,4,FALSE)</f>
        <v xml:space="preserve"> 010-2336-6262</v>
      </c>
      <c r="AP1539" s="2" t="str">
        <f t="shared" si="25"/>
        <v>충남</v>
      </c>
      <c r="AQ1539" s="2" t="str">
        <f t="shared" si="26"/>
        <v>천안시 동남구</v>
      </c>
      <c r="AR1539" s="2" t="str">
        <f>_xlfn.XLOOKUP(표1[[#This Row],[시도2]]&amp;" "&amp;표1[[#This Row],[시군구2]],요금제0402!C:C,요금제0402!G:G)</f>
        <v>지방</v>
      </c>
      <c r="AS1539" s="2"/>
      <c r="AT1539" s="2"/>
      <c r="AU1539" s="2"/>
    </row>
    <row r="1540" spans="1:47" ht="16.5" customHeight="1">
      <c r="A1540" s="60">
        <v>1538</v>
      </c>
      <c r="B1540" s="11"/>
      <c r="C1540" s="11" t="s">
        <v>9956</v>
      </c>
      <c r="D1540" s="11" t="s">
        <v>9957</v>
      </c>
      <c r="E1540" s="11" t="s">
        <v>3758</v>
      </c>
      <c r="F1540" s="11" t="s">
        <v>1284</v>
      </c>
      <c r="G1540" s="11" t="s">
        <v>1295</v>
      </c>
      <c r="H1540" s="11">
        <v>1</v>
      </c>
      <c r="I1540" s="50"/>
      <c r="J1540" s="11" t="s">
        <v>9958</v>
      </c>
      <c r="K1540" s="11" t="s">
        <v>7886</v>
      </c>
      <c r="L1540" s="11" t="s">
        <v>9237</v>
      </c>
      <c r="M1540" s="12">
        <v>45800</v>
      </c>
      <c r="N1540" s="12">
        <v>45805</v>
      </c>
      <c r="O1540" s="12" t="str">
        <f>IFERROR(_xlfn.XLOOKUP(표1[[#This Row],[시도]]&amp;" "&amp;표1[[#This Row],[시군구]],요금제0402!C:C,요금제0402!G:G),"-")</f>
        <v>지방</v>
      </c>
      <c r="P1540" s="40"/>
      <c r="Q1540" s="57">
        <v>0</v>
      </c>
      <c r="R1540" s="18">
        <v>100</v>
      </c>
      <c r="S1540" s="18">
        <v>0</v>
      </c>
      <c r="T1540" s="39" t="s">
        <v>150</v>
      </c>
      <c r="U1540" s="11"/>
      <c r="V1540" s="11"/>
      <c r="W1540" s="11"/>
      <c r="X1540" s="11" t="s">
        <v>9954</v>
      </c>
      <c r="Y1540" s="127" t="s">
        <v>9955</v>
      </c>
      <c r="Z1540" s="126"/>
      <c r="AA1540" s="11"/>
      <c r="AB1540" s="128"/>
      <c r="AC1540" s="11"/>
      <c r="AD1540" s="11"/>
      <c r="AE1540" s="11"/>
      <c r="AF1540" s="15"/>
      <c r="AG1540" s="56" t="str">
        <f>IFERROR(VLOOKUP(표1[[#This Row],[담당자]],'담당자 정보'!$B:$D,2,0),"")</f>
        <v>바로고</v>
      </c>
      <c r="AH1540" s="11" t="str">
        <f>IFERROR(VLOOKUP(표1[[#This Row],[담당자]],'담당자 정보'!$B:$E,4,0),"")</f>
        <v>2팀</v>
      </c>
      <c r="AI1540" s="167" t="s">
        <v>535</v>
      </c>
      <c r="AJ1540" s="39" t="str">
        <f>IFERROR(VLOOKUP(표1[[#This Row],[담당자]],배민비즈계정!$B:$E,3,0),"")</f>
        <v>yckim</v>
      </c>
      <c r="AK1540" s="39" t="str">
        <f>IFERROR(VLOOKUP(표1[[#This Row],[담당자]],배민비즈계정!$B:$E,4,0),"")</f>
        <v>010-9995-3121</v>
      </c>
      <c r="AL1540" s="12" t="str">
        <f>VLOOKUP(표1[[#This Row],[담당자]],배민비즈계정!$B:$E,2,0)</f>
        <v>2팀</v>
      </c>
      <c r="AM1540" s="11" t="str">
        <f>VLOOKUP(표1[[#This Row],[담당자]],'담당자 정보'!B:G,6,FALSE)</f>
        <v>최융희</v>
      </c>
      <c r="AN1540" s="11" t="str">
        <f>VLOOKUP(표1[[#This Row],[팀장]],배민비즈계정!$B:$E,3,FALSE)</f>
        <v>yhchoi62</v>
      </c>
      <c r="AO1540" s="16" t="str">
        <f>VLOOKUP(표1[[#This Row],[팀장]],배민비즈계정!$B:$E,4,FALSE)</f>
        <v xml:space="preserve"> 010-2336-6262</v>
      </c>
      <c r="AP1540" s="2" t="str">
        <f t="shared" si="25"/>
        <v>충남</v>
      </c>
      <c r="AQ1540" s="2" t="str">
        <f t="shared" si="26"/>
        <v>천안시 동남구</v>
      </c>
      <c r="AR1540" s="2" t="str">
        <f>_xlfn.XLOOKUP(표1[[#This Row],[시도2]]&amp;" "&amp;표1[[#This Row],[시군구2]],요금제0402!C:C,요금제0402!G:G)</f>
        <v>지방</v>
      </c>
      <c r="AS1540" s="2"/>
      <c r="AT1540" s="2"/>
      <c r="AU1540" s="2"/>
    </row>
    <row r="1541" spans="1:47" ht="16.5" customHeight="1">
      <c r="A1541" s="44">
        <v>1539</v>
      </c>
      <c r="B1541" s="11"/>
      <c r="C1541" s="11" t="s">
        <v>9959</v>
      </c>
      <c r="D1541" s="11" t="s">
        <v>9960</v>
      </c>
      <c r="E1541" s="11" t="s">
        <v>3758</v>
      </c>
      <c r="F1541" s="11" t="s">
        <v>1284</v>
      </c>
      <c r="G1541" s="11" t="s">
        <v>1305</v>
      </c>
      <c r="H1541" s="11">
        <v>1</v>
      </c>
      <c r="I1541" s="50"/>
      <c r="J1541" s="11" t="s">
        <v>9961</v>
      </c>
      <c r="K1541" s="11" t="s">
        <v>8386</v>
      </c>
      <c r="L1541" s="11" t="s">
        <v>9237</v>
      </c>
      <c r="M1541" s="12">
        <v>45800</v>
      </c>
      <c r="N1541" s="12">
        <v>45805</v>
      </c>
      <c r="O1541" s="12" t="str">
        <f>IFERROR(_xlfn.XLOOKUP(표1[[#This Row],[시도]]&amp;" "&amp;표1[[#This Row],[시군구]],요금제0402!C:C,요금제0402!G:G),"-")</f>
        <v>지방</v>
      </c>
      <c r="P1541" s="40"/>
      <c r="Q1541" s="57">
        <v>0</v>
      </c>
      <c r="R1541" s="18">
        <v>100</v>
      </c>
      <c r="S1541" s="18">
        <v>0</v>
      </c>
      <c r="T1541" s="39" t="s">
        <v>150</v>
      </c>
      <c r="U1541" s="11"/>
      <c r="V1541" s="11"/>
      <c r="W1541" s="11"/>
      <c r="X1541" s="11" t="s">
        <v>9954</v>
      </c>
      <c r="Y1541" s="127" t="s">
        <v>9955</v>
      </c>
      <c r="Z1541" s="126"/>
      <c r="AA1541" s="11"/>
      <c r="AB1541" s="128"/>
      <c r="AC1541" s="11"/>
      <c r="AD1541" s="11"/>
      <c r="AE1541" s="11"/>
      <c r="AF1541" s="15"/>
      <c r="AG1541" s="56" t="str">
        <f>IFERROR(VLOOKUP(표1[[#This Row],[담당자]],'담당자 정보'!$B:$D,2,0),"")</f>
        <v>바로고</v>
      </c>
      <c r="AH1541" s="11" t="str">
        <f>IFERROR(VLOOKUP(표1[[#This Row],[담당자]],'담당자 정보'!$B:$E,4,0),"")</f>
        <v>2팀</v>
      </c>
      <c r="AI1541" s="167" t="s">
        <v>535</v>
      </c>
      <c r="AJ1541" s="39" t="str">
        <f>IFERROR(VLOOKUP(표1[[#This Row],[담당자]],배민비즈계정!$B:$E,3,0),"")</f>
        <v>yckim</v>
      </c>
      <c r="AK1541" s="39" t="str">
        <f>IFERROR(VLOOKUP(표1[[#This Row],[담당자]],배민비즈계정!$B:$E,4,0),"")</f>
        <v>010-9995-3121</v>
      </c>
      <c r="AL1541" s="12" t="str">
        <f>VLOOKUP(표1[[#This Row],[담당자]],배민비즈계정!$B:$E,2,0)</f>
        <v>2팀</v>
      </c>
      <c r="AM1541" s="11" t="str">
        <f>VLOOKUP(표1[[#This Row],[담당자]],'담당자 정보'!B:G,6,FALSE)</f>
        <v>최융희</v>
      </c>
      <c r="AN1541" s="11" t="str">
        <f>VLOOKUP(표1[[#This Row],[팀장]],배민비즈계정!$B:$E,3,FALSE)</f>
        <v>yhchoi62</v>
      </c>
      <c r="AO1541" s="16" t="str">
        <f>VLOOKUP(표1[[#This Row],[팀장]],배민비즈계정!$B:$E,4,FALSE)</f>
        <v xml:space="preserve"> 010-2336-6262</v>
      </c>
      <c r="AP1541" s="2" t="str">
        <f t="shared" si="25"/>
        <v>충남</v>
      </c>
      <c r="AQ1541" s="2" t="str">
        <f t="shared" si="26"/>
        <v>천안시 서북구</v>
      </c>
      <c r="AR1541" s="2" t="str">
        <f>_xlfn.XLOOKUP(표1[[#This Row],[시도2]]&amp;" "&amp;표1[[#This Row],[시군구2]],요금제0402!C:C,요금제0402!G:G)</f>
        <v>지방</v>
      </c>
      <c r="AS1541" s="2"/>
      <c r="AT1541" s="2"/>
      <c r="AU1541" s="2"/>
    </row>
    <row r="1542" spans="1:47" ht="16.5" customHeight="1">
      <c r="A1542" s="60">
        <v>1540</v>
      </c>
      <c r="B1542" s="11"/>
      <c r="C1542" s="11" t="s">
        <v>9962</v>
      </c>
      <c r="D1542" s="11" t="s">
        <v>9963</v>
      </c>
      <c r="E1542" s="11" t="s">
        <v>3758</v>
      </c>
      <c r="F1542" s="11" t="s">
        <v>447</v>
      </c>
      <c r="G1542" s="11" t="s">
        <v>3256</v>
      </c>
      <c r="H1542" s="11">
        <v>1</v>
      </c>
      <c r="I1542" s="50"/>
      <c r="J1542" s="11" t="s">
        <v>9964</v>
      </c>
      <c r="K1542" s="11" t="s">
        <v>8900</v>
      </c>
      <c r="L1542" s="11" t="s">
        <v>9237</v>
      </c>
      <c r="M1542" s="12">
        <v>45800</v>
      </c>
      <c r="N1542" s="12">
        <v>45805</v>
      </c>
      <c r="O1542" s="12" t="str">
        <f>IFERROR(_xlfn.XLOOKUP(표1[[#This Row],[시도]]&amp;" "&amp;표1[[#This Row],[시군구]],요금제0402!C:C,요금제0402!G:G),"-")</f>
        <v>지방</v>
      </c>
      <c r="P1542" s="40"/>
      <c r="Q1542" s="57">
        <v>0</v>
      </c>
      <c r="R1542" s="18">
        <v>100</v>
      </c>
      <c r="S1542" s="18">
        <v>50</v>
      </c>
      <c r="T1542" s="39" t="s">
        <v>64</v>
      </c>
      <c r="U1542" s="11"/>
      <c r="V1542" s="11"/>
      <c r="W1542" s="11"/>
      <c r="X1542" s="11" t="s">
        <v>8718</v>
      </c>
      <c r="Y1542" s="127" t="s">
        <v>9965</v>
      </c>
      <c r="Z1542" s="126"/>
      <c r="AA1542" s="11"/>
      <c r="AB1542" s="128"/>
      <c r="AC1542" s="11"/>
      <c r="AD1542" s="11"/>
      <c r="AE1542" s="11"/>
      <c r="AF1542" s="15"/>
      <c r="AG1542" s="56" t="str">
        <f>IFERROR(VLOOKUP(표1[[#This Row],[담당자]],'담당자 정보'!$B:$D,2,0),"")</f>
        <v>바로고</v>
      </c>
      <c r="AH1542" s="11" t="str">
        <f>IFERROR(VLOOKUP(표1[[#This Row],[담당자]],'담당자 정보'!$B:$E,4,0),"")</f>
        <v>1팀</v>
      </c>
      <c r="AI1542" s="167" t="s">
        <v>131</v>
      </c>
      <c r="AJ1542" s="39" t="str">
        <f>IFERROR(VLOOKUP(표1[[#This Row],[담당자]],배민비즈계정!$B:$E,3,0),"")</f>
        <v>kwpark</v>
      </c>
      <c r="AK1542" s="39" t="str">
        <f>IFERROR(VLOOKUP(표1[[#This Row],[담당자]],배민비즈계정!$B:$E,4,0),"")</f>
        <v>010-9098-6748</v>
      </c>
      <c r="AL1542" s="12" t="str">
        <f>VLOOKUP(표1[[#This Row],[담당자]],배민비즈계정!$B:$E,2,0)</f>
        <v>1팀</v>
      </c>
      <c r="AM1542" s="11" t="str">
        <f>VLOOKUP(표1[[#This Row],[담당자]],'담당자 정보'!B:G,6,FALSE)</f>
        <v>평정현</v>
      </c>
      <c r="AN1542" s="11" t="str">
        <f>VLOOKUP(표1[[#This Row],[팀장]],배민비즈계정!$B:$E,3,FALSE)</f>
        <v>jhpyeong</v>
      </c>
      <c r="AO1542" s="16" t="str">
        <f>VLOOKUP(표1[[#This Row],[팀장]],배민비즈계정!$B:$E,4,FALSE)</f>
        <v>010-4660-7292</v>
      </c>
      <c r="AP1542" s="2" t="str">
        <f t="shared" si="25"/>
        <v>충북</v>
      </c>
      <c r="AQ1542" s="2" t="str">
        <f t="shared" si="26"/>
        <v>청주시 청원구</v>
      </c>
      <c r="AR1542" s="2" t="str">
        <f>_xlfn.XLOOKUP(표1[[#This Row],[시도2]]&amp;" "&amp;표1[[#This Row],[시군구2]],요금제0402!C:C,요금제0402!G:G)</f>
        <v>지방</v>
      </c>
      <c r="AS1542" s="2"/>
      <c r="AT1542" s="2"/>
      <c r="AU1542" s="2"/>
    </row>
    <row r="1543" spans="1:47" ht="16.5" customHeight="1">
      <c r="A1543" s="44">
        <v>1541</v>
      </c>
      <c r="B1543" s="11"/>
      <c r="C1543" s="11" t="s">
        <v>9966</v>
      </c>
      <c r="D1543" s="11" t="s">
        <v>9967</v>
      </c>
      <c r="E1543" s="11" t="s">
        <v>108</v>
      </c>
      <c r="F1543" s="11" t="s">
        <v>447</v>
      </c>
      <c r="G1543" s="11" t="s">
        <v>3256</v>
      </c>
      <c r="H1543" s="11">
        <v>1</v>
      </c>
      <c r="I1543" s="50"/>
      <c r="J1543" s="11" t="s">
        <v>9968</v>
      </c>
      <c r="K1543" s="11" t="s">
        <v>9969</v>
      </c>
      <c r="L1543" s="11" t="s">
        <v>9237</v>
      </c>
      <c r="M1543" s="12">
        <v>45800</v>
      </c>
      <c r="N1543" s="12">
        <v>45805</v>
      </c>
      <c r="O1543" s="12" t="str">
        <f>IFERROR(_xlfn.XLOOKUP(표1[[#This Row],[시도]]&amp;" "&amp;표1[[#This Row],[시군구]],요금제0402!C:C,요금제0402!G:G),"-")</f>
        <v>지방</v>
      </c>
      <c r="P1543" s="40"/>
      <c r="Q1543" s="57">
        <v>0</v>
      </c>
      <c r="R1543" s="18">
        <v>100</v>
      </c>
      <c r="S1543" s="18">
        <v>50</v>
      </c>
      <c r="T1543" s="39" t="s">
        <v>64</v>
      </c>
      <c r="U1543" s="11"/>
      <c r="V1543" s="11"/>
      <c r="W1543" s="11"/>
      <c r="X1543" s="11" t="s">
        <v>8742</v>
      </c>
      <c r="Y1543" s="127" t="s">
        <v>9970</v>
      </c>
      <c r="Z1543" s="126"/>
      <c r="AA1543" s="11"/>
      <c r="AB1543" s="128"/>
      <c r="AC1543" s="11"/>
      <c r="AD1543" s="11"/>
      <c r="AE1543" s="11"/>
      <c r="AF1543" s="15"/>
      <c r="AG1543" s="56" t="str">
        <f>IFERROR(VLOOKUP(표1[[#This Row],[담당자]],'담당자 정보'!$B:$D,2,0),"")</f>
        <v>모아라인</v>
      </c>
      <c r="AH1543" s="11" t="str">
        <f>IFERROR(VLOOKUP(표1[[#This Row],[담당자]],'담당자 정보'!$B:$E,4,0),"")</f>
        <v>인프라확장_2팀</v>
      </c>
      <c r="AI1543" s="167" t="s">
        <v>455</v>
      </c>
      <c r="AJ1543" s="39" t="str">
        <f>IFERROR(VLOOKUP(표1[[#This Row],[담당자]],배민비즈계정!$B:$E,3,0),"")</f>
        <v>Dkssudgody</v>
      </c>
      <c r="AK1543" s="39" t="str">
        <f>IFERROR(VLOOKUP(표1[[#This Row],[담당자]],배민비즈계정!$B:$E,4,0),"")</f>
        <v>010-9737-2777</v>
      </c>
      <c r="AL1543" s="12" t="str">
        <f>VLOOKUP(표1[[#This Row],[담당자]],배민비즈계정!$B:$E,2,0)</f>
        <v>모아라인</v>
      </c>
      <c r="AM1543" s="11" t="str">
        <f>VLOOKUP(표1[[#This Row],[담당자]],'담당자 정보'!B:G,6,FALSE)</f>
        <v>김정교</v>
      </c>
      <c r="AN1543" s="11" t="str">
        <f>VLOOKUP(표1[[#This Row],[팀장]],배민비즈계정!$B:$E,3,FALSE)</f>
        <v>Dkssudgody</v>
      </c>
      <c r="AO1543" s="16" t="str">
        <f>VLOOKUP(표1[[#This Row],[팀장]],배민비즈계정!$B:$E,4,FALSE)</f>
        <v>010-9737-2777</v>
      </c>
      <c r="AP1543" s="2" t="str">
        <f t="shared" si="25"/>
        <v>충북</v>
      </c>
      <c r="AQ1543" s="2" t="str">
        <f t="shared" si="26"/>
        <v>청주시 청원구</v>
      </c>
      <c r="AR1543" s="2" t="str">
        <f>_xlfn.XLOOKUP(표1[[#This Row],[시도2]]&amp;" "&amp;표1[[#This Row],[시군구2]],요금제0402!C:C,요금제0402!G:G)</f>
        <v>지방</v>
      </c>
      <c r="AS1543" s="2"/>
      <c r="AT1543" s="2"/>
      <c r="AU1543" s="2"/>
    </row>
    <row r="1544" spans="1:47" ht="16.5" customHeight="1">
      <c r="A1544" s="60">
        <v>1542</v>
      </c>
      <c r="B1544" s="11"/>
      <c r="C1544" s="11" t="s">
        <v>9971</v>
      </c>
      <c r="D1544" s="11" t="s">
        <v>9972</v>
      </c>
      <c r="E1544" s="11" t="s">
        <v>3758</v>
      </c>
      <c r="F1544" s="11" t="s">
        <v>447</v>
      </c>
      <c r="G1544" s="11" t="s">
        <v>1668</v>
      </c>
      <c r="H1544" s="11">
        <v>1</v>
      </c>
      <c r="I1544" s="50"/>
      <c r="J1544" s="11" t="s">
        <v>9973</v>
      </c>
      <c r="K1544" s="11" t="s">
        <v>9974</v>
      </c>
      <c r="L1544" s="11" t="s">
        <v>9237</v>
      </c>
      <c r="M1544" s="12">
        <v>45800</v>
      </c>
      <c r="N1544" s="12">
        <v>45805</v>
      </c>
      <c r="O1544" s="12" t="str">
        <f>IFERROR(_xlfn.XLOOKUP(표1[[#This Row],[시도]]&amp;" "&amp;표1[[#This Row],[시군구]],요금제0402!C:C,요금제0402!G:G),"-")</f>
        <v>지방</v>
      </c>
      <c r="P1544" s="40"/>
      <c r="Q1544" s="57">
        <v>0</v>
      </c>
      <c r="R1544" s="18">
        <v>100</v>
      </c>
      <c r="S1544" s="18">
        <v>50</v>
      </c>
      <c r="T1544" s="39" t="s">
        <v>64</v>
      </c>
      <c r="U1544" s="11"/>
      <c r="V1544" s="11"/>
      <c r="W1544" s="11"/>
      <c r="X1544" s="11" t="s">
        <v>1672</v>
      </c>
      <c r="Y1544" s="127" t="s">
        <v>9975</v>
      </c>
      <c r="Z1544" s="126"/>
      <c r="AA1544" s="11"/>
      <c r="AB1544" s="128"/>
      <c r="AC1544" s="11"/>
      <c r="AD1544" s="11"/>
      <c r="AE1544" s="11"/>
      <c r="AF1544" s="15"/>
      <c r="AG1544" s="56" t="str">
        <f>IFERROR(VLOOKUP(표1[[#This Row],[담당자]],'담당자 정보'!$B:$D,2,0),"")</f>
        <v>모아라인</v>
      </c>
      <c r="AH1544" s="11" t="str">
        <f>IFERROR(VLOOKUP(표1[[#This Row],[담당자]],'담당자 정보'!$B:$E,4,0),"")</f>
        <v>인프라확장_2팀</v>
      </c>
      <c r="AI1544" s="167" t="s">
        <v>455</v>
      </c>
      <c r="AJ1544" s="39" t="str">
        <f>IFERROR(VLOOKUP(표1[[#This Row],[담당자]],배민비즈계정!$B:$E,3,0),"")</f>
        <v>Dkssudgody</v>
      </c>
      <c r="AK1544" s="39" t="str">
        <f>IFERROR(VLOOKUP(표1[[#This Row],[담당자]],배민비즈계정!$B:$E,4,0),"")</f>
        <v>010-9737-2777</v>
      </c>
      <c r="AL1544" s="12" t="str">
        <f>VLOOKUP(표1[[#This Row],[담당자]],배민비즈계정!$B:$E,2,0)</f>
        <v>모아라인</v>
      </c>
      <c r="AM1544" s="11" t="str">
        <f>VLOOKUP(표1[[#This Row],[담당자]],'담당자 정보'!B:G,6,FALSE)</f>
        <v>김정교</v>
      </c>
      <c r="AN1544" s="11" t="str">
        <f>VLOOKUP(표1[[#This Row],[팀장]],배민비즈계정!$B:$E,3,FALSE)</f>
        <v>Dkssudgody</v>
      </c>
      <c r="AO1544" s="16" t="str">
        <f>VLOOKUP(표1[[#This Row],[팀장]],배민비즈계정!$B:$E,4,FALSE)</f>
        <v>010-9737-2777</v>
      </c>
      <c r="AP1544" s="2" t="str">
        <f t="shared" si="25"/>
        <v>충북</v>
      </c>
      <c r="AQ1544" s="2" t="str">
        <f t="shared" si="26"/>
        <v>제천시</v>
      </c>
      <c r="AR1544" s="2" t="str">
        <f>_xlfn.XLOOKUP(표1[[#This Row],[시도2]]&amp;" "&amp;표1[[#This Row],[시군구2]],요금제0402!C:C,요금제0402!G:G)</f>
        <v>지방</v>
      </c>
      <c r="AS1544" s="2"/>
      <c r="AT1544" s="2"/>
      <c r="AU1544" s="2"/>
    </row>
    <row r="1545" spans="1:47" ht="16.5" customHeight="1">
      <c r="A1545" s="44">
        <v>1543</v>
      </c>
      <c r="B1545" s="11"/>
      <c r="C1545" s="11" t="s">
        <v>9976</v>
      </c>
      <c r="D1545" s="11" t="s">
        <v>9977</v>
      </c>
      <c r="E1545" s="11" t="s">
        <v>3758</v>
      </c>
      <c r="F1545" s="11" t="s">
        <v>447</v>
      </c>
      <c r="G1545" s="11" t="s">
        <v>1668</v>
      </c>
      <c r="H1545" s="11">
        <v>1</v>
      </c>
      <c r="I1545" s="50"/>
      <c r="J1545" s="11" t="s">
        <v>9978</v>
      </c>
      <c r="K1545" s="11" t="s">
        <v>9979</v>
      </c>
      <c r="L1545" s="11" t="s">
        <v>9237</v>
      </c>
      <c r="M1545" s="12">
        <v>45800</v>
      </c>
      <c r="N1545" s="12">
        <v>45805</v>
      </c>
      <c r="O1545" s="12" t="str">
        <f>IFERROR(_xlfn.XLOOKUP(표1[[#This Row],[시도]]&amp;" "&amp;표1[[#This Row],[시군구]],요금제0402!C:C,요금제0402!G:G),"-")</f>
        <v>지방</v>
      </c>
      <c r="P1545" s="40"/>
      <c r="Q1545" s="57">
        <v>0</v>
      </c>
      <c r="R1545" s="18">
        <v>100</v>
      </c>
      <c r="S1545" s="18">
        <v>50</v>
      </c>
      <c r="T1545" s="39" t="s">
        <v>64</v>
      </c>
      <c r="U1545" s="11"/>
      <c r="V1545" s="11"/>
      <c r="W1545" s="11"/>
      <c r="X1545" s="11" t="s">
        <v>1672</v>
      </c>
      <c r="Y1545" s="127" t="s">
        <v>9975</v>
      </c>
      <c r="Z1545" s="126"/>
      <c r="AA1545" s="11"/>
      <c r="AB1545" s="128"/>
      <c r="AC1545" s="11"/>
      <c r="AD1545" s="11"/>
      <c r="AE1545" s="11"/>
      <c r="AF1545" s="15"/>
      <c r="AG1545" s="56" t="str">
        <f>IFERROR(VLOOKUP(표1[[#This Row],[담당자]],'담당자 정보'!$B:$D,2,0),"")</f>
        <v>모아라인</v>
      </c>
      <c r="AH1545" s="11" t="str">
        <f>IFERROR(VLOOKUP(표1[[#This Row],[담당자]],'담당자 정보'!$B:$E,4,0),"")</f>
        <v>인프라확장_2팀</v>
      </c>
      <c r="AI1545" s="167" t="s">
        <v>455</v>
      </c>
      <c r="AJ1545" s="39" t="str">
        <f>IFERROR(VLOOKUP(표1[[#This Row],[담당자]],배민비즈계정!$B:$E,3,0),"")</f>
        <v>Dkssudgody</v>
      </c>
      <c r="AK1545" s="39" t="str">
        <f>IFERROR(VLOOKUP(표1[[#This Row],[담당자]],배민비즈계정!$B:$E,4,0),"")</f>
        <v>010-9737-2777</v>
      </c>
      <c r="AL1545" s="12" t="str">
        <f>VLOOKUP(표1[[#This Row],[담당자]],배민비즈계정!$B:$E,2,0)</f>
        <v>모아라인</v>
      </c>
      <c r="AM1545" s="11" t="str">
        <f>VLOOKUP(표1[[#This Row],[담당자]],'담당자 정보'!B:G,6,FALSE)</f>
        <v>김정교</v>
      </c>
      <c r="AN1545" s="11" t="str">
        <f>VLOOKUP(표1[[#This Row],[팀장]],배민비즈계정!$B:$E,3,FALSE)</f>
        <v>Dkssudgody</v>
      </c>
      <c r="AO1545" s="16" t="str">
        <f>VLOOKUP(표1[[#This Row],[팀장]],배민비즈계정!$B:$E,4,FALSE)</f>
        <v>010-9737-2777</v>
      </c>
      <c r="AP1545" s="2" t="str">
        <f t="shared" si="25"/>
        <v>충북</v>
      </c>
      <c r="AQ1545" s="2" t="str">
        <f t="shared" si="26"/>
        <v>제천시</v>
      </c>
      <c r="AR1545" s="2" t="str">
        <f>_xlfn.XLOOKUP(표1[[#This Row],[시도2]]&amp;" "&amp;표1[[#This Row],[시군구2]],요금제0402!C:C,요금제0402!G:G)</f>
        <v>지방</v>
      </c>
      <c r="AS1545" s="2"/>
      <c r="AT1545" s="2"/>
      <c r="AU1545" s="2"/>
    </row>
    <row r="1546" spans="1:47" ht="16.5" customHeight="1">
      <c r="A1546" s="60">
        <v>1544</v>
      </c>
      <c r="B1546" s="11"/>
      <c r="C1546" s="11" t="s">
        <v>9980</v>
      </c>
      <c r="D1546" s="11" t="s">
        <v>9981</v>
      </c>
      <c r="E1546" s="11" t="s">
        <v>3758</v>
      </c>
      <c r="F1546" s="11" t="s">
        <v>447</v>
      </c>
      <c r="G1546" s="11" t="s">
        <v>3256</v>
      </c>
      <c r="H1546" s="11">
        <v>1</v>
      </c>
      <c r="I1546" s="50"/>
      <c r="J1546" s="11" t="s">
        <v>9982</v>
      </c>
      <c r="K1546" s="11" t="s">
        <v>9983</v>
      </c>
      <c r="L1546" s="11" t="s">
        <v>9237</v>
      </c>
      <c r="M1546" s="12">
        <v>45800</v>
      </c>
      <c r="N1546" s="12">
        <v>45805</v>
      </c>
      <c r="O1546" s="12" t="str">
        <f>IFERROR(_xlfn.XLOOKUP(표1[[#This Row],[시도]]&amp;" "&amp;표1[[#This Row],[시군구]],요금제0402!C:C,요금제0402!G:G),"-")</f>
        <v>지방</v>
      </c>
      <c r="P1546" s="40"/>
      <c r="Q1546" s="57">
        <v>0</v>
      </c>
      <c r="R1546" s="18">
        <v>100</v>
      </c>
      <c r="S1546" s="18">
        <v>50</v>
      </c>
      <c r="T1546" s="39" t="s">
        <v>64</v>
      </c>
      <c r="U1546" s="11"/>
      <c r="V1546" s="11"/>
      <c r="W1546" s="11"/>
      <c r="X1546" s="11" t="s">
        <v>8718</v>
      </c>
      <c r="Y1546" s="127" t="s">
        <v>9965</v>
      </c>
      <c r="Z1546" s="126"/>
      <c r="AA1546" s="11"/>
      <c r="AB1546" s="128"/>
      <c r="AC1546" s="11"/>
      <c r="AD1546" s="11"/>
      <c r="AE1546" s="11"/>
      <c r="AF1546" s="15"/>
      <c r="AG1546" s="56" t="str">
        <f>IFERROR(VLOOKUP(표1[[#This Row],[담당자]],'담당자 정보'!$B:$D,2,0),"")</f>
        <v>바로고</v>
      </c>
      <c r="AH1546" s="11" t="str">
        <f>IFERROR(VLOOKUP(표1[[#This Row],[담당자]],'담당자 정보'!$B:$E,4,0),"")</f>
        <v>4팀</v>
      </c>
      <c r="AI1546" s="167" t="s">
        <v>222</v>
      </c>
      <c r="AJ1546" s="39" t="str">
        <f>IFERROR(VLOOKUP(표1[[#This Row],[담당자]],배민비즈계정!$B:$E,3,0),"")</f>
        <v>tmdrl1539</v>
      </c>
      <c r="AK1546" s="39" t="str">
        <f>IFERROR(VLOOKUP(표1[[#This Row],[담당자]],배민비즈계정!$B:$E,4,0),"")</f>
        <v>010-4629-1734</v>
      </c>
      <c r="AL1546" s="12" t="str">
        <f>VLOOKUP(표1[[#This Row],[담당자]],배민비즈계정!$B:$E,2,0)</f>
        <v>4팀</v>
      </c>
      <c r="AM1546" s="11" t="str">
        <f>VLOOKUP(표1[[#This Row],[담당자]],'담당자 정보'!B:G,6,FALSE)</f>
        <v>평정현</v>
      </c>
      <c r="AN1546" s="11" t="str">
        <f>VLOOKUP(표1[[#This Row],[팀장]],배민비즈계정!$B:$E,3,FALSE)</f>
        <v>jhpyeong</v>
      </c>
      <c r="AO1546" s="16" t="str">
        <f>VLOOKUP(표1[[#This Row],[팀장]],배민비즈계정!$B:$E,4,FALSE)</f>
        <v>010-4660-7292</v>
      </c>
      <c r="AP1546" s="2" t="str">
        <f t="shared" si="25"/>
        <v>충북</v>
      </c>
      <c r="AQ1546" s="2" t="str">
        <f t="shared" si="26"/>
        <v>청주시 청원구</v>
      </c>
      <c r="AR1546" s="2" t="str">
        <f>_xlfn.XLOOKUP(표1[[#This Row],[시도2]]&amp;" "&amp;표1[[#This Row],[시군구2]],요금제0402!C:C,요금제0402!G:G)</f>
        <v>지방</v>
      </c>
      <c r="AS1546" s="2"/>
      <c r="AT1546" s="2"/>
      <c r="AU1546" s="2"/>
    </row>
    <row r="1547" spans="1:47" ht="16.5" customHeight="1">
      <c r="A1547" s="44">
        <v>1545</v>
      </c>
      <c r="B1547" s="11"/>
      <c r="C1547" s="11" t="s">
        <v>9984</v>
      </c>
      <c r="D1547" s="11" t="s">
        <v>9985</v>
      </c>
      <c r="E1547" s="11" t="s">
        <v>108</v>
      </c>
      <c r="F1547" s="11" t="s">
        <v>57</v>
      </c>
      <c r="G1547" s="11" t="s">
        <v>95</v>
      </c>
      <c r="H1547" s="11">
        <v>1</v>
      </c>
      <c r="I1547" s="50"/>
      <c r="J1547" s="11" t="s">
        <v>9986</v>
      </c>
      <c r="K1547" s="11" t="s">
        <v>6612</v>
      </c>
      <c r="L1547" s="11" t="s">
        <v>9237</v>
      </c>
      <c r="M1547" s="12">
        <v>45800</v>
      </c>
      <c r="N1547" s="12">
        <v>45805</v>
      </c>
      <c r="O1547" s="12" t="str">
        <f>IFERROR(_xlfn.XLOOKUP(표1[[#This Row],[시도]]&amp;" "&amp;표1[[#This Row],[시군구]],요금제0402!C:C,요금제0402!G:G),"-")</f>
        <v>서울A</v>
      </c>
      <c r="P1547" s="40"/>
      <c r="Q1547" s="57">
        <v>0</v>
      </c>
      <c r="R1547" s="18">
        <v>100</v>
      </c>
      <c r="S1547" s="18">
        <v>50</v>
      </c>
      <c r="T1547" s="39" t="s">
        <v>64</v>
      </c>
      <c r="U1547" s="11"/>
      <c r="V1547" s="11"/>
      <c r="W1547" s="11"/>
      <c r="X1547" s="11" t="s">
        <v>2456</v>
      </c>
      <c r="Y1547" s="127" t="s">
        <v>9987</v>
      </c>
      <c r="Z1547" s="126"/>
      <c r="AA1547" s="11"/>
      <c r="AB1547" s="128"/>
      <c r="AC1547" s="11"/>
      <c r="AD1547" s="11"/>
      <c r="AE1547" s="11"/>
      <c r="AF1547" s="15"/>
      <c r="AG1547" s="56" t="str">
        <f>IFERROR(VLOOKUP(표1[[#This Row],[담당자]],'담당자 정보'!$B:$D,2,0),"")</f>
        <v>모아라인</v>
      </c>
      <c r="AH1547" s="11" t="str">
        <f>IFERROR(VLOOKUP(표1[[#This Row],[담당자]],'담당자 정보'!$B:$E,4,0),"")</f>
        <v>인프라확장_3팀</v>
      </c>
      <c r="AI1547" s="167" t="s">
        <v>333</v>
      </c>
      <c r="AJ1547" s="39" t="str">
        <f>IFERROR(VLOOKUP(표1[[#This Row],[담당자]],배민비즈계정!$B:$E,3,0),"")</f>
        <v>samsami7777777</v>
      </c>
      <c r="AK1547" s="39" t="str">
        <f>IFERROR(VLOOKUP(표1[[#This Row],[담당자]],배민비즈계정!$B:$E,4,0),"")</f>
        <v>010-5212-8218</v>
      </c>
      <c r="AL1547" s="12" t="str">
        <f>VLOOKUP(표1[[#This Row],[담당자]],배민비즈계정!$B:$E,2,0)</f>
        <v>모아라인</v>
      </c>
      <c r="AM1547" s="11" t="str">
        <f>VLOOKUP(표1[[#This Row],[담당자]],'담당자 정보'!B:G,6,FALSE)</f>
        <v>김영선</v>
      </c>
      <c r="AN1547" s="11" t="str">
        <f>VLOOKUP(표1[[#This Row],[팀장]],배민비즈계정!$B:$E,3,FALSE)</f>
        <v>samsami7777777</v>
      </c>
      <c r="AO1547" s="16" t="str">
        <f>VLOOKUP(표1[[#This Row],[팀장]],배민비즈계정!$B:$E,4,FALSE)</f>
        <v>010-5212-8218</v>
      </c>
      <c r="AP1547" s="2" t="str">
        <f t="shared" si="25"/>
        <v>서울</v>
      </c>
      <c r="AQ1547" s="2" t="str">
        <f t="shared" si="26"/>
        <v>강남구</v>
      </c>
      <c r="AR1547" s="2" t="str">
        <f>_xlfn.XLOOKUP(표1[[#This Row],[시도2]]&amp;" "&amp;표1[[#This Row],[시군구2]],요금제0402!C:C,요금제0402!G:G)</f>
        <v>서울A</v>
      </c>
      <c r="AS1547" s="2"/>
      <c r="AT1547" s="2"/>
      <c r="AU1547" s="2"/>
    </row>
    <row r="1548" spans="1:47" ht="16.5" customHeight="1">
      <c r="A1548" s="60">
        <v>1546</v>
      </c>
      <c r="B1548" s="17"/>
      <c r="C1548" s="17" t="s">
        <v>9988</v>
      </c>
      <c r="D1548" s="17" t="s">
        <v>9989</v>
      </c>
      <c r="E1548" s="11" t="s">
        <v>3758</v>
      </c>
      <c r="F1548" s="17" t="s">
        <v>57</v>
      </c>
      <c r="G1548" s="17" t="s">
        <v>337</v>
      </c>
      <c r="H1548" s="11">
        <v>1</v>
      </c>
      <c r="I1548" s="154"/>
      <c r="J1548" s="17" t="s">
        <v>9990</v>
      </c>
      <c r="K1548" s="17" t="s">
        <v>9991</v>
      </c>
      <c r="L1548" s="11" t="s">
        <v>9237</v>
      </c>
      <c r="M1548" s="12">
        <v>45800</v>
      </c>
      <c r="N1548" s="12">
        <v>45805</v>
      </c>
      <c r="O1548" s="78" t="str">
        <f>IFERROR(_xlfn.XLOOKUP(표1[[#This Row],[시도]]&amp;" "&amp;표1[[#This Row],[시군구]],요금제0402!C:C,요금제0402!G:G),"-")</f>
        <v>서울B&amp;경인A</v>
      </c>
      <c r="P1548" s="156"/>
      <c r="Q1548" s="57">
        <v>0</v>
      </c>
      <c r="R1548" s="18">
        <v>100</v>
      </c>
      <c r="S1548" s="18">
        <v>50</v>
      </c>
      <c r="T1548" s="39" t="s">
        <v>64</v>
      </c>
      <c r="U1548" s="17"/>
      <c r="V1548" s="17"/>
      <c r="W1548" s="17"/>
      <c r="X1548" s="17" t="s">
        <v>9992</v>
      </c>
      <c r="Y1548" s="158" t="s">
        <v>9993</v>
      </c>
      <c r="Z1548" s="159"/>
      <c r="AA1548" s="17"/>
      <c r="AB1548" s="160"/>
      <c r="AC1548" s="17"/>
      <c r="AD1548" s="17"/>
      <c r="AE1548" s="17"/>
      <c r="AF1548" s="32"/>
      <c r="AG1548" s="56" t="str">
        <f>IFERROR(VLOOKUP(표1[[#This Row],[담당자]],'담당자 정보'!$B:$D,2,0),"")</f>
        <v>바로고</v>
      </c>
      <c r="AH1548" s="17" t="str">
        <f>IFERROR(VLOOKUP(표1[[#This Row],[담당자]],'담당자 정보'!$B:$E,4,0),"")</f>
        <v>4팀</v>
      </c>
      <c r="AI1548" s="167" t="s">
        <v>222</v>
      </c>
      <c r="AJ1548" s="41" t="str">
        <f>IFERROR(VLOOKUP(표1[[#This Row],[담당자]],배민비즈계정!$B:$E,3,0),"")</f>
        <v>tmdrl1539</v>
      </c>
      <c r="AK1548" s="41" t="str">
        <f>IFERROR(VLOOKUP(표1[[#This Row],[담당자]],배민비즈계정!$B:$E,4,0),"")</f>
        <v>010-4629-1734</v>
      </c>
      <c r="AL1548" s="78" t="str">
        <f>VLOOKUP(표1[[#This Row],[담당자]],배민비즈계정!$B:$E,2,0)</f>
        <v>4팀</v>
      </c>
      <c r="AM1548" s="17" t="str">
        <f>VLOOKUP(표1[[#This Row],[담당자]],'담당자 정보'!B:G,6,FALSE)</f>
        <v>평정현</v>
      </c>
      <c r="AN1548" s="17" t="str">
        <f>VLOOKUP(표1[[#This Row],[팀장]],배민비즈계정!$B:$E,3,FALSE)</f>
        <v>jhpyeong</v>
      </c>
      <c r="AO1548" s="103" t="str">
        <f>VLOOKUP(표1[[#This Row],[팀장]],배민비즈계정!$B:$E,4,FALSE)</f>
        <v>010-4660-7292</v>
      </c>
      <c r="AP1548" s="2" t="str">
        <f t="shared" si="25"/>
        <v>서울</v>
      </c>
      <c r="AQ1548" s="2" t="str">
        <f t="shared" si="26"/>
        <v>동대문구</v>
      </c>
      <c r="AR1548" s="2" t="str">
        <f>_xlfn.XLOOKUP(표1[[#This Row],[시도2]]&amp;" "&amp;표1[[#This Row],[시군구2]],요금제0402!C:C,요금제0402!G:G)</f>
        <v>서울B&amp;경인A</v>
      </c>
      <c r="AS1548" s="2"/>
      <c r="AT1548" s="2"/>
      <c r="AU1548" s="2"/>
    </row>
  </sheetData>
  <mergeCells count="2">
    <mergeCell ref="AL1:AO1"/>
    <mergeCell ref="AC1:AF1"/>
  </mergeCells>
  <phoneticPr fontId="4" type="noConversion"/>
  <conditionalFormatting sqref="A1:A658 C1:N1354 A3:B1548 H3:H1548 A1327:A1048576 A1355:N1355 C1356:N1048576 E3:E1548">
    <cfRule type="expression" dxfId="45" priority="6">
      <formula>IF($E1="계약종료",1,0)</formula>
    </cfRule>
    <cfRule type="expression" dxfId="44" priority="8">
      <formula>IF($E1="운영중지",1,0)</formula>
    </cfRule>
  </conditionalFormatting>
  <conditionalFormatting sqref="C1:N1354 H3:H1548 A1355:N1355 A1:A658 A3:B1548 A1327:A1048576 C1356:N1048576 E3:E1548">
    <cfRule type="expression" dxfId="43" priority="76">
      <formula>IF($E1="준비중",1,0)</formula>
    </cfRule>
  </conditionalFormatting>
  <conditionalFormatting sqref="D1:D1048576">
    <cfRule type="duplicateValues" dxfId="42" priority="306"/>
  </conditionalFormatting>
  <conditionalFormatting sqref="E1257:E1261">
    <cfRule type="expression" dxfId="41" priority="35">
      <formula>IF($E1257="운영중지",1,0)</formula>
    </cfRule>
  </conditionalFormatting>
  <conditionalFormatting sqref="E1263:E1267">
    <cfRule type="expression" dxfId="40" priority="31">
      <formula>IF($E1263="운영중지",1,0)</formula>
    </cfRule>
  </conditionalFormatting>
  <conditionalFormatting sqref="E1271">
    <cfRule type="expression" dxfId="39" priority="26">
      <formula>IF($E1271="운영중지",1,0)</formula>
    </cfRule>
  </conditionalFormatting>
  <conditionalFormatting sqref="E1273:E1274">
    <cfRule type="expression" dxfId="38" priority="25">
      <formula>IF($E1273="운영중지",1,0)</formula>
    </cfRule>
  </conditionalFormatting>
  <conditionalFormatting sqref="E1278">
    <cfRule type="expression" dxfId="37" priority="24">
      <formula>IF($E1278="운영중지",1,0)</formula>
    </cfRule>
  </conditionalFormatting>
  <conditionalFormatting sqref="E1284:E1285">
    <cfRule type="expression" dxfId="36" priority="27">
      <formula>IF($E1284="운영중지",1,0)</formula>
    </cfRule>
  </conditionalFormatting>
  <conditionalFormatting sqref="E1289">
    <cfRule type="expression" dxfId="35" priority="28">
      <formula>IF($E1289="운영중지",1,0)</formula>
    </cfRule>
  </conditionalFormatting>
  <conditionalFormatting sqref="E1292">
    <cfRule type="expression" dxfId="34" priority="23">
      <formula>IF($E1292="운영중지",1,0)</formula>
    </cfRule>
  </conditionalFormatting>
  <conditionalFormatting sqref="E1294">
    <cfRule type="expression" dxfId="33" priority="7">
      <formula>IF($E1294="운영중지",1,0)</formula>
    </cfRule>
  </conditionalFormatting>
  <conditionalFormatting sqref="E1296:E1298">
    <cfRule type="expression" dxfId="32" priority="20">
      <formula>IF($E1296="운영중지",1,0)</formula>
    </cfRule>
  </conditionalFormatting>
  <conditionalFormatting sqref="E1300:E1301">
    <cfRule type="expression" dxfId="31" priority="18">
      <formula>IF($E1300="운영중지",1,0)</formula>
    </cfRule>
  </conditionalFormatting>
  <conditionalFormatting sqref="E1303">
    <cfRule type="expression" dxfId="30" priority="17">
      <formula>IF($E1303="운영중지",1,0)</formula>
    </cfRule>
  </conditionalFormatting>
  <conditionalFormatting sqref="E1305">
    <cfRule type="expression" dxfId="29" priority="16">
      <formula>IF($E1305="운영중지",1,0)</formula>
    </cfRule>
  </conditionalFormatting>
  <conditionalFormatting sqref="E1307:E1308">
    <cfRule type="expression" dxfId="28" priority="14">
      <formula>IF($E1307="운영중지",1,0)</formula>
    </cfRule>
  </conditionalFormatting>
  <conditionalFormatting sqref="E1311:E1312">
    <cfRule type="expression" dxfId="27" priority="12">
      <formula>IF($E1311="운영중지",1,0)</formula>
    </cfRule>
  </conditionalFormatting>
  <conditionalFormatting sqref="E1319">
    <cfRule type="expression" dxfId="26" priority="11">
      <formula>IF($E1319="운영중지",1,0)</formula>
    </cfRule>
  </conditionalFormatting>
  <conditionalFormatting sqref="E664:H664 N972 I1118 I1121">
    <cfRule type="expression" dxfId="25" priority="138">
      <formula>IF($E664="준비중",1,0)</formula>
    </cfRule>
    <cfRule type="expression" dxfId="24" priority="176">
      <formula>IF($E664="오픈보류",1,0)</formula>
    </cfRule>
    <cfRule type="expression" dxfId="23" priority="186">
      <formula>IF($E664="운영중지",1,0)</formula>
    </cfRule>
  </conditionalFormatting>
  <conditionalFormatting sqref="E665:N1106 E3:N663 C3:D1122 A3:B1548 J664:N664 N994:N1548 E1:E999995">
    <cfRule type="expression" dxfId="22" priority="126">
      <formula>IF($E1="운영중지",1,0)</formula>
    </cfRule>
  </conditionalFormatting>
  <conditionalFormatting sqref="E665:N1106 E3:N663 C3:D1122 A3:B1548 H3:H1548 J664:N664 N994:N1548 E3:E1548">
    <cfRule type="expression" dxfId="21" priority="65">
      <formula>IF($E3="오픈보류",1,0)</formula>
    </cfRule>
  </conditionalFormatting>
  <conditionalFormatting sqref="H3:H1548">
    <cfRule type="expression" dxfId="20" priority="66">
      <formula>IF($E3="운영중지",1,0)</formula>
    </cfRule>
    <cfRule type="expression" dxfId="19" priority="90">
      <formula>IF($E3="운영중지",1,0)</formula>
    </cfRule>
  </conditionalFormatting>
  <conditionalFormatting sqref="H1107:H1140">
    <cfRule type="expression" dxfId="18" priority="89">
      <formula>IF($E1107="오픈보류",1,0)</formula>
    </cfRule>
  </conditionalFormatting>
  <conditionalFormatting sqref="L1107:L1110">
    <cfRule type="expression" dxfId="17" priority="83">
      <formula>IF($E1107="오픈보류",1,0)</formula>
    </cfRule>
    <cfRule type="expression" dxfId="16" priority="84">
      <formula>IF($E1107="운영중지",1,0)</formula>
    </cfRule>
  </conditionalFormatting>
  <conditionalFormatting sqref="M899:M983">
    <cfRule type="expression" dxfId="15" priority="125">
      <formula>IF($E899="오픈보류",1,0)</formula>
    </cfRule>
  </conditionalFormatting>
  <conditionalFormatting sqref="M994:M1548">
    <cfRule type="expression" dxfId="14" priority="61">
      <formula>IF($E994="준비중",1,0)</formula>
    </cfRule>
    <cfRule type="expression" dxfId="13" priority="62">
      <formula>IF($E994="오픈보류",1,0)</formula>
    </cfRule>
    <cfRule type="expression" dxfId="12" priority="63">
      <formula>IF($E994="운영중지",1,0)</formula>
    </cfRule>
  </conditionalFormatting>
  <conditionalFormatting sqref="M983:N993">
    <cfRule type="expression" dxfId="11" priority="115">
      <formula>IF($E983="준비중",1,0)</formula>
    </cfRule>
    <cfRule type="expression" dxfId="10" priority="116">
      <formula>IF($E983="오픈보류",1,0)</formula>
    </cfRule>
    <cfRule type="expression" dxfId="9" priority="117">
      <formula>IF($E983="운영중지",1,0)</formula>
    </cfRule>
  </conditionalFormatting>
  <conditionalFormatting sqref="N968">
    <cfRule type="expression" dxfId="8" priority="112">
      <formula>IF($E968="준비중",1,0)</formula>
    </cfRule>
    <cfRule type="expression" dxfId="7" priority="113">
      <formula>IF($E968="오픈보류",1,0)</formula>
    </cfRule>
    <cfRule type="expression" dxfId="6" priority="114">
      <formula>IF($E968="운영중지",1,0)</formula>
    </cfRule>
  </conditionalFormatting>
  <conditionalFormatting sqref="N970">
    <cfRule type="expression" dxfId="5" priority="58">
      <formula>IF($E970="준비중",1,0)</formula>
    </cfRule>
    <cfRule type="expression" dxfId="4" priority="59">
      <formula>IF($E970="오픈보류",1,0)</formula>
    </cfRule>
    <cfRule type="expression" dxfId="3" priority="60">
      <formula>IF($E970="운영중지",1,0)</formula>
    </cfRule>
  </conditionalFormatting>
  <conditionalFormatting sqref="AG2:AH1548 AH1356:AH1048576">
    <cfRule type="cellIs" dxfId="2" priority="207" operator="equal">
      <formula>"모아라인"</formula>
    </cfRule>
    <cfRule type="cellIs" dxfId="1" priority="208" operator="equal">
      <formula>"딜버"</formula>
    </cfRule>
  </conditionalFormatting>
  <hyperlinks>
    <hyperlink ref="AB546" r:id="rId1" display="sechanggls@daum.net" xr:uid="{8E2F6B28-60D3-431C-8E86-E77B6F5A3F5C}"/>
    <hyperlink ref="AB1368" r:id="rId2" display="parkckrud@gmail.com" xr:uid="{674F2E3B-6D6C-41E9-93EA-1DF4F6204E5E}"/>
    <hyperlink ref="AB1340" r:id="rId3" xr:uid="{70FB6F0A-3DD9-4BA6-B9FF-61DD9CAF4E6F}"/>
  </hyperlinks>
  <pageMargins left="0.7" right="0.7" top="0.75" bottom="0.75" header="0.3" footer="0.3"/>
  <pageSetup paperSize="9" orientation="portrait" r:id="rId4"/>
  <legacyDrawing r:id="rId5"/>
  <tableParts count="1"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299F0-ED99-4EC8-A88E-BFE57C2F812E}">
  <sheetPr codeName="Sheet11"/>
  <dimension ref="A1:O15"/>
  <sheetViews>
    <sheetView workbookViewId="0">
      <selection activeCell="F12" sqref="F12"/>
    </sheetView>
  </sheetViews>
  <sheetFormatPr defaultRowHeight="16.5" customHeight="1"/>
  <cols>
    <col min="1" max="1" width="5.59765625" customWidth="1"/>
    <col min="2" max="2" width="10.69921875" customWidth="1"/>
    <col min="3" max="3" width="24.3984375" customWidth="1"/>
    <col min="4" max="4" width="14" bestFit="1" customWidth="1"/>
    <col min="5" max="5" width="12.59765625" customWidth="1"/>
    <col min="6" max="6" width="24.19921875" customWidth="1"/>
    <col min="7" max="7" width="14.59765625" customWidth="1"/>
    <col min="8" max="9" width="12.59765625" customWidth="1"/>
    <col min="10" max="10" width="20.3984375" customWidth="1"/>
    <col min="11" max="11" width="12.59765625" style="46" customWidth="1"/>
    <col min="12" max="14" width="17" customWidth="1"/>
    <col min="15" max="15" width="13.3984375" customWidth="1"/>
  </cols>
  <sheetData>
    <row r="1" spans="1:15" ht="17.399999999999999">
      <c r="A1" s="176" t="s">
        <v>6</v>
      </c>
      <c r="B1" s="176" t="s">
        <v>9994</v>
      </c>
      <c r="C1" s="176" t="s">
        <v>9995</v>
      </c>
      <c r="D1" s="176" t="s">
        <v>9996</v>
      </c>
      <c r="E1" s="176" t="s">
        <v>9997</v>
      </c>
      <c r="F1" s="176" t="s">
        <v>9998</v>
      </c>
      <c r="G1" s="176" t="s">
        <v>9999</v>
      </c>
      <c r="H1" s="176" t="s">
        <v>10000</v>
      </c>
      <c r="I1" s="176" t="s">
        <v>10001</v>
      </c>
      <c r="J1" s="177" t="s">
        <v>10002</v>
      </c>
      <c r="K1" s="176" t="s">
        <v>10003</v>
      </c>
      <c r="L1" s="176" t="s">
        <v>10004</v>
      </c>
      <c r="M1" s="176" t="s">
        <v>10005</v>
      </c>
      <c r="N1" s="176" t="s">
        <v>10006</v>
      </c>
      <c r="O1" s="176" t="s">
        <v>10007</v>
      </c>
    </row>
    <row r="2" spans="1:15" ht="17.399999999999999">
      <c r="A2" s="173">
        <f>ROW() - ROW(표2[[#Headers],[NO]])</f>
        <v>1</v>
      </c>
      <c r="B2" s="173" t="s">
        <v>10008</v>
      </c>
      <c r="C2" s="173" t="s">
        <v>10009</v>
      </c>
      <c r="D2" s="173" t="str">
        <f>_xlfn.XLOOKUP(C2,'협력사 DB'!$C:$C,'협력사 DB'!$D:$D)</f>
        <v>DP2407198907</v>
      </c>
      <c r="E2" s="173" t="s">
        <v>10010</v>
      </c>
      <c r="F2" s="173" t="s">
        <v>10011</v>
      </c>
      <c r="G2" s="173" t="str">
        <f>_xlfn.XLOOKUP(표2[[#This Row],[기존 협력사명]],'협력사 DB'!C:C,'협력사 DB'!D:D)</f>
        <v>DP2502072084</v>
      </c>
      <c r="H2" s="173" t="s">
        <v>10012</v>
      </c>
      <c r="I2" s="173" t="str">
        <f>_xlfn.XLOOKUP(표2[[#This Row],[기존 협력사명]],'협력사 DB'!C:C,'협력사 DB'!X:X)</f>
        <v>이명재</v>
      </c>
      <c r="J2" s="173" t="str">
        <f>IF(표2[[#This Row],[변경 대표자]]=표2[[#This Row],[이전 대표자]],"동일","다름")</f>
        <v>다름</v>
      </c>
      <c r="K2" s="173"/>
      <c r="L2" s="173" t="s">
        <v>64</v>
      </c>
      <c r="M2" s="173" t="s">
        <v>64</v>
      </c>
      <c r="N2" s="173" t="s">
        <v>64</v>
      </c>
      <c r="O2" s="173" t="s">
        <v>64</v>
      </c>
    </row>
    <row r="3" spans="1:15" ht="17.399999999999999">
      <c r="A3" s="173">
        <f>ROW() - ROW(표2[[#Headers],[NO]])</f>
        <v>2</v>
      </c>
      <c r="B3" s="173" t="s">
        <v>10013</v>
      </c>
      <c r="C3" s="173" t="s">
        <v>10009</v>
      </c>
      <c r="D3" s="173" t="str">
        <f>_xlfn.XLOOKUP(C3,'협력사 DB'!$C:$C,'협력사 DB'!$D:$D)</f>
        <v>DP2407198907</v>
      </c>
      <c r="E3" s="174">
        <v>45777</v>
      </c>
      <c r="F3" s="173" t="s">
        <v>2588</v>
      </c>
      <c r="G3" s="173" t="str">
        <f>_xlfn.XLOOKUP(표2[[#This Row],[기존 협력사명]],'협력사 DB'!C:C,'협력사 DB'!D:D)</f>
        <v>DP2406108211</v>
      </c>
      <c r="H3" s="173" t="s">
        <v>10012</v>
      </c>
      <c r="I3" s="173" t="str">
        <f>_xlfn.XLOOKUP(표2[[#This Row],[기존 협력사명]],'협력사 DB'!C:C,'협력사 DB'!X:X)</f>
        <v>이명재</v>
      </c>
      <c r="J3" s="173" t="str">
        <f>IF(표2[[#This Row],[변경 대표자]]=표2[[#This Row],[이전 대표자]],"동일","다름")</f>
        <v>다름</v>
      </c>
      <c r="K3" s="173"/>
      <c r="L3" s="173" t="s">
        <v>86</v>
      </c>
      <c r="M3" s="173" t="s">
        <v>64</v>
      </c>
      <c r="N3" s="173" t="s">
        <v>64</v>
      </c>
      <c r="O3" s="173" t="s">
        <v>64</v>
      </c>
    </row>
    <row r="4" spans="1:15" ht="17.399999999999999">
      <c r="A4" s="173">
        <f>ROW() - ROW(표2[[#Headers],[NO]])</f>
        <v>3</v>
      </c>
      <c r="B4" s="173" t="s">
        <v>10013</v>
      </c>
      <c r="C4" s="173" t="s">
        <v>10009</v>
      </c>
      <c r="D4" s="173" t="str">
        <f>_xlfn.XLOOKUP(C4,'협력사 DB'!$C:$C,'협력사 DB'!$D:$D)</f>
        <v>DP2407198907</v>
      </c>
      <c r="E4" s="173" t="s">
        <v>10010</v>
      </c>
      <c r="F4" s="173" t="s">
        <v>5839</v>
      </c>
      <c r="G4" s="173" t="str">
        <f>_xlfn.XLOOKUP(표2[[#This Row],[기존 협력사명]],'협력사 DB'!C:C,'협력사 DB'!D:D)</f>
        <v>DP2408163456</v>
      </c>
      <c r="H4" s="173" t="s">
        <v>10012</v>
      </c>
      <c r="I4" s="173" t="str">
        <f>_xlfn.XLOOKUP(표2[[#This Row],[기존 협력사명]],'협력사 DB'!C:C,'협력사 DB'!X:X)</f>
        <v>이명재</v>
      </c>
      <c r="J4" s="173" t="str">
        <f>IF(표2[[#This Row],[변경 대표자]]=표2[[#This Row],[이전 대표자]],"동일","다름")</f>
        <v>다름</v>
      </c>
      <c r="K4" s="173"/>
      <c r="L4" s="173" t="s">
        <v>86</v>
      </c>
      <c r="M4" s="173" t="s">
        <v>64</v>
      </c>
      <c r="N4" s="173" t="s">
        <v>64</v>
      </c>
      <c r="O4" s="173" t="s">
        <v>64</v>
      </c>
    </row>
    <row r="5" spans="1:15" ht="17.399999999999999">
      <c r="A5" s="173">
        <f>ROW() - ROW(표2[[#Headers],[NO]])</f>
        <v>4</v>
      </c>
      <c r="B5" s="173" t="s">
        <v>10008</v>
      </c>
      <c r="C5" s="173" t="s">
        <v>8807</v>
      </c>
      <c r="D5" s="173" t="str">
        <f>_xlfn.XLOOKUP(C5,'협력사 DB'!$C:$C,'협력사 DB'!$D:$D)</f>
        <v>DP2503210273</v>
      </c>
      <c r="E5" s="173" t="s">
        <v>10010</v>
      </c>
      <c r="F5" s="173" t="s">
        <v>8143</v>
      </c>
      <c r="G5" s="173" t="str">
        <f>_xlfn.XLOOKUP(표2[[#This Row],[기존 협력사명]],'협력사 DB'!C:C,'협력사 DB'!D:D)</f>
        <v>DP2502143708</v>
      </c>
      <c r="H5" s="173" t="s">
        <v>294</v>
      </c>
      <c r="I5" s="173" t="str">
        <f>_xlfn.XLOOKUP(표2[[#This Row],[기존 협력사명]],'협력사 DB'!C:C,'협력사 DB'!X:X)</f>
        <v>김진국</v>
      </c>
      <c r="J5" s="173" t="str">
        <f>IF(표2[[#This Row],[변경 대표자]]=표2[[#This Row],[이전 대표자]],"동일","다름")</f>
        <v>동일</v>
      </c>
      <c r="K5" s="173"/>
      <c r="L5" s="173" t="s">
        <v>64</v>
      </c>
      <c r="M5" s="173"/>
      <c r="N5" s="173" t="s">
        <v>64</v>
      </c>
      <c r="O5" s="173"/>
    </row>
    <row r="6" spans="1:15" ht="17.399999999999999">
      <c r="A6" s="173">
        <f>ROW() - ROW(표2[[#Headers],[NO]])</f>
        <v>5</v>
      </c>
      <c r="B6" s="173" t="s">
        <v>10008</v>
      </c>
      <c r="C6" s="173" t="s">
        <v>9254</v>
      </c>
      <c r="D6" s="173" t="str">
        <f>_xlfn.XLOOKUP(C6,'협력사 DB'!$C:$C,'협력사 DB'!$D:$D)</f>
        <v>DP2504112397</v>
      </c>
      <c r="E6" s="173" t="s">
        <v>10010</v>
      </c>
      <c r="F6" s="173" t="s">
        <v>8442</v>
      </c>
      <c r="G6" s="173" t="str">
        <f>_xlfn.XLOOKUP(표2[[#This Row],[기존 협력사명]],'협력사 DB'!C:C,'협력사 DB'!D:D)</f>
        <v>DP2502281330</v>
      </c>
      <c r="H6" s="173" t="s">
        <v>8447</v>
      </c>
      <c r="I6" s="173" t="str">
        <f>_xlfn.XLOOKUP(표2[[#This Row],[기존 협력사명]],'협력사 DB'!C:C,'협력사 DB'!X:X)</f>
        <v>이용재</v>
      </c>
      <c r="J6" s="173" t="str">
        <f>IF(표2[[#This Row],[변경 대표자]]=표2[[#This Row],[이전 대표자]],"동일","다름")</f>
        <v>동일</v>
      </c>
      <c r="K6" s="173"/>
      <c r="L6" s="173" t="s">
        <v>64</v>
      </c>
      <c r="M6" s="173"/>
      <c r="N6" s="173" t="s">
        <v>64</v>
      </c>
      <c r="O6" s="173"/>
    </row>
    <row r="7" spans="1:15" ht="17.399999999999999">
      <c r="A7" s="173">
        <f>ROW() - ROW(표2[[#Headers],[NO]])</f>
        <v>6</v>
      </c>
      <c r="B7" s="46" t="s">
        <v>10008</v>
      </c>
      <c r="C7" s="46" t="s">
        <v>8841</v>
      </c>
      <c r="D7" s="173" t="str">
        <f>_xlfn.XLOOKUP(C7,'협력사 DB'!$C:$C,'협력사 DB'!$D:$D)</f>
        <v>DP2503212789</v>
      </c>
      <c r="E7" s="175">
        <v>45784</v>
      </c>
      <c r="F7" s="46" t="s">
        <v>10014</v>
      </c>
      <c r="G7" s="173" t="str">
        <f>_xlfn.XLOOKUP(표2[[#This Row],[기존 협력사명]],'협력사 DB'!C:C,'협력사 DB'!D:D)</f>
        <v>DP2503210273</v>
      </c>
      <c r="H7" s="46" t="s">
        <v>10015</v>
      </c>
      <c r="I7" s="173" t="str">
        <f>_xlfn.XLOOKUP(표2[[#This Row],[기존 협력사명]],'협력사 DB'!C:C,'협력사 DB'!X:X)</f>
        <v>김진국</v>
      </c>
      <c r="J7" s="173" t="str">
        <f>IF(표2[[#This Row],[변경 대표자]]=표2[[#This Row],[이전 대표자]],"동일","다름")</f>
        <v>동일</v>
      </c>
      <c r="K7" s="173"/>
      <c r="L7" s="46" t="s">
        <v>86</v>
      </c>
      <c r="M7" s="46"/>
      <c r="N7" s="173" t="s">
        <v>64</v>
      </c>
      <c r="O7" s="173"/>
    </row>
    <row r="8" spans="1:15" ht="17.399999999999999">
      <c r="A8" s="173">
        <f>ROW() - ROW(표2[[#Headers],[NO]])</f>
        <v>7</v>
      </c>
      <c r="B8" s="173" t="s">
        <v>10013</v>
      </c>
      <c r="C8" s="173" t="s">
        <v>8703</v>
      </c>
      <c r="D8" s="173" t="str">
        <f>_xlfn.XLOOKUP(C8,'협력사 DB'!$C:$C,'협력사 DB'!$D:$D)</f>
        <v>DP2503149488</v>
      </c>
      <c r="E8" s="175">
        <v>45784</v>
      </c>
      <c r="F8" s="173" t="s">
        <v>10016</v>
      </c>
      <c r="G8" s="173" t="str">
        <f>_xlfn.XLOOKUP(표2[[#This Row],[기존 협력사명]],'협력사 DB'!C:C,'협력사 DB'!D:D)</f>
        <v>DP2408091756</v>
      </c>
      <c r="H8" s="173" t="s">
        <v>5607</v>
      </c>
      <c r="I8" s="173" t="str">
        <f>_xlfn.XLOOKUP(표2[[#This Row],[기존 협력사명]],'협력사 DB'!C:C,'협력사 DB'!X:X)</f>
        <v>김현숙</v>
      </c>
      <c r="J8" s="173" t="str">
        <f>IF(표2[[#This Row],[변경 대표자]]=표2[[#This Row],[이전 대표자]],"동일","다름")</f>
        <v>동일</v>
      </c>
      <c r="K8" s="173"/>
      <c r="L8" s="173" t="s">
        <v>86</v>
      </c>
      <c r="M8" s="173"/>
      <c r="N8" s="173" t="s">
        <v>64</v>
      </c>
      <c r="O8" s="173"/>
    </row>
    <row r="9" spans="1:15" ht="16.5" customHeight="1">
      <c r="A9" s="173">
        <f>ROW() - ROW(표2[[#Headers],[NO]])</f>
        <v>8</v>
      </c>
      <c r="B9" s="173" t="s">
        <v>10017</v>
      </c>
      <c r="C9" s="173" t="s">
        <v>6640</v>
      </c>
      <c r="D9" s="173" t="str">
        <f>_xlfn.XLOOKUP(C9,'협력사 DB'!$C:$C,'협력사 DB'!$D:$D)</f>
        <v>DP2409133792</v>
      </c>
      <c r="E9" s="174">
        <v>45791</v>
      </c>
      <c r="F9" s="173" t="s">
        <v>7488</v>
      </c>
      <c r="G9" s="173" t="str">
        <f>_xlfn.XLOOKUP(표2[[#This Row],[기존 협력사명]],'협력사 DB'!C:C,'협력사 DB'!D:D)</f>
        <v>DP2412065414</v>
      </c>
      <c r="H9" s="173"/>
      <c r="I9" s="173" t="str">
        <f>_xlfn.XLOOKUP(표2[[#This Row],[기존 협력사명]],'협력사 DB'!C:C,'협력사 DB'!X:X)</f>
        <v>박상복</v>
      </c>
      <c r="J9" s="173" t="str">
        <f>IF(표2[[#This Row],[변경 대표자]]=표2[[#This Row],[이전 대표자]],"동일","다름")</f>
        <v>다름</v>
      </c>
      <c r="K9" s="173" t="s">
        <v>150</v>
      </c>
      <c r="L9" s="173" t="s">
        <v>64</v>
      </c>
      <c r="M9" s="177"/>
      <c r="N9" s="173"/>
      <c r="O9" s="173"/>
    </row>
    <row r="10" spans="1:15" ht="16.5" customHeight="1">
      <c r="A10" s="173">
        <f>ROW() - ROW(표2[[#Headers],[NO]])</f>
        <v>9</v>
      </c>
      <c r="B10" s="173" t="s">
        <v>10017</v>
      </c>
      <c r="C10" s="173" t="s">
        <v>8568</v>
      </c>
      <c r="D10" s="173" t="str">
        <f>_xlfn.XLOOKUP(C10,'협력사 DB'!$C:$C,'협력사 DB'!$D:$D)</f>
        <v>DP2503149950</v>
      </c>
      <c r="E10" s="174">
        <v>45791</v>
      </c>
      <c r="F10" s="173" t="s">
        <v>8488</v>
      </c>
      <c r="G10" s="173" t="str">
        <f>_xlfn.XLOOKUP(표2[[#This Row],[기존 협력사명]],'협력사 DB'!C:C,'협력사 DB'!D:D)</f>
        <v>DP2502289457</v>
      </c>
      <c r="H10" s="173" t="s">
        <v>8577</v>
      </c>
      <c r="I10" s="173" t="str">
        <f>_xlfn.XLOOKUP(표2[[#This Row],[기존 협력사명]],'협력사 DB'!C:C,'협력사 DB'!X:X)</f>
        <v>김민선</v>
      </c>
      <c r="J10" s="173" t="str">
        <f>IF(표2[[#This Row],[변경 대표자]]=표2[[#This Row],[이전 대표자]],"동일","다름")</f>
        <v>다름</v>
      </c>
      <c r="K10" s="173" t="s">
        <v>150</v>
      </c>
      <c r="L10" s="173" t="s">
        <v>86</v>
      </c>
      <c r="M10" s="177"/>
      <c r="N10" s="173"/>
      <c r="O10" s="173"/>
    </row>
    <row r="11" spans="1:15" ht="16.5" customHeight="1">
      <c r="A11" s="173">
        <f>ROW() - ROW(표2[[#Headers],[NO]])</f>
        <v>10</v>
      </c>
      <c r="B11" s="173" t="s">
        <v>10017</v>
      </c>
      <c r="C11" s="173" t="s">
        <v>10018</v>
      </c>
      <c r="D11" s="173" t="str">
        <f>_xlfn.XLOOKUP(C11,'협력사 DB'!$C:$C,'협력사 DB'!$D:$D)</f>
        <v>DP2406104593</v>
      </c>
      <c r="E11" s="174">
        <v>45791</v>
      </c>
      <c r="F11" s="173" t="s">
        <v>10019</v>
      </c>
      <c r="G11" s="173" t="str">
        <f>_xlfn.XLOOKUP(표2[[#This Row],[기존 협력사명]],'협력사 DB'!C:C,'협력사 DB'!D:D)</f>
        <v>DP2406177445</v>
      </c>
      <c r="H11" s="173" t="s">
        <v>1502</v>
      </c>
      <c r="I11" s="173" t="str">
        <f>_xlfn.XLOOKUP(표2[[#This Row],[기존 협력사명]],'협력사 DB'!C:C,'협력사 DB'!X:X)</f>
        <v>김홍근</v>
      </c>
      <c r="J11" s="173" t="str">
        <f>IF(표2[[#This Row],[변경 대표자]]=표2[[#This Row],[이전 대표자]],"동일","다름")</f>
        <v>동일</v>
      </c>
      <c r="K11" s="173" t="s">
        <v>86</v>
      </c>
      <c r="L11" s="173" t="s">
        <v>86</v>
      </c>
      <c r="M11" s="177"/>
      <c r="N11" s="173"/>
      <c r="O11" s="173"/>
    </row>
    <row r="12" spans="1:15" ht="16.5" customHeight="1">
      <c r="A12" s="173">
        <f>ROW() - ROW(표2[[#Headers],[NO]])</f>
        <v>11</v>
      </c>
      <c r="B12" s="173" t="s">
        <v>10017</v>
      </c>
      <c r="C12" s="173" t="s">
        <v>8091</v>
      </c>
      <c r="D12" s="173" t="str">
        <f>_xlfn.XLOOKUP(C12,'협력사 DB'!$C:$C,'협력사 DB'!$D:$D)</f>
        <v>DP2502145073</v>
      </c>
      <c r="E12" s="174">
        <v>45791</v>
      </c>
      <c r="F12" s="173" t="s">
        <v>8523</v>
      </c>
      <c r="G12" s="173" t="str">
        <f>_xlfn.XLOOKUP(표2[[#This Row],[기존 협력사명]],'협력사 DB'!C:C,'협력사 DB'!D:D)</f>
        <v>DP2503079465</v>
      </c>
      <c r="H12" s="173" t="s">
        <v>294</v>
      </c>
      <c r="I12" s="173" t="str">
        <f>_xlfn.XLOOKUP(표2[[#This Row],[기존 협력사명]],'협력사 DB'!C:C,'협력사 DB'!X:X)</f>
        <v>김진국</v>
      </c>
      <c r="J12" s="173" t="str">
        <f>IF(표2[[#This Row],[변경 대표자]]=표2[[#This Row],[이전 대표자]],"동일","다름")</f>
        <v>동일</v>
      </c>
      <c r="K12" s="173" t="s">
        <v>86</v>
      </c>
      <c r="L12" s="173" t="s">
        <v>86</v>
      </c>
      <c r="M12" s="173"/>
      <c r="N12" s="173" t="s">
        <v>64</v>
      </c>
      <c r="O12" s="173"/>
    </row>
    <row r="13" spans="1:15" ht="16.5" customHeight="1">
      <c r="A13" s="173">
        <f>ROW() - ROW(표2[[#Headers],[NO]])</f>
        <v>12</v>
      </c>
      <c r="B13" s="173" t="s">
        <v>10017</v>
      </c>
      <c r="C13" s="173" t="s">
        <v>8091</v>
      </c>
      <c r="D13" s="173" t="str">
        <f>_xlfn.XLOOKUP(C13,'협력사 DB'!$C:$C,'협력사 DB'!$D:$D)</f>
        <v>DP2502145073</v>
      </c>
      <c r="E13" s="174">
        <v>45791</v>
      </c>
      <c r="F13" s="173" t="s">
        <v>7868</v>
      </c>
      <c r="G13" s="173" t="str">
        <f>_xlfn.XLOOKUP(표2[[#This Row],[기존 협력사명]],'협력사 DB'!C:C,'협력사 DB'!D:D)</f>
        <v>DP2502034451</v>
      </c>
      <c r="H13" s="173" t="s">
        <v>294</v>
      </c>
      <c r="I13" s="173" t="str">
        <f>_xlfn.XLOOKUP(표2[[#This Row],[기존 협력사명]],'협력사 DB'!C:C,'협력사 DB'!X:X)</f>
        <v>김진국</v>
      </c>
      <c r="J13" s="173" t="str">
        <f>IF(표2[[#This Row],[변경 대표자]]=표2[[#This Row],[이전 대표자]],"동일","다름")</f>
        <v>동일</v>
      </c>
      <c r="K13" s="173" t="s">
        <v>86</v>
      </c>
      <c r="L13" s="173" t="s">
        <v>86</v>
      </c>
      <c r="M13" s="173"/>
      <c r="N13" s="173" t="s">
        <v>64</v>
      </c>
      <c r="O13" s="173"/>
    </row>
    <row r="14" spans="1:15" ht="16.5" customHeight="1">
      <c r="A14" s="173">
        <f>ROW() - ROW(표2[[#Headers],[NO]])</f>
        <v>13</v>
      </c>
      <c r="B14" s="173" t="s">
        <v>10017</v>
      </c>
      <c r="C14" s="173" t="s">
        <v>10020</v>
      </c>
      <c r="D14" s="173" t="str">
        <f>_xlfn.XLOOKUP(C14,'협력사 DB'!$C:$C,'협력사 DB'!$D:$D)</f>
        <v>DP2406171937</v>
      </c>
      <c r="E14" s="174">
        <v>45791</v>
      </c>
      <c r="F14" s="173" t="s">
        <v>2799</v>
      </c>
      <c r="G14" s="173" t="str">
        <f>_xlfn.XLOOKUP(표2[[#This Row],[기존 협력사명]],'협력사 DB'!C:C,'협력사 DB'!D:D)</f>
        <v>DP2406170525</v>
      </c>
      <c r="H14" s="173" t="s">
        <v>294</v>
      </c>
      <c r="I14" s="173" t="str">
        <f>_xlfn.XLOOKUP(표2[[#This Row],[기존 협력사명]],'협력사 DB'!C:C,'협력사 DB'!X:X)</f>
        <v>김진국</v>
      </c>
      <c r="J14" s="173" t="str">
        <f>IF(표2[[#This Row],[변경 대표자]]=표2[[#This Row],[이전 대표자]],"동일","다름")</f>
        <v>동일</v>
      </c>
      <c r="K14" s="173"/>
      <c r="L14" s="173"/>
      <c r="M14" s="177"/>
      <c r="N14" s="173"/>
      <c r="O14" s="173"/>
    </row>
    <row r="15" spans="1:15" ht="16.5" customHeight="1">
      <c r="A15" s="173">
        <f>ROW() - ROW(표2[[#Headers],[NO]])</f>
        <v>14</v>
      </c>
      <c r="B15" s="173" t="s">
        <v>10017</v>
      </c>
      <c r="C15" s="173" t="s">
        <v>10021</v>
      </c>
      <c r="D15" s="173" t="s">
        <v>2796</v>
      </c>
      <c r="E15" s="174">
        <v>45791</v>
      </c>
      <c r="F15" s="173" t="s">
        <v>10022</v>
      </c>
      <c r="G15" s="173" t="str">
        <f>_xlfn.XLOOKUP(표2[[#This Row],[기존 협력사명]],'협력사 DB'!C:C,'협력사 DB'!D:D)</f>
        <v>DP2408022068</v>
      </c>
      <c r="H15" s="173" t="s">
        <v>294</v>
      </c>
      <c r="I15" s="173" t="str">
        <f>_xlfn.XLOOKUP(표2[[#This Row],[기존 협력사명]],'협력사 DB'!C:C,'협력사 DB'!X:X)</f>
        <v>김진국</v>
      </c>
      <c r="J15" s="173" t="str">
        <f>IF(표2[[#This Row],[변경 대표자]]=표2[[#This Row],[이전 대표자]],"동일","다름")</f>
        <v>동일</v>
      </c>
      <c r="K15" s="173"/>
      <c r="L15" s="173"/>
      <c r="M15" s="177"/>
      <c r="N15" s="173"/>
      <c r="O15" s="173"/>
    </row>
  </sheetData>
  <phoneticPr fontId="4" type="noConversion"/>
  <dataValidations count="1">
    <dataValidation type="list" allowBlank="1" showInputMessage="1" showErrorMessage="1" sqref="B1:B1048576" xr:uid="{EBEB5F36-1573-4FEE-9387-4132BD3C2562}">
      <formula1>"오픈 완료, 오픈 예정"</formula1>
    </dataValidation>
  </dataValidation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5796F-E4DF-425E-86D6-AF8A209553DF}">
  <sheetPr codeName="Sheet9"/>
  <dimension ref="A1:U1455"/>
  <sheetViews>
    <sheetView topLeftCell="G1" workbookViewId="0">
      <selection activeCell="V1" sqref="V1:V1048576"/>
    </sheetView>
  </sheetViews>
  <sheetFormatPr defaultRowHeight="17.399999999999999"/>
  <cols>
    <col min="1" max="1" width="11.59765625" bestFit="1" customWidth="1"/>
    <col min="3" max="3" width="17.8984375" customWidth="1"/>
    <col min="4" max="6" width="9.8984375" bestFit="1" customWidth="1"/>
    <col min="7" max="7" width="11.19921875" customWidth="1"/>
    <col min="12" max="12" width="12.19921875" customWidth="1"/>
    <col min="15" max="21" width="10.09765625" bestFit="1" customWidth="1"/>
  </cols>
  <sheetData>
    <row r="1" spans="1:21">
      <c r="A1" s="178" t="s">
        <v>27</v>
      </c>
      <c r="B1" s="178" t="s">
        <v>10023</v>
      </c>
      <c r="C1" s="178" t="s">
        <v>8</v>
      </c>
      <c r="D1" s="179">
        <v>45756</v>
      </c>
      <c r="E1" s="179">
        <v>45763</v>
      </c>
      <c r="F1" s="179">
        <v>45770</v>
      </c>
      <c r="G1" s="179">
        <v>45777</v>
      </c>
      <c r="H1" s="179">
        <v>45784</v>
      </c>
      <c r="I1" s="179">
        <v>45791</v>
      </c>
      <c r="J1" s="179">
        <v>45798</v>
      </c>
      <c r="L1" s="178" t="s">
        <v>27</v>
      </c>
      <c r="M1" s="178" t="s">
        <v>10023</v>
      </c>
      <c r="N1" s="178" t="s">
        <v>8</v>
      </c>
      <c r="O1" s="179">
        <v>45756</v>
      </c>
      <c r="P1" s="179">
        <v>45763</v>
      </c>
      <c r="Q1" s="179">
        <v>45770</v>
      </c>
      <c r="R1" s="179">
        <v>45777</v>
      </c>
      <c r="S1" s="179">
        <v>45784</v>
      </c>
      <c r="T1" s="179">
        <v>45791</v>
      </c>
      <c r="U1" s="179">
        <v>45798</v>
      </c>
    </row>
    <row r="2" spans="1:21" ht="28.2">
      <c r="A2" s="180">
        <v>1198687135</v>
      </c>
      <c r="B2" s="180" t="s">
        <v>416</v>
      </c>
      <c r="C2" s="180" t="s">
        <v>10024</v>
      </c>
      <c r="D2" s="181"/>
      <c r="E2" s="181"/>
      <c r="F2" s="181"/>
      <c r="G2" s="181"/>
      <c r="H2" s="181"/>
      <c r="I2" s="181"/>
      <c r="J2" s="181"/>
      <c r="L2" s="180">
        <v>1198687135</v>
      </c>
      <c r="M2" s="180" t="s">
        <v>416</v>
      </c>
      <c r="N2" s="180" t="s">
        <v>10024</v>
      </c>
      <c r="O2" s="181"/>
      <c r="P2" s="181"/>
      <c r="Q2" s="181"/>
      <c r="R2" s="181"/>
      <c r="S2" s="181"/>
      <c r="T2" s="181"/>
      <c r="U2" s="181"/>
    </row>
    <row r="3" spans="1:21" ht="28.2">
      <c r="A3" s="180">
        <v>1198687135</v>
      </c>
      <c r="B3" s="180" t="s">
        <v>416</v>
      </c>
      <c r="C3" s="180" t="s">
        <v>10025</v>
      </c>
      <c r="D3" s="180">
        <v>1</v>
      </c>
      <c r="E3" s="180">
        <v>1</v>
      </c>
      <c r="F3" s="180">
        <v>1</v>
      </c>
      <c r="G3" s="180">
        <v>1</v>
      </c>
      <c r="H3" s="180">
        <v>1</v>
      </c>
      <c r="I3" s="180">
        <v>1</v>
      </c>
      <c r="J3" s="181"/>
      <c r="L3" s="180">
        <v>1198687135</v>
      </c>
      <c r="M3" s="180" t="s">
        <v>416</v>
      </c>
      <c r="N3" s="180" t="s">
        <v>10025</v>
      </c>
      <c r="O3" s="180">
        <v>1</v>
      </c>
      <c r="P3" s="180">
        <v>1</v>
      </c>
      <c r="Q3" s="180">
        <v>1</v>
      </c>
      <c r="R3" s="180">
        <v>1</v>
      </c>
      <c r="S3" s="180">
        <v>1</v>
      </c>
      <c r="T3" s="180">
        <v>1</v>
      </c>
      <c r="U3" s="181"/>
    </row>
    <row r="4" spans="1:21" ht="28.2">
      <c r="A4" s="180">
        <v>1198687135</v>
      </c>
      <c r="B4" s="180" t="s">
        <v>416</v>
      </c>
      <c r="C4" s="180" t="s">
        <v>10026</v>
      </c>
      <c r="D4" s="180">
        <v>1</v>
      </c>
      <c r="E4" s="180">
        <v>1</v>
      </c>
      <c r="F4" s="181"/>
      <c r="G4" s="181"/>
      <c r="H4" s="181"/>
      <c r="I4" s="181"/>
      <c r="J4" s="181"/>
      <c r="L4" s="180">
        <v>1198687135</v>
      </c>
      <c r="M4" s="180" t="s">
        <v>416</v>
      </c>
      <c r="N4" s="180" t="s">
        <v>10026</v>
      </c>
      <c r="O4" s="180">
        <v>1</v>
      </c>
      <c r="P4" s="180">
        <v>1</v>
      </c>
      <c r="Q4" s="181"/>
      <c r="R4" s="181"/>
      <c r="S4" s="181"/>
      <c r="T4" s="181"/>
      <c r="U4" s="181"/>
    </row>
    <row r="5" spans="1:21" ht="28.2">
      <c r="A5" s="180">
        <v>1198687135</v>
      </c>
      <c r="B5" s="180" t="s">
        <v>416</v>
      </c>
      <c r="C5" s="180" t="s">
        <v>10027</v>
      </c>
      <c r="D5" s="180">
        <v>1</v>
      </c>
      <c r="E5" s="180">
        <v>1</v>
      </c>
      <c r="F5" s="180">
        <v>1</v>
      </c>
      <c r="G5" s="180">
        <v>1</v>
      </c>
      <c r="H5" s="180">
        <v>1</v>
      </c>
      <c r="I5" s="180">
        <v>1</v>
      </c>
      <c r="J5" s="181"/>
      <c r="L5" s="180">
        <v>1198687135</v>
      </c>
      <c r="M5" s="180" t="s">
        <v>416</v>
      </c>
      <c r="N5" s="180" t="s">
        <v>10027</v>
      </c>
      <c r="O5" s="180">
        <v>1</v>
      </c>
      <c r="P5" s="180">
        <v>1</v>
      </c>
      <c r="Q5" s="180">
        <v>1</v>
      </c>
      <c r="R5" s="180">
        <v>1</v>
      </c>
      <c r="S5" s="180">
        <v>1</v>
      </c>
      <c r="T5" s="180">
        <v>1</v>
      </c>
      <c r="U5" s="180">
        <v>1</v>
      </c>
    </row>
    <row r="6" spans="1:21" ht="28.2">
      <c r="A6" s="180">
        <v>1198687135</v>
      </c>
      <c r="B6" s="180" t="s">
        <v>416</v>
      </c>
      <c r="C6" s="180" t="s">
        <v>10028</v>
      </c>
      <c r="D6" s="180">
        <v>1</v>
      </c>
      <c r="E6" s="180">
        <v>1</v>
      </c>
      <c r="F6" s="180">
        <v>1</v>
      </c>
      <c r="G6" s="180">
        <v>1</v>
      </c>
      <c r="H6" s="180">
        <v>1</v>
      </c>
      <c r="I6" s="180">
        <v>1</v>
      </c>
      <c r="J6" s="181"/>
      <c r="L6" s="180">
        <v>1198687135</v>
      </c>
      <c r="M6" s="180" t="s">
        <v>416</v>
      </c>
      <c r="N6" s="180" t="s">
        <v>10028</v>
      </c>
      <c r="O6" s="180">
        <v>1</v>
      </c>
      <c r="P6" s="180">
        <v>1</v>
      </c>
      <c r="Q6" s="180">
        <v>1</v>
      </c>
      <c r="R6" s="180">
        <v>1</v>
      </c>
      <c r="S6" s="180">
        <v>1</v>
      </c>
      <c r="T6" s="180">
        <v>1</v>
      </c>
      <c r="U6" s="181"/>
    </row>
    <row r="7" spans="1:21" ht="28.2">
      <c r="A7" s="180">
        <v>1198687135</v>
      </c>
      <c r="B7" s="180" t="s">
        <v>416</v>
      </c>
      <c r="C7" s="180" t="s">
        <v>10029</v>
      </c>
      <c r="D7" s="181"/>
      <c r="E7" s="181"/>
      <c r="F7" s="181"/>
      <c r="G7" s="181"/>
      <c r="H7" s="181"/>
      <c r="I7" s="181"/>
      <c r="J7" s="181"/>
      <c r="L7" s="180">
        <v>1198687135</v>
      </c>
      <c r="M7" s="180" t="s">
        <v>416</v>
      </c>
      <c r="N7" s="180" t="s">
        <v>10029</v>
      </c>
      <c r="O7" s="181"/>
      <c r="P7" s="181"/>
      <c r="Q7" s="181"/>
      <c r="R7" s="181"/>
      <c r="S7" s="181"/>
      <c r="T7" s="181"/>
      <c r="U7" s="181"/>
    </row>
    <row r="8" spans="1:21" ht="41.4">
      <c r="A8" s="180">
        <v>1198687135</v>
      </c>
      <c r="B8" s="180" t="s">
        <v>416</v>
      </c>
      <c r="C8" s="180" t="s">
        <v>10030</v>
      </c>
      <c r="D8" s="180">
        <v>1</v>
      </c>
      <c r="E8" s="180">
        <v>1</v>
      </c>
      <c r="F8" s="180">
        <v>1</v>
      </c>
      <c r="G8" s="180">
        <v>1</v>
      </c>
      <c r="H8" s="180">
        <v>1</v>
      </c>
      <c r="I8" s="180">
        <v>1</v>
      </c>
      <c r="J8" s="181"/>
      <c r="L8" s="180">
        <v>1198687135</v>
      </c>
      <c r="M8" s="180" t="s">
        <v>416</v>
      </c>
      <c r="N8" s="180" t="s">
        <v>10030</v>
      </c>
      <c r="O8" s="180">
        <v>1</v>
      </c>
      <c r="P8" s="180">
        <v>1</v>
      </c>
      <c r="Q8" s="180">
        <v>1</v>
      </c>
      <c r="R8" s="180">
        <v>1</v>
      </c>
      <c r="S8" s="180">
        <v>1</v>
      </c>
      <c r="T8" s="180">
        <v>1</v>
      </c>
      <c r="U8" s="181"/>
    </row>
    <row r="9" spans="1:21" ht="28.2">
      <c r="A9" s="180">
        <v>1198687135</v>
      </c>
      <c r="B9" s="180" t="s">
        <v>416</v>
      </c>
      <c r="C9" s="180" t="s">
        <v>10031</v>
      </c>
      <c r="D9" s="181"/>
      <c r="E9" s="181"/>
      <c r="F9" s="181"/>
      <c r="G9" s="181"/>
      <c r="H9" s="181"/>
      <c r="I9" s="181"/>
      <c r="J9" s="181"/>
      <c r="L9" s="180">
        <v>1198687135</v>
      </c>
      <c r="M9" s="180" t="s">
        <v>416</v>
      </c>
      <c r="N9" s="180" t="s">
        <v>10031</v>
      </c>
      <c r="O9" s="181"/>
      <c r="P9" s="181"/>
      <c r="Q9" s="181"/>
      <c r="R9" s="181"/>
      <c r="S9" s="181"/>
      <c r="T9" s="181"/>
      <c r="U9" s="181"/>
    </row>
    <row r="10" spans="1:21" ht="28.2">
      <c r="A10" s="180">
        <v>1198687135</v>
      </c>
      <c r="B10" s="180" t="s">
        <v>416</v>
      </c>
      <c r="C10" s="180" t="s">
        <v>10032</v>
      </c>
      <c r="D10" s="180">
        <v>2</v>
      </c>
      <c r="E10" s="180">
        <v>2</v>
      </c>
      <c r="F10" s="180">
        <v>2</v>
      </c>
      <c r="G10" s="180">
        <v>2</v>
      </c>
      <c r="H10" s="180">
        <v>1</v>
      </c>
      <c r="I10" s="180">
        <v>1</v>
      </c>
      <c r="J10" s="181"/>
      <c r="L10" s="180">
        <v>1198687135</v>
      </c>
      <c r="M10" s="180" t="s">
        <v>416</v>
      </c>
      <c r="N10" s="180" t="s">
        <v>10032</v>
      </c>
      <c r="O10" s="180">
        <v>2</v>
      </c>
      <c r="P10" s="180">
        <v>2</v>
      </c>
      <c r="Q10" s="180">
        <v>2</v>
      </c>
      <c r="R10" s="180">
        <v>2</v>
      </c>
      <c r="S10" s="180">
        <v>1</v>
      </c>
      <c r="T10" s="180">
        <v>1</v>
      </c>
      <c r="U10" s="181"/>
    </row>
    <row r="11" spans="1:21" ht="41.4">
      <c r="A11" s="180">
        <v>1198687135</v>
      </c>
      <c r="B11" s="180" t="s">
        <v>416</v>
      </c>
      <c r="C11" s="180" t="s">
        <v>10033</v>
      </c>
      <c r="D11" s="180">
        <v>1</v>
      </c>
      <c r="E11" s="180">
        <v>1</v>
      </c>
      <c r="F11" s="180">
        <v>1</v>
      </c>
      <c r="G11" s="180">
        <v>1</v>
      </c>
      <c r="H11" s="180">
        <v>1</v>
      </c>
      <c r="I11" s="180">
        <v>1</v>
      </c>
      <c r="J11" s="181"/>
      <c r="L11" s="180">
        <v>1198687135</v>
      </c>
      <c r="M11" s="180" t="s">
        <v>416</v>
      </c>
      <c r="N11" s="180" t="s">
        <v>10033</v>
      </c>
      <c r="O11" s="180">
        <v>1</v>
      </c>
      <c r="P11" s="180">
        <v>1</v>
      </c>
      <c r="Q11" s="180">
        <v>1</v>
      </c>
      <c r="R11" s="180">
        <v>1</v>
      </c>
      <c r="S11" s="180">
        <v>1</v>
      </c>
      <c r="T11" s="180">
        <v>1</v>
      </c>
      <c r="U11" s="181"/>
    </row>
    <row r="12" spans="1:21" ht="28.2">
      <c r="A12" s="180">
        <v>1198687135</v>
      </c>
      <c r="B12" s="180" t="s">
        <v>416</v>
      </c>
      <c r="C12" s="180" t="s">
        <v>10034</v>
      </c>
      <c r="D12" s="180">
        <v>1</v>
      </c>
      <c r="E12" s="180">
        <v>1</v>
      </c>
      <c r="F12" s="181"/>
      <c r="G12" s="181"/>
      <c r="H12" s="181"/>
      <c r="I12" s="181"/>
      <c r="J12" s="181"/>
      <c r="L12" s="180">
        <v>1198687135</v>
      </c>
      <c r="M12" s="180" t="s">
        <v>416</v>
      </c>
      <c r="N12" s="180" t="s">
        <v>10034</v>
      </c>
      <c r="O12" s="180">
        <v>1</v>
      </c>
      <c r="P12" s="180">
        <v>1</v>
      </c>
      <c r="Q12" s="181"/>
      <c r="R12" s="181"/>
      <c r="S12" s="181"/>
      <c r="T12" s="181"/>
      <c r="U12" s="181"/>
    </row>
    <row r="13" spans="1:21" ht="41.4">
      <c r="A13" s="180">
        <v>1198687135</v>
      </c>
      <c r="B13" s="180" t="s">
        <v>416</v>
      </c>
      <c r="C13" s="180" t="s">
        <v>10035</v>
      </c>
      <c r="D13" s="180">
        <v>1</v>
      </c>
      <c r="E13" s="180">
        <v>1</v>
      </c>
      <c r="F13" s="180">
        <v>1</v>
      </c>
      <c r="G13" s="180">
        <v>1</v>
      </c>
      <c r="H13" s="180">
        <v>1</v>
      </c>
      <c r="I13" s="180">
        <v>1</v>
      </c>
      <c r="J13" s="181"/>
      <c r="L13" s="180">
        <v>1198687135</v>
      </c>
      <c r="M13" s="180" t="s">
        <v>416</v>
      </c>
      <c r="N13" s="180" t="s">
        <v>10035</v>
      </c>
      <c r="O13" s="180">
        <v>1</v>
      </c>
      <c r="P13" s="180">
        <v>1</v>
      </c>
      <c r="Q13" s="180">
        <v>1</v>
      </c>
      <c r="R13" s="180">
        <v>1</v>
      </c>
      <c r="S13" s="180">
        <v>1</v>
      </c>
      <c r="T13" s="180">
        <v>1</v>
      </c>
      <c r="U13" s="181"/>
    </row>
    <row r="14" spans="1:21" ht="28.2">
      <c r="A14" s="180">
        <v>1198687135</v>
      </c>
      <c r="B14" s="180" t="s">
        <v>416</v>
      </c>
      <c r="C14" s="180" t="s">
        <v>10036</v>
      </c>
      <c r="D14" s="180">
        <v>2</v>
      </c>
      <c r="E14" s="180">
        <v>1</v>
      </c>
      <c r="F14" s="180">
        <v>1</v>
      </c>
      <c r="G14" s="180">
        <v>1</v>
      </c>
      <c r="H14" s="180">
        <v>1</v>
      </c>
      <c r="I14" s="180">
        <v>1</v>
      </c>
      <c r="J14" s="181"/>
      <c r="L14" s="180">
        <v>1198687135</v>
      </c>
      <c r="M14" s="180" t="s">
        <v>416</v>
      </c>
      <c r="N14" s="180" t="s">
        <v>10036</v>
      </c>
      <c r="O14" s="180">
        <v>2</v>
      </c>
      <c r="P14" s="180">
        <v>1</v>
      </c>
      <c r="Q14" s="180">
        <v>1</v>
      </c>
      <c r="R14" s="180">
        <v>1</v>
      </c>
      <c r="S14" s="180">
        <v>1</v>
      </c>
      <c r="T14" s="180">
        <v>1</v>
      </c>
      <c r="U14" s="180">
        <v>1</v>
      </c>
    </row>
    <row r="15" spans="1:21" ht="28.2">
      <c r="A15" s="180">
        <v>1198687135</v>
      </c>
      <c r="B15" s="180" t="s">
        <v>416</v>
      </c>
      <c r="C15" s="180" t="s">
        <v>10037</v>
      </c>
      <c r="D15" s="180">
        <v>1</v>
      </c>
      <c r="E15" s="181"/>
      <c r="F15" s="181"/>
      <c r="G15" s="181"/>
      <c r="H15" s="181"/>
      <c r="I15" s="181"/>
      <c r="J15" s="181"/>
      <c r="L15" s="180">
        <v>1198687135</v>
      </c>
      <c r="M15" s="180" t="s">
        <v>416</v>
      </c>
      <c r="N15" s="180" t="s">
        <v>10037</v>
      </c>
      <c r="O15" s="180">
        <v>1</v>
      </c>
      <c r="P15" s="181"/>
      <c r="Q15" s="181"/>
      <c r="R15" s="181"/>
      <c r="S15" s="181"/>
      <c r="T15" s="181"/>
      <c r="U15" s="181"/>
    </row>
    <row r="16" spans="1:21" ht="28.2">
      <c r="A16" s="180">
        <v>1198687135</v>
      </c>
      <c r="B16" s="180" t="s">
        <v>416</v>
      </c>
      <c r="C16" s="180" t="s">
        <v>10038</v>
      </c>
      <c r="D16" s="181"/>
      <c r="E16" s="181"/>
      <c r="F16" s="181"/>
      <c r="G16" s="181"/>
      <c r="H16" s="181"/>
      <c r="I16" s="181"/>
      <c r="J16" s="181"/>
      <c r="L16" s="180">
        <v>1198687135</v>
      </c>
      <c r="M16" s="180" t="s">
        <v>416</v>
      </c>
      <c r="N16" s="180" t="s">
        <v>10038</v>
      </c>
      <c r="O16" s="181"/>
      <c r="P16" s="181"/>
      <c r="Q16" s="181"/>
      <c r="R16" s="181"/>
      <c r="S16" s="181"/>
      <c r="T16" s="181"/>
      <c r="U16" s="181"/>
    </row>
    <row r="17" spans="1:21" ht="28.2">
      <c r="A17" s="180">
        <v>1198687135</v>
      </c>
      <c r="B17" s="180" t="s">
        <v>416</v>
      </c>
      <c r="C17" s="180" t="s">
        <v>10039</v>
      </c>
      <c r="D17" s="181"/>
      <c r="E17" s="181"/>
      <c r="F17" s="181"/>
      <c r="G17" s="181"/>
      <c r="H17" s="181"/>
      <c r="I17" s="181"/>
      <c r="J17" s="181"/>
      <c r="L17" s="180">
        <v>1198687135</v>
      </c>
      <c r="M17" s="180" t="s">
        <v>416</v>
      </c>
      <c r="N17" s="180" t="s">
        <v>10039</v>
      </c>
      <c r="O17" s="181"/>
      <c r="P17" s="181"/>
      <c r="Q17" s="181"/>
      <c r="R17" s="181"/>
      <c r="S17" s="181"/>
      <c r="T17" s="181"/>
      <c r="U17" s="181"/>
    </row>
    <row r="18" spans="1:21" ht="28.2">
      <c r="A18" s="180">
        <v>1198687135</v>
      </c>
      <c r="B18" s="180" t="s">
        <v>416</v>
      </c>
      <c r="C18" s="180" t="s">
        <v>10040</v>
      </c>
      <c r="D18" s="181"/>
      <c r="E18" s="181"/>
      <c r="F18" s="181"/>
      <c r="G18" s="181"/>
      <c r="H18" s="181"/>
      <c r="I18" s="181"/>
      <c r="J18" s="181"/>
      <c r="L18" s="180">
        <v>1198687135</v>
      </c>
      <c r="M18" s="180" t="s">
        <v>416</v>
      </c>
      <c r="N18" s="180" t="s">
        <v>10040</v>
      </c>
      <c r="O18" s="181"/>
      <c r="P18" s="181"/>
      <c r="Q18" s="181"/>
      <c r="R18" s="181"/>
      <c r="S18" s="181"/>
      <c r="T18" s="181"/>
      <c r="U18" s="181"/>
    </row>
    <row r="19" spans="1:21" ht="41.4">
      <c r="A19" s="180">
        <v>1198687135</v>
      </c>
      <c r="B19" s="180" t="s">
        <v>416</v>
      </c>
      <c r="C19" s="180" t="s">
        <v>10041</v>
      </c>
      <c r="D19" s="180">
        <v>2</v>
      </c>
      <c r="E19" s="180">
        <v>2</v>
      </c>
      <c r="F19" s="180">
        <v>2</v>
      </c>
      <c r="G19" s="180">
        <v>2</v>
      </c>
      <c r="H19" s="180">
        <v>2</v>
      </c>
      <c r="I19" s="180">
        <v>2</v>
      </c>
      <c r="J19" s="181"/>
      <c r="L19" s="180">
        <v>1198687135</v>
      </c>
      <c r="M19" s="180" t="s">
        <v>416</v>
      </c>
      <c r="N19" s="180" t="s">
        <v>10041</v>
      </c>
      <c r="O19" s="180">
        <v>2</v>
      </c>
      <c r="P19" s="180">
        <v>2</v>
      </c>
      <c r="Q19" s="180">
        <v>2</v>
      </c>
      <c r="R19" s="180">
        <v>2</v>
      </c>
      <c r="S19" s="180">
        <v>2</v>
      </c>
      <c r="T19" s="180">
        <v>2</v>
      </c>
      <c r="U19" s="180">
        <v>2</v>
      </c>
    </row>
    <row r="20" spans="1:21" ht="28.2">
      <c r="A20" s="180">
        <v>1198687135</v>
      </c>
      <c r="B20" s="180" t="s">
        <v>416</v>
      </c>
      <c r="C20" s="180" t="s">
        <v>10042</v>
      </c>
      <c r="D20" s="181"/>
      <c r="E20" s="181"/>
      <c r="F20" s="181"/>
      <c r="G20" s="181"/>
      <c r="H20" s="181"/>
      <c r="I20" s="181"/>
      <c r="J20" s="181"/>
      <c r="L20" s="180">
        <v>1198687135</v>
      </c>
      <c r="M20" s="180" t="s">
        <v>416</v>
      </c>
      <c r="N20" s="180" t="s">
        <v>10042</v>
      </c>
      <c r="O20" s="181"/>
      <c r="P20" s="181"/>
      <c r="Q20" s="181"/>
      <c r="R20" s="181"/>
      <c r="S20" s="181"/>
      <c r="T20" s="181"/>
      <c r="U20" s="181"/>
    </row>
    <row r="21" spans="1:21" ht="41.4">
      <c r="A21" s="180">
        <v>1198687135</v>
      </c>
      <c r="B21" s="180" t="s">
        <v>416</v>
      </c>
      <c r="C21" s="180" t="s">
        <v>10043</v>
      </c>
      <c r="D21" s="181"/>
      <c r="E21" s="181"/>
      <c r="F21" s="181"/>
      <c r="G21" s="181"/>
      <c r="H21" s="181"/>
      <c r="I21" s="181"/>
      <c r="J21" s="181"/>
      <c r="L21" s="180">
        <v>1198687135</v>
      </c>
      <c r="M21" s="180" t="s">
        <v>416</v>
      </c>
      <c r="N21" s="180" t="s">
        <v>10043</v>
      </c>
      <c r="O21" s="181"/>
      <c r="P21" s="181"/>
      <c r="Q21" s="181"/>
      <c r="R21" s="181"/>
      <c r="S21" s="181"/>
      <c r="T21" s="181"/>
      <c r="U21" s="181"/>
    </row>
    <row r="22" spans="1:21" ht="28.2">
      <c r="A22" s="180">
        <v>1198687135</v>
      </c>
      <c r="B22" s="180" t="s">
        <v>416</v>
      </c>
      <c r="C22" s="180" t="s">
        <v>10044</v>
      </c>
      <c r="D22" s="181"/>
      <c r="E22" s="181"/>
      <c r="F22" s="181"/>
      <c r="G22" s="181"/>
      <c r="H22" s="181"/>
      <c r="I22" s="181"/>
      <c r="J22" s="181"/>
      <c r="L22" s="180">
        <v>1198687135</v>
      </c>
      <c r="M22" s="180" t="s">
        <v>416</v>
      </c>
      <c r="N22" s="180" t="s">
        <v>10044</v>
      </c>
      <c r="O22" s="181"/>
      <c r="P22" s="181"/>
      <c r="Q22" s="181"/>
      <c r="R22" s="181"/>
      <c r="S22" s="181"/>
      <c r="T22" s="181"/>
      <c r="U22" s="181"/>
    </row>
    <row r="23" spans="1:21" ht="28.2">
      <c r="A23" s="180">
        <v>1198687135</v>
      </c>
      <c r="B23" s="180" t="s">
        <v>416</v>
      </c>
      <c r="C23" s="180" t="s">
        <v>10045</v>
      </c>
      <c r="D23" s="181"/>
      <c r="E23" s="181"/>
      <c r="F23" s="181"/>
      <c r="G23" s="181"/>
      <c r="H23" s="181"/>
      <c r="I23" s="181"/>
      <c r="J23" s="181"/>
      <c r="L23" s="180">
        <v>1198687135</v>
      </c>
      <c r="M23" s="180" t="s">
        <v>416</v>
      </c>
      <c r="N23" s="180" t="s">
        <v>10045</v>
      </c>
      <c r="O23" s="181"/>
      <c r="P23" s="181"/>
      <c r="Q23" s="181"/>
      <c r="R23" s="181"/>
      <c r="S23" s="181"/>
      <c r="T23" s="181"/>
      <c r="U23" s="181"/>
    </row>
    <row r="24" spans="1:21" ht="28.2">
      <c r="A24" s="180">
        <v>1198687135</v>
      </c>
      <c r="B24" s="180" t="s">
        <v>416</v>
      </c>
      <c r="C24" s="180" t="s">
        <v>10046</v>
      </c>
      <c r="D24" s="180">
        <v>1</v>
      </c>
      <c r="E24" s="180">
        <v>1</v>
      </c>
      <c r="F24" s="181"/>
      <c r="G24" s="181"/>
      <c r="H24" s="181"/>
      <c r="I24" s="181"/>
      <c r="J24" s="181"/>
      <c r="L24" s="180">
        <v>1198687135</v>
      </c>
      <c r="M24" s="180" t="s">
        <v>416</v>
      </c>
      <c r="N24" s="180" t="s">
        <v>10046</v>
      </c>
      <c r="O24" s="180">
        <v>1</v>
      </c>
      <c r="P24" s="180">
        <v>1</v>
      </c>
      <c r="Q24" s="181"/>
      <c r="R24" s="181"/>
      <c r="S24" s="181"/>
      <c r="T24" s="181"/>
      <c r="U24" s="181"/>
    </row>
    <row r="25" spans="1:21" ht="28.2">
      <c r="A25" s="180">
        <v>1198687135</v>
      </c>
      <c r="B25" s="180" t="s">
        <v>416</v>
      </c>
      <c r="C25" s="180" t="s">
        <v>10047</v>
      </c>
      <c r="D25" s="180">
        <v>1</v>
      </c>
      <c r="E25" s="181"/>
      <c r="F25" s="181"/>
      <c r="G25" s="181"/>
      <c r="H25" s="181"/>
      <c r="I25" s="181"/>
      <c r="J25" s="181"/>
      <c r="L25" s="180">
        <v>1198687135</v>
      </c>
      <c r="M25" s="180" t="s">
        <v>416</v>
      </c>
      <c r="N25" s="180" t="s">
        <v>10047</v>
      </c>
      <c r="O25" s="180">
        <v>1</v>
      </c>
      <c r="P25" s="181"/>
      <c r="Q25" s="181"/>
      <c r="R25" s="181"/>
      <c r="S25" s="181"/>
      <c r="T25" s="181"/>
      <c r="U25" s="181"/>
    </row>
    <row r="26" spans="1:21" ht="28.2">
      <c r="A26" s="180">
        <v>1198687135</v>
      </c>
      <c r="B26" s="180" t="s">
        <v>416</v>
      </c>
      <c r="C26" s="180" t="s">
        <v>10048</v>
      </c>
      <c r="D26" s="180">
        <v>1</v>
      </c>
      <c r="E26" s="180">
        <v>1</v>
      </c>
      <c r="F26" s="181"/>
      <c r="G26" s="181"/>
      <c r="H26" s="181"/>
      <c r="I26" s="181"/>
      <c r="J26" s="181"/>
      <c r="L26" s="180">
        <v>1198687135</v>
      </c>
      <c r="M26" s="180" t="s">
        <v>416</v>
      </c>
      <c r="N26" s="180" t="s">
        <v>10048</v>
      </c>
      <c r="O26" s="180">
        <v>1</v>
      </c>
      <c r="P26" s="180">
        <v>1</v>
      </c>
      <c r="Q26" s="181"/>
      <c r="R26" s="181"/>
      <c r="S26" s="181"/>
      <c r="T26" s="181"/>
      <c r="U26" s="181"/>
    </row>
    <row r="27" spans="1:21" ht="28.2">
      <c r="A27" s="180">
        <v>1198687135</v>
      </c>
      <c r="B27" s="180" t="s">
        <v>416</v>
      </c>
      <c r="C27" s="180" t="s">
        <v>10049</v>
      </c>
      <c r="D27" s="181"/>
      <c r="E27" s="181"/>
      <c r="F27" s="181"/>
      <c r="G27" s="181"/>
      <c r="H27" s="181"/>
      <c r="I27" s="181"/>
      <c r="J27" s="181"/>
      <c r="L27" s="180">
        <v>1198687135</v>
      </c>
      <c r="M27" s="180" t="s">
        <v>416</v>
      </c>
      <c r="N27" s="180" t="s">
        <v>10049</v>
      </c>
      <c r="O27" s="181"/>
      <c r="P27" s="181"/>
      <c r="Q27" s="181"/>
      <c r="R27" s="181"/>
      <c r="S27" s="181"/>
      <c r="T27" s="181"/>
      <c r="U27" s="181"/>
    </row>
    <row r="28" spans="1:21" ht="28.2">
      <c r="A28" s="180">
        <v>1198687135</v>
      </c>
      <c r="B28" s="180" t="s">
        <v>416</v>
      </c>
      <c r="C28" s="180" t="s">
        <v>10050</v>
      </c>
      <c r="D28" s="180">
        <v>1</v>
      </c>
      <c r="E28" s="180">
        <v>1</v>
      </c>
      <c r="F28" s="180">
        <v>1</v>
      </c>
      <c r="G28" s="180">
        <v>1</v>
      </c>
      <c r="H28" s="180">
        <v>1</v>
      </c>
      <c r="I28" s="181"/>
      <c r="J28" s="181"/>
      <c r="L28" s="180">
        <v>1198687135</v>
      </c>
      <c r="M28" s="180" t="s">
        <v>416</v>
      </c>
      <c r="N28" s="180" t="s">
        <v>10050</v>
      </c>
      <c r="O28" s="180">
        <v>1</v>
      </c>
      <c r="P28" s="180">
        <v>1</v>
      </c>
      <c r="Q28" s="180">
        <v>1</v>
      </c>
      <c r="R28" s="180">
        <v>1</v>
      </c>
      <c r="S28" s="180">
        <v>1</v>
      </c>
      <c r="T28" s="181"/>
      <c r="U28" s="181"/>
    </row>
    <row r="29" spans="1:21" ht="41.4">
      <c r="A29" s="180">
        <v>1198687135</v>
      </c>
      <c r="B29" s="180" t="s">
        <v>416</v>
      </c>
      <c r="C29" s="180" t="s">
        <v>10051</v>
      </c>
      <c r="D29" s="181"/>
      <c r="E29" s="181"/>
      <c r="F29" s="181"/>
      <c r="G29" s="181"/>
      <c r="H29" s="181"/>
      <c r="I29" s="181"/>
      <c r="J29" s="181"/>
      <c r="L29" s="180">
        <v>1198687135</v>
      </c>
      <c r="M29" s="180" t="s">
        <v>416</v>
      </c>
      <c r="N29" s="180" t="s">
        <v>10051</v>
      </c>
      <c r="O29" s="181"/>
      <c r="P29" s="181"/>
      <c r="Q29" s="181"/>
      <c r="R29" s="181"/>
      <c r="S29" s="181"/>
      <c r="T29" s="181"/>
      <c r="U29" s="181"/>
    </row>
    <row r="30" spans="1:21" ht="28.2">
      <c r="A30" s="180">
        <v>1198687135</v>
      </c>
      <c r="B30" s="180" t="s">
        <v>416</v>
      </c>
      <c r="C30" s="180" t="s">
        <v>10052</v>
      </c>
      <c r="D30" s="180">
        <v>1</v>
      </c>
      <c r="E30" s="181"/>
      <c r="F30" s="181"/>
      <c r="G30" s="181"/>
      <c r="H30" s="181"/>
      <c r="I30" s="181"/>
      <c r="J30" s="181"/>
      <c r="L30" s="180">
        <v>1198687135</v>
      </c>
      <c r="M30" s="180" t="s">
        <v>416</v>
      </c>
      <c r="N30" s="180" t="s">
        <v>10052</v>
      </c>
      <c r="O30" s="180">
        <v>1</v>
      </c>
      <c r="P30" s="181"/>
      <c r="Q30" s="181"/>
      <c r="R30" s="181"/>
      <c r="S30" s="181"/>
      <c r="T30" s="181"/>
      <c r="U30" s="181"/>
    </row>
    <row r="31" spans="1:21" ht="28.2">
      <c r="A31" s="180">
        <v>1198687135</v>
      </c>
      <c r="B31" s="180" t="s">
        <v>416</v>
      </c>
      <c r="C31" s="180" t="s">
        <v>10053</v>
      </c>
      <c r="D31" s="180">
        <v>2</v>
      </c>
      <c r="E31" s="180">
        <v>2</v>
      </c>
      <c r="F31" s="180">
        <v>2</v>
      </c>
      <c r="G31" s="180">
        <v>2</v>
      </c>
      <c r="H31" s="180">
        <v>2</v>
      </c>
      <c r="I31" s="180">
        <v>2</v>
      </c>
      <c r="J31" s="181"/>
      <c r="L31" s="180">
        <v>1198687135</v>
      </c>
      <c r="M31" s="180" t="s">
        <v>416</v>
      </c>
      <c r="N31" s="180" t="s">
        <v>10053</v>
      </c>
      <c r="O31" s="180">
        <v>2</v>
      </c>
      <c r="P31" s="180">
        <v>2</v>
      </c>
      <c r="Q31" s="180">
        <v>2</v>
      </c>
      <c r="R31" s="180">
        <v>2</v>
      </c>
      <c r="S31" s="180">
        <v>2</v>
      </c>
      <c r="T31" s="180">
        <v>2</v>
      </c>
      <c r="U31" s="180">
        <v>2</v>
      </c>
    </row>
    <row r="32" spans="1:21" ht="28.2">
      <c r="A32" s="180">
        <v>1198687135</v>
      </c>
      <c r="B32" s="180" t="s">
        <v>416</v>
      </c>
      <c r="C32" s="180" t="s">
        <v>10054</v>
      </c>
      <c r="D32" s="180">
        <v>1</v>
      </c>
      <c r="E32" s="180">
        <v>1</v>
      </c>
      <c r="F32" s="180">
        <v>1</v>
      </c>
      <c r="G32" s="180">
        <v>1</v>
      </c>
      <c r="H32" s="181"/>
      <c r="I32" s="181"/>
      <c r="J32" s="181"/>
      <c r="L32" s="180">
        <v>1198687135</v>
      </c>
      <c r="M32" s="180" t="s">
        <v>416</v>
      </c>
      <c r="N32" s="180" t="s">
        <v>10054</v>
      </c>
      <c r="O32" s="180">
        <v>1</v>
      </c>
      <c r="P32" s="180">
        <v>1</v>
      </c>
      <c r="Q32" s="180">
        <v>1</v>
      </c>
      <c r="R32" s="180">
        <v>1</v>
      </c>
      <c r="S32" s="181"/>
      <c r="T32" s="181"/>
      <c r="U32" s="181"/>
    </row>
    <row r="33" spans="1:21" ht="28.2">
      <c r="A33" s="180">
        <v>1198687135</v>
      </c>
      <c r="B33" s="180" t="s">
        <v>416</v>
      </c>
      <c r="C33" s="180" t="s">
        <v>10055</v>
      </c>
      <c r="D33" s="180">
        <v>1</v>
      </c>
      <c r="E33" s="180">
        <v>1</v>
      </c>
      <c r="F33" s="181"/>
      <c r="G33" s="181"/>
      <c r="H33" s="181"/>
      <c r="I33" s="181"/>
      <c r="J33" s="181"/>
      <c r="L33" s="180">
        <v>1198687135</v>
      </c>
      <c r="M33" s="180" t="s">
        <v>416</v>
      </c>
      <c r="N33" s="180" t="s">
        <v>10055</v>
      </c>
      <c r="O33" s="180">
        <v>1</v>
      </c>
      <c r="P33" s="180">
        <v>1</v>
      </c>
      <c r="Q33" s="181"/>
      <c r="R33" s="181"/>
      <c r="S33" s="181"/>
      <c r="T33" s="181"/>
      <c r="U33" s="181"/>
    </row>
    <row r="34" spans="1:21" ht="28.2">
      <c r="A34" s="180">
        <v>1198687135</v>
      </c>
      <c r="B34" s="180" t="s">
        <v>416</v>
      </c>
      <c r="C34" s="180" t="s">
        <v>10056</v>
      </c>
      <c r="D34" s="181"/>
      <c r="E34" s="181"/>
      <c r="F34" s="181"/>
      <c r="G34" s="181"/>
      <c r="H34" s="181"/>
      <c r="I34" s="181"/>
      <c r="J34" s="181"/>
      <c r="L34" s="180">
        <v>1198687135</v>
      </c>
      <c r="M34" s="180" t="s">
        <v>416</v>
      </c>
      <c r="N34" s="180" t="s">
        <v>10056</v>
      </c>
      <c r="O34" s="181"/>
      <c r="P34" s="181"/>
      <c r="Q34" s="181"/>
      <c r="R34" s="181"/>
      <c r="S34" s="181"/>
      <c r="T34" s="181"/>
      <c r="U34" s="181"/>
    </row>
    <row r="35" spans="1:21" ht="28.2">
      <c r="A35" s="180">
        <v>1198687135</v>
      </c>
      <c r="B35" s="180" t="s">
        <v>416</v>
      </c>
      <c r="C35" s="180" t="s">
        <v>10057</v>
      </c>
      <c r="D35" s="180">
        <v>1</v>
      </c>
      <c r="E35" s="181"/>
      <c r="F35" s="181"/>
      <c r="G35" s="181"/>
      <c r="H35" s="181"/>
      <c r="I35" s="181"/>
      <c r="J35" s="181"/>
      <c r="L35" s="180">
        <v>1198687135</v>
      </c>
      <c r="M35" s="180" t="s">
        <v>416</v>
      </c>
      <c r="N35" s="180" t="s">
        <v>10057</v>
      </c>
      <c r="O35" s="180">
        <v>1</v>
      </c>
      <c r="P35" s="181"/>
      <c r="Q35" s="181"/>
      <c r="R35" s="181"/>
      <c r="S35" s="181"/>
      <c r="T35" s="181"/>
      <c r="U35" s="181"/>
    </row>
    <row r="36" spans="1:21" ht="41.4">
      <c r="A36" s="180">
        <v>1198687135</v>
      </c>
      <c r="B36" s="180" t="s">
        <v>416</v>
      </c>
      <c r="C36" s="180" t="s">
        <v>10058</v>
      </c>
      <c r="D36" s="180">
        <v>1</v>
      </c>
      <c r="E36" s="180">
        <v>1</v>
      </c>
      <c r="F36" s="180">
        <v>1</v>
      </c>
      <c r="G36" s="180">
        <v>1</v>
      </c>
      <c r="H36" s="180">
        <v>1</v>
      </c>
      <c r="I36" s="180">
        <v>1</v>
      </c>
      <c r="J36" s="181"/>
      <c r="L36" s="180">
        <v>1198687135</v>
      </c>
      <c r="M36" s="180" t="s">
        <v>416</v>
      </c>
      <c r="N36" s="180" t="s">
        <v>10058</v>
      </c>
      <c r="O36" s="180">
        <v>1</v>
      </c>
      <c r="P36" s="180">
        <v>1</v>
      </c>
      <c r="Q36" s="180">
        <v>1</v>
      </c>
      <c r="R36" s="180">
        <v>1</v>
      </c>
      <c r="S36" s="180">
        <v>1</v>
      </c>
      <c r="T36" s="180">
        <v>1</v>
      </c>
      <c r="U36" s="181"/>
    </row>
    <row r="37" spans="1:21" ht="28.2">
      <c r="A37" s="180">
        <v>1198687135</v>
      </c>
      <c r="B37" s="180" t="s">
        <v>416</v>
      </c>
      <c r="C37" s="180" t="s">
        <v>10059</v>
      </c>
      <c r="D37" s="180">
        <v>2</v>
      </c>
      <c r="E37" s="180">
        <v>2</v>
      </c>
      <c r="F37" s="180">
        <v>2</v>
      </c>
      <c r="G37" s="180">
        <v>2</v>
      </c>
      <c r="H37" s="180">
        <v>2</v>
      </c>
      <c r="I37" s="180">
        <v>2</v>
      </c>
      <c r="J37" s="181"/>
      <c r="L37" s="180">
        <v>1198687135</v>
      </c>
      <c r="M37" s="180" t="s">
        <v>416</v>
      </c>
      <c r="N37" s="180" t="s">
        <v>10059</v>
      </c>
      <c r="O37" s="180">
        <v>2</v>
      </c>
      <c r="P37" s="180">
        <v>2</v>
      </c>
      <c r="Q37" s="180">
        <v>2</v>
      </c>
      <c r="R37" s="180">
        <v>2</v>
      </c>
      <c r="S37" s="180">
        <v>2</v>
      </c>
      <c r="T37" s="180">
        <v>2</v>
      </c>
      <c r="U37" s="180">
        <v>2</v>
      </c>
    </row>
    <row r="38" spans="1:21" ht="41.4">
      <c r="A38" s="180">
        <v>1198687135</v>
      </c>
      <c r="B38" s="180" t="s">
        <v>416</v>
      </c>
      <c r="C38" s="180" t="s">
        <v>10060</v>
      </c>
      <c r="D38" s="181"/>
      <c r="E38" s="181"/>
      <c r="F38" s="181"/>
      <c r="G38" s="181"/>
      <c r="H38" s="181"/>
      <c r="I38" s="181"/>
      <c r="J38" s="181"/>
      <c r="L38" s="180">
        <v>1198687135</v>
      </c>
      <c r="M38" s="180" t="s">
        <v>416</v>
      </c>
      <c r="N38" s="180" t="s">
        <v>10060</v>
      </c>
      <c r="O38" s="181"/>
      <c r="P38" s="181"/>
      <c r="Q38" s="181"/>
      <c r="R38" s="181"/>
      <c r="S38" s="181"/>
      <c r="T38" s="181"/>
      <c r="U38" s="181"/>
    </row>
    <row r="39" spans="1:21" ht="28.2">
      <c r="A39" s="180">
        <v>1198687135</v>
      </c>
      <c r="B39" s="180" t="s">
        <v>416</v>
      </c>
      <c r="C39" s="180" t="s">
        <v>10061</v>
      </c>
      <c r="D39" s="181"/>
      <c r="E39" s="181"/>
      <c r="F39" s="181"/>
      <c r="G39" s="181"/>
      <c r="H39" s="181"/>
      <c r="I39" s="181"/>
      <c r="J39" s="181"/>
      <c r="L39" s="180">
        <v>1198687135</v>
      </c>
      <c r="M39" s="180" t="s">
        <v>416</v>
      </c>
      <c r="N39" s="180" t="s">
        <v>10061</v>
      </c>
      <c r="O39" s="181"/>
      <c r="P39" s="181"/>
      <c r="Q39" s="181"/>
      <c r="R39" s="181"/>
      <c r="S39" s="181"/>
      <c r="T39" s="181"/>
      <c r="U39" s="181"/>
    </row>
    <row r="40" spans="1:21" ht="28.2">
      <c r="A40" s="180">
        <v>1198687135</v>
      </c>
      <c r="B40" s="180" t="s">
        <v>416</v>
      </c>
      <c r="C40" s="180" t="s">
        <v>10062</v>
      </c>
      <c r="D40" s="181"/>
      <c r="E40" s="181"/>
      <c r="F40" s="181"/>
      <c r="G40" s="181"/>
      <c r="H40" s="181"/>
      <c r="I40" s="181"/>
      <c r="J40" s="181"/>
      <c r="L40" s="180">
        <v>1198687135</v>
      </c>
      <c r="M40" s="180" t="s">
        <v>416</v>
      </c>
      <c r="N40" s="180" t="s">
        <v>10062</v>
      </c>
      <c r="O40" s="181"/>
      <c r="P40" s="181"/>
      <c r="Q40" s="181"/>
      <c r="R40" s="181"/>
      <c r="S40" s="181"/>
      <c r="T40" s="181"/>
      <c r="U40" s="181"/>
    </row>
    <row r="41" spans="1:21" ht="28.2">
      <c r="A41" s="180">
        <v>1198687135</v>
      </c>
      <c r="B41" s="180" t="s">
        <v>416</v>
      </c>
      <c r="C41" s="180" t="s">
        <v>10063</v>
      </c>
      <c r="D41" s="180">
        <v>1</v>
      </c>
      <c r="E41" s="180">
        <v>1</v>
      </c>
      <c r="F41" s="180">
        <v>1</v>
      </c>
      <c r="G41" s="180">
        <v>1</v>
      </c>
      <c r="H41" s="180">
        <v>1</v>
      </c>
      <c r="I41" s="180">
        <v>1</v>
      </c>
      <c r="J41" s="181"/>
      <c r="L41" s="180">
        <v>1198687135</v>
      </c>
      <c r="M41" s="180" t="s">
        <v>416</v>
      </c>
      <c r="N41" s="180" t="s">
        <v>10063</v>
      </c>
      <c r="O41" s="180">
        <v>1</v>
      </c>
      <c r="P41" s="180">
        <v>1</v>
      </c>
      <c r="Q41" s="180">
        <v>1</v>
      </c>
      <c r="R41" s="180">
        <v>1</v>
      </c>
      <c r="S41" s="180">
        <v>1</v>
      </c>
      <c r="T41" s="180">
        <v>1</v>
      </c>
      <c r="U41" s="181"/>
    </row>
    <row r="42" spans="1:21" ht="28.2">
      <c r="A42" s="180">
        <v>1198687135</v>
      </c>
      <c r="B42" s="180" t="s">
        <v>416</v>
      </c>
      <c r="C42" s="180" t="s">
        <v>10064</v>
      </c>
      <c r="D42" s="180">
        <v>3</v>
      </c>
      <c r="E42" s="180">
        <v>3</v>
      </c>
      <c r="F42" s="181"/>
      <c r="G42" s="181"/>
      <c r="H42" s="181"/>
      <c r="I42" s="181"/>
      <c r="J42" s="181"/>
      <c r="L42" s="180">
        <v>1198687135</v>
      </c>
      <c r="M42" s="180" t="s">
        <v>416</v>
      </c>
      <c r="N42" s="180" t="s">
        <v>10064</v>
      </c>
      <c r="O42" s="180">
        <v>3</v>
      </c>
      <c r="P42" s="180">
        <v>3</v>
      </c>
      <c r="Q42" s="181"/>
      <c r="R42" s="181"/>
      <c r="S42" s="181"/>
      <c r="T42" s="181"/>
      <c r="U42" s="181"/>
    </row>
    <row r="43" spans="1:21" ht="28.2">
      <c r="A43" s="180">
        <v>1198687135</v>
      </c>
      <c r="B43" s="180" t="s">
        <v>416</v>
      </c>
      <c r="C43" s="180" t="s">
        <v>10065</v>
      </c>
      <c r="D43" s="181"/>
      <c r="E43" s="181"/>
      <c r="F43" s="181"/>
      <c r="G43" s="181"/>
      <c r="H43" s="181"/>
      <c r="I43" s="181"/>
      <c r="J43" s="181"/>
      <c r="L43" s="180">
        <v>1198687135</v>
      </c>
      <c r="M43" s="180" t="s">
        <v>416</v>
      </c>
      <c r="N43" s="180" t="s">
        <v>10065</v>
      </c>
      <c r="O43" s="181"/>
      <c r="P43" s="181"/>
      <c r="Q43" s="181"/>
      <c r="R43" s="181"/>
      <c r="S43" s="181"/>
      <c r="T43" s="181"/>
      <c r="U43" s="181"/>
    </row>
    <row r="44" spans="1:21" ht="28.2">
      <c r="A44" s="180">
        <v>1198687135</v>
      </c>
      <c r="B44" s="180" t="s">
        <v>416</v>
      </c>
      <c r="C44" s="180" t="s">
        <v>10066</v>
      </c>
      <c r="D44" s="181"/>
      <c r="E44" s="181"/>
      <c r="F44" s="181"/>
      <c r="G44" s="181"/>
      <c r="H44" s="181"/>
      <c r="I44" s="181"/>
      <c r="J44" s="181"/>
      <c r="L44" s="180">
        <v>1198687135</v>
      </c>
      <c r="M44" s="180" t="s">
        <v>416</v>
      </c>
      <c r="N44" s="180" t="s">
        <v>10066</v>
      </c>
      <c r="O44" s="181"/>
      <c r="P44" s="181"/>
      <c r="Q44" s="181"/>
      <c r="R44" s="181"/>
      <c r="S44" s="181"/>
      <c r="T44" s="181"/>
      <c r="U44" s="181"/>
    </row>
    <row r="45" spans="1:21" ht="28.2">
      <c r="A45" s="180">
        <v>1198687135</v>
      </c>
      <c r="B45" s="180" t="s">
        <v>416</v>
      </c>
      <c r="C45" s="180" t="s">
        <v>10067</v>
      </c>
      <c r="D45" s="181"/>
      <c r="E45" s="181"/>
      <c r="F45" s="181"/>
      <c r="G45" s="181"/>
      <c r="H45" s="181"/>
      <c r="I45" s="181"/>
      <c r="J45" s="181"/>
      <c r="L45" s="180">
        <v>1198687135</v>
      </c>
      <c r="M45" s="180" t="s">
        <v>416</v>
      </c>
      <c r="N45" s="180" t="s">
        <v>10067</v>
      </c>
      <c r="O45" s="181"/>
      <c r="P45" s="181"/>
      <c r="Q45" s="181"/>
      <c r="R45" s="181"/>
      <c r="S45" s="181"/>
      <c r="T45" s="181"/>
      <c r="U45" s="181"/>
    </row>
    <row r="46" spans="1:21" ht="28.2">
      <c r="A46" s="180">
        <v>1198687135</v>
      </c>
      <c r="B46" s="180" t="s">
        <v>416</v>
      </c>
      <c r="C46" s="180" t="s">
        <v>10068</v>
      </c>
      <c r="D46" s="180">
        <v>2</v>
      </c>
      <c r="E46" s="180">
        <v>2</v>
      </c>
      <c r="F46" s="181"/>
      <c r="G46" s="181"/>
      <c r="H46" s="181"/>
      <c r="I46" s="181"/>
      <c r="J46" s="181"/>
      <c r="L46" s="180">
        <v>1198687135</v>
      </c>
      <c r="M46" s="180" t="s">
        <v>416</v>
      </c>
      <c r="N46" s="180" t="s">
        <v>10068</v>
      </c>
      <c r="O46" s="180">
        <v>2</v>
      </c>
      <c r="P46" s="180">
        <v>2</v>
      </c>
      <c r="Q46" s="181"/>
      <c r="R46" s="181"/>
      <c r="S46" s="181"/>
      <c r="T46" s="181"/>
      <c r="U46" s="181"/>
    </row>
    <row r="47" spans="1:21" ht="28.2">
      <c r="A47" s="180">
        <v>1198687135</v>
      </c>
      <c r="B47" s="180" t="s">
        <v>416</v>
      </c>
      <c r="C47" s="180" t="s">
        <v>10069</v>
      </c>
      <c r="D47" s="180">
        <v>2</v>
      </c>
      <c r="E47" s="180">
        <v>2</v>
      </c>
      <c r="F47" s="180">
        <v>2</v>
      </c>
      <c r="G47" s="180">
        <v>2</v>
      </c>
      <c r="H47" s="180">
        <v>2</v>
      </c>
      <c r="I47" s="181"/>
      <c r="J47" s="181"/>
      <c r="L47" s="180">
        <v>1198687135</v>
      </c>
      <c r="M47" s="180" t="s">
        <v>416</v>
      </c>
      <c r="N47" s="180" t="s">
        <v>10069</v>
      </c>
      <c r="O47" s="180">
        <v>2</v>
      </c>
      <c r="P47" s="180">
        <v>2</v>
      </c>
      <c r="Q47" s="180">
        <v>2</v>
      </c>
      <c r="R47" s="180">
        <v>2</v>
      </c>
      <c r="S47" s="180">
        <v>2</v>
      </c>
      <c r="T47" s="181"/>
      <c r="U47" s="181"/>
    </row>
    <row r="48" spans="1:21" ht="28.2">
      <c r="A48" s="180">
        <v>1198687135</v>
      </c>
      <c r="B48" s="180" t="s">
        <v>416</v>
      </c>
      <c r="C48" s="180" t="s">
        <v>10070</v>
      </c>
      <c r="D48" s="180">
        <v>1</v>
      </c>
      <c r="E48" s="180">
        <v>1</v>
      </c>
      <c r="F48" s="181"/>
      <c r="G48" s="181"/>
      <c r="H48" s="181"/>
      <c r="I48" s="181"/>
      <c r="J48" s="181"/>
      <c r="L48" s="180">
        <v>1198687135</v>
      </c>
      <c r="M48" s="180" t="s">
        <v>416</v>
      </c>
      <c r="N48" s="180" t="s">
        <v>10070</v>
      </c>
      <c r="O48" s="180">
        <v>1</v>
      </c>
      <c r="P48" s="180">
        <v>1</v>
      </c>
      <c r="Q48" s="181"/>
      <c r="R48" s="181"/>
      <c r="S48" s="181"/>
      <c r="T48" s="181"/>
      <c r="U48" s="181"/>
    </row>
    <row r="49" spans="1:21" ht="28.2">
      <c r="A49" s="180">
        <v>1198687135</v>
      </c>
      <c r="B49" s="180" t="s">
        <v>416</v>
      </c>
      <c r="C49" s="180" t="s">
        <v>10071</v>
      </c>
      <c r="D49" s="181"/>
      <c r="E49" s="181"/>
      <c r="F49" s="181"/>
      <c r="G49" s="181"/>
      <c r="H49" s="181"/>
      <c r="I49" s="181"/>
      <c r="J49" s="181"/>
      <c r="L49" s="180">
        <v>1198687135</v>
      </c>
      <c r="M49" s="180" t="s">
        <v>416</v>
      </c>
      <c r="N49" s="180" t="s">
        <v>10071</v>
      </c>
      <c r="O49" s="181"/>
      <c r="P49" s="181"/>
      <c r="Q49" s="181"/>
      <c r="R49" s="181"/>
      <c r="S49" s="181"/>
      <c r="T49" s="181"/>
      <c r="U49" s="181"/>
    </row>
    <row r="50" spans="1:21" ht="28.2">
      <c r="A50" s="180">
        <v>1198687135</v>
      </c>
      <c r="B50" s="180" t="s">
        <v>416</v>
      </c>
      <c r="C50" s="180" t="s">
        <v>10072</v>
      </c>
      <c r="D50" s="181"/>
      <c r="E50" s="181"/>
      <c r="F50" s="181"/>
      <c r="G50" s="181"/>
      <c r="H50" s="181"/>
      <c r="I50" s="181"/>
      <c r="J50" s="181"/>
      <c r="L50" s="180">
        <v>1198687135</v>
      </c>
      <c r="M50" s="180" t="s">
        <v>416</v>
      </c>
      <c r="N50" s="180" t="s">
        <v>10072</v>
      </c>
      <c r="O50" s="181"/>
      <c r="P50" s="181"/>
      <c r="Q50" s="181"/>
      <c r="R50" s="181"/>
      <c r="S50" s="181"/>
      <c r="T50" s="181"/>
      <c r="U50" s="181"/>
    </row>
    <row r="51" spans="1:21" ht="28.2">
      <c r="A51" s="180">
        <v>1198687135</v>
      </c>
      <c r="B51" s="180" t="s">
        <v>416</v>
      </c>
      <c r="C51" s="180" t="s">
        <v>10073</v>
      </c>
      <c r="D51" s="180">
        <v>1</v>
      </c>
      <c r="E51" s="180">
        <v>1</v>
      </c>
      <c r="F51" s="181"/>
      <c r="G51" s="181"/>
      <c r="H51" s="181"/>
      <c r="I51" s="181"/>
      <c r="J51" s="181"/>
      <c r="L51" s="180">
        <v>1198687135</v>
      </c>
      <c r="M51" s="180" t="s">
        <v>416</v>
      </c>
      <c r="N51" s="180" t="s">
        <v>10073</v>
      </c>
      <c r="O51" s="180">
        <v>1</v>
      </c>
      <c r="P51" s="180">
        <v>1</v>
      </c>
      <c r="Q51" s="181"/>
      <c r="R51" s="181"/>
      <c r="S51" s="181"/>
      <c r="T51" s="181"/>
      <c r="U51" s="181"/>
    </row>
    <row r="52" spans="1:21" ht="28.2">
      <c r="A52" s="180">
        <v>1198687135</v>
      </c>
      <c r="B52" s="180" t="s">
        <v>416</v>
      </c>
      <c r="C52" s="180" t="s">
        <v>10074</v>
      </c>
      <c r="D52" s="180">
        <v>1</v>
      </c>
      <c r="E52" s="180">
        <v>1</v>
      </c>
      <c r="F52" s="181"/>
      <c r="G52" s="181"/>
      <c r="H52" s="181"/>
      <c r="I52" s="181"/>
      <c r="J52" s="181"/>
      <c r="L52" s="180">
        <v>1198687135</v>
      </c>
      <c r="M52" s="180" t="s">
        <v>416</v>
      </c>
      <c r="N52" s="180" t="s">
        <v>10074</v>
      </c>
      <c r="O52" s="180">
        <v>1</v>
      </c>
      <c r="P52" s="180">
        <v>1</v>
      </c>
      <c r="Q52" s="181"/>
      <c r="R52" s="181"/>
      <c r="S52" s="181"/>
      <c r="T52" s="181"/>
      <c r="U52" s="181"/>
    </row>
    <row r="53" spans="1:21" ht="28.2">
      <c r="A53" s="180">
        <v>1198687135</v>
      </c>
      <c r="B53" s="180" t="s">
        <v>416</v>
      </c>
      <c r="C53" s="180" t="s">
        <v>10075</v>
      </c>
      <c r="D53" s="180">
        <v>1</v>
      </c>
      <c r="E53" s="181"/>
      <c r="F53" s="181"/>
      <c r="G53" s="181"/>
      <c r="H53" s="181"/>
      <c r="I53" s="181"/>
      <c r="J53" s="181"/>
      <c r="L53" s="180">
        <v>1198687135</v>
      </c>
      <c r="M53" s="180" t="s">
        <v>416</v>
      </c>
      <c r="N53" s="180" t="s">
        <v>10075</v>
      </c>
      <c r="O53" s="180">
        <v>1</v>
      </c>
      <c r="P53" s="181"/>
      <c r="Q53" s="181"/>
      <c r="R53" s="181"/>
      <c r="S53" s="181"/>
      <c r="T53" s="181"/>
      <c r="U53" s="181"/>
    </row>
    <row r="54" spans="1:21" ht="28.2">
      <c r="A54" s="180">
        <v>1198687135</v>
      </c>
      <c r="B54" s="180" t="s">
        <v>416</v>
      </c>
      <c r="C54" s="180" t="s">
        <v>10076</v>
      </c>
      <c r="D54" s="181"/>
      <c r="E54" s="181"/>
      <c r="F54" s="181"/>
      <c r="G54" s="181"/>
      <c r="H54" s="181"/>
      <c r="I54" s="181"/>
      <c r="J54" s="181"/>
      <c r="L54" s="180">
        <v>1198687135</v>
      </c>
      <c r="M54" s="180" t="s">
        <v>416</v>
      </c>
      <c r="N54" s="180" t="s">
        <v>10076</v>
      </c>
      <c r="O54" s="181"/>
      <c r="P54" s="181"/>
      <c r="Q54" s="181"/>
      <c r="R54" s="181"/>
      <c r="S54" s="181"/>
      <c r="T54" s="181"/>
      <c r="U54" s="181"/>
    </row>
    <row r="55" spans="1:21" ht="41.4">
      <c r="A55" s="180">
        <v>1198687135</v>
      </c>
      <c r="B55" s="180" t="s">
        <v>416</v>
      </c>
      <c r="C55" s="180" t="s">
        <v>10077</v>
      </c>
      <c r="D55" s="181"/>
      <c r="E55" s="181"/>
      <c r="F55" s="181"/>
      <c r="G55" s="181"/>
      <c r="H55" s="181"/>
      <c r="I55" s="181"/>
      <c r="J55" s="181"/>
      <c r="L55" s="180">
        <v>1198687135</v>
      </c>
      <c r="M55" s="180" t="s">
        <v>416</v>
      </c>
      <c r="N55" s="180" t="s">
        <v>10077</v>
      </c>
      <c r="O55" s="181"/>
      <c r="P55" s="181"/>
      <c r="Q55" s="181"/>
      <c r="R55" s="181"/>
      <c r="S55" s="181"/>
      <c r="T55" s="181"/>
      <c r="U55" s="181"/>
    </row>
    <row r="56" spans="1:21" ht="41.4">
      <c r="A56" s="180">
        <v>1198687135</v>
      </c>
      <c r="B56" s="180" t="s">
        <v>416</v>
      </c>
      <c r="C56" s="180" t="s">
        <v>10078</v>
      </c>
      <c r="D56" s="180">
        <v>2</v>
      </c>
      <c r="E56" s="180">
        <v>1</v>
      </c>
      <c r="F56" s="180">
        <v>1</v>
      </c>
      <c r="G56" s="180">
        <v>1</v>
      </c>
      <c r="H56" s="181"/>
      <c r="I56" s="181"/>
      <c r="J56" s="181"/>
      <c r="L56" s="180">
        <v>1198687135</v>
      </c>
      <c r="M56" s="180" t="s">
        <v>416</v>
      </c>
      <c r="N56" s="180" t="s">
        <v>10078</v>
      </c>
      <c r="O56" s="180">
        <v>2</v>
      </c>
      <c r="P56" s="180">
        <v>1</v>
      </c>
      <c r="Q56" s="180">
        <v>1</v>
      </c>
      <c r="R56" s="180">
        <v>1</v>
      </c>
      <c r="S56" s="180">
        <v>1</v>
      </c>
      <c r="T56" s="180">
        <v>1</v>
      </c>
      <c r="U56" s="180">
        <v>1</v>
      </c>
    </row>
    <row r="57" spans="1:21" ht="28.2">
      <c r="A57" s="180">
        <v>1198687135</v>
      </c>
      <c r="B57" s="180" t="s">
        <v>416</v>
      </c>
      <c r="C57" s="180" t="s">
        <v>10079</v>
      </c>
      <c r="D57" s="180">
        <v>1</v>
      </c>
      <c r="E57" s="180">
        <v>1</v>
      </c>
      <c r="F57" s="180">
        <v>1</v>
      </c>
      <c r="G57" s="180">
        <v>1</v>
      </c>
      <c r="H57" s="180">
        <v>1</v>
      </c>
      <c r="I57" s="180">
        <v>1</v>
      </c>
      <c r="J57" s="181"/>
      <c r="L57" s="180">
        <v>1198687135</v>
      </c>
      <c r="M57" s="180" t="s">
        <v>416</v>
      </c>
      <c r="N57" s="180" t="s">
        <v>10079</v>
      </c>
      <c r="O57" s="180">
        <v>1</v>
      </c>
      <c r="P57" s="180">
        <v>1</v>
      </c>
      <c r="Q57" s="180">
        <v>1</v>
      </c>
      <c r="R57" s="180">
        <v>1</v>
      </c>
      <c r="S57" s="180">
        <v>1</v>
      </c>
      <c r="T57" s="180">
        <v>1</v>
      </c>
      <c r="U57" s="180">
        <v>1</v>
      </c>
    </row>
    <row r="58" spans="1:21" ht="28.2">
      <c r="A58" s="180">
        <v>1198687135</v>
      </c>
      <c r="B58" s="180" t="s">
        <v>416</v>
      </c>
      <c r="C58" s="180" t="s">
        <v>10080</v>
      </c>
      <c r="D58" s="181"/>
      <c r="E58" s="181"/>
      <c r="F58" s="181"/>
      <c r="G58" s="181"/>
      <c r="H58" s="181"/>
      <c r="I58" s="181"/>
      <c r="J58" s="181"/>
      <c r="L58" s="180">
        <v>1198687135</v>
      </c>
      <c r="M58" s="180" t="s">
        <v>416</v>
      </c>
      <c r="N58" s="180" t="s">
        <v>10080</v>
      </c>
      <c r="O58" s="181"/>
      <c r="P58" s="181"/>
      <c r="Q58" s="181"/>
      <c r="R58" s="181"/>
      <c r="S58" s="181"/>
      <c r="T58" s="181"/>
      <c r="U58" s="181"/>
    </row>
    <row r="59" spans="1:21" ht="28.2">
      <c r="A59" s="180">
        <v>1198687135</v>
      </c>
      <c r="B59" s="180" t="s">
        <v>416</v>
      </c>
      <c r="C59" s="180" t="s">
        <v>10081</v>
      </c>
      <c r="D59" s="180">
        <v>2</v>
      </c>
      <c r="E59" s="180">
        <v>2</v>
      </c>
      <c r="F59" s="181"/>
      <c r="G59" s="181"/>
      <c r="H59" s="181"/>
      <c r="I59" s="181"/>
      <c r="J59" s="181"/>
      <c r="L59" s="180">
        <v>1198687135</v>
      </c>
      <c r="M59" s="180" t="s">
        <v>416</v>
      </c>
      <c r="N59" s="180" t="s">
        <v>10081</v>
      </c>
      <c r="O59" s="180">
        <v>2</v>
      </c>
      <c r="P59" s="180">
        <v>2</v>
      </c>
      <c r="Q59" s="181"/>
      <c r="R59" s="181"/>
      <c r="S59" s="181"/>
      <c r="T59" s="181"/>
      <c r="U59" s="181"/>
    </row>
    <row r="60" spans="1:21" ht="28.2">
      <c r="A60" s="180">
        <v>1198687135</v>
      </c>
      <c r="B60" s="180" t="s">
        <v>416</v>
      </c>
      <c r="C60" s="180" t="s">
        <v>10082</v>
      </c>
      <c r="D60" s="181"/>
      <c r="E60" s="181"/>
      <c r="F60" s="181"/>
      <c r="G60" s="181"/>
      <c r="H60" s="181"/>
      <c r="I60" s="181"/>
      <c r="J60" s="181"/>
      <c r="L60" s="180">
        <v>1198687135</v>
      </c>
      <c r="M60" s="180" t="s">
        <v>416</v>
      </c>
      <c r="N60" s="180" t="s">
        <v>10082</v>
      </c>
      <c r="O60" s="181"/>
      <c r="P60" s="181"/>
      <c r="Q60" s="181"/>
      <c r="R60" s="181"/>
      <c r="S60" s="181"/>
      <c r="T60" s="181"/>
      <c r="U60" s="181"/>
    </row>
    <row r="61" spans="1:21" ht="28.2">
      <c r="A61" s="180">
        <v>1198687135</v>
      </c>
      <c r="B61" s="180" t="s">
        <v>416</v>
      </c>
      <c r="C61" s="180" t="s">
        <v>10083</v>
      </c>
      <c r="D61" s="180">
        <v>1</v>
      </c>
      <c r="E61" s="180">
        <v>1</v>
      </c>
      <c r="F61" s="181"/>
      <c r="G61" s="181"/>
      <c r="H61" s="181"/>
      <c r="I61" s="181"/>
      <c r="J61" s="181"/>
      <c r="L61" s="180">
        <v>1198687135</v>
      </c>
      <c r="M61" s="180" t="s">
        <v>416</v>
      </c>
      <c r="N61" s="180" t="s">
        <v>10083</v>
      </c>
      <c r="O61" s="180">
        <v>1</v>
      </c>
      <c r="P61" s="180">
        <v>1</v>
      </c>
      <c r="Q61" s="181"/>
      <c r="R61" s="181"/>
      <c r="S61" s="181"/>
      <c r="T61" s="181"/>
      <c r="U61" s="181"/>
    </row>
    <row r="62" spans="1:21" ht="28.2">
      <c r="A62" s="180">
        <v>1198687135</v>
      </c>
      <c r="B62" s="180" t="s">
        <v>416</v>
      </c>
      <c r="C62" s="180" t="s">
        <v>10084</v>
      </c>
      <c r="D62" s="180">
        <v>1</v>
      </c>
      <c r="E62" s="180">
        <v>1</v>
      </c>
      <c r="F62" s="180">
        <v>1</v>
      </c>
      <c r="G62" s="180">
        <v>1</v>
      </c>
      <c r="H62" s="180">
        <v>1</v>
      </c>
      <c r="I62" s="180">
        <v>1</v>
      </c>
      <c r="J62" s="181"/>
      <c r="L62" s="180">
        <v>1198687135</v>
      </c>
      <c r="M62" s="180" t="s">
        <v>416</v>
      </c>
      <c r="N62" s="180" t="s">
        <v>10084</v>
      </c>
      <c r="O62" s="180">
        <v>1</v>
      </c>
      <c r="P62" s="180">
        <v>1</v>
      </c>
      <c r="Q62" s="180">
        <v>1</v>
      </c>
      <c r="R62" s="180">
        <v>1</v>
      </c>
      <c r="S62" s="180">
        <v>1</v>
      </c>
      <c r="T62" s="180">
        <v>1</v>
      </c>
      <c r="U62" s="181"/>
    </row>
    <row r="63" spans="1:21" ht="28.2">
      <c r="A63" s="180">
        <v>1198687135</v>
      </c>
      <c r="B63" s="180" t="s">
        <v>416</v>
      </c>
      <c r="C63" s="180" t="s">
        <v>10085</v>
      </c>
      <c r="D63" s="180">
        <v>1</v>
      </c>
      <c r="E63" s="180">
        <v>1</v>
      </c>
      <c r="F63" s="180">
        <v>1</v>
      </c>
      <c r="G63" s="180">
        <v>1</v>
      </c>
      <c r="H63" s="180">
        <v>1</v>
      </c>
      <c r="I63" s="181"/>
      <c r="J63" s="181"/>
      <c r="L63" s="180">
        <v>1198687135</v>
      </c>
      <c r="M63" s="180" t="s">
        <v>416</v>
      </c>
      <c r="N63" s="180" t="s">
        <v>10085</v>
      </c>
      <c r="O63" s="180">
        <v>1</v>
      </c>
      <c r="P63" s="180">
        <v>1</v>
      </c>
      <c r="Q63" s="180">
        <v>1</v>
      </c>
      <c r="R63" s="180">
        <v>1</v>
      </c>
      <c r="S63" s="180">
        <v>1</v>
      </c>
      <c r="T63" s="181"/>
      <c r="U63" s="181"/>
    </row>
    <row r="64" spans="1:21" ht="28.2">
      <c r="A64" s="180">
        <v>1198687135</v>
      </c>
      <c r="B64" s="180" t="s">
        <v>416</v>
      </c>
      <c r="C64" s="180" t="s">
        <v>10086</v>
      </c>
      <c r="D64" s="180">
        <v>1</v>
      </c>
      <c r="E64" s="180">
        <v>1</v>
      </c>
      <c r="F64" s="181"/>
      <c r="G64" s="181"/>
      <c r="H64" s="181"/>
      <c r="I64" s="181"/>
      <c r="J64" s="181"/>
      <c r="L64" s="180">
        <v>1198687135</v>
      </c>
      <c r="M64" s="180" t="s">
        <v>416</v>
      </c>
      <c r="N64" s="180" t="s">
        <v>10086</v>
      </c>
      <c r="O64" s="180">
        <v>1</v>
      </c>
      <c r="P64" s="180">
        <v>1</v>
      </c>
      <c r="Q64" s="181"/>
      <c r="R64" s="181"/>
      <c r="S64" s="181"/>
      <c r="T64" s="181"/>
      <c r="U64" s="181"/>
    </row>
    <row r="65" spans="1:21" ht="28.2">
      <c r="A65" s="180">
        <v>1198687135</v>
      </c>
      <c r="B65" s="180" t="s">
        <v>416</v>
      </c>
      <c r="C65" s="180" t="s">
        <v>10087</v>
      </c>
      <c r="D65" s="181"/>
      <c r="E65" s="181"/>
      <c r="F65" s="181"/>
      <c r="G65" s="181"/>
      <c r="H65" s="181"/>
      <c r="I65" s="181"/>
      <c r="J65" s="181"/>
      <c r="L65" s="180">
        <v>1198687135</v>
      </c>
      <c r="M65" s="180" t="s">
        <v>416</v>
      </c>
      <c r="N65" s="180" t="s">
        <v>10087</v>
      </c>
      <c r="O65" s="181"/>
      <c r="P65" s="181"/>
      <c r="Q65" s="181"/>
      <c r="R65" s="181"/>
      <c r="S65" s="181"/>
      <c r="T65" s="181"/>
      <c r="U65" s="181"/>
    </row>
    <row r="66" spans="1:21" ht="28.2">
      <c r="A66" s="180">
        <v>1198687135</v>
      </c>
      <c r="B66" s="180" t="s">
        <v>416</v>
      </c>
      <c r="C66" s="180" t="s">
        <v>10088</v>
      </c>
      <c r="D66" s="181"/>
      <c r="E66" s="181"/>
      <c r="F66" s="181"/>
      <c r="G66" s="181"/>
      <c r="H66" s="181"/>
      <c r="I66" s="181"/>
      <c r="J66" s="181"/>
      <c r="L66" s="180">
        <v>1198687135</v>
      </c>
      <c r="M66" s="180" t="s">
        <v>416</v>
      </c>
      <c r="N66" s="180" t="s">
        <v>10088</v>
      </c>
      <c r="O66" s="181"/>
      <c r="P66" s="181"/>
      <c r="Q66" s="181"/>
      <c r="R66" s="181"/>
      <c r="S66" s="181"/>
      <c r="T66" s="181"/>
      <c r="U66" s="181"/>
    </row>
    <row r="67" spans="1:21" ht="28.2">
      <c r="A67" s="180">
        <v>1198687135</v>
      </c>
      <c r="B67" s="180" t="s">
        <v>416</v>
      </c>
      <c r="C67" s="180" t="s">
        <v>10089</v>
      </c>
      <c r="D67" s="180">
        <v>1</v>
      </c>
      <c r="E67" s="180">
        <v>1</v>
      </c>
      <c r="F67" s="181"/>
      <c r="G67" s="181"/>
      <c r="H67" s="181"/>
      <c r="I67" s="181"/>
      <c r="J67" s="181"/>
      <c r="L67" s="180">
        <v>1198687135</v>
      </c>
      <c r="M67" s="180" t="s">
        <v>416</v>
      </c>
      <c r="N67" s="180" t="s">
        <v>10089</v>
      </c>
      <c r="O67" s="180">
        <v>1</v>
      </c>
      <c r="P67" s="180">
        <v>1</v>
      </c>
      <c r="Q67" s="181"/>
      <c r="R67" s="181"/>
      <c r="S67" s="181"/>
      <c r="T67" s="181"/>
      <c r="U67" s="181"/>
    </row>
    <row r="68" spans="1:21" ht="28.2">
      <c r="A68" s="180">
        <v>1198687135</v>
      </c>
      <c r="B68" s="180" t="s">
        <v>416</v>
      </c>
      <c r="C68" s="180" t="s">
        <v>10090</v>
      </c>
      <c r="D68" s="180">
        <v>9</v>
      </c>
      <c r="E68" s="180">
        <v>7</v>
      </c>
      <c r="F68" s="180">
        <v>7</v>
      </c>
      <c r="G68" s="180">
        <v>7</v>
      </c>
      <c r="H68" s="180">
        <v>7</v>
      </c>
      <c r="I68" s="180">
        <v>7</v>
      </c>
      <c r="J68" s="181"/>
      <c r="L68" s="180">
        <v>1198687135</v>
      </c>
      <c r="M68" s="180" t="s">
        <v>416</v>
      </c>
      <c r="N68" s="180" t="s">
        <v>10090</v>
      </c>
      <c r="O68" s="180">
        <v>9</v>
      </c>
      <c r="P68" s="180">
        <v>7</v>
      </c>
      <c r="Q68" s="180">
        <v>7</v>
      </c>
      <c r="R68" s="180">
        <v>7</v>
      </c>
      <c r="S68" s="180">
        <v>7</v>
      </c>
      <c r="T68" s="180">
        <v>7</v>
      </c>
      <c r="U68" s="180">
        <v>7</v>
      </c>
    </row>
    <row r="69" spans="1:21" ht="28.2">
      <c r="A69" s="180">
        <v>1198687135</v>
      </c>
      <c r="B69" s="180" t="s">
        <v>416</v>
      </c>
      <c r="C69" s="180" t="s">
        <v>10091</v>
      </c>
      <c r="D69" s="180">
        <v>2</v>
      </c>
      <c r="E69" s="180">
        <v>2</v>
      </c>
      <c r="F69" s="180">
        <v>2</v>
      </c>
      <c r="G69" s="180">
        <v>2</v>
      </c>
      <c r="H69" s="180">
        <v>2</v>
      </c>
      <c r="I69" s="180">
        <v>2</v>
      </c>
      <c r="J69" s="181"/>
      <c r="L69" s="180">
        <v>1198687135</v>
      </c>
      <c r="M69" s="180" t="s">
        <v>416</v>
      </c>
      <c r="N69" s="180" t="s">
        <v>10091</v>
      </c>
      <c r="O69" s="180">
        <v>2</v>
      </c>
      <c r="P69" s="180">
        <v>2</v>
      </c>
      <c r="Q69" s="180">
        <v>2</v>
      </c>
      <c r="R69" s="180">
        <v>2</v>
      </c>
      <c r="S69" s="180">
        <v>2</v>
      </c>
      <c r="T69" s="180">
        <v>2</v>
      </c>
      <c r="U69" s="180">
        <v>2</v>
      </c>
    </row>
    <row r="70" spans="1:21" ht="28.2">
      <c r="A70" s="180">
        <v>1198687135</v>
      </c>
      <c r="B70" s="180" t="s">
        <v>416</v>
      </c>
      <c r="C70" s="180" t="s">
        <v>10092</v>
      </c>
      <c r="D70" s="180">
        <v>1</v>
      </c>
      <c r="E70" s="180">
        <v>1</v>
      </c>
      <c r="F70" s="181"/>
      <c r="G70" s="181"/>
      <c r="H70" s="181"/>
      <c r="I70" s="181"/>
      <c r="J70" s="181"/>
      <c r="L70" s="180">
        <v>1198687135</v>
      </c>
      <c r="M70" s="180" t="s">
        <v>416</v>
      </c>
      <c r="N70" s="180" t="s">
        <v>10092</v>
      </c>
      <c r="O70" s="180">
        <v>1</v>
      </c>
      <c r="P70" s="180">
        <v>1</v>
      </c>
      <c r="Q70" s="181"/>
      <c r="R70" s="181"/>
      <c r="S70" s="181"/>
      <c r="T70" s="181"/>
      <c r="U70" s="181"/>
    </row>
    <row r="71" spans="1:21" ht="28.2">
      <c r="A71" s="180">
        <v>1198687135</v>
      </c>
      <c r="B71" s="180" t="s">
        <v>416</v>
      </c>
      <c r="C71" s="180" t="s">
        <v>10093</v>
      </c>
      <c r="D71" s="181"/>
      <c r="E71" s="181"/>
      <c r="F71" s="181"/>
      <c r="G71" s="181"/>
      <c r="H71" s="181"/>
      <c r="I71" s="181"/>
      <c r="J71" s="181"/>
      <c r="L71" s="180">
        <v>1198687135</v>
      </c>
      <c r="M71" s="180" t="s">
        <v>416</v>
      </c>
      <c r="N71" s="180" t="s">
        <v>10093</v>
      </c>
      <c r="O71" s="181"/>
      <c r="P71" s="181"/>
      <c r="Q71" s="181"/>
      <c r="R71" s="181"/>
      <c r="S71" s="181"/>
      <c r="T71" s="181"/>
      <c r="U71" s="181"/>
    </row>
    <row r="72" spans="1:21" ht="28.2">
      <c r="A72" s="180">
        <v>1198687135</v>
      </c>
      <c r="B72" s="180" t="s">
        <v>416</v>
      </c>
      <c r="C72" s="180" t="s">
        <v>10094</v>
      </c>
      <c r="D72" s="180">
        <v>2</v>
      </c>
      <c r="E72" s="180">
        <v>2</v>
      </c>
      <c r="F72" s="181"/>
      <c r="G72" s="181"/>
      <c r="H72" s="181"/>
      <c r="I72" s="181"/>
      <c r="J72" s="181"/>
      <c r="L72" s="180">
        <v>1198687135</v>
      </c>
      <c r="M72" s="180" t="s">
        <v>416</v>
      </c>
      <c r="N72" s="180" t="s">
        <v>10094</v>
      </c>
      <c r="O72" s="180">
        <v>2</v>
      </c>
      <c r="P72" s="180">
        <v>2</v>
      </c>
      <c r="Q72" s="181"/>
      <c r="R72" s="181"/>
      <c r="S72" s="181"/>
      <c r="T72" s="181"/>
      <c r="U72" s="181"/>
    </row>
    <row r="73" spans="1:21" ht="28.2">
      <c r="A73" s="180">
        <v>1198687135</v>
      </c>
      <c r="B73" s="180" t="s">
        <v>416</v>
      </c>
      <c r="C73" s="180" t="s">
        <v>10095</v>
      </c>
      <c r="D73" s="181"/>
      <c r="E73" s="181"/>
      <c r="F73" s="181"/>
      <c r="G73" s="181"/>
      <c r="H73" s="181"/>
      <c r="I73" s="181"/>
      <c r="J73" s="181"/>
      <c r="L73" s="180">
        <v>1198687135</v>
      </c>
      <c r="M73" s="180" t="s">
        <v>416</v>
      </c>
      <c r="N73" s="180" t="s">
        <v>10095</v>
      </c>
      <c r="O73" s="181"/>
      <c r="P73" s="181"/>
      <c r="Q73" s="181"/>
      <c r="R73" s="181"/>
      <c r="S73" s="181"/>
      <c r="T73" s="181"/>
      <c r="U73" s="181"/>
    </row>
    <row r="74" spans="1:21" ht="28.2">
      <c r="A74" s="180">
        <v>1198687135</v>
      </c>
      <c r="B74" s="180" t="s">
        <v>416</v>
      </c>
      <c r="C74" s="180" t="s">
        <v>10096</v>
      </c>
      <c r="D74" s="180">
        <v>2</v>
      </c>
      <c r="E74" s="180">
        <v>2</v>
      </c>
      <c r="F74" s="180">
        <v>2</v>
      </c>
      <c r="G74" s="180">
        <v>2</v>
      </c>
      <c r="H74" s="180">
        <v>2</v>
      </c>
      <c r="I74" s="180">
        <v>2</v>
      </c>
      <c r="J74" s="181"/>
      <c r="L74" s="180">
        <v>1198687135</v>
      </c>
      <c r="M74" s="180" t="s">
        <v>416</v>
      </c>
      <c r="N74" s="180" t="s">
        <v>10096</v>
      </c>
      <c r="O74" s="180">
        <v>2</v>
      </c>
      <c r="P74" s="180">
        <v>2</v>
      </c>
      <c r="Q74" s="180">
        <v>2</v>
      </c>
      <c r="R74" s="180">
        <v>2</v>
      </c>
      <c r="S74" s="180">
        <v>2</v>
      </c>
      <c r="T74" s="180">
        <v>2</v>
      </c>
      <c r="U74" s="180">
        <v>2</v>
      </c>
    </row>
    <row r="75" spans="1:21" ht="28.2">
      <c r="A75" s="180">
        <v>1198687135</v>
      </c>
      <c r="B75" s="180" t="s">
        <v>416</v>
      </c>
      <c r="C75" s="180" t="s">
        <v>10097</v>
      </c>
      <c r="D75" s="180">
        <v>2</v>
      </c>
      <c r="E75" s="180">
        <v>2</v>
      </c>
      <c r="F75" s="180">
        <v>3</v>
      </c>
      <c r="G75" s="180">
        <v>3</v>
      </c>
      <c r="H75" s="180">
        <v>2</v>
      </c>
      <c r="I75" s="180">
        <v>2</v>
      </c>
      <c r="J75" s="181"/>
      <c r="L75" s="180">
        <v>1198687135</v>
      </c>
      <c r="M75" s="180" t="s">
        <v>416</v>
      </c>
      <c r="N75" s="180" t="s">
        <v>10097</v>
      </c>
      <c r="O75" s="180">
        <v>2</v>
      </c>
      <c r="P75" s="180">
        <v>2</v>
      </c>
      <c r="Q75" s="180">
        <v>3</v>
      </c>
      <c r="R75" s="180">
        <v>3</v>
      </c>
      <c r="S75" s="180">
        <v>2</v>
      </c>
      <c r="T75" s="180">
        <v>2</v>
      </c>
      <c r="U75" s="180">
        <v>2</v>
      </c>
    </row>
    <row r="76" spans="1:21" ht="41.4">
      <c r="A76" s="180">
        <v>1198687135</v>
      </c>
      <c r="B76" s="180" t="s">
        <v>416</v>
      </c>
      <c r="C76" s="180" t="s">
        <v>10098</v>
      </c>
      <c r="D76" s="180">
        <v>2</v>
      </c>
      <c r="E76" s="180">
        <v>2</v>
      </c>
      <c r="F76" s="180">
        <v>2</v>
      </c>
      <c r="G76" s="180">
        <v>2</v>
      </c>
      <c r="H76" s="181"/>
      <c r="I76" s="181"/>
      <c r="J76" s="181"/>
      <c r="L76" s="180">
        <v>1198687135</v>
      </c>
      <c r="M76" s="180" t="s">
        <v>416</v>
      </c>
      <c r="N76" s="180" t="s">
        <v>10098</v>
      </c>
      <c r="O76" s="180">
        <v>2</v>
      </c>
      <c r="P76" s="180">
        <v>2</v>
      </c>
      <c r="Q76" s="180">
        <v>2</v>
      </c>
      <c r="R76" s="180">
        <v>2</v>
      </c>
      <c r="S76" s="180">
        <v>2</v>
      </c>
      <c r="T76" s="180">
        <v>2</v>
      </c>
      <c r="U76" s="180">
        <v>2</v>
      </c>
    </row>
    <row r="77" spans="1:21" ht="28.2">
      <c r="A77" s="180">
        <v>1198687135</v>
      </c>
      <c r="B77" s="180" t="s">
        <v>416</v>
      </c>
      <c r="C77" s="180" t="s">
        <v>10099</v>
      </c>
      <c r="D77" s="181"/>
      <c r="E77" s="181"/>
      <c r="F77" s="181"/>
      <c r="G77" s="181"/>
      <c r="H77" s="181"/>
      <c r="I77" s="181"/>
      <c r="J77" s="181"/>
      <c r="L77" s="180">
        <v>1198687135</v>
      </c>
      <c r="M77" s="180" t="s">
        <v>416</v>
      </c>
      <c r="N77" s="180" t="s">
        <v>10099</v>
      </c>
      <c r="O77" s="181"/>
      <c r="P77" s="181"/>
      <c r="Q77" s="181"/>
      <c r="R77" s="181"/>
      <c r="S77" s="181"/>
      <c r="T77" s="181"/>
      <c r="U77" s="181"/>
    </row>
    <row r="78" spans="1:21" ht="41.4">
      <c r="A78" s="180">
        <v>1198687135</v>
      </c>
      <c r="B78" s="180" t="s">
        <v>416</v>
      </c>
      <c r="C78" s="180" t="s">
        <v>10100</v>
      </c>
      <c r="D78" s="180">
        <v>1</v>
      </c>
      <c r="E78" s="180">
        <v>1</v>
      </c>
      <c r="F78" s="180">
        <v>1</v>
      </c>
      <c r="G78" s="180">
        <v>1</v>
      </c>
      <c r="H78" s="180">
        <v>1</v>
      </c>
      <c r="I78" s="180">
        <v>1</v>
      </c>
      <c r="J78" s="181"/>
      <c r="L78" s="180">
        <v>1198687135</v>
      </c>
      <c r="M78" s="180" t="s">
        <v>416</v>
      </c>
      <c r="N78" s="180" t="s">
        <v>10100</v>
      </c>
      <c r="O78" s="180">
        <v>1</v>
      </c>
      <c r="P78" s="180">
        <v>1</v>
      </c>
      <c r="Q78" s="180">
        <v>1</v>
      </c>
      <c r="R78" s="180">
        <v>1</v>
      </c>
      <c r="S78" s="180">
        <v>1</v>
      </c>
      <c r="T78" s="180">
        <v>1</v>
      </c>
      <c r="U78" s="181"/>
    </row>
    <row r="79" spans="1:21" ht="41.4">
      <c r="A79" s="180">
        <v>1198687135</v>
      </c>
      <c r="B79" s="180" t="s">
        <v>416</v>
      </c>
      <c r="C79" s="180" t="s">
        <v>10101</v>
      </c>
      <c r="D79" s="181"/>
      <c r="E79" s="181"/>
      <c r="F79" s="181"/>
      <c r="G79" s="181"/>
      <c r="H79" s="181"/>
      <c r="I79" s="181"/>
      <c r="J79" s="181"/>
      <c r="L79" s="180">
        <v>1198687135</v>
      </c>
      <c r="M79" s="180" t="s">
        <v>416</v>
      </c>
      <c r="N79" s="180" t="s">
        <v>10101</v>
      </c>
      <c r="O79" s="181"/>
      <c r="P79" s="181"/>
      <c r="Q79" s="181"/>
      <c r="R79" s="181"/>
      <c r="S79" s="181"/>
      <c r="T79" s="181"/>
      <c r="U79" s="181"/>
    </row>
    <row r="80" spans="1:21" ht="41.4">
      <c r="A80" s="180">
        <v>1198687135</v>
      </c>
      <c r="B80" s="180" t="s">
        <v>416</v>
      </c>
      <c r="C80" s="180" t="s">
        <v>10102</v>
      </c>
      <c r="D80" s="180">
        <v>1</v>
      </c>
      <c r="E80" s="180">
        <v>1</v>
      </c>
      <c r="F80" s="180">
        <v>1</v>
      </c>
      <c r="G80" s="180">
        <v>1</v>
      </c>
      <c r="H80" s="180">
        <v>1</v>
      </c>
      <c r="I80" s="180">
        <v>1</v>
      </c>
      <c r="J80" s="181"/>
      <c r="L80" s="180">
        <v>1198687135</v>
      </c>
      <c r="M80" s="180" t="s">
        <v>416</v>
      </c>
      <c r="N80" s="180" t="s">
        <v>10102</v>
      </c>
      <c r="O80" s="180">
        <v>1</v>
      </c>
      <c r="P80" s="180">
        <v>1</v>
      </c>
      <c r="Q80" s="180">
        <v>1</v>
      </c>
      <c r="R80" s="180">
        <v>1</v>
      </c>
      <c r="S80" s="180">
        <v>1</v>
      </c>
      <c r="T80" s="180">
        <v>1</v>
      </c>
      <c r="U80" s="180">
        <v>1</v>
      </c>
    </row>
    <row r="81" spans="1:21" ht="41.4">
      <c r="A81" s="180">
        <v>1198687135</v>
      </c>
      <c r="B81" s="180" t="s">
        <v>416</v>
      </c>
      <c r="C81" s="180" t="s">
        <v>10103</v>
      </c>
      <c r="D81" s="180">
        <v>1</v>
      </c>
      <c r="E81" s="180">
        <v>1</v>
      </c>
      <c r="F81" s="180">
        <v>1</v>
      </c>
      <c r="G81" s="180">
        <v>1</v>
      </c>
      <c r="H81" s="180">
        <v>1</v>
      </c>
      <c r="I81" s="181"/>
      <c r="J81" s="181"/>
      <c r="L81" s="180">
        <v>1198687135</v>
      </c>
      <c r="M81" s="180" t="s">
        <v>416</v>
      </c>
      <c r="N81" s="180" t="s">
        <v>10103</v>
      </c>
      <c r="O81" s="180">
        <v>1</v>
      </c>
      <c r="P81" s="180">
        <v>1</v>
      </c>
      <c r="Q81" s="180">
        <v>1</v>
      </c>
      <c r="R81" s="180">
        <v>1</v>
      </c>
      <c r="S81" s="180">
        <v>1</v>
      </c>
      <c r="T81" s="181"/>
      <c r="U81" s="181"/>
    </row>
    <row r="82" spans="1:21" ht="28.2">
      <c r="A82" s="180">
        <v>1198687135</v>
      </c>
      <c r="B82" s="180" t="s">
        <v>416</v>
      </c>
      <c r="C82" s="180" t="s">
        <v>10104</v>
      </c>
      <c r="D82" s="181"/>
      <c r="E82" s="181"/>
      <c r="F82" s="181"/>
      <c r="G82" s="181"/>
      <c r="H82" s="181"/>
      <c r="I82" s="181"/>
      <c r="J82" s="181"/>
      <c r="L82" s="180">
        <v>1198687135</v>
      </c>
      <c r="M82" s="180" t="s">
        <v>416</v>
      </c>
      <c r="N82" s="180" t="s">
        <v>10104</v>
      </c>
      <c r="O82" s="181"/>
      <c r="P82" s="181"/>
      <c r="Q82" s="181"/>
      <c r="R82" s="181"/>
      <c r="S82" s="181"/>
      <c r="T82" s="181"/>
      <c r="U82" s="181"/>
    </row>
    <row r="83" spans="1:21" ht="41.4">
      <c r="A83" s="180">
        <v>1198687135</v>
      </c>
      <c r="B83" s="180" t="s">
        <v>416</v>
      </c>
      <c r="C83" s="180" t="s">
        <v>10105</v>
      </c>
      <c r="D83" s="181"/>
      <c r="E83" s="181"/>
      <c r="F83" s="181"/>
      <c r="G83" s="181"/>
      <c r="H83" s="181"/>
      <c r="I83" s="181"/>
      <c r="J83" s="181"/>
      <c r="L83" s="180">
        <v>1198687135</v>
      </c>
      <c r="M83" s="180" t="s">
        <v>416</v>
      </c>
      <c r="N83" s="180" t="s">
        <v>10105</v>
      </c>
      <c r="O83" s="181"/>
      <c r="P83" s="181"/>
      <c r="Q83" s="181"/>
      <c r="R83" s="181"/>
      <c r="S83" s="181"/>
      <c r="T83" s="181"/>
      <c r="U83" s="181"/>
    </row>
    <row r="84" spans="1:21" ht="54.6">
      <c r="A84" s="180">
        <v>1198687135</v>
      </c>
      <c r="B84" s="180" t="s">
        <v>416</v>
      </c>
      <c r="C84" s="180" t="s">
        <v>10106</v>
      </c>
      <c r="D84" s="180">
        <v>4</v>
      </c>
      <c r="E84" s="180">
        <v>4</v>
      </c>
      <c r="F84" s="180">
        <v>4</v>
      </c>
      <c r="G84" s="180">
        <v>4</v>
      </c>
      <c r="H84" s="180">
        <v>4</v>
      </c>
      <c r="I84" s="180">
        <v>4</v>
      </c>
      <c r="J84" s="181"/>
      <c r="L84" s="180">
        <v>1198687135</v>
      </c>
      <c r="M84" s="180" t="s">
        <v>416</v>
      </c>
      <c r="N84" s="180" t="s">
        <v>10106</v>
      </c>
      <c r="O84" s="180">
        <v>4</v>
      </c>
      <c r="P84" s="180">
        <v>4</v>
      </c>
      <c r="Q84" s="180">
        <v>4</v>
      </c>
      <c r="R84" s="180">
        <v>4</v>
      </c>
      <c r="S84" s="180">
        <v>4</v>
      </c>
      <c r="T84" s="180">
        <v>4</v>
      </c>
      <c r="U84" s="180">
        <v>4</v>
      </c>
    </row>
    <row r="85" spans="1:21" ht="28.2">
      <c r="A85" s="180">
        <v>1198687135</v>
      </c>
      <c r="B85" s="180" t="s">
        <v>416</v>
      </c>
      <c r="C85" s="180" t="s">
        <v>184</v>
      </c>
      <c r="D85" s="180">
        <v>9</v>
      </c>
      <c r="E85" s="180">
        <v>8</v>
      </c>
      <c r="F85" s="180">
        <v>8</v>
      </c>
      <c r="G85" s="180">
        <v>8</v>
      </c>
      <c r="H85" s="180">
        <v>8</v>
      </c>
      <c r="I85" s="180">
        <v>8</v>
      </c>
      <c r="J85" s="181"/>
      <c r="L85" s="180">
        <v>1198687135</v>
      </c>
      <c r="M85" s="180" t="s">
        <v>416</v>
      </c>
      <c r="N85" s="180" t="s">
        <v>184</v>
      </c>
      <c r="O85" s="180">
        <v>9</v>
      </c>
      <c r="P85" s="180">
        <v>8</v>
      </c>
      <c r="Q85" s="180">
        <v>8</v>
      </c>
      <c r="R85" s="180">
        <v>8</v>
      </c>
      <c r="S85" s="180">
        <v>8</v>
      </c>
      <c r="T85" s="180">
        <v>8</v>
      </c>
      <c r="U85" s="180">
        <v>8</v>
      </c>
    </row>
    <row r="86" spans="1:21" ht="28.2">
      <c r="A86" s="180">
        <v>1198687135</v>
      </c>
      <c r="B86" s="180" t="s">
        <v>416</v>
      </c>
      <c r="C86" s="180" t="s">
        <v>195</v>
      </c>
      <c r="D86" s="180">
        <v>2</v>
      </c>
      <c r="E86" s="180">
        <v>2</v>
      </c>
      <c r="F86" s="180">
        <v>2</v>
      </c>
      <c r="G86" s="180">
        <v>2</v>
      </c>
      <c r="H86" s="180">
        <v>2</v>
      </c>
      <c r="I86" s="180">
        <v>2</v>
      </c>
      <c r="J86" s="181"/>
      <c r="L86" s="180">
        <v>1198687135</v>
      </c>
      <c r="M86" s="180" t="s">
        <v>416</v>
      </c>
      <c r="N86" s="180" t="s">
        <v>195</v>
      </c>
      <c r="O86" s="180">
        <v>2</v>
      </c>
      <c r="P86" s="180">
        <v>2</v>
      </c>
      <c r="Q86" s="180">
        <v>2</v>
      </c>
      <c r="R86" s="180">
        <v>2</v>
      </c>
      <c r="S86" s="180">
        <v>2</v>
      </c>
      <c r="T86" s="180">
        <v>2</v>
      </c>
      <c r="U86" s="180">
        <v>2</v>
      </c>
    </row>
    <row r="87" spans="1:21" ht="41.4">
      <c r="A87" s="180">
        <v>1198687135</v>
      </c>
      <c r="B87" s="180" t="s">
        <v>416</v>
      </c>
      <c r="C87" s="180" t="s">
        <v>10107</v>
      </c>
      <c r="D87" s="181"/>
      <c r="E87" s="181"/>
      <c r="F87" s="181"/>
      <c r="G87" s="181"/>
      <c r="H87" s="181"/>
      <c r="I87" s="181"/>
      <c r="J87" s="181"/>
      <c r="L87" s="180">
        <v>1198687135</v>
      </c>
      <c r="M87" s="180" t="s">
        <v>416</v>
      </c>
      <c r="N87" s="180" t="s">
        <v>10107</v>
      </c>
      <c r="O87" s="181"/>
      <c r="P87" s="181"/>
      <c r="Q87" s="181"/>
      <c r="R87" s="181"/>
      <c r="S87" s="181"/>
      <c r="T87" s="181"/>
      <c r="U87" s="181"/>
    </row>
    <row r="88" spans="1:21" ht="41.4">
      <c r="A88" s="180">
        <v>1198687135</v>
      </c>
      <c r="B88" s="180" t="s">
        <v>416</v>
      </c>
      <c r="C88" s="180" t="s">
        <v>10108</v>
      </c>
      <c r="D88" s="181"/>
      <c r="E88" s="181"/>
      <c r="F88" s="181"/>
      <c r="G88" s="181"/>
      <c r="H88" s="181"/>
      <c r="I88" s="181"/>
      <c r="J88" s="181"/>
      <c r="L88" s="180">
        <v>1198687135</v>
      </c>
      <c r="M88" s="180" t="s">
        <v>416</v>
      </c>
      <c r="N88" s="180" t="s">
        <v>10108</v>
      </c>
      <c r="O88" s="181"/>
      <c r="P88" s="181"/>
      <c r="Q88" s="181"/>
      <c r="R88" s="181"/>
      <c r="S88" s="181"/>
      <c r="T88" s="181"/>
      <c r="U88" s="181"/>
    </row>
    <row r="89" spans="1:21" ht="28.2">
      <c r="A89" s="180">
        <v>1198687135</v>
      </c>
      <c r="B89" s="180" t="s">
        <v>416</v>
      </c>
      <c r="C89" s="180" t="s">
        <v>10109</v>
      </c>
      <c r="D89" s="181"/>
      <c r="E89" s="181"/>
      <c r="F89" s="181"/>
      <c r="G89" s="181"/>
      <c r="H89" s="181"/>
      <c r="I89" s="181"/>
      <c r="J89" s="181"/>
      <c r="L89" s="180">
        <v>1198687135</v>
      </c>
      <c r="M89" s="180" t="s">
        <v>416</v>
      </c>
      <c r="N89" s="180" t="s">
        <v>10109</v>
      </c>
      <c r="O89" s="181"/>
      <c r="P89" s="181"/>
      <c r="Q89" s="181"/>
      <c r="R89" s="181"/>
      <c r="S89" s="181"/>
      <c r="T89" s="181"/>
      <c r="U89" s="181"/>
    </row>
    <row r="90" spans="1:21" ht="41.4">
      <c r="A90" s="180">
        <v>1198687135</v>
      </c>
      <c r="B90" s="180" t="s">
        <v>416</v>
      </c>
      <c r="C90" s="180" t="s">
        <v>10110</v>
      </c>
      <c r="D90" s="180">
        <v>2</v>
      </c>
      <c r="E90" s="180">
        <v>2</v>
      </c>
      <c r="F90" s="180">
        <v>2</v>
      </c>
      <c r="G90" s="180">
        <v>2</v>
      </c>
      <c r="H90" s="180">
        <v>2</v>
      </c>
      <c r="I90" s="180">
        <v>2</v>
      </c>
      <c r="J90" s="181"/>
      <c r="L90" s="180">
        <v>1198687135</v>
      </c>
      <c r="M90" s="180" t="s">
        <v>416</v>
      </c>
      <c r="N90" s="180" t="s">
        <v>10110</v>
      </c>
      <c r="O90" s="180">
        <v>2</v>
      </c>
      <c r="P90" s="180">
        <v>2</v>
      </c>
      <c r="Q90" s="180">
        <v>2</v>
      </c>
      <c r="R90" s="180">
        <v>2</v>
      </c>
      <c r="S90" s="180">
        <v>2</v>
      </c>
      <c r="T90" s="180">
        <v>2</v>
      </c>
      <c r="U90" s="181"/>
    </row>
    <row r="91" spans="1:21" ht="41.4">
      <c r="A91" s="180">
        <v>1198687135</v>
      </c>
      <c r="B91" s="180" t="s">
        <v>416</v>
      </c>
      <c r="C91" s="180" t="s">
        <v>10111</v>
      </c>
      <c r="D91" s="181"/>
      <c r="E91" s="181"/>
      <c r="F91" s="181"/>
      <c r="G91" s="181"/>
      <c r="H91" s="181"/>
      <c r="I91" s="181"/>
      <c r="J91" s="181"/>
      <c r="L91" s="180">
        <v>1198687135</v>
      </c>
      <c r="M91" s="180" t="s">
        <v>416</v>
      </c>
      <c r="N91" s="180" t="s">
        <v>10111</v>
      </c>
      <c r="O91" s="181"/>
      <c r="P91" s="181"/>
      <c r="Q91" s="181"/>
      <c r="R91" s="181"/>
      <c r="S91" s="181"/>
      <c r="T91" s="181"/>
      <c r="U91" s="181"/>
    </row>
    <row r="92" spans="1:21" ht="41.4">
      <c r="A92" s="180">
        <v>1198687135</v>
      </c>
      <c r="B92" s="180" t="s">
        <v>416</v>
      </c>
      <c r="C92" s="180" t="s">
        <v>10112</v>
      </c>
      <c r="D92" s="181"/>
      <c r="E92" s="181"/>
      <c r="F92" s="181"/>
      <c r="G92" s="181"/>
      <c r="H92" s="181"/>
      <c r="I92" s="181"/>
      <c r="J92" s="181"/>
      <c r="L92" s="180">
        <v>1198687135</v>
      </c>
      <c r="M92" s="180" t="s">
        <v>416</v>
      </c>
      <c r="N92" s="180" t="s">
        <v>10112</v>
      </c>
      <c r="O92" s="181"/>
      <c r="P92" s="181"/>
      <c r="Q92" s="181"/>
      <c r="R92" s="181"/>
      <c r="S92" s="181"/>
      <c r="T92" s="181"/>
      <c r="U92" s="181"/>
    </row>
    <row r="93" spans="1:21" ht="41.4">
      <c r="A93" s="180">
        <v>1198687135</v>
      </c>
      <c r="B93" s="180" t="s">
        <v>416</v>
      </c>
      <c r="C93" s="180" t="s">
        <v>10113</v>
      </c>
      <c r="D93" s="181"/>
      <c r="E93" s="181"/>
      <c r="F93" s="181"/>
      <c r="G93" s="181"/>
      <c r="H93" s="181"/>
      <c r="I93" s="181"/>
      <c r="J93" s="181"/>
      <c r="L93" s="180">
        <v>1198687135</v>
      </c>
      <c r="M93" s="180" t="s">
        <v>416</v>
      </c>
      <c r="N93" s="180" t="s">
        <v>10113</v>
      </c>
      <c r="O93" s="181"/>
      <c r="P93" s="181"/>
      <c r="Q93" s="181"/>
      <c r="R93" s="181"/>
      <c r="S93" s="181"/>
      <c r="T93" s="181"/>
      <c r="U93" s="181"/>
    </row>
    <row r="94" spans="1:21" ht="28.2">
      <c r="A94" s="180">
        <v>1198687135</v>
      </c>
      <c r="B94" s="180" t="s">
        <v>416</v>
      </c>
      <c r="C94" s="180" t="s">
        <v>10114</v>
      </c>
      <c r="D94" s="181"/>
      <c r="E94" s="181"/>
      <c r="F94" s="181"/>
      <c r="G94" s="181"/>
      <c r="H94" s="181"/>
      <c r="I94" s="181"/>
      <c r="J94" s="181"/>
      <c r="L94" s="180">
        <v>1198687135</v>
      </c>
      <c r="M94" s="180" t="s">
        <v>416</v>
      </c>
      <c r="N94" s="180" t="s">
        <v>10114</v>
      </c>
      <c r="O94" s="181"/>
      <c r="P94" s="181"/>
      <c r="Q94" s="181"/>
      <c r="R94" s="181"/>
      <c r="S94" s="181"/>
      <c r="T94" s="181"/>
      <c r="U94" s="181"/>
    </row>
    <row r="95" spans="1:21" ht="41.4">
      <c r="A95" s="180">
        <v>1198687135</v>
      </c>
      <c r="B95" s="180" t="s">
        <v>416</v>
      </c>
      <c r="C95" s="180" t="s">
        <v>10115</v>
      </c>
      <c r="D95" s="180">
        <v>1</v>
      </c>
      <c r="E95" s="181"/>
      <c r="F95" s="181"/>
      <c r="G95" s="181"/>
      <c r="H95" s="181"/>
      <c r="I95" s="181"/>
      <c r="J95" s="181"/>
      <c r="L95" s="180">
        <v>1198687135</v>
      </c>
      <c r="M95" s="180" t="s">
        <v>416</v>
      </c>
      <c r="N95" s="180" t="s">
        <v>10115</v>
      </c>
      <c r="O95" s="180">
        <v>1</v>
      </c>
      <c r="P95" s="181"/>
      <c r="Q95" s="181"/>
      <c r="R95" s="181"/>
      <c r="S95" s="181"/>
      <c r="T95" s="181"/>
      <c r="U95" s="181"/>
    </row>
    <row r="96" spans="1:21" ht="28.2">
      <c r="A96" s="180">
        <v>1198687135</v>
      </c>
      <c r="B96" s="180" t="s">
        <v>416</v>
      </c>
      <c r="C96" s="180" t="s">
        <v>10116</v>
      </c>
      <c r="D96" s="181"/>
      <c r="E96" s="181"/>
      <c r="F96" s="181"/>
      <c r="G96" s="181"/>
      <c r="H96" s="181"/>
      <c r="I96" s="181"/>
      <c r="J96" s="181"/>
      <c r="L96" s="180">
        <v>1198687135</v>
      </c>
      <c r="M96" s="180" t="s">
        <v>416</v>
      </c>
      <c r="N96" s="180" t="s">
        <v>10116</v>
      </c>
      <c r="O96" s="181"/>
      <c r="P96" s="181"/>
      <c r="Q96" s="181"/>
      <c r="R96" s="181"/>
      <c r="S96" s="181"/>
      <c r="T96" s="181"/>
      <c r="U96" s="181"/>
    </row>
    <row r="97" spans="1:21" ht="54.6">
      <c r="A97" s="180">
        <v>1198687135</v>
      </c>
      <c r="B97" s="180" t="s">
        <v>416</v>
      </c>
      <c r="C97" s="180" t="s">
        <v>10117</v>
      </c>
      <c r="D97" s="180">
        <v>1</v>
      </c>
      <c r="E97" s="180">
        <v>1</v>
      </c>
      <c r="F97" s="180">
        <v>1</v>
      </c>
      <c r="G97" s="180">
        <v>1</v>
      </c>
      <c r="H97" s="180">
        <v>1</v>
      </c>
      <c r="I97" s="180">
        <v>1</v>
      </c>
      <c r="J97" s="181"/>
      <c r="L97" s="180">
        <v>1198687135</v>
      </c>
      <c r="M97" s="180" t="s">
        <v>416</v>
      </c>
      <c r="N97" s="180" t="s">
        <v>10117</v>
      </c>
      <c r="O97" s="180">
        <v>1</v>
      </c>
      <c r="P97" s="180">
        <v>1</v>
      </c>
      <c r="Q97" s="180">
        <v>1</v>
      </c>
      <c r="R97" s="180">
        <v>1</v>
      </c>
      <c r="S97" s="180">
        <v>1</v>
      </c>
      <c r="T97" s="180">
        <v>1</v>
      </c>
      <c r="U97" s="180">
        <v>1</v>
      </c>
    </row>
    <row r="98" spans="1:21" ht="41.4">
      <c r="A98" s="180">
        <v>1198687135</v>
      </c>
      <c r="B98" s="180" t="s">
        <v>416</v>
      </c>
      <c r="C98" s="180" t="s">
        <v>10118</v>
      </c>
      <c r="D98" s="180">
        <v>1</v>
      </c>
      <c r="E98" s="180">
        <v>1</v>
      </c>
      <c r="F98" s="180">
        <v>1</v>
      </c>
      <c r="G98" s="180">
        <v>1</v>
      </c>
      <c r="H98" s="180">
        <v>1</v>
      </c>
      <c r="I98" s="180">
        <v>1</v>
      </c>
      <c r="J98" s="181"/>
      <c r="L98" s="180">
        <v>1198687135</v>
      </c>
      <c r="M98" s="180" t="s">
        <v>416</v>
      </c>
      <c r="N98" s="180" t="s">
        <v>10118</v>
      </c>
      <c r="O98" s="180">
        <v>1</v>
      </c>
      <c r="P98" s="180">
        <v>1</v>
      </c>
      <c r="Q98" s="180">
        <v>1</v>
      </c>
      <c r="R98" s="180">
        <v>1</v>
      </c>
      <c r="S98" s="180">
        <v>1</v>
      </c>
      <c r="T98" s="180">
        <v>1</v>
      </c>
      <c r="U98" s="181"/>
    </row>
    <row r="99" spans="1:21" ht="41.4">
      <c r="A99" s="180">
        <v>1198687135</v>
      </c>
      <c r="B99" s="180" t="s">
        <v>416</v>
      </c>
      <c r="C99" s="180" t="s">
        <v>10119</v>
      </c>
      <c r="D99" s="180">
        <v>1</v>
      </c>
      <c r="E99" s="180">
        <v>1</v>
      </c>
      <c r="F99" s="181"/>
      <c r="G99" s="181"/>
      <c r="H99" s="181"/>
      <c r="I99" s="181"/>
      <c r="J99" s="181"/>
      <c r="L99" s="180">
        <v>1198687135</v>
      </c>
      <c r="M99" s="180" t="s">
        <v>416</v>
      </c>
      <c r="N99" s="180" t="s">
        <v>10119</v>
      </c>
      <c r="O99" s="180">
        <v>1</v>
      </c>
      <c r="P99" s="180">
        <v>1</v>
      </c>
      <c r="Q99" s="181"/>
      <c r="R99" s="181"/>
      <c r="S99" s="181"/>
      <c r="T99" s="181"/>
      <c r="U99" s="181"/>
    </row>
    <row r="100" spans="1:21" ht="28.2">
      <c r="A100" s="180">
        <v>1198687135</v>
      </c>
      <c r="B100" s="180" t="s">
        <v>416</v>
      </c>
      <c r="C100" s="180" t="s">
        <v>10120</v>
      </c>
      <c r="D100" s="180">
        <v>1</v>
      </c>
      <c r="E100" s="180">
        <v>1</v>
      </c>
      <c r="F100" s="180">
        <v>1</v>
      </c>
      <c r="G100" s="180">
        <v>1</v>
      </c>
      <c r="H100" s="181"/>
      <c r="I100" s="181"/>
      <c r="J100" s="181"/>
      <c r="L100" s="180">
        <v>1198687135</v>
      </c>
      <c r="M100" s="180" t="s">
        <v>416</v>
      </c>
      <c r="N100" s="180" t="s">
        <v>10120</v>
      </c>
      <c r="O100" s="180">
        <v>1</v>
      </c>
      <c r="P100" s="180">
        <v>1</v>
      </c>
      <c r="Q100" s="180">
        <v>1</v>
      </c>
      <c r="R100" s="180">
        <v>1</v>
      </c>
      <c r="S100" s="181"/>
      <c r="T100" s="181"/>
      <c r="U100" s="181"/>
    </row>
    <row r="101" spans="1:21" ht="41.4">
      <c r="A101" s="180">
        <v>1198687135</v>
      </c>
      <c r="B101" s="180" t="s">
        <v>416</v>
      </c>
      <c r="C101" s="180" t="s">
        <v>10121</v>
      </c>
      <c r="D101" s="181"/>
      <c r="E101" s="181"/>
      <c r="F101" s="181"/>
      <c r="G101" s="181"/>
      <c r="H101" s="181"/>
      <c r="I101" s="181"/>
      <c r="J101" s="181"/>
      <c r="L101" s="180">
        <v>1198687135</v>
      </c>
      <c r="M101" s="180" t="s">
        <v>416</v>
      </c>
      <c r="N101" s="180" t="s">
        <v>10121</v>
      </c>
      <c r="O101" s="181"/>
      <c r="P101" s="181"/>
      <c r="Q101" s="181"/>
      <c r="R101" s="181"/>
      <c r="S101" s="181"/>
      <c r="T101" s="181"/>
      <c r="U101" s="181"/>
    </row>
    <row r="102" spans="1:21" ht="41.4">
      <c r="A102" s="180">
        <v>1198687135</v>
      </c>
      <c r="B102" s="180" t="s">
        <v>416</v>
      </c>
      <c r="C102" s="180" t="s">
        <v>10122</v>
      </c>
      <c r="D102" s="180">
        <v>2</v>
      </c>
      <c r="E102" s="180">
        <v>2</v>
      </c>
      <c r="F102" s="180">
        <v>2</v>
      </c>
      <c r="G102" s="180">
        <v>2</v>
      </c>
      <c r="H102" s="180">
        <v>2</v>
      </c>
      <c r="I102" s="180">
        <v>2</v>
      </c>
      <c r="J102" s="181"/>
      <c r="L102" s="180">
        <v>1198687135</v>
      </c>
      <c r="M102" s="180" t="s">
        <v>416</v>
      </c>
      <c r="N102" s="180" t="s">
        <v>10122</v>
      </c>
      <c r="O102" s="180">
        <v>2</v>
      </c>
      <c r="P102" s="180">
        <v>2</v>
      </c>
      <c r="Q102" s="180">
        <v>2</v>
      </c>
      <c r="R102" s="180">
        <v>2</v>
      </c>
      <c r="S102" s="180">
        <v>2</v>
      </c>
      <c r="T102" s="180">
        <v>2</v>
      </c>
      <c r="U102" s="180">
        <v>2</v>
      </c>
    </row>
    <row r="103" spans="1:21" ht="41.4">
      <c r="A103" s="180">
        <v>1198687135</v>
      </c>
      <c r="B103" s="180" t="s">
        <v>416</v>
      </c>
      <c r="C103" s="180" t="s">
        <v>10123</v>
      </c>
      <c r="D103" s="180">
        <v>2</v>
      </c>
      <c r="E103" s="180">
        <v>2</v>
      </c>
      <c r="F103" s="180">
        <v>2</v>
      </c>
      <c r="G103" s="180">
        <v>2</v>
      </c>
      <c r="H103" s="180">
        <v>2</v>
      </c>
      <c r="I103" s="180">
        <v>2</v>
      </c>
      <c r="J103" s="181"/>
      <c r="L103" s="180">
        <v>1198687135</v>
      </c>
      <c r="M103" s="180" t="s">
        <v>416</v>
      </c>
      <c r="N103" s="180" t="s">
        <v>10123</v>
      </c>
      <c r="O103" s="180">
        <v>2</v>
      </c>
      <c r="P103" s="180">
        <v>2</v>
      </c>
      <c r="Q103" s="180">
        <v>2</v>
      </c>
      <c r="R103" s="180">
        <v>2</v>
      </c>
      <c r="S103" s="180">
        <v>2</v>
      </c>
      <c r="T103" s="180">
        <v>2</v>
      </c>
      <c r="U103" s="180">
        <v>2</v>
      </c>
    </row>
    <row r="104" spans="1:21" ht="41.4">
      <c r="A104" s="180">
        <v>1198687135</v>
      </c>
      <c r="B104" s="180" t="s">
        <v>416</v>
      </c>
      <c r="C104" s="180" t="s">
        <v>10124</v>
      </c>
      <c r="D104" s="180">
        <v>1</v>
      </c>
      <c r="E104" s="180">
        <v>1</v>
      </c>
      <c r="F104" s="180">
        <v>1</v>
      </c>
      <c r="G104" s="180">
        <v>1</v>
      </c>
      <c r="H104" s="180">
        <v>1</v>
      </c>
      <c r="I104" s="180">
        <v>1</v>
      </c>
      <c r="J104" s="181"/>
      <c r="L104" s="180">
        <v>1198687135</v>
      </c>
      <c r="M104" s="180" t="s">
        <v>416</v>
      </c>
      <c r="N104" s="180" t="s">
        <v>10124</v>
      </c>
      <c r="O104" s="180">
        <v>1</v>
      </c>
      <c r="P104" s="180">
        <v>1</v>
      </c>
      <c r="Q104" s="180">
        <v>1</v>
      </c>
      <c r="R104" s="180">
        <v>1</v>
      </c>
      <c r="S104" s="180">
        <v>1</v>
      </c>
      <c r="T104" s="180">
        <v>1</v>
      </c>
      <c r="U104" s="180">
        <v>1</v>
      </c>
    </row>
    <row r="105" spans="1:21" ht="41.4">
      <c r="A105" s="180">
        <v>1198687135</v>
      </c>
      <c r="B105" s="180" t="s">
        <v>416</v>
      </c>
      <c r="C105" s="180" t="s">
        <v>10125</v>
      </c>
      <c r="D105" s="181"/>
      <c r="E105" s="181"/>
      <c r="F105" s="181"/>
      <c r="G105" s="181"/>
      <c r="H105" s="181"/>
      <c r="I105" s="181"/>
      <c r="J105" s="181"/>
      <c r="L105" s="180">
        <v>1198687135</v>
      </c>
      <c r="M105" s="180" t="s">
        <v>416</v>
      </c>
      <c r="N105" s="180" t="s">
        <v>10125</v>
      </c>
      <c r="O105" s="181"/>
      <c r="P105" s="181"/>
      <c r="Q105" s="181"/>
      <c r="R105" s="181"/>
      <c r="S105" s="181"/>
      <c r="T105" s="181"/>
      <c r="U105" s="181"/>
    </row>
    <row r="106" spans="1:21" ht="41.4">
      <c r="A106" s="180">
        <v>1198687135</v>
      </c>
      <c r="B106" s="180" t="s">
        <v>416</v>
      </c>
      <c r="C106" s="180" t="s">
        <v>10126</v>
      </c>
      <c r="D106" s="181"/>
      <c r="E106" s="181"/>
      <c r="F106" s="181"/>
      <c r="G106" s="181"/>
      <c r="H106" s="181"/>
      <c r="I106" s="181"/>
      <c r="J106" s="181"/>
      <c r="L106" s="180">
        <v>1198687135</v>
      </c>
      <c r="M106" s="180" t="s">
        <v>416</v>
      </c>
      <c r="N106" s="180" t="s">
        <v>10126</v>
      </c>
      <c r="O106" s="181"/>
      <c r="P106" s="181"/>
      <c r="Q106" s="181"/>
      <c r="R106" s="181"/>
      <c r="S106" s="181"/>
      <c r="T106" s="181"/>
      <c r="U106" s="181"/>
    </row>
    <row r="107" spans="1:21" ht="41.4">
      <c r="A107" s="180">
        <v>1198687135</v>
      </c>
      <c r="B107" s="180" t="s">
        <v>416</v>
      </c>
      <c r="C107" s="180" t="s">
        <v>10127</v>
      </c>
      <c r="D107" s="181"/>
      <c r="E107" s="181"/>
      <c r="F107" s="181"/>
      <c r="G107" s="181"/>
      <c r="H107" s="181"/>
      <c r="I107" s="181"/>
      <c r="J107" s="181"/>
      <c r="L107" s="180">
        <v>1198687135</v>
      </c>
      <c r="M107" s="180" t="s">
        <v>416</v>
      </c>
      <c r="N107" s="180" t="s">
        <v>10127</v>
      </c>
      <c r="O107" s="181"/>
      <c r="P107" s="181"/>
      <c r="Q107" s="181"/>
      <c r="R107" s="181"/>
      <c r="S107" s="181"/>
      <c r="T107" s="181"/>
      <c r="U107" s="181"/>
    </row>
    <row r="108" spans="1:21" ht="41.4">
      <c r="A108" s="180">
        <v>1198687135</v>
      </c>
      <c r="B108" s="180" t="s">
        <v>416</v>
      </c>
      <c r="C108" s="180" t="s">
        <v>10128</v>
      </c>
      <c r="D108" s="180">
        <v>1</v>
      </c>
      <c r="E108" s="180">
        <v>1</v>
      </c>
      <c r="F108" s="180">
        <v>1</v>
      </c>
      <c r="G108" s="180">
        <v>1</v>
      </c>
      <c r="H108" s="180">
        <v>1</v>
      </c>
      <c r="I108" s="181"/>
      <c r="J108" s="181"/>
      <c r="L108" s="180">
        <v>1198687135</v>
      </c>
      <c r="M108" s="180" t="s">
        <v>416</v>
      </c>
      <c r="N108" s="180" t="s">
        <v>10128</v>
      </c>
      <c r="O108" s="180">
        <v>1</v>
      </c>
      <c r="P108" s="180">
        <v>1</v>
      </c>
      <c r="Q108" s="180">
        <v>1</v>
      </c>
      <c r="R108" s="180">
        <v>1</v>
      </c>
      <c r="S108" s="180">
        <v>1</v>
      </c>
      <c r="T108" s="181"/>
      <c r="U108" s="181"/>
    </row>
    <row r="109" spans="1:21" ht="41.4">
      <c r="A109" s="180">
        <v>1198687135</v>
      </c>
      <c r="B109" s="180" t="s">
        <v>416</v>
      </c>
      <c r="C109" s="180" t="s">
        <v>10129</v>
      </c>
      <c r="D109" s="181"/>
      <c r="E109" s="181"/>
      <c r="F109" s="181"/>
      <c r="G109" s="181"/>
      <c r="H109" s="181"/>
      <c r="I109" s="181"/>
      <c r="J109" s="181"/>
      <c r="L109" s="180">
        <v>1198687135</v>
      </c>
      <c r="M109" s="180" t="s">
        <v>416</v>
      </c>
      <c r="N109" s="180" t="s">
        <v>10129</v>
      </c>
      <c r="O109" s="181"/>
      <c r="P109" s="181"/>
      <c r="Q109" s="181"/>
      <c r="R109" s="181"/>
      <c r="S109" s="181"/>
      <c r="T109" s="181"/>
      <c r="U109" s="181"/>
    </row>
    <row r="110" spans="1:21" ht="28.2">
      <c r="A110" s="180">
        <v>1198687135</v>
      </c>
      <c r="B110" s="180" t="s">
        <v>416</v>
      </c>
      <c r="C110" s="180" t="s">
        <v>10130</v>
      </c>
      <c r="D110" s="180">
        <v>1</v>
      </c>
      <c r="E110" s="180">
        <v>1</v>
      </c>
      <c r="F110" s="181"/>
      <c r="G110" s="181"/>
      <c r="H110" s="181"/>
      <c r="I110" s="181"/>
      <c r="J110" s="181"/>
      <c r="L110" s="180">
        <v>1198687135</v>
      </c>
      <c r="M110" s="180" t="s">
        <v>416</v>
      </c>
      <c r="N110" s="180" t="s">
        <v>10130</v>
      </c>
      <c r="O110" s="180">
        <v>1</v>
      </c>
      <c r="P110" s="180">
        <v>1</v>
      </c>
      <c r="Q110" s="181"/>
      <c r="R110" s="181"/>
      <c r="S110" s="181"/>
      <c r="T110" s="181"/>
      <c r="U110" s="181"/>
    </row>
    <row r="111" spans="1:21" ht="41.4">
      <c r="A111" s="180">
        <v>1198687135</v>
      </c>
      <c r="B111" s="180" t="s">
        <v>416</v>
      </c>
      <c r="C111" s="180" t="s">
        <v>10131</v>
      </c>
      <c r="D111" s="180">
        <v>1</v>
      </c>
      <c r="E111" s="181"/>
      <c r="F111" s="181"/>
      <c r="G111" s="181"/>
      <c r="H111" s="181"/>
      <c r="I111" s="181"/>
      <c r="J111" s="181"/>
      <c r="L111" s="180">
        <v>1198687135</v>
      </c>
      <c r="M111" s="180" t="s">
        <v>416</v>
      </c>
      <c r="N111" s="180" t="s">
        <v>10131</v>
      </c>
      <c r="O111" s="180">
        <v>1</v>
      </c>
      <c r="P111" s="181"/>
      <c r="Q111" s="181"/>
      <c r="R111" s="181"/>
      <c r="S111" s="181"/>
      <c r="T111" s="181"/>
      <c r="U111" s="181"/>
    </row>
    <row r="112" spans="1:21" ht="41.4">
      <c r="A112" s="180">
        <v>1198687135</v>
      </c>
      <c r="B112" s="180" t="s">
        <v>416</v>
      </c>
      <c r="C112" s="180" t="s">
        <v>10132</v>
      </c>
      <c r="D112" s="180">
        <v>1</v>
      </c>
      <c r="E112" s="181"/>
      <c r="F112" s="181"/>
      <c r="G112" s="181"/>
      <c r="H112" s="181"/>
      <c r="I112" s="181"/>
      <c r="J112" s="181"/>
      <c r="L112" s="180">
        <v>1198687135</v>
      </c>
      <c r="M112" s="180" t="s">
        <v>416</v>
      </c>
      <c r="N112" s="180" t="s">
        <v>10132</v>
      </c>
      <c r="O112" s="180">
        <v>1</v>
      </c>
      <c r="P112" s="181"/>
      <c r="Q112" s="181"/>
      <c r="R112" s="181"/>
      <c r="S112" s="181"/>
      <c r="T112" s="181"/>
      <c r="U112" s="181"/>
    </row>
    <row r="113" spans="1:21" ht="28.2">
      <c r="A113" s="180">
        <v>1198687135</v>
      </c>
      <c r="B113" s="180" t="s">
        <v>416</v>
      </c>
      <c r="C113" s="180" t="s">
        <v>10133</v>
      </c>
      <c r="D113" s="181"/>
      <c r="E113" s="181"/>
      <c r="F113" s="181"/>
      <c r="G113" s="181"/>
      <c r="H113" s="181"/>
      <c r="I113" s="181"/>
      <c r="J113" s="181"/>
      <c r="L113" s="180">
        <v>1198687135</v>
      </c>
      <c r="M113" s="180" t="s">
        <v>416</v>
      </c>
      <c r="N113" s="180" t="s">
        <v>10133</v>
      </c>
      <c r="O113" s="181"/>
      <c r="P113" s="181"/>
      <c r="Q113" s="181"/>
      <c r="R113" s="181"/>
      <c r="S113" s="181"/>
      <c r="T113" s="181"/>
      <c r="U113" s="181"/>
    </row>
    <row r="114" spans="1:21" ht="28.2">
      <c r="A114" s="180">
        <v>1198687135</v>
      </c>
      <c r="B114" s="180" t="s">
        <v>416</v>
      </c>
      <c r="C114" s="180" t="s">
        <v>10134</v>
      </c>
      <c r="D114" s="181"/>
      <c r="E114" s="181"/>
      <c r="F114" s="181"/>
      <c r="G114" s="181"/>
      <c r="H114" s="181"/>
      <c r="I114" s="181"/>
      <c r="J114" s="181"/>
      <c r="L114" s="180">
        <v>1198687135</v>
      </c>
      <c r="M114" s="180" t="s">
        <v>416</v>
      </c>
      <c r="N114" s="180" t="s">
        <v>10134</v>
      </c>
      <c r="O114" s="181"/>
      <c r="P114" s="181"/>
      <c r="Q114" s="181"/>
      <c r="R114" s="181"/>
      <c r="S114" s="181"/>
      <c r="T114" s="181"/>
      <c r="U114" s="181"/>
    </row>
    <row r="115" spans="1:21" ht="28.2">
      <c r="A115" s="180">
        <v>1198687135</v>
      </c>
      <c r="B115" s="180" t="s">
        <v>416</v>
      </c>
      <c r="C115" s="180" t="s">
        <v>10135</v>
      </c>
      <c r="D115" s="181"/>
      <c r="E115" s="181"/>
      <c r="F115" s="181"/>
      <c r="G115" s="181"/>
      <c r="H115" s="181"/>
      <c r="I115" s="181"/>
      <c r="J115" s="181"/>
      <c r="L115" s="180">
        <v>1198687135</v>
      </c>
      <c r="M115" s="180" t="s">
        <v>416</v>
      </c>
      <c r="N115" s="180" t="s">
        <v>10135</v>
      </c>
      <c r="O115" s="181"/>
      <c r="P115" s="181"/>
      <c r="Q115" s="181"/>
      <c r="R115" s="181"/>
      <c r="S115" s="181"/>
      <c r="T115" s="181"/>
      <c r="U115" s="181"/>
    </row>
    <row r="116" spans="1:21" ht="28.2">
      <c r="A116" s="180">
        <v>1198687135</v>
      </c>
      <c r="B116" s="180" t="s">
        <v>416</v>
      </c>
      <c r="C116" s="180" t="s">
        <v>10136</v>
      </c>
      <c r="D116" s="180">
        <v>1</v>
      </c>
      <c r="E116" s="181"/>
      <c r="F116" s="181"/>
      <c r="G116" s="181"/>
      <c r="H116" s="181"/>
      <c r="I116" s="181"/>
      <c r="J116" s="181"/>
      <c r="L116" s="180">
        <v>1198687135</v>
      </c>
      <c r="M116" s="180" t="s">
        <v>416</v>
      </c>
      <c r="N116" s="180" t="s">
        <v>10136</v>
      </c>
      <c r="O116" s="180">
        <v>1</v>
      </c>
      <c r="P116" s="181"/>
      <c r="Q116" s="181"/>
      <c r="R116" s="181"/>
      <c r="S116" s="181"/>
      <c r="T116" s="181"/>
      <c r="U116" s="181"/>
    </row>
    <row r="117" spans="1:21" ht="28.2">
      <c r="A117" s="180">
        <v>1198687135</v>
      </c>
      <c r="B117" s="180" t="s">
        <v>416</v>
      </c>
      <c r="C117" s="180" t="s">
        <v>10137</v>
      </c>
      <c r="D117" s="181"/>
      <c r="E117" s="181"/>
      <c r="F117" s="181"/>
      <c r="G117" s="181"/>
      <c r="H117" s="181"/>
      <c r="I117" s="181"/>
      <c r="J117" s="181"/>
      <c r="L117" s="180">
        <v>1198687135</v>
      </c>
      <c r="M117" s="180" t="s">
        <v>416</v>
      </c>
      <c r="N117" s="180" t="s">
        <v>10137</v>
      </c>
      <c r="O117" s="181"/>
      <c r="P117" s="181"/>
      <c r="Q117" s="181"/>
      <c r="R117" s="181"/>
      <c r="S117" s="181"/>
      <c r="T117" s="181"/>
      <c r="U117" s="181"/>
    </row>
    <row r="118" spans="1:21" ht="28.2">
      <c r="A118" s="180">
        <v>1198687135</v>
      </c>
      <c r="B118" s="180" t="s">
        <v>416</v>
      </c>
      <c r="C118" s="180" t="s">
        <v>10138</v>
      </c>
      <c r="D118" s="181"/>
      <c r="E118" s="181"/>
      <c r="F118" s="181"/>
      <c r="G118" s="181"/>
      <c r="H118" s="181"/>
      <c r="I118" s="181"/>
      <c r="J118" s="181"/>
      <c r="L118" s="180">
        <v>1198687135</v>
      </c>
      <c r="M118" s="180" t="s">
        <v>416</v>
      </c>
      <c r="N118" s="180" t="s">
        <v>10138</v>
      </c>
      <c r="O118" s="181"/>
      <c r="P118" s="181"/>
      <c r="Q118" s="181"/>
      <c r="R118" s="181"/>
      <c r="S118" s="181"/>
      <c r="T118" s="181"/>
      <c r="U118" s="181"/>
    </row>
    <row r="119" spans="1:21" ht="28.2">
      <c r="A119" s="180">
        <v>1198687135</v>
      </c>
      <c r="B119" s="180" t="s">
        <v>416</v>
      </c>
      <c r="C119" s="180" t="s">
        <v>10139</v>
      </c>
      <c r="D119" s="181"/>
      <c r="E119" s="181"/>
      <c r="F119" s="181"/>
      <c r="G119" s="181"/>
      <c r="H119" s="181"/>
      <c r="I119" s="181"/>
      <c r="J119" s="181"/>
      <c r="L119" s="180">
        <v>1198687135</v>
      </c>
      <c r="M119" s="180" t="s">
        <v>416</v>
      </c>
      <c r="N119" s="180" t="s">
        <v>10139</v>
      </c>
      <c r="O119" s="181"/>
      <c r="P119" s="181"/>
      <c r="Q119" s="181"/>
      <c r="R119" s="181"/>
      <c r="S119" s="181"/>
      <c r="T119" s="181"/>
      <c r="U119" s="181"/>
    </row>
    <row r="120" spans="1:21" ht="28.2">
      <c r="A120" s="180">
        <v>1198687135</v>
      </c>
      <c r="B120" s="180" t="s">
        <v>416</v>
      </c>
      <c r="C120" s="180" t="s">
        <v>10140</v>
      </c>
      <c r="D120" s="181"/>
      <c r="E120" s="181"/>
      <c r="F120" s="181"/>
      <c r="G120" s="181"/>
      <c r="H120" s="181"/>
      <c r="I120" s="181"/>
      <c r="J120" s="181"/>
      <c r="L120" s="180">
        <v>1198687135</v>
      </c>
      <c r="M120" s="180" t="s">
        <v>416</v>
      </c>
      <c r="N120" s="180" t="s">
        <v>10140</v>
      </c>
      <c r="O120" s="181"/>
      <c r="P120" s="181"/>
      <c r="Q120" s="181"/>
      <c r="R120" s="181"/>
      <c r="S120" s="181"/>
      <c r="T120" s="181"/>
      <c r="U120" s="181"/>
    </row>
    <row r="121" spans="1:21" ht="28.2">
      <c r="A121" s="180">
        <v>1198687135</v>
      </c>
      <c r="B121" s="180" t="s">
        <v>416</v>
      </c>
      <c r="C121" s="180" t="s">
        <v>10141</v>
      </c>
      <c r="D121" s="181"/>
      <c r="E121" s="181"/>
      <c r="F121" s="181"/>
      <c r="G121" s="181"/>
      <c r="H121" s="181"/>
      <c r="I121" s="181"/>
      <c r="J121" s="181"/>
      <c r="L121" s="180">
        <v>1198687135</v>
      </c>
      <c r="M121" s="180" t="s">
        <v>416</v>
      </c>
      <c r="N121" s="180" t="s">
        <v>10141</v>
      </c>
      <c r="O121" s="181"/>
      <c r="P121" s="181"/>
      <c r="Q121" s="181"/>
      <c r="R121" s="181"/>
      <c r="S121" s="181"/>
      <c r="T121" s="181"/>
      <c r="U121" s="181"/>
    </row>
    <row r="122" spans="1:21" ht="28.2">
      <c r="A122" s="180">
        <v>1198687135</v>
      </c>
      <c r="B122" s="180" t="s">
        <v>416</v>
      </c>
      <c r="C122" s="180" t="s">
        <v>10142</v>
      </c>
      <c r="D122" s="181"/>
      <c r="E122" s="181"/>
      <c r="F122" s="181"/>
      <c r="G122" s="181"/>
      <c r="H122" s="181"/>
      <c r="I122" s="181"/>
      <c r="J122" s="181"/>
      <c r="L122" s="180">
        <v>1198687135</v>
      </c>
      <c r="M122" s="180" t="s">
        <v>416</v>
      </c>
      <c r="N122" s="180" t="s">
        <v>10142</v>
      </c>
      <c r="O122" s="181"/>
      <c r="P122" s="181"/>
      <c r="Q122" s="181"/>
      <c r="R122" s="181"/>
      <c r="S122" s="181"/>
      <c r="T122" s="181"/>
      <c r="U122" s="181"/>
    </row>
    <row r="123" spans="1:21" ht="28.2">
      <c r="A123" s="180">
        <v>1198687135</v>
      </c>
      <c r="B123" s="180" t="s">
        <v>416</v>
      </c>
      <c r="C123" s="180" t="s">
        <v>10143</v>
      </c>
      <c r="D123" s="180">
        <v>5</v>
      </c>
      <c r="E123" s="180">
        <v>6</v>
      </c>
      <c r="F123" s="180">
        <v>6</v>
      </c>
      <c r="G123" s="180">
        <v>6</v>
      </c>
      <c r="H123" s="180">
        <v>6</v>
      </c>
      <c r="I123" s="180">
        <v>5</v>
      </c>
      <c r="J123" s="181"/>
      <c r="L123" s="180">
        <v>1198687135</v>
      </c>
      <c r="M123" s="180" t="s">
        <v>416</v>
      </c>
      <c r="N123" s="180" t="s">
        <v>10143</v>
      </c>
      <c r="O123" s="180">
        <v>5</v>
      </c>
      <c r="P123" s="180">
        <v>6</v>
      </c>
      <c r="Q123" s="180">
        <v>6</v>
      </c>
      <c r="R123" s="180">
        <v>6</v>
      </c>
      <c r="S123" s="180">
        <v>6</v>
      </c>
      <c r="T123" s="180">
        <v>5</v>
      </c>
      <c r="U123" s="180">
        <v>5</v>
      </c>
    </row>
    <row r="124" spans="1:21" ht="28.2">
      <c r="A124" s="180">
        <v>1198687135</v>
      </c>
      <c r="B124" s="180" t="s">
        <v>416</v>
      </c>
      <c r="C124" s="180" t="s">
        <v>10144</v>
      </c>
      <c r="D124" s="180">
        <v>1</v>
      </c>
      <c r="E124" s="180">
        <v>1</v>
      </c>
      <c r="F124" s="180">
        <v>1</v>
      </c>
      <c r="G124" s="180">
        <v>1</v>
      </c>
      <c r="H124" s="180">
        <v>1</v>
      </c>
      <c r="I124" s="180">
        <v>1</v>
      </c>
      <c r="J124" s="181"/>
      <c r="L124" s="180">
        <v>1198687135</v>
      </c>
      <c r="M124" s="180" t="s">
        <v>416</v>
      </c>
      <c r="N124" s="180" t="s">
        <v>10144</v>
      </c>
      <c r="O124" s="180">
        <v>1</v>
      </c>
      <c r="P124" s="180">
        <v>1</v>
      </c>
      <c r="Q124" s="180">
        <v>1</v>
      </c>
      <c r="R124" s="180">
        <v>1</v>
      </c>
      <c r="S124" s="180">
        <v>1</v>
      </c>
      <c r="T124" s="180">
        <v>1</v>
      </c>
      <c r="U124" s="181"/>
    </row>
    <row r="125" spans="1:21" ht="28.2">
      <c r="A125" s="180">
        <v>1198687135</v>
      </c>
      <c r="B125" s="180" t="s">
        <v>416</v>
      </c>
      <c r="C125" s="180" t="s">
        <v>10145</v>
      </c>
      <c r="D125" s="180">
        <v>1</v>
      </c>
      <c r="E125" s="180">
        <v>1</v>
      </c>
      <c r="F125" s="180">
        <v>1</v>
      </c>
      <c r="G125" s="180">
        <v>1</v>
      </c>
      <c r="H125" s="180">
        <v>1</v>
      </c>
      <c r="I125" s="180">
        <v>1</v>
      </c>
      <c r="J125" s="181"/>
      <c r="L125" s="180">
        <v>1198687135</v>
      </c>
      <c r="M125" s="180" t="s">
        <v>416</v>
      </c>
      <c r="N125" s="180" t="s">
        <v>10145</v>
      </c>
      <c r="O125" s="180">
        <v>1</v>
      </c>
      <c r="P125" s="180">
        <v>1</v>
      </c>
      <c r="Q125" s="180">
        <v>1</v>
      </c>
      <c r="R125" s="180">
        <v>1</v>
      </c>
      <c r="S125" s="180">
        <v>1</v>
      </c>
      <c r="T125" s="180">
        <v>1</v>
      </c>
      <c r="U125" s="181"/>
    </row>
    <row r="126" spans="1:21" ht="41.4">
      <c r="A126" s="180">
        <v>1198687135</v>
      </c>
      <c r="B126" s="180" t="s">
        <v>416</v>
      </c>
      <c r="C126" s="180" t="s">
        <v>10146</v>
      </c>
      <c r="D126" s="180">
        <v>1</v>
      </c>
      <c r="E126" s="181"/>
      <c r="F126" s="181"/>
      <c r="G126" s="181"/>
      <c r="H126" s="181"/>
      <c r="I126" s="181"/>
      <c r="J126" s="181"/>
      <c r="L126" s="180">
        <v>1198687135</v>
      </c>
      <c r="M126" s="180" t="s">
        <v>416</v>
      </c>
      <c r="N126" s="180" t="s">
        <v>10146</v>
      </c>
      <c r="O126" s="180">
        <v>1</v>
      </c>
      <c r="P126" s="181"/>
      <c r="Q126" s="181"/>
      <c r="R126" s="181"/>
      <c r="S126" s="181"/>
      <c r="T126" s="181"/>
      <c r="U126" s="181"/>
    </row>
    <row r="127" spans="1:21" ht="41.4">
      <c r="A127" s="180">
        <v>1198687135</v>
      </c>
      <c r="B127" s="180" t="s">
        <v>416</v>
      </c>
      <c r="C127" s="180" t="s">
        <v>10147</v>
      </c>
      <c r="D127" s="180">
        <v>1</v>
      </c>
      <c r="E127" s="180">
        <v>1</v>
      </c>
      <c r="F127" s="181"/>
      <c r="G127" s="181"/>
      <c r="H127" s="181"/>
      <c r="I127" s="181"/>
      <c r="J127" s="181"/>
      <c r="L127" s="180">
        <v>1198687135</v>
      </c>
      <c r="M127" s="180" t="s">
        <v>416</v>
      </c>
      <c r="N127" s="180" t="s">
        <v>10147</v>
      </c>
      <c r="O127" s="180">
        <v>1</v>
      </c>
      <c r="P127" s="180">
        <v>1</v>
      </c>
      <c r="Q127" s="181"/>
      <c r="R127" s="181"/>
      <c r="S127" s="181"/>
      <c r="T127" s="181"/>
      <c r="U127" s="181"/>
    </row>
    <row r="128" spans="1:21" ht="41.4">
      <c r="A128" s="180">
        <v>1198687135</v>
      </c>
      <c r="B128" s="180" t="s">
        <v>416</v>
      </c>
      <c r="C128" s="180" t="s">
        <v>10148</v>
      </c>
      <c r="D128" s="180">
        <v>1</v>
      </c>
      <c r="E128" s="180">
        <v>1</v>
      </c>
      <c r="F128" s="180">
        <v>1</v>
      </c>
      <c r="G128" s="180">
        <v>1</v>
      </c>
      <c r="H128" s="181"/>
      <c r="I128" s="181"/>
      <c r="J128" s="181"/>
      <c r="L128" s="180">
        <v>1198687135</v>
      </c>
      <c r="M128" s="180" t="s">
        <v>416</v>
      </c>
      <c r="N128" s="180" t="s">
        <v>10148</v>
      </c>
      <c r="O128" s="180">
        <v>1</v>
      </c>
      <c r="P128" s="180">
        <v>1</v>
      </c>
      <c r="Q128" s="180">
        <v>1</v>
      </c>
      <c r="R128" s="180">
        <v>1</v>
      </c>
      <c r="S128" s="181"/>
      <c r="T128" s="181"/>
      <c r="U128" s="181"/>
    </row>
    <row r="129" spans="1:21" ht="28.2">
      <c r="A129" s="180">
        <v>1198687135</v>
      </c>
      <c r="B129" s="180" t="s">
        <v>416</v>
      </c>
      <c r="C129" s="180" t="s">
        <v>10149</v>
      </c>
      <c r="D129" s="181"/>
      <c r="E129" s="181"/>
      <c r="F129" s="181"/>
      <c r="G129" s="181"/>
      <c r="H129" s="181"/>
      <c r="I129" s="181"/>
      <c r="J129" s="181"/>
      <c r="L129" s="180">
        <v>1198687135</v>
      </c>
      <c r="M129" s="180" t="s">
        <v>416</v>
      </c>
      <c r="N129" s="180" t="s">
        <v>10149</v>
      </c>
      <c r="O129" s="181"/>
      <c r="P129" s="181"/>
      <c r="Q129" s="181"/>
      <c r="R129" s="181"/>
      <c r="S129" s="181"/>
      <c r="T129" s="181"/>
      <c r="U129" s="181"/>
    </row>
    <row r="130" spans="1:21" ht="28.2">
      <c r="A130" s="180">
        <v>1198687135</v>
      </c>
      <c r="B130" s="180" t="s">
        <v>416</v>
      </c>
      <c r="C130" s="180" t="s">
        <v>10150</v>
      </c>
      <c r="D130" s="181"/>
      <c r="E130" s="181"/>
      <c r="F130" s="181"/>
      <c r="G130" s="181"/>
      <c r="H130" s="180">
        <v>1</v>
      </c>
      <c r="I130" s="180">
        <v>1</v>
      </c>
      <c r="J130" s="181"/>
      <c r="L130" s="180">
        <v>1198687135</v>
      </c>
      <c r="M130" s="180" t="s">
        <v>416</v>
      </c>
      <c r="N130" s="180" t="s">
        <v>10150</v>
      </c>
      <c r="O130" s="181"/>
      <c r="P130" s="181"/>
      <c r="Q130" s="181"/>
      <c r="R130" s="181"/>
      <c r="S130" s="180">
        <v>1</v>
      </c>
      <c r="T130" s="180">
        <v>1</v>
      </c>
      <c r="U130" s="180">
        <v>1</v>
      </c>
    </row>
    <row r="131" spans="1:21" ht="28.2">
      <c r="A131" s="180">
        <v>1198687135</v>
      </c>
      <c r="B131" s="180" t="s">
        <v>416</v>
      </c>
      <c r="C131" s="180" t="s">
        <v>10151</v>
      </c>
      <c r="D131" s="181"/>
      <c r="E131" s="181"/>
      <c r="F131" s="181"/>
      <c r="G131" s="181"/>
      <c r="H131" s="181"/>
      <c r="I131" s="181"/>
      <c r="J131" s="181"/>
      <c r="L131" s="180">
        <v>1198687135</v>
      </c>
      <c r="M131" s="180" t="s">
        <v>416</v>
      </c>
      <c r="N131" s="180" t="s">
        <v>10151</v>
      </c>
      <c r="O131" s="181"/>
      <c r="P131" s="181"/>
      <c r="Q131" s="181"/>
      <c r="R131" s="181"/>
      <c r="S131" s="181"/>
      <c r="T131" s="181"/>
      <c r="U131" s="181"/>
    </row>
    <row r="132" spans="1:21" ht="28.2">
      <c r="A132" s="180">
        <v>1198687135</v>
      </c>
      <c r="B132" s="180" t="s">
        <v>416</v>
      </c>
      <c r="C132" s="180" t="s">
        <v>10152</v>
      </c>
      <c r="D132" s="180">
        <v>1</v>
      </c>
      <c r="E132" s="180">
        <v>1</v>
      </c>
      <c r="F132" s="181"/>
      <c r="G132" s="181"/>
      <c r="H132" s="181"/>
      <c r="I132" s="181"/>
      <c r="J132" s="181"/>
      <c r="L132" s="180">
        <v>1198687135</v>
      </c>
      <c r="M132" s="180" t="s">
        <v>416</v>
      </c>
      <c r="N132" s="180" t="s">
        <v>10152</v>
      </c>
      <c r="O132" s="180">
        <v>1</v>
      </c>
      <c r="P132" s="180">
        <v>1</v>
      </c>
      <c r="Q132" s="181"/>
      <c r="R132" s="181"/>
      <c r="S132" s="181"/>
      <c r="T132" s="181"/>
      <c r="U132" s="181"/>
    </row>
    <row r="133" spans="1:21" ht="28.2">
      <c r="A133" s="180">
        <v>1198687135</v>
      </c>
      <c r="B133" s="180" t="s">
        <v>416</v>
      </c>
      <c r="C133" s="180" t="s">
        <v>10153</v>
      </c>
      <c r="D133" s="181"/>
      <c r="E133" s="181"/>
      <c r="F133" s="181"/>
      <c r="G133" s="181"/>
      <c r="H133" s="181"/>
      <c r="I133" s="181"/>
      <c r="J133" s="181"/>
      <c r="L133" s="180">
        <v>1198687135</v>
      </c>
      <c r="M133" s="180" t="s">
        <v>416</v>
      </c>
      <c r="N133" s="180" t="s">
        <v>10153</v>
      </c>
      <c r="O133" s="181"/>
      <c r="P133" s="181"/>
      <c r="Q133" s="181"/>
      <c r="R133" s="181"/>
      <c r="S133" s="181"/>
      <c r="T133" s="181"/>
      <c r="U133" s="181"/>
    </row>
    <row r="134" spans="1:21" ht="28.2">
      <c r="A134" s="180">
        <v>1198687135</v>
      </c>
      <c r="B134" s="180" t="s">
        <v>416</v>
      </c>
      <c r="C134" s="180" t="s">
        <v>10154</v>
      </c>
      <c r="D134" s="180">
        <v>1</v>
      </c>
      <c r="E134" s="180">
        <v>1</v>
      </c>
      <c r="F134" s="180">
        <v>1</v>
      </c>
      <c r="G134" s="180">
        <v>1</v>
      </c>
      <c r="H134" s="180">
        <v>1</v>
      </c>
      <c r="I134" s="180">
        <v>1</v>
      </c>
      <c r="J134" s="181"/>
      <c r="L134" s="180">
        <v>1198687135</v>
      </c>
      <c r="M134" s="180" t="s">
        <v>416</v>
      </c>
      <c r="N134" s="180" t="s">
        <v>10154</v>
      </c>
      <c r="O134" s="180">
        <v>1</v>
      </c>
      <c r="P134" s="180">
        <v>1</v>
      </c>
      <c r="Q134" s="180">
        <v>1</v>
      </c>
      <c r="R134" s="180">
        <v>1</v>
      </c>
      <c r="S134" s="180">
        <v>1</v>
      </c>
      <c r="T134" s="180">
        <v>1</v>
      </c>
      <c r="U134" s="180">
        <v>1</v>
      </c>
    </row>
    <row r="135" spans="1:21" ht="28.2">
      <c r="A135" s="180">
        <v>1198687135</v>
      </c>
      <c r="B135" s="180" t="s">
        <v>416</v>
      </c>
      <c r="C135" s="180" t="s">
        <v>10155</v>
      </c>
      <c r="D135" s="180">
        <v>1</v>
      </c>
      <c r="E135" s="180">
        <v>1</v>
      </c>
      <c r="F135" s="181"/>
      <c r="G135" s="181"/>
      <c r="H135" s="181"/>
      <c r="I135" s="181"/>
      <c r="J135" s="181"/>
      <c r="L135" s="180">
        <v>1198687135</v>
      </c>
      <c r="M135" s="180" t="s">
        <v>416</v>
      </c>
      <c r="N135" s="180" t="s">
        <v>10155</v>
      </c>
      <c r="O135" s="180">
        <v>1</v>
      </c>
      <c r="P135" s="180">
        <v>1</v>
      </c>
      <c r="Q135" s="181"/>
      <c r="R135" s="181"/>
      <c r="S135" s="181"/>
      <c r="T135" s="181"/>
      <c r="U135" s="181"/>
    </row>
    <row r="136" spans="1:21" ht="28.2">
      <c r="A136" s="180">
        <v>1198687135</v>
      </c>
      <c r="B136" s="180" t="s">
        <v>416</v>
      </c>
      <c r="C136" s="180" t="s">
        <v>10156</v>
      </c>
      <c r="D136" s="180">
        <v>1</v>
      </c>
      <c r="E136" s="180">
        <v>1</v>
      </c>
      <c r="F136" s="180">
        <v>1</v>
      </c>
      <c r="G136" s="180">
        <v>1</v>
      </c>
      <c r="H136" s="180">
        <v>1</v>
      </c>
      <c r="I136" s="180">
        <v>1</v>
      </c>
      <c r="J136" s="181"/>
      <c r="L136" s="180">
        <v>1198687135</v>
      </c>
      <c r="M136" s="180" t="s">
        <v>416</v>
      </c>
      <c r="N136" s="180" t="s">
        <v>10156</v>
      </c>
      <c r="O136" s="180">
        <v>1</v>
      </c>
      <c r="P136" s="180">
        <v>1</v>
      </c>
      <c r="Q136" s="180">
        <v>1</v>
      </c>
      <c r="R136" s="180">
        <v>1</v>
      </c>
      <c r="S136" s="180">
        <v>1</v>
      </c>
      <c r="T136" s="180">
        <v>1</v>
      </c>
      <c r="U136" s="181"/>
    </row>
    <row r="137" spans="1:21" ht="28.2">
      <c r="A137" s="180">
        <v>1198687135</v>
      </c>
      <c r="B137" s="180" t="s">
        <v>416</v>
      </c>
      <c r="C137" s="180" t="s">
        <v>10157</v>
      </c>
      <c r="D137" s="181"/>
      <c r="E137" s="181"/>
      <c r="F137" s="181"/>
      <c r="G137" s="181"/>
      <c r="H137" s="181"/>
      <c r="I137" s="181"/>
      <c r="J137" s="181"/>
      <c r="L137" s="180">
        <v>1198687135</v>
      </c>
      <c r="M137" s="180" t="s">
        <v>416</v>
      </c>
      <c r="N137" s="180" t="s">
        <v>10157</v>
      </c>
      <c r="O137" s="181"/>
      <c r="P137" s="181"/>
      <c r="Q137" s="181"/>
      <c r="R137" s="181"/>
      <c r="S137" s="181"/>
      <c r="T137" s="181"/>
      <c r="U137" s="181"/>
    </row>
    <row r="138" spans="1:21" ht="28.2">
      <c r="A138" s="180">
        <v>1198687135</v>
      </c>
      <c r="B138" s="180" t="s">
        <v>416</v>
      </c>
      <c r="C138" s="180" t="s">
        <v>10158</v>
      </c>
      <c r="D138" s="181"/>
      <c r="E138" s="181"/>
      <c r="F138" s="181"/>
      <c r="G138" s="181"/>
      <c r="H138" s="181"/>
      <c r="I138" s="181"/>
      <c r="J138" s="181"/>
      <c r="L138" s="180">
        <v>1198687135</v>
      </c>
      <c r="M138" s="180" t="s">
        <v>416</v>
      </c>
      <c r="N138" s="180" t="s">
        <v>10158</v>
      </c>
      <c r="O138" s="181"/>
      <c r="P138" s="181"/>
      <c r="Q138" s="181"/>
      <c r="R138" s="181"/>
      <c r="S138" s="181"/>
      <c r="T138" s="181"/>
      <c r="U138" s="181"/>
    </row>
    <row r="139" spans="1:21" ht="28.2">
      <c r="A139" s="180">
        <v>1198687135</v>
      </c>
      <c r="B139" s="180" t="s">
        <v>416</v>
      </c>
      <c r="C139" s="180" t="s">
        <v>10159</v>
      </c>
      <c r="D139" s="181"/>
      <c r="E139" s="181"/>
      <c r="F139" s="181"/>
      <c r="G139" s="181"/>
      <c r="H139" s="181"/>
      <c r="I139" s="181"/>
      <c r="J139" s="181"/>
      <c r="L139" s="180">
        <v>1198687135</v>
      </c>
      <c r="M139" s="180" t="s">
        <v>416</v>
      </c>
      <c r="N139" s="180" t="s">
        <v>10159</v>
      </c>
      <c r="O139" s="181"/>
      <c r="P139" s="181"/>
      <c r="Q139" s="181"/>
      <c r="R139" s="181"/>
      <c r="S139" s="181"/>
      <c r="T139" s="181"/>
      <c r="U139" s="181"/>
    </row>
    <row r="140" spans="1:21" ht="28.2">
      <c r="A140" s="180">
        <v>1198687135</v>
      </c>
      <c r="B140" s="180" t="s">
        <v>416</v>
      </c>
      <c r="C140" s="180" t="s">
        <v>10160</v>
      </c>
      <c r="D140" s="181"/>
      <c r="E140" s="181"/>
      <c r="F140" s="181"/>
      <c r="G140" s="181"/>
      <c r="H140" s="181"/>
      <c r="I140" s="181"/>
      <c r="J140" s="181"/>
      <c r="L140" s="180">
        <v>1198687135</v>
      </c>
      <c r="M140" s="180" t="s">
        <v>416</v>
      </c>
      <c r="N140" s="180" t="s">
        <v>10160</v>
      </c>
      <c r="O140" s="181"/>
      <c r="P140" s="181"/>
      <c r="Q140" s="181"/>
      <c r="R140" s="181"/>
      <c r="S140" s="181"/>
      <c r="T140" s="181"/>
      <c r="U140" s="181"/>
    </row>
    <row r="141" spans="1:21" ht="28.2">
      <c r="A141" s="180">
        <v>1198687135</v>
      </c>
      <c r="B141" s="180" t="s">
        <v>416</v>
      </c>
      <c r="C141" s="180" t="s">
        <v>10161</v>
      </c>
      <c r="D141" s="180">
        <v>1</v>
      </c>
      <c r="E141" s="181"/>
      <c r="F141" s="181"/>
      <c r="G141" s="181"/>
      <c r="H141" s="181"/>
      <c r="I141" s="181"/>
      <c r="J141" s="181"/>
      <c r="L141" s="180">
        <v>1198687135</v>
      </c>
      <c r="M141" s="180" t="s">
        <v>416</v>
      </c>
      <c r="N141" s="180" t="s">
        <v>10161</v>
      </c>
      <c r="O141" s="180">
        <v>1</v>
      </c>
      <c r="P141" s="181"/>
      <c r="Q141" s="181"/>
      <c r="R141" s="181"/>
      <c r="S141" s="181"/>
      <c r="T141" s="181"/>
      <c r="U141" s="181"/>
    </row>
    <row r="142" spans="1:21" ht="28.2">
      <c r="A142" s="180">
        <v>1198687135</v>
      </c>
      <c r="B142" s="180" t="s">
        <v>416</v>
      </c>
      <c r="C142" s="180" t="s">
        <v>10162</v>
      </c>
      <c r="D142" s="181"/>
      <c r="E142" s="181"/>
      <c r="F142" s="181"/>
      <c r="G142" s="181"/>
      <c r="H142" s="181"/>
      <c r="I142" s="181"/>
      <c r="J142" s="181"/>
      <c r="L142" s="180">
        <v>1198687135</v>
      </c>
      <c r="M142" s="180" t="s">
        <v>416</v>
      </c>
      <c r="N142" s="180" t="s">
        <v>10162</v>
      </c>
      <c r="O142" s="181"/>
      <c r="P142" s="181"/>
      <c r="Q142" s="181"/>
      <c r="R142" s="181"/>
      <c r="S142" s="181"/>
      <c r="T142" s="181"/>
      <c r="U142" s="181"/>
    </row>
    <row r="143" spans="1:21" ht="28.2">
      <c r="A143" s="180">
        <v>1198687135</v>
      </c>
      <c r="B143" s="180" t="s">
        <v>416</v>
      </c>
      <c r="C143" s="180" t="s">
        <v>10163</v>
      </c>
      <c r="D143" s="180">
        <v>1</v>
      </c>
      <c r="E143" s="180">
        <v>1</v>
      </c>
      <c r="F143" s="180">
        <v>1</v>
      </c>
      <c r="G143" s="180">
        <v>1</v>
      </c>
      <c r="H143" s="180">
        <v>1</v>
      </c>
      <c r="I143" s="180">
        <v>1</v>
      </c>
      <c r="J143" s="181"/>
      <c r="L143" s="180">
        <v>1198687135</v>
      </c>
      <c r="M143" s="180" t="s">
        <v>416</v>
      </c>
      <c r="N143" s="180" t="s">
        <v>10163</v>
      </c>
      <c r="O143" s="180">
        <v>1</v>
      </c>
      <c r="P143" s="180">
        <v>1</v>
      </c>
      <c r="Q143" s="180">
        <v>1</v>
      </c>
      <c r="R143" s="180">
        <v>1</v>
      </c>
      <c r="S143" s="180">
        <v>1</v>
      </c>
      <c r="T143" s="180">
        <v>1</v>
      </c>
      <c r="U143" s="180">
        <v>1</v>
      </c>
    </row>
    <row r="144" spans="1:21" ht="28.2">
      <c r="A144" s="180">
        <v>1198687135</v>
      </c>
      <c r="B144" s="180" t="s">
        <v>416</v>
      </c>
      <c r="C144" s="180" t="s">
        <v>10164</v>
      </c>
      <c r="D144" s="181"/>
      <c r="E144" s="181"/>
      <c r="F144" s="181"/>
      <c r="G144" s="181"/>
      <c r="H144" s="181"/>
      <c r="I144" s="181"/>
      <c r="J144" s="181"/>
      <c r="L144" s="180">
        <v>1198687135</v>
      </c>
      <c r="M144" s="180" t="s">
        <v>416</v>
      </c>
      <c r="N144" s="180" t="s">
        <v>10164</v>
      </c>
      <c r="O144" s="181"/>
      <c r="P144" s="181"/>
      <c r="Q144" s="181"/>
      <c r="R144" s="181"/>
      <c r="S144" s="181"/>
      <c r="T144" s="181"/>
      <c r="U144" s="181"/>
    </row>
    <row r="145" spans="1:21" ht="28.2">
      <c r="A145" s="180">
        <v>1198687135</v>
      </c>
      <c r="B145" s="180" t="s">
        <v>416</v>
      </c>
      <c r="C145" s="180" t="s">
        <v>10165</v>
      </c>
      <c r="D145" s="180">
        <v>2</v>
      </c>
      <c r="E145" s="180">
        <v>2</v>
      </c>
      <c r="F145" s="180">
        <v>2</v>
      </c>
      <c r="G145" s="180">
        <v>2</v>
      </c>
      <c r="H145" s="180">
        <v>2</v>
      </c>
      <c r="I145" s="180">
        <v>2</v>
      </c>
      <c r="J145" s="181"/>
      <c r="L145" s="180">
        <v>1198687135</v>
      </c>
      <c r="M145" s="180" t="s">
        <v>416</v>
      </c>
      <c r="N145" s="180" t="s">
        <v>10165</v>
      </c>
      <c r="O145" s="180">
        <v>2</v>
      </c>
      <c r="P145" s="180">
        <v>2</v>
      </c>
      <c r="Q145" s="180">
        <v>2</v>
      </c>
      <c r="R145" s="180">
        <v>2</v>
      </c>
      <c r="S145" s="180">
        <v>2</v>
      </c>
      <c r="T145" s="180">
        <v>2</v>
      </c>
      <c r="U145" s="180">
        <v>2</v>
      </c>
    </row>
    <row r="146" spans="1:21" ht="28.2">
      <c r="A146" s="180">
        <v>1198687135</v>
      </c>
      <c r="B146" s="180" t="s">
        <v>416</v>
      </c>
      <c r="C146" s="180" t="s">
        <v>10166</v>
      </c>
      <c r="D146" s="181"/>
      <c r="E146" s="181"/>
      <c r="F146" s="181"/>
      <c r="G146" s="181"/>
      <c r="H146" s="181"/>
      <c r="I146" s="181"/>
      <c r="J146" s="181"/>
      <c r="L146" s="180">
        <v>1198687135</v>
      </c>
      <c r="M146" s="180" t="s">
        <v>416</v>
      </c>
      <c r="N146" s="180" t="s">
        <v>10166</v>
      </c>
      <c r="O146" s="181"/>
      <c r="P146" s="181"/>
      <c r="Q146" s="181"/>
      <c r="R146" s="181"/>
      <c r="S146" s="181"/>
      <c r="T146" s="181"/>
      <c r="U146" s="181"/>
    </row>
    <row r="147" spans="1:21" ht="28.2">
      <c r="A147" s="180">
        <v>1198687135</v>
      </c>
      <c r="B147" s="180" t="s">
        <v>416</v>
      </c>
      <c r="C147" s="180" t="s">
        <v>10167</v>
      </c>
      <c r="D147" s="180">
        <v>2</v>
      </c>
      <c r="E147" s="180">
        <v>2</v>
      </c>
      <c r="F147" s="180">
        <v>2</v>
      </c>
      <c r="G147" s="180">
        <v>2</v>
      </c>
      <c r="H147" s="180">
        <v>2</v>
      </c>
      <c r="I147" s="180">
        <v>2</v>
      </c>
      <c r="J147" s="181"/>
      <c r="L147" s="180">
        <v>1198687135</v>
      </c>
      <c r="M147" s="180" t="s">
        <v>416</v>
      </c>
      <c r="N147" s="180" t="s">
        <v>10167</v>
      </c>
      <c r="O147" s="180">
        <v>2</v>
      </c>
      <c r="P147" s="180">
        <v>2</v>
      </c>
      <c r="Q147" s="180">
        <v>2</v>
      </c>
      <c r="R147" s="180">
        <v>2</v>
      </c>
      <c r="S147" s="180">
        <v>2</v>
      </c>
      <c r="T147" s="180">
        <v>2</v>
      </c>
      <c r="U147" s="181"/>
    </row>
    <row r="148" spans="1:21" ht="28.2">
      <c r="A148" s="180">
        <v>1198687135</v>
      </c>
      <c r="B148" s="180" t="s">
        <v>416</v>
      </c>
      <c r="C148" s="180" t="s">
        <v>10168</v>
      </c>
      <c r="D148" s="180">
        <v>1</v>
      </c>
      <c r="E148" s="180">
        <v>1</v>
      </c>
      <c r="F148" s="180">
        <v>1</v>
      </c>
      <c r="G148" s="180">
        <v>1</v>
      </c>
      <c r="H148" s="180">
        <v>1</v>
      </c>
      <c r="I148" s="180">
        <v>1</v>
      </c>
      <c r="J148" s="181"/>
      <c r="L148" s="180">
        <v>1198687135</v>
      </c>
      <c r="M148" s="180" t="s">
        <v>416</v>
      </c>
      <c r="N148" s="180" t="s">
        <v>10168</v>
      </c>
      <c r="O148" s="180">
        <v>1</v>
      </c>
      <c r="P148" s="180">
        <v>1</v>
      </c>
      <c r="Q148" s="180">
        <v>1</v>
      </c>
      <c r="R148" s="180">
        <v>1</v>
      </c>
      <c r="S148" s="180">
        <v>1</v>
      </c>
      <c r="T148" s="180">
        <v>1</v>
      </c>
      <c r="U148" s="180">
        <v>1</v>
      </c>
    </row>
    <row r="149" spans="1:21" ht="28.2">
      <c r="A149" s="180">
        <v>1198687135</v>
      </c>
      <c r="B149" s="180" t="s">
        <v>416</v>
      </c>
      <c r="C149" s="180" t="s">
        <v>10169</v>
      </c>
      <c r="D149" s="180">
        <v>2</v>
      </c>
      <c r="E149" s="180">
        <v>2</v>
      </c>
      <c r="F149" s="180">
        <v>2</v>
      </c>
      <c r="G149" s="180">
        <v>2</v>
      </c>
      <c r="H149" s="180">
        <v>2</v>
      </c>
      <c r="I149" s="180">
        <v>3</v>
      </c>
      <c r="J149" s="181"/>
      <c r="L149" s="180">
        <v>1198687135</v>
      </c>
      <c r="M149" s="180" t="s">
        <v>416</v>
      </c>
      <c r="N149" s="180" t="s">
        <v>10169</v>
      </c>
      <c r="O149" s="180">
        <v>2</v>
      </c>
      <c r="P149" s="180">
        <v>2</v>
      </c>
      <c r="Q149" s="180">
        <v>2</v>
      </c>
      <c r="R149" s="180">
        <v>2</v>
      </c>
      <c r="S149" s="180">
        <v>2</v>
      </c>
      <c r="T149" s="180">
        <v>3</v>
      </c>
      <c r="U149" s="180">
        <v>3</v>
      </c>
    </row>
    <row r="150" spans="1:21" ht="28.2">
      <c r="A150" s="180">
        <v>1198687135</v>
      </c>
      <c r="B150" s="180" t="s">
        <v>416</v>
      </c>
      <c r="C150" s="180" t="s">
        <v>10170</v>
      </c>
      <c r="D150" s="180">
        <v>1</v>
      </c>
      <c r="E150" s="181"/>
      <c r="F150" s="181"/>
      <c r="G150" s="181"/>
      <c r="H150" s="181"/>
      <c r="I150" s="181"/>
      <c r="J150" s="181"/>
      <c r="L150" s="180">
        <v>1198687135</v>
      </c>
      <c r="M150" s="180" t="s">
        <v>416</v>
      </c>
      <c r="N150" s="180" t="s">
        <v>10170</v>
      </c>
      <c r="O150" s="180">
        <v>1</v>
      </c>
      <c r="P150" s="181"/>
      <c r="Q150" s="181"/>
      <c r="R150" s="181"/>
      <c r="S150" s="181"/>
      <c r="T150" s="181"/>
      <c r="U150" s="181"/>
    </row>
    <row r="151" spans="1:21" ht="28.2">
      <c r="A151" s="180">
        <v>1198687135</v>
      </c>
      <c r="B151" s="180" t="s">
        <v>416</v>
      </c>
      <c r="C151" s="180" t="s">
        <v>10171</v>
      </c>
      <c r="D151" s="181"/>
      <c r="E151" s="181"/>
      <c r="F151" s="181"/>
      <c r="G151" s="181"/>
      <c r="H151" s="181"/>
      <c r="I151" s="181"/>
      <c r="J151" s="181"/>
      <c r="L151" s="180">
        <v>1198687135</v>
      </c>
      <c r="M151" s="180" t="s">
        <v>416</v>
      </c>
      <c r="N151" s="180" t="s">
        <v>10171</v>
      </c>
      <c r="O151" s="181"/>
      <c r="P151" s="181"/>
      <c r="Q151" s="181"/>
      <c r="R151" s="181"/>
      <c r="S151" s="181"/>
      <c r="T151" s="181"/>
      <c r="U151" s="181"/>
    </row>
    <row r="152" spans="1:21" ht="28.2">
      <c r="A152" s="180">
        <v>1198687135</v>
      </c>
      <c r="B152" s="180" t="s">
        <v>416</v>
      </c>
      <c r="C152" s="180" t="s">
        <v>10172</v>
      </c>
      <c r="D152" s="180">
        <v>1</v>
      </c>
      <c r="E152" s="180">
        <v>1</v>
      </c>
      <c r="F152" s="180">
        <v>1</v>
      </c>
      <c r="G152" s="180">
        <v>1</v>
      </c>
      <c r="H152" s="180">
        <v>1</v>
      </c>
      <c r="I152" s="180">
        <v>1</v>
      </c>
      <c r="J152" s="181"/>
      <c r="L152" s="180">
        <v>1198687135</v>
      </c>
      <c r="M152" s="180" t="s">
        <v>416</v>
      </c>
      <c r="N152" s="180" t="s">
        <v>10172</v>
      </c>
      <c r="O152" s="180">
        <v>1</v>
      </c>
      <c r="P152" s="180">
        <v>1</v>
      </c>
      <c r="Q152" s="180">
        <v>1</v>
      </c>
      <c r="R152" s="180">
        <v>1</v>
      </c>
      <c r="S152" s="180">
        <v>1</v>
      </c>
      <c r="T152" s="180">
        <v>1</v>
      </c>
      <c r="U152" s="181"/>
    </row>
    <row r="153" spans="1:21" ht="28.2">
      <c r="A153" s="180">
        <v>1198687135</v>
      </c>
      <c r="B153" s="180" t="s">
        <v>416</v>
      </c>
      <c r="C153" s="180" t="s">
        <v>10173</v>
      </c>
      <c r="D153" s="180">
        <v>1</v>
      </c>
      <c r="E153" s="180">
        <v>1</v>
      </c>
      <c r="F153" s="181"/>
      <c r="G153" s="181"/>
      <c r="H153" s="181"/>
      <c r="I153" s="181"/>
      <c r="J153" s="181"/>
      <c r="L153" s="180">
        <v>1198687135</v>
      </c>
      <c r="M153" s="180" t="s">
        <v>416</v>
      </c>
      <c r="N153" s="180" t="s">
        <v>10173</v>
      </c>
      <c r="O153" s="180">
        <v>1</v>
      </c>
      <c r="P153" s="180">
        <v>1</v>
      </c>
      <c r="Q153" s="181"/>
      <c r="R153" s="181"/>
      <c r="S153" s="181"/>
      <c r="T153" s="181"/>
      <c r="U153" s="181"/>
    </row>
    <row r="154" spans="1:21" ht="28.2">
      <c r="A154" s="180">
        <v>1198687135</v>
      </c>
      <c r="B154" s="180" t="s">
        <v>416</v>
      </c>
      <c r="C154" s="180" t="s">
        <v>10174</v>
      </c>
      <c r="D154" s="180">
        <v>1</v>
      </c>
      <c r="E154" s="181"/>
      <c r="F154" s="181"/>
      <c r="G154" s="181"/>
      <c r="H154" s="181"/>
      <c r="I154" s="181"/>
      <c r="J154" s="181"/>
      <c r="L154" s="180">
        <v>1198687135</v>
      </c>
      <c r="M154" s="180" t="s">
        <v>416</v>
      </c>
      <c r="N154" s="180" t="s">
        <v>10174</v>
      </c>
      <c r="O154" s="180">
        <v>1</v>
      </c>
      <c r="P154" s="181"/>
      <c r="Q154" s="181"/>
      <c r="R154" s="181"/>
      <c r="S154" s="181"/>
      <c r="T154" s="181"/>
      <c r="U154" s="181"/>
    </row>
    <row r="155" spans="1:21" ht="28.2">
      <c r="A155" s="180">
        <v>1198687135</v>
      </c>
      <c r="B155" s="180" t="s">
        <v>416</v>
      </c>
      <c r="C155" s="180" t="s">
        <v>10175</v>
      </c>
      <c r="D155" s="180">
        <v>1</v>
      </c>
      <c r="E155" s="181"/>
      <c r="F155" s="181"/>
      <c r="G155" s="181"/>
      <c r="H155" s="181"/>
      <c r="I155" s="181"/>
      <c r="J155" s="181"/>
      <c r="L155" s="180">
        <v>1198687135</v>
      </c>
      <c r="M155" s="180" t="s">
        <v>416</v>
      </c>
      <c r="N155" s="180" t="s">
        <v>10175</v>
      </c>
      <c r="O155" s="180">
        <v>1</v>
      </c>
      <c r="P155" s="181"/>
      <c r="Q155" s="181"/>
      <c r="R155" s="181"/>
      <c r="S155" s="181"/>
      <c r="T155" s="181"/>
      <c r="U155" s="181"/>
    </row>
    <row r="156" spans="1:21" ht="28.2">
      <c r="A156" s="180">
        <v>1198687135</v>
      </c>
      <c r="B156" s="180" t="s">
        <v>416</v>
      </c>
      <c r="C156" s="180" t="s">
        <v>10176</v>
      </c>
      <c r="D156" s="180">
        <v>2</v>
      </c>
      <c r="E156" s="180">
        <v>2</v>
      </c>
      <c r="F156" s="180">
        <v>2</v>
      </c>
      <c r="G156" s="180">
        <v>2</v>
      </c>
      <c r="H156" s="180">
        <v>1</v>
      </c>
      <c r="I156" s="180">
        <v>1</v>
      </c>
      <c r="J156" s="181"/>
      <c r="L156" s="180">
        <v>1198687135</v>
      </c>
      <c r="M156" s="180" t="s">
        <v>416</v>
      </c>
      <c r="N156" s="180" t="s">
        <v>10176</v>
      </c>
      <c r="O156" s="180">
        <v>2</v>
      </c>
      <c r="P156" s="180">
        <v>2</v>
      </c>
      <c r="Q156" s="180">
        <v>2</v>
      </c>
      <c r="R156" s="180">
        <v>2</v>
      </c>
      <c r="S156" s="180">
        <v>1</v>
      </c>
      <c r="T156" s="180">
        <v>1</v>
      </c>
      <c r="U156" s="180">
        <v>1</v>
      </c>
    </row>
    <row r="157" spans="1:21" ht="28.2">
      <c r="A157" s="180">
        <v>1198687135</v>
      </c>
      <c r="B157" s="180" t="s">
        <v>416</v>
      </c>
      <c r="C157" s="180" t="s">
        <v>10177</v>
      </c>
      <c r="D157" s="181"/>
      <c r="E157" s="181"/>
      <c r="F157" s="181"/>
      <c r="G157" s="181"/>
      <c r="H157" s="181"/>
      <c r="I157" s="181"/>
      <c r="J157" s="181"/>
      <c r="L157" s="180">
        <v>1198687135</v>
      </c>
      <c r="M157" s="180" t="s">
        <v>416</v>
      </c>
      <c r="N157" s="180" t="s">
        <v>10177</v>
      </c>
      <c r="O157" s="181"/>
      <c r="P157" s="181"/>
      <c r="Q157" s="181"/>
      <c r="R157" s="181"/>
      <c r="S157" s="181"/>
      <c r="T157" s="181"/>
      <c r="U157" s="181"/>
    </row>
    <row r="158" spans="1:21" ht="28.2">
      <c r="A158" s="180">
        <v>1198687135</v>
      </c>
      <c r="B158" s="180" t="s">
        <v>416</v>
      </c>
      <c r="C158" s="180" t="s">
        <v>10178</v>
      </c>
      <c r="D158" s="181"/>
      <c r="E158" s="181"/>
      <c r="F158" s="181"/>
      <c r="G158" s="181"/>
      <c r="H158" s="181"/>
      <c r="I158" s="181"/>
      <c r="J158" s="181"/>
      <c r="L158" s="180">
        <v>1198687135</v>
      </c>
      <c r="M158" s="180" t="s">
        <v>416</v>
      </c>
      <c r="N158" s="180" t="s">
        <v>10178</v>
      </c>
      <c r="O158" s="181"/>
      <c r="P158" s="181"/>
      <c r="Q158" s="181"/>
      <c r="R158" s="181"/>
      <c r="S158" s="181"/>
      <c r="T158" s="181"/>
      <c r="U158" s="181"/>
    </row>
    <row r="159" spans="1:21" ht="28.2">
      <c r="A159" s="180">
        <v>1198687135</v>
      </c>
      <c r="B159" s="180" t="s">
        <v>416</v>
      </c>
      <c r="C159" s="180" t="s">
        <v>10179</v>
      </c>
      <c r="D159" s="181"/>
      <c r="E159" s="181"/>
      <c r="F159" s="181"/>
      <c r="G159" s="181"/>
      <c r="H159" s="181"/>
      <c r="I159" s="181"/>
      <c r="J159" s="181"/>
      <c r="L159" s="180">
        <v>1198687135</v>
      </c>
      <c r="M159" s="180" t="s">
        <v>416</v>
      </c>
      <c r="N159" s="180" t="s">
        <v>10179</v>
      </c>
      <c r="O159" s="181"/>
      <c r="P159" s="181"/>
      <c r="Q159" s="181"/>
      <c r="R159" s="181"/>
      <c r="S159" s="181"/>
      <c r="T159" s="181"/>
      <c r="U159" s="181"/>
    </row>
    <row r="160" spans="1:21" ht="28.2">
      <c r="A160" s="180">
        <v>1198687135</v>
      </c>
      <c r="B160" s="180" t="s">
        <v>416</v>
      </c>
      <c r="C160" s="180" t="s">
        <v>10180</v>
      </c>
      <c r="D160" s="180">
        <v>2</v>
      </c>
      <c r="E160" s="180">
        <v>2</v>
      </c>
      <c r="F160" s="180">
        <v>2</v>
      </c>
      <c r="G160" s="180">
        <v>2</v>
      </c>
      <c r="H160" s="180">
        <v>2</v>
      </c>
      <c r="I160" s="181"/>
      <c r="J160" s="181"/>
      <c r="L160" s="180">
        <v>1198687135</v>
      </c>
      <c r="M160" s="180" t="s">
        <v>416</v>
      </c>
      <c r="N160" s="180" t="s">
        <v>10180</v>
      </c>
      <c r="O160" s="180">
        <v>2</v>
      </c>
      <c r="P160" s="180">
        <v>2</v>
      </c>
      <c r="Q160" s="180">
        <v>2</v>
      </c>
      <c r="R160" s="180">
        <v>2</v>
      </c>
      <c r="S160" s="180">
        <v>2</v>
      </c>
      <c r="T160" s="181"/>
      <c r="U160" s="181"/>
    </row>
    <row r="161" spans="1:21" ht="28.2">
      <c r="A161" s="180">
        <v>1198687135</v>
      </c>
      <c r="B161" s="180" t="s">
        <v>416</v>
      </c>
      <c r="C161" s="180" t="s">
        <v>10181</v>
      </c>
      <c r="D161" s="181"/>
      <c r="E161" s="181"/>
      <c r="F161" s="181"/>
      <c r="G161" s="181"/>
      <c r="H161" s="181"/>
      <c r="I161" s="181"/>
      <c r="J161" s="181"/>
      <c r="L161" s="180">
        <v>1198687135</v>
      </c>
      <c r="M161" s="180" t="s">
        <v>416</v>
      </c>
      <c r="N161" s="180" t="s">
        <v>10181</v>
      </c>
      <c r="O161" s="181"/>
      <c r="P161" s="181"/>
      <c r="Q161" s="181"/>
      <c r="R161" s="181"/>
      <c r="S161" s="181"/>
      <c r="T161" s="181"/>
      <c r="U161" s="181"/>
    </row>
    <row r="162" spans="1:21" ht="28.2">
      <c r="A162" s="180">
        <v>1198687135</v>
      </c>
      <c r="B162" s="180" t="s">
        <v>416</v>
      </c>
      <c r="C162" s="180" t="s">
        <v>10182</v>
      </c>
      <c r="D162" s="180">
        <v>1</v>
      </c>
      <c r="E162" s="180">
        <v>1</v>
      </c>
      <c r="F162" s="180">
        <v>1</v>
      </c>
      <c r="G162" s="180">
        <v>1</v>
      </c>
      <c r="H162" s="180">
        <v>1</v>
      </c>
      <c r="I162" s="180">
        <v>1</v>
      </c>
      <c r="J162" s="181"/>
      <c r="L162" s="180">
        <v>1198687135</v>
      </c>
      <c r="M162" s="180" t="s">
        <v>416</v>
      </c>
      <c r="N162" s="180" t="s">
        <v>10182</v>
      </c>
      <c r="O162" s="180">
        <v>1</v>
      </c>
      <c r="P162" s="180">
        <v>1</v>
      </c>
      <c r="Q162" s="180">
        <v>1</v>
      </c>
      <c r="R162" s="180">
        <v>1</v>
      </c>
      <c r="S162" s="180">
        <v>1</v>
      </c>
      <c r="T162" s="180">
        <v>1</v>
      </c>
      <c r="U162" s="181"/>
    </row>
    <row r="163" spans="1:21" ht="28.2">
      <c r="A163" s="180">
        <v>1198687135</v>
      </c>
      <c r="B163" s="180" t="s">
        <v>416</v>
      </c>
      <c r="C163" s="180" t="s">
        <v>10183</v>
      </c>
      <c r="D163" s="181"/>
      <c r="E163" s="181"/>
      <c r="F163" s="181"/>
      <c r="G163" s="181"/>
      <c r="H163" s="181"/>
      <c r="I163" s="181"/>
      <c r="J163" s="181"/>
      <c r="L163" s="180">
        <v>1198687135</v>
      </c>
      <c r="M163" s="180" t="s">
        <v>416</v>
      </c>
      <c r="N163" s="180" t="s">
        <v>10183</v>
      </c>
      <c r="O163" s="181"/>
      <c r="P163" s="181"/>
      <c r="Q163" s="181"/>
      <c r="R163" s="181"/>
      <c r="S163" s="181"/>
      <c r="T163" s="181"/>
      <c r="U163" s="181"/>
    </row>
    <row r="164" spans="1:21" ht="28.2">
      <c r="A164" s="180">
        <v>1198687135</v>
      </c>
      <c r="B164" s="180" t="s">
        <v>416</v>
      </c>
      <c r="C164" s="180" t="s">
        <v>10184</v>
      </c>
      <c r="D164" s="181"/>
      <c r="E164" s="181"/>
      <c r="F164" s="181"/>
      <c r="G164" s="181"/>
      <c r="H164" s="181"/>
      <c r="I164" s="181"/>
      <c r="J164" s="181"/>
      <c r="L164" s="180">
        <v>1198687135</v>
      </c>
      <c r="M164" s="180" t="s">
        <v>416</v>
      </c>
      <c r="N164" s="180" t="s">
        <v>10184</v>
      </c>
      <c r="O164" s="181"/>
      <c r="P164" s="181"/>
      <c r="Q164" s="181"/>
      <c r="R164" s="181"/>
      <c r="S164" s="181"/>
      <c r="T164" s="181"/>
      <c r="U164" s="181"/>
    </row>
    <row r="165" spans="1:21" ht="28.2">
      <c r="A165" s="180">
        <v>1198687135</v>
      </c>
      <c r="B165" s="180" t="s">
        <v>416</v>
      </c>
      <c r="C165" s="180" t="s">
        <v>2588</v>
      </c>
      <c r="D165" s="180">
        <v>1</v>
      </c>
      <c r="E165" s="180">
        <v>1</v>
      </c>
      <c r="F165" s="180">
        <v>1</v>
      </c>
      <c r="G165" s="180">
        <v>1</v>
      </c>
      <c r="H165" s="181"/>
      <c r="I165" s="181"/>
      <c r="J165" s="181"/>
      <c r="L165" s="180">
        <v>1198687135</v>
      </c>
      <c r="M165" s="180" t="s">
        <v>416</v>
      </c>
      <c r="N165" s="180" t="s">
        <v>2588</v>
      </c>
      <c r="O165" s="180">
        <v>1</v>
      </c>
      <c r="P165" s="180">
        <v>1</v>
      </c>
      <c r="Q165" s="180">
        <v>1</v>
      </c>
      <c r="R165" s="180">
        <v>1</v>
      </c>
      <c r="S165" s="181"/>
      <c r="T165" s="181"/>
      <c r="U165" s="181"/>
    </row>
    <row r="166" spans="1:21" ht="28.2">
      <c r="A166" s="180">
        <v>1198687135</v>
      </c>
      <c r="B166" s="180" t="s">
        <v>416</v>
      </c>
      <c r="C166" s="180" t="s">
        <v>10185</v>
      </c>
      <c r="D166" s="180">
        <v>2</v>
      </c>
      <c r="E166" s="180">
        <v>2</v>
      </c>
      <c r="F166" s="180">
        <v>2</v>
      </c>
      <c r="G166" s="180">
        <v>2</v>
      </c>
      <c r="H166" s="180">
        <v>2</v>
      </c>
      <c r="I166" s="180">
        <v>2</v>
      </c>
      <c r="J166" s="181"/>
      <c r="L166" s="180">
        <v>1198687135</v>
      </c>
      <c r="M166" s="180" t="s">
        <v>416</v>
      </c>
      <c r="N166" s="180" t="s">
        <v>10185</v>
      </c>
      <c r="O166" s="180">
        <v>2</v>
      </c>
      <c r="P166" s="180">
        <v>2</v>
      </c>
      <c r="Q166" s="180">
        <v>2</v>
      </c>
      <c r="R166" s="180">
        <v>2</v>
      </c>
      <c r="S166" s="180">
        <v>2</v>
      </c>
      <c r="T166" s="180">
        <v>2</v>
      </c>
      <c r="U166" s="180">
        <v>2</v>
      </c>
    </row>
    <row r="167" spans="1:21" ht="28.2">
      <c r="A167" s="180">
        <v>1198687135</v>
      </c>
      <c r="B167" s="180" t="s">
        <v>416</v>
      </c>
      <c r="C167" s="180" t="s">
        <v>10186</v>
      </c>
      <c r="D167" s="180">
        <v>1</v>
      </c>
      <c r="E167" s="180">
        <v>1</v>
      </c>
      <c r="F167" s="180">
        <v>1</v>
      </c>
      <c r="G167" s="180">
        <v>1</v>
      </c>
      <c r="H167" s="180">
        <v>1</v>
      </c>
      <c r="I167" s="180">
        <v>1</v>
      </c>
      <c r="J167" s="181"/>
      <c r="L167" s="180">
        <v>1198687135</v>
      </c>
      <c r="M167" s="180" t="s">
        <v>416</v>
      </c>
      <c r="N167" s="180" t="s">
        <v>10186</v>
      </c>
      <c r="O167" s="180">
        <v>1</v>
      </c>
      <c r="P167" s="180">
        <v>1</v>
      </c>
      <c r="Q167" s="180">
        <v>1</v>
      </c>
      <c r="R167" s="180">
        <v>1</v>
      </c>
      <c r="S167" s="180">
        <v>1</v>
      </c>
      <c r="T167" s="180">
        <v>1</v>
      </c>
      <c r="U167" s="181"/>
    </row>
    <row r="168" spans="1:21" ht="28.2">
      <c r="A168" s="180">
        <v>1198687135</v>
      </c>
      <c r="B168" s="180" t="s">
        <v>416</v>
      </c>
      <c r="C168" s="180" t="s">
        <v>10187</v>
      </c>
      <c r="D168" s="181"/>
      <c r="E168" s="181"/>
      <c r="F168" s="181"/>
      <c r="G168" s="181"/>
      <c r="H168" s="181"/>
      <c r="I168" s="181"/>
      <c r="J168" s="181"/>
      <c r="L168" s="180">
        <v>1198687135</v>
      </c>
      <c r="M168" s="180" t="s">
        <v>416</v>
      </c>
      <c r="N168" s="180" t="s">
        <v>10187</v>
      </c>
      <c r="O168" s="181"/>
      <c r="P168" s="181"/>
      <c r="Q168" s="181"/>
      <c r="R168" s="181"/>
      <c r="S168" s="181"/>
      <c r="T168" s="181"/>
      <c r="U168" s="181"/>
    </row>
    <row r="169" spans="1:21" ht="28.2">
      <c r="A169" s="180">
        <v>1198687135</v>
      </c>
      <c r="B169" s="180" t="s">
        <v>416</v>
      </c>
      <c r="C169" s="180" t="s">
        <v>10188</v>
      </c>
      <c r="D169" s="181"/>
      <c r="E169" s="181"/>
      <c r="F169" s="181"/>
      <c r="G169" s="181"/>
      <c r="H169" s="181"/>
      <c r="I169" s="181"/>
      <c r="J169" s="181"/>
      <c r="L169" s="180">
        <v>1198687135</v>
      </c>
      <c r="M169" s="180" t="s">
        <v>416</v>
      </c>
      <c r="N169" s="180" t="s">
        <v>10188</v>
      </c>
      <c r="O169" s="181"/>
      <c r="P169" s="181"/>
      <c r="Q169" s="181"/>
      <c r="R169" s="181"/>
      <c r="S169" s="181"/>
      <c r="T169" s="181"/>
      <c r="U169" s="181"/>
    </row>
    <row r="170" spans="1:21" ht="28.2">
      <c r="A170" s="180">
        <v>1198687135</v>
      </c>
      <c r="B170" s="180" t="s">
        <v>416</v>
      </c>
      <c r="C170" s="180" t="s">
        <v>10189</v>
      </c>
      <c r="D170" s="181"/>
      <c r="E170" s="181"/>
      <c r="F170" s="181"/>
      <c r="G170" s="181"/>
      <c r="H170" s="181"/>
      <c r="I170" s="181"/>
      <c r="J170" s="181"/>
      <c r="L170" s="180">
        <v>1198687135</v>
      </c>
      <c r="M170" s="180" t="s">
        <v>416</v>
      </c>
      <c r="N170" s="180" t="s">
        <v>10189</v>
      </c>
      <c r="O170" s="181"/>
      <c r="P170" s="181"/>
      <c r="Q170" s="181"/>
      <c r="R170" s="181"/>
      <c r="S170" s="181"/>
      <c r="T170" s="181"/>
      <c r="U170" s="181"/>
    </row>
    <row r="171" spans="1:21" ht="28.2">
      <c r="A171" s="180">
        <v>1198687135</v>
      </c>
      <c r="B171" s="180" t="s">
        <v>416</v>
      </c>
      <c r="C171" s="180" t="s">
        <v>10190</v>
      </c>
      <c r="D171" s="181"/>
      <c r="E171" s="181"/>
      <c r="F171" s="181"/>
      <c r="G171" s="181"/>
      <c r="H171" s="181"/>
      <c r="I171" s="181"/>
      <c r="J171" s="181"/>
      <c r="L171" s="180">
        <v>1198687135</v>
      </c>
      <c r="M171" s="180" t="s">
        <v>416</v>
      </c>
      <c r="N171" s="180" t="s">
        <v>10190</v>
      </c>
      <c r="O171" s="181"/>
      <c r="P171" s="181"/>
      <c r="Q171" s="181"/>
      <c r="R171" s="181"/>
      <c r="S171" s="181"/>
      <c r="T171" s="181"/>
      <c r="U171" s="181"/>
    </row>
    <row r="172" spans="1:21" ht="28.2">
      <c r="A172" s="180">
        <v>1198687135</v>
      </c>
      <c r="B172" s="180" t="s">
        <v>416</v>
      </c>
      <c r="C172" s="180" t="s">
        <v>10191</v>
      </c>
      <c r="D172" s="181"/>
      <c r="E172" s="181"/>
      <c r="F172" s="181"/>
      <c r="G172" s="181"/>
      <c r="H172" s="181"/>
      <c r="I172" s="181"/>
      <c r="J172" s="181"/>
      <c r="L172" s="180">
        <v>1198687135</v>
      </c>
      <c r="M172" s="180" t="s">
        <v>416</v>
      </c>
      <c r="N172" s="180" t="s">
        <v>10191</v>
      </c>
      <c r="O172" s="181"/>
      <c r="P172" s="181"/>
      <c r="Q172" s="181"/>
      <c r="R172" s="181"/>
      <c r="S172" s="181"/>
      <c r="T172" s="181"/>
      <c r="U172" s="181"/>
    </row>
    <row r="173" spans="1:21" ht="28.2">
      <c r="A173" s="180">
        <v>1198687135</v>
      </c>
      <c r="B173" s="180" t="s">
        <v>416</v>
      </c>
      <c r="C173" s="180" t="s">
        <v>10192</v>
      </c>
      <c r="D173" s="181"/>
      <c r="E173" s="181"/>
      <c r="F173" s="181"/>
      <c r="G173" s="181"/>
      <c r="H173" s="181"/>
      <c r="I173" s="181"/>
      <c r="J173" s="181"/>
      <c r="L173" s="180">
        <v>1198687135</v>
      </c>
      <c r="M173" s="180" t="s">
        <v>416</v>
      </c>
      <c r="N173" s="180" t="s">
        <v>10192</v>
      </c>
      <c r="O173" s="181"/>
      <c r="P173" s="181"/>
      <c r="Q173" s="181"/>
      <c r="R173" s="181"/>
      <c r="S173" s="181"/>
      <c r="T173" s="181"/>
      <c r="U173" s="181"/>
    </row>
    <row r="174" spans="1:21" ht="28.2">
      <c r="A174" s="180">
        <v>1198687135</v>
      </c>
      <c r="B174" s="180" t="s">
        <v>416</v>
      </c>
      <c r="C174" s="180" t="s">
        <v>10193</v>
      </c>
      <c r="D174" s="181"/>
      <c r="E174" s="181"/>
      <c r="F174" s="181"/>
      <c r="G174" s="181"/>
      <c r="H174" s="181"/>
      <c r="I174" s="181"/>
      <c r="J174" s="181"/>
      <c r="L174" s="180">
        <v>1198687135</v>
      </c>
      <c r="M174" s="180" t="s">
        <v>416</v>
      </c>
      <c r="N174" s="180" t="s">
        <v>10193</v>
      </c>
      <c r="O174" s="181"/>
      <c r="P174" s="181"/>
      <c r="Q174" s="181"/>
      <c r="R174" s="181"/>
      <c r="S174" s="181"/>
      <c r="T174" s="181"/>
      <c r="U174" s="181"/>
    </row>
    <row r="175" spans="1:21" ht="28.2">
      <c r="A175" s="180">
        <v>1198687135</v>
      </c>
      <c r="B175" s="180" t="s">
        <v>416</v>
      </c>
      <c r="C175" s="180" t="s">
        <v>10194</v>
      </c>
      <c r="D175" s="181"/>
      <c r="E175" s="181"/>
      <c r="F175" s="181"/>
      <c r="G175" s="181"/>
      <c r="H175" s="181"/>
      <c r="I175" s="181"/>
      <c r="J175" s="181"/>
      <c r="L175" s="180">
        <v>1198687135</v>
      </c>
      <c r="M175" s="180" t="s">
        <v>416</v>
      </c>
      <c r="N175" s="180" t="s">
        <v>10194</v>
      </c>
      <c r="O175" s="181"/>
      <c r="P175" s="181"/>
      <c r="Q175" s="181"/>
      <c r="R175" s="181"/>
      <c r="S175" s="181"/>
      <c r="T175" s="181"/>
      <c r="U175" s="181"/>
    </row>
    <row r="176" spans="1:21" ht="28.2">
      <c r="A176" s="180">
        <v>1198687135</v>
      </c>
      <c r="B176" s="180" t="s">
        <v>416</v>
      </c>
      <c r="C176" s="180" t="s">
        <v>10195</v>
      </c>
      <c r="D176" s="181"/>
      <c r="E176" s="181"/>
      <c r="F176" s="181"/>
      <c r="G176" s="181"/>
      <c r="H176" s="181"/>
      <c r="I176" s="181"/>
      <c r="J176" s="181"/>
      <c r="L176" s="180">
        <v>1198687135</v>
      </c>
      <c r="M176" s="180" t="s">
        <v>416</v>
      </c>
      <c r="N176" s="180" t="s">
        <v>10195</v>
      </c>
      <c r="O176" s="181"/>
      <c r="P176" s="181"/>
      <c r="Q176" s="181"/>
      <c r="R176" s="181"/>
      <c r="S176" s="181"/>
      <c r="T176" s="181"/>
      <c r="U176" s="181"/>
    </row>
    <row r="177" spans="1:21" ht="28.2">
      <c r="A177" s="180">
        <v>1198687135</v>
      </c>
      <c r="B177" s="180" t="s">
        <v>416</v>
      </c>
      <c r="C177" s="180" t="s">
        <v>10196</v>
      </c>
      <c r="D177" s="181"/>
      <c r="E177" s="181"/>
      <c r="F177" s="181"/>
      <c r="G177" s="181"/>
      <c r="H177" s="181"/>
      <c r="I177" s="181"/>
      <c r="J177" s="181"/>
      <c r="L177" s="180">
        <v>1198687135</v>
      </c>
      <c r="M177" s="180" t="s">
        <v>416</v>
      </c>
      <c r="N177" s="180" t="s">
        <v>10196</v>
      </c>
      <c r="O177" s="181"/>
      <c r="P177" s="181"/>
      <c r="Q177" s="181"/>
      <c r="R177" s="181"/>
      <c r="S177" s="181"/>
      <c r="T177" s="181"/>
      <c r="U177" s="181"/>
    </row>
    <row r="178" spans="1:21" ht="28.2">
      <c r="A178" s="180">
        <v>1198687135</v>
      </c>
      <c r="B178" s="180" t="s">
        <v>416</v>
      </c>
      <c r="C178" s="180" t="s">
        <v>10197</v>
      </c>
      <c r="D178" s="181"/>
      <c r="E178" s="181"/>
      <c r="F178" s="181"/>
      <c r="G178" s="181"/>
      <c r="H178" s="181"/>
      <c r="I178" s="181"/>
      <c r="J178" s="181"/>
      <c r="L178" s="180">
        <v>1198687135</v>
      </c>
      <c r="M178" s="180" t="s">
        <v>416</v>
      </c>
      <c r="N178" s="180" t="s">
        <v>10197</v>
      </c>
      <c r="O178" s="181"/>
      <c r="P178" s="181"/>
      <c r="Q178" s="181"/>
      <c r="R178" s="181"/>
      <c r="S178" s="181"/>
      <c r="T178" s="181"/>
      <c r="U178" s="181"/>
    </row>
    <row r="179" spans="1:21" ht="28.2">
      <c r="A179" s="180">
        <v>1198687135</v>
      </c>
      <c r="B179" s="180" t="s">
        <v>416</v>
      </c>
      <c r="C179" s="180" t="s">
        <v>10198</v>
      </c>
      <c r="D179" s="181"/>
      <c r="E179" s="181"/>
      <c r="F179" s="181"/>
      <c r="G179" s="181"/>
      <c r="H179" s="181"/>
      <c r="I179" s="181"/>
      <c r="J179" s="181"/>
      <c r="L179" s="180">
        <v>1198687135</v>
      </c>
      <c r="M179" s="180" t="s">
        <v>416</v>
      </c>
      <c r="N179" s="180" t="s">
        <v>10198</v>
      </c>
      <c r="O179" s="181"/>
      <c r="P179" s="181"/>
      <c r="Q179" s="181"/>
      <c r="R179" s="181"/>
      <c r="S179" s="181"/>
      <c r="T179" s="181"/>
      <c r="U179" s="181"/>
    </row>
    <row r="180" spans="1:21" ht="28.2">
      <c r="A180" s="180">
        <v>1198687135</v>
      </c>
      <c r="B180" s="180" t="s">
        <v>416</v>
      </c>
      <c r="C180" s="180" t="s">
        <v>10199</v>
      </c>
      <c r="D180" s="180">
        <v>1</v>
      </c>
      <c r="E180" s="180">
        <v>1</v>
      </c>
      <c r="F180" s="180">
        <v>1</v>
      </c>
      <c r="G180" s="180">
        <v>1</v>
      </c>
      <c r="H180" s="180">
        <v>1</v>
      </c>
      <c r="I180" s="180">
        <v>1</v>
      </c>
      <c r="J180" s="181"/>
      <c r="L180" s="180">
        <v>1198687135</v>
      </c>
      <c r="M180" s="180" t="s">
        <v>416</v>
      </c>
      <c r="N180" s="180" t="s">
        <v>10199</v>
      </c>
      <c r="O180" s="180">
        <v>1</v>
      </c>
      <c r="P180" s="180">
        <v>1</v>
      </c>
      <c r="Q180" s="180">
        <v>1</v>
      </c>
      <c r="R180" s="180">
        <v>1</v>
      </c>
      <c r="S180" s="180">
        <v>1</v>
      </c>
      <c r="T180" s="180">
        <v>1</v>
      </c>
      <c r="U180" s="181"/>
    </row>
    <row r="181" spans="1:21" ht="28.2">
      <c r="A181" s="180">
        <v>1198687135</v>
      </c>
      <c r="B181" s="180" t="s">
        <v>416</v>
      </c>
      <c r="C181" s="180" t="s">
        <v>10200</v>
      </c>
      <c r="D181" s="181"/>
      <c r="E181" s="181"/>
      <c r="F181" s="181"/>
      <c r="G181" s="181"/>
      <c r="H181" s="181"/>
      <c r="I181" s="181"/>
      <c r="J181" s="181"/>
      <c r="L181" s="180">
        <v>1198687135</v>
      </c>
      <c r="M181" s="180" t="s">
        <v>416</v>
      </c>
      <c r="N181" s="180" t="s">
        <v>10200</v>
      </c>
      <c r="O181" s="181"/>
      <c r="P181" s="181"/>
      <c r="Q181" s="181"/>
      <c r="R181" s="181"/>
      <c r="S181" s="181"/>
      <c r="T181" s="181"/>
      <c r="U181" s="181"/>
    </row>
    <row r="182" spans="1:21" ht="28.2">
      <c r="A182" s="180">
        <v>1198687135</v>
      </c>
      <c r="B182" s="180" t="s">
        <v>416</v>
      </c>
      <c r="C182" s="180" t="s">
        <v>10201</v>
      </c>
      <c r="D182" s="180">
        <v>1</v>
      </c>
      <c r="E182" s="181"/>
      <c r="F182" s="181"/>
      <c r="G182" s="181"/>
      <c r="H182" s="181"/>
      <c r="I182" s="181"/>
      <c r="J182" s="181"/>
      <c r="L182" s="180">
        <v>1198687135</v>
      </c>
      <c r="M182" s="180" t="s">
        <v>416</v>
      </c>
      <c r="N182" s="180" t="s">
        <v>10201</v>
      </c>
      <c r="O182" s="180">
        <v>1</v>
      </c>
      <c r="P182" s="181"/>
      <c r="Q182" s="181"/>
      <c r="R182" s="181"/>
      <c r="S182" s="181"/>
      <c r="T182" s="181"/>
      <c r="U182" s="181"/>
    </row>
    <row r="183" spans="1:21" ht="28.2">
      <c r="A183" s="180">
        <v>1198687135</v>
      </c>
      <c r="B183" s="180" t="s">
        <v>416</v>
      </c>
      <c r="C183" s="180" t="s">
        <v>10202</v>
      </c>
      <c r="D183" s="181"/>
      <c r="E183" s="181"/>
      <c r="F183" s="181"/>
      <c r="G183" s="181"/>
      <c r="H183" s="181"/>
      <c r="I183" s="181"/>
      <c r="J183" s="181"/>
      <c r="L183" s="180">
        <v>1198687135</v>
      </c>
      <c r="M183" s="180" t="s">
        <v>416</v>
      </c>
      <c r="N183" s="180" t="s">
        <v>10202</v>
      </c>
      <c r="O183" s="181"/>
      <c r="P183" s="181"/>
      <c r="Q183" s="181"/>
      <c r="R183" s="181"/>
      <c r="S183" s="181"/>
      <c r="T183" s="181"/>
      <c r="U183" s="181"/>
    </row>
    <row r="184" spans="1:21" ht="28.2">
      <c r="A184" s="180">
        <v>1198687135</v>
      </c>
      <c r="B184" s="180" t="s">
        <v>416</v>
      </c>
      <c r="C184" s="180" t="s">
        <v>10203</v>
      </c>
      <c r="D184" s="181"/>
      <c r="E184" s="181"/>
      <c r="F184" s="181"/>
      <c r="G184" s="181"/>
      <c r="H184" s="181"/>
      <c r="I184" s="181"/>
      <c r="J184" s="181"/>
      <c r="L184" s="180">
        <v>1198687135</v>
      </c>
      <c r="M184" s="180" t="s">
        <v>416</v>
      </c>
      <c r="N184" s="180" t="s">
        <v>10203</v>
      </c>
      <c r="O184" s="181"/>
      <c r="P184" s="181"/>
      <c r="Q184" s="181"/>
      <c r="R184" s="181"/>
      <c r="S184" s="181"/>
      <c r="T184" s="181"/>
      <c r="U184" s="181"/>
    </row>
    <row r="185" spans="1:21" ht="28.2">
      <c r="A185" s="180">
        <v>1198687135</v>
      </c>
      <c r="B185" s="180" t="s">
        <v>416</v>
      </c>
      <c r="C185" s="180" t="s">
        <v>10204</v>
      </c>
      <c r="D185" s="181"/>
      <c r="E185" s="181"/>
      <c r="F185" s="181"/>
      <c r="G185" s="181"/>
      <c r="H185" s="181"/>
      <c r="I185" s="181"/>
      <c r="J185" s="181"/>
      <c r="L185" s="180">
        <v>1198687135</v>
      </c>
      <c r="M185" s="180" t="s">
        <v>416</v>
      </c>
      <c r="N185" s="180" t="s">
        <v>10204</v>
      </c>
      <c r="O185" s="181"/>
      <c r="P185" s="181"/>
      <c r="Q185" s="181"/>
      <c r="R185" s="181"/>
      <c r="S185" s="181"/>
      <c r="T185" s="181"/>
      <c r="U185" s="181"/>
    </row>
    <row r="186" spans="1:21" ht="28.2">
      <c r="A186" s="180">
        <v>1198687135</v>
      </c>
      <c r="B186" s="180" t="s">
        <v>416</v>
      </c>
      <c r="C186" s="180" t="s">
        <v>2202</v>
      </c>
      <c r="D186" s="180">
        <v>1</v>
      </c>
      <c r="E186" s="180">
        <v>1</v>
      </c>
      <c r="F186" s="180">
        <v>1</v>
      </c>
      <c r="G186" s="180">
        <v>1</v>
      </c>
      <c r="H186" s="180">
        <v>1</v>
      </c>
      <c r="I186" s="180">
        <v>1</v>
      </c>
      <c r="J186" s="181"/>
      <c r="L186" s="180">
        <v>1198687135</v>
      </c>
      <c r="M186" s="180" t="s">
        <v>416</v>
      </c>
      <c r="N186" s="180" t="s">
        <v>2202</v>
      </c>
      <c r="O186" s="180">
        <v>1</v>
      </c>
      <c r="P186" s="180">
        <v>1</v>
      </c>
      <c r="Q186" s="180">
        <v>1</v>
      </c>
      <c r="R186" s="180">
        <v>1</v>
      </c>
      <c r="S186" s="180">
        <v>1</v>
      </c>
      <c r="T186" s="180">
        <v>1</v>
      </c>
      <c r="U186" s="181"/>
    </row>
    <row r="187" spans="1:21" ht="28.2">
      <c r="A187" s="180">
        <v>1198687135</v>
      </c>
      <c r="B187" s="180" t="s">
        <v>416</v>
      </c>
      <c r="C187" s="180" t="s">
        <v>10205</v>
      </c>
      <c r="D187" s="181"/>
      <c r="E187" s="181"/>
      <c r="F187" s="181"/>
      <c r="G187" s="181"/>
      <c r="H187" s="181"/>
      <c r="I187" s="181"/>
      <c r="J187" s="181"/>
      <c r="L187" s="180">
        <v>1198687135</v>
      </c>
      <c r="M187" s="180" t="s">
        <v>416</v>
      </c>
      <c r="N187" s="180" t="s">
        <v>10205</v>
      </c>
      <c r="O187" s="181"/>
      <c r="P187" s="181"/>
      <c r="Q187" s="181"/>
      <c r="R187" s="181"/>
      <c r="S187" s="181"/>
      <c r="T187" s="181"/>
      <c r="U187" s="181"/>
    </row>
    <row r="188" spans="1:21" ht="28.2">
      <c r="A188" s="180">
        <v>1198687135</v>
      </c>
      <c r="B188" s="180" t="s">
        <v>416</v>
      </c>
      <c r="C188" s="180" t="s">
        <v>10206</v>
      </c>
      <c r="D188" s="181"/>
      <c r="E188" s="181"/>
      <c r="F188" s="181"/>
      <c r="G188" s="181"/>
      <c r="H188" s="181"/>
      <c r="I188" s="181"/>
      <c r="J188" s="181"/>
      <c r="L188" s="180">
        <v>1198687135</v>
      </c>
      <c r="M188" s="180" t="s">
        <v>416</v>
      </c>
      <c r="N188" s="180" t="s">
        <v>10206</v>
      </c>
      <c r="O188" s="181"/>
      <c r="P188" s="181"/>
      <c r="Q188" s="181"/>
      <c r="R188" s="181"/>
      <c r="S188" s="181"/>
      <c r="T188" s="181"/>
      <c r="U188" s="181"/>
    </row>
    <row r="189" spans="1:21" ht="28.2">
      <c r="A189" s="180">
        <v>1198687135</v>
      </c>
      <c r="B189" s="180" t="s">
        <v>416</v>
      </c>
      <c r="C189" s="180" t="s">
        <v>10207</v>
      </c>
      <c r="D189" s="181"/>
      <c r="E189" s="181"/>
      <c r="F189" s="181"/>
      <c r="G189" s="181"/>
      <c r="H189" s="181"/>
      <c r="I189" s="181"/>
      <c r="J189" s="181"/>
      <c r="L189" s="180">
        <v>1198687135</v>
      </c>
      <c r="M189" s="180" t="s">
        <v>416</v>
      </c>
      <c r="N189" s="180" t="s">
        <v>10207</v>
      </c>
      <c r="O189" s="181"/>
      <c r="P189" s="181"/>
      <c r="Q189" s="181"/>
      <c r="R189" s="181"/>
      <c r="S189" s="181"/>
      <c r="T189" s="181"/>
      <c r="U189" s="181"/>
    </row>
    <row r="190" spans="1:21" ht="28.2">
      <c r="A190" s="180">
        <v>1198687135</v>
      </c>
      <c r="B190" s="180" t="s">
        <v>416</v>
      </c>
      <c r="C190" s="180" t="s">
        <v>10208</v>
      </c>
      <c r="D190" s="181"/>
      <c r="E190" s="181"/>
      <c r="F190" s="181"/>
      <c r="G190" s="181"/>
      <c r="H190" s="181"/>
      <c r="I190" s="181"/>
      <c r="J190" s="181"/>
      <c r="L190" s="180">
        <v>1198687135</v>
      </c>
      <c r="M190" s="180" t="s">
        <v>416</v>
      </c>
      <c r="N190" s="180" t="s">
        <v>10209</v>
      </c>
      <c r="O190" s="181"/>
      <c r="P190" s="181"/>
      <c r="Q190" s="181"/>
      <c r="R190" s="181"/>
      <c r="S190" s="181"/>
      <c r="T190" s="181"/>
      <c r="U190" s="181"/>
    </row>
    <row r="191" spans="1:21" ht="28.2">
      <c r="A191" s="180">
        <v>1198687135</v>
      </c>
      <c r="B191" s="180" t="s">
        <v>416</v>
      </c>
      <c r="C191" s="180" t="s">
        <v>10210</v>
      </c>
      <c r="D191" s="180">
        <v>3</v>
      </c>
      <c r="E191" s="181"/>
      <c r="F191" s="181"/>
      <c r="G191" s="181"/>
      <c r="H191" s="181"/>
      <c r="I191" s="181"/>
      <c r="J191" s="181"/>
      <c r="L191" s="180">
        <v>1198687135</v>
      </c>
      <c r="M191" s="180" t="s">
        <v>416</v>
      </c>
      <c r="N191" s="180" t="s">
        <v>10210</v>
      </c>
      <c r="O191" s="180">
        <v>3</v>
      </c>
      <c r="P191" s="181"/>
      <c r="Q191" s="181"/>
      <c r="R191" s="181"/>
      <c r="S191" s="181"/>
      <c r="T191" s="181"/>
      <c r="U191" s="181"/>
    </row>
    <row r="192" spans="1:21" ht="28.2">
      <c r="A192" s="180">
        <v>1198687135</v>
      </c>
      <c r="B192" s="180" t="s">
        <v>416</v>
      </c>
      <c r="C192" s="180" t="s">
        <v>10211</v>
      </c>
      <c r="D192" s="180">
        <v>1</v>
      </c>
      <c r="E192" s="181"/>
      <c r="F192" s="181"/>
      <c r="G192" s="181"/>
      <c r="H192" s="181"/>
      <c r="I192" s="181"/>
      <c r="J192" s="181"/>
      <c r="L192" s="180">
        <v>1198687135</v>
      </c>
      <c r="M192" s="180" t="s">
        <v>416</v>
      </c>
      <c r="N192" s="180" t="s">
        <v>10211</v>
      </c>
      <c r="O192" s="180">
        <v>1</v>
      </c>
      <c r="P192" s="181"/>
      <c r="Q192" s="181"/>
      <c r="R192" s="181"/>
      <c r="S192" s="181"/>
      <c r="T192" s="181"/>
      <c r="U192" s="181"/>
    </row>
    <row r="193" spans="1:21" ht="28.2">
      <c r="A193" s="180">
        <v>1198687135</v>
      </c>
      <c r="B193" s="180" t="s">
        <v>416</v>
      </c>
      <c r="C193" s="180" t="s">
        <v>10212</v>
      </c>
      <c r="D193" s="181"/>
      <c r="E193" s="181"/>
      <c r="F193" s="181"/>
      <c r="G193" s="181"/>
      <c r="H193" s="181"/>
      <c r="I193" s="181"/>
      <c r="J193" s="181"/>
      <c r="L193" s="180">
        <v>1198687135</v>
      </c>
      <c r="M193" s="180" t="s">
        <v>416</v>
      </c>
      <c r="N193" s="180" t="s">
        <v>10212</v>
      </c>
      <c r="O193" s="181"/>
      <c r="P193" s="181"/>
      <c r="Q193" s="181"/>
      <c r="R193" s="181"/>
      <c r="S193" s="181"/>
      <c r="T193" s="181"/>
      <c r="U193" s="181"/>
    </row>
    <row r="194" spans="1:21" ht="28.2">
      <c r="A194" s="180">
        <v>1198687135</v>
      </c>
      <c r="B194" s="180" t="s">
        <v>416</v>
      </c>
      <c r="C194" s="180" t="s">
        <v>10213</v>
      </c>
      <c r="D194" s="181"/>
      <c r="E194" s="181"/>
      <c r="F194" s="181"/>
      <c r="G194" s="181"/>
      <c r="H194" s="181"/>
      <c r="I194" s="181"/>
      <c r="J194" s="181"/>
      <c r="L194" s="180">
        <v>1198687135</v>
      </c>
      <c r="M194" s="180" t="s">
        <v>416</v>
      </c>
      <c r="N194" s="180" t="s">
        <v>10213</v>
      </c>
      <c r="O194" s="181"/>
      <c r="P194" s="181"/>
      <c r="Q194" s="181"/>
      <c r="R194" s="181"/>
      <c r="S194" s="181"/>
      <c r="T194" s="181"/>
      <c r="U194" s="181"/>
    </row>
    <row r="195" spans="1:21" ht="28.2">
      <c r="A195" s="180">
        <v>1198687135</v>
      </c>
      <c r="B195" s="180" t="s">
        <v>416</v>
      </c>
      <c r="C195" s="180" t="s">
        <v>10214</v>
      </c>
      <c r="D195" s="180">
        <v>1</v>
      </c>
      <c r="E195" s="180">
        <v>1</v>
      </c>
      <c r="F195" s="180">
        <v>1</v>
      </c>
      <c r="G195" s="180">
        <v>1</v>
      </c>
      <c r="H195" s="180">
        <v>1</v>
      </c>
      <c r="I195" s="180">
        <v>1</v>
      </c>
      <c r="J195" s="181"/>
      <c r="L195" s="180">
        <v>1198687135</v>
      </c>
      <c r="M195" s="180" t="s">
        <v>416</v>
      </c>
      <c r="N195" s="180" t="s">
        <v>10214</v>
      </c>
      <c r="O195" s="180">
        <v>1</v>
      </c>
      <c r="P195" s="180">
        <v>1</v>
      </c>
      <c r="Q195" s="180">
        <v>1</v>
      </c>
      <c r="R195" s="180">
        <v>1</v>
      </c>
      <c r="S195" s="180">
        <v>1</v>
      </c>
      <c r="T195" s="180">
        <v>1</v>
      </c>
      <c r="U195" s="181"/>
    </row>
    <row r="196" spans="1:21" ht="28.2">
      <c r="A196" s="180">
        <v>1198687135</v>
      </c>
      <c r="B196" s="180" t="s">
        <v>416</v>
      </c>
      <c r="C196" s="180" t="s">
        <v>10215</v>
      </c>
      <c r="D196" s="181"/>
      <c r="E196" s="181"/>
      <c r="F196" s="181"/>
      <c r="G196" s="181"/>
      <c r="H196" s="181"/>
      <c r="I196" s="181"/>
      <c r="J196" s="181"/>
      <c r="L196" s="180">
        <v>1198687135</v>
      </c>
      <c r="M196" s="180" t="s">
        <v>416</v>
      </c>
      <c r="N196" s="180" t="s">
        <v>10215</v>
      </c>
      <c r="O196" s="181"/>
      <c r="P196" s="181"/>
      <c r="Q196" s="181"/>
      <c r="R196" s="181"/>
      <c r="S196" s="181"/>
      <c r="T196" s="181"/>
      <c r="U196" s="181"/>
    </row>
    <row r="197" spans="1:21" ht="28.2">
      <c r="A197" s="180">
        <v>1198687135</v>
      </c>
      <c r="B197" s="180" t="s">
        <v>416</v>
      </c>
      <c r="C197" s="180" t="s">
        <v>10216</v>
      </c>
      <c r="D197" s="180">
        <v>2</v>
      </c>
      <c r="E197" s="180">
        <v>2</v>
      </c>
      <c r="F197" s="180">
        <v>2</v>
      </c>
      <c r="G197" s="180">
        <v>2</v>
      </c>
      <c r="H197" s="180">
        <v>2</v>
      </c>
      <c r="I197" s="180">
        <v>2</v>
      </c>
      <c r="J197" s="181"/>
      <c r="L197" s="180">
        <v>1198687135</v>
      </c>
      <c r="M197" s="180" t="s">
        <v>416</v>
      </c>
      <c r="N197" s="180" t="s">
        <v>10216</v>
      </c>
      <c r="O197" s="180">
        <v>2</v>
      </c>
      <c r="P197" s="180">
        <v>2</v>
      </c>
      <c r="Q197" s="180">
        <v>2</v>
      </c>
      <c r="R197" s="180">
        <v>2</v>
      </c>
      <c r="S197" s="180">
        <v>2</v>
      </c>
      <c r="T197" s="180">
        <v>2</v>
      </c>
      <c r="U197" s="180">
        <v>2</v>
      </c>
    </row>
    <row r="198" spans="1:21" ht="28.2">
      <c r="A198" s="180">
        <v>1198687135</v>
      </c>
      <c r="B198" s="180" t="s">
        <v>416</v>
      </c>
      <c r="C198" s="180" t="s">
        <v>10217</v>
      </c>
      <c r="D198" s="181"/>
      <c r="E198" s="181"/>
      <c r="F198" s="181"/>
      <c r="G198" s="181"/>
      <c r="H198" s="181"/>
      <c r="I198" s="181"/>
      <c r="J198" s="181"/>
      <c r="L198" s="180">
        <v>1198687135</v>
      </c>
      <c r="M198" s="180" t="s">
        <v>416</v>
      </c>
      <c r="N198" s="180" t="s">
        <v>10217</v>
      </c>
      <c r="O198" s="181"/>
      <c r="P198" s="181"/>
      <c r="Q198" s="181"/>
      <c r="R198" s="181"/>
      <c r="S198" s="181"/>
      <c r="T198" s="181"/>
      <c r="U198" s="181"/>
    </row>
    <row r="199" spans="1:21" ht="28.2">
      <c r="A199" s="180">
        <v>1198687135</v>
      </c>
      <c r="B199" s="180" t="s">
        <v>416</v>
      </c>
      <c r="C199" s="180" t="s">
        <v>10218</v>
      </c>
      <c r="D199" s="180">
        <v>2</v>
      </c>
      <c r="E199" s="180">
        <v>2</v>
      </c>
      <c r="F199" s="180">
        <v>2</v>
      </c>
      <c r="G199" s="180">
        <v>2</v>
      </c>
      <c r="H199" s="180">
        <v>2</v>
      </c>
      <c r="I199" s="180">
        <v>2</v>
      </c>
      <c r="J199" s="181"/>
      <c r="L199" s="180">
        <v>1198687135</v>
      </c>
      <c r="M199" s="180" t="s">
        <v>416</v>
      </c>
      <c r="N199" s="180" t="s">
        <v>10218</v>
      </c>
      <c r="O199" s="180">
        <v>2</v>
      </c>
      <c r="P199" s="180">
        <v>2</v>
      </c>
      <c r="Q199" s="180">
        <v>2</v>
      </c>
      <c r="R199" s="180">
        <v>2</v>
      </c>
      <c r="S199" s="180">
        <v>2</v>
      </c>
      <c r="T199" s="180">
        <v>2</v>
      </c>
      <c r="U199" s="180">
        <v>2</v>
      </c>
    </row>
    <row r="200" spans="1:21" ht="28.2">
      <c r="A200" s="180">
        <v>1198687135</v>
      </c>
      <c r="B200" s="180" t="s">
        <v>416</v>
      </c>
      <c r="C200" s="180" t="s">
        <v>10219</v>
      </c>
      <c r="D200" s="181"/>
      <c r="E200" s="181"/>
      <c r="F200" s="181"/>
      <c r="G200" s="181"/>
      <c r="H200" s="181"/>
      <c r="I200" s="181"/>
      <c r="J200" s="181"/>
      <c r="L200" s="180">
        <v>1198687135</v>
      </c>
      <c r="M200" s="180" t="s">
        <v>416</v>
      </c>
      <c r="N200" s="180" t="s">
        <v>10219</v>
      </c>
      <c r="O200" s="181"/>
      <c r="P200" s="181"/>
      <c r="Q200" s="181"/>
      <c r="R200" s="181"/>
      <c r="S200" s="181"/>
      <c r="T200" s="181"/>
      <c r="U200" s="181"/>
    </row>
    <row r="201" spans="1:21" ht="28.2">
      <c r="A201" s="180">
        <v>1198687135</v>
      </c>
      <c r="B201" s="180" t="s">
        <v>416</v>
      </c>
      <c r="C201" s="180" t="s">
        <v>10220</v>
      </c>
      <c r="D201" s="181"/>
      <c r="E201" s="181"/>
      <c r="F201" s="181"/>
      <c r="G201" s="181"/>
      <c r="H201" s="181"/>
      <c r="I201" s="181"/>
      <c r="J201" s="181"/>
      <c r="L201" s="180">
        <v>1198687135</v>
      </c>
      <c r="M201" s="180" t="s">
        <v>416</v>
      </c>
      <c r="N201" s="180" t="s">
        <v>10220</v>
      </c>
      <c r="O201" s="181"/>
      <c r="P201" s="181"/>
      <c r="Q201" s="181"/>
      <c r="R201" s="181"/>
      <c r="S201" s="181"/>
      <c r="T201" s="181"/>
      <c r="U201" s="181"/>
    </row>
    <row r="202" spans="1:21" ht="28.2">
      <c r="A202" s="180">
        <v>1198687135</v>
      </c>
      <c r="B202" s="180" t="s">
        <v>416</v>
      </c>
      <c r="C202" s="180" t="s">
        <v>10221</v>
      </c>
      <c r="D202" s="180">
        <v>4</v>
      </c>
      <c r="E202" s="180">
        <v>3</v>
      </c>
      <c r="F202" s="180">
        <v>3</v>
      </c>
      <c r="G202" s="180">
        <v>3</v>
      </c>
      <c r="H202" s="180">
        <v>3</v>
      </c>
      <c r="I202" s="180">
        <v>2</v>
      </c>
      <c r="J202" s="181"/>
      <c r="L202" s="180">
        <v>1198687135</v>
      </c>
      <c r="M202" s="180" t="s">
        <v>416</v>
      </c>
      <c r="N202" s="180" t="s">
        <v>10221</v>
      </c>
      <c r="O202" s="180">
        <v>4</v>
      </c>
      <c r="P202" s="180">
        <v>3</v>
      </c>
      <c r="Q202" s="180">
        <v>3</v>
      </c>
      <c r="R202" s="180">
        <v>3</v>
      </c>
      <c r="S202" s="180">
        <v>3</v>
      </c>
      <c r="T202" s="180">
        <v>2</v>
      </c>
      <c r="U202" s="180">
        <v>2</v>
      </c>
    </row>
    <row r="203" spans="1:21" ht="28.2">
      <c r="A203" s="180">
        <v>1198687135</v>
      </c>
      <c r="B203" s="180" t="s">
        <v>416</v>
      </c>
      <c r="C203" s="180" t="s">
        <v>10222</v>
      </c>
      <c r="D203" s="181"/>
      <c r="E203" s="181"/>
      <c r="F203" s="181"/>
      <c r="G203" s="181"/>
      <c r="H203" s="181"/>
      <c r="I203" s="181"/>
      <c r="J203" s="181"/>
      <c r="L203" s="180">
        <v>1198687135</v>
      </c>
      <c r="M203" s="180" t="s">
        <v>416</v>
      </c>
      <c r="N203" s="180" t="s">
        <v>10222</v>
      </c>
      <c r="O203" s="181"/>
      <c r="P203" s="181"/>
      <c r="Q203" s="181"/>
      <c r="R203" s="181"/>
      <c r="S203" s="181"/>
      <c r="T203" s="181"/>
      <c r="U203" s="181"/>
    </row>
    <row r="204" spans="1:21" ht="28.2">
      <c r="A204" s="180">
        <v>1198687135</v>
      </c>
      <c r="B204" s="180" t="s">
        <v>416</v>
      </c>
      <c r="C204" s="180" t="s">
        <v>10223</v>
      </c>
      <c r="D204" s="180">
        <v>2</v>
      </c>
      <c r="E204" s="181"/>
      <c r="F204" s="181"/>
      <c r="G204" s="181"/>
      <c r="H204" s="181"/>
      <c r="I204" s="181"/>
      <c r="J204" s="181"/>
      <c r="L204" s="180">
        <v>1198687135</v>
      </c>
      <c r="M204" s="180" t="s">
        <v>416</v>
      </c>
      <c r="N204" s="180" t="s">
        <v>10223</v>
      </c>
      <c r="O204" s="180">
        <v>2</v>
      </c>
      <c r="P204" s="181"/>
      <c r="Q204" s="181"/>
      <c r="R204" s="181"/>
      <c r="S204" s="181"/>
      <c r="T204" s="181"/>
      <c r="U204" s="181"/>
    </row>
    <row r="205" spans="1:21" ht="28.2">
      <c r="A205" s="180">
        <v>1198687135</v>
      </c>
      <c r="B205" s="180" t="s">
        <v>416</v>
      </c>
      <c r="C205" s="180" t="s">
        <v>10224</v>
      </c>
      <c r="D205" s="180">
        <v>1</v>
      </c>
      <c r="E205" s="180">
        <v>1</v>
      </c>
      <c r="F205" s="180">
        <v>1</v>
      </c>
      <c r="G205" s="180">
        <v>1</v>
      </c>
      <c r="H205" s="180">
        <v>1</v>
      </c>
      <c r="I205" s="180">
        <v>1</v>
      </c>
      <c r="J205" s="181"/>
      <c r="L205" s="180">
        <v>1198687135</v>
      </c>
      <c r="M205" s="180" t="s">
        <v>416</v>
      </c>
      <c r="N205" s="180" t="s">
        <v>10224</v>
      </c>
      <c r="O205" s="180">
        <v>1</v>
      </c>
      <c r="P205" s="180">
        <v>1</v>
      </c>
      <c r="Q205" s="180">
        <v>1</v>
      </c>
      <c r="R205" s="180">
        <v>1</v>
      </c>
      <c r="S205" s="180">
        <v>1</v>
      </c>
      <c r="T205" s="180">
        <v>1</v>
      </c>
      <c r="U205" s="181"/>
    </row>
    <row r="206" spans="1:21" ht="28.2">
      <c r="A206" s="180">
        <v>1198687135</v>
      </c>
      <c r="B206" s="180" t="s">
        <v>416</v>
      </c>
      <c r="C206" s="180" t="s">
        <v>10225</v>
      </c>
      <c r="D206" s="180">
        <v>1</v>
      </c>
      <c r="E206" s="180">
        <v>1</v>
      </c>
      <c r="F206" s="181"/>
      <c r="G206" s="181"/>
      <c r="H206" s="181"/>
      <c r="I206" s="181"/>
      <c r="J206" s="181"/>
      <c r="L206" s="180">
        <v>1198687135</v>
      </c>
      <c r="M206" s="180" t="s">
        <v>416</v>
      </c>
      <c r="N206" s="180" t="s">
        <v>10225</v>
      </c>
      <c r="O206" s="180">
        <v>1</v>
      </c>
      <c r="P206" s="180">
        <v>1</v>
      </c>
      <c r="Q206" s="181"/>
      <c r="R206" s="181"/>
      <c r="S206" s="181"/>
      <c r="T206" s="181"/>
      <c r="U206" s="181"/>
    </row>
    <row r="207" spans="1:21" ht="28.2">
      <c r="A207" s="180">
        <v>1198687135</v>
      </c>
      <c r="B207" s="180" t="s">
        <v>416</v>
      </c>
      <c r="C207" s="180" t="s">
        <v>10226</v>
      </c>
      <c r="D207" s="181"/>
      <c r="E207" s="181"/>
      <c r="F207" s="181"/>
      <c r="G207" s="181"/>
      <c r="H207" s="181"/>
      <c r="I207" s="181"/>
      <c r="J207" s="181"/>
      <c r="L207" s="180">
        <v>1198687135</v>
      </c>
      <c r="M207" s="180" t="s">
        <v>416</v>
      </c>
      <c r="N207" s="180" t="s">
        <v>10226</v>
      </c>
      <c r="O207" s="181"/>
      <c r="P207" s="181"/>
      <c r="Q207" s="181"/>
      <c r="R207" s="181"/>
      <c r="S207" s="181"/>
      <c r="T207" s="181"/>
      <c r="U207" s="181"/>
    </row>
    <row r="208" spans="1:21" ht="28.2">
      <c r="A208" s="180">
        <v>1198687135</v>
      </c>
      <c r="B208" s="180" t="s">
        <v>416</v>
      </c>
      <c r="C208" s="180" t="s">
        <v>10227</v>
      </c>
      <c r="D208" s="181"/>
      <c r="E208" s="181"/>
      <c r="F208" s="181"/>
      <c r="G208" s="181"/>
      <c r="H208" s="181"/>
      <c r="I208" s="181"/>
      <c r="J208" s="181"/>
      <c r="L208" s="180">
        <v>1198687135</v>
      </c>
      <c r="M208" s="180" t="s">
        <v>416</v>
      </c>
      <c r="N208" s="180" t="s">
        <v>10227</v>
      </c>
      <c r="O208" s="181"/>
      <c r="P208" s="181"/>
      <c r="Q208" s="181"/>
      <c r="R208" s="181"/>
      <c r="S208" s="181"/>
      <c r="T208" s="181"/>
      <c r="U208" s="181"/>
    </row>
    <row r="209" spans="1:21" ht="28.2">
      <c r="A209" s="180">
        <v>1198687135</v>
      </c>
      <c r="B209" s="180" t="s">
        <v>416</v>
      </c>
      <c r="C209" s="180" t="s">
        <v>10228</v>
      </c>
      <c r="D209" s="181"/>
      <c r="E209" s="181"/>
      <c r="F209" s="181"/>
      <c r="G209" s="181"/>
      <c r="H209" s="181"/>
      <c r="I209" s="181"/>
      <c r="J209" s="181"/>
      <c r="L209" s="180">
        <v>1198687135</v>
      </c>
      <c r="M209" s="180" t="s">
        <v>416</v>
      </c>
      <c r="N209" s="180" t="s">
        <v>10228</v>
      </c>
      <c r="O209" s="181"/>
      <c r="P209" s="181"/>
      <c r="Q209" s="181"/>
      <c r="R209" s="181"/>
      <c r="S209" s="181"/>
      <c r="T209" s="181"/>
      <c r="U209" s="181"/>
    </row>
    <row r="210" spans="1:21" ht="28.2">
      <c r="A210" s="180">
        <v>1198687135</v>
      </c>
      <c r="B210" s="180" t="s">
        <v>416</v>
      </c>
      <c r="C210" s="180" t="s">
        <v>10229</v>
      </c>
      <c r="D210" s="181"/>
      <c r="E210" s="181"/>
      <c r="F210" s="181"/>
      <c r="G210" s="181"/>
      <c r="H210" s="181"/>
      <c r="I210" s="181"/>
      <c r="J210" s="181"/>
      <c r="L210" s="180">
        <v>1198687135</v>
      </c>
      <c r="M210" s="180" t="s">
        <v>416</v>
      </c>
      <c r="N210" s="180" t="s">
        <v>10229</v>
      </c>
      <c r="O210" s="181"/>
      <c r="P210" s="181"/>
      <c r="Q210" s="181"/>
      <c r="R210" s="181"/>
      <c r="S210" s="181"/>
      <c r="T210" s="181"/>
      <c r="U210" s="181"/>
    </row>
    <row r="211" spans="1:21" ht="28.2">
      <c r="A211" s="180">
        <v>1198687135</v>
      </c>
      <c r="B211" s="180" t="s">
        <v>416</v>
      </c>
      <c r="C211" s="180" t="s">
        <v>10230</v>
      </c>
      <c r="D211" s="181"/>
      <c r="E211" s="181"/>
      <c r="F211" s="181"/>
      <c r="G211" s="181"/>
      <c r="H211" s="181"/>
      <c r="I211" s="181"/>
      <c r="J211" s="181"/>
      <c r="L211" s="180">
        <v>1198687135</v>
      </c>
      <c r="M211" s="180" t="s">
        <v>416</v>
      </c>
      <c r="N211" s="180" t="s">
        <v>10230</v>
      </c>
      <c r="O211" s="181"/>
      <c r="P211" s="181"/>
      <c r="Q211" s="181"/>
      <c r="R211" s="181"/>
      <c r="S211" s="181"/>
      <c r="T211" s="181"/>
      <c r="U211" s="181"/>
    </row>
    <row r="212" spans="1:21" ht="28.2">
      <c r="A212" s="180">
        <v>1198687135</v>
      </c>
      <c r="B212" s="180" t="s">
        <v>416</v>
      </c>
      <c r="C212" s="180" t="s">
        <v>10231</v>
      </c>
      <c r="D212" s="180">
        <v>1</v>
      </c>
      <c r="E212" s="180">
        <v>1</v>
      </c>
      <c r="F212" s="180">
        <v>1</v>
      </c>
      <c r="G212" s="180">
        <v>1</v>
      </c>
      <c r="H212" s="180">
        <v>1</v>
      </c>
      <c r="I212" s="180">
        <v>1</v>
      </c>
      <c r="J212" s="181"/>
      <c r="L212" s="180">
        <v>1198687135</v>
      </c>
      <c r="M212" s="180" t="s">
        <v>416</v>
      </c>
      <c r="N212" s="180" t="s">
        <v>10231</v>
      </c>
      <c r="O212" s="180">
        <v>1</v>
      </c>
      <c r="P212" s="180">
        <v>1</v>
      </c>
      <c r="Q212" s="180">
        <v>1</v>
      </c>
      <c r="R212" s="180">
        <v>1</v>
      </c>
      <c r="S212" s="180">
        <v>1</v>
      </c>
      <c r="T212" s="180">
        <v>1</v>
      </c>
      <c r="U212" s="181"/>
    </row>
    <row r="213" spans="1:21" ht="28.2">
      <c r="A213" s="180">
        <v>1198687135</v>
      </c>
      <c r="B213" s="180" t="s">
        <v>416</v>
      </c>
      <c r="C213" s="180" t="s">
        <v>10232</v>
      </c>
      <c r="D213" s="180">
        <v>5</v>
      </c>
      <c r="E213" s="181"/>
      <c r="F213" s="181"/>
      <c r="G213" s="181"/>
      <c r="H213" s="181"/>
      <c r="I213" s="181"/>
      <c r="J213" s="181"/>
      <c r="L213" s="180">
        <v>1198687135</v>
      </c>
      <c r="M213" s="180" t="s">
        <v>416</v>
      </c>
      <c r="N213" s="180" t="s">
        <v>10232</v>
      </c>
      <c r="O213" s="180">
        <v>5</v>
      </c>
      <c r="P213" s="181"/>
      <c r="Q213" s="181"/>
      <c r="R213" s="181"/>
      <c r="S213" s="181"/>
      <c r="T213" s="181"/>
      <c r="U213" s="181"/>
    </row>
    <row r="214" spans="1:21" ht="28.2">
      <c r="A214" s="180">
        <v>1198687135</v>
      </c>
      <c r="B214" s="180" t="s">
        <v>416</v>
      </c>
      <c r="C214" s="180" t="s">
        <v>10233</v>
      </c>
      <c r="D214" s="180">
        <v>1</v>
      </c>
      <c r="E214" s="180">
        <v>1</v>
      </c>
      <c r="F214" s="181"/>
      <c r="G214" s="181"/>
      <c r="H214" s="181"/>
      <c r="I214" s="181"/>
      <c r="J214" s="181"/>
      <c r="L214" s="180">
        <v>1198687135</v>
      </c>
      <c r="M214" s="180" t="s">
        <v>416</v>
      </c>
      <c r="N214" s="180" t="s">
        <v>10233</v>
      </c>
      <c r="O214" s="180">
        <v>1</v>
      </c>
      <c r="P214" s="180">
        <v>1</v>
      </c>
      <c r="Q214" s="181"/>
      <c r="R214" s="181"/>
      <c r="S214" s="181"/>
      <c r="T214" s="181"/>
      <c r="U214" s="181"/>
    </row>
    <row r="215" spans="1:21" ht="28.2">
      <c r="A215" s="180">
        <v>1198687135</v>
      </c>
      <c r="B215" s="180" t="s">
        <v>416</v>
      </c>
      <c r="C215" s="180" t="s">
        <v>10234</v>
      </c>
      <c r="D215" s="181"/>
      <c r="E215" s="181"/>
      <c r="F215" s="181"/>
      <c r="G215" s="181"/>
      <c r="H215" s="181"/>
      <c r="I215" s="181"/>
      <c r="J215" s="181"/>
      <c r="L215" s="180">
        <v>1198687135</v>
      </c>
      <c r="M215" s="180" t="s">
        <v>416</v>
      </c>
      <c r="N215" s="180" t="s">
        <v>10234</v>
      </c>
      <c r="O215" s="181"/>
      <c r="P215" s="181"/>
      <c r="Q215" s="181"/>
      <c r="R215" s="181"/>
      <c r="S215" s="181"/>
      <c r="T215" s="181"/>
      <c r="U215" s="181"/>
    </row>
    <row r="216" spans="1:21" ht="28.2">
      <c r="A216" s="180">
        <v>1198687135</v>
      </c>
      <c r="B216" s="180" t="s">
        <v>416</v>
      </c>
      <c r="C216" s="180" t="s">
        <v>10235</v>
      </c>
      <c r="D216" s="180">
        <v>1</v>
      </c>
      <c r="E216" s="180">
        <v>1</v>
      </c>
      <c r="F216" s="180">
        <v>1</v>
      </c>
      <c r="G216" s="180">
        <v>1</v>
      </c>
      <c r="H216" s="180">
        <v>1</v>
      </c>
      <c r="I216" s="180">
        <v>1</v>
      </c>
      <c r="J216" s="181"/>
      <c r="L216" s="180">
        <v>1198687135</v>
      </c>
      <c r="M216" s="180" t="s">
        <v>416</v>
      </c>
      <c r="N216" s="180" t="s">
        <v>10235</v>
      </c>
      <c r="O216" s="180">
        <v>1</v>
      </c>
      <c r="P216" s="180">
        <v>1</v>
      </c>
      <c r="Q216" s="180">
        <v>1</v>
      </c>
      <c r="R216" s="180">
        <v>1</v>
      </c>
      <c r="S216" s="180">
        <v>1</v>
      </c>
      <c r="T216" s="180">
        <v>1</v>
      </c>
      <c r="U216" s="180">
        <v>1</v>
      </c>
    </row>
    <row r="217" spans="1:21" ht="28.2">
      <c r="A217" s="180">
        <v>1198687135</v>
      </c>
      <c r="B217" s="180" t="s">
        <v>416</v>
      </c>
      <c r="C217" s="180" t="s">
        <v>10236</v>
      </c>
      <c r="D217" s="181"/>
      <c r="E217" s="181"/>
      <c r="F217" s="181"/>
      <c r="G217" s="181"/>
      <c r="H217" s="181"/>
      <c r="I217" s="181"/>
      <c r="J217" s="181"/>
      <c r="L217" s="180">
        <v>1198687135</v>
      </c>
      <c r="M217" s="180" t="s">
        <v>416</v>
      </c>
      <c r="N217" s="180" t="s">
        <v>10236</v>
      </c>
      <c r="O217" s="181"/>
      <c r="P217" s="181"/>
      <c r="Q217" s="181"/>
      <c r="R217" s="181"/>
      <c r="S217" s="181"/>
      <c r="T217" s="181"/>
      <c r="U217" s="181"/>
    </row>
    <row r="218" spans="1:21" ht="28.2">
      <c r="A218" s="180">
        <v>1198687135</v>
      </c>
      <c r="B218" s="180" t="s">
        <v>416</v>
      </c>
      <c r="C218" s="180" t="s">
        <v>10018</v>
      </c>
      <c r="D218" s="180">
        <v>1</v>
      </c>
      <c r="E218" s="181"/>
      <c r="F218" s="181"/>
      <c r="G218" s="181"/>
      <c r="H218" s="181"/>
      <c r="I218" s="181"/>
      <c r="J218" s="181"/>
      <c r="L218" s="180">
        <v>1198687135</v>
      </c>
      <c r="M218" s="180" t="s">
        <v>416</v>
      </c>
      <c r="N218" s="180" t="s">
        <v>10018</v>
      </c>
      <c r="O218" s="180">
        <v>1</v>
      </c>
      <c r="P218" s="181"/>
      <c r="Q218" s="181"/>
      <c r="R218" s="181"/>
      <c r="S218" s="181"/>
      <c r="T218" s="181"/>
      <c r="U218" s="181"/>
    </row>
    <row r="219" spans="1:21" ht="28.2">
      <c r="A219" s="180">
        <v>1198687135</v>
      </c>
      <c r="B219" s="180" t="s">
        <v>416</v>
      </c>
      <c r="C219" s="180" t="s">
        <v>10237</v>
      </c>
      <c r="D219" s="181"/>
      <c r="E219" s="181"/>
      <c r="F219" s="181"/>
      <c r="G219" s="181"/>
      <c r="H219" s="181"/>
      <c r="I219" s="181"/>
      <c r="J219" s="181"/>
      <c r="L219" s="180">
        <v>1198687135</v>
      </c>
      <c r="M219" s="180" t="s">
        <v>416</v>
      </c>
      <c r="N219" s="180" t="s">
        <v>10237</v>
      </c>
      <c r="O219" s="181"/>
      <c r="P219" s="181"/>
      <c r="Q219" s="181"/>
      <c r="R219" s="181"/>
      <c r="S219" s="181"/>
      <c r="T219" s="181"/>
      <c r="U219" s="181"/>
    </row>
    <row r="220" spans="1:21" ht="28.2">
      <c r="A220" s="180">
        <v>1198687135</v>
      </c>
      <c r="B220" s="180" t="s">
        <v>416</v>
      </c>
      <c r="C220" s="180" t="s">
        <v>10238</v>
      </c>
      <c r="D220" s="181"/>
      <c r="E220" s="181"/>
      <c r="F220" s="181"/>
      <c r="G220" s="181"/>
      <c r="H220" s="181"/>
      <c r="I220" s="181"/>
      <c r="J220" s="181"/>
      <c r="L220" s="180">
        <v>1198687135</v>
      </c>
      <c r="M220" s="180" t="s">
        <v>416</v>
      </c>
      <c r="N220" s="180" t="s">
        <v>10238</v>
      </c>
      <c r="O220" s="181"/>
      <c r="P220" s="181"/>
      <c r="Q220" s="181"/>
      <c r="R220" s="181"/>
      <c r="S220" s="181"/>
      <c r="T220" s="181"/>
      <c r="U220" s="181"/>
    </row>
    <row r="221" spans="1:21" ht="28.2">
      <c r="A221" s="180">
        <v>1198687135</v>
      </c>
      <c r="B221" s="180" t="s">
        <v>416</v>
      </c>
      <c r="C221" s="180" t="s">
        <v>10239</v>
      </c>
      <c r="D221" s="180">
        <v>2</v>
      </c>
      <c r="E221" s="180">
        <v>2</v>
      </c>
      <c r="F221" s="180">
        <v>2</v>
      </c>
      <c r="G221" s="180">
        <v>2</v>
      </c>
      <c r="H221" s="180">
        <v>2</v>
      </c>
      <c r="I221" s="180">
        <v>2</v>
      </c>
      <c r="J221" s="181"/>
      <c r="L221" s="180">
        <v>1198687135</v>
      </c>
      <c r="M221" s="180" t="s">
        <v>416</v>
      </c>
      <c r="N221" s="180" t="s">
        <v>10239</v>
      </c>
      <c r="O221" s="180">
        <v>2</v>
      </c>
      <c r="P221" s="180">
        <v>2</v>
      </c>
      <c r="Q221" s="180">
        <v>2</v>
      </c>
      <c r="R221" s="180">
        <v>2</v>
      </c>
      <c r="S221" s="180">
        <v>2</v>
      </c>
      <c r="T221" s="180">
        <v>2</v>
      </c>
      <c r="U221" s="181"/>
    </row>
    <row r="222" spans="1:21" ht="28.2">
      <c r="A222" s="180">
        <v>1198687135</v>
      </c>
      <c r="B222" s="180" t="s">
        <v>416</v>
      </c>
      <c r="C222" s="180" t="s">
        <v>10240</v>
      </c>
      <c r="D222" s="180">
        <v>1</v>
      </c>
      <c r="E222" s="180">
        <v>1</v>
      </c>
      <c r="F222" s="181"/>
      <c r="G222" s="181"/>
      <c r="H222" s="181"/>
      <c r="I222" s="181"/>
      <c r="J222" s="181"/>
      <c r="L222" s="180">
        <v>1198687135</v>
      </c>
      <c r="M222" s="180" t="s">
        <v>416</v>
      </c>
      <c r="N222" s="180" t="s">
        <v>10240</v>
      </c>
      <c r="O222" s="180">
        <v>1</v>
      </c>
      <c r="P222" s="180">
        <v>1</v>
      </c>
      <c r="Q222" s="181"/>
      <c r="R222" s="181"/>
      <c r="S222" s="181"/>
      <c r="T222" s="181"/>
      <c r="U222" s="181"/>
    </row>
    <row r="223" spans="1:21" ht="28.2">
      <c r="A223" s="180">
        <v>1198687135</v>
      </c>
      <c r="B223" s="180" t="s">
        <v>416</v>
      </c>
      <c r="C223" s="180" t="s">
        <v>10241</v>
      </c>
      <c r="D223" s="180">
        <v>1</v>
      </c>
      <c r="E223" s="181"/>
      <c r="F223" s="181"/>
      <c r="G223" s="181"/>
      <c r="H223" s="181"/>
      <c r="I223" s="181"/>
      <c r="J223" s="181"/>
      <c r="L223" s="180">
        <v>1198687135</v>
      </c>
      <c r="M223" s="180" t="s">
        <v>416</v>
      </c>
      <c r="N223" s="180" t="s">
        <v>10241</v>
      </c>
      <c r="O223" s="180">
        <v>1</v>
      </c>
      <c r="P223" s="181"/>
      <c r="Q223" s="181"/>
      <c r="R223" s="181"/>
      <c r="S223" s="181"/>
      <c r="T223" s="181"/>
      <c r="U223" s="181"/>
    </row>
    <row r="224" spans="1:21" ht="28.2">
      <c r="A224" s="180">
        <v>1198687135</v>
      </c>
      <c r="B224" s="180" t="s">
        <v>416</v>
      </c>
      <c r="C224" s="180" t="s">
        <v>10242</v>
      </c>
      <c r="D224" s="181"/>
      <c r="E224" s="181"/>
      <c r="F224" s="181"/>
      <c r="G224" s="181"/>
      <c r="H224" s="181"/>
      <c r="I224" s="181"/>
      <c r="J224" s="181"/>
      <c r="L224" s="180">
        <v>1198687135</v>
      </c>
      <c r="M224" s="180" t="s">
        <v>416</v>
      </c>
      <c r="N224" s="180" t="s">
        <v>10242</v>
      </c>
      <c r="O224" s="181"/>
      <c r="P224" s="181"/>
      <c r="Q224" s="181"/>
      <c r="R224" s="181"/>
      <c r="S224" s="181"/>
      <c r="T224" s="181"/>
      <c r="U224" s="181"/>
    </row>
    <row r="225" spans="1:21" ht="28.2">
      <c r="A225" s="180">
        <v>1198687135</v>
      </c>
      <c r="B225" s="180" t="s">
        <v>416</v>
      </c>
      <c r="C225" s="180" t="s">
        <v>10243</v>
      </c>
      <c r="D225" s="181"/>
      <c r="E225" s="181"/>
      <c r="F225" s="181"/>
      <c r="G225" s="181"/>
      <c r="H225" s="181"/>
      <c r="I225" s="181"/>
      <c r="J225" s="181"/>
      <c r="L225" s="180">
        <v>1198687135</v>
      </c>
      <c r="M225" s="180" t="s">
        <v>416</v>
      </c>
      <c r="N225" s="180" t="s">
        <v>10243</v>
      </c>
      <c r="O225" s="181"/>
      <c r="P225" s="181"/>
      <c r="Q225" s="181"/>
      <c r="R225" s="181"/>
      <c r="S225" s="181"/>
      <c r="T225" s="181"/>
      <c r="U225" s="181"/>
    </row>
    <row r="226" spans="1:21" ht="28.2">
      <c r="A226" s="180">
        <v>1198687135</v>
      </c>
      <c r="B226" s="180" t="s">
        <v>416</v>
      </c>
      <c r="C226" s="180" t="s">
        <v>10244</v>
      </c>
      <c r="D226" s="181"/>
      <c r="E226" s="181"/>
      <c r="F226" s="181"/>
      <c r="G226" s="181"/>
      <c r="H226" s="181"/>
      <c r="I226" s="181"/>
      <c r="J226" s="181"/>
      <c r="L226" s="180">
        <v>1198687135</v>
      </c>
      <c r="M226" s="180" t="s">
        <v>416</v>
      </c>
      <c r="N226" s="180" t="s">
        <v>10244</v>
      </c>
      <c r="O226" s="181"/>
      <c r="P226" s="181"/>
      <c r="Q226" s="181"/>
      <c r="R226" s="181"/>
      <c r="S226" s="181"/>
      <c r="T226" s="181"/>
      <c r="U226" s="181"/>
    </row>
    <row r="227" spans="1:21" ht="28.2">
      <c r="A227" s="180">
        <v>1198687135</v>
      </c>
      <c r="B227" s="180" t="s">
        <v>416</v>
      </c>
      <c r="C227" s="180" t="s">
        <v>10245</v>
      </c>
      <c r="D227" s="181"/>
      <c r="E227" s="181"/>
      <c r="F227" s="181"/>
      <c r="G227" s="181"/>
      <c r="H227" s="181"/>
      <c r="I227" s="181"/>
      <c r="J227" s="181"/>
      <c r="L227" s="180">
        <v>1198687135</v>
      </c>
      <c r="M227" s="180" t="s">
        <v>416</v>
      </c>
      <c r="N227" s="180" t="s">
        <v>10245</v>
      </c>
      <c r="O227" s="181"/>
      <c r="P227" s="181"/>
      <c r="Q227" s="181"/>
      <c r="R227" s="181"/>
      <c r="S227" s="181"/>
      <c r="T227" s="181"/>
      <c r="U227" s="181"/>
    </row>
    <row r="228" spans="1:21" ht="28.2">
      <c r="A228" s="180">
        <v>1198687135</v>
      </c>
      <c r="B228" s="180" t="s">
        <v>416</v>
      </c>
      <c r="C228" s="180" t="s">
        <v>10246</v>
      </c>
      <c r="D228" s="181"/>
      <c r="E228" s="181"/>
      <c r="F228" s="181"/>
      <c r="G228" s="181"/>
      <c r="H228" s="181"/>
      <c r="I228" s="181"/>
      <c r="J228" s="181"/>
      <c r="L228" s="180">
        <v>1198687135</v>
      </c>
      <c r="M228" s="180" t="s">
        <v>416</v>
      </c>
      <c r="N228" s="180" t="s">
        <v>10246</v>
      </c>
      <c r="O228" s="181"/>
      <c r="P228" s="181"/>
      <c r="Q228" s="181"/>
      <c r="R228" s="181"/>
      <c r="S228" s="181"/>
      <c r="T228" s="181"/>
      <c r="U228" s="181"/>
    </row>
    <row r="229" spans="1:21" ht="28.2">
      <c r="A229" s="180">
        <v>1198687135</v>
      </c>
      <c r="B229" s="180" t="s">
        <v>416</v>
      </c>
      <c r="C229" s="180" t="s">
        <v>10247</v>
      </c>
      <c r="D229" s="180">
        <v>1</v>
      </c>
      <c r="E229" s="180">
        <v>1</v>
      </c>
      <c r="F229" s="180">
        <v>1</v>
      </c>
      <c r="G229" s="180">
        <v>1</v>
      </c>
      <c r="H229" s="180">
        <v>1</v>
      </c>
      <c r="I229" s="180">
        <v>1</v>
      </c>
      <c r="J229" s="181"/>
      <c r="L229" s="180">
        <v>1198687135</v>
      </c>
      <c r="M229" s="180" t="s">
        <v>416</v>
      </c>
      <c r="N229" s="180" t="s">
        <v>10247</v>
      </c>
      <c r="O229" s="180">
        <v>1</v>
      </c>
      <c r="P229" s="180">
        <v>1</v>
      </c>
      <c r="Q229" s="180">
        <v>1</v>
      </c>
      <c r="R229" s="180">
        <v>1</v>
      </c>
      <c r="S229" s="180">
        <v>1</v>
      </c>
      <c r="T229" s="180">
        <v>1</v>
      </c>
      <c r="U229" s="180">
        <v>1</v>
      </c>
    </row>
    <row r="230" spans="1:21" ht="28.2">
      <c r="A230" s="180">
        <v>1198687135</v>
      </c>
      <c r="B230" s="180" t="s">
        <v>416</v>
      </c>
      <c r="C230" s="180" t="s">
        <v>10248</v>
      </c>
      <c r="D230" s="181"/>
      <c r="E230" s="181"/>
      <c r="F230" s="181"/>
      <c r="G230" s="181"/>
      <c r="H230" s="181"/>
      <c r="I230" s="181"/>
      <c r="J230" s="181"/>
      <c r="L230" s="180">
        <v>1198687135</v>
      </c>
      <c r="M230" s="180" t="s">
        <v>416</v>
      </c>
      <c r="N230" s="180" t="s">
        <v>10248</v>
      </c>
      <c r="O230" s="181"/>
      <c r="P230" s="181"/>
      <c r="Q230" s="181"/>
      <c r="R230" s="181"/>
      <c r="S230" s="181"/>
      <c r="T230" s="181"/>
      <c r="U230" s="181"/>
    </row>
    <row r="231" spans="1:21" ht="28.2">
      <c r="A231" s="180">
        <v>1198687135</v>
      </c>
      <c r="B231" s="180" t="s">
        <v>416</v>
      </c>
      <c r="C231" s="180" t="s">
        <v>10249</v>
      </c>
      <c r="D231" s="180">
        <v>1</v>
      </c>
      <c r="E231" s="181"/>
      <c r="F231" s="181"/>
      <c r="G231" s="181"/>
      <c r="H231" s="181"/>
      <c r="I231" s="181"/>
      <c r="J231" s="181"/>
      <c r="L231" s="180">
        <v>1198687135</v>
      </c>
      <c r="M231" s="180" t="s">
        <v>416</v>
      </c>
      <c r="N231" s="180" t="s">
        <v>10249</v>
      </c>
      <c r="O231" s="180">
        <v>1</v>
      </c>
      <c r="P231" s="181"/>
      <c r="Q231" s="181"/>
      <c r="R231" s="181"/>
      <c r="S231" s="181"/>
      <c r="T231" s="181"/>
      <c r="U231" s="181"/>
    </row>
    <row r="232" spans="1:21" ht="28.2">
      <c r="A232" s="180">
        <v>1198687135</v>
      </c>
      <c r="B232" s="180" t="s">
        <v>416</v>
      </c>
      <c r="C232" s="180" t="s">
        <v>10250</v>
      </c>
      <c r="D232" s="181"/>
      <c r="E232" s="181"/>
      <c r="F232" s="181"/>
      <c r="G232" s="181"/>
      <c r="H232" s="181"/>
      <c r="I232" s="181"/>
      <c r="J232" s="181"/>
      <c r="L232" s="180">
        <v>1198687135</v>
      </c>
      <c r="M232" s="180" t="s">
        <v>416</v>
      </c>
      <c r="N232" s="180" t="s">
        <v>10250</v>
      </c>
      <c r="O232" s="181"/>
      <c r="P232" s="181"/>
      <c r="Q232" s="181"/>
      <c r="R232" s="181"/>
      <c r="S232" s="181"/>
      <c r="T232" s="181"/>
      <c r="U232" s="181"/>
    </row>
    <row r="233" spans="1:21" ht="28.2">
      <c r="A233" s="180">
        <v>1198687135</v>
      </c>
      <c r="B233" s="180" t="s">
        <v>416</v>
      </c>
      <c r="C233" s="180" t="s">
        <v>10251</v>
      </c>
      <c r="D233" s="181"/>
      <c r="E233" s="181"/>
      <c r="F233" s="181"/>
      <c r="G233" s="181"/>
      <c r="H233" s="181"/>
      <c r="I233" s="181"/>
      <c r="J233" s="181"/>
      <c r="L233" s="180">
        <v>1198687135</v>
      </c>
      <c r="M233" s="180" t="s">
        <v>416</v>
      </c>
      <c r="N233" s="180" t="s">
        <v>10251</v>
      </c>
      <c r="O233" s="181"/>
      <c r="P233" s="181"/>
      <c r="Q233" s="181"/>
      <c r="R233" s="181"/>
      <c r="S233" s="181"/>
      <c r="T233" s="181"/>
      <c r="U233" s="181"/>
    </row>
    <row r="234" spans="1:21" ht="28.2">
      <c r="A234" s="180">
        <v>1198687135</v>
      </c>
      <c r="B234" s="180" t="s">
        <v>416</v>
      </c>
      <c r="C234" s="180" t="s">
        <v>10252</v>
      </c>
      <c r="D234" s="181"/>
      <c r="E234" s="181"/>
      <c r="F234" s="181"/>
      <c r="G234" s="181"/>
      <c r="H234" s="181"/>
      <c r="I234" s="181"/>
      <c r="J234" s="181"/>
      <c r="L234" s="180">
        <v>1198687135</v>
      </c>
      <c r="M234" s="180" t="s">
        <v>416</v>
      </c>
      <c r="N234" s="180" t="s">
        <v>10252</v>
      </c>
      <c r="O234" s="181"/>
      <c r="P234" s="181"/>
      <c r="Q234" s="181"/>
      <c r="R234" s="181"/>
      <c r="S234" s="181"/>
      <c r="T234" s="181"/>
      <c r="U234" s="181"/>
    </row>
    <row r="235" spans="1:21" ht="28.2">
      <c r="A235" s="180">
        <v>1198687135</v>
      </c>
      <c r="B235" s="180" t="s">
        <v>416</v>
      </c>
      <c r="C235" s="180" t="s">
        <v>10253</v>
      </c>
      <c r="D235" s="181"/>
      <c r="E235" s="181"/>
      <c r="F235" s="181"/>
      <c r="G235" s="181"/>
      <c r="H235" s="181"/>
      <c r="I235" s="181"/>
      <c r="J235" s="181"/>
      <c r="L235" s="180">
        <v>1198687135</v>
      </c>
      <c r="M235" s="180" t="s">
        <v>416</v>
      </c>
      <c r="N235" s="180" t="s">
        <v>10253</v>
      </c>
      <c r="O235" s="181"/>
      <c r="P235" s="181"/>
      <c r="Q235" s="181"/>
      <c r="R235" s="181"/>
      <c r="S235" s="181"/>
      <c r="T235" s="181"/>
      <c r="U235" s="181"/>
    </row>
    <row r="236" spans="1:21" ht="28.2">
      <c r="A236" s="180">
        <v>1198687135</v>
      </c>
      <c r="B236" s="180" t="s">
        <v>416</v>
      </c>
      <c r="C236" s="180" t="s">
        <v>10254</v>
      </c>
      <c r="D236" s="181"/>
      <c r="E236" s="181"/>
      <c r="F236" s="181"/>
      <c r="G236" s="181"/>
      <c r="H236" s="181"/>
      <c r="I236" s="181"/>
      <c r="J236" s="181"/>
      <c r="L236" s="180">
        <v>1198687135</v>
      </c>
      <c r="M236" s="180" t="s">
        <v>416</v>
      </c>
      <c r="N236" s="180" t="s">
        <v>10254</v>
      </c>
      <c r="O236" s="181"/>
      <c r="P236" s="181"/>
      <c r="Q236" s="181"/>
      <c r="R236" s="181"/>
      <c r="S236" s="181"/>
      <c r="T236" s="181"/>
      <c r="U236" s="181"/>
    </row>
    <row r="237" spans="1:21" ht="28.2">
      <c r="A237" s="180">
        <v>1198687135</v>
      </c>
      <c r="B237" s="180" t="s">
        <v>416</v>
      </c>
      <c r="C237" s="180" t="s">
        <v>10255</v>
      </c>
      <c r="D237" s="181"/>
      <c r="E237" s="181"/>
      <c r="F237" s="181"/>
      <c r="G237" s="181"/>
      <c r="H237" s="181"/>
      <c r="I237" s="181"/>
      <c r="J237" s="181"/>
      <c r="L237" s="180">
        <v>1198687135</v>
      </c>
      <c r="M237" s="180" t="s">
        <v>416</v>
      </c>
      <c r="N237" s="180" t="s">
        <v>10255</v>
      </c>
      <c r="O237" s="181"/>
      <c r="P237" s="181"/>
      <c r="Q237" s="181"/>
      <c r="R237" s="181"/>
      <c r="S237" s="181"/>
      <c r="T237" s="181"/>
      <c r="U237" s="181"/>
    </row>
    <row r="238" spans="1:21" ht="28.2">
      <c r="A238" s="180">
        <v>1198687135</v>
      </c>
      <c r="B238" s="180" t="s">
        <v>416</v>
      </c>
      <c r="C238" s="180" t="s">
        <v>10256</v>
      </c>
      <c r="D238" s="181"/>
      <c r="E238" s="181"/>
      <c r="F238" s="181"/>
      <c r="G238" s="181"/>
      <c r="H238" s="181"/>
      <c r="I238" s="181"/>
      <c r="J238" s="181"/>
      <c r="L238" s="180">
        <v>1198687135</v>
      </c>
      <c r="M238" s="180" t="s">
        <v>416</v>
      </c>
      <c r="N238" s="180" t="s">
        <v>10256</v>
      </c>
      <c r="O238" s="181"/>
      <c r="P238" s="181"/>
      <c r="Q238" s="181"/>
      <c r="R238" s="181"/>
      <c r="S238" s="181"/>
      <c r="T238" s="181"/>
      <c r="U238" s="181"/>
    </row>
    <row r="239" spans="1:21" ht="28.2">
      <c r="A239" s="180">
        <v>1198687135</v>
      </c>
      <c r="B239" s="180" t="s">
        <v>416</v>
      </c>
      <c r="C239" s="180" t="s">
        <v>10257</v>
      </c>
      <c r="D239" s="180">
        <v>1</v>
      </c>
      <c r="E239" s="180">
        <v>1</v>
      </c>
      <c r="F239" s="180">
        <v>1</v>
      </c>
      <c r="G239" s="180">
        <v>1</v>
      </c>
      <c r="H239" s="180">
        <v>1</v>
      </c>
      <c r="I239" s="180">
        <v>1</v>
      </c>
      <c r="J239" s="181"/>
      <c r="L239" s="180">
        <v>1198687135</v>
      </c>
      <c r="M239" s="180" t="s">
        <v>416</v>
      </c>
      <c r="N239" s="180" t="s">
        <v>10257</v>
      </c>
      <c r="O239" s="180">
        <v>1</v>
      </c>
      <c r="P239" s="180">
        <v>1</v>
      </c>
      <c r="Q239" s="180">
        <v>1</v>
      </c>
      <c r="R239" s="180">
        <v>1</v>
      </c>
      <c r="S239" s="180">
        <v>1</v>
      </c>
      <c r="T239" s="180">
        <v>1</v>
      </c>
      <c r="U239" s="180">
        <v>1</v>
      </c>
    </row>
    <row r="240" spans="1:21" ht="28.2">
      <c r="A240" s="180">
        <v>1198687135</v>
      </c>
      <c r="B240" s="180" t="s">
        <v>416</v>
      </c>
      <c r="C240" s="180" t="s">
        <v>10258</v>
      </c>
      <c r="D240" s="181"/>
      <c r="E240" s="181"/>
      <c r="F240" s="181"/>
      <c r="G240" s="181"/>
      <c r="H240" s="181"/>
      <c r="I240" s="181"/>
      <c r="J240" s="181"/>
      <c r="L240" s="180">
        <v>1198687135</v>
      </c>
      <c r="M240" s="180" t="s">
        <v>416</v>
      </c>
      <c r="N240" s="180" t="s">
        <v>10258</v>
      </c>
      <c r="O240" s="181"/>
      <c r="P240" s="181"/>
      <c r="Q240" s="181"/>
      <c r="R240" s="181"/>
      <c r="S240" s="181"/>
      <c r="T240" s="181"/>
      <c r="U240" s="181"/>
    </row>
    <row r="241" spans="1:21" ht="28.2">
      <c r="A241" s="180">
        <v>1198687135</v>
      </c>
      <c r="B241" s="180" t="s">
        <v>416</v>
      </c>
      <c r="C241" s="180" t="s">
        <v>10259</v>
      </c>
      <c r="D241" s="181"/>
      <c r="E241" s="181"/>
      <c r="F241" s="181"/>
      <c r="G241" s="181"/>
      <c r="H241" s="181"/>
      <c r="I241" s="181"/>
      <c r="J241" s="181"/>
      <c r="L241" s="180">
        <v>1198687135</v>
      </c>
      <c r="M241" s="180" t="s">
        <v>416</v>
      </c>
      <c r="N241" s="180" t="s">
        <v>10259</v>
      </c>
      <c r="O241" s="181"/>
      <c r="P241" s="181"/>
      <c r="Q241" s="181"/>
      <c r="R241" s="181"/>
      <c r="S241" s="181"/>
      <c r="T241" s="181"/>
      <c r="U241" s="181"/>
    </row>
    <row r="242" spans="1:21" ht="28.2">
      <c r="A242" s="180">
        <v>1198687135</v>
      </c>
      <c r="B242" s="180" t="s">
        <v>416</v>
      </c>
      <c r="C242" s="180" t="s">
        <v>10260</v>
      </c>
      <c r="D242" s="181"/>
      <c r="E242" s="181"/>
      <c r="F242" s="181"/>
      <c r="G242" s="181"/>
      <c r="H242" s="181"/>
      <c r="I242" s="181"/>
      <c r="J242" s="181"/>
      <c r="L242" s="180">
        <v>1198687135</v>
      </c>
      <c r="M242" s="180" t="s">
        <v>416</v>
      </c>
      <c r="N242" s="180" t="s">
        <v>10260</v>
      </c>
      <c r="O242" s="181"/>
      <c r="P242" s="181"/>
      <c r="Q242" s="181"/>
      <c r="R242" s="181"/>
      <c r="S242" s="181"/>
      <c r="T242" s="181"/>
      <c r="U242" s="181"/>
    </row>
    <row r="243" spans="1:21" ht="28.2">
      <c r="A243" s="180">
        <v>1198687135</v>
      </c>
      <c r="B243" s="180" t="s">
        <v>416</v>
      </c>
      <c r="C243" s="180" t="s">
        <v>10261</v>
      </c>
      <c r="D243" s="181"/>
      <c r="E243" s="181"/>
      <c r="F243" s="181"/>
      <c r="G243" s="181"/>
      <c r="H243" s="181"/>
      <c r="I243" s="181"/>
      <c r="J243" s="181"/>
      <c r="L243" s="180">
        <v>1198687135</v>
      </c>
      <c r="M243" s="180" t="s">
        <v>416</v>
      </c>
      <c r="N243" s="180" t="s">
        <v>10261</v>
      </c>
      <c r="O243" s="181"/>
      <c r="P243" s="181"/>
      <c r="Q243" s="181"/>
      <c r="R243" s="181"/>
      <c r="S243" s="181"/>
      <c r="T243" s="181"/>
      <c r="U243" s="181"/>
    </row>
    <row r="244" spans="1:21" ht="28.2">
      <c r="A244" s="180">
        <v>1198687135</v>
      </c>
      <c r="B244" s="180" t="s">
        <v>416</v>
      </c>
      <c r="C244" s="180" t="s">
        <v>10262</v>
      </c>
      <c r="D244" s="180">
        <v>3</v>
      </c>
      <c r="E244" s="180">
        <v>3</v>
      </c>
      <c r="F244" s="180">
        <v>3</v>
      </c>
      <c r="G244" s="180">
        <v>3</v>
      </c>
      <c r="H244" s="180">
        <v>3</v>
      </c>
      <c r="I244" s="180">
        <v>3</v>
      </c>
      <c r="J244" s="181"/>
      <c r="L244" s="180">
        <v>1198687135</v>
      </c>
      <c r="M244" s="180" t="s">
        <v>416</v>
      </c>
      <c r="N244" s="180" t="s">
        <v>10262</v>
      </c>
      <c r="O244" s="180">
        <v>3</v>
      </c>
      <c r="P244" s="180">
        <v>3</v>
      </c>
      <c r="Q244" s="180">
        <v>3</v>
      </c>
      <c r="R244" s="180">
        <v>3</v>
      </c>
      <c r="S244" s="180">
        <v>3</v>
      </c>
      <c r="T244" s="180">
        <v>3</v>
      </c>
      <c r="U244" s="180">
        <v>3</v>
      </c>
    </row>
    <row r="245" spans="1:21" ht="28.2">
      <c r="A245" s="180">
        <v>1198687135</v>
      </c>
      <c r="B245" s="180" t="s">
        <v>416</v>
      </c>
      <c r="C245" s="180" t="s">
        <v>10263</v>
      </c>
      <c r="D245" s="181"/>
      <c r="E245" s="181"/>
      <c r="F245" s="181"/>
      <c r="G245" s="181"/>
      <c r="H245" s="181"/>
      <c r="I245" s="181"/>
      <c r="J245" s="181"/>
      <c r="L245" s="180">
        <v>1198687135</v>
      </c>
      <c r="M245" s="180" t="s">
        <v>416</v>
      </c>
      <c r="N245" s="180" t="s">
        <v>10263</v>
      </c>
      <c r="O245" s="181"/>
      <c r="P245" s="181"/>
      <c r="Q245" s="181"/>
      <c r="R245" s="181"/>
      <c r="S245" s="181"/>
      <c r="T245" s="181"/>
      <c r="U245" s="181"/>
    </row>
    <row r="246" spans="1:21" ht="28.2">
      <c r="A246" s="180">
        <v>1198687135</v>
      </c>
      <c r="B246" s="180" t="s">
        <v>416</v>
      </c>
      <c r="C246" s="180" t="s">
        <v>10264</v>
      </c>
      <c r="D246" s="181"/>
      <c r="E246" s="181"/>
      <c r="F246" s="181"/>
      <c r="G246" s="181"/>
      <c r="H246" s="181"/>
      <c r="I246" s="181"/>
      <c r="J246" s="181"/>
      <c r="L246" s="180">
        <v>1198687135</v>
      </c>
      <c r="M246" s="180" t="s">
        <v>416</v>
      </c>
      <c r="N246" s="180" t="s">
        <v>10264</v>
      </c>
      <c r="O246" s="181"/>
      <c r="P246" s="181"/>
      <c r="Q246" s="181"/>
      <c r="R246" s="181"/>
      <c r="S246" s="181"/>
      <c r="T246" s="181"/>
      <c r="U246" s="181"/>
    </row>
    <row r="247" spans="1:21" ht="28.2">
      <c r="A247" s="180">
        <v>1198687135</v>
      </c>
      <c r="B247" s="180" t="s">
        <v>416</v>
      </c>
      <c r="C247" s="180" t="s">
        <v>10265</v>
      </c>
      <c r="D247" s="181"/>
      <c r="E247" s="181"/>
      <c r="F247" s="181"/>
      <c r="G247" s="181"/>
      <c r="H247" s="181"/>
      <c r="I247" s="181"/>
      <c r="J247" s="181"/>
      <c r="L247" s="180">
        <v>1198687135</v>
      </c>
      <c r="M247" s="180" t="s">
        <v>416</v>
      </c>
      <c r="N247" s="180" t="s">
        <v>10265</v>
      </c>
      <c r="O247" s="181"/>
      <c r="P247" s="181"/>
      <c r="Q247" s="181"/>
      <c r="R247" s="181"/>
      <c r="S247" s="181"/>
      <c r="T247" s="181"/>
      <c r="U247" s="181"/>
    </row>
    <row r="248" spans="1:21" ht="28.2">
      <c r="A248" s="180">
        <v>1198687135</v>
      </c>
      <c r="B248" s="180" t="s">
        <v>416</v>
      </c>
      <c r="C248" s="180" t="s">
        <v>10266</v>
      </c>
      <c r="D248" s="180">
        <v>1</v>
      </c>
      <c r="E248" s="180">
        <v>1</v>
      </c>
      <c r="F248" s="181"/>
      <c r="G248" s="181"/>
      <c r="H248" s="181"/>
      <c r="I248" s="181"/>
      <c r="J248" s="181"/>
      <c r="L248" s="180">
        <v>1198687135</v>
      </c>
      <c r="M248" s="180" t="s">
        <v>416</v>
      </c>
      <c r="N248" s="180" t="s">
        <v>10266</v>
      </c>
      <c r="O248" s="180">
        <v>1</v>
      </c>
      <c r="P248" s="180">
        <v>1</v>
      </c>
      <c r="Q248" s="181"/>
      <c r="R248" s="181"/>
      <c r="S248" s="181"/>
      <c r="T248" s="181"/>
      <c r="U248" s="181"/>
    </row>
    <row r="249" spans="1:21" ht="28.2">
      <c r="A249" s="180">
        <v>1198687135</v>
      </c>
      <c r="B249" s="180" t="s">
        <v>416</v>
      </c>
      <c r="C249" s="180" t="s">
        <v>10267</v>
      </c>
      <c r="D249" s="181"/>
      <c r="E249" s="181"/>
      <c r="F249" s="181"/>
      <c r="G249" s="181"/>
      <c r="H249" s="181"/>
      <c r="I249" s="181"/>
      <c r="J249" s="181"/>
      <c r="L249" s="180">
        <v>1198687135</v>
      </c>
      <c r="M249" s="180" t="s">
        <v>416</v>
      </c>
      <c r="N249" s="180" t="s">
        <v>10267</v>
      </c>
      <c r="O249" s="181"/>
      <c r="P249" s="181"/>
      <c r="Q249" s="181"/>
      <c r="R249" s="181"/>
      <c r="S249" s="181"/>
      <c r="T249" s="181"/>
      <c r="U249" s="181"/>
    </row>
    <row r="250" spans="1:21" ht="28.2">
      <c r="A250" s="180">
        <v>1198687135</v>
      </c>
      <c r="B250" s="180" t="s">
        <v>416</v>
      </c>
      <c r="C250" s="180" t="s">
        <v>10268</v>
      </c>
      <c r="D250" s="180">
        <v>1</v>
      </c>
      <c r="E250" s="181"/>
      <c r="F250" s="181"/>
      <c r="G250" s="181"/>
      <c r="H250" s="181"/>
      <c r="I250" s="181"/>
      <c r="J250" s="181"/>
      <c r="L250" s="180">
        <v>1198687135</v>
      </c>
      <c r="M250" s="180" t="s">
        <v>416</v>
      </c>
      <c r="N250" s="180" t="s">
        <v>10268</v>
      </c>
      <c r="O250" s="180">
        <v>1</v>
      </c>
      <c r="P250" s="181"/>
      <c r="Q250" s="181"/>
      <c r="R250" s="181"/>
      <c r="S250" s="181"/>
      <c r="T250" s="181"/>
      <c r="U250" s="181"/>
    </row>
    <row r="251" spans="1:21" ht="28.2">
      <c r="A251" s="180">
        <v>1198687135</v>
      </c>
      <c r="B251" s="180" t="s">
        <v>416</v>
      </c>
      <c r="C251" s="180" t="s">
        <v>10269</v>
      </c>
      <c r="D251" s="181"/>
      <c r="E251" s="181"/>
      <c r="F251" s="181"/>
      <c r="G251" s="181"/>
      <c r="H251" s="181"/>
      <c r="I251" s="181"/>
      <c r="J251" s="181"/>
      <c r="L251" s="180">
        <v>1198687135</v>
      </c>
      <c r="M251" s="180" t="s">
        <v>416</v>
      </c>
      <c r="N251" s="180" t="s">
        <v>10269</v>
      </c>
      <c r="O251" s="181"/>
      <c r="P251" s="181"/>
      <c r="Q251" s="181"/>
      <c r="R251" s="181"/>
      <c r="S251" s="181"/>
      <c r="T251" s="181"/>
      <c r="U251" s="181"/>
    </row>
    <row r="252" spans="1:21" ht="28.2">
      <c r="A252" s="180">
        <v>1198687135</v>
      </c>
      <c r="B252" s="180" t="s">
        <v>416</v>
      </c>
      <c r="C252" s="180" t="s">
        <v>10270</v>
      </c>
      <c r="D252" s="181"/>
      <c r="E252" s="181"/>
      <c r="F252" s="181"/>
      <c r="G252" s="181"/>
      <c r="H252" s="181"/>
      <c r="I252" s="181"/>
      <c r="J252" s="181"/>
      <c r="L252" s="180">
        <v>1198687135</v>
      </c>
      <c r="M252" s="180" t="s">
        <v>416</v>
      </c>
      <c r="N252" s="180" t="s">
        <v>10270</v>
      </c>
      <c r="O252" s="181"/>
      <c r="P252" s="181"/>
      <c r="Q252" s="181"/>
      <c r="R252" s="181"/>
      <c r="S252" s="181"/>
      <c r="T252" s="181"/>
      <c r="U252" s="181"/>
    </row>
    <row r="253" spans="1:21" ht="28.2">
      <c r="A253" s="180">
        <v>1198687135</v>
      </c>
      <c r="B253" s="180" t="s">
        <v>416</v>
      </c>
      <c r="C253" s="180" t="s">
        <v>10271</v>
      </c>
      <c r="D253" s="181"/>
      <c r="E253" s="181"/>
      <c r="F253" s="181"/>
      <c r="G253" s="181"/>
      <c r="H253" s="181"/>
      <c r="I253" s="181"/>
      <c r="J253" s="181"/>
      <c r="L253" s="180">
        <v>1198687135</v>
      </c>
      <c r="M253" s="180" t="s">
        <v>416</v>
      </c>
      <c r="N253" s="180" t="s">
        <v>10271</v>
      </c>
      <c r="O253" s="181"/>
      <c r="P253" s="181"/>
      <c r="Q253" s="181"/>
      <c r="R253" s="181"/>
      <c r="S253" s="181"/>
      <c r="T253" s="181"/>
      <c r="U253" s="181"/>
    </row>
    <row r="254" spans="1:21" ht="28.2">
      <c r="A254" s="180">
        <v>1198687135</v>
      </c>
      <c r="B254" s="180" t="s">
        <v>416</v>
      </c>
      <c r="C254" s="180" t="s">
        <v>10272</v>
      </c>
      <c r="D254" s="181"/>
      <c r="E254" s="181"/>
      <c r="F254" s="181"/>
      <c r="G254" s="181"/>
      <c r="H254" s="181"/>
      <c r="I254" s="181"/>
      <c r="J254" s="181"/>
      <c r="L254" s="180">
        <v>1198687135</v>
      </c>
      <c r="M254" s="180" t="s">
        <v>416</v>
      </c>
      <c r="N254" s="180" t="s">
        <v>10272</v>
      </c>
      <c r="O254" s="181"/>
      <c r="P254" s="181"/>
      <c r="Q254" s="181"/>
      <c r="R254" s="181"/>
      <c r="S254" s="181"/>
      <c r="T254" s="181"/>
      <c r="U254" s="181"/>
    </row>
    <row r="255" spans="1:21" ht="28.2">
      <c r="A255" s="180">
        <v>1198687135</v>
      </c>
      <c r="B255" s="180" t="s">
        <v>416</v>
      </c>
      <c r="C255" s="180" t="s">
        <v>10273</v>
      </c>
      <c r="D255" s="181"/>
      <c r="E255" s="181"/>
      <c r="F255" s="181"/>
      <c r="G255" s="181"/>
      <c r="H255" s="181"/>
      <c r="I255" s="181"/>
      <c r="J255" s="181"/>
      <c r="L255" s="180">
        <v>1198687135</v>
      </c>
      <c r="M255" s="180" t="s">
        <v>416</v>
      </c>
      <c r="N255" s="180" t="s">
        <v>10273</v>
      </c>
      <c r="O255" s="181"/>
      <c r="P255" s="181"/>
      <c r="Q255" s="181"/>
      <c r="R255" s="181"/>
      <c r="S255" s="181"/>
      <c r="T255" s="181"/>
      <c r="U255" s="181"/>
    </row>
    <row r="256" spans="1:21" ht="28.2">
      <c r="A256" s="180">
        <v>1198687135</v>
      </c>
      <c r="B256" s="180" t="s">
        <v>416</v>
      </c>
      <c r="C256" s="180" t="s">
        <v>10274</v>
      </c>
      <c r="D256" s="180">
        <v>6</v>
      </c>
      <c r="E256" s="180">
        <v>6</v>
      </c>
      <c r="F256" s="181"/>
      <c r="G256" s="181"/>
      <c r="H256" s="181"/>
      <c r="I256" s="181"/>
      <c r="J256" s="181"/>
      <c r="L256" s="180">
        <v>1198687135</v>
      </c>
      <c r="M256" s="180" t="s">
        <v>416</v>
      </c>
      <c r="N256" s="180" t="s">
        <v>10274</v>
      </c>
      <c r="O256" s="180">
        <v>6</v>
      </c>
      <c r="P256" s="180">
        <v>6</v>
      </c>
      <c r="Q256" s="181"/>
      <c r="R256" s="181"/>
      <c r="S256" s="181"/>
      <c r="T256" s="181"/>
      <c r="U256" s="181"/>
    </row>
    <row r="257" spans="1:21" ht="28.2">
      <c r="A257" s="180">
        <v>1198687135</v>
      </c>
      <c r="B257" s="180" t="s">
        <v>416</v>
      </c>
      <c r="C257" s="180" t="s">
        <v>10275</v>
      </c>
      <c r="D257" s="181"/>
      <c r="E257" s="181"/>
      <c r="F257" s="181"/>
      <c r="G257" s="181"/>
      <c r="H257" s="181"/>
      <c r="I257" s="181"/>
      <c r="J257" s="181"/>
      <c r="L257" s="180">
        <v>1198687135</v>
      </c>
      <c r="M257" s="180" t="s">
        <v>416</v>
      </c>
      <c r="N257" s="180" t="s">
        <v>10275</v>
      </c>
      <c r="O257" s="181"/>
      <c r="P257" s="181"/>
      <c r="Q257" s="181"/>
      <c r="R257" s="181"/>
      <c r="S257" s="181"/>
      <c r="T257" s="181"/>
      <c r="U257" s="181"/>
    </row>
    <row r="258" spans="1:21" ht="28.2">
      <c r="A258" s="180">
        <v>1198687135</v>
      </c>
      <c r="B258" s="180" t="s">
        <v>416</v>
      </c>
      <c r="C258" s="180" t="s">
        <v>10276</v>
      </c>
      <c r="D258" s="181"/>
      <c r="E258" s="181"/>
      <c r="F258" s="181"/>
      <c r="G258" s="181"/>
      <c r="H258" s="181"/>
      <c r="I258" s="181"/>
      <c r="J258" s="181"/>
      <c r="L258" s="180">
        <v>1198687135</v>
      </c>
      <c r="M258" s="180" t="s">
        <v>416</v>
      </c>
      <c r="N258" s="180" t="s">
        <v>10276</v>
      </c>
      <c r="O258" s="181"/>
      <c r="P258" s="181"/>
      <c r="Q258" s="181"/>
      <c r="R258" s="181"/>
      <c r="S258" s="181"/>
      <c r="T258" s="181"/>
      <c r="U258" s="181"/>
    </row>
    <row r="259" spans="1:21" ht="28.2">
      <c r="A259" s="180">
        <v>1198687135</v>
      </c>
      <c r="B259" s="180" t="s">
        <v>416</v>
      </c>
      <c r="C259" s="180" t="s">
        <v>10277</v>
      </c>
      <c r="D259" s="181"/>
      <c r="E259" s="181"/>
      <c r="F259" s="181"/>
      <c r="G259" s="181"/>
      <c r="H259" s="181"/>
      <c r="I259" s="181"/>
      <c r="J259" s="181"/>
      <c r="L259" s="180">
        <v>1198687135</v>
      </c>
      <c r="M259" s="180" t="s">
        <v>416</v>
      </c>
      <c r="N259" s="180" t="s">
        <v>10277</v>
      </c>
      <c r="O259" s="181"/>
      <c r="P259" s="181"/>
      <c r="Q259" s="181"/>
      <c r="R259" s="181"/>
      <c r="S259" s="181"/>
      <c r="T259" s="181"/>
      <c r="U259" s="181"/>
    </row>
    <row r="260" spans="1:21" ht="28.2">
      <c r="A260" s="180">
        <v>1198687135</v>
      </c>
      <c r="B260" s="180" t="s">
        <v>416</v>
      </c>
      <c r="C260" s="180" t="s">
        <v>10278</v>
      </c>
      <c r="D260" s="181"/>
      <c r="E260" s="181"/>
      <c r="F260" s="181"/>
      <c r="G260" s="181"/>
      <c r="H260" s="181"/>
      <c r="I260" s="181"/>
      <c r="J260" s="181"/>
      <c r="L260" s="180">
        <v>1198687135</v>
      </c>
      <c r="M260" s="180" t="s">
        <v>416</v>
      </c>
      <c r="N260" s="180" t="s">
        <v>10278</v>
      </c>
      <c r="O260" s="181"/>
      <c r="P260" s="181"/>
      <c r="Q260" s="181"/>
      <c r="R260" s="181"/>
      <c r="S260" s="181"/>
      <c r="T260" s="181"/>
      <c r="U260" s="181"/>
    </row>
    <row r="261" spans="1:21" ht="28.2">
      <c r="A261" s="180">
        <v>1198687135</v>
      </c>
      <c r="B261" s="180" t="s">
        <v>416</v>
      </c>
      <c r="C261" s="180" t="s">
        <v>10279</v>
      </c>
      <c r="D261" s="181"/>
      <c r="E261" s="181"/>
      <c r="F261" s="181"/>
      <c r="G261" s="181"/>
      <c r="H261" s="181"/>
      <c r="I261" s="181"/>
      <c r="J261" s="181"/>
      <c r="L261" s="180">
        <v>1198687135</v>
      </c>
      <c r="M261" s="180" t="s">
        <v>416</v>
      </c>
      <c r="N261" s="180" t="s">
        <v>10279</v>
      </c>
      <c r="O261" s="181"/>
      <c r="P261" s="181"/>
      <c r="Q261" s="181"/>
      <c r="R261" s="181"/>
      <c r="S261" s="181"/>
      <c r="T261" s="181"/>
      <c r="U261" s="181"/>
    </row>
    <row r="262" spans="1:21" ht="28.2">
      <c r="A262" s="180">
        <v>1198687135</v>
      </c>
      <c r="B262" s="180" t="s">
        <v>416</v>
      </c>
      <c r="C262" s="180" t="s">
        <v>10280</v>
      </c>
      <c r="D262" s="181"/>
      <c r="E262" s="181"/>
      <c r="F262" s="181"/>
      <c r="G262" s="181"/>
      <c r="H262" s="181"/>
      <c r="I262" s="181"/>
      <c r="J262" s="181"/>
      <c r="L262" s="180">
        <v>1198687135</v>
      </c>
      <c r="M262" s="180" t="s">
        <v>416</v>
      </c>
      <c r="N262" s="180" t="s">
        <v>10280</v>
      </c>
      <c r="O262" s="181"/>
      <c r="P262" s="181"/>
      <c r="Q262" s="181"/>
      <c r="R262" s="181"/>
      <c r="S262" s="181"/>
      <c r="T262" s="181"/>
      <c r="U262" s="181"/>
    </row>
    <row r="263" spans="1:21" ht="28.2">
      <c r="A263" s="180">
        <v>1198687135</v>
      </c>
      <c r="B263" s="180" t="s">
        <v>416</v>
      </c>
      <c r="C263" s="180" t="s">
        <v>10281</v>
      </c>
      <c r="D263" s="181"/>
      <c r="E263" s="181"/>
      <c r="F263" s="181"/>
      <c r="G263" s="181"/>
      <c r="H263" s="181"/>
      <c r="I263" s="181"/>
      <c r="J263" s="181"/>
      <c r="L263" s="180">
        <v>1198687135</v>
      </c>
      <c r="M263" s="180" t="s">
        <v>416</v>
      </c>
      <c r="N263" s="180" t="s">
        <v>10281</v>
      </c>
      <c r="O263" s="181"/>
      <c r="P263" s="181"/>
      <c r="Q263" s="181"/>
      <c r="R263" s="181"/>
      <c r="S263" s="181"/>
      <c r="T263" s="181"/>
      <c r="U263" s="181"/>
    </row>
    <row r="264" spans="1:21" ht="28.2">
      <c r="A264" s="180">
        <v>1198687135</v>
      </c>
      <c r="B264" s="180" t="s">
        <v>416</v>
      </c>
      <c r="C264" s="180" t="s">
        <v>10282</v>
      </c>
      <c r="D264" s="180">
        <v>1</v>
      </c>
      <c r="E264" s="181"/>
      <c r="F264" s="181"/>
      <c r="G264" s="181"/>
      <c r="H264" s="181"/>
      <c r="I264" s="181"/>
      <c r="J264" s="181"/>
      <c r="L264" s="180">
        <v>1198687135</v>
      </c>
      <c r="M264" s="180" t="s">
        <v>416</v>
      </c>
      <c r="N264" s="180" t="s">
        <v>10282</v>
      </c>
      <c r="O264" s="180">
        <v>1</v>
      </c>
      <c r="P264" s="181"/>
      <c r="Q264" s="181"/>
      <c r="R264" s="181"/>
      <c r="S264" s="181"/>
      <c r="T264" s="181"/>
      <c r="U264" s="181"/>
    </row>
    <row r="265" spans="1:21" ht="28.2">
      <c r="A265" s="180">
        <v>1198687135</v>
      </c>
      <c r="B265" s="180" t="s">
        <v>416</v>
      </c>
      <c r="C265" s="180" t="s">
        <v>10283</v>
      </c>
      <c r="D265" s="181"/>
      <c r="E265" s="181"/>
      <c r="F265" s="181"/>
      <c r="G265" s="181"/>
      <c r="H265" s="181"/>
      <c r="I265" s="181"/>
      <c r="J265" s="181"/>
      <c r="L265" s="180">
        <v>1198687135</v>
      </c>
      <c r="M265" s="180" t="s">
        <v>416</v>
      </c>
      <c r="N265" s="180" t="s">
        <v>10283</v>
      </c>
      <c r="O265" s="181"/>
      <c r="P265" s="181"/>
      <c r="Q265" s="181"/>
      <c r="R265" s="181"/>
      <c r="S265" s="181"/>
      <c r="T265" s="181"/>
      <c r="U265" s="181"/>
    </row>
    <row r="266" spans="1:21" ht="28.2">
      <c r="A266" s="180">
        <v>1198687135</v>
      </c>
      <c r="B266" s="180" t="s">
        <v>416</v>
      </c>
      <c r="C266" s="180" t="s">
        <v>10284</v>
      </c>
      <c r="D266" s="180">
        <v>1</v>
      </c>
      <c r="E266" s="180">
        <v>1</v>
      </c>
      <c r="F266" s="180">
        <v>1</v>
      </c>
      <c r="G266" s="180">
        <v>1</v>
      </c>
      <c r="H266" s="180">
        <v>2</v>
      </c>
      <c r="I266" s="180">
        <v>2</v>
      </c>
      <c r="J266" s="181"/>
      <c r="L266" s="180">
        <v>1198687135</v>
      </c>
      <c r="M266" s="180" t="s">
        <v>416</v>
      </c>
      <c r="N266" s="180" t="s">
        <v>10284</v>
      </c>
      <c r="O266" s="180">
        <v>1</v>
      </c>
      <c r="P266" s="180">
        <v>1</v>
      </c>
      <c r="Q266" s="180">
        <v>1</v>
      </c>
      <c r="R266" s="180">
        <v>1</v>
      </c>
      <c r="S266" s="180">
        <v>2</v>
      </c>
      <c r="T266" s="180">
        <v>2</v>
      </c>
      <c r="U266" s="180">
        <v>2</v>
      </c>
    </row>
    <row r="267" spans="1:21" ht="28.2">
      <c r="A267" s="180">
        <v>1198687135</v>
      </c>
      <c r="B267" s="180" t="s">
        <v>416</v>
      </c>
      <c r="C267" s="180" t="s">
        <v>10285</v>
      </c>
      <c r="D267" s="181"/>
      <c r="E267" s="181"/>
      <c r="F267" s="181"/>
      <c r="G267" s="181"/>
      <c r="H267" s="181"/>
      <c r="I267" s="181"/>
      <c r="J267" s="181"/>
      <c r="L267" s="180">
        <v>1198687135</v>
      </c>
      <c r="M267" s="180" t="s">
        <v>416</v>
      </c>
      <c r="N267" s="180" t="s">
        <v>10285</v>
      </c>
      <c r="O267" s="181"/>
      <c r="P267" s="181"/>
      <c r="Q267" s="181"/>
      <c r="R267" s="181"/>
      <c r="S267" s="181"/>
      <c r="T267" s="181"/>
      <c r="U267" s="181"/>
    </row>
    <row r="268" spans="1:21" ht="28.2">
      <c r="A268" s="180">
        <v>1198687135</v>
      </c>
      <c r="B268" s="180" t="s">
        <v>416</v>
      </c>
      <c r="C268" s="180" t="s">
        <v>10286</v>
      </c>
      <c r="D268" s="181"/>
      <c r="E268" s="181"/>
      <c r="F268" s="181"/>
      <c r="G268" s="181"/>
      <c r="H268" s="181"/>
      <c r="I268" s="181"/>
      <c r="J268" s="181"/>
      <c r="L268" s="180">
        <v>1198687135</v>
      </c>
      <c r="M268" s="180" t="s">
        <v>416</v>
      </c>
      <c r="N268" s="180" t="s">
        <v>10286</v>
      </c>
      <c r="O268" s="181"/>
      <c r="P268" s="181"/>
      <c r="Q268" s="181"/>
      <c r="R268" s="181"/>
      <c r="S268" s="181"/>
      <c r="T268" s="181"/>
      <c r="U268" s="181"/>
    </row>
    <row r="269" spans="1:21" ht="28.2">
      <c r="A269" s="180">
        <v>1198687135</v>
      </c>
      <c r="B269" s="180" t="s">
        <v>416</v>
      </c>
      <c r="C269" s="180" t="s">
        <v>10287</v>
      </c>
      <c r="D269" s="181"/>
      <c r="E269" s="181"/>
      <c r="F269" s="181"/>
      <c r="G269" s="181"/>
      <c r="H269" s="181"/>
      <c r="I269" s="181"/>
      <c r="J269" s="181"/>
      <c r="L269" s="180">
        <v>1198687135</v>
      </c>
      <c r="M269" s="180" t="s">
        <v>416</v>
      </c>
      <c r="N269" s="180" t="s">
        <v>10287</v>
      </c>
      <c r="O269" s="181"/>
      <c r="P269" s="181"/>
      <c r="Q269" s="181"/>
      <c r="R269" s="181"/>
      <c r="S269" s="181"/>
      <c r="T269" s="181"/>
      <c r="U269" s="181"/>
    </row>
    <row r="270" spans="1:21" ht="28.2">
      <c r="A270" s="180">
        <v>1198687135</v>
      </c>
      <c r="B270" s="180" t="s">
        <v>416</v>
      </c>
      <c r="C270" s="180" t="s">
        <v>10288</v>
      </c>
      <c r="D270" s="181"/>
      <c r="E270" s="181"/>
      <c r="F270" s="181"/>
      <c r="G270" s="181"/>
      <c r="H270" s="181"/>
      <c r="I270" s="181"/>
      <c r="J270" s="181"/>
      <c r="L270" s="180">
        <v>1198687135</v>
      </c>
      <c r="M270" s="180" t="s">
        <v>416</v>
      </c>
      <c r="N270" s="180" t="s">
        <v>10288</v>
      </c>
      <c r="O270" s="181"/>
      <c r="P270" s="181"/>
      <c r="Q270" s="181"/>
      <c r="R270" s="181"/>
      <c r="S270" s="181"/>
      <c r="T270" s="181"/>
      <c r="U270" s="181"/>
    </row>
    <row r="271" spans="1:21" ht="28.2">
      <c r="A271" s="180">
        <v>1198687135</v>
      </c>
      <c r="B271" s="180" t="s">
        <v>416</v>
      </c>
      <c r="C271" s="180" t="s">
        <v>10289</v>
      </c>
      <c r="D271" s="181"/>
      <c r="E271" s="181"/>
      <c r="F271" s="181"/>
      <c r="G271" s="181"/>
      <c r="H271" s="181"/>
      <c r="I271" s="181"/>
      <c r="J271" s="181"/>
      <c r="L271" s="180">
        <v>1198687135</v>
      </c>
      <c r="M271" s="180" t="s">
        <v>416</v>
      </c>
      <c r="N271" s="180" t="s">
        <v>10289</v>
      </c>
      <c r="O271" s="181"/>
      <c r="P271" s="181"/>
      <c r="Q271" s="181"/>
      <c r="R271" s="181"/>
      <c r="S271" s="181"/>
      <c r="T271" s="181"/>
      <c r="U271" s="181"/>
    </row>
    <row r="272" spans="1:21" ht="28.2">
      <c r="A272" s="180">
        <v>1198687135</v>
      </c>
      <c r="B272" s="180" t="s">
        <v>416</v>
      </c>
      <c r="C272" s="180" t="s">
        <v>10290</v>
      </c>
      <c r="D272" s="180">
        <v>1</v>
      </c>
      <c r="E272" s="180">
        <v>1</v>
      </c>
      <c r="F272" s="181"/>
      <c r="G272" s="181"/>
      <c r="H272" s="181"/>
      <c r="I272" s="181"/>
      <c r="J272" s="181"/>
      <c r="L272" s="180">
        <v>1198687135</v>
      </c>
      <c r="M272" s="180" t="s">
        <v>416</v>
      </c>
      <c r="N272" s="180" t="s">
        <v>10290</v>
      </c>
      <c r="O272" s="180">
        <v>1</v>
      </c>
      <c r="P272" s="180">
        <v>1</v>
      </c>
      <c r="Q272" s="181"/>
      <c r="R272" s="181"/>
      <c r="S272" s="181"/>
      <c r="T272" s="181"/>
      <c r="U272" s="181"/>
    </row>
    <row r="273" spans="1:21" ht="28.2">
      <c r="A273" s="180">
        <v>1198687135</v>
      </c>
      <c r="B273" s="180" t="s">
        <v>416</v>
      </c>
      <c r="C273" s="180" t="s">
        <v>10291</v>
      </c>
      <c r="D273" s="180">
        <v>2</v>
      </c>
      <c r="E273" s="180">
        <v>2</v>
      </c>
      <c r="F273" s="180">
        <v>2</v>
      </c>
      <c r="G273" s="180">
        <v>2</v>
      </c>
      <c r="H273" s="180">
        <v>2</v>
      </c>
      <c r="I273" s="181"/>
      <c r="J273" s="181"/>
      <c r="L273" s="180">
        <v>1198687135</v>
      </c>
      <c r="M273" s="180" t="s">
        <v>416</v>
      </c>
      <c r="N273" s="180" t="s">
        <v>10291</v>
      </c>
      <c r="O273" s="180">
        <v>2</v>
      </c>
      <c r="P273" s="180">
        <v>2</v>
      </c>
      <c r="Q273" s="180">
        <v>2</v>
      </c>
      <c r="R273" s="180">
        <v>2</v>
      </c>
      <c r="S273" s="180">
        <v>2</v>
      </c>
      <c r="T273" s="181"/>
      <c r="U273" s="181"/>
    </row>
    <row r="274" spans="1:21" ht="28.2">
      <c r="A274" s="180">
        <v>1198687135</v>
      </c>
      <c r="B274" s="180" t="s">
        <v>416</v>
      </c>
      <c r="C274" s="180" t="s">
        <v>10292</v>
      </c>
      <c r="D274" s="180">
        <v>1</v>
      </c>
      <c r="E274" s="180">
        <v>1</v>
      </c>
      <c r="F274" s="180">
        <v>1</v>
      </c>
      <c r="G274" s="180">
        <v>1</v>
      </c>
      <c r="H274" s="180">
        <v>1</v>
      </c>
      <c r="I274" s="181"/>
      <c r="J274" s="181"/>
      <c r="L274" s="180">
        <v>1198687135</v>
      </c>
      <c r="M274" s="180" t="s">
        <v>416</v>
      </c>
      <c r="N274" s="180" t="s">
        <v>10292</v>
      </c>
      <c r="O274" s="180">
        <v>1</v>
      </c>
      <c r="P274" s="180">
        <v>1</v>
      </c>
      <c r="Q274" s="180">
        <v>1</v>
      </c>
      <c r="R274" s="180">
        <v>1</v>
      </c>
      <c r="S274" s="180">
        <v>1</v>
      </c>
      <c r="T274" s="181"/>
      <c r="U274" s="181"/>
    </row>
    <row r="275" spans="1:21" ht="28.2">
      <c r="A275" s="180">
        <v>1198687135</v>
      </c>
      <c r="B275" s="180" t="s">
        <v>416</v>
      </c>
      <c r="C275" s="180" t="s">
        <v>10293</v>
      </c>
      <c r="D275" s="181"/>
      <c r="E275" s="181"/>
      <c r="F275" s="181"/>
      <c r="G275" s="181"/>
      <c r="H275" s="181"/>
      <c r="I275" s="181"/>
      <c r="J275" s="181"/>
      <c r="L275" s="180">
        <v>1198687135</v>
      </c>
      <c r="M275" s="180" t="s">
        <v>416</v>
      </c>
      <c r="N275" s="180" t="s">
        <v>10293</v>
      </c>
      <c r="O275" s="181"/>
      <c r="P275" s="181"/>
      <c r="Q275" s="181"/>
      <c r="R275" s="181"/>
      <c r="S275" s="181"/>
      <c r="T275" s="181"/>
      <c r="U275" s="181"/>
    </row>
    <row r="276" spans="1:21" ht="28.2">
      <c r="A276" s="180">
        <v>1198687135</v>
      </c>
      <c r="B276" s="180" t="s">
        <v>416</v>
      </c>
      <c r="C276" s="180" t="s">
        <v>10294</v>
      </c>
      <c r="D276" s="180">
        <v>2</v>
      </c>
      <c r="E276" s="181"/>
      <c r="F276" s="181"/>
      <c r="G276" s="181"/>
      <c r="H276" s="181"/>
      <c r="I276" s="181"/>
      <c r="J276" s="181"/>
      <c r="L276" s="180">
        <v>1198687135</v>
      </c>
      <c r="M276" s="180" t="s">
        <v>416</v>
      </c>
      <c r="N276" s="180" t="s">
        <v>10294</v>
      </c>
      <c r="O276" s="180">
        <v>2</v>
      </c>
      <c r="P276" s="181"/>
      <c r="Q276" s="181"/>
      <c r="R276" s="181"/>
      <c r="S276" s="181"/>
      <c r="T276" s="181"/>
      <c r="U276" s="181"/>
    </row>
    <row r="277" spans="1:21" ht="28.2">
      <c r="A277" s="180">
        <v>1198687135</v>
      </c>
      <c r="B277" s="180" t="s">
        <v>416</v>
      </c>
      <c r="C277" s="180" t="s">
        <v>10295</v>
      </c>
      <c r="D277" s="180">
        <v>2</v>
      </c>
      <c r="E277" s="180">
        <v>2</v>
      </c>
      <c r="F277" s="180">
        <v>2</v>
      </c>
      <c r="G277" s="180">
        <v>2</v>
      </c>
      <c r="H277" s="180">
        <v>2</v>
      </c>
      <c r="I277" s="180">
        <v>2</v>
      </c>
      <c r="J277" s="181"/>
      <c r="L277" s="180">
        <v>1198687135</v>
      </c>
      <c r="M277" s="180" t="s">
        <v>416</v>
      </c>
      <c r="N277" s="180" t="s">
        <v>10295</v>
      </c>
      <c r="O277" s="180">
        <v>2</v>
      </c>
      <c r="P277" s="180">
        <v>2</v>
      </c>
      <c r="Q277" s="180">
        <v>2</v>
      </c>
      <c r="R277" s="180">
        <v>2</v>
      </c>
      <c r="S277" s="180">
        <v>2</v>
      </c>
      <c r="T277" s="180">
        <v>2</v>
      </c>
      <c r="U277" s="180">
        <v>2</v>
      </c>
    </row>
    <row r="278" spans="1:21" ht="28.2">
      <c r="A278" s="180">
        <v>1198687135</v>
      </c>
      <c r="B278" s="180" t="s">
        <v>416</v>
      </c>
      <c r="C278" s="180" t="s">
        <v>10296</v>
      </c>
      <c r="D278" s="181"/>
      <c r="E278" s="181"/>
      <c r="F278" s="181"/>
      <c r="G278" s="181"/>
      <c r="H278" s="181"/>
      <c r="I278" s="181"/>
      <c r="J278" s="181"/>
      <c r="L278" s="180">
        <v>1198687135</v>
      </c>
      <c r="M278" s="180" t="s">
        <v>416</v>
      </c>
      <c r="N278" s="180" t="s">
        <v>10296</v>
      </c>
      <c r="O278" s="181"/>
      <c r="P278" s="181"/>
      <c r="Q278" s="181"/>
      <c r="R278" s="181"/>
      <c r="S278" s="181"/>
      <c r="T278" s="181"/>
      <c r="U278" s="181"/>
    </row>
    <row r="279" spans="1:21" ht="28.2">
      <c r="A279" s="180">
        <v>1198687135</v>
      </c>
      <c r="B279" s="180" t="s">
        <v>416</v>
      </c>
      <c r="C279" s="180" t="s">
        <v>10297</v>
      </c>
      <c r="D279" s="180">
        <v>1</v>
      </c>
      <c r="E279" s="180">
        <v>1</v>
      </c>
      <c r="F279" s="180">
        <v>1</v>
      </c>
      <c r="G279" s="180">
        <v>1</v>
      </c>
      <c r="H279" s="180">
        <v>1</v>
      </c>
      <c r="I279" s="180">
        <v>1</v>
      </c>
      <c r="J279" s="181"/>
      <c r="L279" s="180">
        <v>1198687135</v>
      </c>
      <c r="M279" s="180" t="s">
        <v>416</v>
      </c>
      <c r="N279" s="180" t="s">
        <v>10297</v>
      </c>
      <c r="O279" s="180">
        <v>1</v>
      </c>
      <c r="P279" s="180">
        <v>1</v>
      </c>
      <c r="Q279" s="180">
        <v>1</v>
      </c>
      <c r="R279" s="180">
        <v>1</v>
      </c>
      <c r="S279" s="180">
        <v>1</v>
      </c>
      <c r="T279" s="180">
        <v>1</v>
      </c>
      <c r="U279" s="181"/>
    </row>
    <row r="280" spans="1:21" ht="28.2">
      <c r="A280" s="180">
        <v>1198687135</v>
      </c>
      <c r="B280" s="180" t="s">
        <v>416</v>
      </c>
      <c r="C280" s="180" t="s">
        <v>10298</v>
      </c>
      <c r="D280" s="181"/>
      <c r="E280" s="181"/>
      <c r="F280" s="181"/>
      <c r="G280" s="181"/>
      <c r="H280" s="181"/>
      <c r="I280" s="181"/>
      <c r="J280" s="181"/>
      <c r="L280" s="180">
        <v>1198687135</v>
      </c>
      <c r="M280" s="180" t="s">
        <v>416</v>
      </c>
      <c r="N280" s="180" t="s">
        <v>10298</v>
      </c>
      <c r="O280" s="181"/>
      <c r="P280" s="181"/>
      <c r="Q280" s="181"/>
      <c r="R280" s="181"/>
      <c r="S280" s="181"/>
      <c r="T280" s="181"/>
      <c r="U280" s="181"/>
    </row>
    <row r="281" spans="1:21" ht="28.2">
      <c r="A281" s="180">
        <v>1198687135</v>
      </c>
      <c r="B281" s="180" t="s">
        <v>416</v>
      </c>
      <c r="C281" s="180" t="s">
        <v>10299</v>
      </c>
      <c r="D281" s="181"/>
      <c r="E281" s="181"/>
      <c r="F281" s="181"/>
      <c r="G281" s="181"/>
      <c r="H281" s="181"/>
      <c r="I281" s="181"/>
      <c r="J281" s="181"/>
      <c r="L281" s="180">
        <v>1198687135</v>
      </c>
      <c r="M281" s="180" t="s">
        <v>416</v>
      </c>
      <c r="N281" s="180" t="s">
        <v>10299</v>
      </c>
      <c r="O281" s="181"/>
      <c r="P281" s="181"/>
      <c r="Q281" s="181"/>
      <c r="R281" s="181"/>
      <c r="S281" s="181"/>
      <c r="T281" s="181"/>
      <c r="U281" s="181"/>
    </row>
    <row r="282" spans="1:21" ht="28.2">
      <c r="A282" s="180">
        <v>1198687135</v>
      </c>
      <c r="B282" s="180" t="s">
        <v>416</v>
      </c>
      <c r="C282" s="180" t="s">
        <v>10300</v>
      </c>
      <c r="D282" s="181"/>
      <c r="E282" s="181"/>
      <c r="F282" s="181"/>
      <c r="G282" s="181"/>
      <c r="H282" s="181"/>
      <c r="I282" s="181"/>
      <c r="J282" s="181"/>
      <c r="L282" s="180">
        <v>1198687135</v>
      </c>
      <c r="M282" s="180" t="s">
        <v>416</v>
      </c>
      <c r="N282" s="180" t="s">
        <v>10300</v>
      </c>
      <c r="O282" s="181"/>
      <c r="P282" s="181"/>
      <c r="Q282" s="181"/>
      <c r="R282" s="181"/>
      <c r="S282" s="181"/>
      <c r="T282" s="181"/>
      <c r="U282" s="181"/>
    </row>
    <row r="283" spans="1:21" ht="28.2">
      <c r="A283" s="180">
        <v>1198687135</v>
      </c>
      <c r="B283" s="180" t="s">
        <v>416</v>
      </c>
      <c r="C283" s="180" t="s">
        <v>10301</v>
      </c>
      <c r="D283" s="181"/>
      <c r="E283" s="181"/>
      <c r="F283" s="181"/>
      <c r="G283" s="181"/>
      <c r="H283" s="181"/>
      <c r="I283" s="181"/>
      <c r="J283" s="181"/>
      <c r="L283" s="180">
        <v>1198687135</v>
      </c>
      <c r="M283" s="180" t="s">
        <v>416</v>
      </c>
      <c r="N283" s="180" t="s">
        <v>10301</v>
      </c>
      <c r="O283" s="181"/>
      <c r="P283" s="181"/>
      <c r="Q283" s="181"/>
      <c r="R283" s="181"/>
      <c r="S283" s="181"/>
      <c r="T283" s="181"/>
      <c r="U283" s="181"/>
    </row>
    <row r="284" spans="1:21" ht="28.2">
      <c r="A284" s="180">
        <v>1198687135</v>
      </c>
      <c r="B284" s="180" t="s">
        <v>416</v>
      </c>
      <c r="C284" s="180" t="s">
        <v>10302</v>
      </c>
      <c r="D284" s="181"/>
      <c r="E284" s="181"/>
      <c r="F284" s="181"/>
      <c r="G284" s="181"/>
      <c r="H284" s="181"/>
      <c r="I284" s="181"/>
      <c r="J284" s="181"/>
      <c r="L284" s="180">
        <v>1198687135</v>
      </c>
      <c r="M284" s="180" t="s">
        <v>416</v>
      </c>
      <c r="N284" s="180" t="s">
        <v>10302</v>
      </c>
      <c r="O284" s="181"/>
      <c r="P284" s="181"/>
      <c r="Q284" s="181"/>
      <c r="R284" s="181"/>
      <c r="S284" s="181"/>
      <c r="T284" s="181"/>
      <c r="U284" s="181"/>
    </row>
    <row r="285" spans="1:21" ht="28.2">
      <c r="A285" s="180">
        <v>1198687135</v>
      </c>
      <c r="B285" s="180" t="s">
        <v>416</v>
      </c>
      <c r="C285" s="180" t="s">
        <v>10303</v>
      </c>
      <c r="D285" s="180">
        <v>2</v>
      </c>
      <c r="E285" s="181"/>
      <c r="F285" s="181"/>
      <c r="G285" s="181"/>
      <c r="H285" s="181"/>
      <c r="I285" s="181"/>
      <c r="J285" s="181"/>
      <c r="L285" s="180">
        <v>1198687135</v>
      </c>
      <c r="M285" s="180" t="s">
        <v>416</v>
      </c>
      <c r="N285" s="180" t="s">
        <v>10303</v>
      </c>
      <c r="O285" s="180">
        <v>2</v>
      </c>
      <c r="P285" s="181"/>
      <c r="Q285" s="181"/>
      <c r="R285" s="181"/>
      <c r="S285" s="181"/>
      <c r="T285" s="181"/>
      <c r="U285" s="181"/>
    </row>
    <row r="286" spans="1:21" ht="28.2">
      <c r="A286" s="180">
        <v>1198687135</v>
      </c>
      <c r="B286" s="180" t="s">
        <v>416</v>
      </c>
      <c r="C286" s="180" t="s">
        <v>10304</v>
      </c>
      <c r="D286" s="181"/>
      <c r="E286" s="181"/>
      <c r="F286" s="181"/>
      <c r="G286" s="181"/>
      <c r="H286" s="181"/>
      <c r="I286" s="181"/>
      <c r="J286" s="181"/>
      <c r="L286" s="180">
        <v>1198687135</v>
      </c>
      <c r="M286" s="180" t="s">
        <v>416</v>
      </c>
      <c r="N286" s="180" t="s">
        <v>10304</v>
      </c>
      <c r="O286" s="181"/>
      <c r="P286" s="181"/>
      <c r="Q286" s="181"/>
      <c r="R286" s="181"/>
      <c r="S286" s="181"/>
      <c r="T286" s="181"/>
      <c r="U286" s="181"/>
    </row>
    <row r="287" spans="1:21" ht="28.2">
      <c r="A287" s="180">
        <v>1198687135</v>
      </c>
      <c r="B287" s="180" t="s">
        <v>416</v>
      </c>
      <c r="C287" s="180" t="s">
        <v>10305</v>
      </c>
      <c r="D287" s="181"/>
      <c r="E287" s="181"/>
      <c r="F287" s="181"/>
      <c r="G287" s="181"/>
      <c r="H287" s="181"/>
      <c r="I287" s="181"/>
      <c r="J287" s="181"/>
      <c r="L287" s="180">
        <v>1198687135</v>
      </c>
      <c r="M287" s="180" t="s">
        <v>416</v>
      </c>
      <c r="N287" s="180" t="s">
        <v>10305</v>
      </c>
      <c r="O287" s="181"/>
      <c r="P287" s="181"/>
      <c r="Q287" s="181"/>
      <c r="R287" s="181"/>
      <c r="S287" s="181"/>
      <c r="T287" s="181"/>
      <c r="U287" s="181"/>
    </row>
    <row r="288" spans="1:21" ht="28.2">
      <c r="A288" s="180">
        <v>1198687135</v>
      </c>
      <c r="B288" s="180" t="s">
        <v>416</v>
      </c>
      <c r="C288" s="180" t="s">
        <v>10306</v>
      </c>
      <c r="D288" s="181"/>
      <c r="E288" s="181"/>
      <c r="F288" s="181"/>
      <c r="G288" s="181"/>
      <c r="H288" s="181"/>
      <c r="I288" s="181"/>
      <c r="J288" s="181"/>
      <c r="L288" s="180">
        <v>1198687135</v>
      </c>
      <c r="M288" s="180" t="s">
        <v>416</v>
      </c>
      <c r="N288" s="180" t="s">
        <v>10306</v>
      </c>
      <c r="O288" s="181"/>
      <c r="P288" s="181"/>
      <c r="Q288" s="181"/>
      <c r="R288" s="181"/>
      <c r="S288" s="181"/>
      <c r="T288" s="181"/>
      <c r="U288" s="181"/>
    </row>
    <row r="289" spans="1:21" ht="28.2">
      <c r="A289" s="180">
        <v>1198687135</v>
      </c>
      <c r="B289" s="180" t="s">
        <v>416</v>
      </c>
      <c r="C289" s="180" t="s">
        <v>10307</v>
      </c>
      <c r="D289" s="181"/>
      <c r="E289" s="181"/>
      <c r="F289" s="181"/>
      <c r="G289" s="181"/>
      <c r="H289" s="181"/>
      <c r="I289" s="181"/>
      <c r="J289" s="181"/>
      <c r="L289" s="180">
        <v>1198687135</v>
      </c>
      <c r="M289" s="180" t="s">
        <v>416</v>
      </c>
      <c r="N289" s="180" t="s">
        <v>10307</v>
      </c>
      <c r="O289" s="181"/>
      <c r="P289" s="181"/>
      <c r="Q289" s="181"/>
      <c r="R289" s="181"/>
      <c r="S289" s="181"/>
      <c r="T289" s="181"/>
      <c r="U289" s="181"/>
    </row>
    <row r="290" spans="1:21" ht="28.2">
      <c r="A290" s="180">
        <v>1198687135</v>
      </c>
      <c r="B290" s="180" t="s">
        <v>416</v>
      </c>
      <c r="C290" s="180" t="s">
        <v>10308</v>
      </c>
      <c r="D290" s="180">
        <v>1</v>
      </c>
      <c r="E290" s="180">
        <v>1</v>
      </c>
      <c r="F290" s="180">
        <v>1</v>
      </c>
      <c r="G290" s="180">
        <v>1</v>
      </c>
      <c r="H290" s="180">
        <v>1</v>
      </c>
      <c r="I290" s="180">
        <v>1</v>
      </c>
      <c r="J290" s="181"/>
      <c r="L290" s="180">
        <v>1198687135</v>
      </c>
      <c r="M290" s="180" t="s">
        <v>416</v>
      </c>
      <c r="N290" s="180" t="s">
        <v>10308</v>
      </c>
      <c r="O290" s="180">
        <v>1</v>
      </c>
      <c r="P290" s="180">
        <v>1</v>
      </c>
      <c r="Q290" s="180">
        <v>1</v>
      </c>
      <c r="R290" s="180">
        <v>1</v>
      </c>
      <c r="S290" s="180">
        <v>1</v>
      </c>
      <c r="T290" s="180">
        <v>1</v>
      </c>
      <c r="U290" s="180">
        <v>1</v>
      </c>
    </row>
    <row r="291" spans="1:21" ht="28.2">
      <c r="A291" s="180">
        <v>1198687135</v>
      </c>
      <c r="B291" s="180" t="s">
        <v>416</v>
      </c>
      <c r="C291" s="180" t="s">
        <v>10309</v>
      </c>
      <c r="D291" s="181"/>
      <c r="E291" s="181"/>
      <c r="F291" s="181"/>
      <c r="G291" s="181"/>
      <c r="H291" s="181"/>
      <c r="I291" s="181"/>
      <c r="J291" s="181"/>
      <c r="L291" s="180">
        <v>1198687135</v>
      </c>
      <c r="M291" s="180" t="s">
        <v>416</v>
      </c>
      <c r="N291" s="180" t="s">
        <v>10309</v>
      </c>
      <c r="O291" s="181"/>
      <c r="P291" s="181"/>
      <c r="Q291" s="181"/>
      <c r="R291" s="181"/>
      <c r="S291" s="181"/>
      <c r="T291" s="181"/>
      <c r="U291" s="181"/>
    </row>
    <row r="292" spans="1:21" ht="28.2">
      <c r="A292" s="180">
        <v>1198687135</v>
      </c>
      <c r="B292" s="180" t="s">
        <v>416</v>
      </c>
      <c r="C292" s="180" t="s">
        <v>10310</v>
      </c>
      <c r="D292" s="181"/>
      <c r="E292" s="181"/>
      <c r="F292" s="181"/>
      <c r="G292" s="181"/>
      <c r="H292" s="181"/>
      <c r="I292" s="181"/>
      <c r="J292" s="181"/>
      <c r="L292" s="180">
        <v>1198687135</v>
      </c>
      <c r="M292" s="180" t="s">
        <v>416</v>
      </c>
      <c r="N292" s="180" t="s">
        <v>10310</v>
      </c>
      <c r="O292" s="181"/>
      <c r="P292" s="181"/>
      <c r="Q292" s="181"/>
      <c r="R292" s="181"/>
      <c r="S292" s="181"/>
      <c r="T292" s="181"/>
      <c r="U292" s="181"/>
    </row>
    <row r="293" spans="1:21" ht="28.2">
      <c r="A293" s="180">
        <v>1198687135</v>
      </c>
      <c r="B293" s="180" t="s">
        <v>416</v>
      </c>
      <c r="C293" s="180" t="s">
        <v>10311</v>
      </c>
      <c r="D293" s="181"/>
      <c r="E293" s="181"/>
      <c r="F293" s="181"/>
      <c r="G293" s="181"/>
      <c r="H293" s="181"/>
      <c r="I293" s="181"/>
      <c r="J293" s="181"/>
      <c r="L293" s="180">
        <v>1198687135</v>
      </c>
      <c r="M293" s="180" t="s">
        <v>416</v>
      </c>
      <c r="N293" s="180" t="s">
        <v>10311</v>
      </c>
      <c r="O293" s="181"/>
      <c r="P293" s="181"/>
      <c r="Q293" s="181"/>
      <c r="R293" s="181"/>
      <c r="S293" s="181"/>
      <c r="T293" s="181"/>
      <c r="U293" s="181"/>
    </row>
    <row r="294" spans="1:21" ht="28.2">
      <c r="A294" s="180">
        <v>1198687135</v>
      </c>
      <c r="B294" s="180" t="s">
        <v>416</v>
      </c>
      <c r="C294" s="180" t="s">
        <v>10312</v>
      </c>
      <c r="D294" s="180">
        <v>1</v>
      </c>
      <c r="E294" s="180">
        <v>1</v>
      </c>
      <c r="F294" s="181"/>
      <c r="G294" s="181"/>
      <c r="H294" s="181"/>
      <c r="I294" s="181"/>
      <c r="J294" s="181"/>
      <c r="L294" s="180">
        <v>1198687135</v>
      </c>
      <c r="M294" s="180" t="s">
        <v>416</v>
      </c>
      <c r="N294" s="180" t="s">
        <v>10312</v>
      </c>
      <c r="O294" s="180">
        <v>1</v>
      </c>
      <c r="P294" s="180">
        <v>1</v>
      </c>
      <c r="Q294" s="181"/>
      <c r="R294" s="181"/>
      <c r="S294" s="181"/>
      <c r="T294" s="181"/>
      <c r="U294" s="181"/>
    </row>
    <row r="295" spans="1:21" ht="28.2">
      <c r="A295" s="180">
        <v>1198687135</v>
      </c>
      <c r="B295" s="180" t="s">
        <v>416</v>
      </c>
      <c r="C295" s="180" t="s">
        <v>10313</v>
      </c>
      <c r="D295" s="180">
        <v>1</v>
      </c>
      <c r="E295" s="181"/>
      <c r="F295" s="181"/>
      <c r="G295" s="181"/>
      <c r="H295" s="181"/>
      <c r="I295" s="181"/>
      <c r="J295" s="181"/>
      <c r="L295" s="180">
        <v>1198687135</v>
      </c>
      <c r="M295" s="180" t="s">
        <v>416</v>
      </c>
      <c r="N295" s="180" t="s">
        <v>10313</v>
      </c>
      <c r="O295" s="180">
        <v>1</v>
      </c>
      <c r="P295" s="181"/>
      <c r="Q295" s="181"/>
      <c r="R295" s="181"/>
      <c r="S295" s="181"/>
      <c r="T295" s="181"/>
      <c r="U295" s="181"/>
    </row>
    <row r="296" spans="1:21" ht="28.2">
      <c r="A296" s="180">
        <v>1198687135</v>
      </c>
      <c r="B296" s="180" t="s">
        <v>416</v>
      </c>
      <c r="C296" s="180" t="s">
        <v>10314</v>
      </c>
      <c r="D296" s="180">
        <v>1</v>
      </c>
      <c r="E296" s="180">
        <v>1</v>
      </c>
      <c r="F296" s="180">
        <v>1</v>
      </c>
      <c r="G296" s="180">
        <v>1</v>
      </c>
      <c r="H296" s="180">
        <v>1</v>
      </c>
      <c r="I296" s="180">
        <v>1</v>
      </c>
      <c r="J296" s="181"/>
      <c r="L296" s="180">
        <v>1198687135</v>
      </c>
      <c r="M296" s="180" t="s">
        <v>416</v>
      </c>
      <c r="N296" s="180" t="s">
        <v>10314</v>
      </c>
      <c r="O296" s="180">
        <v>1</v>
      </c>
      <c r="P296" s="180">
        <v>1</v>
      </c>
      <c r="Q296" s="180">
        <v>1</v>
      </c>
      <c r="R296" s="180">
        <v>1</v>
      </c>
      <c r="S296" s="180">
        <v>1</v>
      </c>
      <c r="T296" s="180">
        <v>1</v>
      </c>
      <c r="U296" s="180">
        <v>1</v>
      </c>
    </row>
    <row r="297" spans="1:21" ht="28.2">
      <c r="A297" s="180">
        <v>1198687135</v>
      </c>
      <c r="B297" s="180" t="s">
        <v>416</v>
      </c>
      <c r="C297" s="180" t="s">
        <v>10315</v>
      </c>
      <c r="D297" s="180">
        <v>1</v>
      </c>
      <c r="E297" s="181"/>
      <c r="F297" s="181"/>
      <c r="G297" s="181"/>
      <c r="H297" s="181"/>
      <c r="I297" s="181"/>
      <c r="J297" s="181"/>
      <c r="L297" s="180">
        <v>1198687135</v>
      </c>
      <c r="M297" s="180" t="s">
        <v>416</v>
      </c>
      <c r="N297" s="180" t="s">
        <v>10315</v>
      </c>
      <c r="O297" s="180">
        <v>1</v>
      </c>
      <c r="P297" s="181"/>
      <c r="Q297" s="181"/>
      <c r="R297" s="181"/>
      <c r="S297" s="181"/>
      <c r="T297" s="181"/>
      <c r="U297" s="181"/>
    </row>
    <row r="298" spans="1:21" ht="28.2">
      <c r="A298" s="180">
        <v>1198687135</v>
      </c>
      <c r="B298" s="180" t="s">
        <v>416</v>
      </c>
      <c r="C298" s="180" t="s">
        <v>10316</v>
      </c>
      <c r="D298" s="181"/>
      <c r="E298" s="181"/>
      <c r="F298" s="181"/>
      <c r="G298" s="181"/>
      <c r="H298" s="181"/>
      <c r="I298" s="181"/>
      <c r="J298" s="181"/>
      <c r="L298" s="180">
        <v>1198687135</v>
      </c>
      <c r="M298" s="180" t="s">
        <v>416</v>
      </c>
      <c r="N298" s="180" t="s">
        <v>10316</v>
      </c>
      <c r="O298" s="181"/>
      <c r="P298" s="181"/>
      <c r="Q298" s="181"/>
      <c r="R298" s="181"/>
      <c r="S298" s="181"/>
      <c r="T298" s="181"/>
      <c r="U298" s="181"/>
    </row>
    <row r="299" spans="1:21" ht="28.2">
      <c r="A299" s="180">
        <v>1198687135</v>
      </c>
      <c r="B299" s="180" t="s">
        <v>416</v>
      </c>
      <c r="C299" s="180" t="s">
        <v>10317</v>
      </c>
      <c r="D299" s="180">
        <v>1</v>
      </c>
      <c r="E299" s="180">
        <v>1</v>
      </c>
      <c r="F299" s="180">
        <v>1</v>
      </c>
      <c r="G299" s="180">
        <v>1</v>
      </c>
      <c r="H299" s="181"/>
      <c r="I299" s="181"/>
      <c r="J299" s="181"/>
      <c r="L299" s="180">
        <v>1198687135</v>
      </c>
      <c r="M299" s="180" t="s">
        <v>416</v>
      </c>
      <c r="N299" s="180" t="s">
        <v>10317</v>
      </c>
      <c r="O299" s="180">
        <v>1</v>
      </c>
      <c r="P299" s="180">
        <v>1</v>
      </c>
      <c r="Q299" s="180">
        <v>1</v>
      </c>
      <c r="R299" s="180">
        <v>1</v>
      </c>
      <c r="S299" s="181"/>
      <c r="T299" s="181"/>
      <c r="U299" s="181"/>
    </row>
    <row r="300" spans="1:21" ht="41.4">
      <c r="A300" s="180">
        <v>1198687135</v>
      </c>
      <c r="B300" s="180" t="s">
        <v>416</v>
      </c>
      <c r="C300" s="180" t="s">
        <v>10318</v>
      </c>
      <c r="D300" s="180">
        <v>1</v>
      </c>
      <c r="E300" s="180">
        <v>1</v>
      </c>
      <c r="F300" s="180">
        <v>1</v>
      </c>
      <c r="G300" s="180">
        <v>1</v>
      </c>
      <c r="H300" s="180">
        <v>1</v>
      </c>
      <c r="I300" s="181"/>
      <c r="J300" s="181"/>
      <c r="L300" s="180">
        <v>1198687135</v>
      </c>
      <c r="M300" s="180" t="s">
        <v>416</v>
      </c>
      <c r="N300" s="180" t="s">
        <v>10318</v>
      </c>
      <c r="O300" s="180">
        <v>1</v>
      </c>
      <c r="P300" s="180">
        <v>1</v>
      </c>
      <c r="Q300" s="180">
        <v>1</v>
      </c>
      <c r="R300" s="180">
        <v>1</v>
      </c>
      <c r="S300" s="180">
        <v>1</v>
      </c>
      <c r="T300" s="181"/>
      <c r="U300" s="181"/>
    </row>
    <row r="301" spans="1:21" ht="28.2">
      <c r="A301" s="180">
        <v>1198687135</v>
      </c>
      <c r="B301" s="180" t="s">
        <v>416</v>
      </c>
      <c r="C301" s="180" t="s">
        <v>10319</v>
      </c>
      <c r="D301" s="180">
        <v>5</v>
      </c>
      <c r="E301" s="180">
        <v>5</v>
      </c>
      <c r="F301" s="180">
        <v>5</v>
      </c>
      <c r="G301" s="180">
        <v>5</v>
      </c>
      <c r="H301" s="180">
        <v>5</v>
      </c>
      <c r="I301" s="180">
        <v>5</v>
      </c>
      <c r="J301" s="181"/>
      <c r="L301" s="180">
        <v>1198687135</v>
      </c>
      <c r="M301" s="180" t="s">
        <v>416</v>
      </c>
      <c r="N301" s="180" t="s">
        <v>10319</v>
      </c>
      <c r="O301" s="180">
        <v>5</v>
      </c>
      <c r="P301" s="180">
        <v>5</v>
      </c>
      <c r="Q301" s="180">
        <v>5</v>
      </c>
      <c r="R301" s="180">
        <v>5</v>
      </c>
      <c r="S301" s="180">
        <v>5</v>
      </c>
      <c r="T301" s="180">
        <v>5</v>
      </c>
      <c r="U301" s="180">
        <v>5</v>
      </c>
    </row>
    <row r="302" spans="1:21" ht="41.4">
      <c r="A302" s="180">
        <v>1198687135</v>
      </c>
      <c r="B302" s="180" t="s">
        <v>416</v>
      </c>
      <c r="C302" s="180" t="s">
        <v>10320</v>
      </c>
      <c r="D302" s="181"/>
      <c r="E302" s="181"/>
      <c r="F302" s="181"/>
      <c r="G302" s="181"/>
      <c r="H302" s="181"/>
      <c r="I302" s="181"/>
      <c r="J302" s="181"/>
      <c r="L302" s="180">
        <v>1198687135</v>
      </c>
      <c r="M302" s="180" t="s">
        <v>416</v>
      </c>
      <c r="N302" s="180" t="s">
        <v>10320</v>
      </c>
      <c r="O302" s="181"/>
      <c r="P302" s="181"/>
      <c r="Q302" s="181"/>
      <c r="R302" s="181"/>
      <c r="S302" s="181"/>
      <c r="T302" s="181"/>
      <c r="U302" s="181"/>
    </row>
    <row r="303" spans="1:21" ht="41.4">
      <c r="A303" s="180">
        <v>1198687135</v>
      </c>
      <c r="B303" s="180" t="s">
        <v>416</v>
      </c>
      <c r="C303" s="180" t="s">
        <v>2704</v>
      </c>
      <c r="D303" s="180">
        <v>1</v>
      </c>
      <c r="E303" s="181"/>
      <c r="F303" s="181"/>
      <c r="G303" s="181"/>
      <c r="H303" s="181"/>
      <c r="I303" s="181"/>
      <c r="J303" s="181"/>
      <c r="L303" s="180">
        <v>1198687135</v>
      </c>
      <c r="M303" s="180" t="s">
        <v>416</v>
      </c>
      <c r="N303" s="180" t="s">
        <v>2704</v>
      </c>
      <c r="O303" s="180">
        <v>1</v>
      </c>
      <c r="P303" s="181"/>
      <c r="Q303" s="181"/>
      <c r="R303" s="181"/>
      <c r="S303" s="181"/>
      <c r="T303" s="181"/>
      <c r="U303" s="181"/>
    </row>
    <row r="304" spans="1:21" ht="28.2">
      <c r="A304" s="180">
        <v>1198687135</v>
      </c>
      <c r="B304" s="180" t="s">
        <v>416</v>
      </c>
      <c r="C304" s="180" t="s">
        <v>10321</v>
      </c>
      <c r="D304" s="180">
        <v>1</v>
      </c>
      <c r="E304" s="180">
        <v>1</v>
      </c>
      <c r="F304" s="181"/>
      <c r="G304" s="181"/>
      <c r="H304" s="181"/>
      <c r="I304" s="181"/>
      <c r="J304" s="181"/>
      <c r="L304" s="180">
        <v>1198687135</v>
      </c>
      <c r="M304" s="180" t="s">
        <v>416</v>
      </c>
      <c r="N304" s="180" t="s">
        <v>10321</v>
      </c>
      <c r="O304" s="180">
        <v>1</v>
      </c>
      <c r="P304" s="180">
        <v>1</v>
      </c>
      <c r="Q304" s="181"/>
      <c r="R304" s="181"/>
      <c r="S304" s="181"/>
      <c r="T304" s="181"/>
      <c r="U304" s="181"/>
    </row>
    <row r="305" spans="1:21" ht="28.2">
      <c r="A305" s="180">
        <v>1198687135</v>
      </c>
      <c r="B305" s="180" t="s">
        <v>416</v>
      </c>
      <c r="C305" s="180" t="s">
        <v>10322</v>
      </c>
      <c r="D305" s="181"/>
      <c r="E305" s="181"/>
      <c r="F305" s="181"/>
      <c r="G305" s="181"/>
      <c r="H305" s="181"/>
      <c r="I305" s="181"/>
      <c r="J305" s="181"/>
      <c r="L305" s="180">
        <v>1198687135</v>
      </c>
      <c r="M305" s="180" t="s">
        <v>416</v>
      </c>
      <c r="N305" s="180" t="s">
        <v>10322</v>
      </c>
      <c r="O305" s="181"/>
      <c r="P305" s="181"/>
      <c r="Q305" s="181"/>
      <c r="R305" s="181"/>
      <c r="S305" s="181"/>
      <c r="T305" s="181"/>
      <c r="U305" s="181"/>
    </row>
    <row r="306" spans="1:21" ht="28.2">
      <c r="A306" s="180">
        <v>1198687135</v>
      </c>
      <c r="B306" s="180" t="s">
        <v>416</v>
      </c>
      <c r="C306" s="180" t="s">
        <v>10019</v>
      </c>
      <c r="D306" s="180">
        <v>2</v>
      </c>
      <c r="E306" s="180">
        <v>2</v>
      </c>
      <c r="F306" s="180">
        <v>2</v>
      </c>
      <c r="G306" s="180">
        <v>2</v>
      </c>
      <c r="H306" s="180">
        <v>2</v>
      </c>
      <c r="I306" s="180">
        <v>2</v>
      </c>
      <c r="J306" s="181"/>
      <c r="L306" s="180">
        <v>1198687135</v>
      </c>
      <c r="M306" s="180" t="s">
        <v>416</v>
      </c>
      <c r="N306" s="180" t="s">
        <v>10019</v>
      </c>
      <c r="O306" s="180">
        <v>2</v>
      </c>
      <c r="P306" s="180">
        <v>2</v>
      </c>
      <c r="Q306" s="180">
        <v>2</v>
      </c>
      <c r="R306" s="180">
        <v>2</v>
      </c>
      <c r="S306" s="180">
        <v>2</v>
      </c>
      <c r="T306" s="180">
        <v>2</v>
      </c>
      <c r="U306" s="181"/>
    </row>
    <row r="307" spans="1:21" ht="28.2">
      <c r="A307" s="180">
        <v>1198687135</v>
      </c>
      <c r="B307" s="180" t="s">
        <v>416</v>
      </c>
      <c r="C307" s="180" t="s">
        <v>10323</v>
      </c>
      <c r="D307" s="181"/>
      <c r="E307" s="181"/>
      <c r="F307" s="181"/>
      <c r="G307" s="181"/>
      <c r="H307" s="181"/>
      <c r="I307" s="181"/>
      <c r="J307" s="181"/>
      <c r="L307" s="180">
        <v>1198687135</v>
      </c>
      <c r="M307" s="180" t="s">
        <v>416</v>
      </c>
      <c r="N307" s="180" t="s">
        <v>10323</v>
      </c>
      <c r="O307" s="181"/>
      <c r="P307" s="181"/>
      <c r="Q307" s="181"/>
      <c r="R307" s="181"/>
      <c r="S307" s="181"/>
      <c r="T307" s="181"/>
      <c r="U307" s="181"/>
    </row>
    <row r="308" spans="1:21" ht="28.2">
      <c r="A308" s="180">
        <v>1198687135</v>
      </c>
      <c r="B308" s="180" t="s">
        <v>416</v>
      </c>
      <c r="C308" s="180" t="s">
        <v>10324</v>
      </c>
      <c r="D308" s="180">
        <v>1</v>
      </c>
      <c r="E308" s="180">
        <v>1</v>
      </c>
      <c r="F308" s="181"/>
      <c r="G308" s="181"/>
      <c r="H308" s="181"/>
      <c r="I308" s="181"/>
      <c r="J308" s="181"/>
      <c r="L308" s="180">
        <v>1198687135</v>
      </c>
      <c r="M308" s="180" t="s">
        <v>416</v>
      </c>
      <c r="N308" s="180" t="s">
        <v>10324</v>
      </c>
      <c r="O308" s="180">
        <v>1</v>
      </c>
      <c r="P308" s="180">
        <v>1</v>
      </c>
      <c r="Q308" s="181"/>
      <c r="R308" s="181"/>
      <c r="S308" s="181"/>
      <c r="T308" s="181"/>
      <c r="U308" s="181"/>
    </row>
    <row r="309" spans="1:21" ht="28.2">
      <c r="A309" s="180">
        <v>1198687135</v>
      </c>
      <c r="B309" s="180" t="s">
        <v>416</v>
      </c>
      <c r="C309" s="180" t="s">
        <v>10325</v>
      </c>
      <c r="D309" s="181"/>
      <c r="E309" s="181"/>
      <c r="F309" s="181"/>
      <c r="G309" s="181"/>
      <c r="H309" s="181"/>
      <c r="I309" s="181"/>
      <c r="J309" s="181"/>
      <c r="L309" s="180">
        <v>1198687135</v>
      </c>
      <c r="M309" s="180" t="s">
        <v>416</v>
      </c>
      <c r="N309" s="180" t="s">
        <v>10325</v>
      </c>
      <c r="O309" s="181"/>
      <c r="P309" s="181"/>
      <c r="Q309" s="181"/>
      <c r="R309" s="181"/>
      <c r="S309" s="181"/>
      <c r="T309" s="181"/>
      <c r="U309" s="181"/>
    </row>
    <row r="310" spans="1:21" ht="28.2">
      <c r="A310" s="180">
        <v>1198687135</v>
      </c>
      <c r="B310" s="180" t="s">
        <v>416</v>
      </c>
      <c r="C310" s="180" t="s">
        <v>10326</v>
      </c>
      <c r="D310" s="181"/>
      <c r="E310" s="181"/>
      <c r="F310" s="181"/>
      <c r="G310" s="181"/>
      <c r="H310" s="181"/>
      <c r="I310" s="181"/>
      <c r="J310" s="181"/>
      <c r="L310" s="180">
        <v>1198687135</v>
      </c>
      <c r="M310" s="180" t="s">
        <v>416</v>
      </c>
      <c r="N310" s="180" t="s">
        <v>10326</v>
      </c>
      <c r="O310" s="181"/>
      <c r="P310" s="181"/>
      <c r="Q310" s="181"/>
      <c r="R310" s="181"/>
      <c r="S310" s="181"/>
      <c r="T310" s="181"/>
      <c r="U310" s="181"/>
    </row>
    <row r="311" spans="1:21" ht="28.2">
      <c r="A311" s="180">
        <v>1198687135</v>
      </c>
      <c r="B311" s="180" t="s">
        <v>416</v>
      </c>
      <c r="C311" s="180" t="s">
        <v>10327</v>
      </c>
      <c r="D311" s="181"/>
      <c r="E311" s="181"/>
      <c r="F311" s="181"/>
      <c r="G311" s="181"/>
      <c r="H311" s="181"/>
      <c r="I311" s="181"/>
      <c r="J311" s="181"/>
      <c r="L311" s="180">
        <v>1198687135</v>
      </c>
      <c r="M311" s="180" t="s">
        <v>416</v>
      </c>
      <c r="N311" s="180" t="s">
        <v>10327</v>
      </c>
      <c r="O311" s="181"/>
      <c r="P311" s="181"/>
      <c r="Q311" s="181"/>
      <c r="R311" s="181"/>
      <c r="S311" s="181"/>
      <c r="T311" s="181"/>
      <c r="U311" s="181"/>
    </row>
    <row r="312" spans="1:21" ht="28.2">
      <c r="A312" s="180">
        <v>1198687135</v>
      </c>
      <c r="B312" s="180" t="s">
        <v>416</v>
      </c>
      <c r="C312" s="180" t="s">
        <v>10328</v>
      </c>
      <c r="D312" s="180">
        <v>1</v>
      </c>
      <c r="E312" s="180">
        <v>1</v>
      </c>
      <c r="F312" s="181"/>
      <c r="G312" s="181"/>
      <c r="H312" s="181"/>
      <c r="I312" s="181"/>
      <c r="J312" s="181"/>
      <c r="L312" s="180">
        <v>1198687135</v>
      </c>
      <c r="M312" s="180" t="s">
        <v>416</v>
      </c>
      <c r="N312" s="180" t="s">
        <v>10328</v>
      </c>
      <c r="O312" s="180">
        <v>1</v>
      </c>
      <c r="P312" s="180">
        <v>1</v>
      </c>
      <c r="Q312" s="181"/>
      <c r="R312" s="181"/>
      <c r="S312" s="181"/>
      <c r="T312" s="181"/>
      <c r="U312" s="181"/>
    </row>
    <row r="313" spans="1:21" ht="28.2">
      <c r="A313" s="180">
        <v>1198687135</v>
      </c>
      <c r="B313" s="180" t="s">
        <v>416</v>
      </c>
      <c r="C313" s="180" t="s">
        <v>10329</v>
      </c>
      <c r="D313" s="181"/>
      <c r="E313" s="181"/>
      <c r="F313" s="181"/>
      <c r="G313" s="181"/>
      <c r="H313" s="181"/>
      <c r="I313" s="181"/>
      <c r="J313" s="181"/>
      <c r="L313" s="180">
        <v>1198687135</v>
      </c>
      <c r="M313" s="180" t="s">
        <v>416</v>
      </c>
      <c r="N313" s="180" t="s">
        <v>10329</v>
      </c>
      <c r="O313" s="181"/>
      <c r="P313" s="181"/>
      <c r="Q313" s="181"/>
      <c r="R313" s="181"/>
      <c r="S313" s="181"/>
      <c r="T313" s="181"/>
      <c r="U313" s="181"/>
    </row>
    <row r="314" spans="1:21" ht="28.2">
      <c r="A314" s="180">
        <v>1198687135</v>
      </c>
      <c r="B314" s="180" t="s">
        <v>416</v>
      </c>
      <c r="C314" s="180" t="s">
        <v>10330</v>
      </c>
      <c r="D314" s="181"/>
      <c r="E314" s="181"/>
      <c r="F314" s="181"/>
      <c r="G314" s="181"/>
      <c r="H314" s="181"/>
      <c r="I314" s="181"/>
      <c r="J314" s="181"/>
      <c r="L314" s="180">
        <v>1198687135</v>
      </c>
      <c r="M314" s="180" t="s">
        <v>416</v>
      </c>
      <c r="N314" s="180" t="s">
        <v>10330</v>
      </c>
      <c r="O314" s="181"/>
      <c r="P314" s="181"/>
      <c r="Q314" s="181"/>
      <c r="R314" s="181"/>
      <c r="S314" s="181"/>
      <c r="T314" s="181"/>
      <c r="U314" s="181"/>
    </row>
    <row r="315" spans="1:21" ht="28.2">
      <c r="A315" s="180">
        <v>1198687135</v>
      </c>
      <c r="B315" s="180" t="s">
        <v>416</v>
      </c>
      <c r="C315" s="180" t="s">
        <v>10331</v>
      </c>
      <c r="D315" s="181"/>
      <c r="E315" s="181"/>
      <c r="F315" s="181"/>
      <c r="G315" s="181"/>
      <c r="H315" s="181"/>
      <c r="I315" s="181"/>
      <c r="J315" s="181"/>
      <c r="L315" s="180">
        <v>1198687135</v>
      </c>
      <c r="M315" s="180" t="s">
        <v>416</v>
      </c>
      <c r="N315" s="180" t="s">
        <v>10331</v>
      </c>
      <c r="O315" s="181"/>
      <c r="P315" s="181"/>
      <c r="Q315" s="181"/>
      <c r="R315" s="181"/>
      <c r="S315" s="181"/>
      <c r="T315" s="181"/>
      <c r="U315" s="181"/>
    </row>
    <row r="316" spans="1:21" ht="28.2">
      <c r="A316" s="180">
        <v>1198687135</v>
      </c>
      <c r="B316" s="180" t="s">
        <v>416</v>
      </c>
      <c r="C316" s="180" t="s">
        <v>10332</v>
      </c>
      <c r="D316" s="180">
        <v>2</v>
      </c>
      <c r="E316" s="180">
        <v>2</v>
      </c>
      <c r="F316" s="180">
        <v>2</v>
      </c>
      <c r="G316" s="180">
        <v>2</v>
      </c>
      <c r="H316" s="180">
        <v>2</v>
      </c>
      <c r="I316" s="180">
        <v>2</v>
      </c>
      <c r="J316" s="181"/>
      <c r="L316" s="180">
        <v>1198687135</v>
      </c>
      <c r="M316" s="180" t="s">
        <v>416</v>
      </c>
      <c r="N316" s="180" t="s">
        <v>10332</v>
      </c>
      <c r="O316" s="180">
        <v>2</v>
      </c>
      <c r="P316" s="180">
        <v>2</v>
      </c>
      <c r="Q316" s="180">
        <v>2</v>
      </c>
      <c r="R316" s="180">
        <v>2</v>
      </c>
      <c r="S316" s="180">
        <v>2</v>
      </c>
      <c r="T316" s="180">
        <v>2</v>
      </c>
      <c r="U316" s="180">
        <v>2</v>
      </c>
    </row>
    <row r="317" spans="1:21" ht="28.2">
      <c r="A317" s="180">
        <v>1198687135</v>
      </c>
      <c r="B317" s="180" t="s">
        <v>416</v>
      </c>
      <c r="C317" s="180" t="s">
        <v>10333</v>
      </c>
      <c r="D317" s="181"/>
      <c r="E317" s="181"/>
      <c r="F317" s="181"/>
      <c r="G317" s="181"/>
      <c r="H317" s="181"/>
      <c r="I317" s="181"/>
      <c r="J317" s="181"/>
      <c r="L317" s="180">
        <v>1198687135</v>
      </c>
      <c r="M317" s="180" t="s">
        <v>416</v>
      </c>
      <c r="N317" s="180" t="s">
        <v>10333</v>
      </c>
      <c r="O317" s="181"/>
      <c r="P317" s="181"/>
      <c r="Q317" s="181"/>
      <c r="R317" s="181"/>
      <c r="S317" s="181"/>
      <c r="T317" s="181"/>
      <c r="U317" s="181"/>
    </row>
    <row r="318" spans="1:21" ht="28.2">
      <c r="A318" s="180">
        <v>1198687135</v>
      </c>
      <c r="B318" s="180" t="s">
        <v>416</v>
      </c>
      <c r="C318" s="180" t="s">
        <v>10334</v>
      </c>
      <c r="D318" s="181"/>
      <c r="E318" s="181"/>
      <c r="F318" s="181"/>
      <c r="G318" s="181"/>
      <c r="H318" s="181"/>
      <c r="I318" s="181"/>
      <c r="J318" s="181"/>
      <c r="L318" s="180">
        <v>1198687135</v>
      </c>
      <c r="M318" s="180" t="s">
        <v>416</v>
      </c>
      <c r="N318" s="180" t="s">
        <v>10334</v>
      </c>
      <c r="O318" s="181"/>
      <c r="P318" s="181"/>
      <c r="Q318" s="181"/>
      <c r="R318" s="181"/>
      <c r="S318" s="181"/>
      <c r="T318" s="181"/>
      <c r="U318" s="181"/>
    </row>
    <row r="319" spans="1:21" ht="28.2">
      <c r="A319" s="180">
        <v>1198687135</v>
      </c>
      <c r="B319" s="180" t="s">
        <v>416</v>
      </c>
      <c r="C319" s="180" t="s">
        <v>10335</v>
      </c>
      <c r="D319" s="180">
        <v>1</v>
      </c>
      <c r="E319" s="181"/>
      <c r="F319" s="181"/>
      <c r="G319" s="181"/>
      <c r="H319" s="181"/>
      <c r="I319" s="181"/>
      <c r="J319" s="181"/>
      <c r="L319" s="180">
        <v>1198687135</v>
      </c>
      <c r="M319" s="180" t="s">
        <v>416</v>
      </c>
      <c r="N319" s="180" t="s">
        <v>10335</v>
      </c>
      <c r="O319" s="180">
        <v>1</v>
      </c>
      <c r="P319" s="181"/>
      <c r="Q319" s="181"/>
      <c r="R319" s="181"/>
      <c r="S319" s="181"/>
      <c r="T319" s="181"/>
      <c r="U319" s="181"/>
    </row>
    <row r="320" spans="1:21" ht="28.2">
      <c r="A320" s="180">
        <v>1198687135</v>
      </c>
      <c r="B320" s="180" t="s">
        <v>416</v>
      </c>
      <c r="C320" s="180" t="s">
        <v>10336</v>
      </c>
      <c r="D320" s="181"/>
      <c r="E320" s="181"/>
      <c r="F320" s="181"/>
      <c r="G320" s="181"/>
      <c r="H320" s="181"/>
      <c r="I320" s="181"/>
      <c r="J320" s="181"/>
      <c r="L320" s="180">
        <v>1198687135</v>
      </c>
      <c r="M320" s="180" t="s">
        <v>416</v>
      </c>
      <c r="N320" s="180" t="s">
        <v>10336</v>
      </c>
      <c r="O320" s="181"/>
      <c r="P320" s="181"/>
      <c r="Q320" s="181"/>
      <c r="R320" s="181"/>
      <c r="S320" s="181"/>
      <c r="T320" s="181"/>
      <c r="U320" s="181"/>
    </row>
    <row r="321" spans="1:21" ht="28.2">
      <c r="A321" s="180">
        <v>1198687135</v>
      </c>
      <c r="B321" s="180" t="s">
        <v>416</v>
      </c>
      <c r="C321" s="180" t="s">
        <v>10337</v>
      </c>
      <c r="D321" s="180">
        <v>1</v>
      </c>
      <c r="E321" s="180">
        <v>1</v>
      </c>
      <c r="F321" s="180">
        <v>1</v>
      </c>
      <c r="G321" s="180">
        <v>1</v>
      </c>
      <c r="H321" s="180">
        <v>1</v>
      </c>
      <c r="I321" s="180">
        <v>1</v>
      </c>
      <c r="J321" s="181"/>
      <c r="L321" s="180">
        <v>1198687135</v>
      </c>
      <c r="M321" s="180" t="s">
        <v>416</v>
      </c>
      <c r="N321" s="180" t="s">
        <v>10337</v>
      </c>
      <c r="O321" s="180">
        <v>1</v>
      </c>
      <c r="P321" s="180">
        <v>1</v>
      </c>
      <c r="Q321" s="180">
        <v>1</v>
      </c>
      <c r="R321" s="180">
        <v>1</v>
      </c>
      <c r="S321" s="180">
        <v>1</v>
      </c>
      <c r="T321" s="180">
        <v>1</v>
      </c>
      <c r="U321" s="180">
        <v>1</v>
      </c>
    </row>
    <row r="322" spans="1:21" ht="28.2">
      <c r="A322" s="180">
        <v>1198687135</v>
      </c>
      <c r="B322" s="180" t="s">
        <v>416</v>
      </c>
      <c r="C322" s="180" t="s">
        <v>10338</v>
      </c>
      <c r="D322" s="181"/>
      <c r="E322" s="181"/>
      <c r="F322" s="181"/>
      <c r="G322" s="181"/>
      <c r="H322" s="181"/>
      <c r="I322" s="181"/>
      <c r="J322" s="181"/>
      <c r="L322" s="180">
        <v>1198687135</v>
      </c>
      <c r="M322" s="180" t="s">
        <v>416</v>
      </c>
      <c r="N322" s="180" t="s">
        <v>10338</v>
      </c>
      <c r="O322" s="181"/>
      <c r="P322" s="181"/>
      <c r="Q322" s="181"/>
      <c r="R322" s="181"/>
      <c r="S322" s="181"/>
      <c r="T322" s="181"/>
      <c r="U322" s="181"/>
    </row>
    <row r="323" spans="1:21" ht="28.2">
      <c r="A323" s="180">
        <v>1198687135</v>
      </c>
      <c r="B323" s="180" t="s">
        <v>416</v>
      </c>
      <c r="C323" s="180" t="s">
        <v>10339</v>
      </c>
      <c r="D323" s="181"/>
      <c r="E323" s="181"/>
      <c r="F323" s="181"/>
      <c r="G323" s="181"/>
      <c r="H323" s="181"/>
      <c r="I323" s="181"/>
      <c r="J323" s="181"/>
      <c r="L323" s="180">
        <v>1198687135</v>
      </c>
      <c r="M323" s="180" t="s">
        <v>416</v>
      </c>
      <c r="N323" s="180" t="s">
        <v>10339</v>
      </c>
      <c r="O323" s="181"/>
      <c r="P323" s="181"/>
      <c r="Q323" s="181"/>
      <c r="R323" s="181"/>
      <c r="S323" s="181"/>
      <c r="T323" s="181"/>
      <c r="U323" s="181"/>
    </row>
    <row r="324" spans="1:21" ht="28.2">
      <c r="A324" s="180">
        <v>1198687135</v>
      </c>
      <c r="B324" s="180" t="s">
        <v>416</v>
      </c>
      <c r="C324" s="180" t="s">
        <v>10340</v>
      </c>
      <c r="D324" s="180">
        <v>1</v>
      </c>
      <c r="E324" s="181"/>
      <c r="F324" s="181"/>
      <c r="G324" s="181"/>
      <c r="H324" s="181"/>
      <c r="I324" s="181"/>
      <c r="J324" s="181"/>
      <c r="L324" s="180">
        <v>1198687135</v>
      </c>
      <c r="M324" s="180" t="s">
        <v>416</v>
      </c>
      <c r="N324" s="180" t="s">
        <v>10340</v>
      </c>
      <c r="O324" s="180">
        <v>1</v>
      </c>
      <c r="P324" s="181"/>
      <c r="Q324" s="181"/>
      <c r="R324" s="181"/>
      <c r="S324" s="181"/>
      <c r="T324" s="181"/>
      <c r="U324" s="181"/>
    </row>
    <row r="325" spans="1:21" ht="28.2">
      <c r="A325" s="180">
        <v>1198687135</v>
      </c>
      <c r="B325" s="180" t="s">
        <v>416</v>
      </c>
      <c r="C325" s="180" t="s">
        <v>10341</v>
      </c>
      <c r="D325" s="180">
        <v>1</v>
      </c>
      <c r="E325" s="180">
        <v>1</v>
      </c>
      <c r="F325" s="180">
        <v>1</v>
      </c>
      <c r="G325" s="180">
        <v>1</v>
      </c>
      <c r="H325" s="180">
        <v>1</v>
      </c>
      <c r="I325" s="180">
        <v>1</v>
      </c>
      <c r="J325" s="181"/>
      <c r="L325" s="180">
        <v>1198687135</v>
      </c>
      <c r="M325" s="180" t="s">
        <v>416</v>
      </c>
      <c r="N325" s="180" t="s">
        <v>10341</v>
      </c>
      <c r="O325" s="180">
        <v>1</v>
      </c>
      <c r="P325" s="180">
        <v>1</v>
      </c>
      <c r="Q325" s="180">
        <v>1</v>
      </c>
      <c r="R325" s="180">
        <v>1</v>
      </c>
      <c r="S325" s="180">
        <v>1</v>
      </c>
      <c r="T325" s="180">
        <v>1</v>
      </c>
      <c r="U325" s="180">
        <v>1</v>
      </c>
    </row>
    <row r="326" spans="1:21" ht="28.2">
      <c r="A326" s="180">
        <v>1198687135</v>
      </c>
      <c r="B326" s="180" t="s">
        <v>416</v>
      </c>
      <c r="C326" s="180" t="s">
        <v>10342</v>
      </c>
      <c r="D326" s="180">
        <v>1</v>
      </c>
      <c r="E326" s="180">
        <v>1</v>
      </c>
      <c r="F326" s="181"/>
      <c r="G326" s="181"/>
      <c r="H326" s="181"/>
      <c r="I326" s="181"/>
      <c r="J326" s="181"/>
      <c r="L326" s="180">
        <v>1198687135</v>
      </c>
      <c r="M326" s="180" t="s">
        <v>416</v>
      </c>
      <c r="N326" s="180" t="s">
        <v>10342</v>
      </c>
      <c r="O326" s="180">
        <v>1</v>
      </c>
      <c r="P326" s="180">
        <v>1</v>
      </c>
      <c r="Q326" s="181"/>
      <c r="R326" s="181"/>
      <c r="S326" s="181"/>
      <c r="T326" s="181"/>
      <c r="U326" s="181"/>
    </row>
    <row r="327" spans="1:21" ht="28.2">
      <c r="A327" s="180">
        <v>1198687135</v>
      </c>
      <c r="B327" s="180" t="s">
        <v>416</v>
      </c>
      <c r="C327" s="180" t="s">
        <v>10343</v>
      </c>
      <c r="D327" s="181"/>
      <c r="E327" s="181"/>
      <c r="F327" s="181"/>
      <c r="G327" s="181"/>
      <c r="H327" s="181"/>
      <c r="I327" s="181"/>
      <c r="J327" s="181"/>
      <c r="L327" s="180">
        <v>1198687135</v>
      </c>
      <c r="M327" s="180" t="s">
        <v>416</v>
      </c>
      <c r="N327" s="180" t="s">
        <v>10343</v>
      </c>
      <c r="O327" s="181"/>
      <c r="P327" s="181"/>
      <c r="Q327" s="181"/>
      <c r="R327" s="181"/>
      <c r="S327" s="181"/>
      <c r="T327" s="181"/>
      <c r="U327" s="181"/>
    </row>
    <row r="328" spans="1:21" ht="28.2">
      <c r="A328" s="180">
        <v>1198687135</v>
      </c>
      <c r="B328" s="180" t="s">
        <v>416</v>
      </c>
      <c r="C328" s="180" t="s">
        <v>10344</v>
      </c>
      <c r="D328" s="181"/>
      <c r="E328" s="181"/>
      <c r="F328" s="181"/>
      <c r="G328" s="181"/>
      <c r="H328" s="181"/>
      <c r="I328" s="181"/>
      <c r="J328" s="181"/>
      <c r="L328" s="180">
        <v>1198687135</v>
      </c>
      <c r="M328" s="180" t="s">
        <v>416</v>
      </c>
      <c r="N328" s="180" t="s">
        <v>10344</v>
      </c>
      <c r="O328" s="181"/>
      <c r="P328" s="181"/>
      <c r="Q328" s="181"/>
      <c r="R328" s="181"/>
      <c r="S328" s="181"/>
      <c r="T328" s="181"/>
      <c r="U328" s="181"/>
    </row>
    <row r="329" spans="1:21" ht="28.2">
      <c r="A329" s="180">
        <v>1198687135</v>
      </c>
      <c r="B329" s="180" t="s">
        <v>416</v>
      </c>
      <c r="C329" s="180" t="s">
        <v>10345</v>
      </c>
      <c r="D329" s="180">
        <v>2</v>
      </c>
      <c r="E329" s="181"/>
      <c r="F329" s="181"/>
      <c r="G329" s="181"/>
      <c r="H329" s="181"/>
      <c r="I329" s="181"/>
      <c r="J329" s="181"/>
      <c r="L329" s="180">
        <v>1198687135</v>
      </c>
      <c r="M329" s="180" t="s">
        <v>416</v>
      </c>
      <c r="N329" s="180" t="s">
        <v>10345</v>
      </c>
      <c r="O329" s="180">
        <v>2</v>
      </c>
      <c r="P329" s="181"/>
      <c r="Q329" s="181"/>
      <c r="R329" s="181"/>
      <c r="S329" s="181"/>
      <c r="T329" s="181"/>
      <c r="U329" s="181"/>
    </row>
    <row r="330" spans="1:21" ht="28.2">
      <c r="A330" s="180">
        <v>1198687135</v>
      </c>
      <c r="B330" s="180" t="s">
        <v>416</v>
      </c>
      <c r="C330" s="180" t="s">
        <v>10346</v>
      </c>
      <c r="D330" s="180">
        <v>1</v>
      </c>
      <c r="E330" s="181"/>
      <c r="F330" s="181"/>
      <c r="G330" s="181"/>
      <c r="H330" s="181"/>
      <c r="I330" s="181"/>
      <c r="J330" s="181"/>
      <c r="L330" s="180">
        <v>1198687135</v>
      </c>
      <c r="M330" s="180" t="s">
        <v>416</v>
      </c>
      <c r="N330" s="180" t="s">
        <v>10346</v>
      </c>
      <c r="O330" s="180">
        <v>1</v>
      </c>
      <c r="P330" s="181"/>
      <c r="Q330" s="181"/>
      <c r="R330" s="181"/>
      <c r="S330" s="181"/>
      <c r="T330" s="181"/>
      <c r="U330" s="181"/>
    </row>
    <row r="331" spans="1:21" ht="28.2">
      <c r="A331" s="180">
        <v>1198687135</v>
      </c>
      <c r="B331" s="180" t="s">
        <v>416</v>
      </c>
      <c r="C331" s="180" t="s">
        <v>10347</v>
      </c>
      <c r="D331" s="180">
        <v>1</v>
      </c>
      <c r="E331" s="180">
        <v>1</v>
      </c>
      <c r="F331" s="180">
        <v>1</v>
      </c>
      <c r="G331" s="180">
        <v>1</v>
      </c>
      <c r="H331" s="181"/>
      <c r="I331" s="181"/>
      <c r="J331" s="181"/>
      <c r="L331" s="180">
        <v>1198687135</v>
      </c>
      <c r="M331" s="180" t="s">
        <v>416</v>
      </c>
      <c r="N331" s="180" t="s">
        <v>10347</v>
      </c>
      <c r="O331" s="180">
        <v>1</v>
      </c>
      <c r="P331" s="180">
        <v>1</v>
      </c>
      <c r="Q331" s="180">
        <v>1</v>
      </c>
      <c r="R331" s="180">
        <v>1</v>
      </c>
      <c r="S331" s="181"/>
      <c r="T331" s="181"/>
      <c r="U331" s="181"/>
    </row>
    <row r="332" spans="1:21" ht="28.2">
      <c r="A332" s="180">
        <v>1198687135</v>
      </c>
      <c r="B332" s="180" t="s">
        <v>416</v>
      </c>
      <c r="C332" s="180" t="s">
        <v>10348</v>
      </c>
      <c r="D332" s="181"/>
      <c r="E332" s="181"/>
      <c r="F332" s="181"/>
      <c r="G332" s="181"/>
      <c r="H332" s="181"/>
      <c r="I332" s="181"/>
      <c r="J332" s="181"/>
      <c r="L332" s="180">
        <v>1198687135</v>
      </c>
      <c r="M332" s="180" t="s">
        <v>416</v>
      </c>
      <c r="N332" s="180" t="s">
        <v>10348</v>
      </c>
      <c r="O332" s="181"/>
      <c r="P332" s="181"/>
      <c r="Q332" s="181"/>
      <c r="R332" s="181"/>
      <c r="S332" s="181"/>
      <c r="T332" s="181"/>
      <c r="U332" s="181"/>
    </row>
    <row r="333" spans="1:21" ht="28.2">
      <c r="A333" s="180">
        <v>1198687135</v>
      </c>
      <c r="B333" s="180" t="s">
        <v>416</v>
      </c>
      <c r="C333" s="180" t="s">
        <v>10349</v>
      </c>
      <c r="D333" s="181"/>
      <c r="E333" s="181"/>
      <c r="F333" s="181"/>
      <c r="G333" s="181"/>
      <c r="H333" s="181"/>
      <c r="I333" s="181"/>
      <c r="J333" s="181"/>
      <c r="L333" s="180">
        <v>1198687135</v>
      </c>
      <c r="M333" s="180" t="s">
        <v>416</v>
      </c>
      <c r="N333" s="180" t="s">
        <v>10349</v>
      </c>
      <c r="O333" s="181"/>
      <c r="P333" s="181"/>
      <c r="Q333" s="181"/>
      <c r="R333" s="181"/>
      <c r="S333" s="181"/>
      <c r="T333" s="181"/>
      <c r="U333" s="181"/>
    </row>
    <row r="334" spans="1:21" ht="28.2">
      <c r="A334" s="180">
        <v>1198687135</v>
      </c>
      <c r="B334" s="180" t="s">
        <v>416</v>
      </c>
      <c r="C334" s="180" t="s">
        <v>10021</v>
      </c>
      <c r="D334" s="180">
        <v>1</v>
      </c>
      <c r="E334" s="181"/>
      <c r="F334" s="181"/>
      <c r="G334" s="181"/>
      <c r="H334" s="181"/>
      <c r="I334" s="181"/>
      <c r="J334" s="181"/>
      <c r="L334" s="180">
        <v>1198687135</v>
      </c>
      <c r="M334" s="180" t="s">
        <v>416</v>
      </c>
      <c r="N334" s="180" t="s">
        <v>10021</v>
      </c>
      <c r="O334" s="180">
        <v>1</v>
      </c>
      <c r="P334" s="181"/>
      <c r="Q334" s="181"/>
      <c r="R334" s="181"/>
      <c r="S334" s="181"/>
      <c r="T334" s="180">
        <v>1</v>
      </c>
      <c r="U334" s="180">
        <v>1</v>
      </c>
    </row>
    <row r="335" spans="1:21" ht="28.2">
      <c r="A335" s="180">
        <v>1198687135</v>
      </c>
      <c r="B335" s="180" t="s">
        <v>416</v>
      </c>
      <c r="C335" s="180" t="s">
        <v>10350</v>
      </c>
      <c r="D335" s="180">
        <v>1</v>
      </c>
      <c r="E335" s="180">
        <v>1</v>
      </c>
      <c r="F335" s="181"/>
      <c r="G335" s="181"/>
      <c r="H335" s="181"/>
      <c r="I335" s="181"/>
      <c r="J335" s="181"/>
      <c r="L335" s="180">
        <v>1198687135</v>
      </c>
      <c r="M335" s="180" t="s">
        <v>416</v>
      </c>
      <c r="N335" s="180" t="s">
        <v>10350</v>
      </c>
      <c r="O335" s="180">
        <v>1</v>
      </c>
      <c r="P335" s="180">
        <v>1</v>
      </c>
      <c r="Q335" s="181"/>
      <c r="R335" s="181"/>
      <c r="S335" s="181"/>
      <c r="T335" s="181"/>
      <c r="U335" s="181"/>
    </row>
    <row r="336" spans="1:21" ht="28.2">
      <c r="A336" s="180">
        <v>1198687135</v>
      </c>
      <c r="B336" s="180" t="s">
        <v>416</v>
      </c>
      <c r="C336" s="180" t="s">
        <v>10351</v>
      </c>
      <c r="D336" s="180">
        <v>1</v>
      </c>
      <c r="E336" s="180">
        <v>1</v>
      </c>
      <c r="F336" s="180">
        <v>1</v>
      </c>
      <c r="G336" s="180">
        <v>1</v>
      </c>
      <c r="H336" s="181"/>
      <c r="I336" s="181"/>
      <c r="J336" s="181"/>
      <c r="L336" s="180">
        <v>1198687135</v>
      </c>
      <c r="M336" s="180" t="s">
        <v>416</v>
      </c>
      <c r="N336" s="180" t="s">
        <v>10351</v>
      </c>
      <c r="O336" s="180">
        <v>1</v>
      </c>
      <c r="P336" s="180">
        <v>1</v>
      </c>
      <c r="Q336" s="180">
        <v>1</v>
      </c>
      <c r="R336" s="180">
        <v>1</v>
      </c>
      <c r="S336" s="181"/>
      <c r="T336" s="181"/>
      <c r="U336" s="181"/>
    </row>
    <row r="337" spans="1:21" ht="28.2">
      <c r="A337" s="180">
        <v>1198687135</v>
      </c>
      <c r="B337" s="180" t="s">
        <v>416</v>
      </c>
      <c r="C337" s="180" t="s">
        <v>10352</v>
      </c>
      <c r="D337" s="180">
        <v>1</v>
      </c>
      <c r="E337" s="181"/>
      <c r="F337" s="181"/>
      <c r="G337" s="181"/>
      <c r="H337" s="181"/>
      <c r="I337" s="181"/>
      <c r="J337" s="181"/>
      <c r="L337" s="180">
        <v>1198687135</v>
      </c>
      <c r="M337" s="180" t="s">
        <v>416</v>
      </c>
      <c r="N337" s="180" t="s">
        <v>10352</v>
      </c>
      <c r="O337" s="180">
        <v>1</v>
      </c>
      <c r="P337" s="181"/>
      <c r="Q337" s="181"/>
      <c r="R337" s="181"/>
      <c r="S337" s="181"/>
      <c r="T337" s="181"/>
      <c r="U337" s="181"/>
    </row>
    <row r="338" spans="1:21" ht="28.2">
      <c r="A338" s="180">
        <v>1198687135</v>
      </c>
      <c r="B338" s="180" t="s">
        <v>416</v>
      </c>
      <c r="C338" s="180" t="s">
        <v>10353</v>
      </c>
      <c r="D338" s="180">
        <v>4</v>
      </c>
      <c r="E338" s="180">
        <v>4</v>
      </c>
      <c r="F338" s="180">
        <v>4</v>
      </c>
      <c r="G338" s="180">
        <v>3</v>
      </c>
      <c r="H338" s="180">
        <v>3</v>
      </c>
      <c r="I338" s="180">
        <v>3</v>
      </c>
      <c r="J338" s="181"/>
      <c r="L338" s="180">
        <v>1198687135</v>
      </c>
      <c r="M338" s="180" t="s">
        <v>416</v>
      </c>
      <c r="N338" s="180" t="s">
        <v>10353</v>
      </c>
      <c r="O338" s="180">
        <v>4</v>
      </c>
      <c r="P338" s="180">
        <v>4</v>
      </c>
      <c r="Q338" s="180">
        <v>4</v>
      </c>
      <c r="R338" s="180">
        <v>3</v>
      </c>
      <c r="S338" s="180">
        <v>3</v>
      </c>
      <c r="T338" s="180">
        <v>3</v>
      </c>
      <c r="U338" s="180">
        <v>3</v>
      </c>
    </row>
    <row r="339" spans="1:21" ht="28.2">
      <c r="A339" s="180">
        <v>1198687135</v>
      </c>
      <c r="B339" s="180" t="s">
        <v>416</v>
      </c>
      <c r="C339" s="180" t="s">
        <v>10354</v>
      </c>
      <c r="D339" s="180">
        <v>2</v>
      </c>
      <c r="E339" s="180">
        <v>2</v>
      </c>
      <c r="F339" s="180">
        <v>2</v>
      </c>
      <c r="G339" s="180">
        <v>2</v>
      </c>
      <c r="H339" s="180">
        <v>2</v>
      </c>
      <c r="I339" s="180">
        <v>2</v>
      </c>
      <c r="J339" s="181"/>
      <c r="L339" s="180">
        <v>1198687135</v>
      </c>
      <c r="M339" s="180" t="s">
        <v>416</v>
      </c>
      <c r="N339" s="180" t="s">
        <v>10354</v>
      </c>
      <c r="O339" s="180">
        <v>2</v>
      </c>
      <c r="P339" s="180">
        <v>2</v>
      </c>
      <c r="Q339" s="180">
        <v>2</v>
      </c>
      <c r="R339" s="180">
        <v>2</v>
      </c>
      <c r="S339" s="180">
        <v>2</v>
      </c>
      <c r="T339" s="180">
        <v>2</v>
      </c>
      <c r="U339" s="181"/>
    </row>
    <row r="340" spans="1:21" ht="28.2">
      <c r="A340" s="180">
        <v>1198687135</v>
      </c>
      <c r="B340" s="180" t="s">
        <v>416</v>
      </c>
      <c r="C340" s="180" t="s">
        <v>10355</v>
      </c>
      <c r="D340" s="180">
        <v>2</v>
      </c>
      <c r="E340" s="180">
        <v>2</v>
      </c>
      <c r="F340" s="181"/>
      <c r="G340" s="181"/>
      <c r="H340" s="181"/>
      <c r="I340" s="181"/>
      <c r="J340" s="181"/>
      <c r="L340" s="180">
        <v>1198687135</v>
      </c>
      <c r="M340" s="180" t="s">
        <v>416</v>
      </c>
      <c r="N340" s="180" t="s">
        <v>10355</v>
      </c>
      <c r="O340" s="180">
        <v>2</v>
      </c>
      <c r="P340" s="180">
        <v>2</v>
      </c>
      <c r="Q340" s="181"/>
      <c r="R340" s="181"/>
      <c r="S340" s="181"/>
      <c r="T340" s="181"/>
      <c r="U340" s="181"/>
    </row>
    <row r="341" spans="1:21" ht="28.2">
      <c r="A341" s="180">
        <v>1198687135</v>
      </c>
      <c r="B341" s="180" t="s">
        <v>416</v>
      </c>
      <c r="C341" s="180" t="s">
        <v>10356</v>
      </c>
      <c r="D341" s="181"/>
      <c r="E341" s="181"/>
      <c r="F341" s="181"/>
      <c r="G341" s="181"/>
      <c r="H341" s="181"/>
      <c r="I341" s="181"/>
      <c r="J341" s="181"/>
      <c r="L341" s="180">
        <v>1198687135</v>
      </c>
      <c r="M341" s="180" t="s">
        <v>416</v>
      </c>
      <c r="N341" s="180" t="s">
        <v>10356</v>
      </c>
      <c r="O341" s="181"/>
      <c r="P341" s="181"/>
      <c r="Q341" s="181"/>
      <c r="R341" s="181"/>
      <c r="S341" s="181"/>
      <c r="T341" s="181"/>
      <c r="U341" s="181"/>
    </row>
    <row r="342" spans="1:21" ht="28.2">
      <c r="A342" s="180">
        <v>1198687135</v>
      </c>
      <c r="B342" s="180" t="s">
        <v>416</v>
      </c>
      <c r="C342" s="180" t="s">
        <v>10357</v>
      </c>
      <c r="D342" s="181"/>
      <c r="E342" s="181"/>
      <c r="F342" s="181"/>
      <c r="G342" s="181"/>
      <c r="H342" s="181"/>
      <c r="I342" s="181"/>
      <c r="J342" s="181"/>
      <c r="L342" s="180">
        <v>1198687135</v>
      </c>
      <c r="M342" s="180" t="s">
        <v>416</v>
      </c>
      <c r="N342" s="180" t="s">
        <v>10357</v>
      </c>
      <c r="O342" s="181"/>
      <c r="P342" s="181"/>
      <c r="Q342" s="181"/>
      <c r="R342" s="181"/>
      <c r="S342" s="181"/>
      <c r="T342" s="181"/>
      <c r="U342" s="181"/>
    </row>
    <row r="343" spans="1:21" ht="28.2">
      <c r="A343" s="180">
        <v>1198687135</v>
      </c>
      <c r="B343" s="180" t="s">
        <v>416</v>
      </c>
      <c r="C343" s="180" t="s">
        <v>10358</v>
      </c>
      <c r="D343" s="181"/>
      <c r="E343" s="181"/>
      <c r="F343" s="181"/>
      <c r="G343" s="181"/>
      <c r="H343" s="181"/>
      <c r="I343" s="181"/>
      <c r="J343" s="181"/>
      <c r="L343" s="180">
        <v>1198687135</v>
      </c>
      <c r="M343" s="180" t="s">
        <v>416</v>
      </c>
      <c r="N343" s="180" t="s">
        <v>10358</v>
      </c>
      <c r="O343" s="181"/>
      <c r="P343" s="181"/>
      <c r="Q343" s="181"/>
      <c r="R343" s="181"/>
      <c r="S343" s="181"/>
      <c r="T343" s="181"/>
      <c r="U343" s="181"/>
    </row>
    <row r="344" spans="1:21" ht="28.2">
      <c r="A344" s="180">
        <v>1198687135</v>
      </c>
      <c r="B344" s="180" t="s">
        <v>416</v>
      </c>
      <c r="C344" s="180" t="s">
        <v>10359</v>
      </c>
      <c r="D344" s="180">
        <v>1</v>
      </c>
      <c r="E344" s="181"/>
      <c r="F344" s="181"/>
      <c r="G344" s="181"/>
      <c r="H344" s="181"/>
      <c r="I344" s="181"/>
      <c r="J344" s="181"/>
      <c r="L344" s="180">
        <v>1198687135</v>
      </c>
      <c r="M344" s="180" t="s">
        <v>416</v>
      </c>
      <c r="N344" s="180" t="s">
        <v>10359</v>
      </c>
      <c r="O344" s="180">
        <v>1</v>
      </c>
      <c r="P344" s="181"/>
      <c r="Q344" s="181"/>
      <c r="R344" s="181"/>
      <c r="S344" s="181"/>
      <c r="T344" s="181"/>
      <c r="U344" s="181"/>
    </row>
    <row r="345" spans="1:21" ht="28.2">
      <c r="A345" s="180">
        <v>1198687135</v>
      </c>
      <c r="B345" s="180" t="s">
        <v>416</v>
      </c>
      <c r="C345" s="180" t="s">
        <v>10360</v>
      </c>
      <c r="D345" s="180">
        <v>2</v>
      </c>
      <c r="E345" s="181"/>
      <c r="F345" s="181"/>
      <c r="G345" s="181"/>
      <c r="H345" s="181"/>
      <c r="I345" s="181"/>
      <c r="J345" s="181"/>
      <c r="L345" s="180">
        <v>1198687135</v>
      </c>
      <c r="M345" s="180" t="s">
        <v>416</v>
      </c>
      <c r="N345" s="180" t="s">
        <v>10360</v>
      </c>
      <c r="O345" s="180">
        <v>2</v>
      </c>
      <c r="P345" s="181"/>
      <c r="Q345" s="181"/>
      <c r="R345" s="181"/>
      <c r="S345" s="181"/>
      <c r="T345" s="181"/>
      <c r="U345" s="181"/>
    </row>
    <row r="346" spans="1:21" ht="28.2">
      <c r="A346" s="180">
        <v>1198687135</v>
      </c>
      <c r="B346" s="180" t="s">
        <v>416</v>
      </c>
      <c r="C346" s="180" t="s">
        <v>10361</v>
      </c>
      <c r="D346" s="180">
        <v>1</v>
      </c>
      <c r="E346" s="180">
        <v>1</v>
      </c>
      <c r="F346" s="181"/>
      <c r="G346" s="181"/>
      <c r="H346" s="181"/>
      <c r="I346" s="181"/>
      <c r="J346" s="181"/>
      <c r="L346" s="180">
        <v>1198687135</v>
      </c>
      <c r="M346" s="180" t="s">
        <v>416</v>
      </c>
      <c r="N346" s="180" t="s">
        <v>10361</v>
      </c>
      <c r="O346" s="180">
        <v>1</v>
      </c>
      <c r="P346" s="180">
        <v>1</v>
      </c>
      <c r="Q346" s="181"/>
      <c r="R346" s="181"/>
      <c r="S346" s="181"/>
      <c r="T346" s="181"/>
      <c r="U346" s="181"/>
    </row>
    <row r="347" spans="1:21" ht="28.2">
      <c r="A347" s="180">
        <v>1198687135</v>
      </c>
      <c r="B347" s="180" t="s">
        <v>416</v>
      </c>
      <c r="C347" s="180" t="s">
        <v>10362</v>
      </c>
      <c r="D347" s="180">
        <v>1</v>
      </c>
      <c r="E347" s="180">
        <v>1</v>
      </c>
      <c r="F347" s="181"/>
      <c r="G347" s="181"/>
      <c r="H347" s="181"/>
      <c r="I347" s="181"/>
      <c r="J347" s="181"/>
      <c r="L347" s="180">
        <v>1198687135</v>
      </c>
      <c r="M347" s="180" t="s">
        <v>416</v>
      </c>
      <c r="N347" s="180" t="s">
        <v>10362</v>
      </c>
      <c r="O347" s="180">
        <v>1</v>
      </c>
      <c r="P347" s="180">
        <v>1</v>
      </c>
      <c r="Q347" s="181"/>
      <c r="R347" s="181"/>
      <c r="S347" s="181"/>
      <c r="T347" s="181"/>
      <c r="U347" s="181"/>
    </row>
    <row r="348" spans="1:21" ht="28.2">
      <c r="A348" s="180">
        <v>1198687135</v>
      </c>
      <c r="B348" s="180" t="s">
        <v>416</v>
      </c>
      <c r="C348" s="180" t="s">
        <v>10363</v>
      </c>
      <c r="D348" s="180">
        <v>1</v>
      </c>
      <c r="E348" s="180">
        <v>1</v>
      </c>
      <c r="F348" s="180">
        <v>1</v>
      </c>
      <c r="G348" s="180">
        <v>1</v>
      </c>
      <c r="H348" s="180">
        <v>1</v>
      </c>
      <c r="I348" s="180">
        <v>1</v>
      </c>
      <c r="J348" s="181"/>
      <c r="L348" s="180">
        <v>1198687135</v>
      </c>
      <c r="M348" s="180" t="s">
        <v>416</v>
      </c>
      <c r="N348" s="180" t="s">
        <v>10363</v>
      </c>
      <c r="O348" s="180">
        <v>1</v>
      </c>
      <c r="P348" s="180">
        <v>1</v>
      </c>
      <c r="Q348" s="180">
        <v>1</v>
      </c>
      <c r="R348" s="180">
        <v>1</v>
      </c>
      <c r="S348" s="180">
        <v>1</v>
      </c>
      <c r="T348" s="180">
        <v>1</v>
      </c>
      <c r="U348" s="181"/>
    </row>
    <row r="349" spans="1:21" ht="28.2">
      <c r="A349" s="180">
        <v>1198687135</v>
      </c>
      <c r="B349" s="180" t="s">
        <v>416</v>
      </c>
      <c r="C349" s="180" t="s">
        <v>10020</v>
      </c>
      <c r="D349" s="180">
        <v>1</v>
      </c>
      <c r="E349" s="180">
        <v>1</v>
      </c>
      <c r="F349" s="181"/>
      <c r="G349" s="181"/>
      <c r="H349" s="181"/>
      <c r="I349" s="181"/>
      <c r="J349" s="181"/>
      <c r="L349" s="180">
        <v>1198687135</v>
      </c>
      <c r="M349" s="180" t="s">
        <v>416</v>
      </c>
      <c r="N349" s="180" t="s">
        <v>10020</v>
      </c>
      <c r="O349" s="180">
        <v>1</v>
      </c>
      <c r="P349" s="180">
        <v>1</v>
      </c>
      <c r="Q349" s="181"/>
      <c r="R349" s="181"/>
      <c r="S349" s="181"/>
      <c r="T349" s="180">
        <v>1</v>
      </c>
      <c r="U349" s="180">
        <v>1</v>
      </c>
    </row>
    <row r="350" spans="1:21" ht="28.2">
      <c r="A350" s="180">
        <v>1198687135</v>
      </c>
      <c r="B350" s="180" t="s">
        <v>416</v>
      </c>
      <c r="C350" s="180" t="s">
        <v>10364</v>
      </c>
      <c r="D350" s="180">
        <v>3</v>
      </c>
      <c r="E350" s="180">
        <v>3</v>
      </c>
      <c r="F350" s="181"/>
      <c r="G350" s="181"/>
      <c r="H350" s="181"/>
      <c r="I350" s="181"/>
      <c r="J350" s="181"/>
      <c r="L350" s="180">
        <v>1198687135</v>
      </c>
      <c r="M350" s="180" t="s">
        <v>416</v>
      </c>
      <c r="N350" s="180" t="s">
        <v>10364</v>
      </c>
      <c r="O350" s="180">
        <v>3</v>
      </c>
      <c r="P350" s="180">
        <v>3</v>
      </c>
      <c r="Q350" s="181"/>
      <c r="R350" s="181"/>
      <c r="S350" s="181"/>
      <c r="T350" s="181"/>
      <c r="U350" s="181"/>
    </row>
    <row r="351" spans="1:21" ht="28.2">
      <c r="A351" s="180">
        <v>1198687135</v>
      </c>
      <c r="B351" s="180" t="s">
        <v>416</v>
      </c>
      <c r="C351" s="180" t="s">
        <v>10365</v>
      </c>
      <c r="D351" s="180">
        <v>1</v>
      </c>
      <c r="E351" s="180">
        <v>1</v>
      </c>
      <c r="F351" s="180">
        <v>1</v>
      </c>
      <c r="G351" s="180">
        <v>1</v>
      </c>
      <c r="H351" s="180">
        <v>1</v>
      </c>
      <c r="I351" s="180">
        <v>1</v>
      </c>
      <c r="J351" s="181"/>
      <c r="L351" s="180">
        <v>1198687135</v>
      </c>
      <c r="M351" s="180" t="s">
        <v>416</v>
      </c>
      <c r="N351" s="180" t="s">
        <v>10365</v>
      </c>
      <c r="O351" s="180">
        <v>1</v>
      </c>
      <c r="P351" s="180">
        <v>1</v>
      </c>
      <c r="Q351" s="180">
        <v>1</v>
      </c>
      <c r="R351" s="180">
        <v>1</v>
      </c>
      <c r="S351" s="180">
        <v>1</v>
      </c>
      <c r="T351" s="180">
        <v>1</v>
      </c>
      <c r="U351" s="181"/>
    </row>
    <row r="352" spans="1:21" ht="28.2">
      <c r="A352" s="180">
        <v>1198687135</v>
      </c>
      <c r="B352" s="180" t="s">
        <v>416</v>
      </c>
      <c r="C352" s="180" t="s">
        <v>10366</v>
      </c>
      <c r="D352" s="180">
        <v>1</v>
      </c>
      <c r="E352" s="180">
        <v>1</v>
      </c>
      <c r="F352" s="181"/>
      <c r="G352" s="181"/>
      <c r="H352" s="181"/>
      <c r="I352" s="181"/>
      <c r="J352" s="181"/>
      <c r="L352" s="180">
        <v>1198687135</v>
      </c>
      <c r="M352" s="180" t="s">
        <v>416</v>
      </c>
      <c r="N352" s="180" t="s">
        <v>10366</v>
      </c>
      <c r="O352" s="180">
        <v>1</v>
      </c>
      <c r="P352" s="180">
        <v>1</v>
      </c>
      <c r="Q352" s="181"/>
      <c r="R352" s="181"/>
      <c r="S352" s="181"/>
      <c r="T352" s="181"/>
      <c r="U352" s="181"/>
    </row>
    <row r="353" spans="1:21" ht="28.2">
      <c r="A353" s="180">
        <v>1198687135</v>
      </c>
      <c r="B353" s="180" t="s">
        <v>416</v>
      </c>
      <c r="C353" s="180" t="s">
        <v>10367</v>
      </c>
      <c r="D353" s="180">
        <v>1</v>
      </c>
      <c r="E353" s="180">
        <v>1</v>
      </c>
      <c r="F353" s="180">
        <v>1</v>
      </c>
      <c r="G353" s="180">
        <v>1</v>
      </c>
      <c r="H353" s="180">
        <v>1</v>
      </c>
      <c r="I353" s="180">
        <v>1</v>
      </c>
      <c r="J353" s="181"/>
      <c r="L353" s="180">
        <v>1198687135</v>
      </c>
      <c r="M353" s="180" t="s">
        <v>416</v>
      </c>
      <c r="N353" s="180" t="s">
        <v>10367</v>
      </c>
      <c r="O353" s="180">
        <v>1</v>
      </c>
      <c r="P353" s="180">
        <v>1</v>
      </c>
      <c r="Q353" s="180">
        <v>1</v>
      </c>
      <c r="R353" s="180">
        <v>1</v>
      </c>
      <c r="S353" s="180">
        <v>1</v>
      </c>
      <c r="T353" s="180">
        <v>1</v>
      </c>
      <c r="U353" s="180">
        <v>1</v>
      </c>
    </row>
    <row r="354" spans="1:21" ht="28.2">
      <c r="A354" s="180">
        <v>1198687135</v>
      </c>
      <c r="B354" s="180" t="s">
        <v>416</v>
      </c>
      <c r="C354" s="180" t="s">
        <v>10368</v>
      </c>
      <c r="D354" s="181"/>
      <c r="E354" s="181"/>
      <c r="F354" s="181"/>
      <c r="G354" s="181"/>
      <c r="H354" s="181"/>
      <c r="I354" s="181"/>
      <c r="J354" s="181"/>
      <c r="L354" s="180">
        <v>1198687135</v>
      </c>
      <c r="M354" s="180" t="s">
        <v>416</v>
      </c>
      <c r="N354" s="180" t="s">
        <v>10368</v>
      </c>
      <c r="O354" s="181"/>
      <c r="P354" s="181"/>
      <c r="Q354" s="181"/>
      <c r="R354" s="181"/>
      <c r="S354" s="181"/>
      <c r="T354" s="181"/>
      <c r="U354" s="181"/>
    </row>
    <row r="355" spans="1:21" ht="28.2">
      <c r="A355" s="180">
        <v>1198687135</v>
      </c>
      <c r="B355" s="180" t="s">
        <v>416</v>
      </c>
      <c r="C355" s="180" t="s">
        <v>10369</v>
      </c>
      <c r="D355" s="181"/>
      <c r="E355" s="181"/>
      <c r="F355" s="181"/>
      <c r="G355" s="181"/>
      <c r="H355" s="181"/>
      <c r="I355" s="181"/>
      <c r="J355" s="181"/>
      <c r="L355" s="180">
        <v>1198687135</v>
      </c>
      <c r="M355" s="180" t="s">
        <v>416</v>
      </c>
      <c r="N355" s="180" t="s">
        <v>10369</v>
      </c>
      <c r="O355" s="181"/>
      <c r="P355" s="181"/>
      <c r="Q355" s="181"/>
      <c r="R355" s="181"/>
      <c r="S355" s="181"/>
      <c r="T355" s="181"/>
      <c r="U355" s="181"/>
    </row>
    <row r="356" spans="1:21" ht="28.2">
      <c r="A356" s="180">
        <v>1198687135</v>
      </c>
      <c r="B356" s="180" t="s">
        <v>416</v>
      </c>
      <c r="C356" s="180" t="s">
        <v>10370</v>
      </c>
      <c r="D356" s="181"/>
      <c r="E356" s="181"/>
      <c r="F356" s="181"/>
      <c r="G356" s="181"/>
      <c r="H356" s="181"/>
      <c r="I356" s="181"/>
      <c r="J356" s="181"/>
      <c r="L356" s="180">
        <v>1198687135</v>
      </c>
      <c r="M356" s="180" t="s">
        <v>416</v>
      </c>
      <c r="N356" s="180" t="s">
        <v>10370</v>
      </c>
      <c r="O356" s="181"/>
      <c r="P356" s="181"/>
      <c r="Q356" s="181"/>
      <c r="R356" s="181"/>
      <c r="S356" s="181"/>
      <c r="T356" s="181"/>
      <c r="U356" s="181"/>
    </row>
    <row r="357" spans="1:21" ht="28.2">
      <c r="A357" s="180">
        <v>1198687135</v>
      </c>
      <c r="B357" s="180" t="s">
        <v>416</v>
      </c>
      <c r="C357" s="180" t="s">
        <v>10371</v>
      </c>
      <c r="D357" s="181"/>
      <c r="E357" s="181"/>
      <c r="F357" s="181"/>
      <c r="G357" s="181"/>
      <c r="H357" s="181"/>
      <c r="I357" s="181"/>
      <c r="J357" s="181"/>
      <c r="L357" s="180">
        <v>1198687135</v>
      </c>
      <c r="M357" s="180" t="s">
        <v>416</v>
      </c>
      <c r="N357" s="180" t="s">
        <v>10371</v>
      </c>
      <c r="O357" s="181"/>
      <c r="P357" s="181"/>
      <c r="Q357" s="181"/>
      <c r="R357" s="181"/>
      <c r="S357" s="181"/>
      <c r="T357" s="181"/>
      <c r="U357" s="181"/>
    </row>
    <row r="358" spans="1:21" ht="41.4">
      <c r="A358" s="180">
        <v>1198687135</v>
      </c>
      <c r="B358" s="180" t="s">
        <v>416</v>
      </c>
      <c r="C358" s="180" t="s">
        <v>10372</v>
      </c>
      <c r="D358" s="180">
        <v>1</v>
      </c>
      <c r="E358" s="180">
        <v>1</v>
      </c>
      <c r="F358" s="180">
        <v>1</v>
      </c>
      <c r="G358" s="180">
        <v>1</v>
      </c>
      <c r="H358" s="180">
        <v>1</v>
      </c>
      <c r="I358" s="181"/>
      <c r="J358" s="181"/>
      <c r="L358" s="180">
        <v>1198687135</v>
      </c>
      <c r="M358" s="180" t="s">
        <v>416</v>
      </c>
      <c r="N358" s="180" t="s">
        <v>10372</v>
      </c>
      <c r="O358" s="180">
        <v>1</v>
      </c>
      <c r="P358" s="180">
        <v>1</v>
      </c>
      <c r="Q358" s="180">
        <v>1</v>
      </c>
      <c r="R358" s="180">
        <v>1</v>
      </c>
      <c r="S358" s="180">
        <v>1</v>
      </c>
      <c r="T358" s="181"/>
      <c r="U358" s="181"/>
    </row>
    <row r="359" spans="1:21" ht="28.2">
      <c r="A359" s="180">
        <v>1198687135</v>
      </c>
      <c r="B359" s="180" t="s">
        <v>416</v>
      </c>
      <c r="C359" s="180" t="s">
        <v>10373</v>
      </c>
      <c r="D359" s="181"/>
      <c r="E359" s="181"/>
      <c r="F359" s="181"/>
      <c r="G359" s="181"/>
      <c r="H359" s="181"/>
      <c r="I359" s="181"/>
      <c r="J359" s="181"/>
      <c r="L359" s="180">
        <v>1198687135</v>
      </c>
      <c r="M359" s="180" t="s">
        <v>416</v>
      </c>
      <c r="N359" s="180" t="s">
        <v>10373</v>
      </c>
      <c r="O359" s="181"/>
      <c r="P359" s="181"/>
      <c r="Q359" s="181"/>
      <c r="R359" s="181"/>
      <c r="S359" s="181"/>
      <c r="T359" s="181"/>
      <c r="U359" s="181"/>
    </row>
    <row r="360" spans="1:21" ht="28.2">
      <c r="A360" s="180">
        <v>1198687135</v>
      </c>
      <c r="B360" s="180" t="s">
        <v>416</v>
      </c>
      <c r="C360" s="180" t="s">
        <v>10374</v>
      </c>
      <c r="D360" s="180">
        <v>1</v>
      </c>
      <c r="E360" s="180">
        <v>1</v>
      </c>
      <c r="F360" s="180">
        <v>1</v>
      </c>
      <c r="G360" s="180">
        <v>1</v>
      </c>
      <c r="H360" s="180">
        <v>1</v>
      </c>
      <c r="I360" s="180">
        <v>1</v>
      </c>
      <c r="J360" s="181"/>
      <c r="L360" s="180">
        <v>1198687135</v>
      </c>
      <c r="M360" s="180" t="s">
        <v>416</v>
      </c>
      <c r="N360" s="180" t="s">
        <v>10374</v>
      </c>
      <c r="O360" s="180">
        <v>1</v>
      </c>
      <c r="P360" s="180">
        <v>1</v>
      </c>
      <c r="Q360" s="180">
        <v>1</v>
      </c>
      <c r="R360" s="180">
        <v>1</v>
      </c>
      <c r="S360" s="180">
        <v>1</v>
      </c>
      <c r="T360" s="180">
        <v>1</v>
      </c>
      <c r="U360" s="181"/>
    </row>
    <row r="361" spans="1:21" ht="41.4">
      <c r="A361" s="180">
        <v>1198687135</v>
      </c>
      <c r="B361" s="180" t="s">
        <v>416</v>
      </c>
      <c r="C361" s="180" t="s">
        <v>10375</v>
      </c>
      <c r="D361" s="181"/>
      <c r="E361" s="181"/>
      <c r="F361" s="181"/>
      <c r="G361" s="181"/>
      <c r="H361" s="181"/>
      <c r="I361" s="181"/>
      <c r="J361" s="181"/>
      <c r="L361" s="180">
        <v>1198687135</v>
      </c>
      <c r="M361" s="180" t="s">
        <v>416</v>
      </c>
      <c r="N361" s="180" t="s">
        <v>10375</v>
      </c>
      <c r="O361" s="181"/>
      <c r="P361" s="181"/>
      <c r="Q361" s="181"/>
      <c r="R361" s="181"/>
      <c r="S361" s="181"/>
      <c r="T361" s="181"/>
      <c r="U361" s="181"/>
    </row>
    <row r="362" spans="1:21" ht="28.2">
      <c r="A362" s="180">
        <v>1198687135</v>
      </c>
      <c r="B362" s="180" t="s">
        <v>416</v>
      </c>
      <c r="C362" s="180" t="s">
        <v>10376</v>
      </c>
      <c r="D362" s="181"/>
      <c r="E362" s="181"/>
      <c r="F362" s="181"/>
      <c r="G362" s="181"/>
      <c r="H362" s="181"/>
      <c r="I362" s="181"/>
      <c r="J362" s="181"/>
      <c r="L362" s="180">
        <v>1198687135</v>
      </c>
      <c r="M362" s="180" t="s">
        <v>416</v>
      </c>
      <c r="N362" s="180" t="s">
        <v>10376</v>
      </c>
      <c r="O362" s="181"/>
      <c r="P362" s="181"/>
      <c r="Q362" s="181"/>
      <c r="R362" s="181"/>
      <c r="S362" s="181"/>
      <c r="T362" s="181"/>
      <c r="U362" s="181"/>
    </row>
    <row r="363" spans="1:21" ht="28.2">
      <c r="A363" s="180">
        <v>1198687135</v>
      </c>
      <c r="B363" s="180" t="s">
        <v>416</v>
      </c>
      <c r="C363" s="180" t="s">
        <v>10377</v>
      </c>
      <c r="D363" s="181"/>
      <c r="E363" s="181"/>
      <c r="F363" s="181"/>
      <c r="G363" s="181"/>
      <c r="H363" s="181"/>
      <c r="I363" s="181"/>
      <c r="J363" s="181"/>
      <c r="L363" s="180">
        <v>1198687135</v>
      </c>
      <c r="M363" s="180" t="s">
        <v>416</v>
      </c>
      <c r="N363" s="180" t="s">
        <v>10377</v>
      </c>
      <c r="O363" s="181"/>
      <c r="P363" s="181"/>
      <c r="Q363" s="181"/>
      <c r="R363" s="181"/>
      <c r="S363" s="181"/>
      <c r="T363" s="181"/>
      <c r="U363" s="181"/>
    </row>
    <row r="364" spans="1:21" ht="28.2">
      <c r="A364" s="180">
        <v>1198687135</v>
      </c>
      <c r="B364" s="180" t="s">
        <v>416</v>
      </c>
      <c r="C364" s="180" t="s">
        <v>10378</v>
      </c>
      <c r="D364" s="181"/>
      <c r="E364" s="181"/>
      <c r="F364" s="181"/>
      <c r="G364" s="181"/>
      <c r="H364" s="181"/>
      <c r="I364" s="181"/>
      <c r="J364" s="181"/>
      <c r="L364" s="180">
        <v>1198687135</v>
      </c>
      <c r="M364" s="180" t="s">
        <v>416</v>
      </c>
      <c r="N364" s="180" t="s">
        <v>10378</v>
      </c>
      <c r="O364" s="181"/>
      <c r="P364" s="181"/>
      <c r="Q364" s="181"/>
      <c r="R364" s="181"/>
      <c r="S364" s="181"/>
      <c r="T364" s="181"/>
      <c r="U364" s="181"/>
    </row>
    <row r="365" spans="1:21" ht="28.2">
      <c r="A365" s="180">
        <v>1198687135</v>
      </c>
      <c r="B365" s="180" t="s">
        <v>416</v>
      </c>
      <c r="C365" s="180" t="s">
        <v>10379</v>
      </c>
      <c r="D365" s="180">
        <v>1</v>
      </c>
      <c r="E365" s="180">
        <v>1</v>
      </c>
      <c r="F365" s="180">
        <v>1</v>
      </c>
      <c r="G365" s="180">
        <v>1</v>
      </c>
      <c r="H365" s="180">
        <v>1</v>
      </c>
      <c r="I365" s="180">
        <v>1</v>
      </c>
      <c r="J365" s="181"/>
      <c r="L365" s="180">
        <v>1198687135</v>
      </c>
      <c r="M365" s="180" t="s">
        <v>416</v>
      </c>
      <c r="N365" s="180" t="s">
        <v>10379</v>
      </c>
      <c r="O365" s="180">
        <v>1</v>
      </c>
      <c r="P365" s="180">
        <v>1</v>
      </c>
      <c r="Q365" s="180">
        <v>1</v>
      </c>
      <c r="R365" s="180">
        <v>1</v>
      </c>
      <c r="S365" s="180">
        <v>1</v>
      </c>
      <c r="T365" s="180">
        <v>1</v>
      </c>
      <c r="U365" s="180">
        <v>1</v>
      </c>
    </row>
    <row r="366" spans="1:21" ht="28.2">
      <c r="A366" s="180">
        <v>1198687135</v>
      </c>
      <c r="B366" s="180" t="s">
        <v>416</v>
      </c>
      <c r="C366" s="180" t="s">
        <v>10380</v>
      </c>
      <c r="D366" s="180">
        <v>1</v>
      </c>
      <c r="E366" s="180">
        <v>1</v>
      </c>
      <c r="F366" s="181"/>
      <c r="G366" s="181"/>
      <c r="H366" s="181"/>
      <c r="I366" s="181"/>
      <c r="J366" s="181"/>
      <c r="L366" s="180">
        <v>1198687135</v>
      </c>
      <c r="M366" s="180" t="s">
        <v>416</v>
      </c>
      <c r="N366" s="180" t="s">
        <v>10380</v>
      </c>
      <c r="O366" s="180">
        <v>1</v>
      </c>
      <c r="P366" s="180">
        <v>1</v>
      </c>
      <c r="Q366" s="181"/>
      <c r="R366" s="181"/>
      <c r="S366" s="181"/>
      <c r="T366" s="181"/>
      <c r="U366" s="181"/>
    </row>
    <row r="367" spans="1:21" ht="28.2">
      <c r="A367" s="180">
        <v>1198687135</v>
      </c>
      <c r="B367" s="180" t="s">
        <v>416</v>
      </c>
      <c r="C367" s="180" t="s">
        <v>10381</v>
      </c>
      <c r="D367" s="181"/>
      <c r="E367" s="181"/>
      <c r="F367" s="181"/>
      <c r="G367" s="181"/>
      <c r="H367" s="181"/>
      <c r="I367" s="181"/>
      <c r="J367" s="181"/>
      <c r="L367" s="180">
        <v>1198687135</v>
      </c>
      <c r="M367" s="180" t="s">
        <v>416</v>
      </c>
      <c r="N367" s="180" t="s">
        <v>10381</v>
      </c>
      <c r="O367" s="181"/>
      <c r="P367" s="181"/>
      <c r="Q367" s="181"/>
      <c r="R367" s="181"/>
      <c r="S367" s="181"/>
      <c r="T367" s="181"/>
      <c r="U367" s="181"/>
    </row>
    <row r="368" spans="1:21" ht="28.2">
      <c r="A368" s="180">
        <v>1198687135</v>
      </c>
      <c r="B368" s="180" t="s">
        <v>416</v>
      </c>
      <c r="C368" s="180" t="s">
        <v>10382</v>
      </c>
      <c r="D368" s="181"/>
      <c r="E368" s="181"/>
      <c r="F368" s="181"/>
      <c r="G368" s="181"/>
      <c r="H368" s="181"/>
      <c r="I368" s="181"/>
      <c r="J368" s="181"/>
      <c r="L368" s="180">
        <v>1198687135</v>
      </c>
      <c r="M368" s="180" t="s">
        <v>416</v>
      </c>
      <c r="N368" s="180" t="s">
        <v>10382</v>
      </c>
      <c r="O368" s="181"/>
      <c r="P368" s="181"/>
      <c r="Q368" s="181"/>
      <c r="R368" s="181"/>
      <c r="S368" s="181"/>
      <c r="T368" s="180">
        <v>1</v>
      </c>
      <c r="U368" s="180">
        <v>1</v>
      </c>
    </row>
    <row r="369" spans="1:21" ht="28.2">
      <c r="A369" s="180">
        <v>1198687135</v>
      </c>
      <c r="B369" s="180" t="s">
        <v>416</v>
      </c>
      <c r="C369" s="180" t="s">
        <v>10383</v>
      </c>
      <c r="D369" s="181"/>
      <c r="E369" s="181"/>
      <c r="F369" s="181"/>
      <c r="G369" s="181"/>
      <c r="H369" s="181"/>
      <c r="I369" s="181"/>
      <c r="J369" s="181"/>
      <c r="L369" s="180">
        <v>1198687135</v>
      </c>
      <c r="M369" s="180" t="s">
        <v>416</v>
      </c>
      <c r="N369" s="180" t="s">
        <v>10383</v>
      </c>
      <c r="O369" s="181"/>
      <c r="P369" s="181"/>
      <c r="Q369" s="181"/>
      <c r="R369" s="181"/>
      <c r="S369" s="181"/>
      <c r="T369" s="181"/>
      <c r="U369" s="181"/>
    </row>
    <row r="370" spans="1:21" ht="28.2">
      <c r="A370" s="180">
        <v>1198687135</v>
      </c>
      <c r="B370" s="180" t="s">
        <v>416</v>
      </c>
      <c r="C370" s="180" t="s">
        <v>10384</v>
      </c>
      <c r="D370" s="181"/>
      <c r="E370" s="181"/>
      <c r="F370" s="181"/>
      <c r="G370" s="181"/>
      <c r="H370" s="181"/>
      <c r="I370" s="181"/>
      <c r="J370" s="181"/>
      <c r="L370" s="180">
        <v>1198687135</v>
      </c>
      <c r="M370" s="180" t="s">
        <v>416</v>
      </c>
      <c r="N370" s="180" t="s">
        <v>10384</v>
      </c>
      <c r="O370" s="181"/>
      <c r="P370" s="181"/>
      <c r="Q370" s="181"/>
      <c r="R370" s="181"/>
      <c r="S370" s="181"/>
      <c r="T370" s="181"/>
      <c r="U370" s="181"/>
    </row>
    <row r="371" spans="1:21" ht="28.2">
      <c r="A371" s="180">
        <v>1198687135</v>
      </c>
      <c r="B371" s="180" t="s">
        <v>416</v>
      </c>
      <c r="C371" s="180" t="s">
        <v>10385</v>
      </c>
      <c r="D371" s="180">
        <v>5</v>
      </c>
      <c r="E371" s="180">
        <v>4</v>
      </c>
      <c r="F371" s="180">
        <v>4</v>
      </c>
      <c r="G371" s="180">
        <v>4</v>
      </c>
      <c r="H371" s="180">
        <v>4</v>
      </c>
      <c r="I371" s="180">
        <v>4</v>
      </c>
      <c r="J371" s="181"/>
      <c r="L371" s="180">
        <v>1198687135</v>
      </c>
      <c r="M371" s="180" t="s">
        <v>416</v>
      </c>
      <c r="N371" s="180" t="s">
        <v>10385</v>
      </c>
      <c r="O371" s="180">
        <v>5</v>
      </c>
      <c r="P371" s="180">
        <v>4</v>
      </c>
      <c r="Q371" s="180">
        <v>4</v>
      </c>
      <c r="R371" s="180">
        <v>4</v>
      </c>
      <c r="S371" s="180">
        <v>4</v>
      </c>
      <c r="T371" s="180">
        <v>4</v>
      </c>
      <c r="U371" s="180">
        <v>4</v>
      </c>
    </row>
    <row r="372" spans="1:21" ht="28.2">
      <c r="A372" s="180">
        <v>1198687135</v>
      </c>
      <c r="B372" s="180" t="s">
        <v>416</v>
      </c>
      <c r="C372" s="180" t="s">
        <v>10386</v>
      </c>
      <c r="D372" s="181"/>
      <c r="E372" s="181"/>
      <c r="F372" s="181"/>
      <c r="G372" s="181"/>
      <c r="H372" s="181"/>
      <c r="I372" s="181"/>
      <c r="J372" s="181"/>
      <c r="L372" s="180">
        <v>1198687135</v>
      </c>
      <c r="M372" s="180" t="s">
        <v>416</v>
      </c>
      <c r="N372" s="180" t="s">
        <v>10386</v>
      </c>
      <c r="O372" s="181"/>
      <c r="P372" s="181"/>
      <c r="Q372" s="181"/>
      <c r="R372" s="181"/>
      <c r="S372" s="181"/>
      <c r="T372" s="181"/>
      <c r="U372" s="181"/>
    </row>
    <row r="373" spans="1:21" ht="28.2">
      <c r="A373" s="180">
        <v>1198687135</v>
      </c>
      <c r="B373" s="180" t="s">
        <v>416</v>
      </c>
      <c r="C373" s="180" t="s">
        <v>10387</v>
      </c>
      <c r="D373" s="181"/>
      <c r="E373" s="181"/>
      <c r="F373" s="181"/>
      <c r="G373" s="181"/>
      <c r="H373" s="181"/>
      <c r="I373" s="181"/>
      <c r="J373" s="181"/>
      <c r="L373" s="180">
        <v>1198687135</v>
      </c>
      <c r="M373" s="180" t="s">
        <v>416</v>
      </c>
      <c r="N373" s="180" t="s">
        <v>10387</v>
      </c>
      <c r="O373" s="181"/>
      <c r="P373" s="181"/>
      <c r="Q373" s="181"/>
      <c r="R373" s="181"/>
      <c r="S373" s="181"/>
      <c r="T373" s="181"/>
      <c r="U373" s="181"/>
    </row>
    <row r="374" spans="1:21" ht="28.2">
      <c r="A374" s="180">
        <v>1198687135</v>
      </c>
      <c r="B374" s="180" t="s">
        <v>416</v>
      </c>
      <c r="C374" s="180" t="s">
        <v>10388</v>
      </c>
      <c r="D374" s="180">
        <v>1</v>
      </c>
      <c r="E374" s="180">
        <v>1</v>
      </c>
      <c r="F374" s="180">
        <v>1</v>
      </c>
      <c r="G374" s="180">
        <v>1</v>
      </c>
      <c r="H374" s="180">
        <v>1</v>
      </c>
      <c r="I374" s="181"/>
      <c r="J374" s="181"/>
      <c r="L374" s="180">
        <v>1198687135</v>
      </c>
      <c r="M374" s="180" t="s">
        <v>416</v>
      </c>
      <c r="N374" s="180" t="s">
        <v>10388</v>
      </c>
      <c r="O374" s="180">
        <v>1</v>
      </c>
      <c r="P374" s="180">
        <v>1</v>
      </c>
      <c r="Q374" s="180">
        <v>1</v>
      </c>
      <c r="R374" s="180">
        <v>1</v>
      </c>
      <c r="S374" s="180">
        <v>1</v>
      </c>
      <c r="T374" s="181"/>
      <c r="U374" s="181"/>
    </row>
    <row r="375" spans="1:21" ht="28.2">
      <c r="A375" s="180">
        <v>1198687135</v>
      </c>
      <c r="B375" s="180" t="s">
        <v>416</v>
      </c>
      <c r="C375" s="180" t="s">
        <v>10389</v>
      </c>
      <c r="D375" s="180">
        <v>2</v>
      </c>
      <c r="E375" s="181"/>
      <c r="F375" s="181"/>
      <c r="G375" s="181"/>
      <c r="H375" s="181"/>
      <c r="I375" s="181"/>
      <c r="J375" s="181"/>
      <c r="L375" s="180">
        <v>1198687135</v>
      </c>
      <c r="M375" s="180" t="s">
        <v>416</v>
      </c>
      <c r="N375" s="180" t="s">
        <v>10389</v>
      </c>
      <c r="O375" s="180">
        <v>2</v>
      </c>
      <c r="P375" s="181"/>
      <c r="Q375" s="181"/>
      <c r="R375" s="181"/>
      <c r="S375" s="181"/>
      <c r="T375" s="181"/>
      <c r="U375" s="181"/>
    </row>
    <row r="376" spans="1:21" ht="28.2">
      <c r="A376" s="180">
        <v>1198687135</v>
      </c>
      <c r="B376" s="180" t="s">
        <v>416</v>
      </c>
      <c r="C376" s="180" t="s">
        <v>10390</v>
      </c>
      <c r="D376" s="180">
        <v>1</v>
      </c>
      <c r="E376" s="180">
        <v>1</v>
      </c>
      <c r="F376" s="180">
        <v>1</v>
      </c>
      <c r="G376" s="180">
        <v>1</v>
      </c>
      <c r="H376" s="180">
        <v>1</v>
      </c>
      <c r="I376" s="180">
        <v>1</v>
      </c>
      <c r="J376" s="181"/>
      <c r="L376" s="180">
        <v>1198687135</v>
      </c>
      <c r="M376" s="180" t="s">
        <v>416</v>
      </c>
      <c r="N376" s="180" t="s">
        <v>10390</v>
      </c>
      <c r="O376" s="180">
        <v>1</v>
      </c>
      <c r="P376" s="180">
        <v>1</v>
      </c>
      <c r="Q376" s="180">
        <v>1</v>
      </c>
      <c r="R376" s="180">
        <v>1</v>
      </c>
      <c r="S376" s="180">
        <v>1</v>
      </c>
      <c r="T376" s="180">
        <v>1</v>
      </c>
      <c r="U376" s="180">
        <v>1</v>
      </c>
    </row>
    <row r="377" spans="1:21" ht="28.2">
      <c r="A377" s="180">
        <v>1198687135</v>
      </c>
      <c r="B377" s="180" t="s">
        <v>416</v>
      </c>
      <c r="C377" s="180" t="s">
        <v>10391</v>
      </c>
      <c r="D377" s="180">
        <v>1</v>
      </c>
      <c r="E377" s="180">
        <v>1</v>
      </c>
      <c r="F377" s="180">
        <v>1</v>
      </c>
      <c r="G377" s="180">
        <v>1</v>
      </c>
      <c r="H377" s="180">
        <v>1</v>
      </c>
      <c r="I377" s="180">
        <v>1</v>
      </c>
      <c r="J377" s="181"/>
      <c r="L377" s="180">
        <v>1198687135</v>
      </c>
      <c r="M377" s="180" t="s">
        <v>416</v>
      </c>
      <c r="N377" s="180" t="s">
        <v>10391</v>
      </c>
      <c r="O377" s="180">
        <v>1</v>
      </c>
      <c r="P377" s="180">
        <v>1</v>
      </c>
      <c r="Q377" s="180">
        <v>1</v>
      </c>
      <c r="R377" s="180">
        <v>1</v>
      </c>
      <c r="S377" s="180">
        <v>1</v>
      </c>
      <c r="T377" s="180">
        <v>1</v>
      </c>
      <c r="U377" s="181"/>
    </row>
    <row r="378" spans="1:21" ht="28.2">
      <c r="A378" s="180">
        <v>1198687135</v>
      </c>
      <c r="B378" s="180" t="s">
        <v>416</v>
      </c>
      <c r="C378" s="180" t="s">
        <v>10392</v>
      </c>
      <c r="D378" s="181"/>
      <c r="E378" s="181"/>
      <c r="F378" s="181"/>
      <c r="G378" s="181"/>
      <c r="H378" s="181"/>
      <c r="I378" s="181"/>
      <c r="J378" s="181"/>
      <c r="L378" s="180">
        <v>1198687135</v>
      </c>
      <c r="M378" s="180" t="s">
        <v>416</v>
      </c>
      <c r="N378" s="180" t="s">
        <v>10392</v>
      </c>
      <c r="O378" s="181"/>
      <c r="P378" s="181"/>
      <c r="Q378" s="181"/>
      <c r="R378" s="181"/>
      <c r="S378" s="181"/>
      <c r="T378" s="181"/>
      <c r="U378" s="181"/>
    </row>
    <row r="379" spans="1:21" ht="28.2">
      <c r="A379" s="180">
        <v>1198687135</v>
      </c>
      <c r="B379" s="180" t="s">
        <v>416</v>
      </c>
      <c r="C379" s="180" t="s">
        <v>10393</v>
      </c>
      <c r="D379" s="181"/>
      <c r="E379" s="181"/>
      <c r="F379" s="181"/>
      <c r="G379" s="181"/>
      <c r="H379" s="181"/>
      <c r="I379" s="181"/>
      <c r="J379" s="181"/>
      <c r="L379" s="180">
        <v>1198687135</v>
      </c>
      <c r="M379" s="180" t="s">
        <v>416</v>
      </c>
      <c r="N379" s="180" t="s">
        <v>10393</v>
      </c>
      <c r="O379" s="181"/>
      <c r="P379" s="181"/>
      <c r="Q379" s="181"/>
      <c r="R379" s="181"/>
      <c r="S379" s="181"/>
      <c r="T379" s="181"/>
      <c r="U379" s="181"/>
    </row>
    <row r="380" spans="1:21" ht="28.2">
      <c r="A380" s="180">
        <v>1198687135</v>
      </c>
      <c r="B380" s="180" t="s">
        <v>416</v>
      </c>
      <c r="C380" s="180" t="s">
        <v>10394</v>
      </c>
      <c r="D380" s="181"/>
      <c r="E380" s="181"/>
      <c r="F380" s="181"/>
      <c r="G380" s="181"/>
      <c r="H380" s="181"/>
      <c r="I380" s="181"/>
      <c r="J380" s="181"/>
      <c r="L380" s="180">
        <v>1198687135</v>
      </c>
      <c r="M380" s="180" t="s">
        <v>416</v>
      </c>
      <c r="N380" s="180" t="s">
        <v>10394</v>
      </c>
      <c r="O380" s="181"/>
      <c r="P380" s="181"/>
      <c r="Q380" s="181"/>
      <c r="R380" s="181"/>
      <c r="S380" s="181"/>
      <c r="T380" s="181"/>
      <c r="U380" s="181"/>
    </row>
    <row r="381" spans="1:21" ht="28.2">
      <c r="A381" s="180">
        <v>1198687135</v>
      </c>
      <c r="B381" s="180" t="s">
        <v>416</v>
      </c>
      <c r="C381" s="180" t="s">
        <v>10395</v>
      </c>
      <c r="D381" s="181"/>
      <c r="E381" s="181"/>
      <c r="F381" s="181"/>
      <c r="G381" s="181"/>
      <c r="H381" s="181"/>
      <c r="I381" s="181"/>
      <c r="J381" s="181"/>
      <c r="L381" s="180">
        <v>1198687135</v>
      </c>
      <c r="M381" s="180" t="s">
        <v>416</v>
      </c>
      <c r="N381" s="180" t="s">
        <v>10395</v>
      </c>
      <c r="O381" s="181"/>
      <c r="P381" s="181"/>
      <c r="Q381" s="181"/>
      <c r="R381" s="181"/>
      <c r="S381" s="181"/>
      <c r="T381" s="181"/>
      <c r="U381" s="181"/>
    </row>
    <row r="382" spans="1:21" ht="28.2">
      <c r="A382" s="180">
        <v>1198687135</v>
      </c>
      <c r="B382" s="180" t="s">
        <v>416</v>
      </c>
      <c r="C382" s="180" t="s">
        <v>10396</v>
      </c>
      <c r="D382" s="181"/>
      <c r="E382" s="181"/>
      <c r="F382" s="181"/>
      <c r="G382" s="181"/>
      <c r="H382" s="181"/>
      <c r="I382" s="181"/>
      <c r="J382" s="181"/>
      <c r="L382" s="180">
        <v>1198687135</v>
      </c>
      <c r="M382" s="180" t="s">
        <v>416</v>
      </c>
      <c r="N382" s="180" t="s">
        <v>10396</v>
      </c>
      <c r="O382" s="181"/>
      <c r="P382" s="181"/>
      <c r="Q382" s="181"/>
      <c r="R382" s="181"/>
      <c r="S382" s="181"/>
      <c r="T382" s="181"/>
      <c r="U382" s="181"/>
    </row>
    <row r="383" spans="1:21" ht="28.2">
      <c r="A383" s="180">
        <v>1198687135</v>
      </c>
      <c r="B383" s="180" t="s">
        <v>416</v>
      </c>
      <c r="C383" s="180" t="s">
        <v>10397</v>
      </c>
      <c r="D383" s="181"/>
      <c r="E383" s="181"/>
      <c r="F383" s="181"/>
      <c r="G383" s="181"/>
      <c r="H383" s="181"/>
      <c r="I383" s="181"/>
      <c r="J383" s="181"/>
      <c r="L383" s="180">
        <v>1198687135</v>
      </c>
      <c r="M383" s="180" t="s">
        <v>416</v>
      </c>
      <c r="N383" s="180" t="s">
        <v>10397</v>
      </c>
      <c r="O383" s="181"/>
      <c r="P383" s="181"/>
      <c r="Q383" s="181"/>
      <c r="R383" s="181"/>
      <c r="S383" s="181"/>
      <c r="T383" s="181"/>
      <c r="U383" s="181"/>
    </row>
    <row r="384" spans="1:21" ht="41.4">
      <c r="A384" s="180">
        <v>1198687135</v>
      </c>
      <c r="B384" s="180" t="s">
        <v>416</v>
      </c>
      <c r="C384" s="180" t="s">
        <v>10398</v>
      </c>
      <c r="D384" s="180">
        <v>1</v>
      </c>
      <c r="E384" s="180">
        <v>1</v>
      </c>
      <c r="F384" s="180">
        <v>1</v>
      </c>
      <c r="G384" s="180">
        <v>1</v>
      </c>
      <c r="H384" s="181"/>
      <c r="I384" s="181"/>
      <c r="J384" s="181"/>
      <c r="L384" s="180">
        <v>1198687135</v>
      </c>
      <c r="M384" s="180" t="s">
        <v>416</v>
      </c>
      <c r="N384" s="180" t="s">
        <v>10398</v>
      </c>
      <c r="O384" s="180">
        <v>1</v>
      </c>
      <c r="P384" s="180">
        <v>1</v>
      </c>
      <c r="Q384" s="180">
        <v>1</v>
      </c>
      <c r="R384" s="180">
        <v>1</v>
      </c>
      <c r="S384" s="180">
        <v>1</v>
      </c>
      <c r="T384" s="180">
        <v>1</v>
      </c>
      <c r="U384" s="180">
        <v>1</v>
      </c>
    </row>
    <row r="385" spans="1:21" ht="28.2">
      <c r="A385" s="180">
        <v>1198687135</v>
      </c>
      <c r="B385" s="180" t="s">
        <v>416</v>
      </c>
      <c r="C385" s="180" t="s">
        <v>10399</v>
      </c>
      <c r="D385" s="181"/>
      <c r="E385" s="181"/>
      <c r="F385" s="181"/>
      <c r="G385" s="181"/>
      <c r="H385" s="181"/>
      <c r="I385" s="181"/>
      <c r="J385" s="181"/>
      <c r="L385" s="180">
        <v>1198687135</v>
      </c>
      <c r="M385" s="180" t="s">
        <v>416</v>
      </c>
      <c r="N385" s="180" t="s">
        <v>10399</v>
      </c>
      <c r="O385" s="181"/>
      <c r="P385" s="181"/>
      <c r="Q385" s="181"/>
      <c r="R385" s="181"/>
      <c r="S385" s="181"/>
      <c r="T385" s="181"/>
      <c r="U385" s="181"/>
    </row>
    <row r="386" spans="1:21" ht="28.2">
      <c r="A386" s="180">
        <v>1198687135</v>
      </c>
      <c r="B386" s="180" t="s">
        <v>416</v>
      </c>
      <c r="C386" s="180" t="s">
        <v>10400</v>
      </c>
      <c r="D386" s="180">
        <v>1</v>
      </c>
      <c r="E386" s="180">
        <v>1</v>
      </c>
      <c r="F386" s="181"/>
      <c r="G386" s="181"/>
      <c r="H386" s="181"/>
      <c r="I386" s="181"/>
      <c r="J386" s="181"/>
      <c r="L386" s="180">
        <v>1198687135</v>
      </c>
      <c r="M386" s="180" t="s">
        <v>416</v>
      </c>
      <c r="N386" s="180" t="s">
        <v>10400</v>
      </c>
      <c r="O386" s="180">
        <v>1</v>
      </c>
      <c r="P386" s="180">
        <v>1</v>
      </c>
      <c r="Q386" s="181"/>
      <c r="R386" s="181"/>
      <c r="S386" s="181"/>
      <c r="T386" s="181"/>
      <c r="U386" s="181"/>
    </row>
    <row r="387" spans="1:21" ht="28.2">
      <c r="A387" s="180">
        <v>1198687135</v>
      </c>
      <c r="B387" s="180" t="s">
        <v>416</v>
      </c>
      <c r="C387" s="180" t="s">
        <v>10401</v>
      </c>
      <c r="D387" s="181"/>
      <c r="E387" s="181"/>
      <c r="F387" s="181"/>
      <c r="G387" s="181"/>
      <c r="H387" s="181"/>
      <c r="I387" s="181"/>
      <c r="J387" s="181"/>
      <c r="L387" s="180">
        <v>1198687135</v>
      </c>
      <c r="M387" s="180" t="s">
        <v>416</v>
      </c>
      <c r="N387" s="180" t="s">
        <v>10401</v>
      </c>
      <c r="O387" s="181"/>
      <c r="P387" s="181"/>
      <c r="Q387" s="181"/>
      <c r="R387" s="181"/>
      <c r="S387" s="181"/>
      <c r="T387" s="181"/>
      <c r="U387" s="181"/>
    </row>
    <row r="388" spans="1:21" ht="28.2">
      <c r="A388" s="180">
        <v>1198687135</v>
      </c>
      <c r="B388" s="180" t="s">
        <v>416</v>
      </c>
      <c r="C388" s="180" t="s">
        <v>10402</v>
      </c>
      <c r="D388" s="181"/>
      <c r="E388" s="181"/>
      <c r="F388" s="181"/>
      <c r="G388" s="181"/>
      <c r="H388" s="181"/>
      <c r="I388" s="181"/>
      <c r="J388" s="181"/>
      <c r="L388" s="180">
        <v>1198687135</v>
      </c>
      <c r="M388" s="180" t="s">
        <v>416</v>
      </c>
      <c r="N388" s="180" t="s">
        <v>10402</v>
      </c>
      <c r="O388" s="181"/>
      <c r="P388" s="181"/>
      <c r="Q388" s="181"/>
      <c r="R388" s="181"/>
      <c r="S388" s="181"/>
      <c r="T388" s="181"/>
      <c r="U388" s="181"/>
    </row>
    <row r="389" spans="1:21" ht="28.2">
      <c r="A389" s="180">
        <v>1198687135</v>
      </c>
      <c r="B389" s="180" t="s">
        <v>416</v>
      </c>
      <c r="C389" s="180" t="s">
        <v>10403</v>
      </c>
      <c r="D389" s="181"/>
      <c r="E389" s="181"/>
      <c r="F389" s="181"/>
      <c r="G389" s="181"/>
      <c r="H389" s="181"/>
      <c r="I389" s="181"/>
      <c r="J389" s="181"/>
      <c r="L389" s="180">
        <v>1198687135</v>
      </c>
      <c r="M389" s="180" t="s">
        <v>416</v>
      </c>
      <c r="N389" s="180" t="s">
        <v>10403</v>
      </c>
      <c r="O389" s="181"/>
      <c r="P389" s="181"/>
      <c r="Q389" s="181"/>
      <c r="R389" s="181"/>
      <c r="S389" s="181"/>
      <c r="T389" s="181"/>
      <c r="U389" s="181"/>
    </row>
    <row r="390" spans="1:21" ht="28.2">
      <c r="A390" s="180">
        <v>1198687135</v>
      </c>
      <c r="B390" s="180" t="s">
        <v>416</v>
      </c>
      <c r="C390" s="180" t="s">
        <v>10404</v>
      </c>
      <c r="D390" s="181"/>
      <c r="E390" s="181"/>
      <c r="F390" s="181"/>
      <c r="G390" s="181"/>
      <c r="H390" s="181"/>
      <c r="I390" s="181"/>
      <c r="J390" s="181"/>
      <c r="L390" s="180">
        <v>1198687135</v>
      </c>
      <c r="M390" s="180" t="s">
        <v>416</v>
      </c>
      <c r="N390" s="180" t="s">
        <v>10404</v>
      </c>
      <c r="O390" s="181"/>
      <c r="P390" s="181"/>
      <c r="Q390" s="181"/>
      <c r="R390" s="181"/>
      <c r="S390" s="181"/>
      <c r="T390" s="181"/>
      <c r="U390" s="181"/>
    </row>
    <row r="391" spans="1:21" ht="28.2">
      <c r="A391" s="180">
        <v>1198687135</v>
      </c>
      <c r="B391" s="180" t="s">
        <v>416</v>
      </c>
      <c r="C391" s="180" t="s">
        <v>10405</v>
      </c>
      <c r="D391" s="181"/>
      <c r="E391" s="181"/>
      <c r="F391" s="181"/>
      <c r="G391" s="181"/>
      <c r="H391" s="181"/>
      <c r="I391" s="181"/>
      <c r="J391" s="181"/>
      <c r="L391" s="180">
        <v>1198687135</v>
      </c>
      <c r="M391" s="180" t="s">
        <v>416</v>
      </c>
      <c r="N391" s="180" t="s">
        <v>10405</v>
      </c>
      <c r="O391" s="181"/>
      <c r="P391" s="181"/>
      <c r="Q391" s="181"/>
      <c r="R391" s="181"/>
      <c r="S391" s="181"/>
      <c r="T391" s="181"/>
      <c r="U391" s="181"/>
    </row>
    <row r="392" spans="1:21" ht="28.2">
      <c r="A392" s="180">
        <v>1198687135</v>
      </c>
      <c r="B392" s="180" t="s">
        <v>416</v>
      </c>
      <c r="C392" s="180" t="s">
        <v>10406</v>
      </c>
      <c r="D392" s="181"/>
      <c r="E392" s="181"/>
      <c r="F392" s="181"/>
      <c r="G392" s="181"/>
      <c r="H392" s="181"/>
      <c r="I392" s="181"/>
      <c r="J392" s="181"/>
      <c r="L392" s="180">
        <v>1198687135</v>
      </c>
      <c r="M392" s="180" t="s">
        <v>416</v>
      </c>
      <c r="N392" s="180" t="s">
        <v>10406</v>
      </c>
      <c r="O392" s="181"/>
      <c r="P392" s="181"/>
      <c r="Q392" s="181"/>
      <c r="R392" s="181"/>
      <c r="S392" s="181"/>
      <c r="T392" s="181"/>
      <c r="U392" s="181"/>
    </row>
    <row r="393" spans="1:21" ht="28.2">
      <c r="A393" s="180">
        <v>1198687135</v>
      </c>
      <c r="B393" s="180" t="s">
        <v>416</v>
      </c>
      <c r="C393" s="180" t="s">
        <v>10407</v>
      </c>
      <c r="D393" s="181"/>
      <c r="E393" s="181"/>
      <c r="F393" s="181"/>
      <c r="G393" s="181"/>
      <c r="H393" s="181"/>
      <c r="I393" s="181"/>
      <c r="J393" s="181"/>
      <c r="L393" s="180">
        <v>1198687135</v>
      </c>
      <c r="M393" s="180" t="s">
        <v>416</v>
      </c>
      <c r="N393" s="180" t="s">
        <v>10407</v>
      </c>
      <c r="O393" s="181"/>
      <c r="P393" s="181"/>
      <c r="Q393" s="181"/>
      <c r="R393" s="181"/>
      <c r="S393" s="181"/>
      <c r="T393" s="181"/>
      <c r="U393" s="181"/>
    </row>
    <row r="394" spans="1:21" ht="28.2">
      <c r="A394" s="180">
        <v>1198687135</v>
      </c>
      <c r="B394" s="180" t="s">
        <v>416</v>
      </c>
      <c r="C394" s="180" t="s">
        <v>3470</v>
      </c>
      <c r="D394" s="181"/>
      <c r="E394" s="181"/>
      <c r="F394" s="181"/>
      <c r="G394" s="181"/>
      <c r="H394" s="181"/>
      <c r="I394" s="181"/>
      <c r="J394" s="181"/>
      <c r="L394" s="180">
        <v>1198687135</v>
      </c>
      <c r="M394" s="180" t="s">
        <v>416</v>
      </c>
      <c r="N394" s="180" t="s">
        <v>3470</v>
      </c>
      <c r="O394" s="181"/>
      <c r="P394" s="181"/>
      <c r="Q394" s="181"/>
      <c r="R394" s="181"/>
      <c r="S394" s="181"/>
      <c r="T394" s="181"/>
      <c r="U394" s="181"/>
    </row>
    <row r="395" spans="1:21" ht="41.4">
      <c r="A395" s="180">
        <v>1198687135</v>
      </c>
      <c r="B395" s="180" t="s">
        <v>416</v>
      </c>
      <c r="C395" s="180" t="s">
        <v>10408</v>
      </c>
      <c r="D395" s="181"/>
      <c r="E395" s="181"/>
      <c r="F395" s="181"/>
      <c r="G395" s="181"/>
      <c r="H395" s="181"/>
      <c r="I395" s="181"/>
      <c r="J395" s="181"/>
      <c r="L395" s="180">
        <v>1198687135</v>
      </c>
      <c r="M395" s="180" t="s">
        <v>416</v>
      </c>
      <c r="N395" s="180" t="s">
        <v>10408</v>
      </c>
      <c r="O395" s="181"/>
      <c r="P395" s="181"/>
      <c r="Q395" s="181"/>
      <c r="R395" s="181"/>
      <c r="S395" s="181"/>
      <c r="T395" s="181"/>
      <c r="U395" s="181"/>
    </row>
    <row r="396" spans="1:21" ht="28.2">
      <c r="A396" s="180">
        <v>1198687135</v>
      </c>
      <c r="B396" s="180" t="s">
        <v>416</v>
      </c>
      <c r="C396" s="180" t="s">
        <v>10409</v>
      </c>
      <c r="D396" s="181"/>
      <c r="E396" s="181"/>
      <c r="F396" s="181"/>
      <c r="G396" s="181"/>
      <c r="H396" s="181"/>
      <c r="I396" s="181"/>
      <c r="J396" s="181"/>
      <c r="L396" s="180">
        <v>1198687135</v>
      </c>
      <c r="M396" s="180" t="s">
        <v>416</v>
      </c>
      <c r="N396" s="180" t="s">
        <v>10409</v>
      </c>
      <c r="O396" s="181"/>
      <c r="P396" s="181"/>
      <c r="Q396" s="181"/>
      <c r="R396" s="181"/>
      <c r="S396" s="181"/>
      <c r="T396" s="181"/>
      <c r="U396" s="181"/>
    </row>
    <row r="397" spans="1:21" ht="28.2">
      <c r="A397" s="180">
        <v>1198687135</v>
      </c>
      <c r="B397" s="180" t="s">
        <v>416</v>
      </c>
      <c r="C397" s="180" t="s">
        <v>10410</v>
      </c>
      <c r="D397" s="181"/>
      <c r="E397" s="181"/>
      <c r="F397" s="181"/>
      <c r="G397" s="181"/>
      <c r="H397" s="181"/>
      <c r="I397" s="181"/>
      <c r="J397" s="181"/>
      <c r="L397" s="180">
        <v>1198687135</v>
      </c>
      <c r="M397" s="180" t="s">
        <v>416</v>
      </c>
      <c r="N397" s="180" t="s">
        <v>10410</v>
      </c>
      <c r="O397" s="181"/>
      <c r="P397" s="181"/>
      <c r="Q397" s="181"/>
      <c r="R397" s="181"/>
      <c r="S397" s="181"/>
      <c r="T397" s="181"/>
      <c r="U397" s="181"/>
    </row>
    <row r="398" spans="1:21" ht="28.2">
      <c r="A398" s="180">
        <v>1198687135</v>
      </c>
      <c r="B398" s="180" t="s">
        <v>416</v>
      </c>
      <c r="C398" s="180" t="s">
        <v>10411</v>
      </c>
      <c r="D398" s="180">
        <v>1</v>
      </c>
      <c r="E398" s="181"/>
      <c r="F398" s="181"/>
      <c r="G398" s="181"/>
      <c r="H398" s="181"/>
      <c r="I398" s="181"/>
      <c r="J398" s="181"/>
      <c r="L398" s="180">
        <v>1198687135</v>
      </c>
      <c r="M398" s="180" t="s">
        <v>416</v>
      </c>
      <c r="N398" s="180" t="s">
        <v>10411</v>
      </c>
      <c r="O398" s="180">
        <v>1</v>
      </c>
      <c r="P398" s="181"/>
      <c r="Q398" s="181"/>
      <c r="R398" s="181"/>
      <c r="S398" s="181"/>
      <c r="T398" s="181"/>
      <c r="U398" s="181"/>
    </row>
    <row r="399" spans="1:21" ht="28.2">
      <c r="A399" s="180">
        <v>1198687135</v>
      </c>
      <c r="B399" s="180" t="s">
        <v>416</v>
      </c>
      <c r="C399" s="180" t="s">
        <v>10412</v>
      </c>
      <c r="D399" s="180">
        <v>1</v>
      </c>
      <c r="E399" s="180">
        <v>1</v>
      </c>
      <c r="F399" s="180">
        <v>1</v>
      </c>
      <c r="G399" s="180">
        <v>1</v>
      </c>
      <c r="H399" s="180">
        <v>1</v>
      </c>
      <c r="I399" s="180">
        <v>1</v>
      </c>
      <c r="J399" s="181"/>
      <c r="L399" s="180">
        <v>1198687135</v>
      </c>
      <c r="M399" s="180" t="s">
        <v>416</v>
      </c>
      <c r="N399" s="180" t="s">
        <v>10412</v>
      </c>
      <c r="O399" s="180">
        <v>1</v>
      </c>
      <c r="P399" s="180">
        <v>1</v>
      </c>
      <c r="Q399" s="180">
        <v>1</v>
      </c>
      <c r="R399" s="180">
        <v>1</v>
      </c>
      <c r="S399" s="180">
        <v>1</v>
      </c>
      <c r="T399" s="180">
        <v>1</v>
      </c>
      <c r="U399" s="181"/>
    </row>
    <row r="400" spans="1:21" ht="28.2">
      <c r="A400" s="180">
        <v>1198687135</v>
      </c>
      <c r="B400" s="180" t="s">
        <v>416</v>
      </c>
      <c r="C400" s="180" t="s">
        <v>10413</v>
      </c>
      <c r="D400" s="181"/>
      <c r="E400" s="181"/>
      <c r="F400" s="181"/>
      <c r="G400" s="181"/>
      <c r="H400" s="181"/>
      <c r="I400" s="181"/>
      <c r="J400" s="181"/>
      <c r="L400" s="180">
        <v>1198687135</v>
      </c>
      <c r="M400" s="180" t="s">
        <v>416</v>
      </c>
      <c r="N400" s="180" t="s">
        <v>10413</v>
      </c>
      <c r="O400" s="181"/>
      <c r="P400" s="181"/>
      <c r="Q400" s="181"/>
      <c r="R400" s="181"/>
      <c r="S400" s="181"/>
      <c r="T400" s="181"/>
      <c r="U400" s="181"/>
    </row>
    <row r="401" spans="1:21" ht="28.2">
      <c r="A401" s="180">
        <v>1198687135</v>
      </c>
      <c r="B401" s="180" t="s">
        <v>416</v>
      </c>
      <c r="C401" s="180" t="s">
        <v>10414</v>
      </c>
      <c r="D401" s="181"/>
      <c r="E401" s="181"/>
      <c r="F401" s="181"/>
      <c r="G401" s="181"/>
      <c r="H401" s="181"/>
      <c r="I401" s="181"/>
      <c r="J401" s="181"/>
      <c r="L401" s="180">
        <v>1198687135</v>
      </c>
      <c r="M401" s="180" t="s">
        <v>416</v>
      </c>
      <c r="N401" s="180" t="s">
        <v>10414</v>
      </c>
      <c r="O401" s="181"/>
      <c r="P401" s="181"/>
      <c r="Q401" s="181"/>
      <c r="R401" s="181"/>
      <c r="S401" s="181"/>
      <c r="T401" s="181"/>
      <c r="U401" s="181"/>
    </row>
    <row r="402" spans="1:21" ht="28.2">
      <c r="A402" s="180">
        <v>1198687135</v>
      </c>
      <c r="B402" s="180" t="s">
        <v>416</v>
      </c>
      <c r="C402" s="180" t="s">
        <v>10415</v>
      </c>
      <c r="D402" s="181"/>
      <c r="E402" s="181"/>
      <c r="F402" s="181"/>
      <c r="G402" s="181"/>
      <c r="H402" s="181"/>
      <c r="I402" s="181"/>
      <c r="J402" s="181"/>
      <c r="L402" s="180">
        <v>1198687135</v>
      </c>
      <c r="M402" s="180" t="s">
        <v>416</v>
      </c>
      <c r="N402" s="180" t="s">
        <v>10415</v>
      </c>
      <c r="O402" s="181"/>
      <c r="P402" s="181"/>
      <c r="Q402" s="181"/>
      <c r="R402" s="181"/>
      <c r="S402" s="181"/>
      <c r="T402" s="181"/>
      <c r="U402" s="181"/>
    </row>
    <row r="403" spans="1:21" ht="28.2">
      <c r="A403" s="180">
        <v>1198687135</v>
      </c>
      <c r="B403" s="180" t="s">
        <v>416</v>
      </c>
      <c r="C403" s="180" t="s">
        <v>10416</v>
      </c>
      <c r="D403" s="180">
        <v>2</v>
      </c>
      <c r="E403" s="180">
        <v>2</v>
      </c>
      <c r="F403" s="181"/>
      <c r="G403" s="181"/>
      <c r="H403" s="181"/>
      <c r="I403" s="181"/>
      <c r="J403" s="181"/>
      <c r="L403" s="180">
        <v>1198687135</v>
      </c>
      <c r="M403" s="180" t="s">
        <v>416</v>
      </c>
      <c r="N403" s="180" t="s">
        <v>10416</v>
      </c>
      <c r="O403" s="180">
        <v>2</v>
      </c>
      <c r="P403" s="180">
        <v>2</v>
      </c>
      <c r="Q403" s="181"/>
      <c r="R403" s="181"/>
      <c r="S403" s="181"/>
      <c r="T403" s="181"/>
      <c r="U403" s="181"/>
    </row>
    <row r="404" spans="1:21" ht="28.2">
      <c r="A404" s="180">
        <v>1198687135</v>
      </c>
      <c r="B404" s="180" t="s">
        <v>416</v>
      </c>
      <c r="C404" s="180" t="s">
        <v>10417</v>
      </c>
      <c r="D404" s="180">
        <v>2</v>
      </c>
      <c r="E404" s="180">
        <v>2</v>
      </c>
      <c r="F404" s="180">
        <v>2</v>
      </c>
      <c r="G404" s="180">
        <v>2</v>
      </c>
      <c r="H404" s="180">
        <v>2</v>
      </c>
      <c r="I404" s="180">
        <v>2</v>
      </c>
      <c r="J404" s="181"/>
      <c r="L404" s="180">
        <v>1198687135</v>
      </c>
      <c r="M404" s="180" t="s">
        <v>416</v>
      </c>
      <c r="N404" s="180" t="s">
        <v>10417</v>
      </c>
      <c r="O404" s="180">
        <v>2</v>
      </c>
      <c r="P404" s="180">
        <v>2</v>
      </c>
      <c r="Q404" s="180">
        <v>2</v>
      </c>
      <c r="R404" s="180">
        <v>2</v>
      </c>
      <c r="S404" s="180">
        <v>2</v>
      </c>
      <c r="T404" s="180">
        <v>2</v>
      </c>
      <c r="U404" s="181"/>
    </row>
    <row r="405" spans="1:21" ht="28.2">
      <c r="A405" s="180">
        <v>1198687135</v>
      </c>
      <c r="B405" s="180" t="s">
        <v>416</v>
      </c>
      <c r="C405" s="180" t="s">
        <v>10418</v>
      </c>
      <c r="D405" s="180">
        <v>2</v>
      </c>
      <c r="E405" s="180">
        <v>2</v>
      </c>
      <c r="F405" s="181"/>
      <c r="G405" s="181"/>
      <c r="H405" s="181"/>
      <c r="I405" s="181"/>
      <c r="J405" s="181"/>
      <c r="L405" s="180">
        <v>1198687135</v>
      </c>
      <c r="M405" s="180" t="s">
        <v>416</v>
      </c>
      <c r="N405" s="180" t="s">
        <v>10418</v>
      </c>
      <c r="O405" s="180">
        <v>2</v>
      </c>
      <c r="P405" s="180">
        <v>2</v>
      </c>
      <c r="Q405" s="181"/>
      <c r="R405" s="181"/>
      <c r="S405" s="181"/>
      <c r="T405" s="181"/>
      <c r="U405" s="181"/>
    </row>
    <row r="406" spans="1:21" ht="28.2">
      <c r="A406" s="180">
        <v>1198687135</v>
      </c>
      <c r="B406" s="180" t="s">
        <v>416</v>
      </c>
      <c r="C406" s="180" t="s">
        <v>10419</v>
      </c>
      <c r="D406" s="180">
        <v>2</v>
      </c>
      <c r="E406" s="180">
        <v>2</v>
      </c>
      <c r="F406" s="180">
        <v>2</v>
      </c>
      <c r="G406" s="180">
        <v>2</v>
      </c>
      <c r="H406" s="180">
        <v>2</v>
      </c>
      <c r="I406" s="181"/>
      <c r="J406" s="181"/>
      <c r="L406" s="180">
        <v>1198687135</v>
      </c>
      <c r="M406" s="180" t="s">
        <v>416</v>
      </c>
      <c r="N406" s="180" t="s">
        <v>10419</v>
      </c>
      <c r="O406" s="180">
        <v>2</v>
      </c>
      <c r="P406" s="180">
        <v>2</v>
      </c>
      <c r="Q406" s="180">
        <v>2</v>
      </c>
      <c r="R406" s="180">
        <v>2</v>
      </c>
      <c r="S406" s="180">
        <v>2</v>
      </c>
      <c r="T406" s="181"/>
      <c r="U406" s="181"/>
    </row>
    <row r="407" spans="1:21" ht="28.2">
      <c r="A407" s="180">
        <v>1198687135</v>
      </c>
      <c r="B407" s="180" t="s">
        <v>416</v>
      </c>
      <c r="C407" s="180" t="s">
        <v>10420</v>
      </c>
      <c r="D407" s="181"/>
      <c r="E407" s="181"/>
      <c r="F407" s="181"/>
      <c r="G407" s="181"/>
      <c r="H407" s="181"/>
      <c r="I407" s="181"/>
      <c r="J407" s="181"/>
      <c r="L407" s="180">
        <v>1198687135</v>
      </c>
      <c r="M407" s="180" t="s">
        <v>416</v>
      </c>
      <c r="N407" s="180" t="s">
        <v>10420</v>
      </c>
      <c r="O407" s="181"/>
      <c r="P407" s="181"/>
      <c r="Q407" s="181"/>
      <c r="R407" s="181"/>
      <c r="S407" s="181"/>
      <c r="T407" s="181"/>
      <c r="U407" s="181"/>
    </row>
    <row r="408" spans="1:21" ht="28.2">
      <c r="A408" s="180">
        <v>1198687135</v>
      </c>
      <c r="B408" s="180" t="s">
        <v>416</v>
      </c>
      <c r="C408" s="180" t="s">
        <v>10421</v>
      </c>
      <c r="D408" s="181"/>
      <c r="E408" s="181"/>
      <c r="F408" s="181"/>
      <c r="G408" s="181"/>
      <c r="H408" s="181"/>
      <c r="I408" s="181"/>
      <c r="J408" s="181"/>
      <c r="L408" s="180">
        <v>1198687135</v>
      </c>
      <c r="M408" s="180" t="s">
        <v>416</v>
      </c>
      <c r="N408" s="180" t="s">
        <v>10421</v>
      </c>
      <c r="O408" s="181"/>
      <c r="P408" s="181"/>
      <c r="Q408" s="181"/>
      <c r="R408" s="181"/>
      <c r="S408" s="181"/>
      <c r="T408" s="181"/>
      <c r="U408" s="181"/>
    </row>
    <row r="409" spans="1:21" ht="28.2">
      <c r="A409" s="180">
        <v>1198687135</v>
      </c>
      <c r="B409" s="180" t="s">
        <v>416</v>
      </c>
      <c r="C409" s="180" t="s">
        <v>10422</v>
      </c>
      <c r="D409" s="181"/>
      <c r="E409" s="181"/>
      <c r="F409" s="181"/>
      <c r="G409" s="181"/>
      <c r="H409" s="181"/>
      <c r="I409" s="181"/>
      <c r="J409" s="181"/>
      <c r="L409" s="180">
        <v>1198687135</v>
      </c>
      <c r="M409" s="180" t="s">
        <v>416</v>
      </c>
      <c r="N409" s="180" t="s">
        <v>10422</v>
      </c>
      <c r="O409" s="181"/>
      <c r="P409" s="181"/>
      <c r="Q409" s="181"/>
      <c r="R409" s="181"/>
      <c r="S409" s="181"/>
      <c r="T409" s="181"/>
      <c r="U409" s="181"/>
    </row>
    <row r="410" spans="1:21" ht="28.2">
      <c r="A410" s="180">
        <v>1198687135</v>
      </c>
      <c r="B410" s="180" t="s">
        <v>416</v>
      </c>
      <c r="C410" s="180" t="s">
        <v>10423</v>
      </c>
      <c r="D410" s="181"/>
      <c r="E410" s="181"/>
      <c r="F410" s="181"/>
      <c r="G410" s="181"/>
      <c r="H410" s="181"/>
      <c r="I410" s="181"/>
      <c r="J410" s="181"/>
      <c r="L410" s="180">
        <v>1198687135</v>
      </c>
      <c r="M410" s="180" t="s">
        <v>416</v>
      </c>
      <c r="N410" s="180" t="s">
        <v>10423</v>
      </c>
      <c r="O410" s="181"/>
      <c r="P410" s="181"/>
      <c r="Q410" s="181"/>
      <c r="R410" s="181"/>
      <c r="S410" s="181"/>
      <c r="T410" s="181"/>
      <c r="U410" s="181"/>
    </row>
    <row r="411" spans="1:21" ht="28.2">
      <c r="A411" s="180">
        <v>1198687135</v>
      </c>
      <c r="B411" s="180" t="s">
        <v>416</v>
      </c>
      <c r="C411" s="180" t="s">
        <v>10424</v>
      </c>
      <c r="D411" s="181"/>
      <c r="E411" s="181"/>
      <c r="F411" s="181"/>
      <c r="G411" s="181"/>
      <c r="H411" s="181"/>
      <c r="I411" s="181"/>
      <c r="J411" s="181"/>
      <c r="L411" s="180">
        <v>1198687135</v>
      </c>
      <c r="M411" s="180" t="s">
        <v>416</v>
      </c>
      <c r="N411" s="180" t="s">
        <v>10424</v>
      </c>
      <c r="O411" s="181"/>
      <c r="P411" s="181"/>
      <c r="Q411" s="181"/>
      <c r="R411" s="181"/>
      <c r="S411" s="181"/>
      <c r="T411" s="181"/>
      <c r="U411" s="181"/>
    </row>
    <row r="412" spans="1:21" ht="28.2">
      <c r="A412" s="180">
        <v>1198687135</v>
      </c>
      <c r="B412" s="180" t="s">
        <v>416</v>
      </c>
      <c r="C412" s="180" t="s">
        <v>10425</v>
      </c>
      <c r="D412" s="180">
        <v>1</v>
      </c>
      <c r="E412" s="180">
        <v>1</v>
      </c>
      <c r="F412" s="180">
        <v>1</v>
      </c>
      <c r="G412" s="180">
        <v>1</v>
      </c>
      <c r="H412" s="181"/>
      <c r="I412" s="181"/>
      <c r="J412" s="181"/>
      <c r="L412" s="180">
        <v>1198687135</v>
      </c>
      <c r="M412" s="180" t="s">
        <v>416</v>
      </c>
      <c r="N412" s="180" t="s">
        <v>10425</v>
      </c>
      <c r="O412" s="180">
        <v>1</v>
      </c>
      <c r="P412" s="180">
        <v>1</v>
      </c>
      <c r="Q412" s="180">
        <v>1</v>
      </c>
      <c r="R412" s="180">
        <v>1</v>
      </c>
      <c r="S412" s="181"/>
      <c r="T412" s="181"/>
      <c r="U412" s="181"/>
    </row>
    <row r="413" spans="1:21" ht="28.2">
      <c r="A413" s="180">
        <v>1198687135</v>
      </c>
      <c r="B413" s="180" t="s">
        <v>416</v>
      </c>
      <c r="C413" s="180" t="s">
        <v>10426</v>
      </c>
      <c r="D413" s="181"/>
      <c r="E413" s="181"/>
      <c r="F413" s="181"/>
      <c r="G413" s="181"/>
      <c r="H413" s="181"/>
      <c r="I413" s="181"/>
      <c r="J413" s="181"/>
      <c r="L413" s="180">
        <v>1198687135</v>
      </c>
      <c r="M413" s="180" t="s">
        <v>416</v>
      </c>
      <c r="N413" s="180" t="s">
        <v>10426</v>
      </c>
      <c r="O413" s="181"/>
      <c r="P413" s="181"/>
      <c r="Q413" s="181"/>
      <c r="R413" s="181"/>
      <c r="S413" s="181"/>
      <c r="T413" s="181"/>
      <c r="U413" s="181"/>
    </row>
    <row r="414" spans="1:21" ht="28.2">
      <c r="A414" s="180">
        <v>1198687135</v>
      </c>
      <c r="B414" s="180" t="s">
        <v>416</v>
      </c>
      <c r="C414" s="180" t="s">
        <v>10427</v>
      </c>
      <c r="D414" s="180">
        <v>1</v>
      </c>
      <c r="E414" s="180">
        <v>1</v>
      </c>
      <c r="F414" s="180">
        <v>1</v>
      </c>
      <c r="G414" s="180">
        <v>1</v>
      </c>
      <c r="H414" s="181"/>
      <c r="I414" s="181"/>
      <c r="J414" s="181"/>
      <c r="L414" s="180">
        <v>1198687135</v>
      </c>
      <c r="M414" s="180" t="s">
        <v>416</v>
      </c>
      <c r="N414" s="180" t="s">
        <v>10427</v>
      </c>
      <c r="O414" s="180">
        <v>1</v>
      </c>
      <c r="P414" s="180">
        <v>1</v>
      </c>
      <c r="Q414" s="180">
        <v>1</v>
      </c>
      <c r="R414" s="180">
        <v>1</v>
      </c>
      <c r="S414" s="181"/>
      <c r="T414" s="181"/>
      <c r="U414" s="181"/>
    </row>
    <row r="415" spans="1:21" ht="28.2">
      <c r="A415" s="180">
        <v>1198687135</v>
      </c>
      <c r="B415" s="180" t="s">
        <v>416</v>
      </c>
      <c r="C415" s="180" t="s">
        <v>10428</v>
      </c>
      <c r="D415" s="180">
        <v>1</v>
      </c>
      <c r="E415" s="180">
        <v>1</v>
      </c>
      <c r="F415" s="180">
        <v>1</v>
      </c>
      <c r="G415" s="180">
        <v>1</v>
      </c>
      <c r="H415" s="181"/>
      <c r="I415" s="181"/>
      <c r="J415" s="181"/>
      <c r="L415" s="180">
        <v>1198687135</v>
      </c>
      <c r="M415" s="180" t="s">
        <v>416</v>
      </c>
      <c r="N415" s="180" t="s">
        <v>10428</v>
      </c>
      <c r="O415" s="180">
        <v>1</v>
      </c>
      <c r="P415" s="180">
        <v>1</v>
      </c>
      <c r="Q415" s="180">
        <v>1</v>
      </c>
      <c r="R415" s="180">
        <v>1</v>
      </c>
      <c r="S415" s="181"/>
      <c r="T415" s="181"/>
      <c r="U415" s="181"/>
    </row>
    <row r="416" spans="1:21" ht="28.2">
      <c r="A416" s="180">
        <v>1198687135</v>
      </c>
      <c r="B416" s="180" t="s">
        <v>416</v>
      </c>
      <c r="C416" s="180" t="s">
        <v>10429</v>
      </c>
      <c r="D416" s="180">
        <v>1</v>
      </c>
      <c r="E416" s="180">
        <v>1</v>
      </c>
      <c r="F416" s="180">
        <v>1</v>
      </c>
      <c r="G416" s="180">
        <v>1</v>
      </c>
      <c r="H416" s="181"/>
      <c r="I416" s="181"/>
      <c r="J416" s="181"/>
      <c r="L416" s="180">
        <v>1198687135</v>
      </c>
      <c r="M416" s="180" t="s">
        <v>416</v>
      </c>
      <c r="N416" s="180" t="s">
        <v>10429</v>
      </c>
      <c r="O416" s="180">
        <v>1</v>
      </c>
      <c r="P416" s="180">
        <v>1</v>
      </c>
      <c r="Q416" s="180">
        <v>1</v>
      </c>
      <c r="R416" s="180">
        <v>1</v>
      </c>
      <c r="S416" s="181"/>
      <c r="T416" s="181"/>
      <c r="U416" s="181"/>
    </row>
    <row r="417" spans="1:21" ht="41.4">
      <c r="A417" s="180">
        <v>1198687135</v>
      </c>
      <c r="B417" s="180" t="s">
        <v>416</v>
      </c>
      <c r="C417" s="180" t="s">
        <v>10430</v>
      </c>
      <c r="D417" s="181"/>
      <c r="E417" s="181"/>
      <c r="F417" s="181"/>
      <c r="G417" s="181"/>
      <c r="H417" s="181"/>
      <c r="I417" s="181"/>
      <c r="J417" s="181"/>
      <c r="L417" s="180">
        <v>1198687135</v>
      </c>
      <c r="M417" s="180" t="s">
        <v>416</v>
      </c>
      <c r="N417" s="180" t="s">
        <v>10430</v>
      </c>
      <c r="O417" s="181"/>
      <c r="P417" s="181"/>
      <c r="Q417" s="181"/>
      <c r="R417" s="181"/>
      <c r="S417" s="181"/>
      <c r="T417" s="181"/>
      <c r="U417" s="181"/>
    </row>
    <row r="418" spans="1:21" ht="28.2">
      <c r="A418" s="180">
        <v>1198687135</v>
      </c>
      <c r="B418" s="180" t="s">
        <v>416</v>
      </c>
      <c r="C418" s="180" t="s">
        <v>10431</v>
      </c>
      <c r="D418" s="180">
        <v>1</v>
      </c>
      <c r="E418" s="180">
        <v>1</v>
      </c>
      <c r="F418" s="181"/>
      <c r="G418" s="181"/>
      <c r="H418" s="181"/>
      <c r="I418" s="181"/>
      <c r="J418" s="181"/>
      <c r="L418" s="180">
        <v>1198687135</v>
      </c>
      <c r="M418" s="180" t="s">
        <v>416</v>
      </c>
      <c r="N418" s="180" t="s">
        <v>10431</v>
      </c>
      <c r="O418" s="180">
        <v>1</v>
      </c>
      <c r="P418" s="180">
        <v>1</v>
      </c>
      <c r="Q418" s="181"/>
      <c r="R418" s="181"/>
      <c r="S418" s="181"/>
      <c r="T418" s="181"/>
      <c r="U418" s="181"/>
    </row>
    <row r="419" spans="1:21" ht="28.2">
      <c r="A419" s="180">
        <v>1198687135</v>
      </c>
      <c r="B419" s="180" t="s">
        <v>416</v>
      </c>
      <c r="C419" s="180" t="s">
        <v>10432</v>
      </c>
      <c r="D419" s="180">
        <v>2</v>
      </c>
      <c r="E419" s="180">
        <v>2</v>
      </c>
      <c r="F419" s="180">
        <v>2</v>
      </c>
      <c r="G419" s="180">
        <v>2</v>
      </c>
      <c r="H419" s="180">
        <v>2</v>
      </c>
      <c r="I419" s="180">
        <v>2</v>
      </c>
      <c r="J419" s="181"/>
      <c r="L419" s="180">
        <v>1198687135</v>
      </c>
      <c r="M419" s="180" t="s">
        <v>416</v>
      </c>
      <c r="N419" s="180" t="s">
        <v>10432</v>
      </c>
      <c r="O419" s="180">
        <v>2</v>
      </c>
      <c r="P419" s="180">
        <v>2</v>
      </c>
      <c r="Q419" s="180">
        <v>2</v>
      </c>
      <c r="R419" s="180">
        <v>2</v>
      </c>
      <c r="S419" s="180">
        <v>2</v>
      </c>
      <c r="T419" s="180">
        <v>2</v>
      </c>
      <c r="U419" s="181"/>
    </row>
    <row r="420" spans="1:21" ht="28.2">
      <c r="A420" s="180">
        <v>1198687135</v>
      </c>
      <c r="B420" s="180" t="s">
        <v>416</v>
      </c>
      <c r="C420" s="180" t="s">
        <v>10433</v>
      </c>
      <c r="D420" s="180">
        <v>1</v>
      </c>
      <c r="E420" s="180">
        <v>1</v>
      </c>
      <c r="F420" s="180">
        <v>1</v>
      </c>
      <c r="G420" s="180">
        <v>1</v>
      </c>
      <c r="H420" s="180">
        <v>1</v>
      </c>
      <c r="I420" s="180">
        <v>1</v>
      </c>
      <c r="J420" s="181"/>
      <c r="L420" s="180">
        <v>1198687135</v>
      </c>
      <c r="M420" s="180" t="s">
        <v>416</v>
      </c>
      <c r="N420" s="180" t="s">
        <v>10433</v>
      </c>
      <c r="O420" s="180">
        <v>1</v>
      </c>
      <c r="P420" s="180">
        <v>1</v>
      </c>
      <c r="Q420" s="180">
        <v>1</v>
      </c>
      <c r="R420" s="180">
        <v>1</v>
      </c>
      <c r="S420" s="180">
        <v>1</v>
      </c>
      <c r="T420" s="180">
        <v>1</v>
      </c>
      <c r="U420" s="181"/>
    </row>
    <row r="421" spans="1:21" ht="28.2">
      <c r="A421" s="180">
        <v>1198687135</v>
      </c>
      <c r="B421" s="180" t="s">
        <v>416</v>
      </c>
      <c r="C421" s="180" t="s">
        <v>10434</v>
      </c>
      <c r="D421" s="181"/>
      <c r="E421" s="181"/>
      <c r="F421" s="181"/>
      <c r="G421" s="181"/>
      <c r="H421" s="181"/>
      <c r="I421" s="181"/>
      <c r="J421" s="181"/>
      <c r="L421" s="180">
        <v>1198687135</v>
      </c>
      <c r="M421" s="180" t="s">
        <v>416</v>
      </c>
      <c r="N421" s="180" t="s">
        <v>10434</v>
      </c>
      <c r="O421" s="181"/>
      <c r="P421" s="181"/>
      <c r="Q421" s="181"/>
      <c r="R421" s="181"/>
      <c r="S421" s="181"/>
      <c r="T421" s="181"/>
      <c r="U421" s="181"/>
    </row>
    <row r="422" spans="1:21" ht="28.2">
      <c r="A422" s="180">
        <v>1198687135</v>
      </c>
      <c r="B422" s="180" t="s">
        <v>416</v>
      </c>
      <c r="C422" s="180" t="s">
        <v>10435</v>
      </c>
      <c r="D422" s="180">
        <v>1</v>
      </c>
      <c r="E422" s="180">
        <v>1</v>
      </c>
      <c r="F422" s="180">
        <v>1</v>
      </c>
      <c r="G422" s="180">
        <v>1</v>
      </c>
      <c r="H422" s="180">
        <v>1</v>
      </c>
      <c r="I422" s="180">
        <v>1</v>
      </c>
      <c r="J422" s="181"/>
      <c r="L422" s="180">
        <v>1198687135</v>
      </c>
      <c r="M422" s="180" t="s">
        <v>416</v>
      </c>
      <c r="N422" s="180" t="s">
        <v>10435</v>
      </c>
      <c r="O422" s="180">
        <v>1</v>
      </c>
      <c r="P422" s="180">
        <v>1</v>
      </c>
      <c r="Q422" s="180">
        <v>1</v>
      </c>
      <c r="R422" s="180">
        <v>1</v>
      </c>
      <c r="S422" s="180">
        <v>1</v>
      </c>
      <c r="T422" s="180">
        <v>1</v>
      </c>
      <c r="U422" s="180">
        <v>1</v>
      </c>
    </row>
    <row r="423" spans="1:21" ht="28.2">
      <c r="A423" s="180">
        <v>1198687135</v>
      </c>
      <c r="B423" s="180" t="s">
        <v>416</v>
      </c>
      <c r="C423" s="180" t="s">
        <v>10436</v>
      </c>
      <c r="D423" s="180">
        <v>2</v>
      </c>
      <c r="E423" s="180">
        <v>2</v>
      </c>
      <c r="F423" s="180">
        <v>2</v>
      </c>
      <c r="G423" s="180">
        <v>2</v>
      </c>
      <c r="H423" s="180">
        <v>2</v>
      </c>
      <c r="I423" s="180">
        <v>2</v>
      </c>
      <c r="J423" s="181"/>
      <c r="L423" s="180">
        <v>1198687135</v>
      </c>
      <c r="M423" s="180" t="s">
        <v>416</v>
      </c>
      <c r="N423" s="180" t="s">
        <v>10436</v>
      </c>
      <c r="O423" s="180">
        <v>2</v>
      </c>
      <c r="P423" s="180">
        <v>2</v>
      </c>
      <c r="Q423" s="180">
        <v>2</v>
      </c>
      <c r="R423" s="180">
        <v>2</v>
      </c>
      <c r="S423" s="180">
        <v>2</v>
      </c>
      <c r="T423" s="180">
        <v>2</v>
      </c>
      <c r="U423" s="180">
        <v>2</v>
      </c>
    </row>
    <row r="424" spans="1:21" ht="28.2">
      <c r="A424" s="180">
        <v>1198687135</v>
      </c>
      <c r="B424" s="180" t="s">
        <v>416</v>
      </c>
      <c r="C424" s="180" t="s">
        <v>10437</v>
      </c>
      <c r="D424" s="180">
        <v>1</v>
      </c>
      <c r="E424" s="180">
        <v>1</v>
      </c>
      <c r="F424" s="180">
        <v>1</v>
      </c>
      <c r="G424" s="180">
        <v>1</v>
      </c>
      <c r="H424" s="180">
        <v>1</v>
      </c>
      <c r="I424" s="180">
        <v>1</v>
      </c>
      <c r="J424" s="181"/>
      <c r="L424" s="180">
        <v>1198687135</v>
      </c>
      <c r="M424" s="180" t="s">
        <v>416</v>
      </c>
      <c r="N424" s="180" t="s">
        <v>10437</v>
      </c>
      <c r="O424" s="180">
        <v>1</v>
      </c>
      <c r="P424" s="180">
        <v>1</v>
      </c>
      <c r="Q424" s="180">
        <v>1</v>
      </c>
      <c r="R424" s="180">
        <v>1</v>
      </c>
      <c r="S424" s="180">
        <v>1</v>
      </c>
      <c r="T424" s="180">
        <v>1</v>
      </c>
      <c r="U424" s="180">
        <v>1</v>
      </c>
    </row>
    <row r="425" spans="1:21" ht="28.2">
      <c r="A425" s="180">
        <v>1198687135</v>
      </c>
      <c r="B425" s="180" t="s">
        <v>416</v>
      </c>
      <c r="C425" s="180" t="s">
        <v>10438</v>
      </c>
      <c r="D425" s="180">
        <v>1</v>
      </c>
      <c r="E425" s="180">
        <v>1</v>
      </c>
      <c r="F425" s="180">
        <v>1</v>
      </c>
      <c r="G425" s="180">
        <v>1</v>
      </c>
      <c r="H425" s="180">
        <v>1</v>
      </c>
      <c r="I425" s="180">
        <v>1</v>
      </c>
      <c r="J425" s="181"/>
      <c r="L425" s="180">
        <v>1198687135</v>
      </c>
      <c r="M425" s="180" t="s">
        <v>416</v>
      </c>
      <c r="N425" s="180" t="s">
        <v>10438</v>
      </c>
      <c r="O425" s="180">
        <v>1</v>
      </c>
      <c r="P425" s="180">
        <v>1</v>
      </c>
      <c r="Q425" s="180">
        <v>1</v>
      </c>
      <c r="R425" s="180">
        <v>1</v>
      </c>
      <c r="S425" s="180">
        <v>1</v>
      </c>
      <c r="T425" s="180">
        <v>1</v>
      </c>
      <c r="U425" s="180">
        <v>1</v>
      </c>
    </row>
    <row r="426" spans="1:21" ht="28.2">
      <c r="A426" s="180">
        <v>1198687135</v>
      </c>
      <c r="B426" s="180" t="s">
        <v>416</v>
      </c>
      <c r="C426" s="180" t="s">
        <v>10439</v>
      </c>
      <c r="D426" s="181"/>
      <c r="E426" s="181"/>
      <c r="F426" s="181"/>
      <c r="G426" s="181"/>
      <c r="H426" s="181"/>
      <c r="I426" s="181"/>
      <c r="J426" s="181"/>
      <c r="L426" s="180">
        <v>1198687135</v>
      </c>
      <c r="M426" s="180" t="s">
        <v>416</v>
      </c>
      <c r="N426" s="180" t="s">
        <v>10439</v>
      </c>
      <c r="O426" s="181"/>
      <c r="P426" s="181"/>
      <c r="Q426" s="181"/>
      <c r="R426" s="181"/>
      <c r="S426" s="181"/>
      <c r="T426" s="181"/>
      <c r="U426" s="181"/>
    </row>
    <row r="427" spans="1:21" ht="28.2">
      <c r="A427" s="180">
        <v>1198687135</v>
      </c>
      <c r="B427" s="180" t="s">
        <v>416</v>
      </c>
      <c r="C427" s="180" t="s">
        <v>10440</v>
      </c>
      <c r="D427" s="180">
        <v>1</v>
      </c>
      <c r="E427" s="181"/>
      <c r="F427" s="181"/>
      <c r="G427" s="181"/>
      <c r="H427" s="181"/>
      <c r="I427" s="181"/>
      <c r="J427" s="181"/>
      <c r="L427" s="180">
        <v>1198687135</v>
      </c>
      <c r="M427" s="180" t="s">
        <v>416</v>
      </c>
      <c r="N427" s="180" t="s">
        <v>10440</v>
      </c>
      <c r="O427" s="180">
        <v>1</v>
      </c>
      <c r="P427" s="181"/>
      <c r="Q427" s="181"/>
      <c r="R427" s="181"/>
      <c r="S427" s="181"/>
      <c r="T427" s="181"/>
      <c r="U427" s="181"/>
    </row>
    <row r="428" spans="1:21" ht="28.2">
      <c r="A428" s="180">
        <v>1198687135</v>
      </c>
      <c r="B428" s="180" t="s">
        <v>416</v>
      </c>
      <c r="C428" s="180" t="s">
        <v>10441</v>
      </c>
      <c r="D428" s="181"/>
      <c r="E428" s="181"/>
      <c r="F428" s="181"/>
      <c r="G428" s="181"/>
      <c r="H428" s="181"/>
      <c r="I428" s="181"/>
      <c r="J428" s="181"/>
      <c r="L428" s="180">
        <v>1198687135</v>
      </c>
      <c r="M428" s="180" t="s">
        <v>416</v>
      </c>
      <c r="N428" s="180" t="s">
        <v>10441</v>
      </c>
      <c r="O428" s="181"/>
      <c r="P428" s="181"/>
      <c r="Q428" s="181"/>
      <c r="R428" s="181"/>
      <c r="S428" s="181"/>
      <c r="T428" s="181"/>
      <c r="U428" s="181"/>
    </row>
    <row r="429" spans="1:21" ht="28.2">
      <c r="A429" s="180">
        <v>1198687135</v>
      </c>
      <c r="B429" s="180" t="s">
        <v>416</v>
      </c>
      <c r="C429" s="180" t="s">
        <v>10442</v>
      </c>
      <c r="D429" s="180">
        <v>1</v>
      </c>
      <c r="E429" s="181"/>
      <c r="F429" s="181"/>
      <c r="G429" s="181"/>
      <c r="H429" s="181"/>
      <c r="I429" s="181"/>
      <c r="J429" s="181"/>
      <c r="L429" s="180">
        <v>1198687135</v>
      </c>
      <c r="M429" s="180" t="s">
        <v>416</v>
      </c>
      <c r="N429" s="180" t="s">
        <v>10442</v>
      </c>
      <c r="O429" s="180">
        <v>1</v>
      </c>
      <c r="P429" s="181"/>
      <c r="Q429" s="181"/>
      <c r="R429" s="181"/>
      <c r="S429" s="181"/>
      <c r="T429" s="181"/>
      <c r="U429" s="181"/>
    </row>
    <row r="430" spans="1:21" ht="28.2">
      <c r="A430" s="180">
        <v>1198687135</v>
      </c>
      <c r="B430" s="180" t="s">
        <v>416</v>
      </c>
      <c r="C430" s="180" t="s">
        <v>10443</v>
      </c>
      <c r="D430" s="181"/>
      <c r="E430" s="181"/>
      <c r="F430" s="181"/>
      <c r="G430" s="181"/>
      <c r="H430" s="181"/>
      <c r="I430" s="181"/>
      <c r="J430" s="181"/>
      <c r="L430" s="180">
        <v>1198687135</v>
      </c>
      <c r="M430" s="180" t="s">
        <v>416</v>
      </c>
      <c r="N430" s="180" t="s">
        <v>10443</v>
      </c>
      <c r="O430" s="181"/>
      <c r="P430" s="181"/>
      <c r="Q430" s="181"/>
      <c r="R430" s="181"/>
      <c r="S430" s="181"/>
      <c r="T430" s="181"/>
      <c r="U430" s="181"/>
    </row>
    <row r="431" spans="1:21" ht="28.2">
      <c r="A431" s="180">
        <v>1198687135</v>
      </c>
      <c r="B431" s="180" t="s">
        <v>416</v>
      </c>
      <c r="C431" s="180" t="s">
        <v>10444</v>
      </c>
      <c r="D431" s="180">
        <v>1</v>
      </c>
      <c r="E431" s="180">
        <v>1</v>
      </c>
      <c r="F431" s="180">
        <v>1</v>
      </c>
      <c r="G431" s="180">
        <v>1</v>
      </c>
      <c r="H431" s="180">
        <v>1</v>
      </c>
      <c r="I431" s="180">
        <v>2</v>
      </c>
      <c r="J431" s="181"/>
      <c r="L431" s="180">
        <v>1198687135</v>
      </c>
      <c r="M431" s="180" t="s">
        <v>416</v>
      </c>
      <c r="N431" s="180" t="s">
        <v>10444</v>
      </c>
      <c r="O431" s="180">
        <v>1</v>
      </c>
      <c r="P431" s="180">
        <v>1</v>
      </c>
      <c r="Q431" s="180">
        <v>1</v>
      </c>
      <c r="R431" s="180">
        <v>1</v>
      </c>
      <c r="S431" s="180">
        <v>1</v>
      </c>
      <c r="T431" s="180">
        <v>2</v>
      </c>
      <c r="U431" s="180">
        <v>2</v>
      </c>
    </row>
    <row r="432" spans="1:21" ht="28.2">
      <c r="A432" s="180">
        <v>1198687135</v>
      </c>
      <c r="B432" s="180" t="s">
        <v>416</v>
      </c>
      <c r="C432" s="180" t="s">
        <v>3688</v>
      </c>
      <c r="D432" s="180">
        <v>1</v>
      </c>
      <c r="E432" s="180">
        <v>1</v>
      </c>
      <c r="F432" s="181"/>
      <c r="G432" s="181"/>
      <c r="H432" s="181"/>
      <c r="I432" s="181"/>
      <c r="J432" s="181"/>
      <c r="L432" s="180">
        <v>1198687135</v>
      </c>
      <c r="M432" s="180" t="s">
        <v>416</v>
      </c>
      <c r="N432" s="180" t="s">
        <v>3688</v>
      </c>
      <c r="O432" s="180">
        <v>1</v>
      </c>
      <c r="P432" s="180">
        <v>1</v>
      </c>
      <c r="Q432" s="181"/>
      <c r="R432" s="181"/>
      <c r="S432" s="181"/>
      <c r="T432" s="181"/>
      <c r="U432" s="181"/>
    </row>
    <row r="433" spans="1:21" ht="28.2">
      <c r="A433" s="180">
        <v>1198687135</v>
      </c>
      <c r="B433" s="180" t="s">
        <v>416</v>
      </c>
      <c r="C433" s="180" t="s">
        <v>10445</v>
      </c>
      <c r="D433" s="181"/>
      <c r="E433" s="181"/>
      <c r="F433" s="181"/>
      <c r="G433" s="181"/>
      <c r="H433" s="181"/>
      <c r="I433" s="181"/>
      <c r="J433" s="181"/>
      <c r="L433" s="180">
        <v>1198687135</v>
      </c>
      <c r="M433" s="180" t="s">
        <v>416</v>
      </c>
      <c r="N433" s="180" t="s">
        <v>10445</v>
      </c>
      <c r="O433" s="181"/>
      <c r="P433" s="181"/>
      <c r="Q433" s="181"/>
      <c r="R433" s="181"/>
      <c r="S433" s="181"/>
      <c r="T433" s="181"/>
      <c r="U433" s="181"/>
    </row>
    <row r="434" spans="1:21" ht="28.2">
      <c r="A434" s="180">
        <v>1198687135</v>
      </c>
      <c r="B434" s="180" t="s">
        <v>416</v>
      </c>
      <c r="C434" s="180" t="s">
        <v>10446</v>
      </c>
      <c r="D434" s="181"/>
      <c r="E434" s="181"/>
      <c r="F434" s="181"/>
      <c r="G434" s="181"/>
      <c r="H434" s="181"/>
      <c r="I434" s="181"/>
      <c r="J434" s="181"/>
      <c r="L434" s="180">
        <v>1198687135</v>
      </c>
      <c r="M434" s="180" t="s">
        <v>416</v>
      </c>
      <c r="N434" s="180" t="s">
        <v>10446</v>
      </c>
      <c r="O434" s="181"/>
      <c r="P434" s="181"/>
      <c r="Q434" s="181"/>
      <c r="R434" s="181"/>
      <c r="S434" s="181"/>
      <c r="T434" s="181"/>
      <c r="U434" s="181"/>
    </row>
    <row r="435" spans="1:21" ht="28.2">
      <c r="A435" s="180">
        <v>1198687135</v>
      </c>
      <c r="B435" s="180" t="s">
        <v>416</v>
      </c>
      <c r="C435" s="180" t="s">
        <v>10447</v>
      </c>
      <c r="D435" s="180">
        <v>1</v>
      </c>
      <c r="E435" s="181"/>
      <c r="F435" s="181"/>
      <c r="G435" s="181"/>
      <c r="H435" s="181"/>
      <c r="I435" s="181"/>
      <c r="J435" s="181"/>
      <c r="L435" s="180">
        <v>1198687135</v>
      </c>
      <c r="M435" s="180" t="s">
        <v>416</v>
      </c>
      <c r="N435" s="180" t="s">
        <v>10447</v>
      </c>
      <c r="O435" s="180">
        <v>1</v>
      </c>
      <c r="P435" s="181"/>
      <c r="Q435" s="181"/>
      <c r="R435" s="181"/>
      <c r="S435" s="181"/>
      <c r="T435" s="181"/>
      <c r="U435" s="181"/>
    </row>
    <row r="436" spans="1:21" ht="28.2">
      <c r="A436" s="180">
        <v>1198687135</v>
      </c>
      <c r="B436" s="180" t="s">
        <v>416</v>
      </c>
      <c r="C436" s="180" t="s">
        <v>10448</v>
      </c>
      <c r="D436" s="180">
        <v>1</v>
      </c>
      <c r="E436" s="181"/>
      <c r="F436" s="181"/>
      <c r="G436" s="181"/>
      <c r="H436" s="181"/>
      <c r="I436" s="181"/>
      <c r="J436" s="181"/>
      <c r="L436" s="180">
        <v>1198687135</v>
      </c>
      <c r="M436" s="180" t="s">
        <v>416</v>
      </c>
      <c r="N436" s="180" t="s">
        <v>10448</v>
      </c>
      <c r="O436" s="180">
        <v>1</v>
      </c>
      <c r="P436" s="181"/>
      <c r="Q436" s="181"/>
      <c r="R436" s="181"/>
      <c r="S436" s="181"/>
      <c r="T436" s="181"/>
      <c r="U436" s="181"/>
    </row>
    <row r="437" spans="1:21" ht="28.2">
      <c r="A437" s="180">
        <v>1198687135</v>
      </c>
      <c r="B437" s="180" t="s">
        <v>416</v>
      </c>
      <c r="C437" s="180" t="s">
        <v>10449</v>
      </c>
      <c r="D437" s="181"/>
      <c r="E437" s="181"/>
      <c r="F437" s="181"/>
      <c r="G437" s="181"/>
      <c r="H437" s="181"/>
      <c r="I437" s="181"/>
      <c r="J437" s="181"/>
      <c r="L437" s="180">
        <v>1198687135</v>
      </c>
      <c r="M437" s="180" t="s">
        <v>416</v>
      </c>
      <c r="N437" s="180" t="s">
        <v>10449</v>
      </c>
      <c r="O437" s="181"/>
      <c r="P437" s="181"/>
      <c r="Q437" s="181"/>
      <c r="R437" s="181"/>
      <c r="S437" s="181"/>
      <c r="T437" s="181"/>
      <c r="U437" s="181"/>
    </row>
    <row r="438" spans="1:21" ht="28.2">
      <c r="A438" s="180">
        <v>1198687135</v>
      </c>
      <c r="B438" s="180" t="s">
        <v>416</v>
      </c>
      <c r="C438" s="180" t="s">
        <v>10450</v>
      </c>
      <c r="D438" s="180">
        <v>1</v>
      </c>
      <c r="E438" s="181"/>
      <c r="F438" s="181"/>
      <c r="G438" s="181"/>
      <c r="H438" s="181"/>
      <c r="I438" s="181"/>
      <c r="J438" s="181"/>
      <c r="L438" s="180">
        <v>1198687135</v>
      </c>
      <c r="M438" s="180" t="s">
        <v>416</v>
      </c>
      <c r="N438" s="180" t="s">
        <v>10450</v>
      </c>
      <c r="O438" s="180">
        <v>1</v>
      </c>
      <c r="P438" s="181"/>
      <c r="Q438" s="181"/>
      <c r="R438" s="181"/>
      <c r="S438" s="181"/>
      <c r="T438" s="181"/>
      <c r="U438" s="181"/>
    </row>
    <row r="439" spans="1:21" ht="28.2">
      <c r="A439" s="180">
        <v>1198687135</v>
      </c>
      <c r="B439" s="180" t="s">
        <v>416</v>
      </c>
      <c r="C439" s="180" t="s">
        <v>10451</v>
      </c>
      <c r="D439" s="180">
        <v>4</v>
      </c>
      <c r="E439" s="180">
        <v>4</v>
      </c>
      <c r="F439" s="180">
        <v>4</v>
      </c>
      <c r="G439" s="180">
        <v>4</v>
      </c>
      <c r="H439" s="180">
        <v>4</v>
      </c>
      <c r="I439" s="180">
        <v>4</v>
      </c>
      <c r="J439" s="181"/>
      <c r="L439" s="180">
        <v>1198687135</v>
      </c>
      <c r="M439" s="180" t="s">
        <v>416</v>
      </c>
      <c r="N439" s="180" t="s">
        <v>10451</v>
      </c>
      <c r="O439" s="180">
        <v>4</v>
      </c>
      <c r="P439" s="180">
        <v>4</v>
      </c>
      <c r="Q439" s="180">
        <v>4</v>
      </c>
      <c r="R439" s="180">
        <v>4</v>
      </c>
      <c r="S439" s="180">
        <v>4</v>
      </c>
      <c r="T439" s="180">
        <v>4</v>
      </c>
      <c r="U439" s="180">
        <v>4</v>
      </c>
    </row>
    <row r="440" spans="1:21" ht="28.2">
      <c r="A440" s="180">
        <v>1198687135</v>
      </c>
      <c r="B440" s="180" t="s">
        <v>416</v>
      </c>
      <c r="C440" s="180" t="s">
        <v>10452</v>
      </c>
      <c r="D440" s="180">
        <v>1</v>
      </c>
      <c r="E440" s="181"/>
      <c r="F440" s="181"/>
      <c r="G440" s="181"/>
      <c r="H440" s="181"/>
      <c r="I440" s="181"/>
      <c r="J440" s="181"/>
      <c r="L440" s="180">
        <v>1198687135</v>
      </c>
      <c r="M440" s="180" t="s">
        <v>416</v>
      </c>
      <c r="N440" s="180" t="s">
        <v>10452</v>
      </c>
      <c r="O440" s="180">
        <v>1</v>
      </c>
      <c r="P440" s="181"/>
      <c r="Q440" s="181"/>
      <c r="R440" s="181"/>
      <c r="S440" s="181"/>
      <c r="T440" s="181"/>
      <c r="U440" s="181"/>
    </row>
    <row r="441" spans="1:21" ht="28.2">
      <c r="A441" s="180">
        <v>1198687135</v>
      </c>
      <c r="B441" s="180" t="s">
        <v>416</v>
      </c>
      <c r="C441" s="180" t="s">
        <v>10453</v>
      </c>
      <c r="D441" s="180">
        <v>1</v>
      </c>
      <c r="E441" s="181"/>
      <c r="F441" s="181"/>
      <c r="G441" s="181"/>
      <c r="H441" s="181"/>
      <c r="I441" s="181"/>
      <c r="J441" s="181"/>
      <c r="L441" s="180">
        <v>1198687135</v>
      </c>
      <c r="M441" s="180" t="s">
        <v>416</v>
      </c>
      <c r="N441" s="180" t="s">
        <v>10453</v>
      </c>
      <c r="O441" s="180">
        <v>1</v>
      </c>
      <c r="P441" s="181"/>
      <c r="Q441" s="181"/>
      <c r="R441" s="181"/>
      <c r="S441" s="181"/>
      <c r="T441" s="181"/>
      <c r="U441" s="181"/>
    </row>
    <row r="442" spans="1:21" ht="28.2">
      <c r="A442" s="180">
        <v>1198687135</v>
      </c>
      <c r="B442" s="180" t="s">
        <v>416</v>
      </c>
      <c r="C442" s="180" t="s">
        <v>10454</v>
      </c>
      <c r="D442" s="181"/>
      <c r="E442" s="181"/>
      <c r="F442" s="181"/>
      <c r="G442" s="181"/>
      <c r="H442" s="181"/>
      <c r="I442" s="181"/>
      <c r="J442" s="181"/>
      <c r="L442" s="180">
        <v>1198687135</v>
      </c>
      <c r="M442" s="180" t="s">
        <v>416</v>
      </c>
      <c r="N442" s="180" t="s">
        <v>10454</v>
      </c>
      <c r="O442" s="181"/>
      <c r="P442" s="181"/>
      <c r="Q442" s="181"/>
      <c r="R442" s="181"/>
      <c r="S442" s="181"/>
      <c r="T442" s="181"/>
      <c r="U442" s="181"/>
    </row>
    <row r="443" spans="1:21" ht="28.2">
      <c r="A443" s="180">
        <v>1198687135</v>
      </c>
      <c r="B443" s="180" t="s">
        <v>416</v>
      </c>
      <c r="C443" s="180" t="s">
        <v>10455</v>
      </c>
      <c r="D443" s="181"/>
      <c r="E443" s="181"/>
      <c r="F443" s="181"/>
      <c r="G443" s="181"/>
      <c r="H443" s="181"/>
      <c r="I443" s="181"/>
      <c r="J443" s="181"/>
      <c r="L443" s="180">
        <v>1198687135</v>
      </c>
      <c r="M443" s="180" t="s">
        <v>416</v>
      </c>
      <c r="N443" s="180" t="s">
        <v>10455</v>
      </c>
      <c r="O443" s="181"/>
      <c r="P443" s="181"/>
      <c r="Q443" s="181"/>
      <c r="R443" s="181"/>
      <c r="S443" s="181"/>
      <c r="T443" s="181"/>
      <c r="U443" s="181"/>
    </row>
    <row r="444" spans="1:21" ht="28.2">
      <c r="A444" s="180">
        <v>1198687135</v>
      </c>
      <c r="B444" s="180" t="s">
        <v>416</v>
      </c>
      <c r="C444" s="180" t="s">
        <v>10456</v>
      </c>
      <c r="D444" s="181"/>
      <c r="E444" s="181"/>
      <c r="F444" s="181"/>
      <c r="G444" s="181"/>
      <c r="H444" s="181"/>
      <c r="I444" s="181"/>
      <c r="J444" s="181"/>
      <c r="L444" s="180">
        <v>1198687135</v>
      </c>
      <c r="M444" s="180" t="s">
        <v>416</v>
      </c>
      <c r="N444" s="180" t="s">
        <v>10456</v>
      </c>
      <c r="O444" s="181"/>
      <c r="P444" s="181"/>
      <c r="Q444" s="181"/>
      <c r="R444" s="181"/>
      <c r="S444" s="181"/>
      <c r="T444" s="181"/>
      <c r="U444" s="181"/>
    </row>
    <row r="445" spans="1:21" ht="28.2">
      <c r="A445" s="180">
        <v>1198687135</v>
      </c>
      <c r="B445" s="180" t="s">
        <v>416</v>
      </c>
      <c r="C445" s="180" t="s">
        <v>10457</v>
      </c>
      <c r="D445" s="181"/>
      <c r="E445" s="181"/>
      <c r="F445" s="181"/>
      <c r="G445" s="181"/>
      <c r="H445" s="181"/>
      <c r="I445" s="181"/>
      <c r="J445" s="181"/>
      <c r="L445" s="180">
        <v>1198687135</v>
      </c>
      <c r="M445" s="180" t="s">
        <v>416</v>
      </c>
      <c r="N445" s="180" t="s">
        <v>10457</v>
      </c>
      <c r="O445" s="181"/>
      <c r="P445" s="181"/>
      <c r="Q445" s="181"/>
      <c r="R445" s="181"/>
      <c r="S445" s="181"/>
      <c r="T445" s="181"/>
      <c r="U445" s="181"/>
    </row>
    <row r="446" spans="1:21" ht="28.2">
      <c r="A446" s="180">
        <v>1198687135</v>
      </c>
      <c r="B446" s="180" t="s">
        <v>416</v>
      </c>
      <c r="C446" s="180" t="s">
        <v>10458</v>
      </c>
      <c r="D446" s="181"/>
      <c r="E446" s="181"/>
      <c r="F446" s="181"/>
      <c r="G446" s="181"/>
      <c r="H446" s="181"/>
      <c r="I446" s="181"/>
      <c r="J446" s="181"/>
      <c r="L446" s="180">
        <v>1198687135</v>
      </c>
      <c r="M446" s="180" t="s">
        <v>416</v>
      </c>
      <c r="N446" s="180" t="s">
        <v>10458</v>
      </c>
      <c r="O446" s="181"/>
      <c r="P446" s="181"/>
      <c r="Q446" s="181"/>
      <c r="R446" s="181"/>
      <c r="S446" s="181"/>
      <c r="T446" s="181"/>
      <c r="U446" s="181"/>
    </row>
    <row r="447" spans="1:21" ht="28.2">
      <c r="A447" s="180">
        <v>1198687135</v>
      </c>
      <c r="B447" s="180" t="s">
        <v>416</v>
      </c>
      <c r="C447" s="180" t="s">
        <v>3801</v>
      </c>
      <c r="D447" s="181"/>
      <c r="E447" s="181"/>
      <c r="F447" s="181"/>
      <c r="G447" s="181"/>
      <c r="H447" s="181"/>
      <c r="I447" s="181"/>
      <c r="J447" s="181"/>
      <c r="L447" s="180">
        <v>1198687135</v>
      </c>
      <c r="M447" s="180" t="s">
        <v>416</v>
      </c>
      <c r="N447" s="180" t="s">
        <v>3801</v>
      </c>
      <c r="O447" s="181"/>
      <c r="P447" s="181"/>
      <c r="Q447" s="181"/>
      <c r="R447" s="181"/>
      <c r="S447" s="181"/>
      <c r="T447" s="181"/>
      <c r="U447" s="181"/>
    </row>
    <row r="448" spans="1:21" ht="41.4">
      <c r="A448" s="180">
        <v>1198687135</v>
      </c>
      <c r="B448" s="180" t="s">
        <v>416</v>
      </c>
      <c r="C448" s="180" t="s">
        <v>10459</v>
      </c>
      <c r="D448" s="181"/>
      <c r="E448" s="181"/>
      <c r="F448" s="181"/>
      <c r="G448" s="181"/>
      <c r="H448" s="181"/>
      <c r="I448" s="181"/>
      <c r="J448" s="181"/>
      <c r="L448" s="180">
        <v>1198687135</v>
      </c>
      <c r="M448" s="180" t="s">
        <v>416</v>
      </c>
      <c r="N448" s="180" t="s">
        <v>10459</v>
      </c>
      <c r="O448" s="181"/>
      <c r="P448" s="181"/>
      <c r="Q448" s="181"/>
      <c r="R448" s="181"/>
      <c r="S448" s="181"/>
      <c r="T448" s="181"/>
      <c r="U448" s="181"/>
    </row>
    <row r="449" spans="1:21" ht="41.4">
      <c r="A449" s="180">
        <v>1198687135</v>
      </c>
      <c r="B449" s="180" t="s">
        <v>416</v>
      </c>
      <c r="C449" s="180" t="s">
        <v>10460</v>
      </c>
      <c r="D449" s="181"/>
      <c r="E449" s="181"/>
      <c r="F449" s="181"/>
      <c r="G449" s="181"/>
      <c r="H449" s="181"/>
      <c r="I449" s="181"/>
      <c r="J449" s="181"/>
      <c r="L449" s="180">
        <v>1198687135</v>
      </c>
      <c r="M449" s="180" t="s">
        <v>416</v>
      </c>
      <c r="N449" s="180" t="s">
        <v>10460</v>
      </c>
      <c r="O449" s="181"/>
      <c r="P449" s="181"/>
      <c r="Q449" s="181"/>
      <c r="R449" s="181"/>
      <c r="S449" s="181"/>
      <c r="T449" s="181"/>
      <c r="U449" s="181"/>
    </row>
    <row r="450" spans="1:21" ht="28.2">
      <c r="A450" s="180">
        <v>1198687135</v>
      </c>
      <c r="B450" s="180" t="s">
        <v>416</v>
      </c>
      <c r="C450" s="180" t="s">
        <v>10461</v>
      </c>
      <c r="D450" s="180">
        <v>1</v>
      </c>
      <c r="E450" s="180">
        <v>1</v>
      </c>
      <c r="F450" s="180">
        <v>1</v>
      </c>
      <c r="G450" s="180">
        <v>1</v>
      </c>
      <c r="H450" s="181"/>
      <c r="I450" s="181"/>
      <c r="J450" s="181"/>
      <c r="L450" s="180">
        <v>1198687135</v>
      </c>
      <c r="M450" s="180" t="s">
        <v>416</v>
      </c>
      <c r="N450" s="180" t="s">
        <v>10461</v>
      </c>
      <c r="O450" s="180">
        <v>1</v>
      </c>
      <c r="P450" s="180">
        <v>1</v>
      </c>
      <c r="Q450" s="180">
        <v>1</v>
      </c>
      <c r="R450" s="180">
        <v>1</v>
      </c>
      <c r="S450" s="181"/>
      <c r="T450" s="181"/>
      <c r="U450" s="181"/>
    </row>
    <row r="451" spans="1:21" ht="28.2">
      <c r="A451" s="180">
        <v>1198687135</v>
      </c>
      <c r="B451" s="180" t="s">
        <v>416</v>
      </c>
      <c r="C451" s="180" t="s">
        <v>10462</v>
      </c>
      <c r="D451" s="181"/>
      <c r="E451" s="181"/>
      <c r="F451" s="181"/>
      <c r="G451" s="181"/>
      <c r="H451" s="181"/>
      <c r="I451" s="181"/>
      <c r="J451" s="181"/>
      <c r="L451" s="180">
        <v>1198687135</v>
      </c>
      <c r="M451" s="180" t="s">
        <v>416</v>
      </c>
      <c r="N451" s="180" t="s">
        <v>10462</v>
      </c>
      <c r="O451" s="181"/>
      <c r="P451" s="181"/>
      <c r="Q451" s="181"/>
      <c r="R451" s="181"/>
      <c r="S451" s="181"/>
      <c r="T451" s="181"/>
      <c r="U451" s="181"/>
    </row>
    <row r="452" spans="1:21" ht="28.2">
      <c r="A452" s="180">
        <v>1198687135</v>
      </c>
      <c r="B452" s="180" t="s">
        <v>416</v>
      </c>
      <c r="C452" s="180" t="s">
        <v>10463</v>
      </c>
      <c r="D452" s="181"/>
      <c r="E452" s="181"/>
      <c r="F452" s="181"/>
      <c r="G452" s="181"/>
      <c r="H452" s="181"/>
      <c r="I452" s="181"/>
      <c r="J452" s="181"/>
      <c r="L452" s="180">
        <v>1198687135</v>
      </c>
      <c r="M452" s="180" t="s">
        <v>416</v>
      </c>
      <c r="N452" s="180" t="s">
        <v>10463</v>
      </c>
      <c r="O452" s="181"/>
      <c r="P452" s="181"/>
      <c r="Q452" s="181"/>
      <c r="R452" s="181"/>
      <c r="S452" s="181"/>
      <c r="T452" s="181"/>
      <c r="U452" s="181"/>
    </row>
    <row r="453" spans="1:21" ht="28.2">
      <c r="A453" s="180">
        <v>1198687135</v>
      </c>
      <c r="B453" s="180" t="s">
        <v>416</v>
      </c>
      <c r="C453" s="180" t="s">
        <v>10464</v>
      </c>
      <c r="D453" s="180">
        <v>1</v>
      </c>
      <c r="E453" s="181"/>
      <c r="F453" s="181"/>
      <c r="G453" s="181"/>
      <c r="H453" s="181"/>
      <c r="I453" s="181"/>
      <c r="J453" s="181"/>
      <c r="L453" s="180">
        <v>1198687135</v>
      </c>
      <c r="M453" s="180" t="s">
        <v>416</v>
      </c>
      <c r="N453" s="180" t="s">
        <v>10464</v>
      </c>
      <c r="O453" s="180">
        <v>1</v>
      </c>
      <c r="P453" s="181"/>
      <c r="Q453" s="181"/>
      <c r="R453" s="181"/>
      <c r="S453" s="181"/>
      <c r="T453" s="181"/>
      <c r="U453" s="181"/>
    </row>
    <row r="454" spans="1:21" ht="28.2">
      <c r="A454" s="180">
        <v>1198687135</v>
      </c>
      <c r="B454" s="180" t="s">
        <v>416</v>
      </c>
      <c r="C454" s="180" t="s">
        <v>10465</v>
      </c>
      <c r="D454" s="181"/>
      <c r="E454" s="181"/>
      <c r="F454" s="181"/>
      <c r="G454" s="181"/>
      <c r="H454" s="181"/>
      <c r="I454" s="181"/>
      <c r="J454" s="181"/>
      <c r="L454" s="180">
        <v>1198687135</v>
      </c>
      <c r="M454" s="180" t="s">
        <v>416</v>
      </c>
      <c r="N454" s="180" t="s">
        <v>10465</v>
      </c>
      <c r="O454" s="181"/>
      <c r="P454" s="181"/>
      <c r="Q454" s="181"/>
      <c r="R454" s="181"/>
      <c r="S454" s="181"/>
      <c r="T454" s="181"/>
      <c r="U454" s="181"/>
    </row>
    <row r="455" spans="1:21" ht="28.2">
      <c r="A455" s="180">
        <v>1198687135</v>
      </c>
      <c r="B455" s="180" t="s">
        <v>416</v>
      </c>
      <c r="C455" s="180" t="s">
        <v>10466</v>
      </c>
      <c r="D455" s="180">
        <v>2</v>
      </c>
      <c r="E455" s="180">
        <v>2</v>
      </c>
      <c r="F455" s="180">
        <v>2</v>
      </c>
      <c r="G455" s="180">
        <v>2</v>
      </c>
      <c r="H455" s="180">
        <v>2</v>
      </c>
      <c r="I455" s="180">
        <v>2</v>
      </c>
      <c r="J455" s="181"/>
      <c r="L455" s="180">
        <v>1198687135</v>
      </c>
      <c r="M455" s="180" t="s">
        <v>416</v>
      </c>
      <c r="N455" s="180" t="s">
        <v>10466</v>
      </c>
      <c r="O455" s="180">
        <v>2</v>
      </c>
      <c r="P455" s="180">
        <v>2</v>
      </c>
      <c r="Q455" s="180">
        <v>2</v>
      </c>
      <c r="R455" s="180">
        <v>2</v>
      </c>
      <c r="S455" s="180">
        <v>2</v>
      </c>
      <c r="T455" s="180">
        <v>2</v>
      </c>
      <c r="U455" s="180">
        <v>2</v>
      </c>
    </row>
    <row r="456" spans="1:21" ht="28.2">
      <c r="A456" s="180">
        <v>1198687135</v>
      </c>
      <c r="B456" s="180" t="s">
        <v>416</v>
      </c>
      <c r="C456" s="180" t="s">
        <v>10467</v>
      </c>
      <c r="D456" s="181"/>
      <c r="E456" s="181"/>
      <c r="F456" s="181"/>
      <c r="G456" s="181"/>
      <c r="H456" s="181"/>
      <c r="I456" s="181"/>
      <c r="J456" s="181"/>
      <c r="L456" s="180">
        <v>1198687135</v>
      </c>
      <c r="M456" s="180" t="s">
        <v>416</v>
      </c>
      <c r="N456" s="180" t="s">
        <v>10467</v>
      </c>
      <c r="O456" s="181"/>
      <c r="P456" s="181"/>
      <c r="Q456" s="181"/>
      <c r="R456" s="181"/>
      <c r="S456" s="181"/>
      <c r="T456" s="181"/>
      <c r="U456" s="181"/>
    </row>
    <row r="457" spans="1:21" ht="28.2">
      <c r="A457" s="180">
        <v>1198687135</v>
      </c>
      <c r="B457" s="180" t="s">
        <v>416</v>
      </c>
      <c r="C457" s="180" t="s">
        <v>10468</v>
      </c>
      <c r="D457" s="181"/>
      <c r="E457" s="181"/>
      <c r="F457" s="181"/>
      <c r="G457" s="181"/>
      <c r="H457" s="181"/>
      <c r="I457" s="181"/>
      <c r="J457" s="181"/>
      <c r="L457" s="180">
        <v>1198687135</v>
      </c>
      <c r="M457" s="180" t="s">
        <v>416</v>
      </c>
      <c r="N457" s="180" t="s">
        <v>10468</v>
      </c>
      <c r="O457" s="181"/>
      <c r="P457" s="181"/>
      <c r="Q457" s="181"/>
      <c r="R457" s="181"/>
      <c r="S457" s="181"/>
      <c r="T457" s="181"/>
      <c r="U457" s="181"/>
    </row>
    <row r="458" spans="1:21" ht="28.2">
      <c r="A458" s="180">
        <v>1198687135</v>
      </c>
      <c r="B458" s="180" t="s">
        <v>416</v>
      </c>
      <c r="C458" s="180" t="s">
        <v>10469</v>
      </c>
      <c r="D458" s="180">
        <v>1</v>
      </c>
      <c r="E458" s="180">
        <v>1</v>
      </c>
      <c r="F458" s="180">
        <v>1</v>
      </c>
      <c r="G458" s="180">
        <v>1</v>
      </c>
      <c r="H458" s="180">
        <v>1</v>
      </c>
      <c r="I458" s="180">
        <v>1</v>
      </c>
      <c r="J458" s="181"/>
      <c r="L458" s="180">
        <v>1198687135</v>
      </c>
      <c r="M458" s="180" t="s">
        <v>416</v>
      </c>
      <c r="N458" s="180" t="s">
        <v>10469</v>
      </c>
      <c r="O458" s="180">
        <v>1</v>
      </c>
      <c r="P458" s="180">
        <v>1</v>
      </c>
      <c r="Q458" s="180">
        <v>1</v>
      </c>
      <c r="R458" s="180">
        <v>1</v>
      </c>
      <c r="S458" s="180">
        <v>1</v>
      </c>
      <c r="T458" s="180">
        <v>1</v>
      </c>
      <c r="U458" s="181"/>
    </row>
    <row r="459" spans="1:21" ht="28.2">
      <c r="A459" s="180">
        <v>1198687135</v>
      </c>
      <c r="B459" s="180" t="s">
        <v>416</v>
      </c>
      <c r="C459" s="180" t="s">
        <v>10470</v>
      </c>
      <c r="D459" s="180">
        <v>1</v>
      </c>
      <c r="E459" s="180">
        <v>1</v>
      </c>
      <c r="F459" s="180">
        <v>1</v>
      </c>
      <c r="G459" s="180">
        <v>1</v>
      </c>
      <c r="H459" s="180">
        <v>1</v>
      </c>
      <c r="I459" s="180">
        <v>1</v>
      </c>
      <c r="J459" s="181"/>
      <c r="L459" s="180">
        <v>1198687135</v>
      </c>
      <c r="M459" s="180" t="s">
        <v>416</v>
      </c>
      <c r="N459" s="180" t="s">
        <v>10470</v>
      </c>
      <c r="O459" s="180">
        <v>1</v>
      </c>
      <c r="P459" s="180">
        <v>1</v>
      </c>
      <c r="Q459" s="180">
        <v>1</v>
      </c>
      <c r="R459" s="180">
        <v>1</v>
      </c>
      <c r="S459" s="180">
        <v>1</v>
      </c>
      <c r="T459" s="180">
        <v>1</v>
      </c>
      <c r="U459" s="181"/>
    </row>
    <row r="460" spans="1:21" ht="28.2">
      <c r="A460" s="180">
        <v>1198687135</v>
      </c>
      <c r="B460" s="180" t="s">
        <v>416</v>
      </c>
      <c r="C460" s="180" t="s">
        <v>10471</v>
      </c>
      <c r="D460" s="181"/>
      <c r="E460" s="181"/>
      <c r="F460" s="181"/>
      <c r="G460" s="181"/>
      <c r="H460" s="181"/>
      <c r="I460" s="181"/>
      <c r="J460" s="181"/>
      <c r="L460" s="180">
        <v>1198687135</v>
      </c>
      <c r="M460" s="180" t="s">
        <v>416</v>
      </c>
      <c r="N460" s="180" t="s">
        <v>10471</v>
      </c>
      <c r="O460" s="181"/>
      <c r="P460" s="181"/>
      <c r="Q460" s="181"/>
      <c r="R460" s="181"/>
      <c r="S460" s="181"/>
      <c r="T460" s="181"/>
      <c r="U460" s="181"/>
    </row>
    <row r="461" spans="1:21" ht="28.2">
      <c r="A461" s="180">
        <v>1198687135</v>
      </c>
      <c r="B461" s="180" t="s">
        <v>416</v>
      </c>
      <c r="C461" s="180" t="s">
        <v>10472</v>
      </c>
      <c r="D461" s="181"/>
      <c r="E461" s="181"/>
      <c r="F461" s="181"/>
      <c r="G461" s="181"/>
      <c r="H461" s="181"/>
      <c r="I461" s="181"/>
      <c r="J461" s="181"/>
      <c r="L461" s="180">
        <v>1198687135</v>
      </c>
      <c r="M461" s="180" t="s">
        <v>416</v>
      </c>
      <c r="N461" s="180" t="s">
        <v>10472</v>
      </c>
      <c r="O461" s="181"/>
      <c r="P461" s="181"/>
      <c r="Q461" s="181"/>
      <c r="R461" s="181"/>
      <c r="S461" s="181"/>
      <c r="T461" s="181"/>
      <c r="U461" s="181"/>
    </row>
    <row r="462" spans="1:21" ht="28.2">
      <c r="A462" s="180">
        <v>1198687135</v>
      </c>
      <c r="B462" s="180" t="s">
        <v>416</v>
      </c>
      <c r="C462" s="180" t="s">
        <v>10473</v>
      </c>
      <c r="D462" s="180">
        <v>1</v>
      </c>
      <c r="E462" s="180">
        <v>1</v>
      </c>
      <c r="F462" s="180">
        <v>1</v>
      </c>
      <c r="G462" s="180">
        <v>1</v>
      </c>
      <c r="H462" s="180">
        <v>1</v>
      </c>
      <c r="I462" s="180">
        <v>1</v>
      </c>
      <c r="J462" s="181"/>
      <c r="L462" s="180">
        <v>1198687135</v>
      </c>
      <c r="M462" s="180" t="s">
        <v>416</v>
      </c>
      <c r="N462" s="180" t="s">
        <v>10473</v>
      </c>
      <c r="O462" s="180">
        <v>1</v>
      </c>
      <c r="P462" s="180">
        <v>1</v>
      </c>
      <c r="Q462" s="180">
        <v>1</v>
      </c>
      <c r="R462" s="180">
        <v>1</v>
      </c>
      <c r="S462" s="180">
        <v>1</v>
      </c>
      <c r="T462" s="180">
        <v>1</v>
      </c>
      <c r="U462" s="180">
        <v>1</v>
      </c>
    </row>
    <row r="463" spans="1:21" ht="28.2">
      <c r="A463" s="180">
        <v>1198687135</v>
      </c>
      <c r="B463" s="180" t="s">
        <v>416</v>
      </c>
      <c r="C463" s="180" t="s">
        <v>10474</v>
      </c>
      <c r="D463" s="180">
        <v>1</v>
      </c>
      <c r="E463" s="181"/>
      <c r="F463" s="181"/>
      <c r="G463" s="181"/>
      <c r="H463" s="181"/>
      <c r="I463" s="181"/>
      <c r="J463" s="181"/>
      <c r="L463" s="180">
        <v>1198687135</v>
      </c>
      <c r="M463" s="180" t="s">
        <v>416</v>
      </c>
      <c r="N463" s="180" t="s">
        <v>10474</v>
      </c>
      <c r="O463" s="180">
        <v>1</v>
      </c>
      <c r="P463" s="181"/>
      <c r="Q463" s="181"/>
      <c r="R463" s="181"/>
      <c r="S463" s="181"/>
      <c r="T463" s="181"/>
      <c r="U463" s="181"/>
    </row>
    <row r="464" spans="1:21" ht="28.2">
      <c r="A464" s="180">
        <v>1198687135</v>
      </c>
      <c r="B464" s="180" t="s">
        <v>416</v>
      </c>
      <c r="C464" s="180" t="s">
        <v>10475</v>
      </c>
      <c r="D464" s="181"/>
      <c r="E464" s="181"/>
      <c r="F464" s="181"/>
      <c r="G464" s="181"/>
      <c r="H464" s="180">
        <v>1</v>
      </c>
      <c r="I464" s="180">
        <v>1</v>
      </c>
      <c r="J464" s="181"/>
      <c r="L464" s="180">
        <v>1198687135</v>
      </c>
      <c r="M464" s="180" t="s">
        <v>416</v>
      </c>
      <c r="N464" s="180" t="s">
        <v>10475</v>
      </c>
      <c r="O464" s="181"/>
      <c r="P464" s="181"/>
      <c r="Q464" s="181"/>
      <c r="R464" s="181"/>
      <c r="S464" s="180">
        <v>1</v>
      </c>
      <c r="T464" s="180">
        <v>1</v>
      </c>
      <c r="U464" s="180">
        <v>1</v>
      </c>
    </row>
    <row r="465" spans="1:21" ht="28.2">
      <c r="A465" s="180">
        <v>1198687135</v>
      </c>
      <c r="B465" s="180" t="s">
        <v>416</v>
      </c>
      <c r="C465" s="180" t="s">
        <v>10476</v>
      </c>
      <c r="D465" s="180">
        <v>1</v>
      </c>
      <c r="E465" s="180">
        <v>1</v>
      </c>
      <c r="F465" s="180">
        <v>1</v>
      </c>
      <c r="G465" s="180">
        <v>1</v>
      </c>
      <c r="H465" s="181"/>
      <c r="I465" s="181"/>
      <c r="J465" s="181"/>
      <c r="L465" s="180">
        <v>1198687135</v>
      </c>
      <c r="M465" s="180" t="s">
        <v>416</v>
      </c>
      <c r="N465" s="180" t="s">
        <v>10476</v>
      </c>
      <c r="O465" s="180">
        <v>1</v>
      </c>
      <c r="P465" s="180">
        <v>1</v>
      </c>
      <c r="Q465" s="180">
        <v>1</v>
      </c>
      <c r="R465" s="180">
        <v>1</v>
      </c>
      <c r="S465" s="181"/>
      <c r="T465" s="181"/>
      <c r="U465" s="181"/>
    </row>
    <row r="466" spans="1:21" ht="28.2">
      <c r="A466" s="180">
        <v>1198687135</v>
      </c>
      <c r="B466" s="180" t="s">
        <v>416</v>
      </c>
      <c r="C466" s="180" t="s">
        <v>10477</v>
      </c>
      <c r="D466" s="180">
        <v>1</v>
      </c>
      <c r="E466" s="180">
        <v>1</v>
      </c>
      <c r="F466" s="180">
        <v>1</v>
      </c>
      <c r="G466" s="180">
        <v>1</v>
      </c>
      <c r="H466" s="180">
        <v>1</v>
      </c>
      <c r="I466" s="180">
        <v>1</v>
      </c>
      <c r="J466" s="181"/>
      <c r="L466" s="180">
        <v>1198687135</v>
      </c>
      <c r="M466" s="180" t="s">
        <v>416</v>
      </c>
      <c r="N466" s="180" t="s">
        <v>10477</v>
      </c>
      <c r="O466" s="180">
        <v>1</v>
      </c>
      <c r="P466" s="180">
        <v>1</v>
      </c>
      <c r="Q466" s="180">
        <v>1</v>
      </c>
      <c r="R466" s="180">
        <v>1</v>
      </c>
      <c r="S466" s="180">
        <v>1</v>
      </c>
      <c r="T466" s="180">
        <v>1</v>
      </c>
      <c r="U466" s="180">
        <v>1</v>
      </c>
    </row>
    <row r="467" spans="1:21" ht="28.2">
      <c r="A467" s="180">
        <v>1198687135</v>
      </c>
      <c r="B467" s="180" t="s">
        <v>416</v>
      </c>
      <c r="C467" s="180" t="s">
        <v>10478</v>
      </c>
      <c r="D467" s="181"/>
      <c r="E467" s="181"/>
      <c r="F467" s="181"/>
      <c r="G467" s="181"/>
      <c r="H467" s="181"/>
      <c r="I467" s="181"/>
      <c r="J467" s="181"/>
      <c r="L467" s="180">
        <v>1198687135</v>
      </c>
      <c r="M467" s="180" t="s">
        <v>416</v>
      </c>
      <c r="N467" s="180" t="s">
        <v>10478</v>
      </c>
      <c r="O467" s="181"/>
      <c r="P467" s="181"/>
      <c r="Q467" s="181"/>
      <c r="R467" s="181"/>
      <c r="S467" s="181"/>
      <c r="T467" s="181"/>
      <c r="U467" s="181"/>
    </row>
    <row r="468" spans="1:21" ht="28.2">
      <c r="A468" s="180">
        <v>1198687135</v>
      </c>
      <c r="B468" s="180" t="s">
        <v>416</v>
      </c>
      <c r="C468" s="180" t="s">
        <v>10479</v>
      </c>
      <c r="D468" s="180">
        <v>1</v>
      </c>
      <c r="E468" s="180">
        <v>1</v>
      </c>
      <c r="F468" s="180">
        <v>1</v>
      </c>
      <c r="G468" s="180">
        <v>1</v>
      </c>
      <c r="H468" s="180">
        <v>1</v>
      </c>
      <c r="I468" s="180">
        <v>1</v>
      </c>
      <c r="J468" s="181"/>
      <c r="L468" s="180">
        <v>1198687135</v>
      </c>
      <c r="M468" s="180" t="s">
        <v>416</v>
      </c>
      <c r="N468" s="180" t="s">
        <v>10479</v>
      </c>
      <c r="O468" s="180">
        <v>1</v>
      </c>
      <c r="P468" s="180">
        <v>1</v>
      </c>
      <c r="Q468" s="180">
        <v>1</v>
      </c>
      <c r="R468" s="180">
        <v>1</v>
      </c>
      <c r="S468" s="180">
        <v>1</v>
      </c>
      <c r="T468" s="180">
        <v>1</v>
      </c>
      <c r="U468" s="181"/>
    </row>
    <row r="469" spans="1:21" ht="28.2">
      <c r="A469" s="180">
        <v>1198687135</v>
      </c>
      <c r="B469" s="180" t="s">
        <v>416</v>
      </c>
      <c r="C469" s="180" t="s">
        <v>10480</v>
      </c>
      <c r="D469" s="180">
        <v>1</v>
      </c>
      <c r="E469" s="180">
        <v>1</v>
      </c>
      <c r="F469" s="180">
        <v>1</v>
      </c>
      <c r="G469" s="180">
        <v>1</v>
      </c>
      <c r="H469" s="180">
        <v>1</v>
      </c>
      <c r="I469" s="180">
        <v>1</v>
      </c>
      <c r="J469" s="181"/>
      <c r="L469" s="180">
        <v>1198687135</v>
      </c>
      <c r="M469" s="180" t="s">
        <v>416</v>
      </c>
      <c r="N469" s="180" t="s">
        <v>10480</v>
      </c>
      <c r="O469" s="180">
        <v>1</v>
      </c>
      <c r="P469" s="180">
        <v>1</v>
      </c>
      <c r="Q469" s="180">
        <v>1</v>
      </c>
      <c r="R469" s="180">
        <v>1</v>
      </c>
      <c r="S469" s="180">
        <v>1</v>
      </c>
      <c r="T469" s="180">
        <v>1</v>
      </c>
      <c r="U469" s="181"/>
    </row>
    <row r="470" spans="1:21" ht="28.2">
      <c r="A470" s="180">
        <v>1198687135</v>
      </c>
      <c r="B470" s="180" t="s">
        <v>416</v>
      </c>
      <c r="C470" s="180" t="s">
        <v>10481</v>
      </c>
      <c r="D470" s="181"/>
      <c r="E470" s="181"/>
      <c r="F470" s="181"/>
      <c r="G470" s="181"/>
      <c r="H470" s="181"/>
      <c r="I470" s="181"/>
      <c r="J470" s="181"/>
      <c r="L470" s="180">
        <v>1198687135</v>
      </c>
      <c r="M470" s="180" t="s">
        <v>416</v>
      </c>
      <c r="N470" s="180" t="s">
        <v>10481</v>
      </c>
      <c r="O470" s="181"/>
      <c r="P470" s="181"/>
      <c r="Q470" s="181"/>
      <c r="R470" s="181"/>
      <c r="S470" s="181"/>
      <c r="T470" s="181"/>
      <c r="U470" s="181"/>
    </row>
    <row r="471" spans="1:21" ht="28.2">
      <c r="A471" s="180">
        <v>1198687135</v>
      </c>
      <c r="B471" s="180" t="s">
        <v>416</v>
      </c>
      <c r="C471" s="180" t="s">
        <v>10482</v>
      </c>
      <c r="D471" s="181"/>
      <c r="E471" s="181"/>
      <c r="F471" s="181"/>
      <c r="G471" s="181"/>
      <c r="H471" s="181"/>
      <c r="I471" s="181"/>
      <c r="J471" s="181"/>
      <c r="L471" s="180">
        <v>1198687135</v>
      </c>
      <c r="M471" s="180" t="s">
        <v>416</v>
      </c>
      <c r="N471" s="180" t="s">
        <v>10482</v>
      </c>
      <c r="O471" s="181"/>
      <c r="P471" s="181"/>
      <c r="Q471" s="181"/>
      <c r="R471" s="181"/>
      <c r="S471" s="181"/>
      <c r="T471" s="181"/>
      <c r="U471" s="181"/>
    </row>
    <row r="472" spans="1:21" ht="41.4">
      <c r="A472" s="180">
        <v>1198687135</v>
      </c>
      <c r="B472" s="180" t="s">
        <v>416</v>
      </c>
      <c r="C472" s="180" t="s">
        <v>10483</v>
      </c>
      <c r="D472" s="180">
        <v>1</v>
      </c>
      <c r="E472" s="180">
        <v>1</v>
      </c>
      <c r="F472" s="180">
        <v>1</v>
      </c>
      <c r="G472" s="180">
        <v>1</v>
      </c>
      <c r="H472" s="181"/>
      <c r="I472" s="181"/>
      <c r="J472" s="181"/>
      <c r="L472" s="180">
        <v>1198687135</v>
      </c>
      <c r="M472" s="180" t="s">
        <v>416</v>
      </c>
      <c r="N472" s="180" t="s">
        <v>10483</v>
      </c>
      <c r="O472" s="180">
        <v>1</v>
      </c>
      <c r="P472" s="180">
        <v>1</v>
      </c>
      <c r="Q472" s="180">
        <v>1</v>
      </c>
      <c r="R472" s="180">
        <v>1</v>
      </c>
      <c r="S472" s="180">
        <v>1</v>
      </c>
      <c r="T472" s="180">
        <v>1</v>
      </c>
      <c r="U472" s="180">
        <v>1</v>
      </c>
    </row>
    <row r="473" spans="1:21" ht="28.2">
      <c r="A473" s="180">
        <v>1198687135</v>
      </c>
      <c r="B473" s="180" t="s">
        <v>416</v>
      </c>
      <c r="C473" s="180" t="s">
        <v>10484</v>
      </c>
      <c r="D473" s="181"/>
      <c r="E473" s="181"/>
      <c r="F473" s="181"/>
      <c r="G473" s="181"/>
      <c r="H473" s="181"/>
      <c r="I473" s="181"/>
      <c r="J473" s="181"/>
      <c r="L473" s="180">
        <v>1198687135</v>
      </c>
      <c r="M473" s="180" t="s">
        <v>416</v>
      </c>
      <c r="N473" s="180" t="s">
        <v>10484</v>
      </c>
      <c r="O473" s="181"/>
      <c r="P473" s="181"/>
      <c r="Q473" s="181"/>
      <c r="R473" s="181"/>
      <c r="S473" s="181"/>
      <c r="T473" s="181"/>
      <c r="U473" s="181"/>
    </row>
    <row r="474" spans="1:21" ht="28.2">
      <c r="A474" s="180">
        <v>1198687135</v>
      </c>
      <c r="B474" s="180" t="s">
        <v>416</v>
      </c>
      <c r="C474" s="180" t="s">
        <v>10485</v>
      </c>
      <c r="D474" s="180">
        <v>1</v>
      </c>
      <c r="E474" s="180">
        <v>1</v>
      </c>
      <c r="F474" s="181"/>
      <c r="G474" s="181"/>
      <c r="H474" s="181"/>
      <c r="I474" s="181"/>
      <c r="J474" s="181"/>
      <c r="L474" s="180">
        <v>1198687135</v>
      </c>
      <c r="M474" s="180" t="s">
        <v>416</v>
      </c>
      <c r="N474" s="180" t="s">
        <v>10485</v>
      </c>
      <c r="O474" s="180">
        <v>1</v>
      </c>
      <c r="P474" s="180">
        <v>1</v>
      </c>
      <c r="Q474" s="181"/>
      <c r="R474" s="181"/>
      <c r="S474" s="181"/>
      <c r="T474" s="181"/>
      <c r="U474" s="181"/>
    </row>
    <row r="475" spans="1:21" ht="28.2">
      <c r="A475" s="180">
        <v>1198687135</v>
      </c>
      <c r="B475" s="180" t="s">
        <v>416</v>
      </c>
      <c r="C475" s="180" t="s">
        <v>10486</v>
      </c>
      <c r="D475" s="181"/>
      <c r="E475" s="181"/>
      <c r="F475" s="181"/>
      <c r="G475" s="181"/>
      <c r="H475" s="181"/>
      <c r="I475" s="181"/>
      <c r="J475" s="181"/>
      <c r="L475" s="180">
        <v>1198687135</v>
      </c>
      <c r="M475" s="180" t="s">
        <v>416</v>
      </c>
      <c r="N475" s="180" t="s">
        <v>10486</v>
      </c>
      <c r="O475" s="181"/>
      <c r="P475" s="181"/>
      <c r="Q475" s="181"/>
      <c r="R475" s="181"/>
      <c r="S475" s="181"/>
      <c r="T475" s="181"/>
      <c r="U475" s="181"/>
    </row>
    <row r="476" spans="1:21" ht="28.2">
      <c r="A476" s="180">
        <v>1198687135</v>
      </c>
      <c r="B476" s="180" t="s">
        <v>416</v>
      </c>
      <c r="C476" s="180" t="s">
        <v>10487</v>
      </c>
      <c r="D476" s="181"/>
      <c r="E476" s="181"/>
      <c r="F476" s="181"/>
      <c r="G476" s="181"/>
      <c r="H476" s="181"/>
      <c r="I476" s="181"/>
      <c r="J476" s="181"/>
      <c r="L476" s="180">
        <v>1198687135</v>
      </c>
      <c r="M476" s="180" t="s">
        <v>416</v>
      </c>
      <c r="N476" s="180" t="s">
        <v>10487</v>
      </c>
      <c r="O476" s="181"/>
      <c r="P476" s="181"/>
      <c r="Q476" s="181"/>
      <c r="R476" s="181"/>
      <c r="S476" s="181"/>
      <c r="T476" s="181"/>
      <c r="U476" s="181"/>
    </row>
    <row r="477" spans="1:21" ht="28.2">
      <c r="A477" s="180">
        <v>1198687135</v>
      </c>
      <c r="B477" s="180" t="s">
        <v>416</v>
      </c>
      <c r="C477" s="180" t="s">
        <v>10488</v>
      </c>
      <c r="D477" s="180">
        <v>1</v>
      </c>
      <c r="E477" s="181"/>
      <c r="F477" s="181"/>
      <c r="G477" s="181"/>
      <c r="H477" s="181"/>
      <c r="I477" s="181"/>
      <c r="J477" s="181"/>
      <c r="L477" s="180">
        <v>1198687135</v>
      </c>
      <c r="M477" s="180" t="s">
        <v>416</v>
      </c>
      <c r="N477" s="180" t="s">
        <v>10488</v>
      </c>
      <c r="O477" s="180">
        <v>1</v>
      </c>
      <c r="P477" s="181"/>
      <c r="Q477" s="181"/>
      <c r="R477" s="181"/>
      <c r="S477" s="181"/>
      <c r="T477" s="181"/>
      <c r="U477" s="181"/>
    </row>
    <row r="478" spans="1:21" ht="28.2">
      <c r="A478" s="180">
        <v>1198687135</v>
      </c>
      <c r="B478" s="180" t="s">
        <v>416</v>
      </c>
      <c r="C478" s="180" t="s">
        <v>10489</v>
      </c>
      <c r="D478" s="180">
        <v>1</v>
      </c>
      <c r="E478" s="180">
        <v>1</v>
      </c>
      <c r="F478" s="181"/>
      <c r="G478" s="181"/>
      <c r="H478" s="181"/>
      <c r="I478" s="181"/>
      <c r="J478" s="181"/>
      <c r="L478" s="180">
        <v>1198687135</v>
      </c>
      <c r="M478" s="180" t="s">
        <v>416</v>
      </c>
      <c r="N478" s="180" t="s">
        <v>10489</v>
      </c>
      <c r="O478" s="180">
        <v>1</v>
      </c>
      <c r="P478" s="180">
        <v>1</v>
      </c>
      <c r="Q478" s="181"/>
      <c r="R478" s="181"/>
      <c r="S478" s="181"/>
      <c r="T478" s="181"/>
      <c r="U478" s="181"/>
    </row>
    <row r="479" spans="1:21" ht="28.2">
      <c r="A479" s="180">
        <v>1198687135</v>
      </c>
      <c r="B479" s="180" t="s">
        <v>416</v>
      </c>
      <c r="C479" s="180" t="s">
        <v>10490</v>
      </c>
      <c r="D479" s="180">
        <v>2</v>
      </c>
      <c r="E479" s="180">
        <v>2</v>
      </c>
      <c r="F479" s="180">
        <v>2</v>
      </c>
      <c r="G479" s="180">
        <v>2</v>
      </c>
      <c r="H479" s="180">
        <v>2</v>
      </c>
      <c r="I479" s="180">
        <v>2</v>
      </c>
      <c r="J479" s="181"/>
      <c r="L479" s="180">
        <v>1198687135</v>
      </c>
      <c r="M479" s="180" t="s">
        <v>416</v>
      </c>
      <c r="N479" s="180" t="s">
        <v>10490</v>
      </c>
      <c r="O479" s="180">
        <v>2</v>
      </c>
      <c r="P479" s="180">
        <v>2</v>
      </c>
      <c r="Q479" s="180">
        <v>2</v>
      </c>
      <c r="R479" s="180">
        <v>2</v>
      </c>
      <c r="S479" s="180">
        <v>2</v>
      </c>
      <c r="T479" s="180">
        <v>2</v>
      </c>
      <c r="U479" s="180">
        <v>2</v>
      </c>
    </row>
    <row r="480" spans="1:21" ht="28.2">
      <c r="A480" s="180">
        <v>1198687135</v>
      </c>
      <c r="B480" s="180" t="s">
        <v>416</v>
      </c>
      <c r="C480" s="180" t="s">
        <v>10491</v>
      </c>
      <c r="D480" s="181"/>
      <c r="E480" s="181"/>
      <c r="F480" s="181"/>
      <c r="G480" s="181"/>
      <c r="H480" s="181"/>
      <c r="I480" s="181"/>
      <c r="J480" s="181"/>
      <c r="L480" s="180">
        <v>1198687135</v>
      </c>
      <c r="M480" s="180" t="s">
        <v>416</v>
      </c>
      <c r="N480" s="180" t="s">
        <v>10491</v>
      </c>
      <c r="O480" s="181"/>
      <c r="P480" s="181"/>
      <c r="Q480" s="181"/>
      <c r="R480" s="181"/>
      <c r="S480" s="181"/>
      <c r="T480" s="181"/>
      <c r="U480" s="181"/>
    </row>
    <row r="481" spans="1:21" ht="28.2">
      <c r="A481" s="180">
        <v>1198687135</v>
      </c>
      <c r="B481" s="180" t="s">
        <v>416</v>
      </c>
      <c r="C481" s="180" t="s">
        <v>10492</v>
      </c>
      <c r="D481" s="181"/>
      <c r="E481" s="181"/>
      <c r="F481" s="181"/>
      <c r="G481" s="181"/>
      <c r="H481" s="181"/>
      <c r="I481" s="181"/>
      <c r="J481" s="181"/>
      <c r="L481" s="180">
        <v>1198687135</v>
      </c>
      <c r="M481" s="180" t="s">
        <v>416</v>
      </c>
      <c r="N481" s="180" t="s">
        <v>10492</v>
      </c>
      <c r="O481" s="181"/>
      <c r="P481" s="181"/>
      <c r="Q481" s="181"/>
      <c r="R481" s="181"/>
      <c r="S481" s="181"/>
      <c r="T481" s="181"/>
      <c r="U481" s="181"/>
    </row>
    <row r="482" spans="1:21" ht="28.2">
      <c r="A482" s="180">
        <v>1198687135</v>
      </c>
      <c r="B482" s="180" t="s">
        <v>416</v>
      </c>
      <c r="C482" s="180" t="s">
        <v>10493</v>
      </c>
      <c r="D482" s="181"/>
      <c r="E482" s="181"/>
      <c r="F482" s="181"/>
      <c r="G482" s="181"/>
      <c r="H482" s="181"/>
      <c r="I482" s="181"/>
      <c r="J482" s="181"/>
      <c r="L482" s="180">
        <v>1198687135</v>
      </c>
      <c r="M482" s="180" t="s">
        <v>416</v>
      </c>
      <c r="N482" s="180" t="s">
        <v>10493</v>
      </c>
      <c r="O482" s="181"/>
      <c r="P482" s="181"/>
      <c r="Q482" s="181"/>
      <c r="R482" s="181"/>
      <c r="S482" s="181"/>
      <c r="T482" s="181"/>
      <c r="U482" s="181"/>
    </row>
    <row r="483" spans="1:21" ht="28.2">
      <c r="A483" s="180">
        <v>1198687135</v>
      </c>
      <c r="B483" s="180" t="s">
        <v>416</v>
      </c>
      <c r="C483" s="180" t="s">
        <v>10494</v>
      </c>
      <c r="D483" s="181"/>
      <c r="E483" s="181"/>
      <c r="F483" s="181"/>
      <c r="G483" s="181"/>
      <c r="H483" s="181"/>
      <c r="I483" s="181"/>
      <c r="J483" s="181"/>
      <c r="L483" s="180">
        <v>1198687135</v>
      </c>
      <c r="M483" s="180" t="s">
        <v>416</v>
      </c>
      <c r="N483" s="180" t="s">
        <v>10494</v>
      </c>
      <c r="O483" s="181"/>
      <c r="P483" s="181"/>
      <c r="Q483" s="181"/>
      <c r="R483" s="181"/>
      <c r="S483" s="181"/>
      <c r="T483" s="181"/>
      <c r="U483" s="181"/>
    </row>
    <row r="484" spans="1:21" ht="28.2">
      <c r="A484" s="180">
        <v>1198687135</v>
      </c>
      <c r="B484" s="180" t="s">
        <v>416</v>
      </c>
      <c r="C484" s="180" t="s">
        <v>10495</v>
      </c>
      <c r="D484" s="181"/>
      <c r="E484" s="181"/>
      <c r="F484" s="181"/>
      <c r="G484" s="181"/>
      <c r="H484" s="181"/>
      <c r="I484" s="181"/>
      <c r="J484" s="181"/>
      <c r="L484" s="180">
        <v>1198687135</v>
      </c>
      <c r="M484" s="180" t="s">
        <v>416</v>
      </c>
      <c r="N484" s="180" t="s">
        <v>10495</v>
      </c>
      <c r="O484" s="181"/>
      <c r="P484" s="181"/>
      <c r="Q484" s="181"/>
      <c r="R484" s="181"/>
      <c r="S484" s="181"/>
      <c r="T484" s="181"/>
      <c r="U484" s="181"/>
    </row>
    <row r="485" spans="1:21" ht="28.2">
      <c r="A485" s="180">
        <v>1198687135</v>
      </c>
      <c r="B485" s="180" t="s">
        <v>416</v>
      </c>
      <c r="C485" s="180" t="s">
        <v>10496</v>
      </c>
      <c r="D485" s="180">
        <v>2</v>
      </c>
      <c r="E485" s="180">
        <v>2</v>
      </c>
      <c r="F485" s="181"/>
      <c r="G485" s="181"/>
      <c r="H485" s="181"/>
      <c r="I485" s="181"/>
      <c r="J485" s="181"/>
      <c r="L485" s="180">
        <v>1198687135</v>
      </c>
      <c r="M485" s="180" t="s">
        <v>416</v>
      </c>
      <c r="N485" s="180" t="s">
        <v>10496</v>
      </c>
      <c r="O485" s="180">
        <v>2</v>
      </c>
      <c r="P485" s="180">
        <v>2</v>
      </c>
      <c r="Q485" s="181"/>
      <c r="R485" s="181"/>
      <c r="S485" s="181"/>
      <c r="T485" s="181"/>
      <c r="U485" s="181"/>
    </row>
    <row r="486" spans="1:21" ht="28.2">
      <c r="A486" s="180">
        <v>1198687135</v>
      </c>
      <c r="B486" s="180" t="s">
        <v>416</v>
      </c>
      <c r="C486" s="180" t="s">
        <v>10497</v>
      </c>
      <c r="D486" s="181"/>
      <c r="E486" s="181"/>
      <c r="F486" s="181"/>
      <c r="G486" s="181"/>
      <c r="H486" s="181"/>
      <c r="I486" s="181"/>
      <c r="J486" s="181"/>
      <c r="L486" s="180">
        <v>1198687135</v>
      </c>
      <c r="M486" s="180" t="s">
        <v>416</v>
      </c>
      <c r="N486" s="180" t="s">
        <v>10497</v>
      </c>
      <c r="O486" s="181"/>
      <c r="P486" s="181"/>
      <c r="Q486" s="181"/>
      <c r="R486" s="181"/>
      <c r="S486" s="181"/>
      <c r="T486" s="181"/>
      <c r="U486" s="181"/>
    </row>
    <row r="487" spans="1:21" ht="41.4">
      <c r="A487" s="180">
        <v>1198687135</v>
      </c>
      <c r="B487" s="180" t="s">
        <v>416</v>
      </c>
      <c r="C487" s="180" t="s">
        <v>10498</v>
      </c>
      <c r="D487" s="180">
        <v>1</v>
      </c>
      <c r="E487" s="181"/>
      <c r="F487" s="181"/>
      <c r="G487" s="181"/>
      <c r="H487" s="181"/>
      <c r="I487" s="181"/>
      <c r="J487" s="181"/>
      <c r="L487" s="180">
        <v>1198687135</v>
      </c>
      <c r="M487" s="180" t="s">
        <v>416</v>
      </c>
      <c r="N487" s="180" t="s">
        <v>10498</v>
      </c>
      <c r="O487" s="180">
        <v>1</v>
      </c>
      <c r="P487" s="181"/>
      <c r="Q487" s="181"/>
      <c r="R487" s="181"/>
      <c r="S487" s="181"/>
      <c r="T487" s="181"/>
      <c r="U487" s="181"/>
    </row>
    <row r="488" spans="1:21" ht="28.2">
      <c r="A488" s="180">
        <v>1198687135</v>
      </c>
      <c r="B488" s="180" t="s">
        <v>416</v>
      </c>
      <c r="C488" s="180" t="s">
        <v>10499</v>
      </c>
      <c r="D488" s="181"/>
      <c r="E488" s="181"/>
      <c r="F488" s="181"/>
      <c r="G488" s="181"/>
      <c r="H488" s="181"/>
      <c r="I488" s="181"/>
      <c r="J488" s="181"/>
      <c r="L488" s="180">
        <v>1198687135</v>
      </c>
      <c r="M488" s="180" t="s">
        <v>416</v>
      </c>
      <c r="N488" s="180" t="s">
        <v>10499</v>
      </c>
      <c r="O488" s="181"/>
      <c r="P488" s="181"/>
      <c r="Q488" s="181"/>
      <c r="R488" s="181"/>
      <c r="S488" s="181"/>
      <c r="T488" s="181"/>
      <c r="U488" s="181"/>
    </row>
    <row r="489" spans="1:21" ht="28.2">
      <c r="A489" s="180">
        <v>1198687135</v>
      </c>
      <c r="B489" s="180" t="s">
        <v>416</v>
      </c>
      <c r="C489" s="180" t="s">
        <v>10500</v>
      </c>
      <c r="D489" s="181"/>
      <c r="E489" s="181"/>
      <c r="F489" s="181"/>
      <c r="G489" s="181"/>
      <c r="H489" s="181"/>
      <c r="I489" s="181"/>
      <c r="J489" s="181"/>
      <c r="L489" s="180">
        <v>1198687135</v>
      </c>
      <c r="M489" s="180" t="s">
        <v>416</v>
      </c>
      <c r="N489" s="180" t="s">
        <v>10500</v>
      </c>
      <c r="O489" s="181"/>
      <c r="P489" s="181"/>
      <c r="Q489" s="181"/>
      <c r="R489" s="181"/>
      <c r="S489" s="181"/>
      <c r="T489" s="181"/>
      <c r="U489" s="181"/>
    </row>
    <row r="490" spans="1:21" ht="28.2">
      <c r="A490" s="180">
        <v>1198687135</v>
      </c>
      <c r="B490" s="180" t="s">
        <v>416</v>
      </c>
      <c r="C490" s="180" t="s">
        <v>10501</v>
      </c>
      <c r="D490" s="180">
        <v>1</v>
      </c>
      <c r="E490" s="180">
        <v>1</v>
      </c>
      <c r="F490" s="181"/>
      <c r="G490" s="181"/>
      <c r="H490" s="181"/>
      <c r="I490" s="181"/>
      <c r="J490" s="181"/>
      <c r="L490" s="180">
        <v>1198687135</v>
      </c>
      <c r="M490" s="180" t="s">
        <v>416</v>
      </c>
      <c r="N490" s="180" t="s">
        <v>10501</v>
      </c>
      <c r="O490" s="180">
        <v>1</v>
      </c>
      <c r="P490" s="180">
        <v>1</v>
      </c>
      <c r="Q490" s="181"/>
      <c r="R490" s="181"/>
      <c r="S490" s="181"/>
      <c r="T490" s="181"/>
      <c r="U490" s="181"/>
    </row>
    <row r="491" spans="1:21" ht="28.2">
      <c r="A491" s="180">
        <v>1198687135</v>
      </c>
      <c r="B491" s="180" t="s">
        <v>416</v>
      </c>
      <c r="C491" s="180" t="s">
        <v>10502</v>
      </c>
      <c r="D491" s="181"/>
      <c r="E491" s="181"/>
      <c r="F491" s="181"/>
      <c r="G491" s="181"/>
      <c r="H491" s="181"/>
      <c r="I491" s="181"/>
      <c r="J491" s="181"/>
      <c r="L491" s="180">
        <v>1198687135</v>
      </c>
      <c r="M491" s="180" t="s">
        <v>416</v>
      </c>
      <c r="N491" s="180" t="s">
        <v>10502</v>
      </c>
      <c r="O491" s="181"/>
      <c r="P491" s="181"/>
      <c r="Q491" s="181"/>
      <c r="R491" s="181"/>
      <c r="S491" s="181"/>
      <c r="T491" s="181"/>
      <c r="U491" s="181"/>
    </row>
    <row r="492" spans="1:21" ht="28.2">
      <c r="A492" s="180">
        <v>1198687135</v>
      </c>
      <c r="B492" s="180" t="s">
        <v>416</v>
      </c>
      <c r="C492" s="180" t="s">
        <v>10503</v>
      </c>
      <c r="D492" s="181"/>
      <c r="E492" s="181"/>
      <c r="F492" s="181"/>
      <c r="G492" s="181"/>
      <c r="H492" s="181"/>
      <c r="I492" s="181"/>
      <c r="J492" s="181"/>
      <c r="L492" s="180">
        <v>1198687135</v>
      </c>
      <c r="M492" s="180" t="s">
        <v>416</v>
      </c>
      <c r="N492" s="180" t="s">
        <v>10503</v>
      </c>
      <c r="O492" s="181"/>
      <c r="P492" s="181"/>
      <c r="Q492" s="181"/>
      <c r="R492" s="181"/>
      <c r="S492" s="181"/>
      <c r="T492" s="181"/>
      <c r="U492" s="181"/>
    </row>
    <row r="493" spans="1:21" ht="28.2">
      <c r="A493" s="180">
        <v>1198687135</v>
      </c>
      <c r="B493" s="180" t="s">
        <v>416</v>
      </c>
      <c r="C493" s="180" t="s">
        <v>10504</v>
      </c>
      <c r="D493" s="181"/>
      <c r="E493" s="181"/>
      <c r="F493" s="181"/>
      <c r="G493" s="181"/>
      <c r="H493" s="181"/>
      <c r="I493" s="181"/>
      <c r="J493" s="181"/>
      <c r="L493" s="180">
        <v>1198687135</v>
      </c>
      <c r="M493" s="180" t="s">
        <v>416</v>
      </c>
      <c r="N493" s="180" t="s">
        <v>10504</v>
      </c>
      <c r="O493" s="181"/>
      <c r="P493" s="181"/>
      <c r="Q493" s="181"/>
      <c r="R493" s="181"/>
      <c r="S493" s="181"/>
      <c r="T493" s="181"/>
      <c r="U493" s="181"/>
    </row>
    <row r="494" spans="1:21" ht="28.2">
      <c r="A494" s="180">
        <v>1198687135</v>
      </c>
      <c r="B494" s="180" t="s">
        <v>416</v>
      </c>
      <c r="C494" s="180" t="s">
        <v>10505</v>
      </c>
      <c r="D494" s="181"/>
      <c r="E494" s="181"/>
      <c r="F494" s="181"/>
      <c r="G494" s="181"/>
      <c r="H494" s="181"/>
      <c r="I494" s="181"/>
      <c r="J494" s="181"/>
      <c r="L494" s="180">
        <v>1198687135</v>
      </c>
      <c r="M494" s="180" t="s">
        <v>416</v>
      </c>
      <c r="N494" s="180" t="s">
        <v>10505</v>
      </c>
      <c r="O494" s="181"/>
      <c r="P494" s="181"/>
      <c r="Q494" s="181"/>
      <c r="R494" s="181"/>
      <c r="S494" s="181"/>
      <c r="T494" s="181"/>
      <c r="U494" s="181"/>
    </row>
    <row r="495" spans="1:21" ht="28.2">
      <c r="A495" s="180">
        <v>1198687135</v>
      </c>
      <c r="B495" s="180" t="s">
        <v>416</v>
      </c>
      <c r="C495" s="180" t="s">
        <v>10506</v>
      </c>
      <c r="D495" s="181"/>
      <c r="E495" s="181"/>
      <c r="F495" s="181"/>
      <c r="G495" s="181"/>
      <c r="H495" s="181"/>
      <c r="I495" s="181"/>
      <c r="J495" s="181"/>
      <c r="L495" s="180">
        <v>1198687135</v>
      </c>
      <c r="M495" s="180" t="s">
        <v>416</v>
      </c>
      <c r="N495" s="180" t="s">
        <v>10506</v>
      </c>
      <c r="O495" s="181"/>
      <c r="P495" s="181"/>
      <c r="Q495" s="181"/>
      <c r="R495" s="181"/>
      <c r="S495" s="181"/>
      <c r="T495" s="181"/>
      <c r="U495" s="181"/>
    </row>
    <row r="496" spans="1:21" ht="28.2">
      <c r="A496" s="180">
        <v>1198687135</v>
      </c>
      <c r="B496" s="180" t="s">
        <v>416</v>
      </c>
      <c r="C496" s="180" t="s">
        <v>10507</v>
      </c>
      <c r="D496" s="181"/>
      <c r="E496" s="181"/>
      <c r="F496" s="181"/>
      <c r="G496" s="181"/>
      <c r="H496" s="181"/>
      <c r="I496" s="181"/>
      <c r="J496" s="181"/>
      <c r="L496" s="180">
        <v>1198687135</v>
      </c>
      <c r="M496" s="180" t="s">
        <v>416</v>
      </c>
      <c r="N496" s="180" t="s">
        <v>10507</v>
      </c>
      <c r="O496" s="181"/>
      <c r="P496" s="181"/>
      <c r="Q496" s="181"/>
      <c r="R496" s="181"/>
      <c r="S496" s="181"/>
      <c r="T496" s="181"/>
      <c r="U496" s="181"/>
    </row>
    <row r="497" spans="1:21" ht="28.2">
      <c r="A497" s="180">
        <v>1198687135</v>
      </c>
      <c r="B497" s="180" t="s">
        <v>416</v>
      </c>
      <c r="C497" s="180" t="s">
        <v>10508</v>
      </c>
      <c r="D497" s="181"/>
      <c r="E497" s="181"/>
      <c r="F497" s="181"/>
      <c r="G497" s="181"/>
      <c r="H497" s="181"/>
      <c r="I497" s="181"/>
      <c r="J497" s="181"/>
      <c r="L497" s="180">
        <v>1198687135</v>
      </c>
      <c r="M497" s="180" t="s">
        <v>416</v>
      </c>
      <c r="N497" s="180" t="s">
        <v>10508</v>
      </c>
      <c r="O497" s="181"/>
      <c r="P497" s="181"/>
      <c r="Q497" s="181"/>
      <c r="R497" s="181"/>
      <c r="S497" s="181"/>
      <c r="T497" s="181"/>
      <c r="U497" s="181"/>
    </row>
    <row r="498" spans="1:21" ht="28.2">
      <c r="A498" s="180">
        <v>1198687135</v>
      </c>
      <c r="B498" s="180" t="s">
        <v>416</v>
      </c>
      <c r="C498" s="180" t="s">
        <v>10509</v>
      </c>
      <c r="D498" s="181"/>
      <c r="E498" s="181"/>
      <c r="F498" s="181"/>
      <c r="G498" s="181"/>
      <c r="H498" s="181"/>
      <c r="I498" s="181"/>
      <c r="J498" s="181"/>
      <c r="L498" s="180">
        <v>1198687135</v>
      </c>
      <c r="M498" s="180" t="s">
        <v>416</v>
      </c>
      <c r="N498" s="180" t="s">
        <v>10509</v>
      </c>
      <c r="O498" s="181"/>
      <c r="P498" s="181"/>
      <c r="Q498" s="181"/>
      <c r="R498" s="181"/>
      <c r="S498" s="181"/>
      <c r="T498" s="181"/>
      <c r="U498" s="181"/>
    </row>
    <row r="499" spans="1:21" ht="28.2">
      <c r="A499" s="180">
        <v>1198687135</v>
      </c>
      <c r="B499" s="180" t="s">
        <v>416</v>
      </c>
      <c r="C499" s="180" t="s">
        <v>10510</v>
      </c>
      <c r="D499" s="180">
        <v>1</v>
      </c>
      <c r="E499" s="181"/>
      <c r="F499" s="181"/>
      <c r="G499" s="181"/>
      <c r="H499" s="181"/>
      <c r="I499" s="181"/>
      <c r="J499" s="181"/>
      <c r="L499" s="180">
        <v>1198687135</v>
      </c>
      <c r="M499" s="180" t="s">
        <v>416</v>
      </c>
      <c r="N499" s="180" t="s">
        <v>10510</v>
      </c>
      <c r="O499" s="180">
        <v>1</v>
      </c>
      <c r="P499" s="181"/>
      <c r="Q499" s="181"/>
      <c r="R499" s="181"/>
      <c r="S499" s="181"/>
      <c r="T499" s="181"/>
      <c r="U499" s="181"/>
    </row>
    <row r="500" spans="1:21" ht="28.2">
      <c r="A500" s="180">
        <v>1198687135</v>
      </c>
      <c r="B500" s="180" t="s">
        <v>416</v>
      </c>
      <c r="C500" s="180" t="s">
        <v>10511</v>
      </c>
      <c r="D500" s="180">
        <v>1</v>
      </c>
      <c r="E500" s="181"/>
      <c r="F500" s="181"/>
      <c r="G500" s="181"/>
      <c r="H500" s="181"/>
      <c r="I500" s="181"/>
      <c r="J500" s="181"/>
      <c r="L500" s="180">
        <v>1198687135</v>
      </c>
      <c r="M500" s="180" t="s">
        <v>416</v>
      </c>
      <c r="N500" s="180" t="s">
        <v>10511</v>
      </c>
      <c r="O500" s="180">
        <v>1</v>
      </c>
      <c r="P500" s="181"/>
      <c r="Q500" s="181"/>
      <c r="R500" s="181"/>
      <c r="S500" s="181"/>
      <c r="T500" s="181"/>
      <c r="U500" s="181"/>
    </row>
    <row r="501" spans="1:21" ht="41.4">
      <c r="A501" s="180">
        <v>1198687135</v>
      </c>
      <c r="B501" s="180" t="s">
        <v>416</v>
      </c>
      <c r="C501" s="180" t="s">
        <v>10512</v>
      </c>
      <c r="D501" s="180">
        <v>1</v>
      </c>
      <c r="E501" s="180">
        <v>1</v>
      </c>
      <c r="F501" s="180">
        <v>1</v>
      </c>
      <c r="G501" s="180">
        <v>1</v>
      </c>
      <c r="H501" s="181"/>
      <c r="I501" s="181"/>
      <c r="J501" s="181"/>
      <c r="L501" s="180">
        <v>1198687135</v>
      </c>
      <c r="M501" s="180" t="s">
        <v>416</v>
      </c>
      <c r="N501" s="180" t="s">
        <v>10512</v>
      </c>
      <c r="O501" s="180">
        <v>1</v>
      </c>
      <c r="P501" s="180">
        <v>1</v>
      </c>
      <c r="Q501" s="180">
        <v>1</v>
      </c>
      <c r="R501" s="180">
        <v>1</v>
      </c>
      <c r="S501" s="180">
        <v>1</v>
      </c>
      <c r="T501" s="180">
        <v>1</v>
      </c>
      <c r="U501" s="180">
        <v>1</v>
      </c>
    </row>
    <row r="502" spans="1:21" ht="28.2">
      <c r="A502" s="180">
        <v>1198687135</v>
      </c>
      <c r="B502" s="180" t="s">
        <v>416</v>
      </c>
      <c r="C502" s="180" t="s">
        <v>10513</v>
      </c>
      <c r="D502" s="181"/>
      <c r="E502" s="181"/>
      <c r="F502" s="181"/>
      <c r="G502" s="181"/>
      <c r="H502" s="181"/>
      <c r="I502" s="181"/>
      <c r="J502" s="181"/>
      <c r="L502" s="180">
        <v>1198687135</v>
      </c>
      <c r="M502" s="180" t="s">
        <v>416</v>
      </c>
      <c r="N502" s="180" t="s">
        <v>10513</v>
      </c>
      <c r="O502" s="181"/>
      <c r="P502" s="181"/>
      <c r="Q502" s="181"/>
      <c r="R502" s="181"/>
      <c r="S502" s="181"/>
      <c r="T502" s="181"/>
      <c r="U502" s="181"/>
    </row>
    <row r="503" spans="1:21" ht="28.2">
      <c r="A503" s="180">
        <v>1198687135</v>
      </c>
      <c r="B503" s="180" t="s">
        <v>416</v>
      </c>
      <c r="C503" s="180" t="s">
        <v>10514</v>
      </c>
      <c r="D503" s="181"/>
      <c r="E503" s="181"/>
      <c r="F503" s="181"/>
      <c r="G503" s="181"/>
      <c r="H503" s="181"/>
      <c r="I503" s="181"/>
      <c r="J503" s="181"/>
      <c r="L503" s="180">
        <v>1198687135</v>
      </c>
      <c r="M503" s="180" t="s">
        <v>416</v>
      </c>
      <c r="N503" s="180" t="s">
        <v>10514</v>
      </c>
      <c r="O503" s="181"/>
      <c r="P503" s="181"/>
      <c r="Q503" s="181"/>
      <c r="R503" s="181"/>
      <c r="S503" s="181"/>
      <c r="T503" s="181"/>
      <c r="U503" s="181"/>
    </row>
    <row r="504" spans="1:21" ht="28.2">
      <c r="A504" s="180">
        <v>1198687135</v>
      </c>
      <c r="B504" s="180" t="s">
        <v>416</v>
      </c>
      <c r="C504" s="180" t="s">
        <v>10515</v>
      </c>
      <c r="D504" s="180">
        <v>1</v>
      </c>
      <c r="E504" s="181"/>
      <c r="F504" s="181"/>
      <c r="G504" s="181"/>
      <c r="H504" s="181"/>
      <c r="I504" s="181"/>
      <c r="J504" s="181"/>
      <c r="L504" s="180">
        <v>1198687135</v>
      </c>
      <c r="M504" s="180" t="s">
        <v>416</v>
      </c>
      <c r="N504" s="180" t="s">
        <v>10515</v>
      </c>
      <c r="O504" s="180">
        <v>1</v>
      </c>
      <c r="P504" s="181"/>
      <c r="Q504" s="181"/>
      <c r="R504" s="181"/>
      <c r="S504" s="181"/>
      <c r="T504" s="181"/>
      <c r="U504" s="181"/>
    </row>
    <row r="505" spans="1:21" ht="28.2">
      <c r="A505" s="180">
        <v>1198687135</v>
      </c>
      <c r="B505" s="180" t="s">
        <v>416</v>
      </c>
      <c r="C505" s="180" t="s">
        <v>10516</v>
      </c>
      <c r="D505" s="181"/>
      <c r="E505" s="181"/>
      <c r="F505" s="181"/>
      <c r="G505" s="181"/>
      <c r="H505" s="181"/>
      <c r="I505" s="181"/>
      <c r="J505" s="181"/>
      <c r="L505" s="180">
        <v>1198687135</v>
      </c>
      <c r="M505" s="180" t="s">
        <v>416</v>
      </c>
      <c r="N505" s="180" t="s">
        <v>10516</v>
      </c>
      <c r="O505" s="181"/>
      <c r="P505" s="181"/>
      <c r="Q505" s="181"/>
      <c r="R505" s="181"/>
      <c r="S505" s="181"/>
      <c r="T505" s="181"/>
      <c r="U505" s="181"/>
    </row>
    <row r="506" spans="1:21" ht="28.2">
      <c r="A506" s="180">
        <v>1198687135</v>
      </c>
      <c r="B506" s="180" t="s">
        <v>416</v>
      </c>
      <c r="C506" s="180" t="s">
        <v>10517</v>
      </c>
      <c r="D506" s="181"/>
      <c r="E506" s="181"/>
      <c r="F506" s="181"/>
      <c r="G506" s="181"/>
      <c r="H506" s="181"/>
      <c r="I506" s="181"/>
      <c r="J506" s="181"/>
      <c r="L506" s="180">
        <v>1198687135</v>
      </c>
      <c r="M506" s="180" t="s">
        <v>416</v>
      </c>
      <c r="N506" s="180" t="s">
        <v>10517</v>
      </c>
      <c r="O506" s="181"/>
      <c r="P506" s="181"/>
      <c r="Q506" s="181"/>
      <c r="R506" s="181"/>
      <c r="S506" s="181"/>
      <c r="T506" s="181"/>
      <c r="U506" s="181"/>
    </row>
    <row r="507" spans="1:21" ht="28.2">
      <c r="A507" s="180">
        <v>1198687135</v>
      </c>
      <c r="B507" s="180" t="s">
        <v>416</v>
      </c>
      <c r="C507" s="180" t="s">
        <v>10518</v>
      </c>
      <c r="D507" s="180">
        <v>1</v>
      </c>
      <c r="E507" s="180">
        <v>1</v>
      </c>
      <c r="F507" s="181"/>
      <c r="G507" s="181"/>
      <c r="H507" s="181"/>
      <c r="I507" s="181"/>
      <c r="J507" s="181"/>
      <c r="L507" s="180">
        <v>1198687135</v>
      </c>
      <c r="M507" s="180" t="s">
        <v>416</v>
      </c>
      <c r="N507" s="180" t="s">
        <v>10518</v>
      </c>
      <c r="O507" s="180">
        <v>1</v>
      </c>
      <c r="P507" s="180">
        <v>1</v>
      </c>
      <c r="Q507" s="181"/>
      <c r="R507" s="181"/>
      <c r="S507" s="181"/>
      <c r="T507" s="181"/>
      <c r="U507" s="181"/>
    </row>
    <row r="508" spans="1:21" ht="28.2">
      <c r="A508" s="180">
        <v>1198687135</v>
      </c>
      <c r="B508" s="180" t="s">
        <v>416</v>
      </c>
      <c r="C508" s="180" t="s">
        <v>10519</v>
      </c>
      <c r="D508" s="181"/>
      <c r="E508" s="181"/>
      <c r="F508" s="181"/>
      <c r="G508" s="181"/>
      <c r="H508" s="181"/>
      <c r="I508" s="181"/>
      <c r="J508" s="181"/>
      <c r="L508" s="180">
        <v>1198687135</v>
      </c>
      <c r="M508" s="180" t="s">
        <v>416</v>
      </c>
      <c r="N508" s="180" t="s">
        <v>10519</v>
      </c>
      <c r="O508" s="181"/>
      <c r="P508" s="181"/>
      <c r="Q508" s="181"/>
      <c r="R508" s="181"/>
      <c r="S508" s="181"/>
      <c r="T508" s="181"/>
      <c r="U508" s="181"/>
    </row>
    <row r="509" spans="1:21" ht="28.2">
      <c r="A509" s="180">
        <v>1198687135</v>
      </c>
      <c r="B509" s="180" t="s">
        <v>416</v>
      </c>
      <c r="C509" s="180" t="s">
        <v>10520</v>
      </c>
      <c r="D509" s="180">
        <v>3</v>
      </c>
      <c r="E509" s="180">
        <v>2</v>
      </c>
      <c r="F509" s="180">
        <v>2</v>
      </c>
      <c r="G509" s="180">
        <v>1</v>
      </c>
      <c r="H509" s="180">
        <v>1</v>
      </c>
      <c r="I509" s="180">
        <v>1</v>
      </c>
      <c r="J509" s="181"/>
      <c r="L509" s="180">
        <v>1198687135</v>
      </c>
      <c r="M509" s="180" t="s">
        <v>416</v>
      </c>
      <c r="N509" s="180" t="s">
        <v>10520</v>
      </c>
      <c r="O509" s="180">
        <v>3</v>
      </c>
      <c r="P509" s="180">
        <v>2</v>
      </c>
      <c r="Q509" s="180">
        <v>2</v>
      </c>
      <c r="R509" s="180">
        <v>1</v>
      </c>
      <c r="S509" s="180">
        <v>1</v>
      </c>
      <c r="T509" s="180">
        <v>1</v>
      </c>
      <c r="U509" s="180">
        <v>1</v>
      </c>
    </row>
    <row r="510" spans="1:21" ht="28.2">
      <c r="A510" s="180">
        <v>1198687135</v>
      </c>
      <c r="B510" s="180" t="s">
        <v>416</v>
      </c>
      <c r="C510" s="180" t="s">
        <v>10521</v>
      </c>
      <c r="D510" s="180">
        <v>1</v>
      </c>
      <c r="E510" s="181"/>
      <c r="F510" s="181"/>
      <c r="G510" s="181"/>
      <c r="H510" s="181"/>
      <c r="I510" s="181"/>
      <c r="J510" s="181"/>
      <c r="L510" s="180">
        <v>1198687135</v>
      </c>
      <c r="M510" s="180" t="s">
        <v>416</v>
      </c>
      <c r="N510" s="180" t="s">
        <v>10521</v>
      </c>
      <c r="O510" s="180">
        <v>1</v>
      </c>
      <c r="P510" s="181"/>
      <c r="Q510" s="181"/>
      <c r="R510" s="181"/>
      <c r="S510" s="181"/>
      <c r="T510" s="181"/>
      <c r="U510" s="181"/>
    </row>
    <row r="511" spans="1:21" ht="28.2">
      <c r="A511" s="180">
        <v>1198687135</v>
      </c>
      <c r="B511" s="180" t="s">
        <v>416</v>
      </c>
      <c r="C511" s="180" t="s">
        <v>10522</v>
      </c>
      <c r="D511" s="181"/>
      <c r="E511" s="181"/>
      <c r="F511" s="181"/>
      <c r="G511" s="181"/>
      <c r="H511" s="181"/>
      <c r="I511" s="181"/>
      <c r="J511" s="181"/>
      <c r="L511" s="180">
        <v>1198687135</v>
      </c>
      <c r="M511" s="180" t="s">
        <v>416</v>
      </c>
      <c r="N511" s="180" t="s">
        <v>10522</v>
      </c>
      <c r="O511" s="181"/>
      <c r="P511" s="181"/>
      <c r="Q511" s="181"/>
      <c r="R511" s="181"/>
      <c r="S511" s="181"/>
      <c r="T511" s="181"/>
      <c r="U511" s="181"/>
    </row>
    <row r="512" spans="1:21" ht="28.2">
      <c r="A512" s="180">
        <v>1198687135</v>
      </c>
      <c r="B512" s="180" t="s">
        <v>416</v>
      </c>
      <c r="C512" s="180" t="s">
        <v>10523</v>
      </c>
      <c r="D512" s="181"/>
      <c r="E512" s="181"/>
      <c r="F512" s="181"/>
      <c r="G512" s="181"/>
      <c r="H512" s="181"/>
      <c r="I512" s="181"/>
      <c r="J512" s="181"/>
      <c r="L512" s="180">
        <v>1198687135</v>
      </c>
      <c r="M512" s="180" t="s">
        <v>416</v>
      </c>
      <c r="N512" s="180" t="s">
        <v>10523</v>
      </c>
      <c r="O512" s="181"/>
      <c r="P512" s="181"/>
      <c r="Q512" s="181"/>
      <c r="R512" s="181"/>
      <c r="S512" s="181"/>
      <c r="T512" s="181"/>
      <c r="U512" s="181"/>
    </row>
    <row r="513" spans="1:21" ht="28.2">
      <c r="A513" s="180">
        <v>1198687135</v>
      </c>
      <c r="B513" s="180" t="s">
        <v>416</v>
      </c>
      <c r="C513" s="180" t="s">
        <v>10524</v>
      </c>
      <c r="D513" s="181"/>
      <c r="E513" s="181"/>
      <c r="F513" s="181"/>
      <c r="G513" s="181"/>
      <c r="H513" s="181"/>
      <c r="I513" s="181"/>
      <c r="J513" s="181"/>
      <c r="L513" s="180">
        <v>1198687135</v>
      </c>
      <c r="M513" s="180" t="s">
        <v>416</v>
      </c>
      <c r="N513" s="180" t="s">
        <v>10524</v>
      </c>
      <c r="O513" s="181"/>
      <c r="P513" s="181"/>
      <c r="Q513" s="181"/>
      <c r="R513" s="181"/>
      <c r="S513" s="181"/>
      <c r="T513" s="181"/>
      <c r="U513" s="181"/>
    </row>
    <row r="514" spans="1:21" ht="28.2">
      <c r="A514" s="180">
        <v>1198687135</v>
      </c>
      <c r="B514" s="180" t="s">
        <v>416</v>
      </c>
      <c r="C514" s="180" t="s">
        <v>10525</v>
      </c>
      <c r="D514" s="181"/>
      <c r="E514" s="181"/>
      <c r="F514" s="181"/>
      <c r="G514" s="181"/>
      <c r="H514" s="181"/>
      <c r="I514" s="181"/>
      <c r="J514" s="181"/>
      <c r="L514" s="180">
        <v>1198687135</v>
      </c>
      <c r="M514" s="180" t="s">
        <v>416</v>
      </c>
      <c r="N514" s="180" t="s">
        <v>10525</v>
      </c>
      <c r="O514" s="181"/>
      <c r="P514" s="181"/>
      <c r="Q514" s="181"/>
      <c r="R514" s="181"/>
      <c r="S514" s="181"/>
      <c r="T514" s="181"/>
      <c r="U514" s="181"/>
    </row>
    <row r="515" spans="1:21" ht="28.2">
      <c r="A515" s="180">
        <v>1198687135</v>
      </c>
      <c r="B515" s="180" t="s">
        <v>416</v>
      </c>
      <c r="C515" s="180" t="s">
        <v>10526</v>
      </c>
      <c r="D515" s="180">
        <v>1</v>
      </c>
      <c r="E515" s="180">
        <v>1</v>
      </c>
      <c r="F515" s="180">
        <v>1</v>
      </c>
      <c r="G515" s="180">
        <v>1</v>
      </c>
      <c r="H515" s="180">
        <v>1</v>
      </c>
      <c r="I515" s="180">
        <v>1</v>
      </c>
      <c r="J515" s="181"/>
      <c r="L515" s="180">
        <v>1198687135</v>
      </c>
      <c r="M515" s="180" t="s">
        <v>416</v>
      </c>
      <c r="N515" s="180" t="s">
        <v>10526</v>
      </c>
      <c r="O515" s="180">
        <v>1</v>
      </c>
      <c r="P515" s="180">
        <v>1</v>
      </c>
      <c r="Q515" s="180">
        <v>1</v>
      </c>
      <c r="R515" s="180">
        <v>1</v>
      </c>
      <c r="S515" s="180">
        <v>1</v>
      </c>
      <c r="T515" s="180">
        <v>1</v>
      </c>
      <c r="U515" s="181"/>
    </row>
    <row r="516" spans="1:21" ht="28.2">
      <c r="A516" s="180">
        <v>1198687135</v>
      </c>
      <c r="B516" s="180" t="s">
        <v>416</v>
      </c>
      <c r="C516" s="180" t="s">
        <v>10527</v>
      </c>
      <c r="D516" s="180">
        <v>1</v>
      </c>
      <c r="E516" s="180">
        <v>1</v>
      </c>
      <c r="F516" s="180">
        <v>1</v>
      </c>
      <c r="G516" s="180">
        <v>1</v>
      </c>
      <c r="H516" s="180">
        <v>1</v>
      </c>
      <c r="I516" s="180">
        <v>1</v>
      </c>
      <c r="J516" s="181"/>
      <c r="L516" s="180">
        <v>1198687135</v>
      </c>
      <c r="M516" s="180" t="s">
        <v>416</v>
      </c>
      <c r="N516" s="180" t="s">
        <v>10527</v>
      </c>
      <c r="O516" s="180">
        <v>1</v>
      </c>
      <c r="P516" s="180">
        <v>1</v>
      </c>
      <c r="Q516" s="180">
        <v>1</v>
      </c>
      <c r="R516" s="180">
        <v>1</v>
      </c>
      <c r="S516" s="180">
        <v>1</v>
      </c>
      <c r="T516" s="180">
        <v>1</v>
      </c>
      <c r="U516" s="181"/>
    </row>
    <row r="517" spans="1:21" ht="28.2">
      <c r="A517" s="180">
        <v>1198687135</v>
      </c>
      <c r="B517" s="180" t="s">
        <v>416</v>
      </c>
      <c r="C517" s="180" t="s">
        <v>10528</v>
      </c>
      <c r="D517" s="180">
        <v>1</v>
      </c>
      <c r="E517" s="180">
        <v>1</v>
      </c>
      <c r="F517" s="180">
        <v>1</v>
      </c>
      <c r="G517" s="180">
        <v>1</v>
      </c>
      <c r="H517" s="180">
        <v>1</v>
      </c>
      <c r="I517" s="180">
        <v>1</v>
      </c>
      <c r="J517" s="181"/>
      <c r="L517" s="180">
        <v>1198687135</v>
      </c>
      <c r="M517" s="180" t="s">
        <v>416</v>
      </c>
      <c r="N517" s="180" t="s">
        <v>10528</v>
      </c>
      <c r="O517" s="180">
        <v>1</v>
      </c>
      <c r="P517" s="180">
        <v>1</v>
      </c>
      <c r="Q517" s="180">
        <v>1</v>
      </c>
      <c r="R517" s="180">
        <v>1</v>
      </c>
      <c r="S517" s="180">
        <v>1</v>
      </c>
      <c r="T517" s="180">
        <v>1</v>
      </c>
      <c r="U517" s="180">
        <v>1</v>
      </c>
    </row>
    <row r="518" spans="1:21" ht="28.2">
      <c r="A518" s="180">
        <v>1198687135</v>
      </c>
      <c r="B518" s="180" t="s">
        <v>416</v>
      </c>
      <c r="C518" s="180" t="s">
        <v>10529</v>
      </c>
      <c r="D518" s="180">
        <v>1</v>
      </c>
      <c r="E518" s="180">
        <v>1</v>
      </c>
      <c r="F518" s="180">
        <v>1</v>
      </c>
      <c r="G518" s="180">
        <v>1</v>
      </c>
      <c r="H518" s="180">
        <v>1</v>
      </c>
      <c r="I518" s="180">
        <v>1</v>
      </c>
      <c r="J518" s="181"/>
      <c r="L518" s="180">
        <v>1198687135</v>
      </c>
      <c r="M518" s="180" t="s">
        <v>416</v>
      </c>
      <c r="N518" s="180" t="s">
        <v>10529</v>
      </c>
      <c r="O518" s="180">
        <v>1</v>
      </c>
      <c r="P518" s="180">
        <v>1</v>
      </c>
      <c r="Q518" s="180">
        <v>1</v>
      </c>
      <c r="R518" s="180">
        <v>1</v>
      </c>
      <c r="S518" s="180">
        <v>1</v>
      </c>
      <c r="T518" s="180">
        <v>1</v>
      </c>
      <c r="U518" s="181"/>
    </row>
    <row r="519" spans="1:21" ht="28.2">
      <c r="A519" s="180">
        <v>1198687135</v>
      </c>
      <c r="B519" s="180" t="s">
        <v>416</v>
      </c>
      <c r="C519" s="180" t="s">
        <v>10530</v>
      </c>
      <c r="D519" s="181"/>
      <c r="E519" s="181"/>
      <c r="F519" s="181"/>
      <c r="G519" s="181"/>
      <c r="H519" s="181"/>
      <c r="I519" s="181"/>
      <c r="J519" s="181"/>
      <c r="L519" s="180">
        <v>1198687135</v>
      </c>
      <c r="M519" s="180" t="s">
        <v>416</v>
      </c>
      <c r="N519" s="180" t="s">
        <v>10530</v>
      </c>
      <c r="O519" s="181"/>
      <c r="P519" s="181"/>
      <c r="Q519" s="181"/>
      <c r="R519" s="181"/>
      <c r="S519" s="181"/>
      <c r="T519" s="181"/>
      <c r="U519" s="181"/>
    </row>
    <row r="520" spans="1:21" ht="28.2">
      <c r="A520" s="180">
        <v>1198687135</v>
      </c>
      <c r="B520" s="180" t="s">
        <v>416</v>
      </c>
      <c r="C520" s="180" t="s">
        <v>10531</v>
      </c>
      <c r="D520" s="181"/>
      <c r="E520" s="181"/>
      <c r="F520" s="181"/>
      <c r="G520" s="181"/>
      <c r="H520" s="181"/>
      <c r="I520" s="181"/>
      <c r="J520" s="181"/>
      <c r="L520" s="180">
        <v>1198687135</v>
      </c>
      <c r="M520" s="180" t="s">
        <v>416</v>
      </c>
      <c r="N520" s="180" t="s">
        <v>10531</v>
      </c>
      <c r="O520" s="181"/>
      <c r="P520" s="181"/>
      <c r="Q520" s="181"/>
      <c r="R520" s="181"/>
      <c r="S520" s="181"/>
      <c r="T520" s="181"/>
      <c r="U520" s="181"/>
    </row>
    <row r="521" spans="1:21" ht="28.2">
      <c r="A521" s="180">
        <v>1198687135</v>
      </c>
      <c r="B521" s="180" t="s">
        <v>416</v>
      </c>
      <c r="C521" s="180" t="s">
        <v>10532</v>
      </c>
      <c r="D521" s="181"/>
      <c r="E521" s="181"/>
      <c r="F521" s="181"/>
      <c r="G521" s="181"/>
      <c r="H521" s="181"/>
      <c r="I521" s="181"/>
      <c r="J521" s="181"/>
      <c r="L521" s="180">
        <v>1198687135</v>
      </c>
      <c r="M521" s="180" t="s">
        <v>416</v>
      </c>
      <c r="N521" s="180" t="s">
        <v>10532</v>
      </c>
      <c r="O521" s="181"/>
      <c r="P521" s="181"/>
      <c r="Q521" s="181"/>
      <c r="R521" s="181"/>
      <c r="S521" s="181"/>
      <c r="T521" s="181"/>
      <c r="U521" s="181"/>
    </row>
    <row r="522" spans="1:21" ht="28.2">
      <c r="A522" s="180">
        <v>1198687135</v>
      </c>
      <c r="B522" s="180" t="s">
        <v>416</v>
      </c>
      <c r="C522" s="180" t="s">
        <v>10533</v>
      </c>
      <c r="D522" s="180">
        <v>1</v>
      </c>
      <c r="E522" s="180">
        <v>1</v>
      </c>
      <c r="F522" s="180">
        <v>1</v>
      </c>
      <c r="G522" s="180">
        <v>1</v>
      </c>
      <c r="H522" s="180">
        <v>1</v>
      </c>
      <c r="I522" s="180">
        <v>1</v>
      </c>
      <c r="J522" s="181"/>
      <c r="L522" s="180">
        <v>1198687135</v>
      </c>
      <c r="M522" s="180" t="s">
        <v>416</v>
      </c>
      <c r="N522" s="180" t="s">
        <v>10533</v>
      </c>
      <c r="O522" s="180">
        <v>1</v>
      </c>
      <c r="P522" s="180">
        <v>1</v>
      </c>
      <c r="Q522" s="180">
        <v>1</v>
      </c>
      <c r="R522" s="180">
        <v>1</v>
      </c>
      <c r="S522" s="180">
        <v>1</v>
      </c>
      <c r="T522" s="180">
        <v>1</v>
      </c>
      <c r="U522" s="180">
        <v>1</v>
      </c>
    </row>
    <row r="523" spans="1:21" ht="28.2">
      <c r="A523" s="180">
        <v>1198687135</v>
      </c>
      <c r="B523" s="180" t="s">
        <v>416</v>
      </c>
      <c r="C523" s="180" t="s">
        <v>10534</v>
      </c>
      <c r="D523" s="180">
        <v>1</v>
      </c>
      <c r="E523" s="180">
        <v>1</v>
      </c>
      <c r="F523" s="180">
        <v>1</v>
      </c>
      <c r="G523" s="180">
        <v>1</v>
      </c>
      <c r="H523" s="180">
        <v>1</v>
      </c>
      <c r="I523" s="180">
        <v>1</v>
      </c>
      <c r="J523" s="181"/>
      <c r="L523" s="180">
        <v>1198687135</v>
      </c>
      <c r="M523" s="180" t="s">
        <v>416</v>
      </c>
      <c r="N523" s="180" t="s">
        <v>10534</v>
      </c>
      <c r="O523" s="180">
        <v>1</v>
      </c>
      <c r="P523" s="180">
        <v>1</v>
      </c>
      <c r="Q523" s="180">
        <v>1</v>
      </c>
      <c r="R523" s="180">
        <v>1</v>
      </c>
      <c r="S523" s="180">
        <v>1</v>
      </c>
      <c r="T523" s="180">
        <v>1</v>
      </c>
      <c r="U523" s="180">
        <v>1</v>
      </c>
    </row>
    <row r="524" spans="1:21" ht="28.2">
      <c r="A524" s="180">
        <v>1198687135</v>
      </c>
      <c r="B524" s="180" t="s">
        <v>416</v>
      </c>
      <c r="C524" s="180" t="s">
        <v>10535</v>
      </c>
      <c r="D524" s="180">
        <v>1</v>
      </c>
      <c r="E524" s="180">
        <v>1</v>
      </c>
      <c r="F524" s="181"/>
      <c r="G524" s="181"/>
      <c r="H524" s="181"/>
      <c r="I524" s="181"/>
      <c r="J524" s="181"/>
      <c r="L524" s="180">
        <v>1198687135</v>
      </c>
      <c r="M524" s="180" t="s">
        <v>416</v>
      </c>
      <c r="N524" s="180" t="s">
        <v>10535</v>
      </c>
      <c r="O524" s="180">
        <v>1</v>
      </c>
      <c r="P524" s="180">
        <v>1</v>
      </c>
      <c r="Q524" s="181"/>
      <c r="R524" s="181"/>
      <c r="S524" s="181"/>
      <c r="T524" s="181"/>
      <c r="U524" s="181"/>
    </row>
    <row r="525" spans="1:21" ht="28.2">
      <c r="A525" s="180">
        <v>1198687135</v>
      </c>
      <c r="B525" s="180" t="s">
        <v>416</v>
      </c>
      <c r="C525" s="180" t="s">
        <v>10536</v>
      </c>
      <c r="D525" s="181"/>
      <c r="E525" s="181"/>
      <c r="F525" s="181"/>
      <c r="G525" s="181"/>
      <c r="H525" s="181"/>
      <c r="I525" s="181"/>
      <c r="J525" s="181"/>
      <c r="L525" s="180">
        <v>1198687135</v>
      </c>
      <c r="M525" s="180" t="s">
        <v>416</v>
      </c>
      <c r="N525" s="180" t="s">
        <v>10536</v>
      </c>
      <c r="O525" s="181"/>
      <c r="P525" s="181"/>
      <c r="Q525" s="181"/>
      <c r="R525" s="181"/>
      <c r="S525" s="181"/>
      <c r="T525" s="181"/>
      <c r="U525" s="181"/>
    </row>
    <row r="526" spans="1:21" ht="41.4">
      <c r="A526" s="180">
        <v>1198687135</v>
      </c>
      <c r="B526" s="180" t="s">
        <v>416</v>
      </c>
      <c r="C526" s="180" t="s">
        <v>10537</v>
      </c>
      <c r="D526" s="181"/>
      <c r="E526" s="181"/>
      <c r="F526" s="181"/>
      <c r="G526" s="181"/>
      <c r="H526" s="181"/>
      <c r="I526" s="181"/>
      <c r="J526" s="181"/>
      <c r="L526" s="180">
        <v>1198687135</v>
      </c>
      <c r="M526" s="180" t="s">
        <v>416</v>
      </c>
      <c r="N526" s="180" t="s">
        <v>10537</v>
      </c>
      <c r="O526" s="181"/>
      <c r="P526" s="181"/>
      <c r="Q526" s="181"/>
      <c r="R526" s="181"/>
      <c r="S526" s="181"/>
      <c r="T526" s="181"/>
      <c r="U526" s="181"/>
    </row>
    <row r="527" spans="1:21" ht="28.2">
      <c r="A527" s="180">
        <v>1198687135</v>
      </c>
      <c r="B527" s="180" t="s">
        <v>416</v>
      </c>
      <c r="C527" s="180" t="s">
        <v>10538</v>
      </c>
      <c r="D527" s="180">
        <v>1</v>
      </c>
      <c r="E527" s="180">
        <v>1</v>
      </c>
      <c r="F527" s="180">
        <v>1</v>
      </c>
      <c r="G527" s="180">
        <v>1</v>
      </c>
      <c r="H527" s="180">
        <v>1</v>
      </c>
      <c r="I527" s="180">
        <v>1</v>
      </c>
      <c r="J527" s="181"/>
      <c r="L527" s="180">
        <v>1198687135</v>
      </c>
      <c r="M527" s="180" t="s">
        <v>416</v>
      </c>
      <c r="N527" s="180" t="s">
        <v>10538</v>
      </c>
      <c r="O527" s="180">
        <v>1</v>
      </c>
      <c r="P527" s="180">
        <v>1</v>
      </c>
      <c r="Q527" s="180">
        <v>1</v>
      </c>
      <c r="R527" s="180">
        <v>1</v>
      </c>
      <c r="S527" s="180">
        <v>1</v>
      </c>
      <c r="T527" s="180">
        <v>1</v>
      </c>
      <c r="U527" s="181"/>
    </row>
    <row r="528" spans="1:21" ht="28.2">
      <c r="A528" s="180">
        <v>1198687135</v>
      </c>
      <c r="B528" s="180" t="s">
        <v>416</v>
      </c>
      <c r="C528" s="180" t="s">
        <v>10539</v>
      </c>
      <c r="D528" s="180">
        <v>1</v>
      </c>
      <c r="E528" s="181"/>
      <c r="F528" s="181"/>
      <c r="G528" s="181"/>
      <c r="H528" s="181"/>
      <c r="I528" s="181"/>
      <c r="J528" s="181"/>
      <c r="L528" s="180">
        <v>1198687135</v>
      </c>
      <c r="M528" s="180" t="s">
        <v>416</v>
      </c>
      <c r="N528" s="180" t="s">
        <v>10539</v>
      </c>
      <c r="O528" s="180">
        <v>1</v>
      </c>
      <c r="P528" s="181"/>
      <c r="Q528" s="181"/>
      <c r="R528" s="181"/>
      <c r="S528" s="181"/>
      <c r="T528" s="181"/>
      <c r="U528" s="181"/>
    </row>
    <row r="529" spans="1:21" ht="28.2">
      <c r="A529" s="180">
        <v>1198687135</v>
      </c>
      <c r="B529" s="180" t="s">
        <v>416</v>
      </c>
      <c r="C529" s="180" t="s">
        <v>10540</v>
      </c>
      <c r="D529" s="181"/>
      <c r="E529" s="181"/>
      <c r="F529" s="181"/>
      <c r="G529" s="181"/>
      <c r="H529" s="181"/>
      <c r="I529" s="181"/>
      <c r="J529" s="181"/>
      <c r="L529" s="180">
        <v>1198687135</v>
      </c>
      <c r="M529" s="180" t="s">
        <v>416</v>
      </c>
      <c r="N529" s="180" t="s">
        <v>10540</v>
      </c>
      <c r="O529" s="181"/>
      <c r="P529" s="181"/>
      <c r="Q529" s="181"/>
      <c r="R529" s="181"/>
      <c r="S529" s="181"/>
      <c r="T529" s="181"/>
      <c r="U529" s="181"/>
    </row>
    <row r="530" spans="1:21" ht="28.2">
      <c r="A530" s="180">
        <v>1198687135</v>
      </c>
      <c r="B530" s="180" t="s">
        <v>416</v>
      </c>
      <c r="C530" s="180" t="s">
        <v>10541</v>
      </c>
      <c r="D530" s="180">
        <v>1</v>
      </c>
      <c r="E530" s="181"/>
      <c r="F530" s="181"/>
      <c r="G530" s="181"/>
      <c r="H530" s="181"/>
      <c r="I530" s="181"/>
      <c r="J530" s="181"/>
      <c r="L530" s="180">
        <v>1198687135</v>
      </c>
      <c r="M530" s="180" t="s">
        <v>416</v>
      </c>
      <c r="N530" s="180" t="s">
        <v>10541</v>
      </c>
      <c r="O530" s="180">
        <v>1</v>
      </c>
      <c r="P530" s="181"/>
      <c r="Q530" s="181"/>
      <c r="R530" s="181"/>
      <c r="S530" s="181"/>
      <c r="T530" s="181"/>
      <c r="U530" s="181"/>
    </row>
    <row r="531" spans="1:21" ht="28.2">
      <c r="A531" s="180">
        <v>1198687135</v>
      </c>
      <c r="B531" s="180" t="s">
        <v>416</v>
      </c>
      <c r="C531" s="180" t="s">
        <v>10542</v>
      </c>
      <c r="D531" s="181"/>
      <c r="E531" s="181"/>
      <c r="F531" s="181"/>
      <c r="G531" s="181"/>
      <c r="H531" s="181"/>
      <c r="I531" s="181"/>
      <c r="J531" s="181"/>
      <c r="L531" s="180">
        <v>1198687135</v>
      </c>
      <c r="M531" s="180" t="s">
        <v>416</v>
      </c>
      <c r="N531" s="180" t="s">
        <v>10542</v>
      </c>
      <c r="O531" s="181"/>
      <c r="P531" s="181"/>
      <c r="Q531" s="181"/>
      <c r="R531" s="181"/>
      <c r="S531" s="181"/>
      <c r="T531" s="181"/>
      <c r="U531" s="181"/>
    </row>
    <row r="532" spans="1:21" ht="28.2">
      <c r="A532" s="180">
        <v>1198687135</v>
      </c>
      <c r="B532" s="180" t="s">
        <v>416</v>
      </c>
      <c r="C532" s="180" t="s">
        <v>10543</v>
      </c>
      <c r="D532" s="180">
        <v>1</v>
      </c>
      <c r="E532" s="181"/>
      <c r="F532" s="181"/>
      <c r="G532" s="181"/>
      <c r="H532" s="181"/>
      <c r="I532" s="181"/>
      <c r="J532" s="181"/>
      <c r="L532" s="180">
        <v>1198687135</v>
      </c>
      <c r="M532" s="180" t="s">
        <v>416</v>
      </c>
      <c r="N532" s="180" t="s">
        <v>10543</v>
      </c>
      <c r="O532" s="180">
        <v>1</v>
      </c>
      <c r="P532" s="181"/>
      <c r="Q532" s="181"/>
      <c r="R532" s="181"/>
      <c r="S532" s="181"/>
      <c r="T532" s="181"/>
      <c r="U532" s="181"/>
    </row>
    <row r="533" spans="1:21" ht="28.2">
      <c r="A533" s="180">
        <v>1198687135</v>
      </c>
      <c r="B533" s="180" t="s">
        <v>416</v>
      </c>
      <c r="C533" s="180" t="s">
        <v>10544</v>
      </c>
      <c r="D533" s="181"/>
      <c r="E533" s="181"/>
      <c r="F533" s="181"/>
      <c r="G533" s="181"/>
      <c r="H533" s="181"/>
      <c r="I533" s="181"/>
      <c r="J533" s="181"/>
      <c r="L533" s="180">
        <v>1198687135</v>
      </c>
      <c r="M533" s="180" t="s">
        <v>416</v>
      </c>
      <c r="N533" s="180" t="s">
        <v>10544</v>
      </c>
      <c r="O533" s="181"/>
      <c r="P533" s="181"/>
      <c r="Q533" s="181"/>
      <c r="R533" s="181"/>
      <c r="S533" s="181"/>
      <c r="T533" s="181"/>
      <c r="U533" s="181"/>
    </row>
    <row r="534" spans="1:21" ht="28.2">
      <c r="A534" s="180">
        <v>1198687135</v>
      </c>
      <c r="B534" s="180" t="s">
        <v>416</v>
      </c>
      <c r="C534" s="180" t="s">
        <v>10545</v>
      </c>
      <c r="D534" s="181"/>
      <c r="E534" s="181"/>
      <c r="F534" s="181"/>
      <c r="G534" s="181"/>
      <c r="H534" s="181"/>
      <c r="I534" s="181"/>
      <c r="J534" s="181"/>
      <c r="L534" s="180">
        <v>1198687135</v>
      </c>
      <c r="M534" s="180" t="s">
        <v>416</v>
      </c>
      <c r="N534" s="180" t="s">
        <v>10545</v>
      </c>
      <c r="O534" s="181"/>
      <c r="P534" s="181"/>
      <c r="Q534" s="181"/>
      <c r="R534" s="181"/>
      <c r="S534" s="181"/>
      <c r="T534" s="181"/>
      <c r="U534" s="181"/>
    </row>
    <row r="535" spans="1:21" ht="28.2">
      <c r="A535" s="180">
        <v>1198687135</v>
      </c>
      <c r="B535" s="180" t="s">
        <v>416</v>
      </c>
      <c r="C535" s="180" t="s">
        <v>10546</v>
      </c>
      <c r="D535" s="180">
        <v>1</v>
      </c>
      <c r="E535" s="180">
        <v>1</v>
      </c>
      <c r="F535" s="181"/>
      <c r="G535" s="181"/>
      <c r="H535" s="181"/>
      <c r="I535" s="181"/>
      <c r="J535" s="181"/>
      <c r="L535" s="180">
        <v>1198687135</v>
      </c>
      <c r="M535" s="180" t="s">
        <v>416</v>
      </c>
      <c r="N535" s="180" t="s">
        <v>10546</v>
      </c>
      <c r="O535" s="180">
        <v>1</v>
      </c>
      <c r="P535" s="180">
        <v>1</v>
      </c>
      <c r="Q535" s="181"/>
      <c r="R535" s="181"/>
      <c r="S535" s="181"/>
      <c r="T535" s="181"/>
      <c r="U535" s="181"/>
    </row>
    <row r="536" spans="1:21" ht="28.2">
      <c r="A536" s="180">
        <v>1198687135</v>
      </c>
      <c r="B536" s="180" t="s">
        <v>416</v>
      </c>
      <c r="C536" s="180" t="s">
        <v>10547</v>
      </c>
      <c r="D536" s="180">
        <v>1</v>
      </c>
      <c r="E536" s="181"/>
      <c r="F536" s="181"/>
      <c r="G536" s="181"/>
      <c r="H536" s="181"/>
      <c r="I536" s="181"/>
      <c r="J536" s="181"/>
      <c r="L536" s="180">
        <v>1198687135</v>
      </c>
      <c r="M536" s="180" t="s">
        <v>416</v>
      </c>
      <c r="N536" s="180" t="s">
        <v>10547</v>
      </c>
      <c r="O536" s="180">
        <v>1</v>
      </c>
      <c r="P536" s="181"/>
      <c r="Q536" s="181"/>
      <c r="R536" s="181"/>
      <c r="S536" s="181"/>
      <c r="T536" s="181"/>
      <c r="U536" s="181"/>
    </row>
    <row r="537" spans="1:21" ht="28.2">
      <c r="A537" s="180">
        <v>1198687135</v>
      </c>
      <c r="B537" s="180" t="s">
        <v>416</v>
      </c>
      <c r="C537" s="180" t="s">
        <v>10548</v>
      </c>
      <c r="D537" s="181"/>
      <c r="E537" s="181"/>
      <c r="F537" s="181"/>
      <c r="G537" s="181"/>
      <c r="H537" s="181"/>
      <c r="I537" s="181"/>
      <c r="J537" s="181"/>
      <c r="L537" s="180">
        <v>1198687135</v>
      </c>
      <c r="M537" s="180" t="s">
        <v>416</v>
      </c>
      <c r="N537" s="180" t="s">
        <v>10548</v>
      </c>
      <c r="O537" s="181"/>
      <c r="P537" s="181"/>
      <c r="Q537" s="181"/>
      <c r="R537" s="181"/>
      <c r="S537" s="181"/>
      <c r="T537" s="181"/>
      <c r="U537" s="181"/>
    </row>
    <row r="538" spans="1:21" ht="28.2">
      <c r="A538" s="180">
        <v>1198687135</v>
      </c>
      <c r="B538" s="180" t="s">
        <v>416</v>
      </c>
      <c r="C538" s="180" t="s">
        <v>10549</v>
      </c>
      <c r="D538" s="180">
        <v>1</v>
      </c>
      <c r="E538" s="180">
        <v>1</v>
      </c>
      <c r="F538" s="180">
        <v>1</v>
      </c>
      <c r="G538" s="180">
        <v>1</v>
      </c>
      <c r="H538" s="180">
        <v>1</v>
      </c>
      <c r="I538" s="180">
        <v>1</v>
      </c>
      <c r="J538" s="181"/>
      <c r="L538" s="180">
        <v>1198687135</v>
      </c>
      <c r="M538" s="180" t="s">
        <v>416</v>
      </c>
      <c r="N538" s="180" t="s">
        <v>10549</v>
      </c>
      <c r="O538" s="180">
        <v>1</v>
      </c>
      <c r="P538" s="180">
        <v>1</v>
      </c>
      <c r="Q538" s="180">
        <v>1</v>
      </c>
      <c r="R538" s="180">
        <v>1</v>
      </c>
      <c r="S538" s="180">
        <v>1</v>
      </c>
      <c r="T538" s="180">
        <v>1</v>
      </c>
      <c r="U538" s="180">
        <v>1</v>
      </c>
    </row>
    <row r="539" spans="1:21" ht="28.2">
      <c r="A539" s="180">
        <v>1198687135</v>
      </c>
      <c r="B539" s="180" t="s">
        <v>416</v>
      </c>
      <c r="C539" s="180" t="s">
        <v>10550</v>
      </c>
      <c r="D539" s="181"/>
      <c r="E539" s="181"/>
      <c r="F539" s="181"/>
      <c r="G539" s="181"/>
      <c r="H539" s="181"/>
      <c r="I539" s="181"/>
      <c r="J539" s="181"/>
      <c r="L539" s="180">
        <v>1198687135</v>
      </c>
      <c r="M539" s="180" t="s">
        <v>416</v>
      </c>
      <c r="N539" s="180" t="s">
        <v>10550</v>
      </c>
      <c r="O539" s="181"/>
      <c r="P539" s="181"/>
      <c r="Q539" s="181"/>
      <c r="R539" s="181"/>
      <c r="S539" s="181"/>
      <c r="T539" s="181"/>
      <c r="U539" s="181"/>
    </row>
    <row r="540" spans="1:21" ht="28.2">
      <c r="A540" s="180">
        <v>1198687135</v>
      </c>
      <c r="B540" s="180" t="s">
        <v>416</v>
      </c>
      <c r="C540" s="180" t="s">
        <v>10551</v>
      </c>
      <c r="D540" s="180">
        <v>1</v>
      </c>
      <c r="E540" s="181"/>
      <c r="F540" s="181"/>
      <c r="G540" s="181"/>
      <c r="H540" s="181"/>
      <c r="I540" s="181"/>
      <c r="J540" s="181"/>
      <c r="L540" s="180">
        <v>1198687135</v>
      </c>
      <c r="M540" s="180" t="s">
        <v>416</v>
      </c>
      <c r="N540" s="180" t="s">
        <v>10551</v>
      </c>
      <c r="O540" s="180">
        <v>1</v>
      </c>
      <c r="P540" s="181"/>
      <c r="Q540" s="181"/>
      <c r="R540" s="181"/>
      <c r="S540" s="181"/>
      <c r="T540" s="181"/>
      <c r="U540" s="181"/>
    </row>
    <row r="541" spans="1:21" ht="28.2">
      <c r="A541" s="180">
        <v>1198687135</v>
      </c>
      <c r="B541" s="180" t="s">
        <v>416</v>
      </c>
      <c r="C541" s="180" t="s">
        <v>10552</v>
      </c>
      <c r="D541" s="181"/>
      <c r="E541" s="181"/>
      <c r="F541" s="181"/>
      <c r="G541" s="181"/>
      <c r="H541" s="181"/>
      <c r="I541" s="181"/>
      <c r="J541" s="181"/>
      <c r="L541" s="180">
        <v>1198687135</v>
      </c>
      <c r="M541" s="180" t="s">
        <v>416</v>
      </c>
      <c r="N541" s="180" t="s">
        <v>10552</v>
      </c>
      <c r="O541" s="181"/>
      <c r="P541" s="181"/>
      <c r="Q541" s="181"/>
      <c r="R541" s="181"/>
      <c r="S541" s="181"/>
      <c r="T541" s="181"/>
      <c r="U541" s="181"/>
    </row>
    <row r="542" spans="1:21" ht="28.2">
      <c r="A542" s="180">
        <v>1198687135</v>
      </c>
      <c r="B542" s="180" t="s">
        <v>416</v>
      </c>
      <c r="C542" s="180" t="s">
        <v>10553</v>
      </c>
      <c r="D542" s="181"/>
      <c r="E542" s="181"/>
      <c r="F542" s="181"/>
      <c r="G542" s="181"/>
      <c r="H542" s="181"/>
      <c r="I542" s="181"/>
      <c r="J542" s="181"/>
      <c r="L542" s="180">
        <v>1198687135</v>
      </c>
      <c r="M542" s="180" t="s">
        <v>416</v>
      </c>
      <c r="N542" s="180" t="s">
        <v>10553</v>
      </c>
      <c r="O542" s="181"/>
      <c r="P542" s="181"/>
      <c r="Q542" s="181"/>
      <c r="R542" s="181"/>
      <c r="S542" s="181"/>
      <c r="T542" s="181"/>
      <c r="U542" s="181"/>
    </row>
    <row r="543" spans="1:21" ht="28.2">
      <c r="A543" s="180">
        <v>1198687135</v>
      </c>
      <c r="B543" s="180" t="s">
        <v>416</v>
      </c>
      <c r="C543" s="180" t="s">
        <v>10554</v>
      </c>
      <c r="D543" s="180">
        <v>2</v>
      </c>
      <c r="E543" s="181"/>
      <c r="F543" s="181"/>
      <c r="G543" s="181"/>
      <c r="H543" s="181"/>
      <c r="I543" s="181"/>
      <c r="J543" s="181"/>
      <c r="L543" s="180">
        <v>1198687135</v>
      </c>
      <c r="M543" s="180" t="s">
        <v>416</v>
      </c>
      <c r="N543" s="180" t="s">
        <v>10554</v>
      </c>
      <c r="O543" s="180">
        <v>2</v>
      </c>
      <c r="P543" s="181"/>
      <c r="Q543" s="181"/>
      <c r="R543" s="181"/>
      <c r="S543" s="181"/>
      <c r="T543" s="181"/>
      <c r="U543" s="181"/>
    </row>
    <row r="544" spans="1:21" ht="28.2">
      <c r="A544" s="180">
        <v>1198687135</v>
      </c>
      <c r="B544" s="180" t="s">
        <v>416</v>
      </c>
      <c r="C544" s="180" t="s">
        <v>10555</v>
      </c>
      <c r="D544" s="181"/>
      <c r="E544" s="181"/>
      <c r="F544" s="181"/>
      <c r="G544" s="181"/>
      <c r="H544" s="181"/>
      <c r="I544" s="181"/>
      <c r="J544" s="181"/>
      <c r="L544" s="180">
        <v>1198687135</v>
      </c>
      <c r="M544" s="180" t="s">
        <v>416</v>
      </c>
      <c r="N544" s="180" t="s">
        <v>10555</v>
      </c>
      <c r="O544" s="181"/>
      <c r="P544" s="181"/>
      <c r="Q544" s="181"/>
      <c r="R544" s="181"/>
      <c r="S544" s="181"/>
      <c r="T544" s="181"/>
      <c r="U544" s="181"/>
    </row>
    <row r="545" spans="1:21" ht="28.2">
      <c r="A545" s="180">
        <v>1198687135</v>
      </c>
      <c r="B545" s="180" t="s">
        <v>416</v>
      </c>
      <c r="C545" s="180" t="s">
        <v>10556</v>
      </c>
      <c r="D545" s="181"/>
      <c r="E545" s="181"/>
      <c r="F545" s="181"/>
      <c r="G545" s="181"/>
      <c r="H545" s="181"/>
      <c r="I545" s="181"/>
      <c r="J545" s="181"/>
      <c r="L545" s="180">
        <v>1198687135</v>
      </c>
      <c r="M545" s="180" t="s">
        <v>416</v>
      </c>
      <c r="N545" s="180" t="s">
        <v>10556</v>
      </c>
      <c r="O545" s="181"/>
      <c r="P545" s="181"/>
      <c r="Q545" s="181"/>
      <c r="R545" s="181"/>
      <c r="S545" s="181"/>
      <c r="T545" s="181"/>
      <c r="U545" s="181"/>
    </row>
    <row r="546" spans="1:21" ht="28.2">
      <c r="A546" s="180">
        <v>1198687135</v>
      </c>
      <c r="B546" s="180" t="s">
        <v>416</v>
      </c>
      <c r="C546" s="180" t="s">
        <v>10557</v>
      </c>
      <c r="D546" s="180">
        <v>1</v>
      </c>
      <c r="E546" s="180">
        <v>1</v>
      </c>
      <c r="F546" s="180">
        <v>1</v>
      </c>
      <c r="G546" s="180">
        <v>1</v>
      </c>
      <c r="H546" s="180">
        <v>1</v>
      </c>
      <c r="I546" s="181"/>
      <c r="J546" s="181"/>
      <c r="L546" s="180">
        <v>1198687135</v>
      </c>
      <c r="M546" s="180" t="s">
        <v>416</v>
      </c>
      <c r="N546" s="180" t="s">
        <v>10557</v>
      </c>
      <c r="O546" s="180">
        <v>1</v>
      </c>
      <c r="P546" s="180">
        <v>1</v>
      </c>
      <c r="Q546" s="180">
        <v>1</v>
      </c>
      <c r="R546" s="180">
        <v>1</v>
      </c>
      <c r="S546" s="180">
        <v>1</v>
      </c>
      <c r="T546" s="181"/>
      <c r="U546" s="181"/>
    </row>
    <row r="547" spans="1:21" ht="28.2">
      <c r="A547" s="180">
        <v>1198687135</v>
      </c>
      <c r="B547" s="180" t="s">
        <v>416</v>
      </c>
      <c r="C547" s="180" t="s">
        <v>10558</v>
      </c>
      <c r="D547" s="181"/>
      <c r="E547" s="181"/>
      <c r="F547" s="181"/>
      <c r="G547" s="181"/>
      <c r="H547" s="181"/>
      <c r="I547" s="181"/>
      <c r="J547" s="181"/>
      <c r="L547" s="180">
        <v>1198687135</v>
      </c>
      <c r="M547" s="180" t="s">
        <v>416</v>
      </c>
      <c r="N547" s="180" t="s">
        <v>10558</v>
      </c>
      <c r="O547" s="181"/>
      <c r="P547" s="181"/>
      <c r="Q547" s="181"/>
      <c r="R547" s="181"/>
      <c r="S547" s="181"/>
      <c r="T547" s="181"/>
      <c r="U547" s="181"/>
    </row>
    <row r="548" spans="1:21" ht="28.2">
      <c r="A548" s="180">
        <v>1198687135</v>
      </c>
      <c r="B548" s="180" t="s">
        <v>416</v>
      </c>
      <c r="C548" s="180" t="s">
        <v>10559</v>
      </c>
      <c r="D548" s="181"/>
      <c r="E548" s="181"/>
      <c r="F548" s="181"/>
      <c r="G548" s="181"/>
      <c r="H548" s="181"/>
      <c r="I548" s="181"/>
      <c r="J548" s="181"/>
      <c r="L548" s="180">
        <v>1198687135</v>
      </c>
      <c r="M548" s="180" t="s">
        <v>416</v>
      </c>
      <c r="N548" s="180" t="s">
        <v>10559</v>
      </c>
      <c r="O548" s="181"/>
      <c r="P548" s="181"/>
      <c r="Q548" s="181"/>
      <c r="R548" s="181"/>
      <c r="S548" s="181"/>
      <c r="T548" s="181"/>
      <c r="U548" s="181"/>
    </row>
    <row r="549" spans="1:21" ht="28.2">
      <c r="A549" s="180">
        <v>1198687135</v>
      </c>
      <c r="B549" s="180" t="s">
        <v>416</v>
      </c>
      <c r="C549" s="180" t="s">
        <v>10560</v>
      </c>
      <c r="D549" s="181"/>
      <c r="E549" s="181"/>
      <c r="F549" s="181"/>
      <c r="G549" s="181"/>
      <c r="H549" s="181"/>
      <c r="I549" s="181"/>
      <c r="J549" s="181"/>
      <c r="L549" s="180">
        <v>1198687135</v>
      </c>
      <c r="M549" s="180" t="s">
        <v>416</v>
      </c>
      <c r="N549" s="180" t="s">
        <v>10560</v>
      </c>
      <c r="O549" s="181"/>
      <c r="P549" s="181"/>
      <c r="Q549" s="181"/>
      <c r="R549" s="181"/>
      <c r="S549" s="181"/>
      <c r="T549" s="181"/>
      <c r="U549" s="181"/>
    </row>
    <row r="550" spans="1:21" ht="28.2">
      <c r="A550" s="180">
        <v>1198687135</v>
      </c>
      <c r="B550" s="180" t="s">
        <v>416</v>
      </c>
      <c r="C550" s="180" t="s">
        <v>10561</v>
      </c>
      <c r="D550" s="180">
        <v>1</v>
      </c>
      <c r="E550" s="181"/>
      <c r="F550" s="181"/>
      <c r="G550" s="181"/>
      <c r="H550" s="181"/>
      <c r="I550" s="181"/>
      <c r="J550" s="181"/>
      <c r="L550" s="180">
        <v>1198687135</v>
      </c>
      <c r="M550" s="180" t="s">
        <v>416</v>
      </c>
      <c r="N550" s="180" t="s">
        <v>10561</v>
      </c>
      <c r="O550" s="180">
        <v>1</v>
      </c>
      <c r="P550" s="181"/>
      <c r="Q550" s="181"/>
      <c r="R550" s="181"/>
      <c r="S550" s="181"/>
      <c r="T550" s="181"/>
      <c r="U550" s="181"/>
    </row>
    <row r="551" spans="1:21" ht="28.2">
      <c r="A551" s="180">
        <v>1198687135</v>
      </c>
      <c r="B551" s="180" t="s">
        <v>416</v>
      </c>
      <c r="C551" s="180" t="s">
        <v>10562</v>
      </c>
      <c r="D551" s="180">
        <v>1</v>
      </c>
      <c r="E551" s="180">
        <v>1</v>
      </c>
      <c r="F551" s="180">
        <v>1</v>
      </c>
      <c r="G551" s="180">
        <v>1</v>
      </c>
      <c r="H551" s="180">
        <v>1</v>
      </c>
      <c r="I551" s="180">
        <v>1</v>
      </c>
      <c r="J551" s="181"/>
      <c r="L551" s="180">
        <v>1198687135</v>
      </c>
      <c r="M551" s="180" t="s">
        <v>416</v>
      </c>
      <c r="N551" s="180" t="s">
        <v>10562</v>
      </c>
      <c r="O551" s="180">
        <v>1</v>
      </c>
      <c r="P551" s="180">
        <v>1</v>
      </c>
      <c r="Q551" s="180">
        <v>1</v>
      </c>
      <c r="R551" s="180">
        <v>1</v>
      </c>
      <c r="S551" s="180">
        <v>1</v>
      </c>
      <c r="T551" s="180">
        <v>1</v>
      </c>
      <c r="U551" s="181"/>
    </row>
    <row r="552" spans="1:21" ht="28.2">
      <c r="A552" s="180">
        <v>1198687135</v>
      </c>
      <c r="B552" s="180" t="s">
        <v>416</v>
      </c>
      <c r="C552" s="180" t="s">
        <v>10563</v>
      </c>
      <c r="D552" s="181"/>
      <c r="E552" s="181"/>
      <c r="F552" s="181"/>
      <c r="G552" s="181"/>
      <c r="H552" s="181"/>
      <c r="I552" s="181"/>
      <c r="J552" s="181"/>
      <c r="L552" s="180">
        <v>1198687135</v>
      </c>
      <c r="M552" s="180" t="s">
        <v>416</v>
      </c>
      <c r="N552" s="180" t="s">
        <v>10563</v>
      </c>
      <c r="O552" s="181"/>
      <c r="P552" s="181"/>
      <c r="Q552" s="181"/>
      <c r="R552" s="181"/>
      <c r="S552" s="181"/>
      <c r="T552" s="181"/>
      <c r="U552" s="181"/>
    </row>
    <row r="553" spans="1:21" ht="28.2">
      <c r="A553" s="180">
        <v>1198687135</v>
      </c>
      <c r="B553" s="180" t="s">
        <v>416</v>
      </c>
      <c r="C553" s="180" t="s">
        <v>10564</v>
      </c>
      <c r="D553" s="180">
        <v>2</v>
      </c>
      <c r="E553" s="180">
        <v>1</v>
      </c>
      <c r="F553" s="180">
        <v>1</v>
      </c>
      <c r="G553" s="180">
        <v>1</v>
      </c>
      <c r="H553" s="180">
        <v>2</v>
      </c>
      <c r="I553" s="180">
        <v>2</v>
      </c>
      <c r="J553" s="181"/>
      <c r="L553" s="180">
        <v>1198687135</v>
      </c>
      <c r="M553" s="180" t="s">
        <v>416</v>
      </c>
      <c r="N553" s="180" t="s">
        <v>10564</v>
      </c>
      <c r="O553" s="180">
        <v>2</v>
      </c>
      <c r="P553" s="180">
        <v>1</v>
      </c>
      <c r="Q553" s="180">
        <v>1</v>
      </c>
      <c r="R553" s="180">
        <v>1</v>
      </c>
      <c r="S553" s="180">
        <v>2</v>
      </c>
      <c r="T553" s="180">
        <v>2</v>
      </c>
      <c r="U553" s="180">
        <v>2</v>
      </c>
    </row>
    <row r="554" spans="1:21" ht="41.4">
      <c r="A554" s="180">
        <v>1198687135</v>
      </c>
      <c r="B554" s="180" t="s">
        <v>416</v>
      </c>
      <c r="C554" s="180" t="s">
        <v>10565</v>
      </c>
      <c r="D554" s="180">
        <v>1</v>
      </c>
      <c r="E554" s="180">
        <v>1</v>
      </c>
      <c r="F554" s="180">
        <v>1</v>
      </c>
      <c r="G554" s="180">
        <v>1</v>
      </c>
      <c r="H554" s="181"/>
      <c r="I554" s="181"/>
      <c r="J554" s="181"/>
      <c r="L554" s="180">
        <v>1198687135</v>
      </c>
      <c r="M554" s="180" t="s">
        <v>416</v>
      </c>
      <c r="N554" s="180" t="s">
        <v>10565</v>
      </c>
      <c r="O554" s="180">
        <v>1</v>
      </c>
      <c r="P554" s="180">
        <v>1</v>
      </c>
      <c r="Q554" s="180">
        <v>1</v>
      </c>
      <c r="R554" s="180">
        <v>1</v>
      </c>
      <c r="S554" s="181"/>
      <c r="T554" s="181"/>
      <c r="U554" s="181"/>
    </row>
    <row r="555" spans="1:21" ht="28.2">
      <c r="A555" s="180">
        <v>1198687135</v>
      </c>
      <c r="B555" s="180" t="s">
        <v>416</v>
      </c>
      <c r="C555" s="180" t="s">
        <v>10566</v>
      </c>
      <c r="D555" s="180">
        <v>1</v>
      </c>
      <c r="E555" s="180">
        <v>1</v>
      </c>
      <c r="F555" s="180">
        <v>1</v>
      </c>
      <c r="G555" s="180">
        <v>1</v>
      </c>
      <c r="H555" s="180">
        <v>1</v>
      </c>
      <c r="I555" s="180">
        <v>1</v>
      </c>
      <c r="J555" s="181"/>
      <c r="L555" s="180">
        <v>1198687135</v>
      </c>
      <c r="M555" s="180" t="s">
        <v>416</v>
      </c>
      <c r="N555" s="180" t="s">
        <v>10566</v>
      </c>
      <c r="O555" s="180">
        <v>1</v>
      </c>
      <c r="P555" s="180">
        <v>1</v>
      </c>
      <c r="Q555" s="180">
        <v>1</v>
      </c>
      <c r="R555" s="180">
        <v>1</v>
      </c>
      <c r="S555" s="180">
        <v>1</v>
      </c>
      <c r="T555" s="180">
        <v>1</v>
      </c>
      <c r="U555" s="180">
        <v>2</v>
      </c>
    </row>
    <row r="556" spans="1:21" ht="28.2">
      <c r="A556" s="180">
        <v>1198687135</v>
      </c>
      <c r="B556" s="180" t="s">
        <v>416</v>
      </c>
      <c r="C556" s="180" t="s">
        <v>10567</v>
      </c>
      <c r="D556" s="181"/>
      <c r="E556" s="181"/>
      <c r="F556" s="181"/>
      <c r="G556" s="181"/>
      <c r="H556" s="181"/>
      <c r="I556" s="181"/>
      <c r="J556" s="181"/>
      <c r="L556" s="180">
        <v>1198687135</v>
      </c>
      <c r="M556" s="180" t="s">
        <v>416</v>
      </c>
      <c r="N556" s="180" t="s">
        <v>10567</v>
      </c>
      <c r="O556" s="181"/>
      <c r="P556" s="181"/>
      <c r="Q556" s="181"/>
      <c r="R556" s="181"/>
      <c r="S556" s="181"/>
      <c r="T556" s="181"/>
      <c r="U556" s="181"/>
    </row>
    <row r="557" spans="1:21" ht="28.2">
      <c r="A557" s="180">
        <v>1198687135</v>
      </c>
      <c r="B557" s="180" t="s">
        <v>416</v>
      </c>
      <c r="C557" s="180" t="s">
        <v>10568</v>
      </c>
      <c r="D557" s="180">
        <v>2</v>
      </c>
      <c r="E557" s="180">
        <v>2</v>
      </c>
      <c r="F557" s="180">
        <v>2</v>
      </c>
      <c r="G557" s="180">
        <v>2</v>
      </c>
      <c r="H557" s="180">
        <v>2</v>
      </c>
      <c r="I557" s="181"/>
      <c r="J557" s="181"/>
      <c r="L557" s="180">
        <v>1198687135</v>
      </c>
      <c r="M557" s="180" t="s">
        <v>416</v>
      </c>
      <c r="N557" s="180" t="s">
        <v>10568</v>
      </c>
      <c r="O557" s="180">
        <v>2</v>
      </c>
      <c r="P557" s="180">
        <v>2</v>
      </c>
      <c r="Q557" s="180">
        <v>2</v>
      </c>
      <c r="R557" s="180">
        <v>2</v>
      </c>
      <c r="S557" s="180">
        <v>2</v>
      </c>
      <c r="T557" s="181"/>
      <c r="U557" s="181"/>
    </row>
    <row r="558" spans="1:21" ht="28.2">
      <c r="A558" s="180">
        <v>1198687135</v>
      </c>
      <c r="B558" s="180" t="s">
        <v>416</v>
      </c>
      <c r="C558" s="180" t="s">
        <v>10569</v>
      </c>
      <c r="D558" s="181"/>
      <c r="E558" s="181"/>
      <c r="F558" s="181"/>
      <c r="G558" s="181"/>
      <c r="H558" s="181"/>
      <c r="I558" s="181"/>
      <c r="J558" s="181"/>
      <c r="L558" s="180">
        <v>1198687135</v>
      </c>
      <c r="M558" s="180" t="s">
        <v>416</v>
      </c>
      <c r="N558" s="180" t="s">
        <v>10569</v>
      </c>
      <c r="O558" s="181"/>
      <c r="P558" s="181"/>
      <c r="Q558" s="181"/>
      <c r="R558" s="181"/>
      <c r="S558" s="181"/>
      <c r="T558" s="181"/>
      <c r="U558" s="181"/>
    </row>
    <row r="559" spans="1:21" ht="28.2">
      <c r="A559" s="180">
        <v>1198687135</v>
      </c>
      <c r="B559" s="180" t="s">
        <v>416</v>
      </c>
      <c r="C559" s="180" t="s">
        <v>10570</v>
      </c>
      <c r="D559" s="180">
        <v>1</v>
      </c>
      <c r="E559" s="181"/>
      <c r="F559" s="181"/>
      <c r="G559" s="181"/>
      <c r="H559" s="181"/>
      <c r="I559" s="181"/>
      <c r="J559" s="181"/>
      <c r="L559" s="180">
        <v>1198687135</v>
      </c>
      <c r="M559" s="180" t="s">
        <v>416</v>
      </c>
      <c r="N559" s="180" t="s">
        <v>10570</v>
      </c>
      <c r="O559" s="180">
        <v>1</v>
      </c>
      <c r="P559" s="181"/>
      <c r="Q559" s="181"/>
      <c r="R559" s="181"/>
      <c r="S559" s="181"/>
      <c r="T559" s="181"/>
      <c r="U559" s="181"/>
    </row>
    <row r="560" spans="1:21" ht="28.2">
      <c r="A560" s="180">
        <v>1198687135</v>
      </c>
      <c r="B560" s="180" t="s">
        <v>416</v>
      </c>
      <c r="C560" s="180" t="s">
        <v>4508</v>
      </c>
      <c r="D560" s="181"/>
      <c r="E560" s="180">
        <v>1</v>
      </c>
      <c r="F560" s="180">
        <v>1</v>
      </c>
      <c r="G560" s="180">
        <v>1</v>
      </c>
      <c r="H560" s="180">
        <v>1</v>
      </c>
      <c r="I560" s="180">
        <v>1</v>
      </c>
      <c r="J560" s="181"/>
      <c r="L560" s="180">
        <v>1198687135</v>
      </c>
      <c r="M560" s="180" t="s">
        <v>416</v>
      </c>
      <c r="N560" s="180" t="s">
        <v>4508</v>
      </c>
      <c r="O560" s="181"/>
      <c r="P560" s="180">
        <v>1</v>
      </c>
      <c r="Q560" s="180">
        <v>1</v>
      </c>
      <c r="R560" s="180">
        <v>1</v>
      </c>
      <c r="S560" s="180">
        <v>1</v>
      </c>
      <c r="T560" s="180">
        <v>1</v>
      </c>
      <c r="U560" s="180">
        <v>1</v>
      </c>
    </row>
    <row r="561" spans="1:21" ht="28.2">
      <c r="A561" s="180">
        <v>1198687135</v>
      </c>
      <c r="B561" s="180" t="s">
        <v>416</v>
      </c>
      <c r="C561" s="180" t="s">
        <v>10571</v>
      </c>
      <c r="D561" s="180">
        <v>3</v>
      </c>
      <c r="E561" s="180">
        <v>3</v>
      </c>
      <c r="F561" s="180">
        <v>3</v>
      </c>
      <c r="G561" s="180">
        <v>3</v>
      </c>
      <c r="H561" s="180">
        <v>3</v>
      </c>
      <c r="I561" s="180">
        <v>2</v>
      </c>
      <c r="J561" s="181"/>
      <c r="L561" s="180">
        <v>1198687135</v>
      </c>
      <c r="M561" s="180" t="s">
        <v>416</v>
      </c>
      <c r="N561" s="180" t="s">
        <v>10571</v>
      </c>
      <c r="O561" s="180">
        <v>3</v>
      </c>
      <c r="P561" s="180">
        <v>3</v>
      </c>
      <c r="Q561" s="180">
        <v>3</v>
      </c>
      <c r="R561" s="180">
        <v>3</v>
      </c>
      <c r="S561" s="180">
        <v>3</v>
      </c>
      <c r="T561" s="180">
        <v>2</v>
      </c>
      <c r="U561" s="180">
        <v>2</v>
      </c>
    </row>
    <row r="562" spans="1:21" ht="41.4">
      <c r="A562" s="180">
        <v>1198687135</v>
      </c>
      <c r="B562" s="180" t="s">
        <v>416</v>
      </c>
      <c r="C562" s="180" t="s">
        <v>10572</v>
      </c>
      <c r="D562" s="180">
        <v>1</v>
      </c>
      <c r="E562" s="180">
        <v>1</v>
      </c>
      <c r="F562" s="180">
        <v>1</v>
      </c>
      <c r="G562" s="180">
        <v>1</v>
      </c>
      <c r="H562" s="180">
        <v>1</v>
      </c>
      <c r="I562" s="180">
        <v>1</v>
      </c>
      <c r="J562" s="181"/>
      <c r="L562" s="180">
        <v>1198687135</v>
      </c>
      <c r="M562" s="180" t="s">
        <v>416</v>
      </c>
      <c r="N562" s="180" t="s">
        <v>10572</v>
      </c>
      <c r="O562" s="180">
        <v>1</v>
      </c>
      <c r="P562" s="180">
        <v>1</v>
      </c>
      <c r="Q562" s="180">
        <v>1</v>
      </c>
      <c r="R562" s="180">
        <v>1</v>
      </c>
      <c r="S562" s="180">
        <v>1</v>
      </c>
      <c r="T562" s="180">
        <v>1</v>
      </c>
      <c r="U562" s="180">
        <v>1</v>
      </c>
    </row>
    <row r="563" spans="1:21" ht="28.2">
      <c r="A563" s="180">
        <v>1198687135</v>
      </c>
      <c r="B563" s="180" t="s">
        <v>416</v>
      </c>
      <c r="C563" s="180" t="s">
        <v>10573</v>
      </c>
      <c r="D563" s="181"/>
      <c r="E563" s="181"/>
      <c r="F563" s="181"/>
      <c r="G563" s="181"/>
      <c r="H563" s="181"/>
      <c r="I563" s="181"/>
      <c r="J563" s="181"/>
      <c r="L563" s="180">
        <v>1198687135</v>
      </c>
      <c r="M563" s="180" t="s">
        <v>416</v>
      </c>
      <c r="N563" s="180" t="s">
        <v>10573</v>
      </c>
      <c r="O563" s="181"/>
      <c r="P563" s="181"/>
      <c r="Q563" s="181"/>
      <c r="R563" s="181"/>
      <c r="S563" s="181"/>
      <c r="T563" s="181"/>
      <c r="U563" s="181"/>
    </row>
    <row r="564" spans="1:21" ht="28.2">
      <c r="A564" s="180">
        <v>1198687135</v>
      </c>
      <c r="B564" s="180" t="s">
        <v>416</v>
      </c>
      <c r="C564" s="180" t="s">
        <v>10574</v>
      </c>
      <c r="D564" s="180">
        <v>1</v>
      </c>
      <c r="E564" s="181"/>
      <c r="F564" s="181"/>
      <c r="G564" s="181"/>
      <c r="H564" s="181"/>
      <c r="I564" s="181"/>
      <c r="J564" s="181"/>
      <c r="L564" s="180">
        <v>1198687135</v>
      </c>
      <c r="M564" s="180" t="s">
        <v>416</v>
      </c>
      <c r="N564" s="180" t="s">
        <v>10574</v>
      </c>
      <c r="O564" s="180">
        <v>1</v>
      </c>
      <c r="P564" s="181"/>
      <c r="Q564" s="181"/>
      <c r="R564" s="181"/>
      <c r="S564" s="181"/>
      <c r="T564" s="181"/>
      <c r="U564" s="181"/>
    </row>
    <row r="565" spans="1:21" ht="28.2">
      <c r="A565" s="180">
        <v>1198687135</v>
      </c>
      <c r="B565" s="180" t="s">
        <v>416</v>
      </c>
      <c r="C565" s="180" t="s">
        <v>10575</v>
      </c>
      <c r="D565" s="180">
        <v>1</v>
      </c>
      <c r="E565" s="180">
        <v>1</v>
      </c>
      <c r="F565" s="180">
        <v>1</v>
      </c>
      <c r="G565" s="180">
        <v>1</v>
      </c>
      <c r="H565" s="180">
        <v>1</v>
      </c>
      <c r="I565" s="180">
        <v>1</v>
      </c>
      <c r="J565" s="181"/>
      <c r="L565" s="180">
        <v>1198687135</v>
      </c>
      <c r="M565" s="180" t="s">
        <v>416</v>
      </c>
      <c r="N565" s="180" t="s">
        <v>10575</v>
      </c>
      <c r="O565" s="180">
        <v>1</v>
      </c>
      <c r="P565" s="180">
        <v>1</v>
      </c>
      <c r="Q565" s="180">
        <v>1</v>
      </c>
      <c r="R565" s="180">
        <v>1</v>
      </c>
      <c r="S565" s="180">
        <v>1</v>
      </c>
      <c r="T565" s="180">
        <v>1</v>
      </c>
      <c r="U565" s="180">
        <v>1</v>
      </c>
    </row>
    <row r="566" spans="1:21" ht="28.2">
      <c r="A566" s="180">
        <v>1198687135</v>
      </c>
      <c r="B566" s="180" t="s">
        <v>416</v>
      </c>
      <c r="C566" s="180" t="s">
        <v>10576</v>
      </c>
      <c r="D566" s="181"/>
      <c r="E566" s="181"/>
      <c r="F566" s="181"/>
      <c r="G566" s="181"/>
      <c r="H566" s="181"/>
      <c r="I566" s="181"/>
      <c r="J566" s="181"/>
      <c r="L566" s="180">
        <v>1198687135</v>
      </c>
      <c r="M566" s="180" t="s">
        <v>416</v>
      </c>
      <c r="N566" s="180" t="s">
        <v>10576</v>
      </c>
      <c r="O566" s="181"/>
      <c r="P566" s="181"/>
      <c r="Q566" s="181"/>
      <c r="R566" s="181"/>
      <c r="S566" s="181"/>
      <c r="T566" s="181"/>
      <c r="U566" s="181"/>
    </row>
    <row r="567" spans="1:21" ht="28.2">
      <c r="A567" s="180">
        <v>1198687135</v>
      </c>
      <c r="B567" s="180" t="s">
        <v>416</v>
      </c>
      <c r="C567" s="180" t="s">
        <v>10577</v>
      </c>
      <c r="D567" s="180">
        <v>1</v>
      </c>
      <c r="E567" s="180">
        <v>1</v>
      </c>
      <c r="F567" s="181"/>
      <c r="G567" s="181"/>
      <c r="H567" s="181"/>
      <c r="I567" s="181"/>
      <c r="J567" s="181"/>
      <c r="L567" s="180">
        <v>1198687135</v>
      </c>
      <c r="M567" s="180" t="s">
        <v>416</v>
      </c>
      <c r="N567" s="180" t="s">
        <v>10577</v>
      </c>
      <c r="O567" s="180">
        <v>1</v>
      </c>
      <c r="P567" s="180">
        <v>1</v>
      </c>
      <c r="Q567" s="181"/>
      <c r="R567" s="181"/>
      <c r="S567" s="181"/>
      <c r="T567" s="181"/>
      <c r="U567" s="181"/>
    </row>
    <row r="568" spans="1:21" ht="28.2">
      <c r="A568" s="180">
        <v>1198687135</v>
      </c>
      <c r="B568" s="180" t="s">
        <v>416</v>
      </c>
      <c r="C568" s="180" t="s">
        <v>10578</v>
      </c>
      <c r="D568" s="181"/>
      <c r="E568" s="181"/>
      <c r="F568" s="181"/>
      <c r="G568" s="181"/>
      <c r="H568" s="181"/>
      <c r="I568" s="181"/>
      <c r="J568" s="181"/>
      <c r="L568" s="180">
        <v>1198687135</v>
      </c>
      <c r="M568" s="180" t="s">
        <v>416</v>
      </c>
      <c r="N568" s="180" t="s">
        <v>10578</v>
      </c>
      <c r="O568" s="181"/>
      <c r="P568" s="181"/>
      <c r="Q568" s="181"/>
      <c r="R568" s="181"/>
      <c r="S568" s="181"/>
      <c r="T568" s="181"/>
      <c r="U568" s="181"/>
    </row>
    <row r="569" spans="1:21" ht="28.2">
      <c r="A569" s="180">
        <v>1198687135</v>
      </c>
      <c r="B569" s="180" t="s">
        <v>416</v>
      </c>
      <c r="C569" s="180" t="s">
        <v>10579</v>
      </c>
      <c r="D569" s="181"/>
      <c r="E569" s="181"/>
      <c r="F569" s="181"/>
      <c r="G569" s="181"/>
      <c r="H569" s="181"/>
      <c r="I569" s="181"/>
      <c r="J569" s="181"/>
      <c r="L569" s="180">
        <v>1198687135</v>
      </c>
      <c r="M569" s="180" t="s">
        <v>416</v>
      </c>
      <c r="N569" s="180" t="s">
        <v>10579</v>
      </c>
      <c r="O569" s="181"/>
      <c r="P569" s="181"/>
      <c r="Q569" s="181"/>
      <c r="R569" s="181"/>
      <c r="S569" s="181"/>
      <c r="T569" s="181"/>
      <c r="U569" s="181"/>
    </row>
    <row r="570" spans="1:21" ht="28.2">
      <c r="A570" s="180">
        <v>1198687135</v>
      </c>
      <c r="B570" s="180" t="s">
        <v>416</v>
      </c>
      <c r="C570" s="180" t="s">
        <v>10580</v>
      </c>
      <c r="D570" s="180">
        <v>1</v>
      </c>
      <c r="E570" s="180">
        <v>1</v>
      </c>
      <c r="F570" s="180">
        <v>1</v>
      </c>
      <c r="G570" s="180">
        <v>2</v>
      </c>
      <c r="H570" s="180">
        <v>2</v>
      </c>
      <c r="I570" s="180">
        <v>2</v>
      </c>
      <c r="J570" s="181"/>
      <c r="L570" s="180">
        <v>1198687135</v>
      </c>
      <c r="M570" s="180" t="s">
        <v>416</v>
      </c>
      <c r="N570" s="180" t="s">
        <v>10580</v>
      </c>
      <c r="O570" s="180">
        <v>1</v>
      </c>
      <c r="P570" s="180">
        <v>1</v>
      </c>
      <c r="Q570" s="180">
        <v>1</v>
      </c>
      <c r="R570" s="180">
        <v>2</v>
      </c>
      <c r="S570" s="180">
        <v>2</v>
      </c>
      <c r="T570" s="180">
        <v>2</v>
      </c>
      <c r="U570" s="180">
        <v>2</v>
      </c>
    </row>
    <row r="571" spans="1:21" ht="28.2">
      <c r="A571" s="180">
        <v>1198687135</v>
      </c>
      <c r="B571" s="180" t="s">
        <v>416</v>
      </c>
      <c r="C571" s="180" t="s">
        <v>10581</v>
      </c>
      <c r="D571" s="181"/>
      <c r="E571" s="181"/>
      <c r="F571" s="181"/>
      <c r="G571" s="181"/>
      <c r="H571" s="181"/>
      <c r="I571" s="181"/>
      <c r="J571" s="181"/>
      <c r="L571" s="180">
        <v>1198687135</v>
      </c>
      <c r="M571" s="180" t="s">
        <v>416</v>
      </c>
      <c r="N571" s="180" t="s">
        <v>10581</v>
      </c>
      <c r="O571" s="181"/>
      <c r="P571" s="181"/>
      <c r="Q571" s="181"/>
      <c r="R571" s="181"/>
      <c r="S571" s="181"/>
      <c r="T571" s="181"/>
      <c r="U571" s="181"/>
    </row>
    <row r="572" spans="1:21" ht="28.2">
      <c r="A572" s="180">
        <v>1198687135</v>
      </c>
      <c r="B572" s="180" t="s">
        <v>416</v>
      </c>
      <c r="C572" s="180" t="s">
        <v>10582</v>
      </c>
      <c r="D572" s="181"/>
      <c r="E572" s="181"/>
      <c r="F572" s="181"/>
      <c r="G572" s="181"/>
      <c r="H572" s="181"/>
      <c r="I572" s="181"/>
      <c r="J572" s="181"/>
      <c r="L572" s="180">
        <v>1198687135</v>
      </c>
      <c r="M572" s="180" t="s">
        <v>416</v>
      </c>
      <c r="N572" s="180" t="s">
        <v>10582</v>
      </c>
      <c r="O572" s="181"/>
      <c r="P572" s="181"/>
      <c r="Q572" s="181"/>
      <c r="R572" s="181"/>
      <c r="S572" s="181"/>
      <c r="T572" s="181"/>
      <c r="U572" s="181"/>
    </row>
    <row r="573" spans="1:21" ht="28.2">
      <c r="A573" s="180">
        <v>1198687135</v>
      </c>
      <c r="B573" s="180" t="s">
        <v>416</v>
      </c>
      <c r="C573" s="180" t="s">
        <v>10583</v>
      </c>
      <c r="D573" s="181"/>
      <c r="E573" s="181"/>
      <c r="F573" s="181"/>
      <c r="G573" s="181"/>
      <c r="H573" s="181"/>
      <c r="I573" s="181"/>
      <c r="J573" s="181"/>
      <c r="L573" s="180">
        <v>1198687135</v>
      </c>
      <c r="M573" s="180" t="s">
        <v>416</v>
      </c>
      <c r="N573" s="180" t="s">
        <v>10583</v>
      </c>
      <c r="O573" s="181"/>
      <c r="P573" s="181"/>
      <c r="Q573" s="181"/>
      <c r="R573" s="181"/>
      <c r="S573" s="181"/>
      <c r="T573" s="181"/>
      <c r="U573" s="181"/>
    </row>
    <row r="574" spans="1:21" ht="28.2">
      <c r="A574" s="180">
        <v>1198687135</v>
      </c>
      <c r="B574" s="180" t="s">
        <v>416</v>
      </c>
      <c r="C574" s="180" t="s">
        <v>10584</v>
      </c>
      <c r="D574" s="181"/>
      <c r="E574" s="181"/>
      <c r="F574" s="181"/>
      <c r="G574" s="181"/>
      <c r="H574" s="181"/>
      <c r="I574" s="181"/>
      <c r="J574" s="181"/>
      <c r="L574" s="180">
        <v>1198687135</v>
      </c>
      <c r="M574" s="180" t="s">
        <v>416</v>
      </c>
      <c r="N574" s="180" t="s">
        <v>10584</v>
      </c>
      <c r="O574" s="181"/>
      <c r="P574" s="181"/>
      <c r="Q574" s="181"/>
      <c r="R574" s="181"/>
      <c r="S574" s="181"/>
      <c r="T574" s="181"/>
      <c r="U574" s="181"/>
    </row>
    <row r="575" spans="1:21" ht="28.2">
      <c r="A575" s="180">
        <v>1198687135</v>
      </c>
      <c r="B575" s="180" t="s">
        <v>416</v>
      </c>
      <c r="C575" s="180" t="s">
        <v>10585</v>
      </c>
      <c r="D575" s="180">
        <v>1</v>
      </c>
      <c r="E575" s="180">
        <v>1</v>
      </c>
      <c r="F575" s="181"/>
      <c r="G575" s="181"/>
      <c r="H575" s="181"/>
      <c r="I575" s="181"/>
      <c r="J575" s="181"/>
      <c r="L575" s="180">
        <v>1198687135</v>
      </c>
      <c r="M575" s="180" t="s">
        <v>416</v>
      </c>
      <c r="N575" s="180" t="s">
        <v>10585</v>
      </c>
      <c r="O575" s="180">
        <v>1</v>
      </c>
      <c r="P575" s="180">
        <v>1</v>
      </c>
      <c r="Q575" s="181"/>
      <c r="R575" s="181"/>
      <c r="S575" s="181"/>
      <c r="T575" s="181"/>
      <c r="U575" s="181"/>
    </row>
    <row r="576" spans="1:21" ht="28.2">
      <c r="A576" s="180">
        <v>1198687135</v>
      </c>
      <c r="B576" s="180" t="s">
        <v>416</v>
      </c>
      <c r="C576" s="180" t="s">
        <v>10586</v>
      </c>
      <c r="D576" s="180">
        <v>1</v>
      </c>
      <c r="E576" s="181"/>
      <c r="F576" s="181"/>
      <c r="G576" s="181"/>
      <c r="H576" s="181"/>
      <c r="I576" s="181"/>
      <c r="J576" s="181"/>
      <c r="L576" s="180">
        <v>1198687135</v>
      </c>
      <c r="M576" s="180" t="s">
        <v>416</v>
      </c>
      <c r="N576" s="180" t="s">
        <v>10586</v>
      </c>
      <c r="O576" s="180">
        <v>1</v>
      </c>
      <c r="P576" s="181"/>
      <c r="Q576" s="181"/>
      <c r="R576" s="181"/>
      <c r="S576" s="181"/>
      <c r="T576" s="181"/>
      <c r="U576" s="181"/>
    </row>
    <row r="577" spans="1:21" ht="28.2">
      <c r="A577" s="180">
        <v>1198687135</v>
      </c>
      <c r="B577" s="180" t="s">
        <v>416</v>
      </c>
      <c r="C577" s="180" t="s">
        <v>10587</v>
      </c>
      <c r="D577" s="181"/>
      <c r="E577" s="181"/>
      <c r="F577" s="181"/>
      <c r="G577" s="181"/>
      <c r="H577" s="181"/>
      <c r="I577" s="181"/>
      <c r="J577" s="181"/>
      <c r="L577" s="180">
        <v>1198687135</v>
      </c>
      <c r="M577" s="180" t="s">
        <v>416</v>
      </c>
      <c r="N577" s="180" t="s">
        <v>10587</v>
      </c>
      <c r="O577" s="181"/>
      <c r="P577" s="181"/>
      <c r="Q577" s="181"/>
      <c r="R577" s="181"/>
      <c r="S577" s="181"/>
      <c r="T577" s="181"/>
      <c r="U577" s="181"/>
    </row>
    <row r="578" spans="1:21" ht="28.2">
      <c r="A578" s="180">
        <v>1198687135</v>
      </c>
      <c r="B578" s="180" t="s">
        <v>416</v>
      </c>
      <c r="C578" s="180" t="s">
        <v>10588</v>
      </c>
      <c r="D578" s="181"/>
      <c r="E578" s="181"/>
      <c r="F578" s="181"/>
      <c r="G578" s="181"/>
      <c r="H578" s="181"/>
      <c r="I578" s="181"/>
      <c r="J578" s="181"/>
      <c r="L578" s="180">
        <v>1198687135</v>
      </c>
      <c r="M578" s="180" t="s">
        <v>416</v>
      </c>
      <c r="N578" s="180" t="s">
        <v>10588</v>
      </c>
      <c r="O578" s="181"/>
      <c r="P578" s="181"/>
      <c r="Q578" s="181"/>
      <c r="R578" s="181"/>
      <c r="S578" s="181"/>
      <c r="T578" s="181"/>
      <c r="U578" s="181"/>
    </row>
    <row r="579" spans="1:21" ht="28.2">
      <c r="A579" s="180">
        <v>1198687135</v>
      </c>
      <c r="B579" s="180" t="s">
        <v>416</v>
      </c>
      <c r="C579" s="180" t="s">
        <v>10589</v>
      </c>
      <c r="D579" s="181"/>
      <c r="E579" s="181"/>
      <c r="F579" s="181"/>
      <c r="G579" s="181"/>
      <c r="H579" s="181"/>
      <c r="I579" s="181"/>
      <c r="J579" s="181"/>
      <c r="L579" s="180">
        <v>1198687135</v>
      </c>
      <c r="M579" s="180" t="s">
        <v>416</v>
      </c>
      <c r="N579" s="180" t="s">
        <v>10589</v>
      </c>
      <c r="O579" s="181"/>
      <c r="P579" s="181"/>
      <c r="Q579" s="181"/>
      <c r="R579" s="181"/>
      <c r="S579" s="181"/>
      <c r="T579" s="181"/>
      <c r="U579" s="181"/>
    </row>
    <row r="580" spans="1:21" ht="28.2">
      <c r="A580" s="180">
        <v>1198687135</v>
      </c>
      <c r="B580" s="180" t="s">
        <v>416</v>
      </c>
      <c r="C580" s="180" t="s">
        <v>4435</v>
      </c>
      <c r="D580" s="180">
        <v>1</v>
      </c>
      <c r="E580" s="181"/>
      <c r="F580" s="181"/>
      <c r="G580" s="181"/>
      <c r="H580" s="181"/>
      <c r="I580" s="181"/>
      <c r="J580" s="181"/>
      <c r="L580" s="180">
        <v>1198687135</v>
      </c>
      <c r="M580" s="180" t="s">
        <v>416</v>
      </c>
      <c r="N580" s="180" t="s">
        <v>4435</v>
      </c>
      <c r="O580" s="180">
        <v>1</v>
      </c>
      <c r="P580" s="181"/>
      <c r="Q580" s="181"/>
      <c r="R580" s="181"/>
      <c r="S580" s="181"/>
      <c r="T580" s="181"/>
      <c r="U580" s="181"/>
    </row>
    <row r="581" spans="1:21" ht="41.4">
      <c r="A581" s="180">
        <v>1198687135</v>
      </c>
      <c r="B581" s="180" t="s">
        <v>416</v>
      </c>
      <c r="C581" s="180" t="s">
        <v>10590</v>
      </c>
      <c r="D581" s="181"/>
      <c r="E581" s="181"/>
      <c r="F581" s="181"/>
      <c r="G581" s="181"/>
      <c r="H581" s="181"/>
      <c r="I581" s="181"/>
      <c r="J581" s="181"/>
      <c r="L581" s="180">
        <v>1198687135</v>
      </c>
      <c r="M581" s="180" t="s">
        <v>416</v>
      </c>
      <c r="N581" s="180" t="s">
        <v>10590</v>
      </c>
      <c r="O581" s="181"/>
      <c r="P581" s="181"/>
      <c r="Q581" s="181"/>
      <c r="R581" s="181"/>
      <c r="S581" s="181"/>
      <c r="T581" s="181"/>
      <c r="U581" s="181"/>
    </row>
    <row r="582" spans="1:21" ht="28.2">
      <c r="A582" s="180">
        <v>1198687135</v>
      </c>
      <c r="B582" s="180" t="s">
        <v>416</v>
      </c>
      <c r="C582" s="180" t="s">
        <v>10591</v>
      </c>
      <c r="D582" s="180">
        <v>2</v>
      </c>
      <c r="E582" s="180">
        <v>2</v>
      </c>
      <c r="F582" s="181"/>
      <c r="G582" s="181"/>
      <c r="H582" s="181"/>
      <c r="I582" s="181"/>
      <c r="J582" s="181"/>
      <c r="L582" s="180">
        <v>1198687135</v>
      </c>
      <c r="M582" s="180" t="s">
        <v>416</v>
      </c>
      <c r="N582" s="180" t="s">
        <v>10591</v>
      </c>
      <c r="O582" s="180">
        <v>2</v>
      </c>
      <c r="P582" s="180">
        <v>2</v>
      </c>
      <c r="Q582" s="181"/>
      <c r="R582" s="181"/>
      <c r="S582" s="181"/>
      <c r="T582" s="181"/>
      <c r="U582" s="181"/>
    </row>
    <row r="583" spans="1:21" ht="28.2">
      <c r="A583" s="180">
        <v>1198687135</v>
      </c>
      <c r="B583" s="180" t="s">
        <v>416</v>
      </c>
      <c r="C583" s="180" t="s">
        <v>10592</v>
      </c>
      <c r="D583" s="181"/>
      <c r="E583" s="181"/>
      <c r="F583" s="181"/>
      <c r="G583" s="181"/>
      <c r="H583" s="181"/>
      <c r="I583" s="181"/>
      <c r="J583" s="181"/>
      <c r="L583" s="180">
        <v>1198687135</v>
      </c>
      <c r="M583" s="180" t="s">
        <v>416</v>
      </c>
      <c r="N583" s="180" t="s">
        <v>10592</v>
      </c>
      <c r="O583" s="181"/>
      <c r="P583" s="181"/>
      <c r="Q583" s="181"/>
      <c r="R583" s="181"/>
      <c r="S583" s="181"/>
      <c r="T583" s="181"/>
      <c r="U583" s="181"/>
    </row>
    <row r="584" spans="1:21" ht="28.2">
      <c r="A584" s="180">
        <v>1198687135</v>
      </c>
      <c r="B584" s="180" t="s">
        <v>416</v>
      </c>
      <c r="C584" s="180" t="s">
        <v>10593</v>
      </c>
      <c r="D584" s="181"/>
      <c r="E584" s="181"/>
      <c r="F584" s="181"/>
      <c r="G584" s="181"/>
      <c r="H584" s="181"/>
      <c r="I584" s="181"/>
      <c r="J584" s="181"/>
      <c r="L584" s="180">
        <v>1198687135</v>
      </c>
      <c r="M584" s="180" t="s">
        <v>416</v>
      </c>
      <c r="N584" s="180" t="s">
        <v>10593</v>
      </c>
      <c r="O584" s="181"/>
      <c r="P584" s="181"/>
      <c r="Q584" s="181"/>
      <c r="R584" s="181"/>
      <c r="S584" s="181"/>
      <c r="T584" s="181"/>
      <c r="U584" s="181"/>
    </row>
    <row r="585" spans="1:21" ht="28.2">
      <c r="A585" s="180">
        <v>1198687135</v>
      </c>
      <c r="B585" s="180" t="s">
        <v>416</v>
      </c>
      <c r="C585" s="180" t="s">
        <v>10594</v>
      </c>
      <c r="D585" s="180">
        <v>1</v>
      </c>
      <c r="E585" s="180">
        <v>1</v>
      </c>
      <c r="F585" s="181"/>
      <c r="G585" s="181"/>
      <c r="H585" s="181"/>
      <c r="I585" s="181"/>
      <c r="J585" s="181"/>
      <c r="L585" s="180">
        <v>1198687135</v>
      </c>
      <c r="M585" s="180" t="s">
        <v>416</v>
      </c>
      <c r="N585" s="180" t="s">
        <v>10594</v>
      </c>
      <c r="O585" s="180">
        <v>1</v>
      </c>
      <c r="P585" s="180">
        <v>1</v>
      </c>
      <c r="Q585" s="181"/>
      <c r="R585" s="181"/>
      <c r="S585" s="181"/>
      <c r="T585" s="181"/>
      <c r="U585" s="181"/>
    </row>
    <row r="586" spans="1:21" ht="28.2">
      <c r="A586" s="180">
        <v>1198687135</v>
      </c>
      <c r="B586" s="180" t="s">
        <v>416</v>
      </c>
      <c r="C586" s="180" t="s">
        <v>10595</v>
      </c>
      <c r="D586" s="180">
        <v>1</v>
      </c>
      <c r="E586" s="180">
        <v>1</v>
      </c>
      <c r="F586" s="180">
        <v>1</v>
      </c>
      <c r="G586" s="180">
        <v>1</v>
      </c>
      <c r="H586" s="180">
        <v>1</v>
      </c>
      <c r="I586" s="180">
        <v>1</v>
      </c>
      <c r="J586" s="181"/>
      <c r="L586" s="180">
        <v>1198687135</v>
      </c>
      <c r="M586" s="180" t="s">
        <v>416</v>
      </c>
      <c r="N586" s="180" t="s">
        <v>10595</v>
      </c>
      <c r="O586" s="180">
        <v>1</v>
      </c>
      <c r="P586" s="180">
        <v>1</v>
      </c>
      <c r="Q586" s="180">
        <v>1</v>
      </c>
      <c r="R586" s="180">
        <v>1</v>
      </c>
      <c r="S586" s="180">
        <v>1</v>
      </c>
      <c r="T586" s="180">
        <v>1</v>
      </c>
      <c r="U586" s="180">
        <v>1</v>
      </c>
    </row>
    <row r="587" spans="1:21" ht="28.2">
      <c r="A587" s="180">
        <v>1198687135</v>
      </c>
      <c r="B587" s="180" t="s">
        <v>416</v>
      </c>
      <c r="C587" s="180" t="s">
        <v>10596</v>
      </c>
      <c r="D587" s="180">
        <v>2</v>
      </c>
      <c r="E587" s="180">
        <v>2</v>
      </c>
      <c r="F587" s="181"/>
      <c r="G587" s="181"/>
      <c r="H587" s="181"/>
      <c r="I587" s="181"/>
      <c r="J587" s="181"/>
      <c r="L587" s="180">
        <v>1198687135</v>
      </c>
      <c r="M587" s="180" t="s">
        <v>416</v>
      </c>
      <c r="N587" s="180" t="s">
        <v>10596</v>
      </c>
      <c r="O587" s="180">
        <v>2</v>
      </c>
      <c r="P587" s="180">
        <v>2</v>
      </c>
      <c r="Q587" s="181"/>
      <c r="R587" s="181"/>
      <c r="S587" s="181"/>
      <c r="T587" s="181"/>
      <c r="U587" s="181"/>
    </row>
    <row r="588" spans="1:21" ht="28.2">
      <c r="A588" s="180">
        <v>1198687135</v>
      </c>
      <c r="B588" s="180" t="s">
        <v>416</v>
      </c>
      <c r="C588" s="180" t="s">
        <v>10597</v>
      </c>
      <c r="D588" s="181"/>
      <c r="E588" s="181"/>
      <c r="F588" s="181"/>
      <c r="G588" s="181"/>
      <c r="H588" s="181"/>
      <c r="I588" s="181"/>
      <c r="J588" s="181"/>
      <c r="L588" s="180">
        <v>1198687135</v>
      </c>
      <c r="M588" s="180" t="s">
        <v>416</v>
      </c>
      <c r="N588" s="180" t="s">
        <v>10597</v>
      </c>
      <c r="O588" s="181"/>
      <c r="P588" s="181"/>
      <c r="Q588" s="181"/>
      <c r="R588" s="181"/>
      <c r="S588" s="181"/>
      <c r="T588" s="181"/>
      <c r="U588" s="181"/>
    </row>
    <row r="589" spans="1:21" ht="28.2">
      <c r="A589" s="180">
        <v>1198687135</v>
      </c>
      <c r="B589" s="180" t="s">
        <v>416</v>
      </c>
      <c r="C589" s="180" t="s">
        <v>10598</v>
      </c>
      <c r="D589" s="180">
        <v>3</v>
      </c>
      <c r="E589" s="180">
        <v>3</v>
      </c>
      <c r="F589" s="180">
        <v>3</v>
      </c>
      <c r="G589" s="180">
        <v>3</v>
      </c>
      <c r="H589" s="180">
        <v>3</v>
      </c>
      <c r="I589" s="180">
        <v>3</v>
      </c>
      <c r="J589" s="181"/>
      <c r="L589" s="180">
        <v>1198687135</v>
      </c>
      <c r="M589" s="180" t="s">
        <v>416</v>
      </c>
      <c r="N589" s="180" t="s">
        <v>10598</v>
      </c>
      <c r="O589" s="180">
        <v>3</v>
      </c>
      <c r="P589" s="180">
        <v>3</v>
      </c>
      <c r="Q589" s="180">
        <v>3</v>
      </c>
      <c r="R589" s="180">
        <v>3</v>
      </c>
      <c r="S589" s="180">
        <v>3</v>
      </c>
      <c r="T589" s="180">
        <v>3</v>
      </c>
      <c r="U589" s="181"/>
    </row>
    <row r="590" spans="1:21" ht="41.4">
      <c r="A590" s="180">
        <v>1198687135</v>
      </c>
      <c r="B590" s="180" t="s">
        <v>416</v>
      </c>
      <c r="C590" s="180" t="s">
        <v>10599</v>
      </c>
      <c r="D590" s="181"/>
      <c r="E590" s="181"/>
      <c r="F590" s="181"/>
      <c r="G590" s="181"/>
      <c r="H590" s="181"/>
      <c r="I590" s="181"/>
      <c r="J590" s="181"/>
      <c r="L590" s="180">
        <v>1198687135</v>
      </c>
      <c r="M590" s="180" t="s">
        <v>416</v>
      </c>
      <c r="N590" s="180" t="s">
        <v>10599</v>
      </c>
      <c r="O590" s="181"/>
      <c r="P590" s="181"/>
      <c r="Q590" s="181"/>
      <c r="R590" s="181"/>
      <c r="S590" s="181"/>
      <c r="T590" s="181"/>
      <c r="U590" s="181"/>
    </row>
    <row r="591" spans="1:21" ht="28.2">
      <c r="A591" s="180">
        <v>1198687135</v>
      </c>
      <c r="B591" s="180" t="s">
        <v>416</v>
      </c>
      <c r="C591" s="180" t="s">
        <v>10600</v>
      </c>
      <c r="D591" s="180">
        <v>2</v>
      </c>
      <c r="E591" s="181"/>
      <c r="F591" s="181"/>
      <c r="G591" s="181"/>
      <c r="H591" s="181"/>
      <c r="I591" s="181"/>
      <c r="J591" s="181"/>
      <c r="L591" s="180">
        <v>1198687135</v>
      </c>
      <c r="M591" s="180" t="s">
        <v>416</v>
      </c>
      <c r="N591" s="180" t="s">
        <v>10600</v>
      </c>
      <c r="O591" s="180">
        <v>2</v>
      </c>
      <c r="P591" s="181"/>
      <c r="Q591" s="181"/>
      <c r="R591" s="181"/>
      <c r="S591" s="181"/>
      <c r="T591" s="181"/>
      <c r="U591" s="181"/>
    </row>
    <row r="592" spans="1:21" ht="28.2">
      <c r="A592" s="180">
        <v>1198687135</v>
      </c>
      <c r="B592" s="180" t="s">
        <v>416</v>
      </c>
      <c r="C592" s="180" t="s">
        <v>10601</v>
      </c>
      <c r="D592" s="181"/>
      <c r="E592" s="181"/>
      <c r="F592" s="181"/>
      <c r="G592" s="181"/>
      <c r="H592" s="181"/>
      <c r="I592" s="181"/>
      <c r="J592" s="181"/>
      <c r="L592" s="180">
        <v>1198687135</v>
      </c>
      <c r="M592" s="180" t="s">
        <v>416</v>
      </c>
      <c r="N592" s="180" t="s">
        <v>10601</v>
      </c>
      <c r="O592" s="181"/>
      <c r="P592" s="181"/>
      <c r="Q592" s="181"/>
      <c r="R592" s="181"/>
      <c r="S592" s="181"/>
      <c r="T592" s="181"/>
      <c r="U592" s="181"/>
    </row>
    <row r="593" spans="1:21" ht="41.4">
      <c r="A593" s="180">
        <v>1198687135</v>
      </c>
      <c r="B593" s="180" t="s">
        <v>416</v>
      </c>
      <c r="C593" s="180" t="s">
        <v>10602</v>
      </c>
      <c r="D593" s="180">
        <v>2</v>
      </c>
      <c r="E593" s="181"/>
      <c r="F593" s="181"/>
      <c r="G593" s="181"/>
      <c r="H593" s="181"/>
      <c r="I593" s="181"/>
      <c r="J593" s="181"/>
      <c r="L593" s="180">
        <v>1198687135</v>
      </c>
      <c r="M593" s="180" t="s">
        <v>416</v>
      </c>
      <c r="N593" s="180" t="s">
        <v>10602</v>
      </c>
      <c r="O593" s="180">
        <v>2</v>
      </c>
      <c r="P593" s="181"/>
      <c r="Q593" s="181"/>
      <c r="R593" s="181"/>
      <c r="S593" s="181"/>
      <c r="T593" s="181"/>
      <c r="U593" s="181"/>
    </row>
    <row r="594" spans="1:21" ht="41.4">
      <c r="A594" s="180">
        <v>1198687135</v>
      </c>
      <c r="B594" s="180" t="s">
        <v>416</v>
      </c>
      <c r="C594" s="180" t="s">
        <v>10603</v>
      </c>
      <c r="D594" s="181"/>
      <c r="E594" s="181"/>
      <c r="F594" s="181"/>
      <c r="G594" s="181"/>
      <c r="H594" s="181"/>
      <c r="I594" s="181"/>
      <c r="J594" s="181"/>
      <c r="L594" s="180">
        <v>1198687135</v>
      </c>
      <c r="M594" s="180" t="s">
        <v>416</v>
      </c>
      <c r="N594" s="180" t="s">
        <v>10603</v>
      </c>
      <c r="O594" s="181"/>
      <c r="P594" s="181"/>
      <c r="Q594" s="181"/>
      <c r="R594" s="181"/>
      <c r="S594" s="181"/>
      <c r="T594" s="181"/>
      <c r="U594" s="181"/>
    </row>
    <row r="595" spans="1:21" ht="28.2">
      <c r="A595" s="180">
        <v>1198687135</v>
      </c>
      <c r="B595" s="180" t="s">
        <v>416</v>
      </c>
      <c r="C595" s="180" t="s">
        <v>10604</v>
      </c>
      <c r="D595" s="180">
        <v>1</v>
      </c>
      <c r="E595" s="180">
        <v>1</v>
      </c>
      <c r="F595" s="181"/>
      <c r="G595" s="181"/>
      <c r="H595" s="181"/>
      <c r="I595" s="181"/>
      <c r="J595" s="181"/>
      <c r="L595" s="180">
        <v>1198687135</v>
      </c>
      <c r="M595" s="180" t="s">
        <v>416</v>
      </c>
      <c r="N595" s="180" t="s">
        <v>10604</v>
      </c>
      <c r="O595" s="180">
        <v>1</v>
      </c>
      <c r="P595" s="180">
        <v>1</v>
      </c>
      <c r="Q595" s="181"/>
      <c r="R595" s="181"/>
      <c r="S595" s="181"/>
      <c r="T595" s="181"/>
      <c r="U595" s="181"/>
    </row>
    <row r="596" spans="1:21" ht="28.2">
      <c r="A596" s="180">
        <v>1198687135</v>
      </c>
      <c r="B596" s="180" t="s">
        <v>416</v>
      </c>
      <c r="C596" s="180" t="s">
        <v>10605</v>
      </c>
      <c r="D596" s="180">
        <v>1</v>
      </c>
      <c r="E596" s="180">
        <v>1</v>
      </c>
      <c r="F596" s="181"/>
      <c r="G596" s="181"/>
      <c r="H596" s="181"/>
      <c r="I596" s="181"/>
      <c r="J596" s="181"/>
      <c r="L596" s="180">
        <v>1198687135</v>
      </c>
      <c r="M596" s="180" t="s">
        <v>416</v>
      </c>
      <c r="N596" s="180" t="s">
        <v>10605</v>
      </c>
      <c r="O596" s="180">
        <v>1</v>
      </c>
      <c r="P596" s="180">
        <v>1</v>
      </c>
      <c r="Q596" s="181"/>
      <c r="R596" s="181"/>
      <c r="S596" s="181"/>
      <c r="T596" s="181"/>
      <c r="U596" s="181"/>
    </row>
    <row r="597" spans="1:21" ht="28.2">
      <c r="A597" s="180">
        <v>1198687135</v>
      </c>
      <c r="B597" s="180" t="s">
        <v>416</v>
      </c>
      <c r="C597" s="180" t="s">
        <v>10606</v>
      </c>
      <c r="D597" s="180">
        <v>1</v>
      </c>
      <c r="E597" s="181"/>
      <c r="F597" s="181"/>
      <c r="G597" s="181"/>
      <c r="H597" s="181"/>
      <c r="I597" s="181"/>
      <c r="J597" s="181"/>
      <c r="L597" s="180">
        <v>1198687135</v>
      </c>
      <c r="M597" s="180" t="s">
        <v>416</v>
      </c>
      <c r="N597" s="180" t="s">
        <v>10606</v>
      </c>
      <c r="O597" s="180">
        <v>1</v>
      </c>
      <c r="P597" s="181"/>
      <c r="Q597" s="181"/>
      <c r="R597" s="181"/>
      <c r="S597" s="181"/>
      <c r="T597" s="181"/>
      <c r="U597" s="181"/>
    </row>
    <row r="598" spans="1:21" ht="41.4">
      <c r="A598" s="180">
        <v>1198687135</v>
      </c>
      <c r="B598" s="180" t="s">
        <v>416</v>
      </c>
      <c r="C598" s="180" t="s">
        <v>10607</v>
      </c>
      <c r="D598" s="180">
        <v>1</v>
      </c>
      <c r="E598" s="180">
        <v>1</v>
      </c>
      <c r="F598" s="180">
        <v>1</v>
      </c>
      <c r="G598" s="180">
        <v>1</v>
      </c>
      <c r="H598" s="180">
        <v>1</v>
      </c>
      <c r="I598" s="180">
        <v>1</v>
      </c>
      <c r="J598" s="181"/>
      <c r="L598" s="180">
        <v>1198687135</v>
      </c>
      <c r="M598" s="180" t="s">
        <v>416</v>
      </c>
      <c r="N598" s="180" t="s">
        <v>10607</v>
      </c>
      <c r="O598" s="180">
        <v>1</v>
      </c>
      <c r="P598" s="180">
        <v>1</v>
      </c>
      <c r="Q598" s="180">
        <v>1</v>
      </c>
      <c r="R598" s="180">
        <v>1</v>
      </c>
      <c r="S598" s="180">
        <v>1</v>
      </c>
      <c r="T598" s="180">
        <v>1</v>
      </c>
      <c r="U598" s="181"/>
    </row>
    <row r="599" spans="1:21" ht="28.2">
      <c r="A599" s="180">
        <v>1198687135</v>
      </c>
      <c r="B599" s="180" t="s">
        <v>416</v>
      </c>
      <c r="C599" s="180" t="s">
        <v>10608</v>
      </c>
      <c r="D599" s="180">
        <v>1</v>
      </c>
      <c r="E599" s="180">
        <v>1</v>
      </c>
      <c r="F599" s="180">
        <v>1</v>
      </c>
      <c r="G599" s="180">
        <v>1</v>
      </c>
      <c r="H599" s="181"/>
      <c r="I599" s="181"/>
      <c r="J599" s="181"/>
      <c r="L599" s="180">
        <v>1198687135</v>
      </c>
      <c r="M599" s="180" t="s">
        <v>416</v>
      </c>
      <c r="N599" s="180" t="s">
        <v>10608</v>
      </c>
      <c r="O599" s="180">
        <v>1</v>
      </c>
      <c r="P599" s="180">
        <v>1</v>
      </c>
      <c r="Q599" s="180">
        <v>1</v>
      </c>
      <c r="R599" s="180">
        <v>1</v>
      </c>
      <c r="S599" s="181"/>
      <c r="T599" s="181"/>
      <c r="U599" s="181"/>
    </row>
    <row r="600" spans="1:21" ht="28.2">
      <c r="A600" s="180">
        <v>1198687135</v>
      </c>
      <c r="B600" s="180" t="s">
        <v>416</v>
      </c>
      <c r="C600" s="180" t="s">
        <v>10609</v>
      </c>
      <c r="D600" s="181"/>
      <c r="E600" s="181"/>
      <c r="F600" s="181"/>
      <c r="G600" s="181"/>
      <c r="H600" s="181"/>
      <c r="I600" s="181"/>
      <c r="J600" s="181"/>
      <c r="L600" s="180">
        <v>1198687135</v>
      </c>
      <c r="M600" s="180" t="s">
        <v>416</v>
      </c>
      <c r="N600" s="180" t="s">
        <v>10609</v>
      </c>
      <c r="O600" s="181"/>
      <c r="P600" s="181"/>
      <c r="Q600" s="181"/>
      <c r="R600" s="181"/>
      <c r="S600" s="181"/>
      <c r="T600" s="181"/>
      <c r="U600" s="181"/>
    </row>
    <row r="601" spans="1:21" ht="28.2">
      <c r="A601" s="180">
        <v>1198687135</v>
      </c>
      <c r="B601" s="180" t="s">
        <v>416</v>
      </c>
      <c r="C601" s="180" t="s">
        <v>10610</v>
      </c>
      <c r="D601" s="181"/>
      <c r="E601" s="181"/>
      <c r="F601" s="181"/>
      <c r="G601" s="181"/>
      <c r="H601" s="181"/>
      <c r="I601" s="181"/>
      <c r="J601" s="181"/>
      <c r="L601" s="180">
        <v>1198687135</v>
      </c>
      <c r="M601" s="180" t="s">
        <v>416</v>
      </c>
      <c r="N601" s="180" t="s">
        <v>10610</v>
      </c>
      <c r="O601" s="181"/>
      <c r="P601" s="181"/>
      <c r="Q601" s="181"/>
      <c r="R601" s="181"/>
      <c r="S601" s="181"/>
      <c r="T601" s="181"/>
      <c r="U601" s="181"/>
    </row>
    <row r="602" spans="1:21" ht="28.2">
      <c r="A602" s="180">
        <v>1198687135</v>
      </c>
      <c r="B602" s="180" t="s">
        <v>416</v>
      </c>
      <c r="C602" s="180" t="s">
        <v>10611</v>
      </c>
      <c r="D602" s="181"/>
      <c r="E602" s="181"/>
      <c r="F602" s="181"/>
      <c r="G602" s="181"/>
      <c r="H602" s="181"/>
      <c r="I602" s="181"/>
      <c r="J602" s="181"/>
      <c r="L602" s="180">
        <v>1198687135</v>
      </c>
      <c r="M602" s="180" t="s">
        <v>416</v>
      </c>
      <c r="N602" s="180" t="s">
        <v>10611</v>
      </c>
      <c r="O602" s="181"/>
      <c r="P602" s="181"/>
      <c r="Q602" s="181"/>
      <c r="R602" s="181"/>
      <c r="S602" s="181"/>
      <c r="T602" s="181"/>
      <c r="U602" s="181"/>
    </row>
    <row r="603" spans="1:21" ht="28.2">
      <c r="A603" s="180">
        <v>1198687135</v>
      </c>
      <c r="B603" s="180" t="s">
        <v>416</v>
      </c>
      <c r="C603" s="180" t="s">
        <v>10612</v>
      </c>
      <c r="D603" s="180">
        <v>1</v>
      </c>
      <c r="E603" s="181"/>
      <c r="F603" s="181"/>
      <c r="G603" s="181"/>
      <c r="H603" s="181"/>
      <c r="I603" s="181"/>
      <c r="J603" s="181"/>
      <c r="L603" s="180">
        <v>1198687135</v>
      </c>
      <c r="M603" s="180" t="s">
        <v>416</v>
      </c>
      <c r="N603" s="180" t="s">
        <v>10612</v>
      </c>
      <c r="O603" s="180">
        <v>1</v>
      </c>
      <c r="P603" s="181"/>
      <c r="Q603" s="181"/>
      <c r="R603" s="181"/>
      <c r="S603" s="181"/>
      <c r="T603" s="181"/>
      <c r="U603" s="181"/>
    </row>
    <row r="604" spans="1:21" ht="28.2">
      <c r="A604" s="180">
        <v>1198687135</v>
      </c>
      <c r="B604" s="180" t="s">
        <v>416</v>
      </c>
      <c r="C604" s="180" t="s">
        <v>10613</v>
      </c>
      <c r="D604" s="180">
        <v>1</v>
      </c>
      <c r="E604" s="180">
        <v>1</v>
      </c>
      <c r="F604" s="180">
        <v>1</v>
      </c>
      <c r="G604" s="180">
        <v>1</v>
      </c>
      <c r="H604" s="180">
        <v>1</v>
      </c>
      <c r="I604" s="180">
        <v>1</v>
      </c>
      <c r="J604" s="181"/>
      <c r="L604" s="180">
        <v>1198687135</v>
      </c>
      <c r="M604" s="180" t="s">
        <v>416</v>
      </c>
      <c r="N604" s="180" t="s">
        <v>10613</v>
      </c>
      <c r="O604" s="180">
        <v>1</v>
      </c>
      <c r="P604" s="180">
        <v>1</v>
      </c>
      <c r="Q604" s="180">
        <v>1</v>
      </c>
      <c r="R604" s="180">
        <v>1</v>
      </c>
      <c r="S604" s="180">
        <v>1</v>
      </c>
      <c r="T604" s="180">
        <v>1</v>
      </c>
      <c r="U604" s="180">
        <v>1</v>
      </c>
    </row>
    <row r="605" spans="1:21" ht="28.2">
      <c r="A605" s="180">
        <v>1198687135</v>
      </c>
      <c r="B605" s="180" t="s">
        <v>416</v>
      </c>
      <c r="C605" s="180" t="s">
        <v>10614</v>
      </c>
      <c r="D605" s="180">
        <v>1</v>
      </c>
      <c r="E605" s="181"/>
      <c r="F605" s="181"/>
      <c r="G605" s="181"/>
      <c r="H605" s="181"/>
      <c r="I605" s="181"/>
      <c r="J605" s="181"/>
      <c r="L605" s="180">
        <v>1198687135</v>
      </c>
      <c r="M605" s="180" t="s">
        <v>416</v>
      </c>
      <c r="N605" s="180" t="s">
        <v>10614</v>
      </c>
      <c r="O605" s="180">
        <v>1</v>
      </c>
      <c r="P605" s="181"/>
      <c r="Q605" s="181"/>
      <c r="R605" s="181"/>
      <c r="S605" s="181"/>
      <c r="T605" s="181"/>
      <c r="U605" s="181"/>
    </row>
    <row r="606" spans="1:21" ht="28.2">
      <c r="A606" s="180">
        <v>1198687135</v>
      </c>
      <c r="B606" s="180" t="s">
        <v>416</v>
      </c>
      <c r="C606" s="180" t="s">
        <v>10615</v>
      </c>
      <c r="D606" s="181"/>
      <c r="E606" s="181"/>
      <c r="F606" s="181"/>
      <c r="G606" s="181"/>
      <c r="H606" s="181"/>
      <c r="I606" s="181"/>
      <c r="J606" s="181"/>
      <c r="L606" s="180">
        <v>1198687135</v>
      </c>
      <c r="M606" s="180" t="s">
        <v>416</v>
      </c>
      <c r="N606" s="180" t="s">
        <v>10615</v>
      </c>
      <c r="O606" s="181"/>
      <c r="P606" s="181"/>
      <c r="Q606" s="181"/>
      <c r="R606" s="181"/>
      <c r="S606" s="181"/>
      <c r="T606" s="181"/>
      <c r="U606" s="181"/>
    </row>
    <row r="607" spans="1:21" ht="28.2">
      <c r="A607" s="180">
        <v>1198687135</v>
      </c>
      <c r="B607" s="180" t="s">
        <v>416</v>
      </c>
      <c r="C607" s="180" t="s">
        <v>10616</v>
      </c>
      <c r="D607" s="180">
        <v>1</v>
      </c>
      <c r="E607" s="181"/>
      <c r="F607" s="181"/>
      <c r="G607" s="181"/>
      <c r="H607" s="181"/>
      <c r="I607" s="181"/>
      <c r="J607" s="181"/>
      <c r="L607" s="180">
        <v>1198687135</v>
      </c>
      <c r="M607" s="180" t="s">
        <v>416</v>
      </c>
      <c r="N607" s="180" t="s">
        <v>10616</v>
      </c>
      <c r="O607" s="180">
        <v>1</v>
      </c>
      <c r="P607" s="181"/>
      <c r="Q607" s="181"/>
      <c r="R607" s="181"/>
      <c r="S607" s="181"/>
      <c r="T607" s="181"/>
      <c r="U607" s="181"/>
    </row>
    <row r="608" spans="1:21" ht="28.2">
      <c r="A608" s="180">
        <v>1198687135</v>
      </c>
      <c r="B608" s="180" t="s">
        <v>416</v>
      </c>
      <c r="C608" s="180" t="s">
        <v>10617</v>
      </c>
      <c r="D608" s="180">
        <v>2</v>
      </c>
      <c r="E608" s="181"/>
      <c r="F608" s="181"/>
      <c r="G608" s="181"/>
      <c r="H608" s="181"/>
      <c r="I608" s="181"/>
      <c r="J608" s="181"/>
      <c r="L608" s="180">
        <v>1198687135</v>
      </c>
      <c r="M608" s="180" t="s">
        <v>416</v>
      </c>
      <c r="N608" s="180" t="s">
        <v>10617</v>
      </c>
      <c r="O608" s="180">
        <v>2</v>
      </c>
      <c r="P608" s="181"/>
      <c r="Q608" s="181"/>
      <c r="R608" s="181"/>
      <c r="S608" s="181"/>
      <c r="T608" s="181"/>
      <c r="U608" s="181"/>
    </row>
    <row r="609" spans="1:21" ht="28.2">
      <c r="A609" s="180">
        <v>1198687135</v>
      </c>
      <c r="B609" s="180" t="s">
        <v>416</v>
      </c>
      <c r="C609" s="180" t="s">
        <v>10618</v>
      </c>
      <c r="D609" s="180">
        <v>1</v>
      </c>
      <c r="E609" s="181"/>
      <c r="F609" s="181"/>
      <c r="G609" s="181"/>
      <c r="H609" s="181"/>
      <c r="I609" s="181"/>
      <c r="J609" s="181"/>
      <c r="L609" s="180">
        <v>1198687135</v>
      </c>
      <c r="M609" s="180" t="s">
        <v>416</v>
      </c>
      <c r="N609" s="180" t="s">
        <v>10618</v>
      </c>
      <c r="O609" s="180">
        <v>1</v>
      </c>
      <c r="P609" s="181"/>
      <c r="Q609" s="181"/>
      <c r="R609" s="181"/>
      <c r="S609" s="181"/>
      <c r="T609" s="181"/>
      <c r="U609" s="181"/>
    </row>
    <row r="610" spans="1:21" ht="28.2">
      <c r="A610" s="180">
        <v>1198687135</v>
      </c>
      <c r="B610" s="180" t="s">
        <v>416</v>
      </c>
      <c r="C610" s="180" t="s">
        <v>10619</v>
      </c>
      <c r="D610" s="180">
        <v>2</v>
      </c>
      <c r="E610" s="180">
        <v>2</v>
      </c>
      <c r="F610" s="181"/>
      <c r="G610" s="181"/>
      <c r="H610" s="181"/>
      <c r="I610" s="181"/>
      <c r="J610" s="181"/>
      <c r="L610" s="180">
        <v>1198687135</v>
      </c>
      <c r="M610" s="180" t="s">
        <v>416</v>
      </c>
      <c r="N610" s="180" t="s">
        <v>10619</v>
      </c>
      <c r="O610" s="180">
        <v>2</v>
      </c>
      <c r="P610" s="180">
        <v>2</v>
      </c>
      <c r="Q610" s="181"/>
      <c r="R610" s="181"/>
      <c r="S610" s="181"/>
      <c r="T610" s="181"/>
      <c r="U610" s="181"/>
    </row>
    <row r="611" spans="1:21" ht="28.2">
      <c r="A611" s="180">
        <v>1198687135</v>
      </c>
      <c r="B611" s="180" t="s">
        <v>416</v>
      </c>
      <c r="C611" s="180" t="s">
        <v>10620</v>
      </c>
      <c r="D611" s="180">
        <v>4</v>
      </c>
      <c r="E611" s="180">
        <v>4</v>
      </c>
      <c r="F611" s="180">
        <v>2</v>
      </c>
      <c r="G611" s="180">
        <v>1</v>
      </c>
      <c r="H611" s="180">
        <v>1</v>
      </c>
      <c r="I611" s="180">
        <v>1</v>
      </c>
      <c r="J611" s="181"/>
      <c r="L611" s="180">
        <v>1198687135</v>
      </c>
      <c r="M611" s="180" t="s">
        <v>416</v>
      </c>
      <c r="N611" s="180" t="s">
        <v>10620</v>
      </c>
      <c r="O611" s="180">
        <v>4</v>
      </c>
      <c r="P611" s="180">
        <v>4</v>
      </c>
      <c r="Q611" s="180">
        <v>2</v>
      </c>
      <c r="R611" s="180">
        <v>1</v>
      </c>
      <c r="S611" s="180">
        <v>1</v>
      </c>
      <c r="T611" s="180">
        <v>1</v>
      </c>
      <c r="U611" s="180">
        <v>1</v>
      </c>
    </row>
    <row r="612" spans="1:21" ht="28.2">
      <c r="A612" s="180">
        <v>1198687135</v>
      </c>
      <c r="B612" s="180" t="s">
        <v>416</v>
      </c>
      <c r="C612" s="180" t="s">
        <v>10621</v>
      </c>
      <c r="D612" s="180">
        <v>1</v>
      </c>
      <c r="E612" s="180">
        <v>1</v>
      </c>
      <c r="F612" s="180">
        <v>1</v>
      </c>
      <c r="G612" s="180">
        <v>1</v>
      </c>
      <c r="H612" s="180">
        <v>1</v>
      </c>
      <c r="I612" s="180">
        <v>1</v>
      </c>
      <c r="J612" s="181"/>
      <c r="L612" s="180">
        <v>1198687135</v>
      </c>
      <c r="M612" s="180" t="s">
        <v>416</v>
      </c>
      <c r="N612" s="180" t="s">
        <v>10621</v>
      </c>
      <c r="O612" s="180">
        <v>1</v>
      </c>
      <c r="P612" s="180">
        <v>1</v>
      </c>
      <c r="Q612" s="180">
        <v>1</v>
      </c>
      <c r="R612" s="180">
        <v>1</v>
      </c>
      <c r="S612" s="180">
        <v>1</v>
      </c>
      <c r="T612" s="180">
        <v>1</v>
      </c>
      <c r="U612" s="180">
        <v>1</v>
      </c>
    </row>
    <row r="613" spans="1:21" ht="28.2">
      <c r="A613" s="180">
        <v>1198687135</v>
      </c>
      <c r="B613" s="180" t="s">
        <v>416</v>
      </c>
      <c r="C613" s="180" t="s">
        <v>10622</v>
      </c>
      <c r="D613" s="181"/>
      <c r="E613" s="181"/>
      <c r="F613" s="181"/>
      <c r="G613" s="181"/>
      <c r="H613" s="181"/>
      <c r="I613" s="181"/>
      <c r="J613" s="181"/>
      <c r="L613" s="180">
        <v>1198687135</v>
      </c>
      <c r="M613" s="180" t="s">
        <v>416</v>
      </c>
      <c r="N613" s="180" t="s">
        <v>10622</v>
      </c>
      <c r="O613" s="181"/>
      <c r="P613" s="181"/>
      <c r="Q613" s="181"/>
      <c r="R613" s="181"/>
      <c r="S613" s="181"/>
      <c r="T613" s="181"/>
      <c r="U613" s="181"/>
    </row>
    <row r="614" spans="1:21" ht="28.2">
      <c r="A614" s="180">
        <v>1198687135</v>
      </c>
      <c r="B614" s="180" t="s">
        <v>416</v>
      </c>
      <c r="C614" s="180" t="s">
        <v>10623</v>
      </c>
      <c r="D614" s="181"/>
      <c r="E614" s="181"/>
      <c r="F614" s="181"/>
      <c r="G614" s="181"/>
      <c r="H614" s="181"/>
      <c r="I614" s="181"/>
      <c r="J614" s="181"/>
      <c r="L614" s="180">
        <v>1198687135</v>
      </c>
      <c r="M614" s="180" t="s">
        <v>416</v>
      </c>
      <c r="N614" s="180" t="s">
        <v>10623</v>
      </c>
      <c r="O614" s="181"/>
      <c r="P614" s="181"/>
      <c r="Q614" s="181"/>
      <c r="R614" s="181"/>
      <c r="S614" s="181"/>
      <c r="T614" s="181"/>
      <c r="U614" s="181"/>
    </row>
    <row r="615" spans="1:21" ht="28.2">
      <c r="A615" s="180">
        <v>1198687135</v>
      </c>
      <c r="B615" s="180" t="s">
        <v>416</v>
      </c>
      <c r="C615" s="180" t="s">
        <v>10624</v>
      </c>
      <c r="D615" s="180">
        <v>1</v>
      </c>
      <c r="E615" s="180">
        <v>1</v>
      </c>
      <c r="F615" s="180">
        <v>1</v>
      </c>
      <c r="G615" s="180">
        <v>1</v>
      </c>
      <c r="H615" s="180">
        <v>1</v>
      </c>
      <c r="I615" s="180">
        <v>1</v>
      </c>
      <c r="J615" s="181"/>
      <c r="L615" s="180">
        <v>1198687135</v>
      </c>
      <c r="M615" s="180" t="s">
        <v>416</v>
      </c>
      <c r="N615" s="180" t="s">
        <v>10624</v>
      </c>
      <c r="O615" s="180">
        <v>1</v>
      </c>
      <c r="P615" s="180">
        <v>1</v>
      </c>
      <c r="Q615" s="180">
        <v>1</v>
      </c>
      <c r="R615" s="180">
        <v>1</v>
      </c>
      <c r="S615" s="180">
        <v>1</v>
      </c>
      <c r="T615" s="180">
        <v>1</v>
      </c>
      <c r="U615" s="180">
        <v>1</v>
      </c>
    </row>
    <row r="616" spans="1:21" ht="28.2">
      <c r="A616" s="180">
        <v>1198687135</v>
      </c>
      <c r="B616" s="180" t="s">
        <v>416</v>
      </c>
      <c r="C616" s="180" t="s">
        <v>10625</v>
      </c>
      <c r="D616" s="180">
        <v>1</v>
      </c>
      <c r="E616" s="181"/>
      <c r="F616" s="181"/>
      <c r="G616" s="181"/>
      <c r="H616" s="181"/>
      <c r="I616" s="181"/>
      <c r="J616" s="181"/>
      <c r="L616" s="180">
        <v>1198687135</v>
      </c>
      <c r="M616" s="180" t="s">
        <v>416</v>
      </c>
      <c r="N616" s="180" t="s">
        <v>10625</v>
      </c>
      <c r="O616" s="180">
        <v>1</v>
      </c>
      <c r="P616" s="181"/>
      <c r="Q616" s="181"/>
      <c r="R616" s="181"/>
      <c r="S616" s="181"/>
      <c r="T616" s="181"/>
      <c r="U616" s="181"/>
    </row>
    <row r="617" spans="1:21" ht="28.2">
      <c r="A617" s="180">
        <v>1198687135</v>
      </c>
      <c r="B617" s="180" t="s">
        <v>416</v>
      </c>
      <c r="C617" s="180" t="s">
        <v>10626</v>
      </c>
      <c r="D617" s="180">
        <v>1</v>
      </c>
      <c r="E617" s="180">
        <v>1</v>
      </c>
      <c r="F617" s="181"/>
      <c r="G617" s="181"/>
      <c r="H617" s="181"/>
      <c r="I617" s="181"/>
      <c r="J617" s="181"/>
      <c r="L617" s="180">
        <v>1198687135</v>
      </c>
      <c r="M617" s="180" t="s">
        <v>416</v>
      </c>
      <c r="N617" s="180" t="s">
        <v>10626</v>
      </c>
      <c r="O617" s="180">
        <v>1</v>
      </c>
      <c r="P617" s="180">
        <v>1</v>
      </c>
      <c r="Q617" s="181"/>
      <c r="R617" s="181"/>
      <c r="S617" s="181"/>
      <c r="T617" s="181"/>
      <c r="U617" s="181"/>
    </row>
    <row r="618" spans="1:21" ht="41.4">
      <c r="A618" s="180">
        <v>1198687135</v>
      </c>
      <c r="B618" s="180" t="s">
        <v>416</v>
      </c>
      <c r="C618" s="180" t="s">
        <v>10627</v>
      </c>
      <c r="D618" s="180">
        <v>2</v>
      </c>
      <c r="E618" s="180">
        <v>1</v>
      </c>
      <c r="F618" s="180">
        <v>1</v>
      </c>
      <c r="G618" s="180">
        <v>1</v>
      </c>
      <c r="H618" s="180">
        <v>1</v>
      </c>
      <c r="I618" s="180">
        <v>1</v>
      </c>
      <c r="J618" s="181"/>
      <c r="L618" s="180">
        <v>1198687135</v>
      </c>
      <c r="M618" s="180" t="s">
        <v>416</v>
      </c>
      <c r="N618" s="180" t="s">
        <v>10627</v>
      </c>
      <c r="O618" s="180">
        <v>2</v>
      </c>
      <c r="P618" s="180">
        <v>1</v>
      </c>
      <c r="Q618" s="180">
        <v>1</v>
      </c>
      <c r="R618" s="180">
        <v>1</v>
      </c>
      <c r="S618" s="180">
        <v>1</v>
      </c>
      <c r="T618" s="180">
        <v>1</v>
      </c>
      <c r="U618" s="180">
        <v>1</v>
      </c>
    </row>
    <row r="619" spans="1:21" ht="28.2">
      <c r="A619" s="180">
        <v>1198687135</v>
      </c>
      <c r="B619" s="180" t="s">
        <v>416</v>
      </c>
      <c r="C619" s="180" t="s">
        <v>10628</v>
      </c>
      <c r="D619" s="181"/>
      <c r="E619" s="181"/>
      <c r="F619" s="181"/>
      <c r="G619" s="181"/>
      <c r="H619" s="181"/>
      <c r="I619" s="181"/>
      <c r="J619" s="181"/>
      <c r="L619" s="180">
        <v>1198687135</v>
      </c>
      <c r="M619" s="180" t="s">
        <v>416</v>
      </c>
      <c r="N619" s="180" t="s">
        <v>10628</v>
      </c>
      <c r="O619" s="181"/>
      <c r="P619" s="181"/>
      <c r="Q619" s="181"/>
      <c r="R619" s="181"/>
      <c r="S619" s="181"/>
      <c r="T619" s="181"/>
      <c r="U619" s="181"/>
    </row>
    <row r="620" spans="1:21" ht="28.2">
      <c r="A620" s="180">
        <v>1198687135</v>
      </c>
      <c r="B620" s="180" t="s">
        <v>416</v>
      </c>
      <c r="C620" s="180" t="s">
        <v>10629</v>
      </c>
      <c r="D620" s="181"/>
      <c r="E620" s="181"/>
      <c r="F620" s="181"/>
      <c r="G620" s="181"/>
      <c r="H620" s="181"/>
      <c r="I620" s="181"/>
      <c r="J620" s="181"/>
      <c r="L620" s="180">
        <v>1198687135</v>
      </c>
      <c r="M620" s="180" t="s">
        <v>416</v>
      </c>
      <c r="N620" s="180" t="s">
        <v>10629</v>
      </c>
      <c r="O620" s="181"/>
      <c r="P620" s="181"/>
      <c r="Q620" s="181"/>
      <c r="R620" s="181"/>
      <c r="S620" s="181"/>
      <c r="T620" s="181"/>
      <c r="U620" s="181"/>
    </row>
    <row r="621" spans="1:21" ht="28.2">
      <c r="A621" s="180">
        <v>1198687135</v>
      </c>
      <c r="B621" s="180" t="s">
        <v>416</v>
      </c>
      <c r="C621" s="180" t="s">
        <v>10630</v>
      </c>
      <c r="D621" s="180">
        <v>1</v>
      </c>
      <c r="E621" s="180">
        <v>1</v>
      </c>
      <c r="F621" s="181"/>
      <c r="G621" s="181"/>
      <c r="H621" s="181"/>
      <c r="I621" s="181"/>
      <c r="J621" s="181"/>
      <c r="L621" s="180">
        <v>1198687135</v>
      </c>
      <c r="M621" s="180" t="s">
        <v>416</v>
      </c>
      <c r="N621" s="180" t="s">
        <v>10630</v>
      </c>
      <c r="O621" s="180">
        <v>1</v>
      </c>
      <c r="P621" s="180">
        <v>1</v>
      </c>
      <c r="Q621" s="181"/>
      <c r="R621" s="181"/>
      <c r="S621" s="181"/>
      <c r="T621" s="181"/>
      <c r="U621" s="181"/>
    </row>
    <row r="622" spans="1:21" ht="28.2">
      <c r="A622" s="180">
        <v>1198687135</v>
      </c>
      <c r="B622" s="180" t="s">
        <v>416</v>
      </c>
      <c r="C622" s="180" t="s">
        <v>10009</v>
      </c>
      <c r="D622" s="181"/>
      <c r="E622" s="181"/>
      <c r="F622" s="181"/>
      <c r="G622" s="181"/>
      <c r="H622" s="180">
        <v>1</v>
      </c>
      <c r="I622" s="180">
        <v>1</v>
      </c>
      <c r="J622" s="181"/>
      <c r="L622" s="180">
        <v>1198687135</v>
      </c>
      <c r="M622" s="180" t="s">
        <v>416</v>
      </c>
      <c r="N622" s="180" t="s">
        <v>10009</v>
      </c>
      <c r="O622" s="181"/>
      <c r="P622" s="181"/>
      <c r="Q622" s="181"/>
      <c r="R622" s="181"/>
      <c r="S622" s="180">
        <v>1</v>
      </c>
      <c r="T622" s="180">
        <v>1</v>
      </c>
      <c r="U622" s="180">
        <v>1</v>
      </c>
    </row>
    <row r="623" spans="1:21" ht="28.2">
      <c r="A623" s="180">
        <v>1198687135</v>
      </c>
      <c r="B623" s="180" t="s">
        <v>416</v>
      </c>
      <c r="C623" s="180" t="s">
        <v>10631</v>
      </c>
      <c r="D623" s="180">
        <v>1</v>
      </c>
      <c r="E623" s="181"/>
      <c r="F623" s="181"/>
      <c r="G623" s="181"/>
      <c r="H623" s="181"/>
      <c r="I623" s="181"/>
      <c r="J623" s="181"/>
      <c r="L623" s="180">
        <v>1198687135</v>
      </c>
      <c r="M623" s="180" t="s">
        <v>416</v>
      </c>
      <c r="N623" s="180" t="s">
        <v>10631</v>
      </c>
      <c r="O623" s="180">
        <v>1</v>
      </c>
      <c r="P623" s="181"/>
      <c r="Q623" s="181"/>
      <c r="R623" s="181"/>
      <c r="S623" s="181"/>
      <c r="T623" s="181"/>
      <c r="U623" s="181"/>
    </row>
    <row r="624" spans="1:21" ht="28.2">
      <c r="A624" s="180">
        <v>1198687135</v>
      </c>
      <c r="B624" s="180" t="s">
        <v>416</v>
      </c>
      <c r="C624" s="180" t="s">
        <v>10632</v>
      </c>
      <c r="D624" s="181"/>
      <c r="E624" s="181"/>
      <c r="F624" s="181"/>
      <c r="G624" s="181"/>
      <c r="H624" s="181"/>
      <c r="I624" s="181"/>
      <c r="J624" s="181"/>
      <c r="L624" s="180">
        <v>1198687135</v>
      </c>
      <c r="M624" s="180" t="s">
        <v>416</v>
      </c>
      <c r="N624" s="180" t="s">
        <v>10632</v>
      </c>
      <c r="O624" s="181"/>
      <c r="P624" s="181"/>
      <c r="Q624" s="181"/>
      <c r="R624" s="181"/>
      <c r="S624" s="181"/>
      <c r="T624" s="181"/>
      <c r="U624" s="181"/>
    </row>
    <row r="625" spans="1:21" ht="28.2">
      <c r="A625" s="180">
        <v>1198687135</v>
      </c>
      <c r="B625" s="180" t="s">
        <v>416</v>
      </c>
      <c r="C625" s="180" t="s">
        <v>10633</v>
      </c>
      <c r="D625" s="181"/>
      <c r="E625" s="181"/>
      <c r="F625" s="181"/>
      <c r="G625" s="181"/>
      <c r="H625" s="181"/>
      <c r="I625" s="181"/>
      <c r="J625" s="181"/>
      <c r="L625" s="180">
        <v>1198687135</v>
      </c>
      <c r="M625" s="180" t="s">
        <v>416</v>
      </c>
      <c r="N625" s="180" t="s">
        <v>10633</v>
      </c>
      <c r="O625" s="181"/>
      <c r="P625" s="181"/>
      <c r="Q625" s="181"/>
      <c r="R625" s="181"/>
      <c r="S625" s="181"/>
      <c r="T625" s="181"/>
      <c r="U625" s="181"/>
    </row>
    <row r="626" spans="1:21" ht="28.2">
      <c r="A626" s="180">
        <v>1198687135</v>
      </c>
      <c r="B626" s="180" t="s">
        <v>416</v>
      </c>
      <c r="C626" s="180" t="s">
        <v>10634</v>
      </c>
      <c r="D626" s="180">
        <v>2</v>
      </c>
      <c r="E626" s="180">
        <v>2</v>
      </c>
      <c r="F626" s="180">
        <v>2</v>
      </c>
      <c r="G626" s="180">
        <v>2</v>
      </c>
      <c r="H626" s="180">
        <v>2</v>
      </c>
      <c r="I626" s="180">
        <v>2</v>
      </c>
      <c r="J626" s="181"/>
      <c r="L626" s="180">
        <v>1198687135</v>
      </c>
      <c r="M626" s="180" t="s">
        <v>416</v>
      </c>
      <c r="N626" s="180" t="s">
        <v>10634</v>
      </c>
      <c r="O626" s="180">
        <v>2</v>
      </c>
      <c r="P626" s="180">
        <v>2</v>
      </c>
      <c r="Q626" s="180">
        <v>2</v>
      </c>
      <c r="R626" s="180">
        <v>2</v>
      </c>
      <c r="S626" s="180">
        <v>2</v>
      </c>
      <c r="T626" s="180">
        <v>2</v>
      </c>
      <c r="U626" s="181"/>
    </row>
    <row r="627" spans="1:21" ht="28.2">
      <c r="A627" s="180">
        <v>1198687135</v>
      </c>
      <c r="B627" s="180" t="s">
        <v>416</v>
      </c>
      <c r="C627" s="180" t="s">
        <v>10635</v>
      </c>
      <c r="D627" s="181"/>
      <c r="E627" s="181"/>
      <c r="F627" s="181"/>
      <c r="G627" s="181"/>
      <c r="H627" s="181"/>
      <c r="I627" s="181"/>
      <c r="J627" s="181"/>
      <c r="L627" s="180">
        <v>1198687135</v>
      </c>
      <c r="M627" s="180" t="s">
        <v>416</v>
      </c>
      <c r="N627" s="180" t="s">
        <v>10635</v>
      </c>
      <c r="O627" s="181"/>
      <c r="P627" s="181"/>
      <c r="Q627" s="181"/>
      <c r="R627" s="181"/>
      <c r="S627" s="181"/>
      <c r="T627" s="181"/>
      <c r="U627" s="181"/>
    </row>
    <row r="628" spans="1:21" ht="28.2">
      <c r="A628" s="180">
        <v>1198687135</v>
      </c>
      <c r="B628" s="180" t="s">
        <v>416</v>
      </c>
      <c r="C628" s="180" t="s">
        <v>10636</v>
      </c>
      <c r="D628" s="181"/>
      <c r="E628" s="181"/>
      <c r="F628" s="181"/>
      <c r="G628" s="181"/>
      <c r="H628" s="181"/>
      <c r="I628" s="181"/>
      <c r="J628" s="181"/>
      <c r="L628" s="180">
        <v>1198687135</v>
      </c>
      <c r="M628" s="180" t="s">
        <v>416</v>
      </c>
      <c r="N628" s="180" t="s">
        <v>10636</v>
      </c>
      <c r="O628" s="181"/>
      <c r="P628" s="181"/>
      <c r="Q628" s="181"/>
      <c r="R628" s="181"/>
      <c r="S628" s="181"/>
      <c r="T628" s="181"/>
      <c r="U628" s="181"/>
    </row>
    <row r="629" spans="1:21" ht="28.2">
      <c r="A629" s="180">
        <v>1198687135</v>
      </c>
      <c r="B629" s="180" t="s">
        <v>416</v>
      </c>
      <c r="C629" s="180" t="s">
        <v>10637</v>
      </c>
      <c r="D629" s="180">
        <v>1</v>
      </c>
      <c r="E629" s="181"/>
      <c r="F629" s="181"/>
      <c r="G629" s="181"/>
      <c r="H629" s="181"/>
      <c r="I629" s="181"/>
      <c r="J629" s="181"/>
      <c r="L629" s="180">
        <v>1198687135</v>
      </c>
      <c r="M629" s="180" t="s">
        <v>416</v>
      </c>
      <c r="N629" s="180" t="s">
        <v>10637</v>
      </c>
      <c r="O629" s="180">
        <v>1</v>
      </c>
      <c r="P629" s="181"/>
      <c r="Q629" s="181"/>
      <c r="R629" s="181"/>
      <c r="S629" s="181"/>
      <c r="T629" s="181"/>
      <c r="U629" s="181"/>
    </row>
    <row r="630" spans="1:21" ht="28.2">
      <c r="A630" s="180">
        <v>1198687135</v>
      </c>
      <c r="B630" s="180" t="s">
        <v>416</v>
      </c>
      <c r="C630" s="180" t="s">
        <v>10638</v>
      </c>
      <c r="D630" s="181"/>
      <c r="E630" s="181"/>
      <c r="F630" s="181"/>
      <c r="G630" s="181"/>
      <c r="H630" s="181"/>
      <c r="I630" s="181"/>
      <c r="J630" s="181"/>
      <c r="L630" s="180">
        <v>1198687135</v>
      </c>
      <c r="M630" s="180" t="s">
        <v>416</v>
      </c>
      <c r="N630" s="180" t="s">
        <v>10638</v>
      </c>
      <c r="O630" s="181"/>
      <c r="P630" s="181"/>
      <c r="Q630" s="181"/>
      <c r="R630" s="181"/>
      <c r="S630" s="181"/>
      <c r="T630" s="181"/>
      <c r="U630" s="181"/>
    </row>
    <row r="631" spans="1:21" ht="28.2">
      <c r="A631" s="180">
        <v>1198687135</v>
      </c>
      <c r="B631" s="180" t="s">
        <v>416</v>
      </c>
      <c r="C631" s="180" t="s">
        <v>10639</v>
      </c>
      <c r="D631" s="180">
        <v>1</v>
      </c>
      <c r="E631" s="180">
        <v>1</v>
      </c>
      <c r="F631" s="180">
        <v>1</v>
      </c>
      <c r="G631" s="180">
        <v>1</v>
      </c>
      <c r="H631" s="181"/>
      <c r="I631" s="181"/>
      <c r="J631" s="181"/>
      <c r="L631" s="180">
        <v>1198687135</v>
      </c>
      <c r="M631" s="180" t="s">
        <v>416</v>
      </c>
      <c r="N631" s="180" t="s">
        <v>10639</v>
      </c>
      <c r="O631" s="180">
        <v>1</v>
      </c>
      <c r="P631" s="180">
        <v>1</v>
      </c>
      <c r="Q631" s="180">
        <v>1</v>
      </c>
      <c r="R631" s="180">
        <v>1</v>
      </c>
      <c r="S631" s="181"/>
      <c r="T631" s="181"/>
      <c r="U631" s="181"/>
    </row>
    <row r="632" spans="1:21" ht="28.2">
      <c r="A632" s="180">
        <v>1198687135</v>
      </c>
      <c r="B632" s="180" t="s">
        <v>416</v>
      </c>
      <c r="C632" s="180" t="s">
        <v>10640</v>
      </c>
      <c r="D632" s="181"/>
      <c r="E632" s="181"/>
      <c r="F632" s="181"/>
      <c r="G632" s="181"/>
      <c r="H632" s="181"/>
      <c r="I632" s="181"/>
      <c r="J632" s="181"/>
      <c r="L632" s="180">
        <v>1198687135</v>
      </c>
      <c r="M632" s="180" t="s">
        <v>416</v>
      </c>
      <c r="N632" s="180" t="s">
        <v>10640</v>
      </c>
      <c r="O632" s="181"/>
      <c r="P632" s="181"/>
      <c r="Q632" s="181"/>
      <c r="R632" s="181"/>
      <c r="S632" s="181"/>
      <c r="T632" s="181"/>
      <c r="U632" s="181"/>
    </row>
    <row r="633" spans="1:21" ht="41.4">
      <c r="A633" s="180">
        <v>1198687135</v>
      </c>
      <c r="B633" s="180" t="s">
        <v>416</v>
      </c>
      <c r="C633" s="180" t="s">
        <v>10641</v>
      </c>
      <c r="D633" s="180">
        <v>3</v>
      </c>
      <c r="E633" s="180">
        <v>3</v>
      </c>
      <c r="F633" s="180">
        <v>3</v>
      </c>
      <c r="G633" s="180">
        <v>3</v>
      </c>
      <c r="H633" s="181"/>
      <c r="I633" s="181"/>
      <c r="J633" s="181"/>
      <c r="L633" s="180">
        <v>1198687135</v>
      </c>
      <c r="M633" s="180" t="s">
        <v>416</v>
      </c>
      <c r="N633" s="180" t="s">
        <v>10641</v>
      </c>
      <c r="O633" s="180">
        <v>3</v>
      </c>
      <c r="P633" s="180">
        <v>3</v>
      </c>
      <c r="Q633" s="180">
        <v>3</v>
      </c>
      <c r="R633" s="180">
        <v>3</v>
      </c>
      <c r="S633" s="180">
        <v>3</v>
      </c>
      <c r="T633" s="180">
        <v>3</v>
      </c>
      <c r="U633" s="180">
        <v>3</v>
      </c>
    </row>
    <row r="634" spans="1:21" ht="28.2">
      <c r="A634" s="180">
        <v>1198687135</v>
      </c>
      <c r="B634" s="180" t="s">
        <v>416</v>
      </c>
      <c r="C634" s="180" t="s">
        <v>10642</v>
      </c>
      <c r="D634" s="181"/>
      <c r="E634" s="181"/>
      <c r="F634" s="181"/>
      <c r="G634" s="181"/>
      <c r="H634" s="181"/>
      <c r="I634" s="181"/>
      <c r="J634" s="181"/>
      <c r="L634" s="180">
        <v>1198687135</v>
      </c>
      <c r="M634" s="180" t="s">
        <v>416</v>
      </c>
      <c r="N634" s="180" t="s">
        <v>10642</v>
      </c>
      <c r="O634" s="181"/>
      <c r="P634" s="181"/>
      <c r="Q634" s="181"/>
      <c r="R634" s="181"/>
      <c r="S634" s="181"/>
      <c r="T634" s="181"/>
      <c r="U634" s="181"/>
    </row>
    <row r="635" spans="1:21" ht="28.2">
      <c r="A635" s="180">
        <v>1198687135</v>
      </c>
      <c r="B635" s="180" t="s">
        <v>416</v>
      </c>
      <c r="C635" s="180" t="s">
        <v>10643</v>
      </c>
      <c r="D635" s="181"/>
      <c r="E635" s="181"/>
      <c r="F635" s="181"/>
      <c r="G635" s="181"/>
      <c r="H635" s="181"/>
      <c r="I635" s="181"/>
      <c r="J635" s="181"/>
      <c r="L635" s="180">
        <v>1198687135</v>
      </c>
      <c r="M635" s="180" t="s">
        <v>416</v>
      </c>
      <c r="N635" s="180" t="s">
        <v>10643</v>
      </c>
      <c r="O635" s="181"/>
      <c r="P635" s="181"/>
      <c r="Q635" s="181"/>
      <c r="R635" s="181"/>
      <c r="S635" s="181"/>
      <c r="T635" s="181"/>
      <c r="U635" s="181"/>
    </row>
    <row r="636" spans="1:21" ht="28.2">
      <c r="A636" s="180">
        <v>1198687135</v>
      </c>
      <c r="B636" s="180" t="s">
        <v>416</v>
      </c>
      <c r="C636" s="180" t="s">
        <v>10644</v>
      </c>
      <c r="D636" s="181"/>
      <c r="E636" s="181"/>
      <c r="F636" s="181"/>
      <c r="G636" s="181"/>
      <c r="H636" s="181"/>
      <c r="I636" s="181"/>
      <c r="J636" s="181"/>
      <c r="L636" s="180">
        <v>1198687135</v>
      </c>
      <c r="M636" s="180" t="s">
        <v>416</v>
      </c>
      <c r="N636" s="180" t="s">
        <v>10644</v>
      </c>
      <c r="O636" s="181"/>
      <c r="P636" s="181"/>
      <c r="Q636" s="181"/>
      <c r="R636" s="181"/>
      <c r="S636" s="181"/>
      <c r="T636" s="181"/>
      <c r="U636" s="181"/>
    </row>
    <row r="637" spans="1:21" ht="28.2">
      <c r="A637" s="180">
        <v>1198687135</v>
      </c>
      <c r="B637" s="180" t="s">
        <v>416</v>
      </c>
      <c r="C637" s="180" t="s">
        <v>10645</v>
      </c>
      <c r="D637" s="181"/>
      <c r="E637" s="181"/>
      <c r="F637" s="181"/>
      <c r="G637" s="181"/>
      <c r="H637" s="181"/>
      <c r="I637" s="181"/>
      <c r="J637" s="181"/>
      <c r="L637" s="180">
        <v>1198687135</v>
      </c>
      <c r="M637" s="180" t="s">
        <v>416</v>
      </c>
      <c r="N637" s="180" t="s">
        <v>10645</v>
      </c>
      <c r="O637" s="181"/>
      <c r="P637" s="181"/>
      <c r="Q637" s="181"/>
      <c r="R637" s="181"/>
      <c r="S637" s="181"/>
      <c r="T637" s="181"/>
      <c r="U637" s="181"/>
    </row>
    <row r="638" spans="1:21" ht="28.2">
      <c r="A638" s="180">
        <v>1198687135</v>
      </c>
      <c r="B638" s="180" t="s">
        <v>416</v>
      </c>
      <c r="C638" s="180" t="s">
        <v>10646</v>
      </c>
      <c r="D638" s="181"/>
      <c r="E638" s="181"/>
      <c r="F638" s="181"/>
      <c r="G638" s="181"/>
      <c r="H638" s="181"/>
      <c r="I638" s="181"/>
      <c r="J638" s="181"/>
      <c r="L638" s="180">
        <v>1198687135</v>
      </c>
      <c r="M638" s="180" t="s">
        <v>416</v>
      </c>
      <c r="N638" s="180" t="s">
        <v>10646</v>
      </c>
      <c r="O638" s="181"/>
      <c r="P638" s="181"/>
      <c r="Q638" s="181"/>
      <c r="R638" s="181"/>
      <c r="S638" s="181"/>
      <c r="T638" s="181"/>
      <c r="U638" s="181"/>
    </row>
    <row r="639" spans="1:21" ht="28.2">
      <c r="A639" s="180">
        <v>1198687135</v>
      </c>
      <c r="B639" s="180" t="s">
        <v>416</v>
      </c>
      <c r="C639" s="180" t="s">
        <v>10647</v>
      </c>
      <c r="D639" s="181"/>
      <c r="E639" s="181"/>
      <c r="F639" s="181"/>
      <c r="G639" s="181"/>
      <c r="H639" s="181"/>
      <c r="I639" s="181"/>
      <c r="J639" s="181"/>
      <c r="L639" s="180">
        <v>1198687135</v>
      </c>
      <c r="M639" s="180" t="s">
        <v>416</v>
      </c>
      <c r="N639" s="180" t="s">
        <v>10647</v>
      </c>
      <c r="O639" s="181"/>
      <c r="P639" s="181"/>
      <c r="Q639" s="181"/>
      <c r="R639" s="181"/>
      <c r="S639" s="181"/>
      <c r="T639" s="181"/>
      <c r="U639" s="181"/>
    </row>
    <row r="640" spans="1:21" ht="28.2">
      <c r="A640" s="180">
        <v>1198687135</v>
      </c>
      <c r="B640" s="180" t="s">
        <v>416</v>
      </c>
      <c r="C640" s="180" t="s">
        <v>10648</v>
      </c>
      <c r="D640" s="181"/>
      <c r="E640" s="181"/>
      <c r="F640" s="181"/>
      <c r="G640" s="181"/>
      <c r="H640" s="181"/>
      <c r="I640" s="181"/>
      <c r="J640" s="181"/>
      <c r="L640" s="180">
        <v>1198687135</v>
      </c>
      <c r="M640" s="180" t="s">
        <v>416</v>
      </c>
      <c r="N640" s="180" t="s">
        <v>10648</v>
      </c>
      <c r="O640" s="181"/>
      <c r="P640" s="181"/>
      <c r="Q640" s="181"/>
      <c r="R640" s="181"/>
      <c r="S640" s="181"/>
      <c r="T640" s="181"/>
      <c r="U640" s="181"/>
    </row>
    <row r="641" spans="1:21" ht="28.2">
      <c r="A641" s="180">
        <v>1198687135</v>
      </c>
      <c r="B641" s="180" t="s">
        <v>416</v>
      </c>
      <c r="C641" s="180" t="s">
        <v>10649</v>
      </c>
      <c r="D641" s="180">
        <v>1</v>
      </c>
      <c r="E641" s="180">
        <v>1</v>
      </c>
      <c r="F641" s="181"/>
      <c r="G641" s="181"/>
      <c r="H641" s="181"/>
      <c r="I641" s="181"/>
      <c r="J641" s="181"/>
      <c r="L641" s="180">
        <v>1198687135</v>
      </c>
      <c r="M641" s="180" t="s">
        <v>416</v>
      </c>
      <c r="N641" s="180" t="s">
        <v>10649</v>
      </c>
      <c r="O641" s="180">
        <v>1</v>
      </c>
      <c r="P641" s="180">
        <v>1</v>
      </c>
      <c r="Q641" s="181"/>
      <c r="R641" s="181"/>
      <c r="S641" s="181"/>
      <c r="T641" s="181"/>
      <c r="U641" s="181"/>
    </row>
    <row r="642" spans="1:21" ht="28.2">
      <c r="A642" s="180">
        <v>1198687135</v>
      </c>
      <c r="B642" s="180" t="s">
        <v>416</v>
      </c>
      <c r="C642" s="180" t="s">
        <v>10650</v>
      </c>
      <c r="D642" s="180">
        <v>2</v>
      </c>
      <c r="E642" s="180">
        <v>2</v>
      </c>
      <c r="F642" s="180">
        <v>2</v>
      </c>
      <c r="G642" s="180">
        <v>2</v>
      </c>
      <c r="H642" s="180">
        <v>2</v>
      </c>
      <c r="I642" s="180">
        <v>2</v>
      </c>
      <c r="J642" s="181"/>
      <c r="L642" s="180">
        <v>1198687135</v>
      </c>
      <c r="M642" s="180" t="s">
        <v>416</v>
      </c>
      <c r="N642" s="180" t="s">
        <v>10650</v>
      </c>
      <c r="O642" s="180">
        <v>2</v>
      </c>
      <c r="P642" s="180">
        <v>2</v>
      </c>
      <c r="Q642" s="180">
        <v>2</v>
      </c>
      <c r="R642" s="180">
        <v>2</v>
      </c>
      <c r="S642" s="180">
        <v>2</v>
      </c>
      <c r="T642" s="180">
        <v>2</v>
      </c>
      <c r="U642" s="180">
        <v>2</v>
      </c>
    </row>
    <row r="643" spans="1:21" ht="28.2">
      <c r="A643" s="180">
        <v>1198687135</v>
      </c>
      <c r="B643" s="180" t="s">
        <v>416</v>
      </c>
      <c r="C643" s="180" t="s">
        <v>10651</v>
      </c>
      <c r="D643" s="180">
        <v>2</v>
      </c>
      <c r="E643" s="180">
        <v>2</v>
      </c>
      <c r="F643" s="181"/>
      <c r="G643" s="181"/>
      <c r="H643" s="181"/>
      <c r="I643" s="181"/>
      <c r="J643" s="181"/>
      <c r="L643" s="180">
        <v>1198687135</v>
      </c>
      <c r="M643" s="180" t="s">
        <v>416</v>
      </c>
      <c r="N643" s="180" t="s">
        <v>10651</v>
      </c>
      <c r="O643" s="180">
        <v>2</v>
      </c>
      <c r="P643" s="180">
        <v>2</v>
      </c>
      <c r="Q643" s="181"/>
      <c r="R643" s="181"/>
      <c r="S643" s="181"/>
      <c r="T643" s="181"/>
      <c r="U643" s="181"/>
    </row>
    <row r="644" spans="1:21" ht="28.2">
      <c r="A644" s="180">
        <v>1198687135</v>
      </c>
      <c r="B644" s="180" t="s">
        <v>416</v>
      </c>
      <c r="C644" s="180" t="s">
        <v>10652</v>
      </c>
      <c r="D644" s="181"/>
      <c r="E644" s="181"/>
      <c r="F644" s="181"/>
      <c r="G644" s="181"/>
      <c r="H644" s="181"/>
      <c r="I644" s="181"/>
      <c r="J644" s="181"/>
      <c r="L644" s="180">
        <v>1198687135</v>
      </c>
      <c r="M644" s="180" t="s">
        <v>416</v>
      </c>
      <c r="N644" s="180" t="s">
        <v>10652</v>
      </c>
      <c r="O644" s="181"/>
      <c r="P644" s="181"/>
      <c r="Q644" s="181"/>
      <c r="R644" s="181"/>
      <c r="S644" s="181"/>
      <c r="T644" s="181"/>
      <c r="U644" s="181"/>
    </row>
    <row r="645" spans="1:21" ht="41.4">
      <c r="A645" s="180">
        <v>1198687135</v>
      </c>
      <c r="B645" s="180" t="s">
        <v>416</v>
      </c>
      <c r="C645" s="180" t="s">
        <v>10653</v>
      </c>
      <c r="D645" s="180">
        <v>2</v>
      </c>
      <c r="E645" s="180">
        <v>2</v>
      </c>
      <c r="F645" s="181"/>
      <c r="G645" s="181"/>
      <c r="H645" s="181"/>
      <c r="I645" s="181"/>
      <c r="J645" s="181"/>
      <c r="L645" s="180">
        <v>1198687135</v>
      </c>
      <c r="M645" s="180" t="s">
        <v>416</v>
      </c>
      <c r="N645" s="180" t="s">
        <v>10653</v>
      </c>
      <c r="O645" s="180">
        <v>2</v>
      </c>
      <c r="P645" s="180">
        <v>2</v>
      </c>
      <c r="Q645" s="181"/>
      <c r="R645" s="181"/>
      <c r="S645" s="181"/>
      <c r="T645" s="181"/>
      <c r="U645" s="181"/>
    </row>
    <row r="646" spans="1:21" ht="28.2">
      <c r="A646" s="180">
        <v>1198687135</v>
      </c>
      <c r="B646" s="180" t="s">
        <v>416</v>
      </c>
      <c r="C646" s="180" t="s">
        <v>10654</v>
      </c>
      <c r="D646" s="180">
        <v>1</v>
      </c>
      <c r="E646" s="180">
        <v>1</v>
      </c>
      <c r="F646" s="181"/>
      <c r="G646" s="181"/>
      <c r="H646" s="181"/>
      <c r="I646" s="181"/>
      <c r="J646" s="181"/>
      <c r="L646" s="180">
        <v>1198687135</v>
      </c>
      <c r="M646" s="180" t="s">
        <v>416</v>
      </c>
      <c r="N646" s="180" t="s">
        <v>10654</v>
      </c>
      <c r="O646" s="180">
        <v>1</v>
      </c>
      <c r="P646" s="180">
        <v>1</v>
      </c>
      <c r="Q646" s="181"/>
      <c r="R646" s="181"/>
      <c r="S646" s="181"/>
      <c r="T646" s="181"/>
      <c r="U646" s="181"/>
    </row>
    <row r="647" spans="1:21" ht="28.2">
      <c r="A647" s="180">
        <v>1198687135</v>
      </c>
      <c r="B647" s="180" t="s">
        <v>416</v>
      </c>
      <c r="C647" s="180" t="s">
        <v>10655</v>
      </c>
      <c r="D647" s="180">
        <v>2</v>
      </c>
      <c r="E647" s="180">
        <v>2</v>
      </c>
      <c r="F647" s="181"/>
      <c r="G647" s="181"/>
      <c r="H647" s="181"/>
      <c r="I647" s="181"/>
      <c r="J647" s="181"/>
      <c r="L647" s="180">
        <v>1198687135</v>
      </c>
      <c r="M647" s="180" t="s">
        <v>416</v>
      </c>
      <c r="N647" s="180" t="s">
        <v>10655</v>
      </c>
      <c r="O647" s="180">
        <v>2</v>
      </c>
      <c r="P647" s="180">
        <v>2</v>
      </c>
      <c r="Q647" s="181"/>
      <c r="R647" s="181"/>
      <c r="S647" s="181"/>
      <c r="T647" s="181"/>
      <c r="U647" s="181"/>
    </row>
    <row r="648" spans="1:21" ht="28.2">
      <c r="A648" s="180">
        <v>1198687135</v>
      </c>
      <c r="B648" s="180" t="s">
        <v>416</v>
      </c>
      <c r="C648" s="180" t="s">
        <v>10656</v>
      </c>
      <c r="D648" s="180">
        <v>1</v>
      </c>
      <c r="E648" s="180">
        <v>1</v>
      </c>
      <c r="F648" s="181"/>
      <c r="G648" s="181"/>
      <c r="H648" s="181"/>
      <c r="I648" s="181"/>
      <c r="J648" s="181"/>
      <c r="L648" s="180">
        <v>1198687135</v>
      </c>
      <c r="M648" s="180" t="s">
        <v>416</v>
      </c>
      <c r="N648" s="180" t="s">
        <v>10656</v>
      </c>
      <c r="O648" s="180">
        <v>1</v>
      </c>
      <c r="P648" s="180">
        <v>1</v>
      </c>
      <c r="Q648" s="181"/>
      <c r="R648" s="181"/>
      <c r="S648" s="181"/>
      <c r="T648" s="181"/>
      <c r="U648" s="181"/>
    </row>
    <row r="649" spans="1:21" ht="28.2">
      <c r="A649" s="180">
        <v>1198687135</v>
      </c>
      <c r="B649" s="180" t="s">
        <v>416</v>
      </c>
      <c r="C649" s="180" t="s">
        <v>10657</v>
      </c>
      <c r="D649" s="180">
        <v>1</v>
      </c>
      <c r="E649" s="181"/>
      <c r="F649" s="181"/>
      <c r="G649" s="181"/>
      <c r="H649" s="181"/>
      <c r="I649" s="181"/>
      <c r="J649" s="181"/>
      <c r="L649" s="180">
        <v>1198687135</v>
      </c>
      <c r="M649" s="180" t="s">
        <v>416</v>
      </c>
      <c r="N649" s="180" t="s">
        <v>10657</v>
      </c>
      <c r="O649" s="180">
        <v>1</v>
      </c>
      <c r="P649" s="181"/>
      <c r="Q649" s="181"/>
      <c r="R649" s="181"/>
      <c r="S649" s="181"/>
      <c r="T649" s="181"/>
      <c r="U649" s="181"/>
    </row>
    <row r="650" spans="1:21" ht="28.2">
      <c r="A650" s="180">
        <v>1198687135</v>
      </c>
      <c r="B650" s="180" t="s">
        <v>416</v>
      </c>
      <c r="C650" s="180" t="s">
        <v>10658</v>
      </c>
      <c r="D650" s="180">
        <v>2</v>
      </c>
      <c r="E650" s="181"/>
      <c r="F650" s="181"/>
      <c r="G650" s="181"/>
      <c r="H650" s="181"/>
      <c r="I650" s="181"/>
      <c r="J650" s="181"/>
      <c r="L650" s="180">
        <v>1198687135</v>
      </c>
      <c r="M650" s="180" t="s">
        <v>416</v>
      </c>
      <c r="N650" s="180" t="s">
        <v>10658</v>
      </c>
      <c r="O650" s="180">
        <v>2</v>
      </c>
      <c r="P650" s="181"/>
      <c r="Q650" s="181"/>
      <c r="R650" s="181"/>
      <c r="S650" s="181"/>
      <c r="T650" s="181"/>
      <c r="U650" s="181"/>
    </row>
    <row r="651" spans="1:21" ht="28.2">
      <c r="A651" s="180">
        <v>1198687135</v>
      </c>
      <c r="B651" s="180" t="s">
        <v>416</v>
      </c>
      <c r="C651" s="180" t="s">
        <v>10659</v>
      </c>
      <c r="D651" s="181"/>
      <c r="E651" s="181"/>
      <c r="F651" s="181"/>
      <c r="G651" s="181"/>
      <c r="H651" s="181"/>
      <c r="I651" s="181"/>
      <c r="J651" s="181"/>
      <c r="L651" s="180">
        <v>1198687135</v>
      </c>
      <c r="M651" s="180" t="s">
        <v>416</v>
      </c>
      <c r="N651" s="180" t="s">
        <v>10659</v>
      </c>
      <c r="O651" s="181"/>
      <c r="P651" s="181"/>
      <c r="Q651" s="181"/>
      <c r="R651" s="181"/>
      <c r="S651" s="181"/>
      <c r="T651" s="181"/>
      <c r="U651" s="181"/>
    </row>
    <row r="652" spans="1:21" ht="28.2">
      <c r="A652" s="180">
        <v>1198687135</v>
      </c>
      <c r="B652" s="180" t="s">
        <v>416</v>
      </c>
      <c r="C652" s="180" t="s">
        <v>10660</v>
      </c>
      <c r="D652" s="181"/>
      <c r="E652" s="181"/>
      <c r="F652" s="181"/>
      <c r="G652" s="181"/>
      <c r="H652" s="181"/>
      <c r="I652" s="181"/>
      <c r="J652" s="181"/>
      <c r="L652" s="180">
        <v>1198687135</v>
      </c>
      <c r="M652" s="180" t="s">
        <v>416</v>
      </c>
      <c r="N652" s="180" t="s">
        <v>10660</v>
      </c>
      <c r="O652" s="181"/>
      <c r="P652" s="181"/>
      <c r="Q652" s="181"/>
      <c r="R652" s="181"/>
      <c r="S652" s="181"/>
      <c r="T652" s="181"/>
      <c r="U652" s="181"/>
    </row>
    <row r="653" spans="1:21" ht="28.2">
      <c r="A653" s="180">
        <v>1198687135</v>
      </c>
      <c r="B653" s="180" t="s">
        <v>416</v>
      </c>
      <c r="C653" s="180" t="s">
        <v>10661</v>
      </c>
      <c r="D653" s="180">
        <v>2</v>
      </c>
      <c r="E653" s="180">
        <v>2</v>
      </c>
      <c r="F653" s="180">
        <v>2</v>
      </c>
      <c r="G653" s="180">
        <v>2</v>
      </c>
      <c r="H653" s="180">
        <v>2</v>
      </c>
      <c r="I653" s="180">
        <v>2</v>
      </c>
      <c r="J653" s="181"/>
      <c r="L653" s="180">
        <v>1198687135</v>
      </c>
      <c r="M653" s="180" t="s">
        <v>416</v>
      </c>
      <c r="N653" s="180" t="s">
        <v>10661</v>
      </c>
      <c r="O653" s="180">
        <v>2</v>
      </c>
      <c r="P653" s="180">
        <v>2</v>
      </c>
      <c r="Q653" s="180">
        <v>2</v>
      </c>
      <c r="R653" s="180">
        <v>2</v>
      </c>
      <c r="S653" s="180">
        <v>2</v>
      </c>
      <c r="T653" s="180">
        <v>2</v>
      </c>
      <c r="U653" s="180">
        <v>2</v>
      </c>
    </row>
    <row r="654" spans="1:21" ht="28.2">
      <c r="A654" s="180">
        <v>1198687135</v>
      </c>
      <c r="B654" s="180" t="s">
        <v>416</v>
      </c>
      <c r="C654" s="180" t="s">
        <v>10662</v>
      </c>
      <c r="D654" s="180">
        <v>1</v>
      </c>
      <c r="E654" s="180">
        <v>1</v>
      </c>
      <c r="F654" s="180">
        <v>1</v>
      </c>
      <c r="G654" s="180">
        <v>1</v>
      </c>
      <c r="H654" s="180">
        <v>1</v>
      </c>
      <c r="I654" s="180">
        <v>1</v>
      </c>
      <c r="J654" s="181"/>
      <c r="L654" s="180">
        <v>1198687135</v>
      </c>
      <c r="M654" s="180" t="s">
        <v>416</v>
      </c>
      <c r="N654" s="180" t="s">
        <v>10662</v>
      </c>
      <c r="O654" s="180">
        <v>1</v>
      </c>
      <c r="P654" s="180">
        <v>1</v>
      </c>
      <c r="Q654" s="180">
        <v>1</v>
      </c>
      <c r="R654" s="180">
        <v>1</v>
      </c>
      <c r="S654" s="180">
        <v>1</v>
      </c>
      <c r="T654" s="180">
        <v>1</v>
      </c>
      <c r="U654" s="181"/>
    </row>
    <row r="655" spans="1:21" ht="28.2">
      <c r="A655" s="180">
        <v>1198687135</v>
      </c>
      <c r="B655" s="180" t="s">
        <v>416</v>
      </c>
      <c r="C655" s="180" t="s">
        <v>10663</v>
      </c>
      <c r="D655" s="180">
        <v>2</v>
      </c>
      <c r="E655" s="180">
        <v>2</v>
      </c>
      <c r="F655" s="180">
        <v>2</v>
      </c>
      <c r="G655" s="180">
        <v>2</v>
      </c>
      <c r="H655" s="180">
        <v>2</v>
      </c>
      <c r="I655" s="180">
        <v>2</v>
      </c>
      <c r="J655" s="181"/>
      <c r="L655" s="180">
        <v>1198687135</v>
      </c>
      <c r="M655" s="180" t="s">
        <v>416</v>
      </c>
      <c r="N655" s="180" t="s">
        <v>10663</v>
      </c>
      <c r="O655" s="180">
        <v>2</v>
      </c>
      <c r="P655" s="180">
        <v>2</v>
      </c>
      <c r="Q655" s="180">
        <v>2</v>
      </c>
      <c r="R655" s="180">
        <v>2</v>
      </c>
      <c r="S655" s="180">
        <v>2</v>
      </c>
      <c r="T655" s="180">
        <v>2</v>
      </c>
      <c r="U655" s="181"/>
    </row>
    <row r="656" spans="1:21" ht="28.2">
      <c r="A656" s="180">
        <v>1198687135</v>
      </c>
      <c r="B656" s="180" t="s">
        <v>416</v>
      </c>
      <c r="C656" s="180" t="s">
        <v>10664</v>
      </c>
      <c r="D656" s="180">
        <v>1</v>
      </c>
      <c r="E656" s="180">
        <v>1</v>
      </c>
      <c r="F656" s="181"/>
      <c r="G656" s="181"/>
      <c r="H656" s="181"/>
      <c r="I656" s="181"/>
      <c r="J656" s="181"/>
      <c r="L656" s="180">
        <v>1198687135</v>
      </c>
      <c r="M656" s="180" t="s">
        <v>416</v>
      </c>
      <c r="N656" s="180" t="s">
        <v>10664</v>
      </c>
      <c r="O656" s="180">
        <v>1</v>
      </c>
      <c r="P656" s="180">
        <v>1</v>
      </c>
      <c r="Q656" s="181"/>
      <c r="R656" s="181"/>
      <c r="S656" s="181"/>
      <c r="T656" s="181"/>
      <c r="U656" s="181"/>
    </row>
    <row r="657" spans="1:21" ht="41.4">
      <c r="A657" s="180">
        <v>1198687135</v>
      </c>
      <c r="B657" s="180" t="s">
        <v>416</v>
      </c>
      <c r="C657" s="180" t="s">
        <v>10665</v>
      </c>
      <c r="D657" s="181"/>
      <c r="E657" s="181"/>
      <c r="F657" s="181"/>
      <c r="G657" s="181"/>
      <c r="H657" s="181"/>
      <c r="I657" s="181"/>
      <c r="J657" s="181"/>
      <c r="L657" s="180">
        <v>1198687135</v>
      </c>
      <c r="M657" s="180" t="s">
        <v>416</v>
      </c>
      <c r="N657" s="180" t="s">
        <v>10665</v>
      </c>
      <c r="O657" s="181"/>
      <c r="P657" s="181"/>
      <c r="Q657" s="181"/>
      <c r="R657" s="181"/>
      <c r="S657" s="181"/>
      <c r="T657" s="181"/>
      <c r="U657" s="181"/>
    </row>
    <row r="658" spans="1:21" ht="28.2">
      <c r="A658" s="180">
        <v>1198687135</v>
      </c>
      <c r="B658" s="180" t="s">
        <v>416</v>
      </c>
      <c r="C658" s="180" t="s">
        <v>10666</v>
      </c>
      <c r="D658" s="181"/>
      <c r="E658" s="181"/>
      <c r="F658" s="181"/>
      <c r="G658" s="181"/>
      <c r="H658" s="181"/>
      <c r="I658" s="181"/>
      <c r="J658" s="181"/>
      <c r="L658" s="180">
        <v>1198687135</v>
      </c>
      <c r="M658" s="180" t="s">
        <v>416</v>
      </c>
      <c r="N658" s="180" t="s">
        <v>10666</v>
      </c>
      <c r="O658" s="181"/>
      <c r="P658" s="181"/>
      <c r="Q658" s="181"/>
      <c r="R658" s="181"/>
      <c r="S658" s="181"/>
      <c r="T658" s="181"/>
      <c r="U658" s="181"/>
    </row>
    <row r="659" spans="1:21" ht="28.2">
      <c r="A659" s="180">
        <v>1198687135</v>
      </c>
      <c r="B659" s="180" t="s">
        <v>416</v>
      </c>
      <c r="C659" s="180" t="s">
        <v>10667</v>
      </c>
      <c r="D659" s="181"/>
      <c r="E659" s="181"/>
      <c r="F659" s="181"/>
      <c r="G659" s="181"/>
      <c r="H659" s="181"/>
      <c r="I659" s="181"/>
      <c r="J659" s="181"/>
      <c r="L659" s="180">
        <v>1198687135</v>
      </c>
      <c r="M659" s="180" t="s">
        <v>416</v>
      </c>
      <c r="N659" s="180" t="s">
        <v>10667</v>
      </c>
      <c r="O659" s="181"/>
      <c r="P659" s="181"/>
      <c r="Q659" s="181"/>
      <c r="R659" s="181"/>
      <c r="S659" s="181"/>
      <c r="T659" s="181"/>
      <c r="U659" s="181"/>
    </row>
    <row r="660" spans="1:21" ht="28.2">
      <c r="A660" s="180">
        <v>1198687135</v>
      </c>
      <c r="B660" s="180" t="s">
        <v>416</v>
      </c>
      <c r="C660" s="180" t="s">
        <v>10668</v>
      </c>
      <c r="D660" s="181"/>
      <c r="E660" s="181"/>
      <c r="F660" s="181"/>
      <c r="G660" s="181"/>
      <c r="H660" s="181"/>
      <c r="I660" s="181"/>
      <c r="J660" s="181"/>
      <c r="L660" s="180">
        <v>1198687135</v>
      </c>
      <c r="M660" s="180" t="s">
        <v>416</v>
      </c>
      <c r="N660" s="180" t="s">
        <v>10668</v>
      </c>
      <c r="O660" s="181"/>
      <c r="P660" s="181"/>
      <c r="Q660" s="181"/>
      <c r="R660" s="181"/>
      <c r="S660" s="181"/>
      <c r="T660" s="181"/>
      <c r="U660" s="181"/>
    </row>
    <row r="661" spans="1:21" ht="28.2">
      <c r="A661" s="180">
        <v>1198687135</v>
      </c>
      <c r="B661" s="180" t="s">
        <v>416</v>
      </c>
      <c r="C661" s="180" t="s">
        <v>10669</v>
      </c>
      <c r="D661" s="180">
        <v>1</v>
      </c>
      <c r="E661" s="181"/>
      <c r="F661" s="181"/>
      <c r="G661" s="181"/>
      <c r="H661" s="181"/>
      <c r="I661" s="181"/>
      <c r="J661" s="181"/>
      <c r="L661" s="180">
        <v>1198687135</v>
      </c>
      <c r="M661" s="180" t="s">
        <v>416</v>
      </c>
      <c r="N661" s="180" t="s">
        <v>10669</v>
      </c>
      <c r="O661" s="180">
        <v>1</v>
      </c>
      <c r="P661" s="181"/>
      <c r="Q661" s="181"/>
      <c r="R661" s="181"/>
      <c r="S661" s="181"/>
      <c r="T661" s="181"/>
      <c r="U661" s="181"/>
    </row>
    <row r="662" spans="1:21" ht="28.2">
      <c r="A662" s="180">
        <v>1198687135</v>
      </c>
      <c r="B662" s="180" t="s">
        <v>416</v>
      </c>
      <c r="C662" s="180" t="s">
        <v>10670</v>
      </c>
      <c r="D662" s="181"/>
      <c r="E662" s="181"/>
      <c r="F662" s="181"/>
      <c r="G662" s="181"/>
      <c r="H662" s="181"/>
      <c r="I662" s="181"/>
      <c r="J662" s="181"/>
      <c r="L662" s="180">
        <v>1198687135</v>
      </c>
      <c r="M662" s="180" t="s">
        <v>416</v>
      </c>
      <c r="N662" s="180" t="s">
        <v>10670</v>
      </c>
      <c r="O662" s="181"/>
      <c r="P662" s="181"/>
      <c r="Q662" s="181"/>
      <c r="R662" s="181"/>
      <c r="S662" s="181"/>
      <c r="T662" s="181"/>
      <c r="U662" s="181"/>
    </row>
    <row r="663" spans="1:21" ht="28.2">
      <c r="A663" s="180">
        <v>1198687135</v>
      </c>
      <c r="B663" s="180" t="s">
        <v>416</v>
      </c>
      <c r="C663" s="180" t="s">
        <v>10671</v>
      </c>
      <c r="D663" s="181"/>
      <c r="E663" s="181"/>
      <c r="F663" s="181"/>
      <c r="G663" s="181"/>
      <c r="H663" s="181"/>
      <c r="I663" s="181"/>
      <c r="J663" s="181"/>
      <c r="L663" s="180">
        <v>1198687135</v>
      </c>
      <c r="M663" s="180" t="s">
        <v>416</v>
      </c>
      <c r="N663" s="180" t="s">
        <v>10671</v>
      </c>
      <c r="O663" s="181"/>
      <c r="P663" s="181"/>
      <c r="Q663" s="181"/>
      <c r="R663" s="181"/>
      <c r="S663" s="181"/>
      <c r="T663" s="181"/>
      <c r="U663" s="181"/>
    </row>
    <row r="664" spans="1:21" ht="28.2">
      <c r="A664" s="180">
        <v>1198687135</v>
      </c>
      <c r="B664" s="180" t="s">
        <v>416</v>
      </c>
      <c r="C664" s="180" t="s">
        <v>10672</v>
      </c>
      <c r="D664" s="181"/>
      <c r="E664" s="181"/>
      <c r="F664" s="181"/>
      <c r="G664" s="181"/>
      <c r="H664" s="181"/>
      <c r="I664" s="181"/>
      <c r="J664" s="181"/>
      <c r="L664" s="180">
        <v>1198687135</v>
      </c>
      <c r="M664" s="180" t="s">
        <v>416</v>
      </c>
      <c r="N664" s="180" t="s">
        <v>10672</v>
      </c>
      <c r="O664" s="181"/>
      <c r="P664" s="181"/>
      <c r="Q664" s="181"/>
      <c r="R664" s="181"/>
      <c r="S664" s="181"/>
      <c r="T664" s="181"/>
      <c r="U664" s="181"/>
    </row>
    <row r="665" spans="1:21" ht="28.2">
      <c r="A665" s="180">
        <v>1198687135</v>
      </c>
      <c r="B665" s="180" t="s">
        <v>416</v>
      </c>
      <c r="C665" s="180" t="s">
        <v>10673</v>
      </c>
      <c r="D665" s="180">
        <v>2</v>
      </c>
      <c r="E665" s="180">
        <v>2</v>
      </c>
      <c r="F665" s="180">
        <v>2</v>
      </c>
      <c r="G665" s="180">
        <v>2</v>
      </c>
      <c r="H665" s="180">
        <v>2</v>
      </c>
      <c r="I665" s="181"/>
      <c r="J665" s="181"/>
      <c r="L665" s="180">
        <v>1198687135</v>
      </c>
      <c r="M665" s="180" t="s">
        <v>416</v>
      </c>
      <c r="N665" s="180" t="s">
        <v>10673</v>
      </c>
      <c r="O665" s="180">
        <v>2</v>
      </c>
      <c r="P665" s="180">
        <v>2</v>
      </c>
      <c r="Q665" s="180">
        <v>2</v>
      </c>
      <c r="R665" s="180">
        <v>2</v>
      </c>
      <c r="S665" s="180">
        <v>2</v>
      </c>
      <c r="T665" s="181"/>
      <c r="U665" s="181"/>
    </row>
    <row r="666" spans="1:21" ht="28.2">
      <c r="A666" s="180">
        <v>1198687135</v>
      </c>
      <c r="B666" s="180" t="s">
        <v>416</v>
      </c>
      <c r="C666" s="180" t="s">
        <v>10674</v>
      </c>
      <c r="D666" s="181"/>
      <c r="E666" s="181"/>
      <c r="F666" s="181"/>
      <c r="G666" s="181"/>
      <c r="H666" s="181"/>
      <c r="I666" s="181"/>
      <c r="J666" s="181"/>
      <c r="L666" s="180">
        <v>1198687135</v>
      </c>
      <c r="M666" s="180" t="s">
        <v>416</v>
      </c>
      <c r="N666" s="180" t="s">
        <v>10674</v>
      </c>
      <c r="O666" s="181"/>
      <c r="P666" s="181"/>
      <c r="Q666" s="181"/>
      <c r="R666" s="181"/>
      <c r="S666" s="181"/>
      <c r="T666" s="181"/>
      <c r="U666" s="181"/>
    </row>
    <row r="667" spans="1:21" ht="28.2">
      <c r="A667" s="180">
        <v>1198687135</v>
      </c>
      <c r="B667" s="180" t="s">
        <v>416</v>
      </c>
      <c r="C667" s="180" t="s">
        <v>10675</v>
      </c>
      <c r="D667" s="180">
        <v>1</v>
      </c>
      <c r="E667" s="181"/>
      <c r="F667" s="181"/>
      <c r="G667" s="181"/>
      <c r="H667" s="181"/>
      <c r="I667" s="181"/>
      <c r="J667" s="181"/>
      <c r="L667" s="180">
        <v>1198687135</v>
      </c>
      <c r="M667" s="180" t="s">
        <v>416</v>
      </c>
      <c r="N667" s="180" t="s">
        <v>10675</v>
      </c>
      <c r="O667" s="180">
        <v>1</v>
      </c>
      <c r="P667" s="181"/>
      <c r="Q667" s="181"/>
      <c r="R667" s="181"/>
      <c r="S667" s="181"/>
      <c r="T667" s="181"/>
      <c r="U667" s="181"/>
    </row>
    <row r="668" spans="1:21" ht="28.2">
      <c r="A668" s="180">
        <v>1198687135</v>
      </c>
      <c r="B668" s="180" t="s">
        <v>416</v>
      </c>
      <c r="C668" s="180" t="s">
        <v>10676</v>
      </c>
      <c r="D668" s="181"/>
      <c r="E668" s="181"/>
      <c r="F668" s="181"/>
      <c r="G668" s="181"/>
      <c r="H668" s="181"/>
      <c r="I668" s="181"/>
      <c r="J668" s="181"/>
      <c r="L668" s="180">
        <v>1198687135</v>
      </c>
      <c r="M668" s="180" t="s">
        <v>416</v>
      </c>
      <c r="N668" s="180" t="s">
        <v>10676</v>
      </c>
      <c r="O668" s="181"/>
      <c r="P668" s="181"/>
      <c r="Q668" s="181"/>
      <c r="R668" s="181"/>
      <c r="S668" s="181"/>
      <c r="T668" s="181"/>
      <c r="U668" s="181"/>
    </row>
    <row r="669" spans="1:21" ht="28.2">
      <c r="A669" s="180">
        <v>1198687135</v>
      </c>
      <c r="B669" s="180" t="s">
        <v>416</v>
      </c>
      <c r="C669" s="180" t="s">
        <v>10677</v>
      </c>
      <c r="D669" s="181"/>
      <c r="E669" s="181"/>
      <c r="F669" s="181"/>
      <c r="G669" s="181"/>
      <c r="H669" s="181"/>
      <c r="I669" s="181"/>
      <c r="J669" s="181"/>
      <c r="L669" s="180">
        <v>1198687135</v>
      </c>
      <c r="M669" s="180" t="s">
        <v>416</v>
      </c>
      <c r="N669" s="180" t="s">
        <v>10677</v>
      </c>
      <c r="O669" s="181"/>
      <c r="P669" s="181"/>
      <c r="Q669" s="181"/>
      <c r="R669" s="181"/>
      <c r="S669" s="181"/>
      <c r="T669" s="181"/>
      <c r="U669" s="181"/>
    </row>
    <row r="670" spans="1:21" ht="28.2">
      <c r="A670" s="180">
        <v>1198687135</v>
      </c>
      <c r="B670" s="180" t="s">
        <v>416</v>
      </c>
      <c r="C670" s="180" t="s">
        <v>10678</v>
      </c>
      <c r="D670" s="181"/>
      <c r="E670" s="181"/>
      <c r="F670" s="181"/>
      <c r="G670" s="181"/>
      <c r="H670" s="181"/>
      <c r="I670" s="181"/>
      <c r="J670" s="181"/>
      <c r="L670" s="180">
        <v>1198687135</v>
      </c>
      <c r="M670" s="180" t="s">
        <v>416</v>
      </c>
      <c r="N670" s="180" t="s">
        <v>10678</v>
      </c>
      <c r="O670" s="181"/>
      <c r="P670" s="181"/>
      <c r="Q670" s="181"/>
      <c r="R670" s="181"/>
      <c r="S670" s="181"/>
      <c r="T670" s="181"/>
      <c r="U670" s="181"/>
    </row>
    <row r="671" spans="1:21" ht="28.2">
      <c r="A671" s="180">
        <v>1198687135</v>
      </c>
      <c r="B671" s="180" t="s">
        <v>416</v>
      </c>
      <c r="C671" s="180" t="s">
        <v>10679</v>
      </c>
      <c r="D671" s="181"/>
      <c r="E671" s="181"/>
      <c r="F671" s="181"/>
      <c r="G671" s="181"/>
      <c r="H671" s="181"/>
      <c r="I671" s="181"/>
      <c r="J671" s="181"/>
      <c r="L671" s="180">
        <v>1198687135</v>
      </c>
      <c r="M671" s="180" t="s">
        <v>416</v>
      </c>
      <c r="N671" s="180" t="s">
        <v>10679</v>
      </c>
      <c r="O671" s="181"/>
      <c r="P671" s="181"/>
      <c r="Q671" s="181"/>
      <c r="R671" s="181"/>
      <c r="S671" s="181"/>
      <c r="T671" s="181"/>
      <c r="U671" s="181"/>
    </row>
    <row r="672" spans="1:21" ht="41.4">
      <c r="A672" s="180">
        <v>1198687135</v>
      </c>
      <c r="B672" s="180" t="s">
        <v>416</v>
      </c>
      <c r="C672" s="180" t="s">
        <v>10680</v>
      </c>
      <c r="D672" s="180">
        <v>1</v>
      </c>
      <c r="E672" s="180">
        <v>1</v>
      </c>
      <c r="F672" s="181"/>
      <c r="G672" s="181"/>
      <c r="H672" s="181"/>
      <c r="I672" s="181"/>
      <c r="J672" s="181"/>
      <c r="L672" s="180">
        <v>1198687135</v>
      </c>
      <c r="M672" s="180" t="s">
        <v>416</v>
      </c>
      <c r="N672" s="180" t="s">
        <v>10680</v>
      </c>
      <c r="O672" s="180">
        <v>1</v>
      </c>
      <c r="P672" s="180">
        <v>1</v>
      </c>
      <c r="Q672" s="181"/>
      <c r="R672" s="181"/>
      <c r="S672" s="181"/>
      <c r="T672" s="181"/>
      <c r="U672" s="181"/>
    </row>
    <row r="673" spans="1:21" ht="28.2">
      <c r="A673" s="180">
        <v>1198687135</v>
      </c>
      <c r="B673" s="180" t="s">
        <v>416</v>
      </c>
      <c r="C673" s="180" t="s">
        <v>10681</v>
      </c>
      <c r="D673" s="181"/>
      <c r="E673" s="181"/>
      <c r="F673" s="181"/>
      <c r="G673" s="181"/>
      <c r="H673" s="181"/>
      <c r="I673" s="181"/>
      <c r="J673" s="181"/>
      <c r="L673" s="180">
        <v>1198687135</v>
      </c>
      <c r="M673" s="180" t="s">
        <v>416</v>
      </c>
      <c r="N673" s="180" t="s">
        <v>10681</v>
      </c>
      <c r="O673" s="181"/>
      <c r="P673" s="181"/>
      <c r="Q673" s="181"/>
      <c r="R673" s="181"/>
      <c r="S673" s="181"/>
      <c r="T673" s="181"/>
      <c r="U673" s="181"/>
    </row>
    <row r="674" spans="1:21" ht="28.2">
      <c r="A674" s="180">
        <v>1198687135</v>
      </c>
      <c r="B674" s="180" t="s">
        <v>416</v>
      </c>
      <c r="C674" s="180" t="s">
        <v>10682</v>
      </c>
      <c r="D674" s="180">
        <v>1</v>
      </c>
      <c r="E674" s="181"/>
      <c r="F674" s="181"/>
      <c r="G674" s="181"/>
      <c r="H674" s="181"/>
      <c r="I674" s="181"/>
      <c r="J674" s="181"/>
      <c r="L674" s="180">
        <v>1198687135</v>
      </c>
      <c r="M674" s="180" t="s">
        <v>416</v>
      </c>
      <c r="N674" s="180" t="s">
        <v>10682</v>
      </c>
      <c r="O674" s="180">
        <v>1</v>
      </c>
      <c r="P674" s="181"/>
      <c r="Q674" s="181"/>
      <c r="R674" s="181"/>
      <c r="S674" s="181"/>
      <c r="T674" s="181"/>
      <c r="U674" s="181"/>
    </row>
    <row r="675" spans="1:21" ht="28.2">
      <c r="A675" s="180">
        <v>1198687135</v>
      </c>
      <c r="B675" s="180" t="s">
        <v>416</v>
      </c>
      <c r="C675" s="180" t="s">
        <v>10683</v>
      </c>
      <c r="D675" s="180">
        <v>1</v>
      </c>
      <c r="E675" s="181"/>
      <c r="F675" s="181"/>
      <c r="G675" s="181"/>
      <c r="H675" s="181"/>
      <c r="I675" s="181"/>
      <c r="J675" s="181"/>
      <c r="L675" s="180">
        <v>1198687135</v>
      </c>
      <c r="M675" s="180" t="s">
        <v>416</v>
      </c>
      <c r="N675" s="180" t="s">
        <v>10683</v>
      </c>
      <c r="O675" s="180">
        <v>1</v>
      </c>
      <c r="P675" s="181"/>
      <c r="Q675" s="181"/>
      <c r="R675" s="181"/>
      <c r="S675" s="181"/>
      <c r="T675" s="181"/>
      <c r="U675" s="181"/>
    </row>
    <row r="676" spans="1:21" ht="28.2">
      <c r="A676" s="180">
        <v>1198687135</v>
      </c>
      <c r="B676" s="180" t="s">
        <v>416</v>
      </c>
      <c r="C676" s="180" t="s">
        <v>10684</v>
      </c>
      <c r="D676" s="180">
        <v>1</v>
      </c>
      <c r="E676" s="181"/>
      <c r="F676" s="181"/>
      <c r="G676" s="181"/>
      <c r="H676" s="181"/>
      <c r="I676" s="181"/>
      <c r="J676" s="181"/>
      <c r="L676" s="180">
        <v>1198687135</v>
      </c>
      <c r="M676" s="180" t="s">
        <v>416</v>
      </c>
      <c r="N676" s="180" t="s">
        <v>10684</v>
      </c>
      <c r="O676" s="180">
        <v>1</v>
      </c>
      <c r="P676" s="181"/>
      <c r="Q676" s="181"/>
      <c r="R676" s="181"/>
      <c r="S676" s="181"/>
      <c r="T676" s="181"/>
      <c r="U676" s="181"/>
    </row>
    <row r="677" spans="1:21" ht="28.2">
      <c r="A677" s="180">
        <v>1198687135</v>
      </c>
      <c r="B677" s="180" t="s">
        <v>416</v>
      </c>
      <c r="C677" s="180" t="s">
        <v>10685</v>
      </c>
      <c r="D677" s="181"/>
      <c r="E677" s="181"/>
      <c r="F677" s="181"/>
      <c r="G677" s="181"/>
      <c r="H677" s="181"/>
      <c r="I677" s="181"/>
      <c r="J677" s="181"/>
      <c r="L677" s="180">
        <v>1198687135</v>
      </c>
      <c r="M677" s="180" t="s">
        <v>416</v>
      </c>
      <c r="N677" s="180" t="s">
        <v>10685</v>
      </c>
      <c r="O677" s="181"/>
      <c r="P677" s="181"/>
      <c r="Q677" s="181"/>
      <c r="R677" s="181"/>
      <c r="S677" s="181"/>
      <c r="T677" s="181"/>
      <c r="U677" s="181"/>
    </row>
    <row r="678" spans="1:21" ht="28.2">
      <c r="A678" s="180">
        <v>1198687135</v>
      </c>
      <c r="B678" s="180" t="s">
        <v>416</v>
      </c>
      <c r="C678" s="180" t="s">
        <v>10686</v>
      </c>
      <c r="D678" s="180">
        <v>1</v>
      </c>
      <c r="E678" s="180">
        <v>1</v>
      </c>
      <c r="F678" s="180">
        <v>1</v>
      </c>
      <c r="G678" s="180">
        <v>1</v>
      </c>
      <c r="H678" s="180">
        <v>1</v>
      </c>
      <c r="I678" s="180">
        <v>1</v>
      </c>
      <c r="J678" s="181"/>
      <c r="L678" s="180">
        <v>1198687135</v>
      </c>
      <c r="M678" s="180" t="s">
        <v>416</v>
      </c>
      <c r="N678" s="180" t="s">
        <v>10686</v>
      </c>
      <c r="O678" s="180">
        <v>1</v>
      </c>
      <c r="P678" s="180">
        <v>1</v>
      </c>
      <c r="Q678" s="180">
        <v>1</v>
      </c>
      <c r="R678" s="180">
        <v>1</v>
      </c>
      <c r="S678" s="180">
        <v>1</v>
      </c>
      <c r="T678" s="180">
        <v>1</v>
      </c>
      <c r="U678" s="181"/>
    </row>
    <row r="679" spans="1:21" ht="28.2">
      <c r="A679" s="180">
        <v>1198687135</v>
      </c>
      <c r="B679" s="180" t="s">
        <v>416</v>
      </c>
      <c r="C679" s="180" t="s">
        <v>10687</v>
      </c>
      <c r="D679" s="180">
        <v>1</v>
      </c>
      <c r="E679" s="180">
        <v>1</v>
      </c>
      <c r="F679" s="181"/>
      <c r="G679" s="181"/>
      <c r="H679" s="181"/>
      <c r="I679" s="181"/>
      <c r="J679" s="181"/>
      <c r="L679" s="180">
        <v>1198687135</v>
      </c>
      <c r="M679" s="180" t="s">
        <v>416</v>
      </c>
      <c r="N679" s="180" t="s">
        <v>10687</v>
      </c>
      <c r="O679" s="180">
        <v>1</v>
      </c>
      <c r="P679" s="180">
        <v>1</v>
      </c>
      <c r="Q679" s="181"/>
      <c r="R679" s="181"/>
      <c r="S679" s="181"/>
      <c r="T679" s="181"/>
      <c r="U679" s="181"/>
    </row>
    <row r="680" spans="1:21" ht="28.2">
      <c r="A680" s="180">
        <v>1198687135</v>
      </c>
      <c r="B680" s="180" t="s">
        <v>416</v>
      </c>
      <c r="C680" s="180" t="s">
        <v>10688</v>
      </c>
      <c r="D680" s="180">
        <v>1</v>
      </c>
      <c r="E680" s="180">
        <v>1</v>
      </c>
      <c r="F680" s="181"/>
      <c r="G680" s="181"/>
      <c r="H680" s="181"/>
      <c r="I680" s="181"/>
      <c r="J680" s="181"/>
      <c r="L680" s="180">
        <v>1198687135</v>
      </c>
      <c r="M680" s="180" t="s">
        <v>416</v>
      </c>
      <c r="N680" s="180" t="s">
        <v>10688</v>
      </c>
      <c r="O680" s="180">
        <v>1</v>
      </c>
      <c r="P680" s="180">
        <v>1</v>
      </c>
      <c r="Q680" s="181"/>
      <c r="R680" s="181"/>
      <c r="S680" s="181"/>
      <c r="T680" s="181"/>
      <c r="U680" s="181"/>
    </row>
    <row r="681" spans="1:21" ht="28.2">
      <c r="A681" s="180">
        <v>1198687135</v>
      </c>
      <c r="B681" s="180" t="s">
        <v>416</v>
      </c>
      <c r="C681" s="180" t="s">
        <v>10689</v>
      </c>
      <c r="D681" s="181"/>
      <c r="E681" s="181"/>
      <c r="F681" s="181"/>
      <c r="G681" s="181"/>
      <c r="H681" s="181"/>
      <c r="I681" s="181"/>
      <c r="J681" s="181"/>
      <c r="L681" s="180">
        <v>1198687135</v>
      </c>
      <c r="M681" s="180" t="s">
        <v>416</v>
      </c>
      <c r="N681" s="180" t="s">
        <v>10689</v>
      </c>
      <c r="O681" s="181"/>
      <c r="P681" s="181"/>
      <c r="Q681" s="181"/>
      <c r="R681" s="181"/>
      <c r="S681" s="181"/>
      <c r="T681" s="181"/>
      <c r="U681" s="181"/>
    </row>
    <row r="682" spans="1:21" ht="28.2">
      <c r="A682" s="180">
        <v>1198687135</v>
      </c>
      <c r="B682" s="180" t="s">
        <v>416</v>
      </c>
      <c r="C682" s="180" t="s">
        <v>10690</v>
      </c>
      <c r="D682" s="181"/>
      <c r="E682" s="181"/>
      <c r="F682" s="181"/>
      <c r="G682" s="181"/>
      <c r="H682" s="181"/>
      <c r="I682" s="181"/>
      <c r="J682" s="181"/>
      <c r="L682" s="180">
        <v>1198687135</v>
      </c>
      <c r="M682" s="180" t="s">
        <v>416</v>
      </c>
      <c r="N682" s="180" t="s">
        <v>10690</v>
      </c>
      <c r="O682" s="181"/>
      <c r="P682" s="181"/>
      <c r="Q682" s="181"/>
      <c r="R682" s="181"/>
      <c r="S682" s="181"/>
      <c r="T682" s="181"/>
      <c r="U682" s="181"/>
    </row>
    <row r="683" spans="1:21" ht="28.2">
      <c r="A683" s="180">
        <v>1198687135</v>
      </c>
      <c r="B683" s="180" t="s">
        <v>416</v>
      </c>
      <c r="C683" s="180" t="s">
        <v>10691</v>
      </c>
      <c r="D683" s="180">
        <v>1</v>
      </c>
      <c r="E683" s="180">
        <v>1</v>
      </c>
      <c r="F683" s="180">
        <v>1</v>
      </c>
      <c r="G683" s="180">
        <v>1</v>
      </c>
      <c r="H683" s="180">
        <v>1</v>
      </c>
      <c r="I683" s="180">
        <v>1</v>
      </c>
      <c r="J683" s="181"/>
      <c r="L683" s="180">
        <v>1198687135</v>
      </c>
      <c r="M683" s="180" t="s">
        <v>416</v>
      </c>
      <c r="N683" s="180" t="s">
        <v>10691</v>
      </c>
      <c r="O683" s="180">
        <v>1</v>
      </c>
      <c r="P683" s="180">
        <v>1</v>
      </c>
      <c r="Q683" s="180">
        <v>1</v>
      </c>
      <c r="R683" s="180">
        <v>1</v>
      </c>
      <c r="S683" s="180">
        <v>1</v>
      </c>
      <c r="T683" s="180">
        <v>1</v>
      </c>
      <c r="U683" s="180">
        <v>1</v>
      </c>
    </row>
    <row r="684" spans="1:21" ht="28.2">
      <c r="A684" s="180">
        <v>1198687135</v>
      </c>
      <c r="B684" s="180" t="s">
        <v>416</v>
      </c>
      <c r="C684" s="180" t="s">
        <v>10692</v>
      </c>
      <c r="D684" s="180">
        <v>1</v>
      </c>
      <c r="E684" s="180">
        <v>1</v>
      </c>
      <c r="F684" s="180">
        <v>1</v>
      </c>
      <c r="G684" s="180">
        <v>1</v>
      </c>
      <c r="H684" s="180">
        <v>1</v>
      </c>
      <c r="I684" s="180">
        <v>1</v>
      </c>
      <c r="J684" s="181"/>
      <c r="L684" s="180">
        <v>1198687135</v>
      </c>
      <c r="M684" s="180" t="s">
        <v>416</v>
      </c>
      <c r="N684" s="180" t="s">
        <v>10692</v>
      </c>
      <c r="O684" s="180">
        <v>1</v>
      </c>
      <c r="P684" s="180">
        <v>1</v>
      </c>
      <c r="Q684" s="180">
        <v>1</v>
      </c>
      <c r="R684" s="180">
        <v>1</v>
      </c>
      <c r="S684" s="180">
        <v>1</v>
      </c>
      <c r="T684" s="180">
        <v>1</v>
      </c>
      <c r="U684" s="180">
        <v>1</v>
      </c>
    </row>
    <row r="685" spans="1:21" ht="28.2">
      <c r="A685" s="180">
        <v>1198687135</v>
      </c>
      <c r="B685" s="180" t="s">
        <v>416</v>
      </c>
      <c r="C685" s="180" t="s">
        <v>10022</v>
      </c>
      <c r="D685" s="180">
        <v>1</v>
      </c>
      <c r="E685" s="180">
        <v>1</v>
      </c>
      <c r="F685" s="180">
        <v>1</v>
      </c>
      <c r="G685" s="180">
        <v>1</v>
      </c>
      <c r="H685" s="180">
        <v>1</v>
      </c>
      <c r="I685" s="180">
        <v>1</v>
      </c>
      <c r="J685" s="181"/>
      <c r="L685" s="180">
        <v>1198687135</v>
      </c>
      <c r="M685" s="180" t="s">
        <v>416</v>
      </c>
      <c r="N685" s="180" t="s">
        <v>10022</v>
      </c>
      <c r="O685" s="180">
        <v>1</v>
      </c>
      <c r="P685" s="180">
        <v>1</v>
      </c>
      <c r="Q685" s="180">
        <v>1</v>
      </c>
      <c r="R685" s="180">
        <v>1</v>
      </c>
      <c r="S685" s="180">
        <v>1</v>
      </c>
      <c r="T685" s="180">
        <v>1</v>
      </c>
      <c r="U685" s="181"/>
    </row>
    <row r="686" spans="1:21" ht="28.2">
      <c r="A686" s="180">
        <v>1198687135</v>
      </c>
      <c r="B686" s="180" t="s">
        <v>416</v>
      </c>
      <c r="C686" s="180" t="s">
        <v>10693</v>
      </c>
      <c r="D686" s="180">
        <v>1</v>
      </c>
      <c r="E686" s="180">
        <v>1</v>
      </c>
      <c r="F686" s="180">
        <v>1</v>
      </c>
      <c r="G686" s="180">
        <v>1</v>
      </c>
      <c r="H686" s="180">
        <v>1</v>
      </c>
      <c r="I686" s="180">
        <v>1</v>
      </c>
      <c r="J686" s="181"/>
      <c r="L686" s="180">
        <v>1198687135</v>
      </c>
      <c r="M686" s="180" t="s">
        <v>416</v>
      </c>
      <c r="N686" s="180" t="s">
        <v>10693</v>
      </c>
      <c r="O686" s="180">
        <v>1</v>
      </c>
      <c r="P686" s="180">
        <v>1</v>
      </c>
      <c r="Q686" s="180">
        <v>1</v>
      </c>
      <c r="R686" s="180">
        <v>1</v>
      </c>
      <c r="S686" s="180">
        <v>1</v>
      </c>
      <c r="T686" s="180">
        <v>1</v>
      </c>
      <c r="U686" s="180">
        <v>1</v>
      </c>
    </row>
    <row r="687" spans="1:21" ht="41.4">
      <c r="A687" s="180">
        <v>1198687135</v>
      </c>
      <c r="B687" s="180" t="s">
        <v>416</v>
      </c>
      <c r="C687" s="180" t="s">
        <v>10694</v>
      </c>
      <c r="D687" s="180">
        <v>1</v>
      </c>
      <c r="E687" s="180">
        <v>1</v>
      </c>
      <c r="F687" s="180">
        <v>1</v>
      </c>
      <c r="G687" s="180">
        <v>1</v>
      </c>
      <c r="H687" s="180">
        <v>1</v>
      </c>
      <c r="I687" s="180">
        <v>1</v>
      </c>
      <c r="J687" s="181"/>
      <c r="L687" s="180">
        <v>1198687135</v>
      </c>
      <c r="M687" s="180" t="s">
        <v>416</v>
      </c>
      <c r="N687" s="180" t="s">
        <v>10694</v>
      </c>
      <c r="O687" s="180">
        <v>1</v>
      </c>
      <c r="P687" s="180">
        <v>1</v>
      </c>
      <c r="Q687" s="180">
        <v>1</v>
      </c>
      <c r="R687" s="180">
        <v>1</v>
      </c>
      <c r="S687" s="180">
        <v>1</v>
      </c>
      <c r="T687" s="180">
        <v>1</v>
      </c>
      <c r="U687" s="180">
        <v>1</v>
      </c>
    </row>
    <row r="688" spans="1:21" ht="28.2">
      <c r="A688" s="180">
        <v>1198687135</v>
      </c>
      <c r="B688" s="180" t="s">
        <v>416</v>
      </c>
      <c r="C688" s="180" t="s">
        <v>10695</v>
      </c>
      <c r="D688" s="180">
        <v>1</v>
      </c>
      <c r="E688" s="181"/>
      <c r="F688" s="181"/>
      <c r="G688" s="181"/>
      <c r="H688" s="181"/>
      <c r="I688" s="181"/>
      <c r="J688" s="181"/>
      <c r="L688" s="180">
        <v>1198687135</v>
      </c>
      <c r="M688" s="180" t="s">
        <v>416</v>
      </c>
      <c r="N688" s="180" t="s">
        <v>10695</v>
      </c>
      <c r="O688" s="180">
        <v>1</v>
      </c>
      <c r="P688" s="181"/>
      <c r="Q688" s="181"/>
      <c r="R688" s="181"/>
      <c r="S688" s="181"/>
      <c r="T688" s="181"/>
      <c r="U688" s="181"/>
    </row>
    <row r="689" spans="1:21" ht="41.4">
      <c r="A689" s="180">
        <v>1198687135</v>
      </c>
      <c r="B689" s="180" t="s">
        <v>416</v>
      </c>
      <c r="C689" s="180" t="s">
        <v>10696</v>
      </c>
      <c r="D689" s="180">
        <v>1</v>
      </c>
      <c r="E689" s="180">
        <v>1</v>
      </c>
      <c r="F689" s="181"/>
      <c r="G689" s="181"/>
      <c r="H689" s="181"/>
      <c r="I689" s="181"/>
      <c r="J689" s="181"/>
      <c r="L689" s="180">
        <v>1198687135</v>
      </c>
      <c r="M689" s="180" t="s">
        <v>416</v>
      </c>
      <c r="N689" s="180" t="s">
        <v>10696</v>
      </c>
      <c r="O689" s="180">
        <v>1</v>
      </c>
      <c r="P689" s="180">
        <v>1</v>
      </c>
      <c r="Q689" s="181"/>
      <c r="R689" s="181"/>
      <c r="S689" s="181"/>
      <c r="T689" s="181"/>
      <c r="U689" s="181"/>
    </row>
    <row r="690" spans="1:21" ht="28.2">
      <c r="A690" s="180">
        <v>1198687135</v>
      </c>
      <c r="B690" s="180" t="s">
        <v>416</v>
      </c>
      <c r="C690" s="180" t="s">
        <v>10697</v>
      </c>
      <c r="D690" s="180">
        <v>2</v>
      </c>
      <c r="E690" s="180">
        <v>2</v>
      </c>
      <c r="F690" s="180">
        <v>1</v>
      </c>
      <c r="G690" s="180">
        <v>2</v>
      </c>
      <c r="H690" s="180">
        <v>2</v>
      </c>
      <c r="I690" s="180">
        <v>2</v>
      </c>
      <c r="J690" s="181"/>
      <c r="L690" s="180">
        <v>1198687135</v>
      </c>
      <c r="M690" s="180" t="s">
        <v>416</v>
      </c>
      <c r="N690" s="180" t="s">
        <v>10697</v>
      </c>
      <c r="O690" s="180">
        <v>2</v>
      </c>
      <c r="P690" s="180">
        <v>2</v>
      </c>
      <c r="Q690" s="180">
        <v>1</v>
      </c>
      <c r="R690" s="180">
        <v>2</v>
      </c>
      <c r="S690" s="180">
        <v>2</v>
      </c>
      <c r="T690" s="180">
        <v>2</v>
      </c>
      <c r="U690" s="180">
        <v>2</v>
      </c>
    </row>
    <row r="691" spans="1:21" ht="28.2">
      <c r="A691" s="180">
        <v>1198687135</v>
      </c>
      <c r="B691" s="180" t="s">
        <v>416</v>
      </c>
      <c r="C691" s="180" t="s">
        <v>10698</v>
      </c>
      <c r="D691" s="180">
        <v>1</v>
      </c>
      <c r="E691" s="181"/>
      <c r="F691" s="181"/>
      <c r="G691" s="181"/>
      <c r="H691" s="181"/>
      <c r="I691" s="181"/>
      <c r="J691" s="181"/>
      <c r="L691" s="180">
        <v>1198687135</v>
      </c>
      <c r="M691" s="180" t="s">
        <v>416</v>
      </c>
      <c r="N691" s="180" t="s">
        <v>10698</v>
      </c>
      <c r="O691" s="180">
        <v>1</v>
      </c>
      <c r="P691" s="181"/>
      <c r="Q691" s="181"/>
      <c r="R691" s="181"/>
      <c r="S691" s="181"/>
      <c r="T691" s="181"/>
      <c r="U691" s="181"/>
    </row>
    <row r="692" spans="1:21" ht="28.2">
      <c r="A692" s="180">
        <v>1198687135</v>
      </c>
      <c r="B692" s="180" t="s">
        <v>416</v>
      </c>
      <c r="C692" s="180" t="s">
        <v>10699</v>
      </c>
      <c r="D692" s="180">
        <v>4</v>
      </c>
      <c r="E692" s="180">
        <v>3</v>
      </c>
      <c r="F692" s="180">
        <v>4</v>
      </c>
      <c r="G692" s="180">
        <v>3</v>
      </c>
      <c r="H692" s="180">
        <v>4</v>
      </c>
      <c r="I692" s="180">
        <v>3</v>
      </c>
      <c r="J692" s="181"/>
      <c r="L692" s="180">
        <v>1198687135</v>
      </c>
      <c r="M692" s="180" t="s">
        <v>416</v>
      </c>
      <c r="N692" s="180" t="s">
        <v>10699</v>
      </c>
      <c r="O692" s="180">
        <v>4</v>
      </c>
      <c r="P692" s="180">
        <v>3</v>
      </c>
      <c r="Q692" s="180">
        <v>4</v>
      </c>
      <c r="R692" s="180">
        <v>3</v>
      </c>
      <c r="S692" s="180">
        <v>4</v>
      </c>
      <c r="T692" s="180">
        <v>3</v>
      </c>
      <c r="U692" s="180">
        <v>3</v>
      </c>
    </row>
    <row r="693" spans="1:21" ht="41.4">
      <c r="A693" s="180">
        <v>1198687135</v>
      </c>
      <c r="B693" s="180" t="s">
        <v>416</v>
      </c>
      <c r="C693" s="180" t="s">
        <v>10700</v>
      </c>
      <c r="D693" s="180">
        <v>1</v>
      </c>
      <c r="E693" s="180">
        <v>1</v>
      </c>
      <c r="F693" s="180">
        <v>1</v>
      </c>
      <c r="G693" s="180">
        <v>1</v>
      </c>
      <c r="H693" s="180">
        <v>1</v>
      </c>
      <c r="I693" s="181"/>
      <c r="J693" s="181"/>
      <c r="L693" s="180">
        <v>1198687135</v>
      </c>
      <c r="M693" s="180" t="s">
        <v>416</v>
      </c>
      <c r="N693" s="180" t="s">
        <v>10700</v>
      </c>
      <c r="O693" s="180">
        <v>1</v>
      </c>
      <c r="P693" s="180">
        <v>1</v>
      </c>
      <c r="Q693" s="180">
        <v>1</v>
      </c>
      <c r="R693" s="180">
        <v>1</v>
      </c>
      <c r="S693" s="180">
        <v>1</v>
      </c>
      <c r="T693" s="181"/>
      <c r="U693" s="181"/>
    </row>
    <row r="694" spans="1:21" ht="28.2">
      <c r="A694" s="180">
        <v>1198687135</v>
      </c>
      <c r="B694" s="180" t="s">
        <v>416</v>
      </c>
      <c r="C694" s="180" t="s">
        <v>10701</v>
      </c>
      <c r="D694" s="181"/>
      <c r="E694" s="181"/>
      <c r="F694" s="181"/>
      <c r="G694" s="181"/>
      <c r="H694" s="181"/>
      <c r="I694" s="181"/>
      <c r="J694" s="181"/>
      <c r="L694" s="180">
        <v>1198687135</v>
      </c>
      <c r="M694" s="180" t="s">
        <v>416</v>
      </c>
      <c r="N694" s="180" t="s">
        <v>10701</v>
      </c>
      <c r="O694" s="181"/>
      <c r="P694" s="181"/>
      <c r="Q694" s="181"/>
      <c r="R694" s="181"/>
      <c r="S694" s="181"/>
      <c r="T694" s="181"/>
      <c r="U694" s="181"/>
    </row>
    <row r="695" spans="1:21" ht="41.4">
      <c r="A695" s="180">
        <v>1198687135</v>
      </c>
      <c r="B695" s="180" t="s">
        <v>416</v>
      </c>
      <c r="C695" s="180" t="s">
        <v>10702</v>
      </c>
      <c r="D695" s="181"/>
      <c r="E695" s="181"/>
      <c r="F695" s="181"/>
      <c r="G695" s="181"/>
      <c r="H695" s="181"/>
      <c r="I695" s="181"/>
      <c r="J695" s="181"/>
      <c r="L695" s="180">
        <v>1198687135</v>
      </c>
      <c r="M695" s="180" t="s">
        <v>416</v>
      </c>
      <c r="N695" s="180" t="s">
        <v>10702</v>
      </c>
      <c r="O695" s="181"/>
      <c r="P695" s="181"/>
      <c r="Q695" s="181"/>
      <c r="R695" s="181"/>
      <c r="S695" s="181"/>
      <c r="T695" s="181"/>
      <c r="U695" s="181"/>
    </row>
    <row r="696" spans="1:21" ht="28.2">
      <c r="A696" s="180">
        <v>1198687135</v>
      </c>
      <c r="B696" s="180" t="s">
        <v>416</v>
      </c>
      <c r="C696" s="180" t="s">
        <v>10703</v>
      </c>
      <c r="D696" s="180">
        <v>1</v>
      </c>
      <c r="E696" s="180">
        <v>1</v>
      </c>
      <c r="F696" s="180">
        <v>1</v>
      </c>
      <c r="G696" s="180">
        <v>1</v>
      </c>
      <c r="H696" s="180">
        <v>1</v>
      </c>
      <c r="I696" s="181"/>
      <c r="J696" s="181"/>
      <c r="L696" s="180">
        <v>1198687135</v>
      </c>
      <c r="M696" s="180" t="s">
        <v>416</v>
      </c>
      <c r="N696" s="180" t="s">
        <v>10703</v>
      </c>
      <c r="O696" s="180">
        <v>1</v>
      </c>
      <c r="P696" s="180">
        <v>1</v>
      </c>
      <c r="Q696" s="180">
        <v>1</v>
      </c>
      <c r="R696" s="180">
        <v>1</v>
      </c>
      <c r="S696" s="180">
        <v>1</v>
      </c>
      <c r="T696" s="181"/>
      <c r="U696" s="181"/>
    </row>
    <row r="697" spans="1:21" ht="28.2">
      <c r="A697" s="180">
        <v>1198687135</v>
      </c>
      <c r="B697" s="180" t="s">
        <v>416</v>
      </c>
      <c r="C697" s="180" t="s">
        <v>10704</v>
      </c>
      <c r="D697" s="181"/>
      <c r="E697" s="180">
        <v>1</v>
      </c>
      <c r="F697" s="180">
        <v>1</v>
      </c>
      <c r="G697" s="180">
        <v>1</v>
      </c>
      <c r="H697" s="180">
        <v>1</v>
      </c>
      <c r="I697" s="180">
        <v>1</v>
      </c>
      <c r="J697" s="181"/>
      <c r="L697" s="180">
        <v>1198687135</v>
      </c>
      <c r="M697" s="180" t="s">
        <v>416</v>
      </c>
      <c r="N697" s="180" t="s">
        <v>10704</v>
      </c>
      <c r="O697" s="181"/>
      <c r="P697" s="180">
        <v>1</v>
      </c>
      <c r="Q697" s="180">
        <v>1</v>
      </c>
      <c r="R697" s="180">
        <v>1</v>
      </c>
      <c r="S697" s="180">
        <v>1</v>
      </c>
      <c r="T697" s="180">
        <v>1</v>
      </c>
      <c r="U697" s="181"/>
    </row>
    <row r="698" spans="1:21" ht="28.2">
      <c r="A698" s="180">
        <v>1198687135</v>
      </c>
      <c r="B698" s="180" t="s">
        <v>416</v>
      </c>
      <c r="C698" s="180" t="s">
        <v>10705</v>
      </c>
      <c r="D698" s="180">
        <v>1</v>
      </c>
      <c r="E698" s="180">
        <v>1</v>
      </c>
      <c r="F698" s="181"/>
      <c r="G698" s="181"/>
      <c r="H698" s="181"/>
      <c r="I698" s="181"/>
      <c r="J698" s="181"/>
      <c r="L698" s="180">
        <v>1198687135</v>
      </c>
      <c r="M698" s="180" t="s">
        <v>416</v>
      </c>
      <c r="N698" s="180" t="s">
        <v>10705</v>
      </c>
      <c r="O698" s="180">
        <v>1</v>
      </c>
      <c r="P698" s="180">
        <v>1</v>
      </c>
      <c r="Q698" s="181"/>
      <c r="R698" s="181"/>
      <c r="S698" s="181"/>
      <c r="T698" s="181"/>
      <c r="U698" s="181"/>
    </row>
    <row r="699" spans="1:21" ht="28.2">
      <c r="A699" s="180">
        <v>1198687135</v>
      </c>
      <c r="B699" s="180" t="s">
        <v>416</v>
      </c>
      <c r="C699" s="180" t="s">
        <v>10706</v>
      </c>
      <c r="D699" s="181"/>
      <c r="E699" s="181"/>
      <c r="F699" s="181"/>
      <c r="G699" s="181"/>
      <c r="H699" s="181"/>
      <c r="I699" s="181"/>
      <c r="J699" s="181"/>
      <c r="L699" s="180">
        <v>1198687135</v>
      </c>
      <c r="M699" s="180" t="s">
        <v>416</v>
      </c>
      <c r="N699" s="180" t="s">
        <v>10706</v>
      </c>
      <c r="O699" s="181"/>
      <c r="P699" s="181"/>
      <c r="Q699" s="181"/>
      <c r="R699" s="181"/>
      <c r="S699" s="181"/>
      <c r="T699" s="181"/>
      <c r="U699" s="181"/>
    </row>
    <row r="700" spans="1:21" ht="28.2">
      <c r="A700" s="180">
        <v>1198687135</v>
      </c>
      <c r="B700" s="180" t="s">
        <v>416</v>
      </c>
      <c r="C700" s="180" t="s">
        <v>10707</v>
      </c>
      <c r="D700" s="181"/>
      <c r="E700" s="181"/>
      <c r="F700" s="181"/>
      <c r="G700" s="181"/>
      <c r="H700" s="181"/>
      <c r="I700" s="181"/>
      <c r="J700" s="181"/>
      <c r="L700" s="180">
        <v>1198687135</v>
      </c>
      <c r="M700" s="180" t="s">
        <v>416</v>
      </c>
      <c r="N700" s="180" t="s">
        <v>10707</v>
      </c>
      <c r="O700" s="181"/>
      <c r="P700" s="181"/>
      <c r="Q700" s="181"/>
      <c r="R700" s="181"/>
      <c r="S700" s="181"/>
      <c r="T700" s="181"/>
      <c r="U700" s="181"/>
    </row>
    <row r="701" spans="1:21" ht="41.4">
      <c r="A701" s="180">
        <v>1198687135</v>
      </c>
      <c r="B701" s="180" t="s">
        <v>416</v>
      </c>
      <c r="C701" s="180" t="s">
        <v>10708</v>
      </c>
      <c r="D701" s="181"/>
      <c r="E701" s="181"/>
      <c r="F701" s="181"/>
      <c r="G701" s="181"/>
      <c r="H701" s="181"/>
      <c r="I701" s="181"/>
      <c r="J701" s="181"/>
      <c r="L701" s="180">
        <v>1198687135</v>
      </c>
      <c r="M701" s="180" t="s">
        <v>416</v>
      </c>
      <c r="N701" s="180" t="s">
        <v>10708</v>
      </c>
      <c r="O701" s="181"/>
      <c r="P701" s="181"/>
      <c r="Q701" s="181"/>
      <c r="R701" s="181"/>
      <c r="S701" s="181"/>
      <c r="T701" s="181"/>
      <c r="U701" s="181"/>
    </row>
    <row r="702" spans="1:21" ht="28.2">
      <c r="A702" s="180">
        <v>1198687135</v>
      </c>
      <c r="B702" s="180" t="s">
        <v>416</v>
      </c>
      <c r="C702" s="180" t="s">
        <v>10709</v>
      </c>
      <c r="D702" s="180">
        <v>2</v>
      </c>
      <c r="E702" s="181"/>
      <c r="F702" s="181"/>
      <c r="G702" s="181"/>
      <c r="H702" s="181"/>
      <c r="I702" s="181"/>
      <c r="J702" s="181"/>
      <c r="L702" s="180">
        <v>1198687135</v>
      </c>
      <c r="M702" s="180" t="s">
        <v>416</v>
      </c>
      <c r="N702" s="180" t="s">
        <v>10709</v>
      </c>
      <c r="O702" s="180">
        <v>2</v>
      </c>
      <c r="P702" s="181"/>
      <c r="Q702" s="181"/>
      <c r="R702" s="181"/>
      <c r="S702" s="181"/>
      <c r="T702" s="181"/>
      <c r="U702" s="181"/>
    </row>
    <row r="703" spans="1:21" ht="28.2">
      <c r="A703" s="180">
        <v>1198687135</v>
      </c>
      <c r="B703" s="180" t="s">
        <v>416</v>
      </c>
      <c r="C703" s="180" t="s">
        <v>10710</v>
      </c>
      <c r="D703" s="181"/>
      <c r="E703" s="181"/>
      <c r="F703" s="181"/>
      <c r="G703" s="181"/>
      <c r="H703" s="181"/>
      <c r="I703" s="181"/>
      <c r="J703" s="181"/>
      <c r="L703" s="180">
        <v>1198687135</v>
      </c>
      <c r="M703" s="180" t="s">
        <v>416</v>
      </c>
      <c r="N703" s="180" t="s">
        <v>10710</v>
      </c>
      <c r="O703" s="181"/>
      <c r="P703" s="181"/>
      <c r="Q703" s="181"/>
      <c r="R703" s="181"/>
      <c r="S703" s="181"/>
      <c r="T703" s="181"/>
      <c r="U703" s="181"/>
    </row>
    <row r="704" spans="1:21" ht="41.4">
      <c r="A704" s="180">
        <v>1198687135</v>
      </c>
      <c r="B704" s="180" t="s">
        <v>416</v>
      </c>
      <c r="C704" s="180" t="s">
        <v>10711</v>
      </c>
      <c r="D704" s="181"/>
      <c r="E704" s="181"/>
      <c r="F704" s="181"/>
      <c r="G704" s="181"/>
      <c r="H704" s="181"/>
      <c r="I704" s="181"/>
      <c r="J704" s="181"/>
      <c r="L704" s="180">
        <v>1198687135</v>
      </c>
      <c r="M704" s="180" t="s">
        <v>416</v>
      </c>
      <c r="N704" s="180" t="s">
        <v>10711</v>
      </c>
      <c r="O704" s="181"/>
      <c r="P704" s="181"/>
      <c r="Q704" s="181"/>
      <c r="R704" s="181"/>
      <c r="S704" s="181"/>
      <c r="T704" s="181"/>
      <c r="U704" s="181"/>
    </row>
    <row r="705" spans="1:21" ht="28.2">
      <c r="A705" s="180">
        <v>1198687135</v>
      </c>
      <c r="B705" s="180" t="s">
        <v>416</v>
      </c>
      <c r="C705" s="180" t="s">
        <v>10712</v>
      </c>
      <c r="D705" s="180">
        <v>1</v>
      </c>
      <c r="E705" s="180">
        <v>1</v>
      </c>
      <c r="F705" s="180">
        <v>1</v>
      </c>
      <c r="G705" s="180">
        <v>1</v>
      </c>
      <c r="H705" s="180">
        <v>1</v>
      </c>
      <c r="I705" s="180">
        <v>1</v>
      </c>
      <c r="J705" s="181"/>
      <c r="L705" s="180">
        <v>1198687135</v>
      </c>
      <c r="M705" s="180" t="s">
        <v>416</v>
      </c>
      <c r="N705" s="180" t="s">
        <v>10712</v>
      </c>
      <c r="O705" s="180">
        <v>1</v>
      </c>
      <c r="P705" s="180">
        <v>1</v>
      </c>
      <c r="Q705" s="180">
        <v>1</v>
      </c>
      <c r="R705" s="180">
        <v>1</v>
      </c>
      <c r="S705" s="180">
        <v>1</v>
      </c>
      <c r="T705" s="180">
        <v>1</v>
      </c>
      <c r="U705" s="181"/>
    </row>
    <row r="706" spans="1:21" ht="28.2">
      <c r="A706" s="180">
        <v>1198687135</v>
      </c>
      <c r="B706" s="180" t="s">
        <v>416</v>
      </c>
      <c r="C706" s="180" t="s">
        <v>10713</v>
      </c>
      <c r="D706" s="180">
        <v>1</v>
      </c>
      <c r="E706" s="181"/>
      <c r="F706" s="181"/>
      <c r="G706" s="181"/>
      <c r="H706" s="181"/>
      <c r="I706" s="181"/>
      <c r="J706" s="181"/>
      <c r="L706" s="180">
        <v>1198687135</v>
      </c>
      <c r="M706" s="180" t="s">
        <v>416</v>
      </c>
      <c r="N706" s="180" t="s">
        <v>10713</v>
      </c>
      <c r="O706" s="180">
        <v>1</v>
      </c>
      <c r="P706" s="181"/>
      <c r="Q706" s="181"/>
      <c r="R706" s="181"/>
      <c r="S706" s="181"/>
      <c r="T706" s="181"/>
      <c r="U706" s="181"/>
    </row>
    <row r="707" spans="1:21" ht="28.2">
      <c r="A707" s="180">
        <v>1198687135</v>
      </c>
      <c r="B707" s="180" t="s">
        <v>416</v>
      </c>
      <c r="C707" s="180" t="s">
        <v>10714</v>
      </c>
      <c r="D707" s="181"/>
      <c r="E707" s="181"/>
      <c r="F707" s="181"/>
      <c r="G707" s="181"/>
      <c r="H707" s="181"/>
      <c r="I707" s="181"/>
      <c r="J707" s="181"/>
      <c r="L707" s="180">
        <v>1198687135</v>
      </c>
      <c r="M707" s="180" t="s">
        <v>416</v>
      </c>
      <c r="N707" s="180" t="s">
        <v>10714</v>
      </c>
      <c r="O707" s="181"/>
      <c r="P707" s="181"/>
      <c r="Q707" s="181"/>
      <c r="R707" s="181"/>
      <c r="S707" s="181"/>
      <c r="T707" s="181"/>
      <c r="U707" s="181"/>
    </row>
    <row r="708" spans="1:21" ht="28.2">
      <c r="A708" s="180">
        <v>1198687135</v>
      </c>
      <c r="B708" s="180" t="s">
        <v>416</v>
      </c>
      <c r="C708" s="180" t="s">
        <v>10715</v>
      </c>
      <c r="D708" s="180">
        <v>1</v>
      </c>
      <c r="E708" s="181"/>
      <c r="F708" s="181"/>
      <c r="G708" s="181"/>
      <c r="H708" s="181"/>
      <c r="I708" s="181"/>
      <c r="J708" s="181"/>
      <c r="L708" s="180">
        <v>1198687135</v>
      </c>
      <c r="M708" s="180" t="s">
        <v>416</v>
      </c>
      <c r="N708" s="180" t="s">
        <v>10715</v>
      </c>
      <c r="O708" s="180">
        <v>1</v>
      </c>
      <c r="P708" s="181"/>
      <c r="Q708" s="181"/>
      <c r="R708" s="181"/>
      <c r="S708" s="181"/>
      <c r="T708" s="181"/>
      <c r="U708" s="181"/>
    </row>
    <row r="709" spans="1:21" ht="28.2">
      <c r="A709" s="180">
        <v>1198687135</v>
      </c>
      <c r="B709" s="180" t="s">
        <v>416</v>
      </c>
      <c r="C709" s="180" t="s">
        <v>10716</v>
      </c>
      <c r="D709" s="181"/>
      <c r="E709" s="181"/>
      <c r="F709" s="181"/>
      <c r="G709" s="181"/>
      <c r="H709" s="181"/>
      <c r="I709" s="181"/>
      <c r="J709" s="181"/>
      <c r="L709" s="180">
        <v>1198687135</v>
      </c>
      <c r="M709" s="180" t="s">
        <v>416</v>
      </c>
      <c r="N709" s="180" t="s">
        <v>10716</v>
      </c>
      <c r="O709" s="181"/>
      <c r="P709" s="181"/>
      <c r="Q709" s="181"/>
      <c r="R709" s="181"/>
      <c r="S709" s="181"/>
      <c r="T709" s="181"/>
      <c r="U709" s="181"/>
    </row>
    <row r="710" spans="1:21" ht="28.2">
      <c r="A710" s="180">
        <v>1198687135</v>
      </c>
      <c r="B710" s="180" t="s">
        <v>416</v>
      </c>
      <c r="C710" s="180" t="s">
        <v>10717</v>
      </c>
      <c r="D710" s="181"/>
      <c r="E710" s="181"/>
      <c r="F710" s="181"/>
      <c r="G710" s="181"/>
      <c r="H710" s="181"/>
      <c r="I710" s="181"/>
      <c r="J710" s="181"/>
      <c r="L710" s="180">
        <v>1198687135</v>
      </c>
      <c r="M710" s="180" t="s">
        <v>416</v>
      </c>
      <c r="N710" s="180" t="s">
        <v>10717</v>
      </c>
      <c r="O710" s="181"/>
      <c r="P710" s="181"/>
      <c r="Q710" s="181"/>
      <c r="R710" s="181"/>
      <c r="S710" s="181"/>
      <c r="T710" s="181"/>
      <c r="U710" s="181"/>
    </row>
    <row r="711" spans="1:21" ht="28.2">
      <c r="A711" s="180">
        <v>1198687135</v>
      </c>
      <c r="B711" s="180" t="s">
        <v>416</v>
      </c>
      <c r="C711" s="180" t="s">
        <v>5530</v>
      </c>
      <c r="D711" s="181"/>
      <c r="E711" s="181"/>
      <c r="F711" s="181"/>
      <c r="G711" s="181"/>
      <c r="H711" s="181"/>
      <c r="I711" s="181"/>
      <c r="J711" s="181"/>
      <c r="L711" s="180">
        <v>1198687135</v>
      </c>
      <c r="M711" s="180" t="s">
        <v>416</v>
      </c>
      <c r="N711" s="180" t="s">
        <v>5530</v>
      </c>
      <c r="O711" s="181"/>
      <c r="P711" s="181"/>
      <c r="Q711" s="181"/>
      <c r="R711" s="181"/>
      <c r="S711" s="181"/>
      <c r="T711" s="181"/>
      <c r="U711" s="181"/>
    </row>
    <row r="712" spans="1:21" ht="41.4">
      <c r="A712" s="180">
        <v>1198687135</v>
      </c>
      <c r="B712" s="180" t="s">
        <v>416</v>
      </c>
      <c r="C712" s="180" t="s">
        <v>10718</v>
      </c>
      <c r="D712" s="181"/>
      <c r="E712" s="181"/>
      <c r="F712" s="181"/>
      <c r="G712" s="181"/>
      <c r="H712" s="181"/>
      <c r="I712" s="181"/>
      <c r="J712" s="181"/>
      <c r="L712" s="180">
        <v>1198687135</v>
      </c>
      <c r="M712" s="180" t="s">
        <v>416</v>
      </c>
      <c r="N712" s="180" t="s">
        <v>10718</v>
      </c>
      <c r="O712" s="181"/>
      <c r="P712" s="181"/>
      <c r="Q712" s="181"/>
      <c r="R712" s="181"/>
      <c r="S712" s="181"/>
      <c r="T712" s="181"/>
      <c r="U712" s="181"/>
    </row>
    <row r="713" spans="1:21" ht="28.2">
      <c r="A713" s="180">
        <v>1198687135</v>
      </c>
      <c r="B713" s="180" t="s">
        <v>416</v>
      </c>
      <c r="C713" s="180" t="s">
        <v>10719</v>
      </c>
      <c r="D713" s="180">
        <v>2</v>
      </c>
      <c r="E713" s="180">
        <v>2</v>
      </c>
      <c r="F713" s="180">
        <v>2</v>
      </c>
      <c r="G713" s="180">
        <v>2</v>
      </c>
      <c r="H713" s="180">
        <v>2</v>
      </c>
      <c r="I713" s="181"/>
      <c r="J713" s="181"/>
      <c r="L713" s="180">
        <v>1198687135</v>
      </c>
      <c r="M713" s="180" t="s">
        <v>416</v>
      </c>
      <c r="N713" s="180" t="s">
        <v>10719</v>
      </c>
      <c r="O713" s="180">
        <v>2</v>
      </c>
      <c r="P713" s="180">
        <v>2</v>
      </c>
      <c r="Q713" s="180">
        <v>2</v>
      </c>
      <c r="R713" s="180">
        <v>2</v>
      </c>
      <c r="S713" s="180">
        <v>2</v>
      </c>
      <c r="T713" s="181"/>
      <c r="U713" s="181"/>
    </row>
    <row r="714" spans="1:21" ht="41.4">
      <c r="A714" s="180">
        <v>1198687135</v>
      </c>
      <c r="B714" s="180" t="s">
        <v>416</v>
      </c>
      <c r="C714" s="180" t="s">
        <v>10720</v>
      </c>
      <c r="D714" s="181"/>
      <c r="E714" s="181"/>
      <c r="F714" s="181"/>
      <c r="G714" s="181"/>
      <c r="H714" s="181"/>
      <c r="I714" s="181"/>
      <c r="J714" s="181"/>
      <c r="L714" s="180">
        <v>1198687135</v>
      </c>
      <c r="M714" s="180" t="s">
        <v>416</v>
      </c>
      <c r="N714" s="180" t="s">
        <v>10720</v>
      </c>
      <c r="O714" s="181"/>
      <c r="P714" s="181"/>
      <c r="Q714" s="181"/>
      <c r="R714" s="181"/>
      <c r="S714" s="181"/>
      <c r="T714" s="181"/>
      <c r="U714" s="181"/>
    </row>
    <row r="715" spans="1:21" ht="41.4">
      <c r="A715" s="180">
        <v>1198687135</v>
      </c>
      <c r="B715" s="180" t="s">
        <v>416</v>
      </c>
      <c r="C715" s="180" t="s">
        <v>10721</v>
      </c>
      <c r="D715" s="181"/>
      <c r="E715" s="181"/>
      <c r="F715" s="181"/>
      <c r="G715" s="181"/>
      <c r="H715" s="181"/>
      <c r="I715" s="181"/>
      <c r="J715" s="181"/>
      <c r="L715" s="180">
        <v>1198687135</v>
      </c>
      <c r="M715" s="180" t="s">
        <v>416</v>
      </c>
      <c r="N715" s="180" t="s">
        <v>10721</v>
      </c>
      <c r="O715" s="181"/>
      <c r="P715" s="181"/>
      <c r="Q715" s="181"/>
      <c r="R715" s="181"/>
      <c r="S715" s="181"/>
      <c r="T715" s="181"/>
      <c r="U715" s="181"/>
    </row>
    <row r="716" spans="1:21" ht="28.2">
      <c r="A716" s="180">
        <v>1198687135</v>
      </c>
      <c r="B716" s="180" t="s">
        <v>416</v>
      </c>
      <c r="C716" s="180" t="s">
        <v>10722</v>
      </c>
      <c r="D716" s="180">
        <v>1</v>
      </c>
      <c r="E716" s="181"/>
      <c r="F716" s="181"/>
      <c r="G716" s="181"/>
      <c r="H716" s="181"/>
      <c r="I716" s="181"/>
      <c r="J716" s="181"/>
      <c r="L716" s="180">
        <v>1198687135</v>
      </c>
      <c r="M716" s="180" t="s">
        <v>416</v>
      </c>
      <c r="N716" s="180" t="s">
        <v>10722</v>
      </c>
      <c r="O716" s="180">
        <v>1</v>
      </c>
      <c r="P716" s="181"/>
      <c r="Q716" s="181"/>
      <c r="R716" s="181"/>
      <c r="S716" s="181"/>
      <c r="T716" s="181"/>
      <c r="U716" s="181"/>
    </row>
    <row r="717" spans="1:21" ht="28.2">
      <c r="A717" s="180">
        <v>1198687135</v>
      </c>
      <c r="B717" s="180" t="s">
        <v>416</v>
      </c>
      <c r="C717" s="180" t="s">
        <v>10723</v>
      </c>
      <c r="D717" s="180">
        <v>1</v>
      </c>
      <c r="E717" s="181"/>
      <c r="F717" s="181"/>
      <c r="G717" s="181"/>
      <c r="H717" s="181"/>
      <c r="I717" s="181"/>
      <c r="J717" s="181"/>
      <c r="L717" s="180">
        <v>1198687135</v>
      </c>
      <c r="M717" s="180" t="s">
        <v>416</v>
      </c>
      <c r="N717" s="180" t="s">
        <v>10723</v>
      </c>
      <c r="O717" s="180">
        <v>1</v>
      </c>
      <c r="P717" s="181"/>
      <c r="Q717" s="181"/>
      <c r="R717" s="181"/>
      <c r="S717" s="181"/>
      <c r="T717" s="181"/>
      <c r="U717" s="181"/>
    </row>
    <row r="718" spans="1:21" ht="41.4">
      <c r="A718" s="180">
        <v>1198687135</v>
      </c>
      <c r="B718" s="180" t="s">
        <v>416</v>
      </c>
      <c r="C718" s="180" t="s">
        <v>10724</v>
      </c>
      <c r="D718" s="181"/>
      <c r="E718" s="181"/>
      <c r="F718" s="181"/>
      <c r="G718" s="181"/>
      <c r="H718" s="181"/>
      <c r="I718" s="181"/>
      <c r="J718" s="181"/>
      <c r="L718" s="180">
        <v>1198687135</v>
      </c>
      <c r="M718" s="180" t="s">
        <v>416</v>
      </c>
      <c r="N718" s="180" t="s">
        <v>10724</v>
      </c>
      <c r="O718" s="181"/>
      <c r="P718" s="181"/>
      <c r="Q718" s="181"/>
      <c r="R718" s="181"/>
      <c r="S718" s="181"/>
      <c r="T718" s="181"/>
      <c r="U718" s="181"/>
    </row>
    <row r="719" spans="1:21" ht="28.2">
      <c r="A719" s="180">
        <v>1198687135</v>
      </c>
      <c r="B719" s="180" t="s">
        <v>416</v>
      </c>
      <c r="C719" s="180" t="s">
        <v>10725</v>
      </c>
      <c r="D719" s="180">
        <v>1</v>
      </c>
      <c r="E719" s="180">
        <v>1</v>
      </c>
      <c r="F719" s="180">
        <v>1</v>
      </c>
      <c r="G719" s="180">
        <v>1</v>
      </c>
      <c r="H719" s="180">
        <v>1</v>
      </c>
      <c r="I719" s="180">
        <v>1</v>
      </c>
      <c r="J719" s="181"/>
      <c r="L719" s="180">
        <v>1198687135</v>
      </c>
      <c r="M719" s="180" t="s">
        <v>416</v>
      </c>
      <c r="N719" s="180" t="s">
        <v>10725</v>
      </c>
      <c r="O719" s="180">
        <v>1</v>
      </c>
      <c r="P719" s="180">
        <v>1</v>
      </c>
      <c r="Q719" s="180">
        <v>1</v>
      </c>
      <c r="R719" s="180">
        <v>1</v>
      </c>
      <c r="S719" s="180">
        <v>1</v>
      </c>
      <c r="T719" s="180">
        <v>1</v>
      </c>
      <c r="U719" s="180">
        <v>1</v>
      </c>
    </row>
    <row r="720" spans="1:21" ht="28.2">
      <c r="A720" s="180">
        <v>1198687135</v>
      </c>
      <c r="B720" s="180" t="s">
        <v>416</v>
      </c>
      <c r="C720" s="180" t="s">
        <v>10726</v>
      </c>
      <c r="D720" s="181"/>
      <c r="E720" s="181"/>
      <c r="F720" s="181"/>
      <c r="G720" s="181"/>
      <c r="H720" s="181"/>
      <c r="I720" s="181"/>
      <c r="J720" s="181"/>
      <c r="L720" s="180">
        <v>1198687135</v>
      </c>
      <c r="M720" s="180" t="s">
        <v>416</v>
      </c>
      <c r="N720" s="180" t="s">
        <v>10726</v>
      </c>
      <c r="O720" s="181"/>
      <c r="P720" s="181"/>
      <c r="Q720" s="181"/>
      <c r="R720" s="181"/>
      <c r="S720" s="181"/>
      <c r="T720" s="181"/>
      <c r="U720" s="181"/>
    </row>
    <row r="721" spans="1:21" ht="28.2">
      <c r="A721" s="180">
        <v>1198687135</v>
      </c>
      <c r="B721" s="180" t="s">
        <v>416</v>
      </c>
      <c r="C721" s="180" t="s">
        <v>10727</v>
      </c>
      <c r="D721" s="180">
        <v>1</v>
      </c>
      <c r="E721" s="180">
        <v>1</v>
      </c>
      <c r="F721" s="180">
        <v>1</v>
      </c>
      <c r="G721" s="180">
        <v>1</v>
      </c>
      <c r="H721" s="180">
        <v>1</v>
      </c>
      <c r="I721" s="180">
        <v>1</v>
      </c>
      <c r="J721" s="181"/>
      <c r="L721" s="180">
        <v>1198687135</v>
      </c>
      <c r="M721" s="180" t="s">
        <v>416</v>
      </c>
      <c r="N721" s="180" t="s">
        <v>10727</v>
      </c>
      <c r="O721" s="180">
        <v>1</v>
      </c>
      <c r="P721" s="180">
        <v>1</v>
      </c>
      <c r="Q721" s="180">
        <v>1</v>
      </c>
      <c r="R721" s="180">
        <v>1</v>
      </c>
      <c r="S721" s="180">
        <v>1</v>
      </c>
      <c r="T721" s="180">
        <v>1</v>
      </c>
      <c r="U721" s="181"/>
    </row>
    <row r="722" spans="1:21" ht="28.2">
      <c r="A722" s="180">
        <v>1198687135</v>
      </c>
      <c r="B722" s="180" t="s">
        <v>416</v>
      </c>
      <c r="C722" s="180" t="s">
        <v>10728</v>
      </c>
      <c r="D722" s="181"/>
      <c r="E722" s="181"/>
      <c r="F722" s="181"/>
      <c r="G722" s="181"/>
      <c r="H722" s="181"/>
      <c r="I722" s="181"/>
      <c r="J722" s="181"/>
      <c r="L722" s="180">
        <v>1198687135</v>
      </c>
      <c r="M722" s="180" t="s">
        <v>416</v>
      </c>
      <c r="N722" s="180" t="s">
        <v>10728</v>
      </c>
      <c r="O722" s="181"/>
      <c r="P722" s="181"/>
      <c r="Q722" s="181"/>
      <c r="R722" s="181"/>
      <c r="S722" s="181"/>
      <c r="T722" s="181"/>
      <c r="U722" s="181"/>
    </row>
    <row r="723" spans="1:21" ht="28.2">
      <c r="A723" s="180">
        <v>1198687135</v>
      </c>
      <c r="B723" s="180" t="s">
        <v>416</v>
      </c>
      <c r="C723" s="180" t="s">
        <v>5597</v>
      </c>
      <c r="D723" s="180">
        <v>2</v>
      </c>
      <c r="E723" s="181"/>
      <c r="F723" s="181"/>
      <c r="G723" s="181"/>
      <c r="H723" s="181"/>
      <c r="I723" s="181"/>
      <c r="J723" s="181"/>
      <c r="L723" s="180">
        <v>1198687135</v>
      </c>
      <c r="M723" s="180" t="s">
        <v>416</v>
      </c>
      <c r="N723" s="180" t="s">
        <v>5597</v>
      </c>
      <c r="O723" s="180">
        <v>2</v>
      </c>
      <c r="P723" s="181"/>
      <c r="Q723" s="181"/>
      <c r="R723" s="181"/>
      <c r="S723" s="181"/>
      <c r="T723" s="181"/>
      <c r="U723" s="181"/>
    </row>
    <row r="724" spans="1:21" ht="28.2">
      <c r="A724" s="180">
        <v>1198687135</v>
      </c>
      <c r="B724" s="180" t="s">
        <v>416</v>
      </c>
      <c r="C724" s="180" t="s">
        <v>5602</v>
      </c>
      <c r="D724" s="180">
        <v>3</v>
      </c>
      <c r="E724" s="180">
        <v>3</v>
      </c>
      <c r="F724" s="180">
        <v>1</v>
      </c>
      <c r="G724" s="180">
        <v>1</v>
      </c>
      <c r="H724" s="180">
        <v>1</v>
      </c>
      <c r="I724" s="181"/>
      <c r="J724" s="181"/>
      <c r="L724" s="180">
        <v>1198687135</v>
      </c>
      <c r="M724" s="180" t="s">
        <v>416</v>
      </c>
      <c r="N724" s="180" t="s">
        <v>5602</v>
      </c>
      <c r="O724" s="180">
        <v>3</v>
      </c>
      <c r="P724" s="180">
        <v>3</v>
      </c>
      <c r="Q724" s="180">
        <v>1</v>
      </c>
      <c r="R724" s="180">
        <v>1</v>
      </c>
      <c r="S724" s="180">
        <v>1</v>
      </c>
      <c r="T724" s="181"/>
      <c r="U724" s="181"/>
    </row>
    <row r="725" spans="1:21" ht="28.2">
      <c r="A725" s="180">
        <v>1198687135</v>
      </c>
      <c r="B725" s="180" t="s">
        <v>416</v>
      </c>
      <c r="C725" s="180" t="s">
        <v>5611</v>
      </c>
      <c r="D725" s="180">
        <v>1</v>
      </c>
      <c r="E725" s="180">
        <v>1</v>
      </c>
      <c r="F725" s="180">
        <v>1</v>
      </c>
      <c r="G725" s="180">
        <v>1</v>
      </c>
      <c r="H725" s="180">
        <v>1</v>
      </c>
      <c r="I725" s="180">
        <v>1</v>
      </c>
      <c r="J725" s="181"/>
      <c r="L725" s="180">
        <v>1198687135</v>
      </c>
      <c r="M725" s="180" t="s">
        <v>416</v>
      </c>
      <c r="N725" s="180" t="s">
        <v>5611</v>
      </c>
      <c r="O725" s="180">
        <v>1</v>
      </c>
      <c r="P725" s="180">
        <v>1</v>
      </c>
      <c r="Q725" s="180">
        <v>1</v>
      </c>
      <c r="R725" s="180">
        <v>1</v>
      </c>
      <c r="S725" s="180">
        <v>1</v>
      </c>
      <c r="T725" s="180">
        <v>1</v>
      </c>
      <c r="U725" s="181"/>
    </row>
    <row r="726" spans="1:21" ht="28.2">
      <c r="A726" s="180">
        <v>1198687135</v>
      </c>
      <c r="B726" s="180" t="s">
        <v>416</v>
      </c>
      <c r="C726" s="180" t="s">
        <v>5619</v>
      </c>
      <c r="D726" s="181"/>
      <c r="E726" s="181"/>
      <c r="F726" s="181"/>
      <c r="G726" s="181"/>
      <c r="H726" s="181"/>
      <c r="I726" s="181"/>
      <c r="J726" s="181"/>
      <c r="L726" s="180">
        <v>1198687135</v>
      </c>
      <c r="M726" s="180" t="s">
        <v>416</v>
      </c>
      <c r="N726" s="180" t="s">
        <v>5619</v>
      </c>
      <c r="O726" s="181"/>
      <c r="P726" s="181"/>
      <c r="Q726" s="181"/>
      <c r="R726" s="181"/>
      <c r="S726" s="181"/>
      <c r="T726" s="181"/>
      <c r="U726" s="181"/>
    </row>
    <row r="727" spans="1:21" ht="28.2">
      <c r="A727" s="180">
        <v>1198687135</v>
      </c>
      <c r="B727" s="180" t="s">
        <v>416</v>
      </c>
      <c r="C727" s="180" t="s">
        <v>5628</v>
      </c>
      <c r="D727" s="180">
        <v>1</v>
      </c>
      <c r="E727" s="180">
        <v>1</v>
      </c>
      <c r="F727" s="180">
        <v>1</v>
      </c>
      <c r="G727" s="180">
        <v>1</v>
      </c>
      <c r="H727" s="180">
        <v>1</v>
      </c>
      <c r="I727" s="181"/>
      <c r="J727" s="181"/>
      <c r="L727" s="180">
        <v>1198687135</v>
      </c>
      <c r="M727" s="180" t="s">
        <v>416</v>
      </c>
      <c r="N727" s="180" t="s">
        <v>5628</v>
      </c>
      <c r="O727" s="180">
        <v>1</v>
      </c>
      <c r="P727" s="180">
        <v>1</v>
      </c>
      <c r="Q727" s="180">
        <v>1</v>
      </c>
      <c r="R727" s="180">
        <v>1</v>
      </c>
      <c r="S727" s="180">
        <v>1</v>
      </c>
      <c r="T727" s="181"/>
      <c r="U727" s="181"/>
    </row>
    <row r="728" spans="1:21" ht="28.2">
      <c r="A728" s="180">
        <v>1198687135</v>
      </c>
      <c r="B728" s="180" t="s">
        <v>416</v>
      </c>
      <c r="C728" s="180" t="s">
        <v>5636</v>
      </c>
      <c r="D728" s="181"/>
      <c r="E728" s="181"/>
      <c r="F728" s="181"/>
      <c r="G728" s="181"/>
      <c r="H728" s="181"/>
      <c r="I728" s="181"/>
      <c r="J728" s="181"/>
      <c r="L728" s="180">
        <v>1198687135</v>
      </c>
      <c r="M728" s="180" t="s">
        <v>416</v>
      </c>
      <c r="N728" s="180" t="s">
        <v>5636</v>
      </c>
      <c r="O728" s="181"/>
      <c r="P728" s="181"/>
      <c r="Q728" s="181"/>
      <c r="R728" s="181"/>
      <c r="S728" s="181"/>
      <c r="T728" s="181"/>
      <c r="U728" s="181"/>
    </row>
    <row r="729" spans="1:21" ht="28.2">
      <c r="A729" s="180">
        <v>1198687135</v>
      </c>
      <c r="B729" s="180" t="s">
        <v>416</v>
      </c>
      <c r="C729" s="180" t="s">
        <v>5644</v>
      </c>
      <c r="D729" s="180">
        <v>2</v>
      </c>
      <c r="E729" s="180">
        <v>2</v>
      </c>
      <c r="F729" s="180">
        <v>2</v>
      </c>
      <c r="G729" s="180">
        <v>2</v>
      </c>
      <c r="H729" s="180">
        <v>2</v>
      </c>
      <c r="I729" s="180">
        <v>2</v>
      </c>
      <c r="J729" s="181"/>
      <c r="L729" s="180">
        <v>1198687135</v>
      </c>
      <c r="M729" s="180" t="s">
        <v>416</v>
      </c>
      <c r="N729" s="180" t="s">
        <v>5644</v>
      </c>
      <c r="O729" s="180">
        <v>2</v>
      </c>
      <c r="P729" s="180">
        <v>2</v>
      </c>
      <c r="Q729" s="180">
        <v>2</v>
      </c>
      <c r="R729" s="180">
        <v>2</v>
      </c>
      <c r="S729" s="180">
        <v>2</v>
      </c>
      <c r="T729" s="180">
        <v>2</v>
      </c>
      <c r="U729" s="180">
        <v>2</v>
      </c>
    </row>
    <row r="730" spans="1:21" ht="28.2">
      <c r="A730" s="180">
        <v>1198687135</v>
      </c>
      <c r="B730" s="180" t="s">
        <v>416</v>
      </c>
      <c r="C730" s="180" t="s">
        <v>5652</v>
      </c>
      <c r="D730" s="180">
        <v>3</v>
      </c>
      <c r="E730" s="181"/>
      <c r="F730" s="181"/>
      <c r="G730" s="181"/>
      <c r="H730" s="181"/>
      <c r="I730" s="181"/>
      <c r="J730" s="181"/>
      <c r="L730" s="180">
        <v>1198687135</v>
      </c>
      <c r="M730" s="180" t="s">
        <v>416</v>
      </c>
      <c r="N730" s="180" t="s">
        <v>5652</v>
      </c>
      <c r="O730" s="180">
        <v>3</v>
      </c>
      <c r="P730" s="181"/>
      <c r="Q730" s="181"/>
      <c r="R730" s="181"/>
      <c r="S730" s="181"/>
      <c r="T730" s="181"/>
      <c r="U730" s="181"/>
    </row>
    <row r="731" spans="1:21" ht="28.2">
      <c r="A731" s="180">
        <v>1198687135</v>
      </c>
      <c r="B731" s="180" t="s">
        <v>416</v>
      </c>
      <c r="C731" s="180" t="s">
        <v>5661</v>
      </c>
      <c r="D731" s="180">
        <v>1</v>
      </c>
      <c r="E731" s="180">
        <v>1</v>
      </c>
      <c r="F731" s="180">
        <v>1</v>
      </c>
      <c r="G731" s="180">
        <v>1</v>
      </c>
      <c r="H731" s="180">
        <v>1</v>
      </c>
      <c r="I731" s="180">
        <v>1</v>
      </c>
      <c r="J731" s="181"/>
      <c r="L731" s="180">
        <v>1198687135</v>
      </c>
      <c r="M731" s="180" t="s">
        <v>416</v>
      </c>
      <c r="N731" s="180" t="s">
        <v>5661</v>
      </c>
      <c r="O731" s="180">
        <v>1</v>
      </c>
      <c r="P731" s="180">
        <v>1</v>
      </c>
      <c r="Q731" s="180">
        <v>1</v>
      </c>
      <c r="R731" s="180">
        <v>1</v>
      </c>
      <c r="S731" s="180">
        <v>1</v>
      </c>
      <c r="T731" s="180">
        <v>1</v>
      </c>
      <c r="U731" s="181"/>
    </row>
    <row r="732" spans="1:21" ht="41.4">
      <c r="A732" s="180">
        <v>1198687135</v>
      </c>
      <c r="B732" s="180" t="s">
        <v>416</v>
      </c>
      <c r="C732" s="180" t="s">
        <v>5665</v>
      </c>
      <c r="D732" s="180">
        <v>1</v>
      </c>
      <c r="E732" s="180">
        <v>1</v>
      </c>
      <c r="F732" s="180">
        <v>1</v>
      </c>
      <c r="G732" s="180">
        <v>1</v>
      </c>
      <c r="H732" s="180">
        <v>1</v>
      </c>
      <c r="I732" s="180">
        <v>1</v>
      </c>
      <c r="J732" s="181"/>
      <c r="L732" s="180">
        <v>1198687135</v>
      </c>
      <c r="M732" s="180" t="s">
        <v>416</v>
      </c>
      <c r="N732" s="180" t="s">
        <v>5665</v>
      </c>
      <c r="O732" s="180">
        <v>1</v>
      </c>
      <c r="P732" s="180">
        <v>1</v>
      </c>
      <c r="Q732" s="180">
        <v>1</v>
      </c>
      <c r="R732" s="180">
        <v>1</v>
      </c>
      <c r="S732" s="180">
        <v>1</v>
      </c>
      <c r="T732" s="180">
        <v>1</v>
      </c>
      <c r="U732" s="180">
        <v>1</v>
      </c>
    </row>
    <row r="733" spans="1:21" ht="28.2">
      <c r="A733" s="180">
        <v>1198687135</v>
      </c>
      <c r="B733" s="180" t="s">
        <v>416</v>
      </c>
      <c r="C733" s="180" t="s">
        <v>5673</v>
      </c>
      <c r="D733" s="181"/>
      <c r="E733" s="181"/>
      <c r="F733" s="181"/>
      <c r="G733" s="181"/>
      <c r="H733" s="181"/>
      <c r="I733" s="181"/>
      <c r="J733" s="181"/>
      <c r="L733" s="180">
        <v>1198687135</v>
      </c>
      <c r="M733" s="180" t="s">
        <v>416</v>
      </c>
      <c r="N733" s="180" t="s">
        <v>5673</v>
      </c>
      <c r="O733" s="181"/>
      <c r="P733" s="181"/>
      <c r="Q733" s="181"/>
      <c r="R733" s="181"/>
      <c r="S733" s="181"/>
      <c r="T733" s="181"/>
      <c r="U733" s="181"/>
    </row>
    <row r="734" spans="1:21" ht="28.2">
      <c r="A734" s="180">
        <v>1198687135</v>
      </c>
      <c r="B734" s="180" t="s">
        <v>416</v>
      </c>
      <c r="C734" s="180" t="s">
        <v>5677</v>
      </c>
      <c r="D734" s="180">
        <v>1</v>
      </c>
      <c r="E734" s="180">
        <v>1</v>
      </c>
      <c r="F734" s="180">
        <v>1</v>
      </c>
      <c r="G734" s="180">
        <v>2</v>
      </c>
      <c r="H734" s="180">
        <v>1</v>
      </c>
      <c r="I734" s="180">
        <v>2</v>
      </c>
      <c r="J734" s="181"/>
      <c r="L734" s="180">
        <v>1198687135</v>
      </c>
      <c r="M734" s="180" t="s">
        <v>416</v>
      </c>
      <c r="N734" s="180" t="s">
        <v>5677</v>
      </c>
      <c r="O734" s="180">
        <v>1</v>
      </c>
      <c r="P734" s="180">
        <v>1</v>
      </c>
      <c r="Q734" s="180">
        <v>1</v>
      </c>
      <c r="R734" s="180">
        <v>2</v>
      </c>
      <c r="S734" s="180">
        <v>1</v>
      </c>
      <c r="T734" s="180">
        <v>2</v>
      </c>
      <c r="U734" s="180">
        <v>2</v>
      </c>
    </row>
    <row r="735" spans="1:21" ht="28.2">
      <c r="A735" s="180">
        <v>1198687135</v>
      </c>
      <c r="B735" s="180" t="s">
        <v>416</v>
      </c>
      <c r="C735" s="180" t="s">
        <v>5685</v>
      </c>
      <c r="D735" s="181"/>
      <c r="E735" s="181"/>
      <c r="F735" s="181"/>
      <c r="G735" s="181"/>
      <c r="H735" s="181"/>
      <c r="I735" s="181"/>
      <c r="J735" s="181"/>
      <c r="L735" s="180">
        <v>1198687135</v>
      </c>
      <c r="M735" s="180" t="s">
        <v>416</v>
      </c>
      <c r="N735" s="180" t="s">
        <v>5685</v>
      </c>
      <c r="O735" s="181"/>
      <c r="P735" s="181"/>
      <c r="Q735" s="181"/>
      <c r="R735" s="181"/>
      <c r="S735" s="181"/>
      <c r="T735" s="181"/>
      <c r="U735" s="181"/>
    </row>
    <row r="736" spans="1:21" ht="28.2">
      <c r="A736" s="180">
        <v>1198687135</v>
      </c>
      <c r="B736" s="180" t="s">
        <v>416</v>
      </c>
      <c r="C736" s="180" t="s">
        <v>5693</v>
      </c>
      <c r="D736" s="180">
        <v>1</v>
      </c>
      <c r="E736" s="180">
        <v>1</v>
      </c>
      <c r="F736" s="180">
        <v>1</v>
      </c>
      <c r="G736" s="180">
        <v>1</v>
      </c>
      <c r="H736" s="180">
        <v>1</v>
      </c>
      <c r="I736" s="181"/>
      <c r="J736" s="181"/>
      <c r="L736" s="180">
        <v>1198687135</v>
      </c>
      <c r="M736" s="180" t="s">
        <v>416</v>
      </c>
      <c r="N736" s="180" t="s">
        <v>5693</v>
      </c>
      <c r="O736" s="180">
        <v>1</v>
      </c>
      <c r="P736" s="180">
        <v>1</v>
      </c>
      <c r="Q736" s="180">
        <v>1</v>
      </c>
      <c r="R736" s="180">
        <v>1</v>
      </c>
      <c r="S736" s="180">
        <v>1</v>
      </c>
      <c r="T736" s="181"/>
      <c r="U736" s="181"/>
    </row>
    <row r="737" spans="1:21" ht="41.4">
      <c r="A737" s="180">
        <v>1198687135</v>
      </c>
      <c r="B737" s="180" t="s">
        <v>416</v>
      </c>
      <c r="C737" s="180" t="s">
        <v>5698</v>
      </c>
      <c r="D737" s="181"/>
      <c r="E737" s="181"/>
      <c r="F737" s="181"/>
      <c r="G737" s="181"/>
      <c r="H737" s="181"/>
      <c r="I737" s="181"/>
      <c r="J737" s="181"/>
      <c r="L737" s="180">
        <v>1198687135</v>
      </c>
      <c r="M737" s="180" t="s">
        <v>416</v>
      </c>
      <c r="N737" s="180" t="s">
        <v>5698</v>
      </c>
      <c r="O737" s="181"/>
      <c r="P737" s="181"/>
      <c r="Q737" s="181"/>
      <c r="R737" s="181"/>
      <c r="S737" s="181"/>
      <c r="T737" s="181"/>
      <c r="U737" s="181"/>
    </row>
    <row r="738" spans="1:21" ht="28.2">
      <c r="A738" s="180">
        <v>1198687135</v>
      </c>
      <c r="B738" s="180" t="s">
        <v>416</v>
      </c>
      <c r="C738" s="180" t="s">
        <v>5702</v>
      </c>
      <c r="D738" s="181"/>
      <c r="E738" s="181"/>
      <c r="F738" s="181"/>
      <c r="G738" s="181"/>
      <c r="H738" s="181"/>
      <c r="I738" s="181"/>
      <c r="J738" s="181"/>
      <c r="L738" s="180">
        <v>1198687135</v>
      </c>
      <c r="M738" s="180" t="s">
        <v>416</v>
      </c>
      <c r="N738" s="180" t="s">
        <v>5702</v>
      </c>
      <c r="O738" s="181"/>
      <c r="P738" s="181"/>
      <c r="Q738" s="181"/>
      <c r="R738" s="181"/>
      <c r="S738" s="181"/>
      <c r="T738" s="181"/>
      <c r="U738" s="181"/>
    </row>
    <row r="739" spans="1:21" ht="28.2">
      <c r="A739" s="180">
        <v>1198687135</v>
      </c>
      <c r="B739" s="180" t="s">
        <v>416</v>
      </c>
      <c r="C739" s="180" t="s">
        <v>5705</v>
      </c>
      <c r="D739" s="181"/>
      <c r="E739" s="181"/>
      <c r="F739" s="181"/>
      <c r="G739" s="181"/>
      <c r="H739" s="181"/>
      <c r="I739" s="181"/>
      <c r="J739" s="181"/>
      <c r="L739" s="180">
        <v>1198687135</v>
      </c>
      <c r="M739" s="180" t="s">
        <v>416</v>
      </c>
      <c r="N739" s="180" t="s">
        <v>5705</v>
      </c>
      <c r="O739" s="181"/>
      <c r="P739" s="181"/>
      <c r="Q739" s="181"/>
      <c r="R739" s="181"/>
      <c r="S739" s="181"/>
      <c r="T739" s="181"/>
      <c r="U739" s="181"/>
    </row>
    <row r="740" spans="1:21" ht="28.2">
      <c r="A740" s="180">
        <v>1198687135</v>
      </c>
      <c r="B740" s="180" t="s">
        <v>416</v>
      </c>
      <c r="C740" s="180" t="s">
        <v>5709</v>
      </c>
      <c r="D740" s="181"/>
      <c r="E740" s="181"/>
      <c r="F740" s="181"/>
      <c r="G740" s="181"/>
      <c r="H740" s="181"/>
      <c r="I740" s="181"/>
      <c r="J740" s="181"/>
      <c r="L740" s="180">
        <v>1198687135</v>
      </c>
      <c r="M740" s="180" t="s">
        <v>416</v>
      </c>
      <c r="N740" s="180" t="s">
        <v>5709</v>
      </c>
      <c r="O740" s="181"/>
      <c r="P740" s="181"/>
      <c r="Q740" s="181"/>
      <c r="R740" s="181"/>
      <c r="S740" s="181"/>
      <c r="T740" s="181"/>
      <c r="U740" s="181"/>
    </row>
    <row r="741" spans="1:21" ht="28.2">
      <c r="A741" s="180">
        <v>1198687135</v>
      </c>
      <c r="B741" s="180" t="s">
        <v>416</v>
      </c>
      <c r="C741" s="180" t="s">
        <v>5713</v>
      </c>
      <c r="D741" s="181"/>
      <c r="E741" s="181"/>
      <c r="F741" s="181"/>
      <c r="G741" s="181"/>
      <c r="H741" s="181"/>
      <c r="I741" s="181"/>
      <c r="J741" s="181"/>
      <c r="L741" s="180">
        <v>1198687135</v>
      </c>
      <c r="M741" s="180" t="s">
        <v>416</v>
      </c>
      <c r="N741" s="180" t="s">
        <v>5713</v>
      </c>
      <c r="O741" s="181"/>
      <c r="P741" s="181"/>
      <c r="Q741" s="181"/>
      <c r="R741" s="181"/>
      <c r="S741" s="181"/>
      <c r="T741" s="181"/>
      <c r="U741" s="181"/>
    </row>
    <row r="742" spans="1:21" ht="28.2">
      <c r="A742" s="180">
        <v>1198687135</v>
      </c>
      <c r="B742" s="180" t="s">
        <v>416</v>
      </c>
      <c r="C742" s="180" t="s">
        <v>5717</v>
      </c>
      <c r="D742" s="181"/>
      <c r="E742" s="181"/>
      <c r="F742" s="181"/>
      <c r="G742" s="181"/>
      <c r="H742" s="181"/>
      <c r="I742" s="181"/>
      <c r="J742" s="181"/>
      <c r="L742" s="180">
        <v>1198687135</v>
      </c>
      <c r="M742" s="180" t="s">
        <v>416</v>
      </c>
      <c r="N742" s="180" t="s">
        <v>5717</v>
      </c>
      <c r="O742" s="181"/>
      <c r="P742" s="181"/>
      <c r="Q742" s="181"/>
      <c r="R742" s="181"/>
      <c r="S742" s="181"/>
      <c r="T742" s="181"/>
      <c r="U742" s="181"/>
    </row>
    <row r="743" spans="1:21" ht="28.2">
      <c r="A743" s="180">
        <v>1198687135</v>
      </c>
      <c r="B743" s="180" t="s">
        <v>416</v>
      </c>
      <c r="C743" s="180" t="s">
        <v>5725</v>
      </c>
      <c r="D743" s="181"/>
      <c r="E743" s="181"/>
      <c r="F743" s="181"/>
      <c r="G743" s="181"/>
      <c r="H743" s="181"/>
      <c r="I743" s="181"/>
      <c r="J743" s="181"/>
      <c r="L743" s="180">
        <v>1198687135</v>
      </c>
      <c r="M743" s="180" t="s">
        <v>416</v>
      </c>
      <c r="N743" s="180" t="s">
        <v>5725</v>
      </c>
      <c r="O743" s="181"/>
      <c r="P743" s="181"/>
      <c r="Q743" s="181"/>
      <c r="R743" s="181"/>
      <c r="S743" s="181"/>
      <c r="T743" s="181"/>
      <c r="U743" s="181"/>
    </row>
    <row r="744" spans="1:21" ht="28.2">
      <c r="A744" s="180">
        <v>1198687135</v>
      </c>
      <c r="B744" s="180" t="s">
        <v>416</v>
      </c>
      <c r="C744" s="180" t="s">
        <v>5729</v>
      </c>
      <c r="D744" s="181"/>
      <c r="E744" s="181"/>
      <c r="F744" s="181"/>
      <c r="G744" s="181"/>
      <c r="H744" s="181"/>
      <c r="I744" s="181"/>
      <c r="J744" s="181"/>
      <c r="L744" s="180">
        <v>1198687135</v>
      </c>
      <c r="M744" s="180" t="s">
        <v>416</v>
      </c>
      <c r="N744" s="180" t="s">
        <v>5729</v>
      </c>
      <c r="O744" s="181"/>
      <c r="P744" s="181"/>
      <c r="Q744" s="181"/>
      <c r="R744" s="181"/>
      <c r="S744" s="181"/>
      <c r="T744" s="181"/>
      <c r="U744" s="181"/>
    </row>
    <row r="745" spans="1:21" ht="41.4">
      <c r="A745" s="180">
        <v>1198687135</v>
      </c>
      <c r="B745" s="180" t="s">
        <v>416</v>
      </c>
      <c r="C745" s="180" t="s">
        <v>5737</v>
      </c>
      <c r="D745" s="180">
        <v>1</v>
      </c>
      <c r="E745" s="180">
        <v>1</v>
      </c>
      <c r="F745" s="180">
        <v>1</v>
      </c>
      <c r="G745" s="180">
        <v>1</v>
      </c>
      <c r="H745" s="180">
        <v>1</v>
      </c>
      <c r="I745" s="180">
        <v>1</v>
      </c>
      <c r="J745" s="181"/>
      <c r="L745" s="180">
        <v>1198687135</v>
      </c>
      <c r="M745" s="180" t="s">
        <v>416</v>
      </c>
      <c r="N745" s="180" t="s">
        <v>5737</v>
      </c>
      <c r="O745" s="180">
        <v>1</v>
      </c>
      <c r="P745" s="180">
        <v>1</v>
      </c>
      <c r="Q745" s="180">
        <v>1</v>
      </c>
      <c r="R745" s="180">
        <v>1</v>
      </c>
      <c r="S745" s="180">
        <v>1</v>
      </c>
      <c r="T745" s="180">
        <v>1</v>
      </c>
      <c r="U745" s="181"/>
    </row>
    <row r="746" spans="1:21" ht="28.2">
      <c r="A746" s="180">
        <v>1198687135</v>
      </c>
      <c r="B746" s="180" t="s">
        <v>416</v>
      </c>
      <c r="C746" s="180" t="s">
        <v>5745</v>
      </c>
      <c r="D746" s="181"/>
      <c r="E746" s="181"/>
      <c r="F746" s="181"/>
      <c r="G746" s="181"/>
      <c r="H746" s="181"/>
      <c r="I746" s="181"/>
      <c r="J746" s="181"/>
      <c r="L746" s="180">
        <v>1198687135</v>
      </c>
      <c r="M746" s="180" t="s">
        <v>416</v>
      </c>
      <c r="N746" s="180" t="s">
        <v>5745</v>
      </c>
      <c r="O746" s="181"/>
      <c r="P746" s="181"/>
      <c r="Q746" s="181"/>
      <c r="R746" s="181"/>
      <c r="S746" s="181"/>
      <c r="T746" s="181"/>
      <c r="U746" s="181"/>
    </row>
    <row r="747" spans="1:21" ht="28.2">
      <c r="A747" s="180">
        <v>1198687135</v>
      </c>
      <c r="B747" s="180" t="s">
        <v>416</v>
      </c>
      <c r="C747" s="180" t="s">
        <v>5749</v>
      </c>
      <c r="D747" s="181"/>
      <c r="E747" s="181"/>
      <c r="F747" s="181"/>
      <c r="G747" s="181"/>
      <c r="H747" s="181"/>
      <c r="I747" s="181"/>
      <c r="J747" s="181"/>
      <c r="L747" s="180">
        <v>1198687135</v>
      </c>
      <c r="M747" s="180" t="s">
        <v>416</v>
      </c>
      <c r="N747" s="180" t="s">
        <v>5749</v>
      </c>
      <c r="O747" s="181"/>
      <c r="P747" s="181"/>
      <c r="Q747" s="181"/>
      <c r="R747" s="181"/>
      <c r="S747" s="181"/>
      <c r="T747" s="181"/>
      <c r="U747" s="181"/>
    </row>
    <row r="748" spans="1:21" ht="28.2">
      <c r="A748" s="180">
        <v>1198687135</v>
      </c>
      <c r="B748" s="180" t="s">
        <v>416</v>
      </c>
      <c r="C748" s="180" t="s">
        <v>5753</v>
      </c>
      <c r="D748" s="181"/>
      <c r="E748" s="181"/>
      <c r="F748" s="181"/>
      <c r="G748" s="181"/>
      <c r="H748" s="181"/>
      <c r="I748" s="181"/>
      <c r="J748" s="181"/>
      <c r="L748" s="180">
        <v>1198687135</v>
      </c>
      <c r="M748" s="180" t="s">
        <v>416</v>
      </c>
      <c r="N748" s="180" t="s">
        <v>5753</v>
      </c>
      <c r="O748" s="181"/>
      <c r="P748" s="181"/>
      <c r="Q748" s="181"/>
      <c r="R748" s="181"/>
      <c r="S748" s="181"/>
      <c r="T748" s="181"/>
      <c r="U748" s="181"/>
    </row>
    <row r="749" spans="1:21" ht="28.2">
      <c r="A749" s="180">
        <v>1198687135</v>
      </c>
      <c r="B749" s="180" t="s">
        <v>416</v>
      </c>
      <c r="C749" s="180" t="s">
        <v>5757</v>
      </c>
      <c r="D749" s="181"/>
      <c r="E749" s="181"/>
      <c r="F749" s="181"/>
      <c r="G749" s="181"/>
      <c r="H749" s="181"/>
      <c r="I749" s="181"/>
      <c r="J749" s="181"/>
      <c r="L749" s="180">
        <v>1198687135</v>
      </c>
      <c r="M749" s="180" t="s">
        <v>416</v>
      </c>
      <c r="N749" s="180" t="s">
        <v>5757</v>
      </c>
      <c r="O749" s="181"/>
      <c r="P749" s="181"/>
      <c r="Q749" s="181"/>
      <c r="R749" s="181"/>
      <c r="S749" s="181"/>
      <c r="T749" s="181"/>
      <c r="U749" s="181"/>
    </row>
    <row r="750" spans="1:21" ht="28.2">
      <c r="A750" s="180">
        <v>1198687135</v>
      </c>
      <c r="B750" s="180" t="s">
        <v>416</v>
      </c>
      <c r="C750" s="180" t="s">
        <v>5761</v>
      </c>
      <c r="D750" s="181"/>
      <c r="E750" s="181"/>
      <c r="F750" s="181"/>
      <c r="G750" s="181"/>
      <c r="H750" s="181"/>
      <c r="I750" s="181"/>
      <c r="J750" s="181"/>
      <c r="L750" s="180">
        <v>1198687135</v>
      </c>
      <c r="M750" s="180" t="s">
        <v>416</v>
      </c>
      <c r="N750" s="180" t="s">
        <v>5761</v>
      </c>
      <c r="O750" s="181"/>
      <c r="P750" s="181"/>
      <c r="Q750" s="181"/>
      <c r="R750" s="181"/>
      <c r="S750" s="181"/>
      <c r="T750" s="181"/>
      <c r="U750" s="181"/>
    </row>
    <row r="751" spans="1:21" ht="28.2">
      <c r="A751" s="180">
        <v>1198687135</v>
      </c>
      <c r="B751" s="180" t="s">
        <v>416</v>
      </c>
      <c r="C751" s="180" t="s">
        <v>5769</v>
      </c>
      <c r="D751" s="180">
        <v>1</v>
      </c>
      <c r="E751" s="180">
        <v>1</v>
      </c>
      <c r="F751" s="180">
        <v>1</v>
      </c>
      <c r="G751" s="180">
        <v>1</v>
      </c>
      <c r="H751" s="180">
        <v>1</v>
      </c>
      <c r="I751" s="180">
        <v>1</v>
      </c>
      <c r="J751" s="181"/>
      <c r="L751" s="180">
        <v>1198687135</v>
      </c>
      <c r="M751" s="180" t="s">
        <v>416</v>
      </c>
      <c r="N751" s="180" t="s">
        <v>5769</v>
      </c>
      <c r="O751" s="180">
        <v>1</v>
      </c>
      <c r="P751" s="180">
        <v>1</v>
      </c>
      <c r="Q751" s="180">
        <v>1</v>
      </c>
      <c r="R751" s="180">
        <v>1</v>
      </c>
      <c r="S751" s="180">
        <v>1</v>
      </c>
      <c r="T751" s="180">
        <v>1</v>
      </c>
      <c r="U751" s="180">
        <v>1</v>
      </c>
    </row>
    <row r="752" spans="1:21" ht="28.2">
      <c r="A752" s="180">
        <v>1198687135</v>
      </c>
      <c r="B752" s="180" t="s">
        <v>416</v>
      </c>
      <c r="C752" s="180" t="s">
        <v>5777</v>
      </c>
      <c r="D752" s="181"/>
      <c r="E752" s="181"/>
      <c r="F752" s="181"/>
      <c r="G752" s="181"/>
      <c r="H752" s="181"/>
      <c r="I752" s="181"/>
      <c r="J752" s="181"/>
      <c r="L752" s="180">
        <v>1198687135</v>
      </c>
      <c r="M752" s="180" t="s">
        <v>416</v>
      </c>
      <c r="N752" s="180" t="s">
        <v>5777</v>
      </c>
      <c r="O752" s="181"/>
      <c r="P752" s="181"/>
      <c r="Q752" s="181"/>
      <c r="R752" s="181"/>
      <c r="S752" s="181"/>
      <c r="T752" s="181"/>
      <c r="U752" s="181"/>
    </row>
    <row r="753" spans="1:21" ht="28.2">
      <c r="A753" s="180">
        <v>1198687135</v>
      </c>
      <c r="B753" s="180" t="s">
        <v>416</v>
      </c>
      <c r="C753" s="180" t="s">
        <v>5781</v>
      </c>
      <c r="D753" s="180">
        <v>1</v>
      </c>
      <c r="E753" s="180">
        <v>1</v>
      </c>
      <c r="F753" s="180">
        <v>1</v>
      </c>
      <c r="G753" s="180">
        <v>1</v>
      </c>
      <c r="H753" s="180">
        <v>1</v>
      </c>
      <c r="I753" s="180">
        <v>1</v>
      </c>
      <c r="J753" s="181"/>
      <c r="L753" s="180">
        <v>1198687135</v>
      </c>
      <c r="M753" s="180" t="s">
        <v>416</v>
      </c>
      <c r="N753" s="180" t="s">
        <v>5781</v>
      </c>
      <c r="O753" s="180">
        <v>1</v>
      </c>
      <c r="P753" s="180">
        <v>1</v>
      </c>
      <c r="Q753" s="180">
        <v>1</v>
      </c>
      <c r="R753" s="180">
        <v>1</v>
      </c>
      <c r="S753" s="180">
        <v>1</v>
      </c>
      <c r="T753" s="180">
        <v>1</v>
      </c>
      <c r="U753" s="181"/>
    </row>
    <row r="754" spans="1:21" ht="28.2">
      <c r="A754" s="180">
        <v>1198687135</v>
      </c>
      <c r="B754" s="180" t="s">
        <v>416</v>
      </c>
      <c r="C754" s="180" t="s">
        <v>5786</v>
      </c>
      <c r="D754" s="180">
        <v>1</v>
      </c>
      <c r="E754" s="180">
        <v>1</v>
      </c>
      <c r="F754" s="180">
        <v>1</v>
      </c>
      <c r="G754" s="180">
        <v>1</v>
      </c>
      <c r="H754" s="180">
        <v>1</v>
      </c>
      <c r="I754" s="180">
        <v>1</v>
      </c>
      <c r="J754" s="181"/>
      <c r="L754" s="180">
        <v>1198687135</v>
      </c>
      <c r="M754" s="180" t="s">
        <v>416</v>
      </c>
      <c r="N754" s="180" t="s">
        <v>5786</v>
      </c>
      <c r="O754" s="180">
        <v>1</v>
      </c>
      <c r="P754" s="180">
        <v>1</v>
      </c>
      <c r="Q754" s="180">
        <v>1</v>
      </c>
      <c r="R754" s="180">
        <v>1</v>
      </c>
      <c r="S754" s="180">
        <v>1</v>
      </c>
      <c r="T754" s="180">
        <v>1</v>
      </c>
      <c r="U754" s="180">
        <v>1</v>
      </c>
    </row>
    <row r="755" spans="1:21" ht="28.2">
      <c r="A755" s="180">
        <v>1198687135</v>
      </c>
      <c r="B755" s="180" t="s">
        <v>416</v>
      </c>
      <c r="C755" s="180" t="s">
        <v>5790</v>
      </c>
      <c r="D755" s="181"/>
      <c r="E755" s="181"/>
      <c r="F755" s="181"/>
      <c r="G755" s="181"/>
      <c r="H755" s="181"/>
      <c r="I755" s="181"/>
      <c r="J755" s="181"/>
      <c r="L755" s="180">
        <v>1198687135</v>
      </c>
      <c r="M755" s="180" t="s">
        <v>416</v>
      </c>
      <c r="N755" s="180" t="s">
        <v>5790</v>
      </c>
      <c r="O755" s="181"/>
      <c r="P755" s="181"/>
      <c r="Q755" s="181"/>
      <c r="R755" s="181"/>
      <c r="S755" s="181"/>
      <c r="T755" s="181"/>
      <c r="U755" s="181"/>
    </row>
    <row r="756" spans="1:21" ht="28.2">
      <c r="A756" s="180">
        <v>1198687135</v>
      </c>
      <c r="B756" s="180" t="s">
        <v>416</v>
      </c>
      <c r="C756" s="180" t="s">
        <v>5794</v>
      </c>
      <c r="D756" s="180">
        <v>5</v>
      </c>
      <c r="E756" s="180">
        <v>5</v>
      </c>
      <c r="F756" s="180">
        <v>5</v>
      </c>
      <c r="G756" s="180">
        <v>5</v>
      </c>
      <c r="H756" s="180">
        <v>5</v>
      </c>
      <c r="I756" s="180">
        <v>5</v>
      </c>
      <c r="J756" s="181"/>
      <c r="L756" s="180">
        <v>1198687135</v>
      </c>
      <c r="M756" s="180" t="s">
        <v>416</v>
      </c>
      <c r="N756" s="180" t="s">
        <v>5794</v>
      </c>
      <c r="O756" s="180">
        <v>5</v>
      </c>
      <c r="P756" s="180">
        <v>5</v>
      </c>
      <c r="Q756" s="180">
        <v>5</v>
      </c>
      <c r="R756" s="180">
        <v>5</v>
      </c>
      <c r="S756" s="180">
        <v>5</v>
      </c>
      <c r="T756" s="180">
        <v>5</v>
      </c>
      <c r="U756" s="180">
        <v>5</v>
      </c>
    </row>
    <row r="757" spans="1:21" ht="28.2">
      <c r="A757" s="180">
        <v>1198687135</v>
      </c>
      <c r="B757" s="180" t="s">
        <v>416</v>
      </c>
      <c r="C757" s="180" t="s">
        <v>5799</v>
      </c>
      <c r="D757" s="180">
        <v>1</v>
      </c>
      <c r="E757" s="180">
        <v>1</v>
      </c>
      <c r="F757" s="180">
        <v>1</v>
      </c>
      <c r="G757" s="180">
        <v>1</v>
      </c>
      <c r="H757" s="180">
        <v>1</v>
      </c>
      <c r="I757" s="180">
        <v>1</v>
      </c>
      <c r="J757" s="181"/>
      <c r="L757" s="180">
        <v>1198687135</v>
      </c>
      <c r="M757" s="180" t="s">
        <v>416</v>
      </c>
      <c r="N757" s="180" t="s">
        <v>5799</v>
      </c>
      <c r="O757" s="180">
        <v>1</v>
      </c>
      <c r="P757" s="180">
        <v>1</v>
      </c>
      <c r="Q757" s="180">
        <v>1</v>
      </c>
      <c r="R757" s="180">
        <v>1</v>
      </c>
      <c r="S757" s="180">
        <v>1</v>
      </c>
      <c r="T757" s="180">
        <v>1</v>
      </c>
      <c r="U757" s="181"/>
    </row>
    <row r="758" spans="1:21" ht="28.2">
      <c r="A758" s="180">
        <v>1198687135</v>
      </c>
      <c r="B758" s="180" t="s">
        <v>416</v>
      </c>
      <c r="C758" s="180" t="s">
        <v>5803</v>
      </c>
      <c r="D758" s="180">
        <v>1</v>
      </c>
      <c r="E758" s="180">
        <v>1</v>
      </c>
      <c r="F758" s="180">
        <v>1</v>
      </c>
      <c r="G758" s="180">
        <v>1</v>
      </c>
      <c r="H758" s="180">
        <v>1</v>
      </c>
      <c r="I758" s="180">
        <v>1</v>
      </c>
      <c r="J758" s="181"/>
      <c r="L758" s="180">
        <v>1198687135</v>
      </c>
      <c r="M758" s="180" t="s">
        <v>416</v>
      </c>
      <c r="N758" s="180" t="s">
        <v>5803</v>
      </c>
      <c r="O758" s="180">
        <v>1</v>
      </c>
      <c r="P758" s="180">
        <v>1</v>
      </c>
      <c r="Q758" s="180">
        <v>1</v>
      </c>
      <c r="R758" s="180">
        <v>1</v>
      </c>
      <c r="S758" s="180">
        <v>1</v>
      </c>
      <c r="T758" s="180">
        <v>1</v>
      </c>
      <c r="U758" s="180">
        <v>1</v>
      </c>
    </row>
    <row r="759" spans="1:21" ht="28.2">
      <c r="A759" s="180">
        <v>1198687135</v>
      </c>
      <c r="B759" s="180" t="s">
        <v>416</v>
      </c>
      <c r="C759" s="180" t="s">
        <v>5807</v>
      </c>
      <c r="D759" s="181"/>
      <c r="E759" s="181"/>
      <c r="F759" s="181"/>
      <c r="G759" s="181"/>
      <c r="H759" s="181"/>
      <c r="I759" s="181"/>
      <c r="J759" s="181"/>
      <c r="L759" s="180">
        <v>1198687135</v>
      </c>
      <c r="M759" s="180" t="s">
        <v>416</v>
      </c>
      <c r="N759" s="180" t="s">
        <v>5807</v>
      </c>
      <c r="O759" s="181"/>
      <c r="P759" s="181"/>
      <c r="Q759" s="181"/>
      <c r="R759" s="181"/>
      <c r="S759" s="181"/>
      <c r="T759" s="181"/>
      <c r="U759" s="181"/>
    </row>
    <row r="760" spans="1:21" ht="28.2">
      <c r="A760" s="180">
        <v>1198687135</v>
      </c>
      <c r="B760" s="180" t="s">
        <v>416</v>
      </c>
      <c r="C760" s="180" t="s">
        <v>10729</v>
      </c>
      <c r="D760" s="180">
        <v>2</v>
      </c>
      <c r="E760" s="181"/>
      <c r="F760" s="181"/>
      <c r="G760" s="181"/>
      <c r="H760" s="181"/>
      <c r="I760" s="181"/>
      <c r="J760" s="181"/>
      <c r="L760" s="180">
        <v>1198687135</v>
      </c>
      <c r="M760" s="180" t="s">
        <v>416</v>
      </c>
      <c r="N760" s="180" t="s">
        <v>10729</v>
      </c>
      <c r="O760" s="180">
        <v>2</v>
      </c>
      <c r="P760" s="181"/>
      <c r="Q760" s="181"/>
      <c r="R760" s="181"/>
      <c r="S760" s="181"/>
      <c r="T760" s="181"/>
      <c r="U760" s="181"/>
    </row>
    <row r="761" spans="1:21" ht="28.2">
      <c r="A761" s="180">
        <v>1198687135</v>
      </c>
      <c r="B761" s="180" t="s">
        <v>416</v>
      </c>
      <c r="C761" s="180" t="s">
        <v>5815</v>
      </c>
      <c r="D761" s="180">
        <v>1</v>
      </c>
      <c r="E761" s="180">
        <v>1</v>
      </c>
      <c r="F761" s="180">
        <v>1</v>
      </c>
      <c r="G761" s="180">
        <v>1</v>
      </c>
      <c r="H761" s="180">
        <v>1</v>
      </c>
      <c r="I761" s="180">
        <v>1</v>
      </c>
      <c r="J761" s="181"/>
      <c r="L761" s="180">
        <v>1198687135</v>
      </c>
      <c r="M761" s="180" t="s">
        <v>416</v>
      </c>
      <c r="N761" s="180" t="s">
        <v>5815</v>
      </c>
      <c r="O761" s="180">
        <v>1</v>
      </c>
      <c r="P761" s="180">
        <v>1</v>
      </c>
      <c r="Q761" s="180">
        <v>1</v>
      </c>
      <c r="R761" s="180">
        <v>1</v>
      </c>
      <c r="S761" s="180">
        <v>1</v>
      </c>
      <c r="T761" s="180">
        <v>1</v>
      </c>
      <c r="U761" s="180">
        <v>1</v>
      </c>
    </row>
    <row r="762" spans="1:21" ht="28.2">
      <c r="A762" s="180">
        <v>1198687135</v>
      </c>
      <c r="B762" s="180" t="s">
        <v>416</v>
      </c>
      <c r="C762" s="180" t="s">
        <v>5819</v>
      </c>
      <c r="D762" s="180">
        <v>1</v>
      </c>
      <c r="E762" s="181"/>
      <c r="F762" s="181"/>
      <c r="G762" s="181"/>
      <c r="H762" s="181"/>
      <c r="I762" s="181"/>
      <c r="J762" s="181"/>
      <c r="L762" s="180">
        <v>1198687135</v>
      </c>
      <c r="M762" s="180" t="s">
        <v>416</v>
      </c>
      <c r="N762" s="180" t="s">
        <v>5819</v>
      </c>
      <c r="O762" s="180">
        <v>1</v>
      </c>
      <c r="P762" s="181"/>
      <c r="Q762" s="181"/>
      <c r="R762" s="181"/>
      <c r="S762" s="181"/>
      <c r="T762" s="181"/>
      <c r="U762" s="181"/>
    </row>
    <row r="763" spans="1:21" ht="28.2">
      <c r="A763" s="180">
        <v>1198687135</v>
      </c>
      <c r="B763" s="180" t="s">
        <v>416</v>
      </c>
      <c r="C763" s="180" t="s">
        <v>5823</v>
      </c>
      <c r="D763" s="180">
        <v>1</v>
      </c>
      <c r="E763" s="180">
        <v>1</v>
      </c>
      <c r="F763" s="181"/>
      <c r="G763" s="181"/>
      <c r="H763" s="181"/>
      <c r="I763" s="181"/>
      <c r="J763" s="181"/>
      <c r="L763" s="180">
        <v>1198687135</v>
      </c>
      <c r="M763" s="180" t="s">
        <v>416</v>
      </c>
      <c r="N763" s="180" t="s">
        <v>5823</v>
      </c>
      <c r="O763" s="180">
        <v>1</v>
      </c>
      <c r="P763" s="180">
        <v>1</v>
      </c>
      <c r="Q763" s="181"/>
      <c r="R763" s="181"/>
      <c r="S763" s="181"/>
      <c r="T763" s="181"/>
      <c r="U763" s="181"/>
    </row>
    <row r="764" spans="1:21" ht="28.2">
      <c r="A764" s="180">
        <v>1198687135</v>
      </c>
      <c r="B764" s="180" t="s">
        <v>416</v>
      </c>
      <c r="C764" s="180" t="s">
        <v>5831</v>
      </c>
      <c r="D764" s="180">
        <v>1</v>
      </c>
      <c r="E764" s="180">
        <v>1</v>
      </c>
      <c r="F764" s="180">
        <v>1</v>
      </c>
      <c r="G764" s="180">
        <v>1</v>
      </c>
      <c r="H764" s="180">
        <v>1</v>
      </c>
      <c r="I764" s="180">
        <v>1</v>
      </c>
      <c r="J764" s="181"/>
      <c r="L764" s="180">
        <v>1198687135</v>
      </c>
      <c r="M764" s="180" t="s">
        <v>416</v>
      </c>
      <c r="N764" s="180" t="s">
        <v>5831</v>
      </c>
      <c r="O764" s="180">
        <v>1</v>
      </c>
      <c r="P764" s="180">
        <v>1</v>
      </c>
      <c r="Q764" s="180">
        <v>1</v>
      </c>
      <c r="R764" s="180">
        <v>1</v>
      </c>
      <c r="S764" s="180">
        <v>1</v>
      </c>
      <c r="T764" s="180">
        <v>1</v>
      </c>
      <c r="U764" s="181"/>
    </row>
    <row r="765" spans="1:21" ht="28.2">
      <c r="A765" s="180">
        <v>1198687135</v>
      </c>
      <c r="B765" s="180" t="s">
        <v>416</v>
      </c>
      <c r="C765" s="180" t="s">
        <v>5839</v>
      </c>
      <c r="D765" s="180">
        <v>1</v>
      </c>
      <c r="E765" s="180">
        <v>1</v>
      </c>
      <c r="F765" s="180">
        <v>1</v>
      </c>
      <c r="G765" s="180">
        <v>1</v>
      </c>
      <c r="H765" s="181"/>
      <c r="I765" s="181"/>
      <c r="J765" s="181"/>
      <c r="L765" s="180">
        <v>1198687135</v>
      </c>
      <c r="M765" s="180" t="s">
        <v>416</v>
      </c>
      <c r="N765" s="180" t="s">
        <v>5839</v>
      </c>
      <c r="O765" s="180">
        <v>1</v>
      </c>
      <c r="P765" s="180">
        <v>1</v>
      </c>
      <c r="Q765" s="180">
        <v>1</v>
      </c>
      <c r="R765" s="180">
        <v>1</v>
      </c>
      <c r="S765" s="181"/>
      <c r="T765" s="181"/>
      <c r="U765" s="181"/>
    </row>
    <row r="766" spans="1:21" ht="28.2">
      <c r="A766" s="180">
        <v>1198687135</v>
      </c>
      <c r="B766" s="180" t="s">
        <v>416</v>
      </c>
      <c r="C766" s="180" t="s">
        <v>5843</v>
      </c>
      <c r="D766" s="181"/>
      <c r="E766" s="181"/>
      <c r="F766" s="181"/>
      <c r="G766" s="181"/>
      <c r="H766" s="181"/>
      <c r="I766" s="181"/>
      <c r="J766" s="181"/>
      <c r="L766" s="180">
        <v>1198687135</v>
      </c>
      <c r="M766" s="180" t="s">
        <v>416</v>
      </c>
      <c r="N766" s="180" t="s">
        <v>5843</v>
      </c>
      <c r="O766" s="181"/>
      <c r="P766" s="181"/>
      <c r="Q766" s="181"/>
      <c r="R766" s="181"/>
      <c r="S766" s="181"/>
      <c r="T766" s="181"/>
      <c r="U766" s="181"/>
    </row>
    <row r="767" spans="1:21" ht="28.2">
      <c r="A767" s="180">
        <v>1198687135</v>
      </c>
      <c r="B767" s="180" t="s">
        <v>416</v>
      </c>
      <c r="C767" s="180" t="s">
        <v>5847</v>
      </c>
      <c r="D767" s="180">
        <v>2</v>
      </c>
      <c r="E767" s="180">
        <v>2</v>
      </c>
      <c r="F767" s="180">
        <v>2</v>
      </c>
      <c r="G767" s="180">
        <v>2</v>
      </c>
      <c r="H767" s="180">
        <v>2</v>
      </c>
      <c r="I767" s="180">
        <v>2</v>
      </c>
      <c r="J767" s="181"/>
      <c r="L767" s="180">
        <v>1198687135</v>
      </c>
      <c r="M767" s="180" t="s">
        <v>416</v>
      </c>
      <c r="N767" s="180" t="s">
        <v>5847</v>
      </c>
      <c r="O767" s="180">
        <v>2</v>
      </c>
      <c r="P767" s="180">
        <v>2</v>
      </c>
      <c r="Q767" s="180">
        <v>2</v>
      </c>
      <c r="R767" s="180">
        <v>2</v>
      </c>
      <c r="S767" s="180">
        <v>2</v>
      </c>
      <c r="T767" s="180">
        <v>2</v>
      </c>
      <c r="U767" s="180">
        <v>2</v>
      </c>
    </row>
    <row r="768" spans="1:21" ht="28.2">
      <c r="A768" s="180">
        <v>1198687135</v>
      </c>
      <c r="B768" s="180" t="s">
        <v>416</v>
      </c>
      <c r="C768" s="180" t="s">
        <v>5852</v>
      </c>
      <c r="D768" s="180">
        <v>1</v>
      </c>
      <c r="E768" s="180">
        <v>1</v>
      </c>
      <c r="F768" s="180">
        <v>1</v>
      </c>
      <c r="G768" s="180">
        <v>1</v>
      </c>
      <c r="H768" s="180">
        <v>1</v>
      </c>
      <c r="I768" s="180">
        <v>1</v>
      </c>
      <c r="J768" s="181"/>
      <c r="L768" s="180">
        <v>1198687135</v>
      </c>
      <c r="M768" s="180" t="s">
        <v>416</v>
      </c>
      <c r="N768" s="180" t="s">
        <v>5852</v>
      </c>
      <c r="O768" s="180">
        <v>1</v>
      </c>
      <c r="P768" s="180">
        <v>1</v>
      </c>
      <c r="Q768" s="180">
        <v>1</v>
      </c>
      <c r="R768" s="180">
        <v>1</v>
      </c>
      <c r="S768" s="180">
        <v>1</v>
      </c>
      <c r="T768" s="180">
        <v>1</v>
      </c>
      <c r="U768" s="180">
        <v>1</v>
      </c>
    </row>
    <row r="769" spans="1:21" ht="28.2">
      <c r="A769" s="180">
        <v>1198687135</v>
      </c>
      <c r="B769" s="180" t="s">
        <v>416</v>
      </c>
      <c r="C769" s="180" t="s">
        <v>5856</v>
      </c>
      <c r="D769" s="180">
        <v>2</v>
      </c>
      <c r="E769" s="180">
        <v>2</v>
      </c>
      <c r="F769" s="181"/>
      <c r="G769" s="181"/>
      <c r="H769" s="181"/>
      <c r="I769" s="181"/>
      <c r="J769" s="181"/>
      <c r="L769" s="180">
        <v>1198687135</v>
      </c>
      <c r="M769" s="180" t="s">
        <v>416</v>
      </c>
      <c r="N769" s="180" t="s">
        <v>5856</v>
      </c>
      <c r="O769" s="180">
        <v>2</v>
      </c>
      <c r="P769" s="180">
        <v>2</v>
      </c>
      <c r="Q769" s="181"/>
      <c r="R769" s="181"/>
      <c r="S769" s="181"/>
      <c r="T769" s="181"/>
      <c r="U769" s="181"/>
    </row>
    <row r="770" spans="1:21" ht="28.2">
      <c r="A770" s="180">
        <v>1198687135</v>
      </c>
      <c r="B770" s="180" t="s">
        <v>416</v>
      </c>
      <c r="C770" s="180" t="s">
        <v>5865</v>
      </c>
      <c r="D770" s="181"/>
      <c r="E770" s="181"/>
      <c r="F770" s="181"/>
      <c r="G770" s="181"/>
      <c r="H770" s="181"/>
      <c r="I770" s="181"/>
      <c r="J770" s="181"/>
      <c r="L770" s="180">
        <v>1198687135</v>
      </c>
      <c r="M770" s="180" t="s">
        <v>416</v>
      </c>
      <c r="N770" s="180" t="s">
        <v>5865</v>
      </c>
      <c r="O770" s="181"/>
      <c r="P770" s="181"/>
      <c r="Q770" s="181"/>
      <c r="R770" s="181"/>
      <c r="S770" s="181"/>
      <c r="T770" s="181"/>
      <c r="U770" s="181"/>
    </row>
    <row r="771" spans="1:21" ht="28.2">
      <c r="A771" s="180">
        <v>1198687135</v>
      </c>
      <c r="B771" s="180" t="s">
        <v>416</v>
      </c>
      <c r="C771" s="180" t="s">
        <v>5873</v>
      </c>
      <c r="D771" s="180">
        <v>1</v>
      </c>
      <c r="E771" s="181"/>
      <c r="F771" s="181"/>
      <c r="G771" s="181"/>
      <c r="H771" s="181"/>
      <c r="I771" s="181"/>
      <c r="J771" s="181"/>
      <c r="L771" s="180">
        <v>1198687135</v>
      </c>
      <c r="M771" s="180" t="s">
        <v>416</v>
      </c>
      <c r="N771" s="180" t="s">
        <v>5873</v>
      </c>
      <c r="O771" s="180">
        <v>1</v>
      </c>
      <c r="P771" s="181"/>
      <c r="Q771" s="181"/>
      <c r="R771" s="181"/>
      <c r="S771" s="181"/>
      <c r="T771" s="180">
        <v>1</v>
      </c>
      <c r="U771" s="180">
        <v>1</v>
      </c>
    </row>
    <row r="772" spans="1:21" ht="28.2">
      <c r="A772" s="180">
        <v>1198687135</v>
      </c>
      <c r="B772" s="180" t="s">
        <v>416</v>
      </c>
      <c r="C772" s="180" t="s">
        <v>5877</v>
      </c>
      <c r="D772" s="181"/>
      <c r="E772" s="181"/>
      <c r="F772" s="181"/>
      <c r="G772" s="181"/>
      <c r="H772" s="181"/>
      <c r="I772" s="181"/>
      <c r="J772" s="181"/>
      <c r="L772" s="180">
        <v>1198687135</v>
      </c>
      <c r="M772" s="180" t="s">
        <v>416</v>
      </c>
      <c r="N772" s="180" t="s">
        <v>5877</v>
      </c>
      <c r="O772" s="181"/>
      <c r="P772" s="181"/>
      <c r="Q772" s="181"/>
      <c r="R772" s="181"/>
      <c r="S772" s="181"/>
      <c r="T772" s="181"/>
      <c r="U772" s="181"/>
    </row>
    <row r="773" spans="1:21" ht="28.2">
      <c r="A773" s="180">
        <v>1198687135</v>
      </c>
      <c r="B773" s="180" t="s">
        <v>416</v>
      </c>
      <c r="C773" s="180" t="s">
        <v>5881</v>
      </c>
      <c r="D773" s="181"/>
      <c r="E773" s="181"/>
      <c r="F773" s="181"/>
      <c r="G773" s="181"/>
      <c r="H773" s="181"/>
      <c r="I773" s="181"/>
      <c r="J773" s="181"/>
      <c r="L773" s="180">
        <v>1198687135</v>
      </c>
      <c r="M773" s="180" t="s">
        <v>416</v>
      </c>
      <c r="N773" s="180" t="s">
        <v>5881</v>
      </c>
      <c r="O773" s="181"/>
      <c r="P773" s="181"/>
      <c r="Q773" s="181"/>
      <c r="R773" s="181"/>
      <c r="S773" s="181"/>
      <c r="T773" s="181"/>
      <c r="U773" s="181"/>
    </row>
    <row r="774" spans="1:21" ht="28.2">
      <c r="A774" s="180">
        <v>1198687135</v>
      </c>
      <c r="B774" s="180" t="s">
        <v>416</v>
      </c>
      <c r="C774" s="180" t="s">
        <v>5889</v>
      </c>
      <c r="D774" s="181"/>
      <c r="E774" s="181"/>
      <c r="F774" s="181"/>
      <c r="G774" s="181"/>
      <c r="H774" s="181"/>
      <c r="I774" s="181"/>
      <c r="J774" s="181"/>
      <c r="L774" s="180">
        <v>1198687135</v>
      </c>
      <c r="M774" s="180" t="s">
        <v>416</v>
      </c>
      <c r="N774" s="180" t="s">
        <v>5889</v>
      </c>
      <c r="O774" s="181"/>
      <c r="P774" s="181"/>
      <c r="Q774" s="181"/>
      <c r="R774" s="181"/>
      <c r="S774" s="181"/>
      <c r="T774" s="181"/>
      <c r="U774" s="181"/>
    </row>
    <row r="775" spans="1:21" ht="28.2">
      <c r="A775" s="180">
        <v>1198687135</v>
      </c>
      <c r="B775" s="180" t="s">
        <v>416</v>
      </c>
      <c r="C775" s="180" t="s">
        <v>5896</v>
      </c>
      <c r="D775" s="181"/>
      <c r="E775" s="181"/>
      <c r="F775" s="181"/>
      <c r="G775" s="181"/>
      <c r="H775" s="181"/>
      <c r="I775" s="181"/>
      <c r="J775" s="181"/>
      <c r="L775" s="180">
        <v>1198687135</v>
      </c>
      <c r="M775" s="180" t="s">
        <v>416</v>
      </c>
      <c r="N775" s="180" t="s">
        <v>5896</v>
      </c>
      <c r="O775" s="181"/>
      <c r="P775" s="181"/>
      <c r="Q775" s="181"/>
      <c r="R775" s="181"/>
      <c r="S775" s="181"/>
      <c r="T775" s="181"/>
      <c r="U775" s="181"/>
    </row>
    <row r="776" spans="1:21" ht="28.2">
      <c r="A776" s="180">
        <v>1198687135</v>
      </c>
      <c r="B776" s="180" t="s">
        <v>416</v>
      </c>
      <c r="C776" s="180" t="s">
        <v>5904</v>
      </c>
      <c r="D776" s="180">
        <v>1</v>
      </c>
      <c r="E776" s="180">
        <v>1</v>
      </c>
      <c r="F776" s="181"/>
      <c r="G776" s="181"/>
      <c r="H776" s="181"/>
      <c r="I776" s="181"/>
      <c r="J776" s="181"/>
      <c r="L776" s="180">
        <v>1198687135</v>
      </c>
      <c r="M776" s="180" t="s">
        <v>416</v>
      </c>
      <c r="N776" s="180" t="s">
        <v>5904</v>
      </c>
      <c r="O776" s="180">
        <v>1</v>
      </c>
      <c r="P776" s="180">
        <v>1</v>
      </c>
      <c r="Q776" s="181"/>
      <c r="R776" s="181"/>
      <c r="S776" s="181"/>
      <c r="T776" s="181"/>
      <c r="U776" s="181"/>
    </row>
    <row r="777" spans="1:21" ht="28.2">
      <c r="A777" s="180">
        <v>1198687135</v>
      </c>
      <c r="B777" s="180" t="s">
        <v>416</v>
      </c>
      <c r="C777" s="180" t="s">
        <v>5912</v>
      </c>
      <c r="D777" s="181"/>
      <c r="E777" s="181"/>
      <c r="F777" s="181"/>
      <c r="G777" s="181"/>
      <c r="H777" s="181"/>
      <c r="I777" s="181"/>
      <c r="J777" s="181"/>
      <c r="L777" s="180">
        <v>1198687135</v>
      </c>
      <c r="M777" s="180" t="s">
        <v>416</v>
      </c>
      <c r="N777" s="180" t="s">
        <v>5912</v>
      </c>
      <c r="O777" s="181"/>
      <c r="P777" s="181"/>
      <c r="Q777" s="181"/>
      <c r="R777" s="181"/>
      <c r="S777" s="181"/>
      <c r="T777" s="181"/>
      <c r="U777" s="181"/>
    </row>
    <row r="778" spans="1:21" ht="28.2">
      <c r="A778" s="180">
        <v>1198687135</v>
      </c>
      <c r="B778" s="180" t="s">
        <v>416</v>
      </c>
      <c r="C778" s="180" t="s">
        <v>5916</v>
      </c>
      <c r="D778" s="181"/>
      <c r="E778" s="181"/>
      <c r="F778" s="181"/>
      <c r="G778" s="181"/>
      <c r="H778" s="181"/>
      <c r="I778" s="181"/>
      <c r="J778" s="181"/>
      <c r="L778" s="180">
        <v>1198687135</v>
      </c>
      <c r="M778" s="180" t="s">
        <v>416</v>
      </c>
      <c r="N778" s="180" t="s">
        <v>5916</v>
      </c>
      <c r="O778" s="181"/>
      <c r="P778" s="181"/>
      <c r="Q778" s="181"/>
      <c r="R778" s="181"/>
      <c r="S778" s="181"/>
      <c r="T778" s="181"/>
      <c r="U778" s="181"/>
    </row>
    <row r="779" spans="1:21" ht="28.2">
      <c r="A779" s="180">
        <v>1198687135</v>
      </c>
      <c r="B779" s="180" t="s">
        <v>416</v>
      </c>
      <c r="C779" s="180" t="s">
        <v>5926</v>
      </c>
      <c r="D779" s="181"/>
      <c r="E779" s="181"/>
      <c r="F779" s="181"/>
      <c r="G779" s="181"/>
      <c r="H779" s="181"/>
      <c r="I779" s="181"/>
      <c r="J779" s="181"/>
      <c r="L779" s="180">
        <v>1198687135</v>
      </c>
      <c r="M779" s="180" t="s">
        <v>416</v>
      </c>
      <c r="N779" s="180" t="s">
        <v>5926</v>
      </c>
      <c r="O779" s="181"/>
      <c r="P779" s="181"/>
      <c r="Q779" s="181"/>
      <c r="R779" s="181"/>
      <c r="S779" s="181"/>
      <c r="T779" s="181"/>
      <c r="U779" s="181"/>
    </row>
    <row r="780" spans="1:21" ht="28.2">
      <c r="A780" s="180">
        <v>1198687135</v>
      </c>
      <c r="B780" s="180" t="s">
        <v>416</v>
      </c>
      <c r="C780" s="180" t="s">
        <v>5929</v>
      </c>
      <c r="D780" s="181"/>
      <c r="E780" s="181"/>
      <c r="F780" s="181"/>
      <c r="G780" s="181"/>
      <c r="H780" s="181"/>
      <c r="I780" s="181"/>
      <c r="J780" s="181"/>
      <c r="L780" s="180">
        <v>1198687135</v>
      </c>
      <c r="M780" s="180" t="s">
        <v>416</v>
      </c>
      <c r="N780" s="180" t="s">
        <v>5929</v>
      </c>
      <c r="O780" s="181"/>
      <c r="P780" s="181"/>
      <c r="Q780" s="181"/>
      <c r="R780" s="181"/>
      <c r="S780" s="181"/>
      <c r="T780" s="181"/>
      <c r="U780" s="181"/>
    </row>
    <row r="781" spans="1:21" ht="28.2">
      <c r="A781" s="180">
        <v>1198687135</v>
      </c>
      <c r="B781" s="180" t="s">
        <v>416</v>
      </c>
      <c r="C781" s="180" t="s">
        <v>5932</v>
      </c>
      <c r="D781" s="181"/>
      <c r="E781" s="181"/>
      <c r="F781" s="181"/>
      <c r="G781" s="181"/>
      <c r="H781" s="181"/>
      <c r="I781" s="181"/>
      <c r="J781" s="181"/>
      <c r="L781" s="180">
        <v>1198687135</v>
      </c>
      <c r="M781" s="180" t="s">
        <v>416</v>
      </c>
      <c r="N781" s="180" t="s">
        <v>5932</v>
      </c>
      <c r="O781" s="181"/>
      <c r="P781" s="181"/>
      <c r="Q781" s="181"/>
      <c r="R781" s="181"/>
      <c r="S781" s="181"/>
      <c r="T781" s="181"/>
      <c r="U781" s="181"/>
    </row>
    <row r="782" spans="1:21" ht="28.2">
      <c r="A782" s="180">
        <v>1198687135</v>
      </c>
      <c r="B782" s="180" t="s">
        <v>416</v>
      </c>
      <c r="C782" s="180" t="s">
        <v>5940</v>
      </c>
      <c r="D782" s="181"/>
      <c r="E782" s="181"/>
      <c r="F782" s="181"/>
      <c r="G782" s="181"/>
      <c r="H782" s="181"/>
      <c r="I782" s="181"/>
      <c r="J782" s="181"/>
      <c r="L782" s="180">
        <v>1198687135</v>
      </c>
      <c r="M782" s="180" t="s">
        <v>416</v>
      </c>
      <c r="N782" s="180" t="s">
        <v>5940</v>
      </c>
      <c r="O782" s="181"/>
      <c r="P782" s="181"/>
      <c r="Q782" s="181"/>
      <c r="R782" s="181"/>
      <c r="S782" s="181"/>
      <c r="T782" s="181"/>
      <c r="U782" s="181"/>
    </row>
    <row r="783" spans="1:21" ht="28.2">
      <c r="A783" s="180">
        <v>1198687135</v>
      </c>
      <c r="B783" s="180" t="s">
        <v>416</v>
      </c>
      <c r="C783" s="180" t="s">
        <v>5952</v>
      </c>
      <c r="D783" s="180">
        <v>1</v>
      </c>
      <c r="E783" s="180">
        <v>1</v>
      </c>
      <c r="F783" s="181"/>
      <c r="G783" s="181"/>
      <c r="H783" s="181"/>
      <c r="I783" s="181"/>
      <c r="J783" s="181"/>
      <c r="L783" s="180">
        <v>1198687135</v>
      </c>
      <c r="M783" s="180" t="s">
        <v>416</v>
      </c>
      <c r="N783" s="180" t="s">
        <v>5952</v>
      </c>
      <c r="O783" s="180">
        <v>1</v>
      </c>
      <c r="P783" s="180">
        <v>1</v>
      </c>
      <c r="Q783" s="181"/>
      <c r="R783" s="181"/>
      <c r="S783" s="181"/>
      <c r="T783" s="181"/>
      <c r="U783" s="181"/>
    </row>
    <row r="784" spans="1:21" ht="28.2">
      <c r="A784" s="180">
        <v>1198687135</v>
      </c>
      <c r="B784" s="180" t="s">
        <v>416</v>
      </c>
      <c r="C784" s="180" t="s">
        <v>5960</v>
      </c>
      <c r="D784" s="180">
        <v>2</v>
      </c>
      <c r="E784" s="181"/>
      <c r="F784" s="181"/>
      <c r="G784" s="181"/>
      <c r="H784" s="181"/>
      <c r="I784" s="181"/>
      <c r="J784" s="181"/>
      <c r="L784" s="180">
        <v>1198687135</v>
      </c>
      <c r="M784" s="180" t="s">
        <v>416</v>
      </c>
      <c r="N784" s="180" t="s">
        <v>5960</v>
      </c>
      <c r="O784" s="180">
        <v>2</v>
      </c>
      <c r="P784" s="181"/>
      <c r="Q784" s="181"/>
      <c r="R784" s="181"/>
      <c r="S784" s="181"/>
      <c r="T784" s="181"/>
      <c r="U784" s="181"/>
    </row>
    <row r="785" spans="1:21" ht="28.2">
      <c r="A785" s="180">
        <v>1198687135</v>
      </c>
      <c r="B785" s="180" t="s">
        <v>416</v>
      </c>
      <c r="C785" s="180" t="s">
        <v>5967</v>
      </c>
      <c r="D785" s="181"/>
      <c r="E785" s="181"/>
      <c r="F785" s="181"/>
      <c r="G785" s="181"/>
      <c r="H785" s="181"/>
      <c r="I785" s="181"/>
      <c r="J785" s="181"/>
      <c r="L785" s="180">
        <v>1198687135</v>
      </c>
      <c r="M785" s="180" t="s">
        <v>416</v>
      </c>
      <c r="N785" s="180" t="s">
        <v>5967</v>
      </c>
      <c r="O785" s="181"/>
      <c r="P785" s="181"/>
      <c r="Q785" s="181"/>
      <c r="R785" s="181"/>
      <c r="S785" s="181"/>
      <c r="T785" s="181"/>
      <c r="U785" s="181"/>
    </row>
    <row r="786" spans="1:21" ht="41.4">
      <c r="A786" s="180">
        <v>1198687135</v>
      </c>
      <c r="B786" s="180" t="s">
        <v>416</v>
      </c>
      <c r="C786" s="180" t="s">
        <v>5970</v>
      </c>
      <c r="D786" s="181"/>
      <c r="E786" s="181"/>
      <c r="F786" s="181"/>
      <c r="G786" s="181"/>
      <c r="H786" s="181"/>
      <c r="I786" s="181"/>
      <c r="J786" s="181"/>
      <c r="L786" s="180">
        <v>1198687135</v>
      </c>
      <c r="M786" s="180" t="s">
        <v>416</v>
      </c>
      <c r="N786" s="180" t="s">
        <v>5970</v>
      </c>
      <c r="O786" s="181"/>
      <c r="P786" s="181"/>
      <c r="Q786" s="181"/>
      <c r="R786" s="181"/>
      <c r="S786" s="181"/>
      <c r="T786" s="181"/>
      <c r="U786" s="181"/>
    </row>
    <row r="787" spans="1:21" ht="28.2">
      <c r="A787" s="180">
        <v>1198687135</v>
      </c>
      <c r="B787" s="180" t="s">
        <v>416</v>
      </c>
      <c r="C787" s="180" t="s">
        <v>5977</v>
      </c>
      <c r="D787" s="180">
        <v>1</v>
      </c>
      <c r="E787" s="181"/>
      <c r="F787" s="181"/>
      <c r="G787" s="181"/>
      <c r="H787" s="181"/>
      <c r="I787" s="181"/>
      <c r="J787" s="181"/>
      <c r="L787" s="180">
        <v>1198687135</v>
      </c>
      <c r="M787" s="180" t="s">
        <v>416</v>
      </c>
      <c r="N787" s="180" t="s">
        <v>5977</v>
      </c>
      <c r="O787" s="180">
        <v>1</v>
      </c>
      <c r="P787" s="181"/>
      <c r="Q787" s="181"/>
      <c r="R787" s="181"/>
      <c r="S787" s="181"/>
      <c r="T787" s="181"/>
      <c r="U787" s="181"/>
    </row>
    <row r="788" spans="1:21" ht="28.2">
      <c r="A788" s="180">
        <v>1198687135</v>
      </c>
      <c r="B788" s="180" t="s">
        <v>416</v>
      </c>
      <c r="C788" s="180" t="s">
        <v>5982</v>
      </c>
      <c r="D788" s="181"/>
      <c r="E788" s="181"/>
      <c r="F788" s="181"/>
      <c r="G788" s="181"/>
      <c r="H788" s="181"/>
      <c r="I788" s="181"/>
      <c r="J788" s="181"/>
      <c r="L788" s="180">
        <v>1198687135</v>
      </c>
      <c r="M788" s="180" t="s">
        <v>416</v>
      </c>
      <c r="N788" s="180" t="s">
        <v>5982</v>
      </c>
      <c r="O788" s="181"/>
      <c r="P788" s="181"/>
      <c r="Q788" s="181"/>
      <c r="R788" s="181"/>
      <c r="S788" s="181"/>
      <c r="T788" s="181"/>
      <c r="U788" s="181"/>
    </row>
    <row r="789" spans="1:21" ht="28.2">
      <c r="A789" s="180">
        <v>1198687135</v>
      </c>
      <c r="B789" s="180" t="s">
        <v>416</v>
      </c>
      <c r="C789" s="180" t="s">
        <v>5986</v>
      </c>
      <c r="D789" s="181"/>
      <c r="E789" s="181"/>
      <c r="F789" s="181"/>
      <c r="G789" s="181"/>
      <c r="H789" s="181"/>
      <c r="I789" s="181"/>
      <c r="J789" s="181"/>
      <c r="L789" s="180">
        <v>1198687135</v>
      </c>
      <c r="M789" s="180" t="s">
        <v>416</v>
      </c>
      <c r="N789" s="180" t="s">
        <v>5986</v>
      </c>
      <c r="O789" s="181"/>
      <c r="P789" s="181"/>
      <c r="Q789" s="181"/>
      <c r="R789" s="181"/>
      <c r="S789" s="181"/>
      <c r="T789" s="181"/>
      <c r="U789" s="181"/>
    </row>
    <row r="790" spans="1:21" ht="28.2">
      <c r="A790" s="180">
        <v>1198687135</v>
      </c>
      <c r="B790" s="180" t="s">
        <v>416</v>
      </c>
      <c r="C790" s="180" t="s">
        <v>5994</v>
      </c>
      <c r="D790" s="181"/>
      <c r="E790" s="181"/>
      <c r="F790" s="181"/>
      <c r="G790" s="181"/>
      <c r="H790" s="181"/>
      <c r="I790" s="181"/>
      <c r="J790" s="181"/>
      <c r="L790" s="180">
        <v>1198687135</v>
      </c>
      <c r="M790" s="180" t="s">
        <v>416</v>
      </c>
      <c r="N790" s="180" t="s">
        <v>5994</v>
      </c>
      <c r="O790" s="181"/>
      <c r="P790" s="181"/>
      <c r="Q790" s="181"/>
      <c r="R790" s="181"/>
      <c r="S790" s="181"/>
      <c r="T790" s="181"/>
      <c r="U790" s="181"/>
    </row>
    <row r="791" spans="1:21" ht="28.2">
      <c r="A791" s="180">
        <v>1198687135</v>
      </c>
      <c r="B791" s="180" t="s">
        <v>416</v>
      </c>
      <c r="C791" s="180" t="s">
        <v>5999</v>
      </c>
      <c r="D791" s="181"/>
      <c r="E791" s="181"/>
      <c r="F791" s="181"/>
      <c r="G791" s="181"/>
      <c r="H791" s="181"/>
      <c r="I791" s="181"/>
      <c r="J791" s="181"/>
      <c r="L791" s="180">
        <v>1198687135</v>
      </c>
      <c r="M791" s="180" t="s">
        <v>416</v>
      </c>
      <c r="N791" s="180" t="s">
        <v>5999</v>
      </c>
      <c r="O791" s="181"/>
      <c r="P791" s="181"/>
      <c r="Q791" s="181"/>
      <c r="R791" s="181"/>
      <c r="S791" s="181"/>
      <c r="T791" s="181"/>
      <c r="U791" s="181"/>
    </row>
    <row r="792" spans="1:21" ht="28.2">
      <c r="A792" s="180">
        <v>1198687135</v>
      </c>
      <c r="B792" s="180" t="s">
        <v>416</v>
      </c>
      <c r="C792" s="180" t="s">
        <v>6006</v>
      </c>
      <c r="D792" s="180">
        <v>3</v>
      </c>
      <c r="E792" s="180">
        <v>3</v>
      </c>
      <c r="F792" s="180">
        <v>3</v>
      </c>
      <c r="G792" s="180">
        <v>3</v>
      </c>
      <c r="H792" s="180">
        <v>3</v>
      </c>
      <c r="I792" s="180">
        <v>1</v>
      </c>
      <c r="J792" s="181"/>
      <c r="L792" s="180">
        <v>1198687135</v>
      </c>
      <c r="M792" s="180" t="s">
        <v>416</v>
      </c>
      <c r="N792" s="180" t="s">
        <v>6006</v>
      </c>
      <c r="O792" s="180">
        <v>3</v>
      </c>
      <c r="P792" s="180">
        <v>3</v>
      </c>
      <c r="Q792" s="180">
        <v>3</v>
      </c>
      <c r="R792" s="180">
        <v>3</v>
      </c>
      <c r="S792" s="180">
        <v>3</v>
      </c>
      <c r="T792" s="180">
        <v>1</v>
      </c>
      <c r="U792" s="181"/>
    </row>
    <row r="793" spans="1:21" ht="28.2">
      <c r="A793" s="180">
        <v>1198687135</v>
      </c>
      <c r="B793" s="180" t="s">
        <v>416</v>
      </c>
      <c r="C793" s="180" t="s">
        <v>6014</v>
      </c>
      <c r="D793" s="180">
        <v>2</v>
      </c>
      <c r="E793" s="180">
        <v>2</v>
      </c>
      <c r="F793" s="181"/>
      <c r="G793" s="181"/>
      <c r="H793" s="181"/>
      <c r="I793" s="181"/>
      <c r="J793" s="181"/>
      <c r="L793" s="180">
        <v>1198687135</v>
      </c>
      <c r="M793" s="180" t="s">
        <v>416</v>
      </c>
      <c r="N793" s="180" t="s">
        <v>6014</v>
      </c>
      <c r="O793" s="180">
        <v>2</v>
      </c>
      <c r="P793" s="180">
        <v>2</v>
      </c>
      <c r="Q793" s="181"/>
      <c r="R793" s="181"/>
      <c r="S793" s="181"/>
      <c r="T793" s="181"/>
      <c r="U793" s="181"/>
    </row>
    <row r="794" spans="1:21" ht="41.4">
      <c r="A794" s="180">
        <v>1198687135</v>
      </c>
      <c r="B794" s="180" t="s">
        <v>416</v>
      </c>
      <c r="C794" s="180" t="s">
        <v>6021</v>
      </c>
      <c r="D794" s="180">
        <v>1</v>
      </c>
      <c r="E794" s="181"/>
      <c r="F794" s="181"/>
      <c r="G794" s="181"/>
      <c r="H794" s="181"/>
      <c r="I794" s="181"/>
      <c r="J794" s="181"/>
      <c r="L794" s="180">
        <v>1198687135</v>
      </c>
      <c r="M794" s="180" t="s">
        <v>416</v>
      </c>
      <c r="N794" s="180" t="s">
        <v>6021</v>
      </c>
      <c r="O794" s="180">
        <v>1</v>
      </c>
      <c r="P794" s="181"/>
      <c r="Q794" s="181"/>
      <c r="R794" s="181"/>
      <c r="S794" s="181"/>
      <c r="T794" s="181"/>
      <c r="U794" s="181"/>
    </row>
    <row r="795" spans="1:21" ht="41.4">
      <c r="A795" s="180">
        <v>1198687135</v>
      </c>
      <c r="B795" s="180" t="s">
        <v>416</v>
      </c>
      <c r="C795" s="180" t="s">
        <v>6026</v>
      </c>
      <c r="D795" s="180">
        <v>1</v>
      </c>
      <c r="E795" s="180">
        <v>1</v>
      </c>
      <c r="F795" s="181"/>
      <c r="G795" s="181"/>
      <c r="H795" s="181"/>
      <c r="I795" s="181"/>
      <c r="J795" s="181"/>
      <c r="L795" s="180">
        <v>1198687135</v>
      </c>
      <c r="M795" s="180" t="s">
        <v>416</v>
      </c>
      <c r="N795" s="180" t="s">
        <v>6026</v>
      </c>
      <c r="O795" s="180">
        <v>1</v>
      </c>
      <c r="P795" s="180">
        <v>1</v>
      </c>
      <c r="Q795" s="181"/>
      <c r="R795" s="181"/>
      <c r="S795" s="181"/>
      <c r="T795" s="181"/>
      <c r="U795" s="181"/>
    </row>
    <row r="796" spans="1:21" ht="28.2">
      <c r="A796" s="180">
        <v>1198687135</v>
      </c>
      <c r="B796" s="180" t="s">
        <v>416</v>
      </c>
      <c r="C796" s="180" t="s">
        <v>6031</v>
      </c>
      <c r="D796" s="180">
        <v>1</v>
      </c>
      <c r="E796" s="180">
        <v>1</v>
      </c>
      <c r="F796" s="181"/>
      <c r="G796" s="181"/>
      <c r="H796" s="181"/>
      <c r="I796" s="181"/>
      <c r="J796" s="181"/>
      <c r="L796" s="180">
        <v>1198687135</v>
      </c>
      <c r="M796" s="180" t="s">
        <v>416</v>
      </c>
      <c r="N796" s="180" t="s">
        <v>6031</v>
      </c>
      <c r="O796" s="180">
        <v>1</v>
      </c>
      <c r="P796" s="180">
        <v>1</v>
      </c>
      <c r="Q796" s="181"/>
      <c r="R796" s="181"/>
      <c r="S796" s="181"/>
      <c r="T796" s="181"/>
      <c r="U796" s="181"/>
    </row>
    <row r="797" spans="1:21" ht="28.2">
      <c r="A797" s="180">
        <v>1198687135</v>
      </c>
      <c r="B797" s="180" t="s">
        <v>416</v>
      </c>
      <c r="C797" s="180" t="s">
        <v>6035</v>
      </c>
      <c r="D797" s="181"/>
      <c r="E797" s="181"/>
      <c r="F797" s="181"/>
      <c r="G797" s="181"/>
      <c r="H797" s="181"/>
      <c r="I797" s="181"/>
      <c r="J797" s="181"/>
      <c r="L797" s="180">
        <v>1198687135</v>
      </c>
      <c r="M797" s="180" t="s">
        <v>416</v>
      </c>
      <c r="N797" s="180" t="s">
        <v>6035</v>
      </c>
      <c r="O797" s="181"/>
      <c r="P797" s="181"/>
      <c r="Q797" s="181"/>
      <c r="R797" s="181"/>
      <c r="S797" s="181"/>
      <c r="T797" s="181"/>
      <c r="U797" s="181"/>
    </row>
    <row r="798" spans="1:21" ht="28.2">
      <c r="A798" s="180">
        <v>1198687135</v>
      </c>
      <c r="B798" s="180" t="s">
        <v>416</v>
      </c>
      <c r="C798" s="180" t="s">
        <v>6040</v>
      </c>
      <c r="D798" s="180">
        <v>1</v>
      </c>
      <c r="E798" s="181"/>
      <c r="F798" s="181"/>
      <c r="G798" s="181"/>
      <c r="H798" s="181"/>
      <c r="I798" s="181"/>
      <c r="J798" s="181"/>
      <c r="L798" s="180">
        <v>1198687135</v>
      </c>
      <c r="M798" s="180" t="s">
        <v>416</v>
      </c>
      <c r="N798" s="180" t="s">
        <v>6040</v>
      </c>
      <c r="O798" s="180">
        <v>1</v>
      </c>
      <c r="P798" s="181"/>
      <c r="Q798" s="181"/>
      <c r="R798" s="181"/>
      <c r="S798" s="181"/>
      <c r="T798" s="181"/>
      <c r="U798" s="181"/>
    </row>
    <row r="799" spans="1:21" ht="28.2">
      <c r="A799" s="180">
        <v>1198687135</v>
      </c>
      <c r="B799" s="180" t="s">
        <v>416</v>
      </c>
      <c r="C799" s="180" t="s">
        <v>6049</v>
      </c>
      <c r="D799" s="180">
        <v>1</v>
      </c>
      <c r="E799" s="180">
        <v>1</v>
      </c>
      <c r="F799" s="180">
        <v>1</v>
      </c>
      <c r="G799" s="180">
        <v>1</v>
      </c>
      <c r="H799" s="180">
        <v>1</v>
      </c>
      <c r="I799" s="180">
        <v>1</v>
      </c>
      <c r="J799" s="181"/>
      <c r="L799" s="180">
        <v>1198687135</v>
      </c>
      <c r="M799" s="180" t="s">
        <v>416</v>
      </c>
      <c r="N799" s="180" t="s">
        <v>6049</v>
      </c>
      <c r="O799" s="180">
        <v>1</v>
      </c>
      <c r="P799" s="180">
        <v>1</v>
      </c>
      <c r="Q799" s="180">
        <v>1</v>
      </c>
      <c r="R799" s="180">
        <v>1</v>
      </c>
      <c r="S799" s="180">
        <v>1</v>
      </c>
      <c r="T799" s="180">
        <v>1</v>
      </c>
      <c r="U799" s="181"/>
    </row>
    <row r="800" spans="1:21" ht="28.2">
      <c r="A800" s="180">
        <v>1198687135</v>
      </c>
      <c r="B800" s="180" t="s">
        <v>416</v>
      </c>
      <c r="C800" s="180" t="s">
        <v>6057</v>
      </c>
      <c r="D800" s="180">
        <v>1</v>
      </c>
      <c r="E800" s="181"/>
      <c r="F800" s="181"/>
      <c r="G800" s="181"/>
      <c r="H800" s="181"/>
      <c r="I800" s="181"/>
      <c r="J800" s="181"/>
      <c r="L800" s="180">
        <v>1198687135</v>
      </c>
      <c r="M800" s="180" t="s">
        <v>416</v>
      </c>
      <c r="N800" s="180" t="s">
        <v>6057</v>
      </c>
      <c r="O800" s="180">
        <v>1</v>
      </c>
      <c r="P800" s="181"/>
      <c r="Q800" s="181"/>
      <c r="R800" s="181"/>
      <c r="S800" s="181"/>
      <c r="T800" s="181"/>
      <c r="U800" s="181"/>
    </row>
    <row r="801" spans="1:21" ht="28.2">
      <c r="A801" s="180">
        <v>1198687135</v>
      </c>
      <c r="B801" s="180" t="s">
        <v>416</v>
      </c>
      <c r="C801" s="180" t="s">
        <v>6064</v>
      </c>
      <c r="D801" s="181"/>
      <c r="E801" s="181"/>
      <c r="F801" s="181"/>
      <c r="G801" s="181"/>
      <c r="H801" s="181"/>
      <c r="I801" s="181"/>
      <c r="J801" s="181"/>
      <c r="L801" s="180">
        <v>1198687135</v>
      </c>
      <c r="M801" s="180" t="s">
        <v>416</v>
      </c>
      <c r="N801" s="180" t="s">
        <v>6064</v>
      </c>
      <c r="O801" s="181"/>
      <c r="P801" s="181"/>
      <c r="Q801" s="181"/>
      <c r="R801" s="181"/>
      <c r="S801" s="181"/>
      <c r="T801" s="181"/>
      <c r="U801" s="181"/>
    </row>
    <row r="802" spans="1:21" ht="28.2">
      <c r="A802" s="180">
        <v>1198687135</v>
      </c>
      <c r="B802" s="180" t="s">
        <v>416</v>
      </c>
      <c r="C802" s="180" t="s">
        <v>6068</v>
      </c>
      <c r="D802" s="181"/>
      <c r="E802" s="181"/>
      <c r="F802" s="181"/>
      <c r="G802" s="181"/>
      <c r="H802" s="181"/>
      <c r="I802" s="181"/>
      <c r="J802" s="181"/>
      <c r="L802" s="180">
        <v>1198687135</v>
      </c>
      <c r="M802" s="180" t="s">
        <v>416</v>
      </c>
      <c r="N802" s="180" t="s">
        <v>6068</v>
      </c>
      <c r="O802" s="181"/>
      <c r="P802" s="181"/>
      <c r="Q802" s="181"/>
      <c r="R802" s="181"/>
      <c r="S802" s="181"/>
      <c r="T802" s="181"/>
      <c r="U802" s="181"/>
    </row>
    <row r="803" spans="1:21" ht="28.2">
      <c r="A803" s="180">
        <v>1198687135</v>
      </c>
      <c r="B803" s="180" t="s">
        <v>416</v>
      </c>
      <c r="C803" s="180" t="s">
        <v>6076</v>
      </c>
      <c r="D803" s="181"/>
      <c r="E803" s="181"/>
      <c r="F803" s="181"/>
      <c r="G803" s="181"/>
      <c r="H803" s="181"/>
      <c r="I803" s="181"/>
      <c r="J803" s="181"/>
      <c r="L803" s="180">
        <v>1198687135</v>
      </c>
      <c r="M803" s="180" t="s">
        <v>416</v>
      </c>
      <c r="N803" s="180" t="s">
        <v>6076</v>
      </c>
      <c r="O803" s="181"/>
      <c r="P803" s="181"/>
      <c r="Q803" s="181"/>
      <c r="R803" s="181"/>
      <c r="S803" s="181"/>
      <c r="T803" s="181"/>
      <c r="U803" s="181"/>
    </row>
    <row r="804" spans="1:21" ht="28.2">
      <c r="A804" s="180">
        <v>1198687135</v>
      </c>
      <c r="B804" s="180" t="s">
        <v>416</v>
      </c>
      <c r="C804" s="180" t="s">
        <v>6080</v>
      </c>
      <c r="D804" s="180">
        <v>1</v>
      </c>
      <c r="E804" s="180">
        <v>1</v>
      </c>
      <c r="F804" s="181"/>
      <c r="G804" s="181"/>
      <c r="H804" s="181"/>
      <c r="I804" s="181"/>
      <c r="J804" s="181"/>
      <c r="L804" s="180">
        <v>1198687135</v>
      </c>
      <c r="M804" s="180" t="s">
        <v>416</v>
      </c>
      <c r="N804" s="180" t="s">
        <v>6080</v>
      </c>
      <c r="O804" s="180">
        <v>1</v>
      </c>
      <c r="P804" s="180">
        <v>1</v>
      </c>
      <c r="Q804" s="181"/>
      <c r="R804" s="181"/>
      <c r="S804" s="181"/>
      <c r="T804" s="181"/>
      <c r="U804" s="181"/>
    </row>
    <row r="805" spans="1:21" ht="28.2">
      <c r="A805" s="180">
        <v>1198687135</v>
      </c>
      <c r="B805" s="180" t="s">
        <v>416</v>
      </c>
      <c r="C805" s="180" t="s">
        <v>6088</v>
      </c>
      <c r="D805" s="180">
        <v>2</v>
      </c>
      <c r="E805" s="181"/>
      <c r="F805" s="181"/>
      <c r="G805" s="181"/>
      <c r="H805" s="181"/>
      <c r="I805" s="181"/>
      <c r="J805" s="181"/>
      <c r="L805" s="180">
        <v>1198687135</v>
      </c>
      <c r="M805" s="180" t="s">
        <v>416</v>
      </c>
      <c r="N805" s="180" t="s">
        <v>6088</v>
      </c>
      <c r="O805" s="180">
        <v>2</v>
      </c>
      <c r="P805" s="181"/>
      <c r="Q805" s="181"/>
      <c r="R805" s="181"/>
      <c r="S805" s="181"/>
      <c r="T805" s="181"/>
      <c r="U805" s="181"/>
    </row>
    <row r="806" spans="1:21" ht="28.2">
      <c r="A806" s="180">
        <v>1198687135</v>
      </c>
      <c r="B806" s="180" t="s">
        <v>416</v>
      </c>
      <c r="C806" s="180" t="s">
        <v>6096</v>
      </c>
      <c r="D806" s="180">
        <v>1</v>
      </c>
      <c r="E806" s="180">
        <v>1</v>
      </c>
      <c r="F806" s="181"/>
      <c r="G806" s="181"/>
      <c r="H806" s="181"/>
      <c r="I806" s="181"/>
      <c r="J806" s="181"/>
      <c r="L806" s="180">
        <v>1198687135</v>
      </c>
      <c r="M806" s="180" t="s">
        <v>416</v>
      </c>
      <c r="N806" s="180" t="s">
        <v>6096</v>
      </c>
      <c r="O806" s="180">
        <v>1</v>
      </c>
      <c r="P806" s="180">
        <v>1</v>
      </c>
      <c r="Q806" s="181"/>
      <c r="R806" s="181"/>
      <c r="S806" s="181"/>
      <c r="T806" s="181"/>
      <c r="U806" s="181"/>
    </row>
    <row r="807" spans="1:21" ht="28.2">
      <c r="A807" s="180">
        <v>1198687135</v>
      </c>
      <c r="B807" s="180" t="s">
        <v>416</v>
      </c>
      <c r="C807" s="180" t="s">
        <v>6100</v>
      </c>
      <c r="D807" s="181"/>
      <c r="E807" s="181"/>
      <c r="F807" s="181"/>
      <c r="G807" s="181"/>
      <c r="H807" s="181"/>
      <c r="I807" s="181"/>
      <c r="J807" s="181"/>
      <c r="L807" s="180">
        <v>1198687135</v>
      </c>
      <c r="M807" s="180" t="s">
        <v>416</v>
      </c>
      <c r="N807" s="180" t="s">
        <v>6100</v>
      </c>
      <c r="O807" s="181"/>
      <c r="P807" s="181"/>
      <c r="Q807" s="181"/>
      <c r="R807" s="181"/>
      <c r="S807" s="181"/>
      <c r="T807" s="181"/>
      <c r="U807" s="181"/>
    </row>
    <row r="808" spans="1:21" ht="28.2">
      <c r="A808" s="180">
        <v>1198687135</v>
      </c>
      <c r="B808" s="180" t="s">
        <v>416</v>
      </c>
      <c r="C808" s="180" t="s">
        <v>6104</v>
      </c>
      <c r="D808" s="180">
        <v>1</v>
      </c>
      <c r="E808" s="180">
        <v>1</v>
      </c>
      <c r="F808" s="180">
        <v>1</v>
      </c>
      <c r="G808" s="180">
        <v>1</v>
      </c>
      <c r="H808" s="180">
        <v>1</v>
      </c>
      <c r="I808" s="180">
        <v>1</v>
      </c>
      <c r="J808" s="181"/>
      <c r="L808" s="180">
        <v>1198687135</v>
      </c>
      <c r="M808" s="180" t="s">
        <v>416</v>
      </c>
      <c r="N808" s="180" t="s">
        <v>6104</v>
      </c>
      <c r="O808" s="180">
        <v>1</v>
      </c>
      <c r="P808" s="180">
        <v>1</v>
      </c>
      <c r="Q808" s="180">
        <v>1</v>
      </c>
      <c r="R808" s="180">
        <v>1</v>
      </c>
      <c r="S808" s="180">
        <v>1</v>
      </c>
      <c r="T808" s="180">
        <v>1</v>
      </c>
      <c r="U808" s="181"/>
    </row>
    <row r="809" spans="1:21" ht="28.2">
      <c r="A809" s="180">
        <v>1198687135</v>
      </c>
      <c r="B809" s="180" t="s">
        <v>416</v>
      </c>
      <c r="C809" s="180" t="s">
        <v>6112</v>
      </c>
      <c r="D809" s="180">
        <v>1</v>
      </c>
      <c r="E809" s="180">
        <v>1</v>
      </c>
      <c r="F809" s="180">
        <v>1</v>
      </c>
      <c r="G809" s="180">
        <v>1</v>
      </c>
      <c r="H809" s="181"/>
      <c r="I809" s="181"/>
      <c r="J809" s="181"/>
      <c r="L809" s="180">
        <v>1198687135</v>
      </c>
      <c r="M809" s="180" t="s">
        <v>416</v>
      </c>
      <c r="N809" s="180" t="s">
        <v>6112</v>
      </c>
      <c r="O809" s="180">
        <v>1</v>
      </c>
      <c r="P809" s="180">
        <v>1</v>
      </c>
      <c r="Q809" s="180">
        <v>1</v>
      </c>
      <c r="R809" s="180">
        <v>1</v>
      </c>
      <c r="S809" s="181"/>
      <c r="T809" s="181"/>
      <c r="U809" s="181"/>
    </row>
    <row r="810" spans="1:21" ht="28.2">
      <c r="A810" s="180">
        <v>1198687135</v>
      </c>
      <c r="B810" s="180" t="s">
        <v>416</v>
      </c>
      <c r="C810" s="180" t="s">
        <v>6120</v>
      </c>
      <c r="D810" s="181"/>
      <c r="E810" s="181"/>
      <c r="F810" s="181"/>
      <c r="G810" s="181"/>
      <c r="H810" s="181"/>
      <c r="I810" s="181"/>
      <c r="J810" s="181"/>
      <c r="L810" s="180">
        <v>1198687135</v>
      </c>
      <c r="M810" s="180" t="s">
        <v>416</v>
      </c>
      <c r="N810" s="180" t="s">
        <v>6120</v>
      </c>
      <c r="O810" s="181"/>
      <c r="P810" s="181"/>
      <c r="Q810" s="181"/>
      <c r="R810" s="181"/>
      <c r="S810" s="181"/>
      <c r="T810" s="181"/>
      <c r="U810" s="181"/>
    </row>
    <row r="811" spans="1:21" ht="28.2">
      <c r="A811" s="180">
        <v>1198687135</v>
      </c>
      <c r="B811" s="180" t="s">
        <v>416</v>
      </c>
      <c r="C811" s="180" t="s">
        <v>6124</v>
      </c>
      <c r="D811" s="181"/>
      <c r="E811" s="181"/>
      <c r="F811" s="181"/>
      <c r="G811" s="181"/>
      <c r="H811" s="181"/>
      <c r="I811" s="181"/>
      <c r="J811" s="181"/>
      <c r="L811" s="180">
        <v>1198687135</v>
      </c>
      <c r="M811" s="180" t="s">
        <v>416</v>
      </c>
      <c r="N811" s="180" t="s">
        <v>6124</v>
      </c>
      <c r="O811" s="181"/>
      <c r="P811" s="181"/>
      <c r="Q811" s="181"/>
      <c r="R811" s="181"/>
      <c r="S811" s="181"/>
      <c r="T811" s="181"/>
      <c r="U811" s="181"/>
    </row>
    <row r="812" spans="1:21" ht="41.4">
      <c r="A812" s="180">
        <v>1198687135</v>
      </c>
      <c r="B812" s="180" t="s">
        <v>416</v>
      </c>
      <c r="C812" s="180" t="s">
        <v>10730</v>
      </c>
      <c r="D812" s="180">
        <v>1</v>
      </c>
      <c r="E812" s="180">
        <v>1</v>
      </c>
      <c r="F812" s="180">
        <v>1</v>
      </c>
      <c r="G812" s="180">
        <v>1</v>
      </c>
      <c r="H812" s="181"/>
      <c r="I812" s="181"/>
      <c r="J812" s="181"/>
      <c r="L812" s="180">
        <v>1198687135</v>
      </c>
      <c r="M812" s="180" t="s">
        <v>416</v>
      </c>
      <c r="N812" s="180" t="s">
        <v>10730</v>
      </c>
      <c r="O812" s="180">
        <v>1</v>
      </c>
      <c r="P812" s="180">
        <v>1</v>
      </c>
      <c r="Q812" s="180">
        <v>1</v>
      </c>
      <c r="R812" s="180">
        <v>1</v>
      </c>
      <c r="S812" s="180">
        <v>1</v>
      </c>
      <c r="T812" s="180">
        <v>1</v>
      </c>
      <c r="U812" s="180">
        <v>1</v>
      </c>
    </row>
    <row r="813" spans="1:21" ht="28.2">
      <c r="A813" s="180">
        <v>1198687135</v>
      </c>
      <c r="B813" s="180" t="s">
        <v>416</v>
      </c>
      <c r="C813" s="180" t="s">
        <v>6137</v>
      </c>
      <c r="D813" s="180">
        <v>1</v>
      </c>
      <c r="E813" s="180">
        <v>1</v>
      </c>
      <c r="F813" s="180">
        <v>1</v>
      </c>
      <c r="G813" s="180">
        <v>1</v>
      </c>
      <c r="H813" s="181"/>
      <c r="I813" s="181"/>
      <c r="J813" s="181"/>
      <c r="L813" s="180">
        <v>1198687135</v>
      </c>
      <c r="M813" s="180" t="s">
        <v>416</v>
      </c>
      <c r="N813" s="180" t="s">
        <v>6137</v>
      </c>
      <c r="O813" s="180">
        <v>1</v>
      </c>
      <c r="P813" s="180">
        <v>1</v>
      </c>
      <c r="Q813" s="180">
        <v>1</v>
      </c>
      <c r="R813" s="180">
        <v>1</v>
      </c>
      <c r="S813" s="181"/>
      <c r="T813" s="181"/>
      <c r="U813" s="181"/>
    </row>
    <row r="814" spans="1:21" ht="28.2">
      <c r="A814" s="180">
        <v>1198687135</v>
      </c>
      <c r="B814" s="180" t="s">
        <v>416</v>
      </c>
      <c r="C814" s="180" t="s">
        <v>6147</v>
      </c>
      <c r="D814" s="181"/>
      <c r="E814" s="181"/>
      <c r="F814" s="181"/>
      <c r="G814" s="181"/>
      <c r="H814" s="181"/>
      <c r="I814" s="181"/>
      <c r="J814" s="181"/>
      <c r="L814" s="180">
        <v>1198687135</v>
      </c>
      <c r="M814" s="180" t="s">
        <v>416</v>
      </c>
      <c r="N814" s="180" t="s">
        <v>6147</v>
      </c>
      <c r="O814" s="181"/>
      <c r="P814" s="181"/>
      <c r="Q814" s="181"/>
      <c r="R814" s="181"/>
      <c r="S814" s="181"/>
      <c r="T814" s="181"/>
      <c r="U814" s="181"/>
    </row>
    <row r="815" spans="1:21" ht="28.2">
      <c r="A815" s="180">
        <v>1198687135</v>
      </c>
      <c r="B815" s="180" t="s">
        <v>416</v>
      </c>
      <c r="C815" s="180" t="s">
        <v>6156</v>
      </c>
      <c r="D815" s="180">
        <v>2</v>
      </c>
      <c r="E815" s="181"/>
      <c r="F815" s="181"/>
      <c r="G815" s="181"/>
      <c r="H815" s="181"/>
      <c r="I815" s="181"/>
      <c r="J815" s="181"/>
      <c r="L815" s="180">
        <v>1198687135</v>
      </c>
      <c r="M815" s="180" t="s">
        <v>416</v>
      </c>
      <c r="N815" s="180" t="s">
        <v>6156</v>
      </c>
      <c r="O815" s="180">
        <v>2</v>
      </c>
      <c r="P815" s="181"/>
      <c r="Q815" s="181"/>
      <c r="R815" s="181"/>
      <c r="S815" s="181"/>
      <c r="T815" s="181"/>
      <c r="U815" s="181"/>
    </row>
    <row r="816" spans="1:21" ht="28.2">
      <c r="A816" s="180">
        <v>1198687135</v>
      </c>
      <c r="B816" s="180" t="s">
        <v>416</v>
      </c>
      <c r="C816" s="180" t="s">
        <v>6162</v>
      </c>
      <c r="D816" s="180">
        <v>1</v>
      </c>
      <c r="E816" s="181"/>
      <c r="F816" s="181"/>
      <c r="G816" s="181"/>
      <c r="H816" s="181"/>
      <c r="I816" s="181"/>
      <c r="J816" s="181"/>
      <c r="L816" s="180">
        <v>1198687135</v>
      </c>
      <c r="M816" s="180" t="s">
        <v>416</v>
      </c>
      <c r="N816" s="180" t="s">
        <v>6162</v>
      </c>
      <c r="O816" s="180">
        <v>1</v>
      </c>
      <c r="P816" s="181"/>
      <c r="Q816" s="181"/>
      <c r="R816" s="181"/>
      <c r="S816" s="181"/>
      <c r="T816" s="181"/>
      <c r="U816" s="181"/>
    </row>
    <row r="817" spans="1:21" ht="28.2">
      <c r="A817" s="180">
        <v>1198687135</v>
      </c>
      <c r="B817" s="180" t="s">
        <v>416</v>
      </c>
      <c r="C817" s="180" t="s">
        <v>6167</v>
      </c>
      <c r="D817" s="180">
        <v>1</v>
      </c>
      <c r="E817" s="181"/>
      <c r="F817" s="181"/>
      <c r="G817" s="181"/>
      <c r="H817" s="181"/>
      <c r="I817" s="181"/>
      <c r="J817" s="181"/>
      <c r="L817" s="180">
        <v>1198687135</v>
      </c>
      <c r="M817" s="180" t="s">
        <v>416</v>
      </c>
      <c r="N817" s="180" t="s">
        <v>6167</v>
      </c>
      <c r="O817" s="180">
        <v>1</v>
      </c>
      <c r="P817" s="181"/>
      <c r="Q817" s="181"/>
      <c r="R817" s="181"/>
      <c r="S817" s="181"/>
      <c r="T817" s="181"/>
      <c r="U817" s="181"/>
    </row>
    <row r="818" spans="1:21" ht="28.2">
      <c r="A818" s="180">
        <v>1198687135</v>
      </c>
      <c r="B818" s="180" t="s">
        <v>416</v>
      </c>
      <c r="C818" s="180" t="s">
        <v>6175</v>
      </c>
      <c r="D818" s="180">
        <v>1</v>
      </c>
      <c r="E818" s="180">
        <v>1</v>
      </c>
      <c r="F818" s="180">
        <v>1</v>
      </c>
      <c r="G818" s="180">
        <v>1</v>
      </c>
      <c r="H818" s="181"/>
      <c r="I818" s="181"/>
      <c r="J818" s="181"/>
      <c r="L818" s="180">
        <v>1198687135</v>
      </c>
      <c r="M818" s="180" t="s">
        <v>416</v>
      </c>
      <c r="N818" s="180" t="s">
        <v>6175</v>
      </c>
      <c r="O818" s="180">
        <v>1</v>
      </c>
      <c r="P818" s="180">
        <v>1</v>
      </c>
      <c r="Q818" s="180">
        <v>1</v>
      </c>
      <c r="R818" s="180">
        <v>1</v>
      </c>
      <c r="S818" s="181"/>
      <c r="T818" s="181"/>
      <c r="U818" s="181"/>
    </row>
    <row r="819" spans="1:21" ht="28.2">
      <c r="A819" s="180">
        <v>1198687135</v>
      </c>
      <c r="B819" s="180" t="s">
        <v>416</v>
      </c>
      <c r="C819" s="180" t="s">
        <v>6180</v>
      </c>
      <c r="D819" s="180">
        <v>1</v>
      </c>
      <c r="E819" s="180">
        <v>1</v>
      </c>
      <c r="F819" s="180">
        <v>1</v>
      </c>
      <c r="G819" s="180">
        <v>1</v>
      </c>
      <c r="H819" s="180">
        <v>1</v>
      </c>
      <c r="I819" s="181"/>
      <c r="J819" s="181"/>
      <c r="L819" s="180">
        <v>1198687135</v>
      </c>
      <c r="M819" s="180" t="s">
        <v>416</v>
      </c>
      <c r="N819" s="180" t="s">
        <v>6180</v>
      </c>
      <c r="O819" s="180">
        <v>1</v>
      </c>
      <c r="P819" s="180">
        <v>1</v>
      </c>
      <c r="Q819" s="180">
        <v>1</v>
      </c>
      <c r="R819" s="180">
        <v>1</v>
      </c>
      <c r="S819" s="180">
        <v>1</v>
      </c>
      <c r="T819" s="181"/>
      <c r="U819" s="181"/>
    </row>
    <row r="820" spans="1:21" ht="28.2">
      <c r="A820" s="180">
        <v>1198687135</v>
      </c>
      <c r="B820" s="180" t="s">
        <v>416</v>
      </c>
      <c r="C820" s="180" t="s">
        <v>6185</v>
      </c>
      <c r="D820" s="180">
        <v>1</v>
      </c>
      <c r="E820" s="180">
        <v>1</v>
      </c>
      <c r="F820" s="180">
        <v>1</v>
      </c>
      <c r="G820" s="180">
        <v>1</v>
      </c>
      <c r="H820" s="180">
        <v>1</v>
      </c>
      <c r="I820" s="180">
        <v>1</v>
      </c>
      <c r="J820" s="181"/>
      <c r="L820" s="180">
        <v>1198687135</v>
      </c>
      <c r="M820" s="180" t="s">
        <v>416</v>
      </c>
      <c r="N820" s="180" t="s">
        <v>6185</v>
      </c>
      <c r="O820" s="180">
        <v>1</v>
      </c>
      <c r="P820" s="180">
        <v>1</v>
      </c>
      <c r="Q820" s="180">
        <v>1</v>
      </c>
      <c r="R820" s="180">
        <v>1</v>
      </c>
      <c r="S820" s="180">
        <v>1</v>
      </c>
      <c r="T820" s="180">
        <v>1</v>
      </c>
      <c r="U820" s="180">
        <v>1</v>
      </c>
    </row>
    <row r="821" spans="1:21" ht="28.2">
      <c r="A821" s="180">
        <v>1198687135</v>
      </c>
      <c r="B821" s="180" t="s">
        <v>416</v>
      </c>
      <c r="C821" s="180" t="s">
        <v>6189</v>
      </c>
      <c r="D821" s="180">
        <v>1</v>
      </c>
      <c r="E821" s="180">
        <v>1</v>
      </c>
      <c r="F821" s="180">
        <v>1</v>
      </c>
      <c r="G821" s="180">
        <v>1</v>
      </c>
      <c r="H821" s="180">
        <v>1</v>
      </c>
      <c r="I821" s="180">
        <v>1</v>
      </c>
      <c r="J821" s="181"/>
      <c r="L821" s="180">
        <v>1198687135</v>
      </c>
      <c r="M821" s="180" t="s">
        <v>416</v>
      </c>
      <c r="N821" s="180" t="s">
        <v>6189</v>
      </c>
      <c r="O821" s="180">
        <v>1</v>
      </c>
      <c r="P821" s="180">
        <v>1</v>
      </c>
      <c r="Q821" s="180">
        <v>1</v>
      </c>
      <c r="R821" s="180">
        <v>1</v>
      </c>
      <c r="S821" s="180">
        <v>1</v>
      </c>
      <c r="T821" s="180">
        <v>1</v>
      </c>
      <c r="U821" s="181"/>
    </row>
    <row r="822" spans="1:21" ht="28.2">
      <c r="A822" s="180">
        <v>1198687135</v>
      </c>
      <c r="B822" s="180" t="s">
        <v>416</v>
      </c>
      <c r="C822" s="180" t="s">
        <v>6197</v>
      </c>
      <c r="D822" s="181"/>
      <c r="E822" s="181"/>
      <c r="F822" s="181"/>
      <c r="G822" s="181"/>
      <c r="H822" s="181"/>
      <c r="I822" s="181"/>
      <c r="J822" s="181"/>
      <c r="L822" s="180">
        <v>1198687135</v>
      </c>
      <c r="M822" s="180" t="s">
        <v>416</v>
      </c>
      <c r="N822" s="180" t="s">
        <v>6197</v>
      </c>
      <c r="O822" s="181"/>
      <c r="P822" s="181"/>
      <c r="Q822" s="181"/>
      <c r="R822" s="181"/>
      <c r="S822" s="181"/>
      <c r="T822" s="181"/>
      <c r="U822" s="181"/>
    </row>
    <row r="823" spans="1:21" ht="28.2">
      <c r="A823" s="180">
        <v>1198687135</v>
      </c>
      <c r="B823" s="180" t="s">
        <v>416</v>
      </c>
      <c r="C823" s="180" t="s">
        <v>6201</v>
      </c>
      <c r="D823" s="181"/>
      <c r="E823" s="181"/>
      <c r="F823" s="181"/>
      <c r="G823" s="181"/>
      <c r="H823" s="181"/>
      <c r="I823" s="181"/>
      <c r="J823" s="181"/>
      <c r="L823" s="180">
        <v>1198687135</v>
      </c>
      <c r="M823" s="180" t="s">
        <v>416</v>
      </c>
      <c r="N823" s="180" t="s">
        <v>6201</v>
      </c>
      <c r="O823" s="181"/>
      <c r="P823" s="181"/>
      <c r="Q823" s="181"/>
      <c r="R823" s="181"/>
      <c r="S823" s="181"/>
      <c r="T823" s="181"/>
      <c r="U823" s="181"/>
    </row>
    <row r="824" spans="1:21" ht="28.2">
      <c r="A824" s="180">
        <v>1198687135</v>
      </c>
      <c r="B824" s="180" t="s">
        <v>416</v>
      </c>
      <c r="C824" s="180" t="s">
        <v>6205</v>
      </c>
      <c r="D824" s="180">
        <v>1</v>
      </c>
      <c r="E824" s="181"/>
      <c r="F824" s="181"/>
      <c r="G824" s="181"/>
      <c r="H824" s="181"/>
      <c r="I824" s="181"/>
      <c r="J824" s="181"/>
      <c r="L824" s="180">
        <v>1198687135</v>
      </c>
      <c r="M824" s="180" t="s">
        <v>416</v>
      </c>
      <c r="N824" s="180" t="s">
        <v>6205</v>
      </c>
      <c r="O824" s="180">
        <v>1</v>
      </c>
      <c r="P824" s="181"/>
      <c r="Q824" s="181"/>
      <c r="R824" s="181"/>
      <c r="S824" s="181"/>
      <c r="T824" s="181"/>
      <c r="U824" s="181"/>
    </row>
    <row r="825" spans="1:21" ht="28.2">
      <c r="A825" s="180">
        <v>1198687135</v>
      </c>
      <c r="B825" s="180" t="s">
        <v>416</v>
      </c>
      <c r="C825" s="180" t="s">
        <v>6210</v>
      </c>
      <c r="D825" s="181"/>
      <c r="E825" s="181"/>
      <c r="F825" s="181"/>
      <c r="G825" s="181"/>
      <c r="H825" s="181"/>
      <c r="I825" s="181"/>
      <c r="J825" s="181"/>
      <c r="L825" s="180">
        <v>1198687135</v>
      </c>
      <c r="M825" s="180" t="s">
        <v>416</v>
      </c>
      <c r="N825" s="180" t="s">
        <v>6210</v>
      </c>
      <c r="O825" s="181"/>
      <c r="P825" s="181"/>
      <c r="Q825" s="181"/>
      <c r="R825" s="181"/>
      <c r="S825" s="181"/>
      <c r="T825" s="181"/>
      <c r="U825" s="181"/>
    </row>
    <row r="826" spans="1:21" ht="28.2">
      <c r="A826" s="180">
        <v>1198687135</v>
      </c>
      <c r="B826" s="180" t="s">
        <v>416</v>
      </c>
      <c r="C826" s="180" t="s">
        <v>6217</v>
      </c>
      <c r="D826" s="180">
        <v>1</v>
      </c>
      <c r="E826" s="180">
        <v>1</v>
      </c>
      <c r="F826" s="180">
        <v>1</v>
      </c>
      <c r="G826" s="180">
        <v>1</v>
      </c>
      <c r="H826" s="180">
        <v>1</v>
      </c>
      <c r="I826" s="180">
        <v>1</v>
      </c>
      <c r="J826" s="181"/>
      <c r="L826" s="180">
        <v>1198687135</v>
      </c>
      <c r="M826" s="180" t="s">
        <v>416</v>
      </c>
      <c r="N826" s="180" t="s">
        <v>6217</v>
      </c>
      <c r="O826" s="180">
        <v>1</v>
      </c>
      <c r="P826" s="180">
        <v>1</v>
      </c>
      <c r="Q826" s="180">
        <v>1</v>
      </c>
      <c r="R826" s="180">
        <v>1</v>
      </c>
      <c r="S826" s="180">
        <v>1</v>
      </c>
      <c r="T826" s="180">
        <v>1</v>
      </c>
      <c r="U826" s="180">
        <v>1</v>
      </c>
    </row>
    <row r="827" spans="1:21" ht="28.2">
      <c r="A827" s="180">
        <v>1198687135</v>
      </c>
      <c r="B827" s="180" t="s">
        <v>416</v>
      </c>
      <c r="C827" s="180" t="s">
        <v>6225</v>
      </c>
      <c r="D827" s="180">
        <v>1</v>
      </c>
      <c r="E827" s="180">
        <v>1</v>
      </c>
      <c r="F827" s="181"/>
      <c r="G827" s="181"/>
      <c r="H827" s="181"/>
      <c r="I827" s="181"/>
      <c r="J827" s="181"/>
      <c r="L827" s="180">
        <v>1198687135</v>
      </c>
      <c r="M827" s="180" t="s">
        <v>416</v>
      </c>
      <c r="N827" s="180" t="s">
        <v>6225</v>
      </c>
      <c r="O827" s="180">
        <v>1</v>
      </c>
      <c r="P827" s="180">
        <v>1</v>
      </c>
      <c r="Q827" s="181"/>
      <c r="R827" s="181"/>
      <c r="S827" s="181"/>
      <c r="T827" s="181"/>
      <c r="U827" s="181"/>
    </row>
    <row r="828" spans="1:21" ht="28.2">
      <c r="A828" s="180">
        <v>1198687135</v>
      </c>
      <c r="B828" s="180" t="s">
        <v>416</v>
      </c>
      <c r="C828" s="180" t="s">
        <v>6233</v>
      </c>
      <c r="D828" s="181"/>
      <c r="E828" s="181"/>
      <c r="F828" s="181"/>
      <c r="G828" s="181"/>
      <c r="H828" s="181"/>
      <c r="I828" s="181"/>
      <c r="J828" s="181"/>
      <c r="L828" s="180">
        <v>1198687135</v>
      </c>
      <c r="M828" s="180" t="s">
        <v>416</v>
      </c>
      <c r="N828" s="180" t="s">
        <v>6233</v>
      </c>
      <c r="O828" s="181"/>
      <c r="P828" s="181"/>
      <c r="Q828" s="181"/>
      <c r="R828" s="181"/>
      <c r="S828" s="181"/>
      <c r="T828" s="181"/>
      <c r="U828" s="181"/>
    </row>
    <row r="829" spans="1:21" ht="28.2">
      <c r="A829" s="180">
        <v>1198687135</v>
      </c>
      <c r="B829" s="180" t="s">
        <v>416</v>
      </c>
      <c r="C829" s="180" t="s">
        <v>6241</v>
      </c>
      <c r="D829" s="181"/>
      <c r="E829" s="181"/>
      <c r="F829" s="181"/>
      <c r="G829" s="181"/>
      <c r="H829" s="181"/>
      <c r="I829" s="181"/>
      <c r="J829" s="181"/>
      <c r="L829" s="180">
        <v>1198687135</v>
      </c>
      <c r="M829" s="180" t="s">
        <v>416</v>
      </c>
      <c r="N829" s="180" t="s">
        <v>6241</v>
      </c>
      <c r="O829" s="181"/>
      <c r="P829" s="181"/>
      <c r="Q829" s="181"/>
      <c r="R829" s="181"/>
      <c r="S829" s="181"/>
      <c r="T829" s="181"/>
      <c r="U829" s="181"/>
    </row>
    <row r="830" spans="1:21" ht="28.2">
      <c r="A830" s="180">
        <v>1198687135</v>
      </c>
      <c r="B830" s="180" t="s">
        <v>416</v>
      </c>
      <c r="C830" s="180" t="s">
        <v>6248</v>
      </c>
      <c r="D830" s="181"/>
      <c r="E830" s="181"/>
      <c r="F830" s="181"/>
      <c r="G830" s="181"/>
      <c r="H830" s="181"/>
      <c r="I830" s="181"/>
      <c r="J830" s="181"/>
      <c r="L830" s="180">
        <v>1198687135</v>
      </c>
      <c r="M830" s="180" t="s">
        <v>416</v>
      </c>
      <c r="N830" s="180" t="s">
        <v>6248</v>
      </c>
      <c r="O830" s="181"/>
      <c r="P830" s="181"/>
      <c r="Q830" s="181"/>
      <c r="R830" s="181"/>
      <c r="S830" s="181"/>
      <c r="T830" s="181"/>
      <c r="U830" s="181"/>
    </row>
    <row r="831" spans="1:21" ht="28.2">
      <c r="A831" s="180">
        <v>1198687135</v>
      </c>
      <c r="B831" s="180" t="s">
        <v>416</v>
      </c>
      <c r="C831" s="180" t="s">
        <v>6252</v>
      </c>
      <c r="D831" s="180">
        <v>2</v>
      </c>
      <c r="E831" s="181"/>
      <c r="F831" s="181"/>
      <c r="G831" s="181"/>
      <c r="H831" s="181"/>
      <c r="I831" s="181"/>
      <c r="J831" s="181"/>
      <c r="L831" s="180">
        <v>1198687135</v>
      </c>
      <c r="M831" s="180" t="s">
        <v>416</v>
      </c>
      <c r="N831" s="180" t="s">
        <v>6252</v>
      </c>
      <c r="O831" s="180">
        <v>2</v>
      </c>
      <c r="P831" s="181"/>
      <c r="Q831" s="181"/>
      <c r="R831" s="181"/>
      <c r="S831" s="181"/>
      <c r="T831" s="181"/>
      <c r="U831" s="181"/>
    </row>
    <row r="832" spans="1:21" ht="28.2">
      <c r="A832" s="180">
        <v>1198687135</v>
      </c>
      <c r="B832" s="180" t="s">
        <v>416</v>
      </c>
      <c r="C832" s="180" t="s">
        <v>6260</v>
      </c>
      <c r="D832" s="181"/>
      <c r="E832" s="181"/>
      <c r="F832" s="181"/>
      <c r="G832" s="181"/>
      <c r="H832" s="181"/>
      <c r="I832" s="181"/>
      <c r="J832" s="181"/>
      <c r="L832" s="180">
        <v>1198687135</v>
      </c>
      <c r="M832" s="180" t="s">
        <v>416</v>
      </c>
      <c r="N832" s="180" t="s">
        <v>6260</v>
      </c>
      <c r="O832" s="181"/>
      <c r="P832" s="181"/>
      <c r="Q832" s="181"/>
      <c r="R832" s="181"/>
      <c r="S832" s="181"/>
      <c r="T832" s="181"/>
      <c r="U832" s="181"/>
    </row>
    <row r="833" spans="1:21" ht="28.2">
      <c r="A833" s="180">
        <v>1198687135</v>
      </c>
      <c r="B833" s="180" t="s">
        <v>416</v>
      </c>
      <c r="C833" s="180" t="s">
        <v>6264</v>
      </c>
      <c r="D833" s="181"/>
      <c r="E833" s="181"/>
      <c r="F833" s="181"/>
      <c r="G833" s="181"/>
      <c r="H833" s="181"/>
      <c r="I833" s="181"/>
      <c r="J833" s="181"/>
      <c r="L833" s="180">
        <v>1198687135</v>
      </c>
      <c r="M833" s="180" t="s">
        <v>416</v>
      </c>
      <c r="N833" s="180" t="s">
        <v>6264</v>
      </c>
      <c r="O833" s="181"/>
      <c r="P833" s="181"/>
      <c r="Q833" s="181"/>
      <c r="R833" s="181"/>
      <c r="S833" s="181"/>
      <c r="T833" s="181"/>
      <c r="U833" s="181"/>
    </row>
    <row r="834" spans="1:21" ht="41.4">
      <c r="A834" s="180">
        <v>1198687135</v>
      </c>
      <c r="B834" s="180" t="s">
        <v>416</v>
      </c>
      <c r="C834" s="180" t="s">
        <v>6271</v>
      </c>
      <c r="D834" s="181"/>
      <c r="E834" s="181"/>
      <c r="F834" s="181"/>
      <c r="G834" s="181"/>
      <c r="H834" s="181"/>
      <c r="I834" s="181"/>
      <c r="J834" s="181"/>
      <c r="L834" s="180">
        <v>1198687135</v>
      </c>
      <c r="M834" s="180" t="s">
        <v>416</v>
      </c>
      <c r="N834" s="180" t="s">
        <v>6271</v>
      </c>
      <c r="O834" s="181"/>
      <c r="P834" s="181"/>
      <c r="Q834" s="181"/>
      <c r="R834" s="181"/>
      <c r="S834" s="181"/>
      <c r="T834" s="181"/>
      <c r="U834" s="181"/>
    </row>
    <row r="835" spans="1:21" ht="28.2">
      <c r="A835" s="180">
        <v>1198687135</v>
      </c>
      <c r="B835" s="180" t="s">
        <v>416</v>
      </c>
      <c r="C835" s="180" t="s">
        <v>6275</v>
      </c>
      <c r="D835" s="181"/>
      <c r="E835" s="181"/>
      <c r="F835" s="181"/>
      <c r="G835" s="181"/>
      <c r="H835" s="181"/>
      <c r="I835" s="181"/>
      <c r="J835" s="181"/>
      <c r="L835" s="180">
        <v>1198687135</v>
      </c>
      <c r="M835" s="180" t="s">
        <v>416</v>
      </c>
      <c r="N835" s="180" t="s">
        <v>6275</v>
      </c>
      <c r="O835" s="181"/>
      <c r="P835" s="181"/>
      <c r="Q835" s="181"/>
      <c r="R835" s="181"/>
      <c r="S835" s="181"/>
      <c r="T835" s="181"/>
      <c r="U835" s="181"/>
    </row>
    <row r="836" spans="1:21" ht="28.2">
      <c r="A836" s="180">
        <v>1198687135</v>
      </c>
      <c r="B836" s="180" t="s">
        <v>416</v>
      </c>
      <c r="C836" s="180" t="s">
        <v>6283</v>
      </c>
      <c r="D836" s="180">
        <v>1</v>
      </c>
      <c r="E836" s="181"/>
      <c r="F836" s="181"/>
      <c r="G836" s="181"/>
      <c r="H836" s="181"/>
      <c r="I836" s="181"/>
      <c r="J836" s="181"/>
      <c r="L836" s="180">
        <v>1198687135</v>
      </c>
      <c r="M836" s="180" t="s">
        <v>416</v>
      </c>
      <c r="N836" s="180" t="s">
        <v>6283</v>
      </c>
      <c r="O836" s="180">
        <v>1</v>
      </c>
      <c r="P836" s="181"/>
      <c r="Q836" s="181"/>
      <c r="R836" s="181"/>
      <c r="S836" s="181"/>
      <c r="T836" s="181"/>
      <c r="U836" s="181"/>
    </row>
    <row r="837" spans="1:21" ht="28.2">
      <c r="A837" s="180">
        <v>1198687135</v>
      </c>
      <c r="B837" s="180" t="s">
        <v>416</v>
      </c>
      <c r="C837" s="180" t="s">
        <v>6290</v>
      </c>
      <c r="D837" s="181"/>
      <c r="E837" s="181"/>
      <c r="F837" s="181"/>
      <c r="G837" s="181"/>
      <c r="H837" s="181"/>
      <c r="I837" s="181"/>
      <c r="J837" s="181"/>
      <c r="L837" s="180">
        <v>1198687135</v>
      </c>
      <c r="M837" s="180" t="s">
        <v>416</v>
      </c>
      <c r="N837" s="180" t="s">
        <v>6290</v>
      </c>
      <c r="O837" s="181"/>
      <c r="P837" s="181"/>
      <c r="Q837" s="181"/>
      <c r="R837" s="181"/>
      <c r="S837" s="181"/>
      <c r="T837" s="181"/>
      <c r="U837" s="181"/>
    </row>
    <row r="838" spans="1:21" ht="28.2">
      <c r="A838" s="180">
        <v>1198687135</v>
      </c>
      <c r="B838" s="180" t="s">
        <v>416</v>
      </c>
      <c r="C838" s="180" t="s">
        <v>6294</v>
      </c>
      <c r="D838" s="181"/>
      <c r="E838" s="181"/>
      <c r="F838" s="181"/>
      <c r="G838" s="181"/>
      <c r="H838" s="181"/>
      <c r="I838" s="181"/>
      <c r="J838" s="181"/>
      <c r="L838" s="180">
        <v>1198687135</v>
      </c>
      <c r="M838" s="180" t="s">
        <v>416</v>
      </c>
      <c r="N838" s="180" t="s">
        <v>6294</v>
      </c>
      <c r="O838" s="181"/>
      <c r="P838" s="181"/>
      <c r="Q838" s="181"/>
      <c r="R838" s="181"/>
      <c r="S838" s="181"/>
      <c r="T838" s="181"/>
      <c r="U838" s="181"/>
    </row>
    <row r="839" spans="1:21" ht="28.2">
      <c r="A839" s="180">
        <v>1198687135</v>
      </c>
      <c r="B839" s="180" t="s">
        <v>416</v>
      </c>
      <c r="C839" s="180" t="s">
        <v>6302</v>
      </c>
      <c r="D839" s="180">
        <v>5</v>
      </c>
      <c r="E839" s="180">
        <v>5</v>
      </c>
      <c r="F839" s="180">
        <v>1</v>
      </c>
      <c r="G839" s="180">
        <v>1</v>
      </c>
      <c r="H839" s="180">
        <v>1</v>
      </c>
      <c r="I839" s="180">
        <v>1</v>
      </c>
      <c r="J839" s="181"/>
      <c r="L839" s="180">
        <v>1198687135</v>
      </c>
      <c r="M839" s="180" t="s">
        <v>416</v>
      </c>
      <c r="N839" s="180" t="s">
        <v>6302</v>
      </c>
      <c r="O839" s="180">
        <v>5</v>
      </c>
      <c r="P839" s="180">
        <v>5</v>
      </c>
      <c r="Q839" s="180">
        <v>1</v>
      </c>
      <c r="R839" s="180">
        <v>1</v>
      </c>
      <c r="S839" s="180">
        <v>1</v>
      </c>
      <c r="T839" s="180">
        <v>1</v>
      </c>
      <c r="U839" s="181"/>
    </row>
    <row r="840" spans="1:21" ht="28.2">
      <c r="A840" s="180">
        <v>1198687135</v>
      </c>
      <c r="B840" s="180" t="s">
        <v>416</v>
      </c>
      <c r="C840" s="180" t="s">
        <v>6310</v>
      </c>
      <c r="D840" s="181"/>
      <c r="E840" s="181"/>
      <c r="F840" s="181"/>
      <c r="G840" s="181"/>
      <c r="H840" s="181"/>
      <c r="I840" s="181"/>
      <c r="J840" s="181"/>
      <c r="L840" s="180">
        <v>1198687135</v>
      </c>
      <c r="M840" s="180" t="s">
        <v>416</v>
      </c>
      <c r="N840" s="180" t="s">
        <v>6310</v>
      </c>
      <c r="O840" s="181"/>
      <c r="P840" s="181"/>
      <c r="Q840" s="181"/>
      <c r="R840" s="181"/>
      <c r="S840" s="181"/>
      <c r="T840" s="181"/>
      <c r="U840" s="181"/>
    </row>
    <row r="841" spans="1:21" ht="41.4">
      <c r="A841" s="180">
        <v>1198687135</v>
      </c>
      <c r="B841" s="180" t="s">
        <v>416</v>
      </c>
      <c r="C841" s="180" t="s">
        <v>10731</v>
      </c>
      <c r="D841" s="180">
        <v>1</v>
      </c>
      <c r="E841" s="180">
        <v>1</v>
      </c>
      <c r="F841" s="181"/>
      <c r="G841" s="181"/>
      <c r="H841" s="181"/>
      <c r="I841" s="181"/>
      <c r="J841" s="181"/>
      <c r="L841" s="180">
        <v>1198687135</v>
      </c>
      <c r="M841" s="180" t="s">
        <v>416</v>
      </c>
      <c r="N841" s="180" t="s">
        <v>10731</v>
      </c>
      <c r="O841" s="180">
        <v>1</v>
      </c>
      <c r="P841" s="180">
        <v>1</v>
      </c>
      <c r="Q841" s="181"/>
      <c r="R841" s="181"/>
      <c r="S841" s="181"/>
      <c r="T841" s="181"/>
      <c r="U841" s="181"/>
    </row>
    <row r="842" spans="1:21" ht="28.2">
      <c r="A842" s="180">
        <v>1198687135</v>
      </c>
      <c r="B842" s="180" t="s">
        <v>416</v>
      </c>
      <c r="C842" s="180" t="s">
        <v>6322</v>
      </c>
      <c r="D842" s="180">
        <v>1</v>
      </c>
      <c r="E842" s="181"/>
      <c r="F842" s="181"/>
      <c r="G842" s="181"/>
      <c r="H842" s="181"/>
      <c r="I842" s="181"/>
      <c r="J842" s="181"/>
      <c r="L842" s="180">
        <v>1198687135</v>
      </c>
      <c r="M842" s="180" t="s">
        <v>416</v>
      </c>
      <c r="N842" s="180" t="s">
        <v>6322</v>
      </c>
      <c r="O842" s="180">
        <v>1</v>
      </c>
      <c r="P842" s="181"/>
      <c r="Q842" s="181"/>
      <c r="R842" s="181"/>
      <c r="S842" s="181"/>
      <c r="T842" s="181"/>
      <c r="U842" s="181"/>
    </row>
    <row r="843" spans="1:21" ht="28.2">
      <c r="A843" s="180">
        <v>1198687135</v>
      </c>
      <c r="B843" s="180" t="s">
        <v>416</v>
      </c>
      <c r="C843" s="180" t="s">
        <v>6330</v>
      </c>
      <c r="D843" s="181"/>
      <c r="E843" s="181"/>
      <c r="F843" s="181"/>
      <c r="G843" s="181"/>
      <c r="H843" s="181"/>
      <c r="I843" s="181"/>
      <c r="J843" s="181"/>
      <c r="L843" s="180">
        <v>1198687135</v>
      </c>
      <c r="M843" s="180" t="s">
        <v>416</v>
      </c>
      <c r="N843" s="180" t="s">
        <v>6330</v>
      </c>
      <c r="O843" s="181"/>
      <c r="P843" s="181"/>
      <c r="Q843" s="181"/>
      <c r="R843" s="181"/>
      <c r="S843" s="181"/>
      <c r="T843" s="181"/>
      <c r="U843" s="181"/>
    </row>
    <row r="844" spans="1:21" ht="41.4">
      <c r="A844" s="180">
        <v>1198687135</v>
      </c>
      <c r="B844" s="180" t="s">
        <v>416</v>
      </c>
      <c r="C844" s="180" t="s">
        <v>10732</v>
      </c>
      <c r="D844" s="180">
        <v>3</v>
      </c>
      <c r="E844" s="180">
        <v>3</v>
      </c>
      <c r="F844" s="180">
        <v>3</v>
      </c>
      <c r="G844" s="180">
        <v>3</v>
      </c>
      <c r="H844" s="181"/>
      <c r="I844" s="181"/>
      <c r="J844" s="181"/>
      <c r="L844" s="180">
        <v>1198687135</v>
      </c>
      <c r="M844" s="180" t="s">
        <v>416</v>
      </c>
      <c r="N844" s="180" t="s">
        <v>10732</v>
      </c>
      <c r="O844" s="180">
        <v>3</v>
      </c>
      <c r="P844" s="180">
        <v>3</v>
      </c>
      <c r="Q844" s="180">
        <v>3</v>
      </c>
      <c r="R844" s="180">
        <v>3</v>
      </c>
      <c r="S844" s="180">
        <v>3</v>
      </c>
      <c r="T844" s="180">
        <v>3</v>
      </c>
      <c r="U844" s="180">
        <v>3</v>
      </c>
    </row>
    <row r="845" spans="1:21" ht="41.4">
      <c r="A845" s="180">
        <v>1198687135</v>
      </c>
      <c r="B845" s="180" t="s">
        <v>416</v>
      </c>
      <c r="C845" s="180" t="s">
        <v>10733</v>
      </c>
      <c r="D845" s="180">
        <v>1</v>
      </c>
      <c r="E845" s="180">
        <v>1</v>
      </c>
      <c r="F845" s="180">
        <v>1</v>
      </c>
      <c r="G845" s="180">
        <v>1</v>
      </c>
      <c r="H845" s="181"/>
      <c r="I845" s="181"/>
      <c r="J845" s="181"/>
      <c r="L845" s="180">
        <v>1198687135</v>
      </c>
      <c r="M845" s="180" t="s">
        <v>416</v>
      </c>
      <c r="N845" s="180" t="s">
        <v>10733</v>
      </c>
      <c r="O845" s="180">
        <v>1</v>
      </c>
      <c r="P845" s="180">
        <v>1</v>
      </c>
      <c r="Q845" s="180">
        <v>1</v>
      </c>
      <c r="R845" s="180">
        <v>1</v>
      </c>
      <c r="S845" s="180">
        <v>1</v>
      </c>
      <c r="T845" s="180">
        <v>1</v>
      </c>
      <c r="U845" s="180">
        <v>1</v>
      </c>
    </row>
    <row r="846" spans="1:21" ht="28.2">
      <c r="A846" s="180">
        <v>1198687135</v>
      </c>
      <c r="B846" s="180" t="s">
        <v>416</v>
      </c>
      <c r="C846" s="180" t="s">
        <v>6349</v>
      </c>
      <c r="D846" s="180">
        <v>1</v>
      </c>
      <c r="E846" s="180">
        <v>1</v>
      </c>
      <c r="F846" s="180">
        <v>1</v>
      </c>
      <c r="G846" s="180">
        <v>1</v>
      </c>
      <c r="H846" s="180">
        <v>1</v>
      </c>
      <c r="I846" s="180">
        <v>1</v>
      </c>
      <c r="J846" s="181"/>
      <c r="L846" s="180">
        <v>1198687135</v>
      </c>
      <c r="M846" s="180" t="s">
        <v>416</v>
      </c>
      <c r="N846" s="180" t="s">
        <v>6349</v>
      </c>
      <c r="O846" s="180">
        <v>1</v>
      </c>
      <c r="P846" s="180">
        <v>1</v>
      </c>
      <c r="Q846" s="180">
        <v>1</v>
      </c>
      <c r="R846" s="180">
        <v>1</v>
      </c>
      <c r="S846" s="180">
        <v>1</v>
      </c>
      <c r="T846" s="180">
        <v>1</v>
      </c>
      <c r="U846" s="181"/>
    </row>
    <row r="847" spans="1:21" ht="28.2">
      <c r="A847" s="180">
        <v>1198687135</v>
      </c>
      <c r="B847" s="180" t="s">
        <v>416</v>
      </c>
      <c r="C847" s="180" t="s">
        <v>6354</v>
      </c>
      <c r="D847" s="181"/>
      <c r="E847" s="181"/>
      <c r="F847" s="181"/>
      <c r="G847" s="181"/>
      <c r="H847" s="181"/>
      <c r="I847" s="181"/>
      <c r="J847" s="181"/>
      <c r="L847" s="180">
        <v>1198687135</v>
      </c>
      <c r="M847" s="180" t="s">
        <v>416</v>
      </c>
      <c r="N847" s="180" t="s">
        <v>6354</v>
      </c>
      <c r="O847" s="181"/>
      <c r="P847" s="181"/>
      <c r="Q847" s="181"/>
      <c r="R847" s="181"/>
      <c r="S847" s="181"/>
      <c r="T847" s="181"/>
      <c r="U847" s="181"/>
    </row>
    <row r="848" spans="1:21" ht="28.2">
      <c r="A848" s="180">
        <v>1198687135</v>
      </c>
      <c r="B848" s="180" t="s">
        <v>416</v>
      </c>
      <c r="C848" s="180" t="s">
        <v>6359</v>
      </c>
      <c r="D848" s="181"/>
      <c r="E848" s="181"/>
      <c r="F848" s="181"/>
      <c r="G848" s="181"/>
      <c r="H848" s="181"/>
      <c r="I848" s="181"/>
      <c r="J848" s="181"/>
      <c r="L848" s="180">
        <v>1198687135</v>
      </c>
      <c r="M848" s="180" t="s">
        <v>416</v>
      </c>
      <c r="N848" s="180" t="s">
        <v>6359</v>
      </c>
      <c r="O848" s="181"/>
      <c r="P848" s="181"/>
      <c r="Q848" s="181"/>
      <c r="R848" s="181"/>
      <c r="S848" s="181"/>
      <c r="T848" s="181"/>
      <c r="U848" s="181"/>
    </row>
    <row r="849" spans="1:21" ht="28.2">
      <c r="A849" s="180">
        <v>1198687135</v>
      </c>
      <c r="B849" s="180" t="s">
        <v>416</v>
      </c>
      <c r="C849" s="180" t="s">
        <v>6365</v>
      </c>
      <c r="D849" s="181"/>
      <c r="E849" s="181"/>
      <c r="F849" s="181"/>
      <c r="G849" s="181"/>
      <c r="H849" s="181"/>
      <c r="I849" s="181"/>
      <c r="J849" s="181"/>
      <c r="L849" s="180">
        <v>1198687135</v>
      </c>
      <c r="M849" s="180" t="s">
        <v>416</v>
      </c>
      <c r="N849" s="180" t="s">
        <v>6365</v>
      </c>
      <c r="O849" s="181"/>
      <c r="P849" s="181"/>
      <c r="Q849" s="181"/>
      <c r="R849" s="181"/>
      <c r="S849" s="181"/>
      <c r="T849" s="181"/>
      <c r="U849" s="181"/>
    </row>
    <row r="850" spans="1:21" ht="28.2">
      <c r="A850" s="180">
        <v>1198687135</v>
      </c>
      <c r="B850" s="180" t="s">
        <v>416</v>
      </c>
      <c r="C850" s="180" t="s">
        <v>6373</v>
      </c>
      <c r="D850" s="181"/>
      <c r="E850" s="181"/>
      <c r="F850" s="181"/>
      <c r="G850" s="181"/>
      <c r="H850" s="181"/>
      <c r="I850" s="181"/>
      <c r="J850" s="181"/>
      <c r="L850" s="180">
        <v>1198687135</v>
      </c>
      <c r="M850" s="180" t="s">
        <v>416</v>
      </c>
      <c r="N850" s="180" t="s">
        <v>6373</v>
      </c>
      <c r="O850" s="181"/>
      <c r="P850" s="181"/>
      <c r="Q850" s="181"/>
      <c r="R850" s="181"/>
      <c r="S850" s="181"/>
      <c r="T850" s="181"/>
      <c r="U850" s="181"/>
    </row>
    <row r="851" spans="1:21" ht="28.2">
      <c r="A851" s="180">
        <v>1198687135</v>
      </c>
      <c r="B851" s="180" t="s">
        <v>416</v>
      </c>
      <c r="C851" s="180" t="s">
        <v>6381</v>
      </c>
      <c r="D851" s="181"/>
      <c r="E851" s="181"/>
      <c r="F851" s="181"/>
      <c r="G851" s="181"/>
      <c r="H851" s="181"/>
      <c r="I851" s="181"/>
      <c r="J851" s="181"/>
      <c r="L851" s="180">
        <v>1198687135</v>
      </c>
      <c r="M851" s="180" t="s">
        <v>416</v>
      </c>
      <c r="N851" s="180" t="s">
        <v>6381</v>
      </c>
      <c r="O851" s="181"/>
      <c r="P851" s="181"/>
      <c r="Q851" s="181"/>
      <c r="R851" s="181"/>
      <c r="S851" s="181"/>
      <c r="T851" s="181"/>
      <c r="U851" s="181"/>
    </row>
    <row r="852" spans="1:21" ht="28.2">
      <c r="A852" s="180">
        <v>1198687135</v>
      </c>
      <c r="B852" s="180" t="s">
        <v>416</v>
      </c>
      <c r="C852" s="180" t="s">
        <v>6385</v>
      </c>
      <c r="D852" s="180">
        <v>1</v>
      </c>
      <c r="E852" s="181"/>
      <c r="F852" s="181"/>
      <c r="G852" s="181"/>
      <c r="H852" s="181"/>
      <c r="I852" s="181"/>
      <c r="J852" s="181"/>
      <c r="L852" s="180">
        <v>1198687135</v>
      </c>
      <c r="M852" s="180" t="s">
        <v>416</v>
      </c>
      <c r="N852" s="180" t="s">
        <v>6385</v>
      </c>
      <c r="O852" s="180">
        <v>1</v>
      </c>
      <c r="P852" s="181"/>
      <c r="Q852" s="181"/>
      <c r="R852" s="181"/>
      <c r="S852" s="181"/>
      <c r="T852" s="181"/>
      <c r="U852" s="181"/>
    </row>
    <row r="853" spans="1:21" ht="28.2">
      <c r="A853" s="180">
        <v>1198687135</v>
      </c>
      <c r="B853" s="180" t="s">
        <v>416</v>
      </c>
      <c r="C853" s="180" t="s">
        <v>6393</v>
      </c>
      <c r="D853" s="180">
        <v>2</v>
      </c>
      <c r="E853" s="180">
        <v>2</v>
      </c>
      <c r="F853" s="180">
        <v>2</v>
      </c>
      <c r="G853" s="180">
        <v>2</v>
      </c>
      <c r="H853" s="180">
        <v>2</v>
      </c>
      <c r="I853" s="180">
        <v>2</v>
      </c>
      <c r="J853" s="181"/>
      <c r="L853" s="180">
        <v>1198687135</v>
      </c>
      <c r="M853" s="180" t="s">
        <v>416</v>
      </c>
      <c r="N853" s="180" t="s">
        <v>6393</v>
      </c>
      <c r="O853" s="180">
        <v>2</v>
      </c>
      <c r="P853" s="180">
        <v>2</v>
      </c>
      <c r="Q853" s="180">
        <v>2</v>
      </c>
      <c r="R853" s="180">
        <v>2</v>
      </c>
      <c r="S853" s="180">
        <v>2</v>
      </c>
      <c r="T853" s="180">
        <v>2</v>
      </c>
      <c r="U853" s="180">
        <v>2</v>
      </c>
    </row>
    <row r="854" spans="1:21" ht="28.2">
      <c r="A854" s="180">
        <v>1198687135</v>
      </c>
      <c r="B854" s="180" t="s">
        <v>416</v>
      </c>
      <c r="C854" s="180" t="s">
        <v>6399</v>
      </c>
      <c r="D854" s="181"/>
      <c r="E854" s="181"/>
      <c r="F854" s="181"/>
      <c r="G854" s="181"/>
      <c r="H854" s="181"/>
      <c r="I854" s="181"/>
      <c r="J854" s="181"/>
      <c r="L854" s="180">
        <v>1198687135</v>
      </c>
      <c r="M854" s="180" t="s">
        <v>416</v>
      </c>
      <c r="N854" s="180" t="s">
        <v>6399</v>
      </c>
      <c r="O854" s="181"/>
      <c r="P854" s="181"/>
      <c r="Q854" s="181"/>
      <c r="R854" s="181"/>
      <c r="S854" s="181"/>
      <c r="T854" s="181"/>
      <c r="U854" s="181"/>
    </row>
    <row r="855" spans="1:21" ht="28.2">
      <c r="A855" s="180">
        <v>1198687135</v>
      </c>
      <c r="B855" s="180" t="s">
        <v>416</v>
      </c>
      <c r="C855" s="180" t="s">
        <v>6403</v>
      </c>
      <c r="D855" s="180">
        <v>1</v>
      </c>
      <c r="E855" s="181"/>
      <c r="F855" s="181"/>
      <c r="G855" s="181"/>
      <c r="H855" s="181"/>
      <c r="I855" s="181"/>
      <c r="J855" s="181"/>
      <c r="L855" s="180">
        <v>1198687135</v>
      </c>
      <c r="M855" s="180" t="s">
        <v>416</v>
      </c>
      <c r="N855" s="180" t="s">
        <v>6403</v>
      </c>
      <c r="O855" s="180">
        <v>1</v>
      </c>
      <c r="P855" s="181"/>
      <c r="Q855" s="181"/>
      <c r="R855" s="181"/>
      <c r="S855" s="181"/>
      <c r="T855" s="181"/>
      <c r="U855" s="181"/>
    </row>
    <row r="856" spans="1:21" ht="28.2">
      <c r="A856" s="180">
        <v>1198687135</v>
      </c>
      <c r="B856" s="180" t="s">
        <v>416</v>
      </c>
      <c r="C856" s="180" t="s">
        <v>6412</v>
      </c>
      <c r="D856" s="181"/>
      <c r="E856" s="181"/>
      <c r="F856" s="181"/>
      <c r="G856" s="181"/>
      <c r="H856" s="181"/>
      <c r="I856" s="181"/>
      <c r="J856" s="181"/>
      <c r="L856" s="180">
        <v>1198687135</v>
      </c>
      <c r="M856" s="180" t="s">
        <v>416</v>
      </c>
      <c r="N856" s="180" t="s">
        <v>6412</v>
      </c>
      <c r="O856" s="181"/>
      <c r="P856" s="181"/>
      <c r="Q856" s="181"/>
      <c r="R856" s="181"/>
      <c r="S856" s="181"/>
      <c r="T856" s="181"/>
      <c r="U856" s="181"/>
    </row>
    <row r="857" spans="1:21" ht="28.2">
      <c r="A857" s="180">
        <v>1198687135</v>
      </c>
      <c r="B857" s="180" t="s">
        <v>416</v>
      </c>
      <c r="C857" s="180" t="s">
        <v>6421</v>
      </c>
      <c r="D857" s="181"/>
      <c r="E857" s="181"/>
      <c r="F857" s="181"/>
      <c r="G857" s="181"/>
      <c r="H857" s="181"/>
      <c r="I857" s="181"/>
      <c r="J857" s="181"/>
      <c r="L857" s="180">
        <v>1198687135</v>
      </c>
      <c r="M857" s="180" t="s">
        <v>416</v>
      </c>
      <c r="N857" s="180" t="s">
        <v>6421</v>
      </c>
      <c r="O857" s="181"/>
      <c r="P857" s="181"/>
      <c r="Q857" s="181"/>
      <c r="R857" s="181"/>
      <c r="S857" s="181"/>
      <c r="T857" s="181"/>
      <c r="U857" s="181"/>
    </row>
    <row r="858" spans="1:21" ht="41.4">
      <c r="A858" s="180">
        <v>1198687135</v>
      </c>
      <c r="B858" s="180" t="s">
        <v>416</v>
      </c>
      <c r="C858" s="180" t="s">
        <v>6428</v>
      </c>
      <c r="D858" s="180">
        <v>2</v>
      </c>
      <c r="E858" s="180">
        <v>1</v>
      </c>
      <c r="F858" s="180">
        <v>1</v>
      </c>
      <c r="G858" s="180">
        <v>1</v>
      </c>
      <c r="H858" s="180">
        <v>1</v>
      </c>
      <c r="I858" s="180">
        <v>1</v>
      </c>
      <c r="J858" s="181"/>
      <c r="L858" s="180">
        <v>1198687135</v>
      </c>
      <c r="M858" s="180" t="s">
        <v>416</v>
      </c>
      <c r="N858" s="180" t="s">
        <v>6428</v>
      </c>
      <c r="O858" s="180">
        <v>2</v>
      </c>
      <c r="P858" s="180">
        <v>1</v>
      </c>
      <c r="Q858" s="180">
        <v>1</v>
      </c>
      <c r="R858" s="180">
        <v>1</v>
      </c>
      <c r="S858" s="180">
        <v>1</v>
      </c>
      <c r="T858" s="180">
        <v>1</v>
      </c>
      <c r="U858" s="180">
        <v>1</v>
      </c>
    </row>
    <row r="859" spans="1:21" ht="28.2">
      <c r="A859" s="180">
        <v>1198687135</v>
      </c>
      <c r="B859" s="180" t="s">
        <v>416</v>
      </c>
      <c r="C859" s="180" t="s">
        <v>6432</v>
      </c>
      <c r="D859" s="180">
        <v>1</v>
      </c>
      <c r="E859" s="180">
        <v>1</v>
      </c>
      <c r="F859" s="180">
        <v>1</v>
      </c>
      <c r="G859" s="180">
        <v>1</v>
      </c>
      <c r="H859" s="180">
        <v>1</v>
      </c>
      <c r="I859" s="181"/>
      <c r="J859" s="181"/>
      <c r="L859" s="180">
        <v>1198687135</v>
      </c>
      <c r="M859" s="180" t="s">
        <v>416</v>
      </c>
      <c r="N859" s="180" t="s">
        <v>6432</v>
      </c>
      <c r="O859" s="180">
        <v>1</v>
      </c>
      <c r="P859" s="180">
        <v>1</v>
      </c>
      <c r="Q859" s="180">
        <v>1</v>
      </c>
      <c r="R859" s="180">
        <v>1</v>
      </c>
      <c r="S859" s="180">
        <v>1</v>
      </c>
      <c r="T859" s="181"/>
      <c r="U859" s="181"/>
    </row>
    <row r="860" spans="1:21" ht="28.2">
      <c r="A860" s="180">
        <v>1198687135</v>
      </c>
      <c r="B860" s="180" t="s">
        <v>416</v>
      </c>
      <c r="C860" s="180" t="s">
        <v>6440</v>
      </c>
      <c r="D860" s="180">
        <v>1</v>
      </c>
      <c r="E860" s="180">
        <v>1</v>
      </c>
      <c r="F860" s="180">
        <v>1</v>
      </c>
      <c r="G860" s="180">
        <v>1</v>
      </c>
      <c r="H860" s="180">
        <v>1</v>
      </c>
      <c r="I860" s="180">
        <v>1</v>
      </c>
      <c r="J860" s="181"/>
      <c r="L860" s="180">
        <v>1198687135</v>
      </c>
      <c r="M860" s="180" t="s">
        <v>416</v>
      </c>
      <c r="N860" s="180" t="s">
        <v>6440</v>
      </c>
      <c r="O860" s="180">
        <v>1</v>
      </c>
      <c r="P860" s="180">
        <v>1</v>
      </c>
      <c r="Q860" s="180">
        <v>1</v>
      </c>
      <c r="R860" s="180">
        <v>1</v>
      </c>
      <c r="S860" s="180">
        <v>1</v>
      </c>
      <c r="T860" s="180">
        <v>1</v>
      </c>
      <c r="U860" s="181"/>
    </row>
    <row r="861" spans="1:21" ht="28.2">
      <c r="A861" s="180">
        <v>1198687135</v>
      </c>
      <c r="B861" s="180" t="s">
        <v>416</v>
      </c>
      <c r="C861" s="180" t="s">
        <v>6447</v>
      </c>
      <c r="D861" s="180">
        <v>1</v>
      </c>
      <c r="E861" s="180">
        <v>1</v>
      </c>
      <c r="F861" s="180">
        <v>1</v>
      </c>
      <c r="G861" s="180">
        <v>1</v>
      </c>
      <c r="H861" s="180">
        <v>1</v>
      </c>
      <c r="I861" s="180">
        <v>1</v>
      </c>
      <c r="J861" s="181"/>
      <c r="L861" s="180">
        <v>1198687135</v>
      </c>
      <c r="M861" s="180" t="s">
        <v>416</v>
      </c>
      <c r="N861" s="180" t="s">
        <v>6447</v>
      </c>
      <c r="O861" s="180">
        <v>1</v>
      </c>
      <c r="P861" s="180">
        <v>1</v>
      </c>
      <c r="Q861" s="180">
        <v>1</v>
      </c>
      <c r="R861" s="180">
        <v>1</v>
      </c>
      <c r="S861" s="180">
        <v>1</v>
      </c>
      <c r="T861" s="180">
        <v>1</v>
      </c>
      <c r="U861" s="180">
        <v>1</v>
      </c>
    </row>
    <row r="862" spans="1:21" ht="28.2">
      <c r="A862" s="180">
        <v>1198687135</v>
      </c>
      <c r="B862" s="180" t="s">
        <v>416</v>
      </c>
      <c r="C862" s="180" t="s">
        <v>6455</v>
      </c>
      <c r="D862" s="180">
        <v>2</v>
      </c>
      <c r="E862" s="180">
        <v>2</v>
      </c>
      <c r="F862" s="180">
        <v>2</v>
      </c>
      <c r="G862" s="180">
        <v>2</v>
      </c>
      <c r="H862" s="180">
        <v>2</v>
      </c>
      <c r="I862" s="180">
        <v>2</v>
      </c>
      <c r="J862" s="181"/>
      <c r="L862" s="180">
        <v>1198687135</v>
      </c>
      <c r="M862" s="180" t="s">
        <v>416</v>
      </c>
      <c r="N862" s="180" t="s">
        <v>6455</v>
      </c>
      <c r="O862" s="180">
        <v>2</v>
      </c>
      <c r="P862" s="180">
        <v>2</v>
      </c>
      <c r="Q862" s="180">
        <v>2</v>
      </c>
      <c r="R862" s="180">
        <v>2</v>
      </c>
      <c r="S862" s="180">
        <v>2</v>
      </c>
      <c r="T862" s="180">
        <v>2</v>
      </c>
      <c r="U862" s="180">
        <v>2</v>
      </c>
    </row>
    <row r="863" spans="1:21" ht="28.2">
      <c r="A863" s="180">
        <v>1198687135</v>
      </c>
      <c r="B863" s="180" t="s">
        <v>416</v>
      </c>
      <c r="C863" s="180" t="s">
        <v>6459</v>
      </c>
      <c r="D863" s="180">
        <v>1</v>
      </c>
      <c r="E863" s="181"/>
      <c r="F863" s="181"/>
      <c r="G863" s="181"/>
      <c r="H863" s="181"/>
      <c r="I863" s="181"/>
      <c r="J863" s="181"/>
      <c r="L863" s="180">
        <v>1198687135</v>
      </c>
      <c r="M863" s="180" t="s">
        <v>416</v>
      </c>
      <c r="N863" s="180" t="s">
        <v>6459</v>
      </c>
      <c r="O863" s="180">
        <v>1</v>
      </c>
      <c r="P863" s="181"/>
      <c r="Q863" s="181"/>
      <c r="R863" s="181"/>
      <c r="S863" s="181"/>
      <c r="T863" s="181"/>
      <c r="U863" s="181"/>
    </row>
    <row r="864" spans="1:21" ht="28.2">
      <c r="A864" s="180">
        <v>1198687135</v>
      </c>
      <c r="B864" s="180" t="s">
        <v>416</v>
      </c>
      <c r="C864" s="180" t="s">
        <v>6467</v>
      </c>
      <c r="D864" s="180">
        <v>2</v>
      </c>
      <c r="E864" s="181"/>
      <c r="F864" s="181"/>
      <c r="G864" s="181"/>
      <c r="H864" s="181"/>
      <c r="I864" s="181"/>
      <c r="J864" s="181"/>
      <c r="L864" s="180">
        <v>1198687135</v>
      </c>
      <c r="M864" s="180" t="s">
        <v>416</v>
      </c>
      <c r="N864" s="180" t="s">
        <v>6467</v>
      </c>
      <c r="O864" s="180">
        <v>2</v>
      </c>
      <c r="P864" s="181"/>
      <c r="Q864" s="181"/>
      <c r="R864" s="181"/>
      <c r="S864" s="181"/>
      <c r="T864" s="181"/>
      <c r="U864" s="181"/>
    </row>
    <row r="865" spans="1:21" ht="28.2">
      <c r="A865" s="180">
        <v>1198687135</v>
      </c>
      <c r="B865" s="180" t="s">
        <v>416</v>
      </c>
      <c r="C865" s="180" t="s">
        <v>6474</v>
      </c>
      <c r="D865" s="181"/>
      <c r="E865" s="181"/>
      <c r="F865" s="181"/>
      <c r="G865" s="181"/>
      <c r="H865" s="181"/>
      <c r="I865" s="181"/>
      <c r="J865" s="181"/>
      <c r="L865" s="180">
        <v>1198687135</v>
      </c>
      <c r="M865" s="180" t="s">
        <v>416</v>
      </c>
      <c r="N865" s="180" t="s">
        <v>6474</v>
      </c>
      <c r="O865" s="181"/>
      <c r="P865" s="181"/>
      <c r="Q865" s="181"/>
      <c r="R865" s="181"/>
      <c r="S865" s="181"/>
      <c r="T865" s="181"/>
      <c r="U865" s="181"/>
    </row>
    <row r="866" spans="1:21" ht="28.2">
      <c r="A866" s="180">
        <v>1198687135</v>
      </c>
      <c r="B866" s="180" t="s">
        <v>416</v>
      </c>
      <c r="C866" s="180" t="s">
        <v>6483</v>
      </c>
      <c r="D866" s="181"/>
      <c r="E866" s="181"/>
      <c r="F866" s="181"/>
      <c r="G866" s="181"/>
      <c r="H866" s="181"/>
      <c r="I866" s="181"/>
      <c r="J866" s="181"/>
      <c r="L866" s="180">
        <v>1198687135</v>
      </c>
      <c r="M866" s="180" t="s">
        <v>416</v>
      </c>
      <c r="N866" s="180" t="s">
        <v>6483</v>
      </c>
      <c r="O866" s="181"/>
      <c r="P866" s="181"/>
      <c r="Q866" s="181"/>
      <c r="R866" s="181"/>
      <c r="S866" s="181"/>
      <c r="T866" s="181"/>
      <c r="U866" s="181"/>
    </row>
    <row r="867" spans="1:21" ht="28.2">
      <c r="A867" s="180">
        <v>1198687135</v>
      </c>
      <c r="B867" s="180" t="s">
        <v>416</v>
      </c>
      <c r="C867" s="180" t="s">
        <v>6491</v>
      </c>
      <c r="D867" s="180">
        <v>1</v>
      </c>
      <c r="E867" s="181"/>
      <c r="F867" s="181"/>
      <c r="G867" s="181"/>
      <c r="H867" s="181"/>
      <c r="I867" s="181"/>
      <c r="J867" s="181"/>
      <c r="L867" s="180">
        <v>1198687135</v>
      </c>
      <c r="M867" s="180" t="s">
        <v>416</v>
      </c>
      <c r="N867" s="180" t="s">
        <v>6491</v>
      </c>
      <c r="O867" s="180">
        <v>1</v>
      </c>
      <c r="P867" s="181"/>
      <c r="Q867" s="181"/>
      <c r="R867" s="181"/>
      <c r="S867" s="181"/>
      <c r="T867" s="181"/>
      <c r="U867" s="181"/>
    </row>
    <row r="868" spans="1:21" ht="28.2">
      <c r="A868" s="180">
        <v>1198687135</v>
      </c>
      <c r="B868" s="180" t="s">
        <v>416</v>
      </c>
      <c r="C868" s="180" t="s">
        <v>6495</v>
      </c>
      <c r="D868" s="180">
        <v>1</v>
      </c>
      <c r="E868" s="181"/>
      <c r="F868" s="181"/>
      <c r="G868" s="181"/>
      <c r="H868" s="181"/>
      <c r="I868" s="181"/>
      <c r="J868" s="181"/>
      <c r="L868" s="180">
        <v>1198687135</v>
      </c>
      <c r="M868" s="180" t="s">
        <v>416</v>
      </c>
      <c r="N868" s="180" t="s">
        <v>6495</v>
      </c>
      <c r="O868" s="180">
        <v>1</v>
      </c>
      <c r="P868" s="181"/>
      <c r="Q868" s="181"/>
      <c r="R868" s="181"/>
      <c r="S868" s="181"/>
      <c r="T868" s="181"/>
      <c r="U868" s="181"/>
    </row>
    <row r="869" spans="1:21" ht="28.2">
      <c r="A869" s="180">
        <v>1198687135</v>
      </c>
      <c r="B869" s="180" t="s">
        <v>416</v>
      </c>
      <c r="C869" s="180" t="s">
        <v>6502</v>
      </c>
      <c r="D869" s="180">
        <v>1</v>
      </c>
      <c r="E869" s="181"/>
      <c r="F869" s="181"/>
      <c r="G869" s="181"/>
      <c r="H869" s="181"/>
      <c r="I869" s="181"/>
      <c r="J869" s="181"/>
      <c r="L869" s="180">
        <v>1198687135</v>
      </c>
      <c r="M869" s="180" t="s">
        <v>416</v>
      </c>
      <c r="N869" s="180" t="s">
        <v>6502</v>
      </c>
      <c r="O869" s="180">
        <v>1</v>
      </c>
      <c r="P869" s="181"/>
      <c r="Q869" s="181"/>
      <c r="R869" s="181"/>
      <c r="S869" s="181"/>
      <c r="T869" s="181"/>
      <c r="U869" s="181"/>
    </row>
    <row r="870" spans="1:21" ht="28.2">
      <c r="A870" s="180">
        <v>1198687135</v>
      </c>
      <c r="B870" s="180" t="s">
        <v>416</v>
      </c>
      <c r="C870" s="180" t="s">
        <v>6511</v>
      </c>
      <c r="D870" s="180">
        <v>1</v>
      </c>
      <c r="E870" s="180">
        <v>1</v>
      </c>
      <c r="F870" s="180">
        <v>1</v>
      </c>
      <c r="G870" s="180">
        <v>1</v>
      </c>
      <c r="H870" s="180">
        <v>1</v>
      </c>
      <c r="I870" s="180">
        <v>1</v>
      </c>
      <c r="J870" s="181"/>
      <c r="L870" s="180">
        <v>1198687135</v>
      </c>
      <c r="M870" s="180" t="s">
        <v>416</v>
      </c>
      <c r="N870" s="180" t="s">
        <v>6511</v>
      </c>
      <c r="O870" s="180">
        <v>1</v>
      </c>
      <c r="P870" s="180">
        <v>1</v>
      </c>
      <c r="Q870" s="180">
        <v>1</v>
      </c>
      <c r="R870" s="180">
        <v>1</v>
      </c>
      <c r="S870" s="180">
        <v>1</v>
      </c>
      <c r="T870" s="180">
        <v>1</v>
      </c>
      <c r="U870" s="181"/>
    </row>
    <row r="871" spans="1:21" ht="28.2">
      <c r="A871" s="180">
        <v>1198687135</v>
      </c>
      <c r="B871" s="180" t="s">
        <v>416</v>
      </c>
      <c r="C871" s="180" t="s">
        <v>6518</v>
      </c>
      <c r="D871" s="181"/>
      <c r="E871" s="181"/>
      <c r="F871" s="181"/>
      <c r="G871" s="181"/>
      <c r="H871" s="181"/>
      <c r="I871" s="181"/>
      <c r="J871" s="181"/>
      <c r="L871" s="180">
        <v>1198687135</v>
      </c>
      <c r="M871" s="180" t="s">
        <v>416</v>
      </c>
      <c r="N871" s="180" t="s">
        <v>6518</v>
      </c>
      <c r="O871" s="181"/>
      <c r="P871" s="181"/>
      <c r="Q871" s="181"/>
      <c r="R871" s="181"/>
      <c r="S871" s="181"/>
      <c r="T871" s="181"/>
      <c r="U871" s="181"/>
    </row>
    <row r="872" spans="1:21" ht="28.2">
      <c r="A872" s="180">
        <v>1198687135</v>
      </c>
      <c r="B872" s="180" t="s">
        <v>416</v>
      </c>
      <c r="C872" s="180" t="s">
        <v>6523</v>
      </c>
      <c r="D872" s="181"/>
      <c r="E872" s="181"/>
      <c r="F872" s="181"/>
      <c r="G872" s="181"/>
      <c r="H872" s="181"/>
      <c r="I872" s="181"/>
      <c r="J872" s="181"/>
      <c r="L872" s="180">
        <v>1198687135</v>
      </c>
      <c r="M872" s="180" t="s">
        <v>416</v>
      </c>
      <c r="N872" s="180" t="s">
        <v>6523</v>
      </c>
      <c r="O872" s="181"/>
      <c r="P872" s="181"/>
      <c r="Q872" s="181"/>
      <c r="R872" s="181"/>
      <c r="S872" s="181"/>
      <c r="T872" s="181"/>
      <c r="U872" s="181"/>
    </row>
    <row r="873" spans="1:21" ht="28.2">
      <c r="A873" s="180">
        <v>1198687135</v>
      </c>
      <c r="B873" s="180" t="s">
        <v>416</v>
      </c>
      <c r="C873" s="180" t="s">
        <v>6526</v>
      </c>
      <c r="D873" s="181"/>
      <c r="E873" s="181"/>
      <c r="F873" s="181"/>
      <c r="G873" s="181"/>
      <c r="H873" s="181"/>
      <c r="I873" s="181"/>
      <c r="J873" s="181"/>
      <c r="L873" s="180">
        <v>1198687135</v>
      </c>
      <c r="M873" s="180" t="s">
        <v>416</v>
      </c>
      <c r="N873" s="180" t="s">
        <v>6526</v>
      </c>
      <c r="O873" s="181"/>
      <c r="P873" s="181"/>
      <c r="Q873" s="181"/>
      <c r="R873" s="181"/>
      <c r="S873" s="181"/>
      <c r="T873" s="181"/>
      <c r="U873" s="181"/>
    </row>
    <row r="874" spans="1:21" ht="28.2">
      <c r="A874" s="180">
        <v>1198687135</v>
      </c>
      <c r="B874" s="180" t="s">
        <v>416</v>
      </c>
      <c r="C874" s="180" t="s">
        <v>6530</v>
      </c>
      <c r="D874" s="181"/>
      <c r="E874" s="181"/>
      <c r="F874" s="181"/>
      <c r="G874" s="181"/>
      <c r="H874" s="181"/>
      <c r="I874" s="181"/>
      <c r="J874" s="181"/>
      <c r="L874" s="180">
        <v>1198687135</v>
      </c>
      <c r="M874" s="180" t="s">
        <v>416</v>
      </c>
      <c r="N874" s="180" t="s">
        <v>6530</v>
      </c>
      <c r="O874" s="181"/>
      <c r="P874" s="181"/>
      <c r="Q874" s="181"/>
      <c r="R874" s="181"/>
      <c r="S874" s="181"/>
      <c r="T874" s="181"/>
      <c r="U874" s="181"/>
    </row>
    <row r="875" spans="1:21" ht="28.2">
      <c r="A875" s="180">
        <v>1198687135</v>
      </c>
      <c r="B875" s="180" t="s">
        <v>416</v>
      </c>
      <c r="C875" s="180" t="s">
        <v>6538</v>
      </c>
      <c r="D875" s="180">
        <v>1</v>
      </c>
      <c r="E875" s="181"/>
      <c r="F875" s="181"/>
      <c r="G875" s="181"/>
      <c r="H875" s="181"/>
      <c r="I875" s="181"/>
      <c r="J875" s="181"/>
      <c r="L875" s="180">
        <v>1198687135</v>
      </c>
      <c r="M875" s="180" t="s">
        <v>416</v>
      </c>
      <c r="N875" s="180" t="s">
        <v>6538</v>
      </c>
      <c r="O875" s="180">
        <v>1</v>
      </c>
      <c r="P875" s="181"/>
      <c r="Q875" s="181"/>
      <c r="R875" s="181"/>
      <c r="S875" s="181"/>
      <c r="T875" s="181"/>
      <c r="U875" s="181"/>
    </row>
    <row r="876" spans="1:21" ht="28.2">
      <c r="A876" s="180">
        <v>1198687135</v>
      </c>
      <c r="B876" s="180" t="s">
        <v>416</v>
      </c>
      <c r="C876" s="180" t="s">
        <v>6546</v>
      </c>
      <c r="D876" s="181"/>
      <c r="E876" s="181"/>
      <c r="F876" s="181"/>
      <c r="G876" s="181"/>
      <c r="H876" s="181"/>
      <c r="I876" s="181"/>
      <c r="J876" s="181"/>
      <c r="L876" s="180">
        <v>1198687135</v>
      </c>
      <c r="M876" s="180" t="s">
        <v>416</v>
      </c>
      <c r="N876" s="180" t="s">
        <v>6546</v>
      </c>
      <c r="O876" s="181"/>
      <c r="P876" s="181"/>
      <c r="Q876" s="181"/>
      <c r="R876" s="181"/>
      <c r="S876" s="181"/>
      <c r="T876" s="181"/>
      <c r="U876" s="181"/>
    </row>
    <row r="877" spans="1:21" ht="28.2">
      <c r="A877" s="180">
        <v>1198687135</v>
      </c>
      <c r="B877" s="180" t="s">
        <v>416</v>
      </c>
      <c r="C877" s="180" t="s">
        <v>6558</v>
      </c>
      <c r="D877" s="181"/>
      <c r="E877" s="181"/>
      <c r="F877" s="181"/>
      <c r="G877" s="181"/>
      <c r="H877" s="181"/>
      <c r="I877" s="181"/>
      <c r="J877" s="181"/>
      <c r="L877" s="180">
        <v>1198687135</v>
      </c>
      <c r="M877" s="180" t="s">
        <v>416</v>
      </c>
      <c r="N877" s="180" t="s">
        <v>6558</v>
      </c>
      <c r="O877" s="181"/>
      <c r="P877" s="181"/>
      <c r="Q877" s="181"/>
      <c r="R877" s="181"/>
      <c r="S877" s="181"/>
      <c r="T877" s="181"/>
      <c r="U877" s="181"/>
    </row>
    <row r="878" spans="1:21" ht="28.2">
      <c r="A878" s="180">
        <v>1198687135</v>
      </c>
      <c r="B878" s="180" t="s">
        <v>416</v>
      </c>
      <c r="C878" s="180" t="s">
        <v>6562</v>
      </c>
      <c r="D878" s="181"/>
      <c r="E878" s="181"/>
      <c r="F878" s="181"/>
      <c r="G878" s="181"/>
      <c r="H878" s="181"/>
      <c r="I878" s="181"/>
      <c r="J878" s="181"/>
      <c r="L878" s="180">
        <v>1198687135</v>
      </c>
      <c r="M878" s="180" t="s">
        <v>416</v>
      </c>
      <c r="N878" s="180" t="s">
        <v>6562</v>
      </c>
      <c r="O878" s="181"/>
      <c r="P878" s="181"/>
      <c r="Q878" s="181"/>
      <c r="R878" s="181"/>
      <c r="S878" s="181"/>
      <c r="T878" s="181"/>
      <c r="U878" s="181"/>
    </row>
    <row r="879" spans="1:21" ht="28.2">
      <c r="A879" s="180">
        <v>1198687135</v>
      </c>
      <c r="B879" s="180" t="s">
        <v>416</v>
      </c>
      <c r="C879" s="180" t="s">
        <v>6565</v>
      </c>
      <c r="D879" s="180">
        <v>2</v>
      </c>
      <c r="E879" s="181"/>
      <c r="F879" s="181"/>
      <c r="G879" s="181"/>
      <c r="H879" s="181"/>
      <c r="I879" s="181"/>
      <c r="J879" s="181"/>
      <c r="L879" s="180">
        <v>1198687135</v>
      </c>
      <c r="M879" s="180" t="s">
        <v>416</v>
      </c>
      <c r="N879" s="180" t="s">
        <v>6565</v>
      </c>
      <c r="O879" s="180">
        <v>2</v>
      </c>
      <c r="P879" s="181"/>
      <c r="Q879" s="181"/>
      <c r="R879" s="181"/>
      <c r="S879" s="181"/>
      <c r="T879" s="181"/>
      <c r="U879" s="181"/>
    </row>
    <row r="880" spans="1:21" ht="28.2">
      <c r="A880" s="180">
        <v>1198687135</v>
      </c>
      <c r="B880" s="180" t="s">
        <v>416</v>
      </c>
      <c r="C880" s="180" t="s">
        <v>6570</v>
      </c>
      <c r="D880" s="181"/>
      <c r="E880" s="181"/>
      <c r="F880" s="181"/>
      <c r="G880" s="181"/>
      <c r="H880" s="181"/>
      <c r="I880" s="181"/>
      <c r="J880" s="181"/>
      <c r="L880" s="180">
        <v>1198687135</v>
      </c>
      <c r="M880" s="180" t="s">
        <v>416</v>
      </c>
      <c r="N880" s="180" t="s">
        <v>6570</v>
      </c>
      <c r="O880" s="181"/>
      <c r="P880" s="181"/>
      <c r="Q880" s="181"/>
      <c r="R880" s="181"/>
      <c r="S880" s="181"/>
      <c r="T880" s="181"/>
      <c r="U880" s="181"/>
    </row>
    <row r="881" spans="1:21" ht="28.2">
      <c r="A881" s="180">
        <v>1198687135</v>
      </c>
      <c r="B881" s="180" t="s">
        <v>416</v>
      </c>
      <c r="C881" s="180" t="s">
        <v>6578</v>
      </c>
      <c r="D881" s="180">
        <v>1</v>
      </c>
      <c r="E881" s="180">
        <v>1</v>
      </c>
      <c r="F881" s="180">
        <v>1</v>
      </c>
      <c r="G881" s="180">
        <v>1</v>
      </c>
      <c r="H881" s="180">
        <v>1</v>
      </c>
      <c r="I881" s="180">
        <v>1</v>
      </c>
      <c r="J881" s="181"/>
      <c r="L881" s="180">
        <v>1198687135</v>
      </c>
      <c r="M881" s="180" t="s">
        <v>416</v>
      </c>
      <c r="N881" s="180" t="s">
        <v>6578</v>
      </c>
      <c r="O881" s="180">
        <v>1</v>
      </c>
      <c r="P881" s="180">
        <v>1</v>
      </c>
      <c r="Q881" s="180">
        <v>1</v>
      </c>
      <c r="R881" s="180">
        <v>1</v>
      </c>
      <c r="S881" s="180">
        <v>1</v>
      </c>
      <c r="T881" s="180">
        <v>1</v>
      </c>
      <c r="U881" s="180">
        <v>1</v>
      </c>
    </row>
    <row r="882" spans="1:21" ht="28.2">
      <c r="A882" s="180">
        <v>1198687135</v>
      </c>
      <c r="B882" s="180" t="s">
        <v>416</v>
      </c>
      <c r="C882" s="180" t="s">
        <v>6583</v>
      </c>
      <c r="D882" s="180">
        <v>1</v>
      </c>
      <c r="E882" s="180">
        <v>1</v>
      </c>
      <c r="F882" s="181"/>
      <c r="G882" s="181"/>
      <c r="H882" s="181"/>
      <c r="I882" s="181"/>
      <c r="J882" s="181"/>
      <c r="L882" s="180">
        <v>1198687135</v>
      </c>
      <c r="M882" s="180" t="s">
        <v>416</v>
      </c>
      <c r="N882" s="180" t="s">
        <v>6583</v>
      </c>
      <c r="O882" s="180">
        <v>1</v>
      </c>
      <c r="P882" s="180">
        <v>1</v>
      </c>
      <c r="Q882" s="181"/>
      <c r="R882" s="181"/>
      <c r="S882" s="181"/>
      <c r="T882" s="181"/>
      <c r="U882" s="181"/>
    </row>
    <row r="883" spans="1:21" ht="28.2">
      <c r="A883" s="180">
        <v>1198687135</v>
      </c>
      <c r="B883" s="180" t="s">
        <v>416</v>
      </c>
      <c r="C883" s="180" t="s">
        <v>6588</v>
      </c>
      <c r="D883" s="180">
        <v>1</v>
      </c>
      <c r="E883" s="181"/>
      <c r="F883" s="181"/>
      <c r="G883" s="181"/>
      <c r="H883" s="181"/>
      <c r="I883" s="181"/>
      <c r="J883" s="181"/>
      <c r="L883" s="180">
        <v>1198687135</v>
      </c>
      <c r="M883" s="180" t="s">
        <v>416</v>
      </c>
      <c r="N883" s="180" t="s">
        <v>6588</v>
      </c>
      <c r="O883" s="180">
        <v>1</v>
      </c>
      <c r="P883" s="181"/>
      <c r="Q883" s="181"/>
      <c r="R883" s="181"/>
      <c r="S883" s="181"/>
      <c r="T883" s="181"/>
      <c r="U883" s="181"/>
    </row>
    <row r="884" spans="1:21" ht="28.2">
      <c r="A884" s="180">
        <v>1198687135</v>
      </c>
      <c r="B884" s="180" t="s">
        <v>416</v>
      </c>
      <c r="C884" s="180" t="s">
        <v>6595</v>
      </c>
      <c r="D884" s="181"/>
      <c r="E884" s="181"/>
      <c r="F884" s="181"/>
      <c r="G884" s="181"/>
      <c r="H884" s="181"/>
      <c r="I884" s="181"/>
      <c r="J884" s="181"/>
      <c r="L884" s="180">
        <v>1198687135</v>
      </c>
      <c r="M884" s="180" t="s">
        <v>416</v>
      </c>
      <c r="N884" s="180" t="s">
        <v>6595</v>
      </c>
      <c r="O884" s="181"/>
      <c r="P884" s="181"/>
      <c r="Q884" s="181"/>
      <c r="R884" s="181"/>
      <c r="S884" s="181"/>
      <c r="T884" s="181"/>
      <c r="U884" s="181"/>
    </row>
    <row r="885" spans="1:21" ht="28.2">
      <c r="A885" s="180">
        <v>1198687135</v>
      </c>
      <c r="B885" s="180" t="s">
        <v>416</v>
      </c>
      <c r="C885" s="180" t="s">
        <v>6599</v>
      </c>
      <c r="D885" s="181"/>
      <c r="E885" s="181"/>
      <c r="F885" s="181"/>
      <c r="G885" s="181"/>
      <c r="H885" s="181"/>
      <c r="I885" s="181"/>
      <c r="J885" s="181"/>
      <c r="L885" s="180">
        <v>1198687135</v>
      </c>
      <c r="M885" s="180" t="s">
        <v>416</v>
      </c>
      <c r="N885" s="180" t="s">
        <v>6599</v>
      </c>
      <c r="O885" s="181"/>
      <c r="P885" s="181"/>
      <c r="Q885" s="181"/>
      <c r="R885" s="181"/>
      <c r="S885" s="181"/>
      <c r="T885" s="181"/>
      <c r="U885" s="181"/>
    </row>
    <row r="886" spans="1:21" ht="28.2">
      <c r="A886" s="180">
        <v>1198687135</v>
      </c>
      <c r="B886" s="180" t="s">
        <v>416</v>
      </c>
      <c r="C886" s="180" t="s">
        <v>6604</v>
      </c>
      <c r="D886" s="180">
        <v>1</v>
      </c>
      <c r="E886" s="180">
        <v>1</v>
      </c>
      <c r="F886" s="181"/>
      <c r="G886" s="181"/>
      <c r="H886" s="181"/>
      <c r="I886" s="181"/>
      <c r="J886" s="181"/>
      <c r="L886" s="180">
        <v>1198687135</v>
      </c>
      <c r="M886" s="180" t="s">
        <v>416</v>
      </c>
      <c r="N886" s="180" t="s">
        <v>6604</v>
      </c>
      <c r="O886" s="180">
        <v>1</v>
      </c>
      <c r="P886" s="180">
        <v>1</v>
      </c>
      <c r="Q886" s="181"/>
      <c r="R886" s="181"/>
      <c r="S886" s="181"/>
      <c r="T886" s="181"/>
      <c r="U886" s="181"/>
    </row>
    <row r="887" spans="1:21" ht="28.2">
      <c r="A887" s="180">
        <v>1198687135</v>
      </c>
      <c r="B887" s="180" t="s">
        <v>416</v>
      </c>
      <c r="C887" s="180" t="s">
        <v>6609</v>
      </c>
      <c r="D887" s="181"/>
      <c r="E887" s="181"/>
      <c r="F887" s="181"/>
      <c r="G887" s="181"/>
      <c r="H887" s="181"/>
      <c r="I887" s="181"/>
      <c r="J887" s="181"/>
      <c r="L887" s="180">
        <v>1198687135</v>
      </c>
      <c r="M887" s="180" t="s">
        <v>416</v>
      </c>
      <c r="N887" s="180" t="s">
        <v>6609</v>
      </c>
      <c r="O887" s="181"/>
      <c r="P887" s="181"/>
      <c r="Q887" s="181"/>
      <c r="R887" s="181"/>
      <c r="S887" s="181"/>
      <c r="T887" s="181"/>
      <c r="U887" s="181"/>
    </row>
    <row r="888" spans="1:21" ht="28.2">
      <c r="A888" s="180">
        <v>1198687135</v>
      </c>
      <c r="B888" s="180" t="s">
        <v>416</v>
      </c>
      <c r="C888" s="180" t="s">
        <v>6613</v>
      </c>
      <c r="D888" s="181"/>
      <c r="E888" s="181"/>
      <c r="F888" s="181"/>
      <c r="G888" s="181"/>
      <c r="H888" s="181"/>
      <c r="I888" s="181"/>
      <c r="J888" s="181"/>
      <c r="L888" s="180">
        <v>1198687135</v>
      </c>
      <c r="M888" s="180" t="s">
        <v>416</v>
      </c>
      <c r="N888" s="180" t="s">
        <v>6613</v>
      </c>
      <c r="O888" s="181"/>
      <c r="P888" s="181"/>
      <c r="Q888" s="181"/>
      <c r="R888" s="181"/>
      <c r="S888" s="181"/>
      <c r="T888" s="181"/>
      <c r="U888" s="181"/>
    </row>
    <row r="889" spans="1:21" ht="28.2">
      <c r="A889" s="180">
        <v>1198687135</v>
      </c>
      <c r="B889" s="180" t="s">
        <v>416</v>
      </c>
      <c r="C889" s="180" t="s">
        <v>6621</v>
      </c>
      <c r="D889" s="180">
        <v>1</v>
      </c>
      <c r="E889" s="180">
        <v>1</v>
      </c>
      <c r="F889" s="180">
        <v>1</v>
      </c>
      <c r="G889" s="180">
        <v>1</v>
      </c>
      <c r="H889" s="180">
        <v>1</v>
      </c>
      <c r="I889" s="180">
        <v>1</v>
      </c>
      <c r="J889" s="181"/>
      <c r="L889" s="180">
        <v>1198687135</v>
      </c>
      <c r="M889" s="180" t="s">
        <v>416</v>
      </c>
      <c r="N889" s="180" t="s">
        <v>6621</v>
      </c>
      <c r="O889" s="180">
        <v>1</v>
      </c>
      <c r="P889" s="180">
        <v>1</v>
      </c>
      <c r="Q889" s="180">
        <v>1</v>
      </c>
      <c r="R889" s="180">
        <v>1</v>
      </c>
      <c r="S889" s="180">
        <v>1</v>
      </c>
      <c r="T889" s="180">
        <v>1</v>
      </c>
      <c r="U889" s="180">
        <v>1</v>
      </c>
    </row>
    <row r="890" spans="1:21" ht="28.2">
      <c r="A890" s="180">
        <v>1198687135</v>
      </c>
      <c r="B890" s="180" t="s">
        <v>416</v>
      </c>
      <c r="C890" s="180" t="s">
        <v>6633</v>
      </c>
      <c r="D890" s="180">
        <v>1</v>
      </c>
      <c r="E890" s="180">
        <v>1</v>
      </c>
      <c r="F890" s="181"/>
      <c r="G890" s="181"/>
      <c r="H890" s="181"/>
      <c r="I890" s="181"/>
      <c r="J890" s="181"/>
      <c r="L890" s="180">
        <v>1198687135</v>
      </c>
      <c r="M890" s="180" t="s">
        <v>416</v>
      </c>
      <c r="N890" s="180" t="s">
        <v>6633</v>
      </c>
      <c r="O890" s="180">
        <v>1</v>
      </c>
      <c r="P890" s="180">
        <v>1</v>
      </c>
      <c r="Q890" s="181"/>
      <c r="R890" s="181"/>
      <c r="S890" s="181"/>
      <c r="T890" s="181"/>
      <c r="U890" s="181"/>
    </row>
    <row r="891" spans="1:21" ht="28.2">
      <c r="A891" s="180">
        <v>1198687135</v>
      </c>
      <c r="B891" s="180" t="s">
        <v>416</v>
      </c>
      <c r="C891" s="180" t="s">
        <v>6640</v>
      </c>
      <c r="D891" s="181"/>
      <c r="E891" s="181"/>
      <c r="F891" s="181"/>
      <c r="G891" s="181"/>
      <c r="H891" s="181"/>
      <c r="I891" s="181"/>
      <c r="J891" s="181"/>
      <c r="L891" s="180">
        <v>1198687135</v>
      </c>
      <c r="M891" s="180" t="s">
        <v>416</v>
      </c>
      <c r="N891" s="180" t="s">
        <v>6640</v>
      </c>
      <c r="O891" s="181"/>
      <c r="P891" s="181"/>
      <c r="Q891" s="181"/>
      <c r="R891" s="181"/>
      <c r="S891" s="181"/>
      <c r="T891" s="180">
        <v>1</v>
      </c>
      <c r="U891" s="180">
        <v>1</v>
      </c>
    </row>
    <row r="892" spans="1:21" ht="28.2">
      <c r="A892" s="180">
        <v>1198687135</v>
      </c>
      <c r="B892" s="180" t="s">
        <v>416</v>
      </c>
      <c r="C892" s="180" t="s">
        <v>6645</v>
      </c>
      <c r="D892" s="180">
        <v>1</v>
      </c>
      <c r="E892" s="180">
        <v>1</v>
      </c>
      <c r="F892" s="181"/>
      <c r="G892" s="181"/>
      <c r="H892" s="181"/>
      <c r="I892" s="181"/>
      <c r="J892" s="181"/>
      <c r="L892" s="180">
        <v>1198687135</v>
      </c>
      <c r="M892" s="180" t="s">
        <v>416</v>
      </c>
      <c r="N892" s="180" t="s">
        <v>6645</v>
      </c>
      <c r="O892" s="180">
        <v>1</v>
      </c>
      <c r="P892" s="180">
        <v>1</v>
      </c>
      <c r="Q892" s="181"/>
      <c r="R892" s="181"/>
      <c r="S892" s="181"/>
      <c r="T892" s="181"/>
      <c r="U892" s="181"/>
    </row>
    <row r="893" spans="1:21" ht="28.2">
      <c r="A893" s="180">
        <v>1198687135</v>
      </c>
      <c r="B893" s="180" t="s">
        <v>416</v>
      </c>
      <c r="C893" s="180" t="s">
        <v>6653</v>
      </c>
      <c r="D893" s="180">
        <v>1</v>
      </c>
      <c r="E893" s="180">
        <v>1</v>
      </c>
      <c r="F893" s="181"/>
      <c r="G893" s="181"/>
      <c r="H893" s="181"/>
      <c r="I893" s="181"/>
      <c r="J893" s="181"/>
      <c r="L893" s="180">
        <v>1198687135</v>
      </c>
      <c r="M893" s="180" t="s">
        <v>416</v>
      </c>
      <c r="N893" s="180" t="s">
        <v>6653</v>
      </c>
      <c r="O893" s="180">
        <v>1</v>
      </c>
      <c r="P893" s="180">
        <v>1</v>
      </c>
      <c r="Q893" s="181"/>
      <c r="R893" s="181"/>
      <c r="S893" s="181"/>
      <c r="T893" s="181"/>
      <c r="U893" s="181"/>
    </row>
    <row r="894" spans="1:21" ht="28.2">
      <c r="A894" s="180">
        <v>1198687135</v>
      </c>
      <c r="B894" s="180" t="s">
        <v>416</v>
      </c>
      <c r="C894" s="180" t="s">
        <v>10734</v>
      </c>
      <c r="D894" s="180">
        <v>3</v>
      </c>
      <c r="E894" s="181"/>
      <c r="F894" s="181"/>
      <c r="G894" s="181"/>
      <c r="H894" s="181"/>
      <c r="I894" s="181"/>
      <c r="J894" s="181"/>
      <c r="L894" s="180">
        <v>1198687135</v>
      </c>
      <c r="M894" s="180" t="s">
        <v>416</v>
      </c>
      <c r="N894" s="180" t="s">
        <v>10734</v>
      </c>
      <c r="O894" s="180">
        <v>3</v>
      </c>
      <c r="P894" s="181"/>
      <c r="Q894" s="181"/>
      <c r="R894" s="181"/>
      <c r="S894" s="181"/>
      <c r="T894" s="181"/>
      <c r="U894" s="181"/>
    </row>
    <row r="895" spans="1:21" ht="28.2">
      <c r="A895" s="180">
        <v>1198687135</v>
      </c>
      <c r="B895" s="180" t="s">
        <v>416</v>
      </c>
      <c r="C895" s="180" t="s">
        <v>6667</v>
      </c>
      <c r="D895" s="180">
        <v>1</v>
      </c>
      <c r="E895" s="181"/>
      <c r="F895" s="181"/>
      <c r="G895" s="181"/>
      <c r="H895" s="181"/>
      <c r="I895" s="181"/>
      <c r="J895" s="181"/>
      <c r="L895" s="180">
        <v>1198687135</v>
      </c>
      <c r="M895" s="180" t="s">
        <v>416</v>
      </c>
      <c r="N895" s="180" t="s">
        <v>6667</v>
      </c>
      <c r="O895" s="180">
        <v>1</v>
      </c>
      <c r="P895" s="181"/>
      <c r="Q895" s="181"/>
      <c r="R895" s="181"/>
      <c r="S895" s="181"/>
      <c r="T895" s="181"/>
      <c r="U895" s="181"/>
    </row>
    <row r="896" spans="1:21" ht="28.2">
      <c r="A896" s="180">
        <v>1198687135</v>
      </c>
      <c r="B896" s="180" t="s">
        <v>416</v>
      </c>
      <c r="C896" s="180" t="s">
        <v>6674</v>
      </c>
      <c r="D896" s="181"/>
      <c r="E896" s="181"/>
      <c r="F896" s="181"/>
      <c r="G896" s="181"/>
      <c r="H896" s="181"/>
      <c r="I896" s="181"/>
      <c r="J896" s="181"/>
      <c r="L896" s="180">
        <v>1198687135</v>
      </c>
      <c r="M896" s="180" t="s">
        <v>416</v>
      </c>
      <c r="N896" s="180" t="s">
        <v>6674</v>
      </c>
      <c r="O896" s="181"/>
      <c r="P896" s="181"/>
      <c r="Q896" s="181"/>
      <c r="R896" s="181"/>
      <c r="S896" s="181"/>
      <c r="T896" s="181"/>
      <c r="U896" s="181"/>
    </row>
    <row r="897" spans="1:21" ht="41.4">
      <c r="A897" s="180">
        <v>1198687135</v>
      </c>
      <c r="B897" s="180" t="s">
        <v>416</v>
      </c>
      <c r="C897" s="180" t="s">
        <v>6684</v>
      </c>
      <c r="D897" s="180">
        <v>1</v>
      </c>
      <c r="E897" s="181"/>
      <c r="F897" s="181"/>
      <c r="G897" s="181"/>
      <c r="H897" s="181"/>
      <c r="I897" s="181"/>
      <c r="J897" s="181"/>
      <c r="L897" s="180">
        <v>1198687135</v>
      </c>
      <c r="M897" s="180" t="s">
        <v>416</v>
      </c>
      <c r="N897" s="180" t="s">
        <v>6684</v>
      </c>
      <c r="O897" s="180">
        <v>1</v>
      </c>
      <c r="P897" s="181"/>
      <c r="Q897" s="181"/>
      <c r="R897" s="181"/>
      <c r="S897" s="181"/>
      <c r="T897" s="181"/>
      <c r="U897" s="181"/>
    </row>
    <row r="898" spans="1:21" ht="28.2">
      <c r="A898" s="180">
        <v>1198687135</v>
      </c>
      <c r="B898" s="180" t="s">
        <v>416</v>
      </c>
      <c r="C898" s="180" t="s">
        <v>6689</v>
      </c>
      <c r="D898" s="180">
        <v>1</v>
      </c>
      <c r="E898" s="180">
        <v>1</v>
      </c>
      <c r="F898" s="181"/>
      <c r="G898" s="181"/>
      <c r="H898" s="181"/>
      <c r="I898" s="181"/>
      <c r="J898" s="181"/>
      <c r="L898" s="180">
        <v>1198687135</v>
      </c>
      <c r="M898" s="180" t="s">
        <v>416</v>
      </c>
      <c r="N898" s="180" t="s">
        <v>6689</v>
      </c>
      <c r="O898" s="180">
        <v>1</v>
      </c>
      <c r="P898" s="180">
        <v>1</v>
      </c>
      <c r="Q898" s="181"/>
      <c r="R898" s="181"/>
      <c r="S898" s="181"/>
      <c r="T898" s="181"/>
      <c r="U898" s="181"/>
    </row>
    <row r="899" spans="1:21" ht="28.2">
      <c r="A899" s="180">
        <v>1198687135</v>
      </c>
      <c r="B899" s="180" t="s">
        <v>416</v>
      </c>
      <c r="C899" s="180" t="s">
        <v>6697</v>
      </c>
      <c r="D899" s="180">
        <v>1</v>
      </c>
      <c r="E899" s="180">
        <v>1</v>
      </c>
      <c r="F899" s="181"/>
      <c r="G899" s="181"/>
      <c r="H899" s="181"/>
      <c r="I899" s="181"/>
      <c r="J899" s="181"/>
      <c r="L899" s="180">
        <v>1198687135</v>
      </c>
      <c r="M899" s="180" t="s">
        <v>416</v>
      </c>
      <c r="N899" s="180" t="s">
        <v>6697</v>
      </c>
      <c r="O899" s="180">
        <v>1</v>
      </c>
      <c r="P899" s="180">
        <v>1</v>
      </c>
      <c r="Q899" s="181"/>
      <c r="R899" s="181"/>
      <c r="S899" s="181"/>
      <c r="T899" s="181"/>
      <c r="U899" s="181"/>
    </row>
    <row r="900" spans="1:21" ht="28.2">
      <c r="A900" s="180">
        <v>1198687135</v>
      </c>
      <c r="B900" s="180" t="s">
        <v>416</v>
      </c>
      <c r="C900" s="180" t="s">
        <v>6705</v>
      </c>
      <c r="D900" s="181"/>
      <c r="E900" s="181"/>
      <c r="F900" s="181"/>
      <c r="G900" s="181"/>
      <c r="H900" s="181"/>
      <c r="I900" s="181"/>
      <c r="J900" s="181"/>
      <c r="L900" s="180">
        <v>1198687135</v>
      </c>
      <c r="M900" s="180" t="s">
        <v>416</v>
      </c>
      <c r="N900" s="180" t="s">
        <v>6705</v>
      </c>
      <c r="O900" s="181"/>
      <c r="P900" s="181"/>
      <c r="Q900" s="181"/>
      <c r="R900" s="181"/>
      <c r="S900" s="181"/>
      <c r="T900" s="181"/>
      <c r="U900" s="181"/>
    </row>
    <row r="901" spans="1:21" ht="28.2">
      <c r="A901" s="180">
        <v>1198687135</v>
      </c>
      <c r="B901" s="180" t="s">
        <v>416</v>
      </c>
      <c r="C901" s="180" t="s">
        <v>6709</v>
      </c>
      <c r="D901" s="181"/>
      <c r="E901" s="181"/>
      <c r="F901" s="181"/>
      <c r="G901" s="181"/>
      <c r="H901" s="181"/>
      <c r="I901" s="181"/>
      <c r="J901" s="181"/>
      <c r="L901" s="180">
        <v>1198687135</v>
      </c>
      <c r="M901" s="180" t="s">
        <v>416</v>
      </c>
      <c r="N901" s="180" t="s">
        <v>6709</v>
      </c>
      <c r="O901" s="181"/>
      <c r="P901" s="181"/>
      <c r="Q901" s="181"/>
      <c r="R901" s="181"/>
      <c r="S901" s="181"/>
      <c r="T901" s="181"/>
      <c r="U901" s="181"/>
    </row>
    <row r="902" spans="1:21" ht="28.2">
      <c r="A902" s="180">
        <v>1198687135</v>
      </c>
      <c r="B902" s="180" t="s">
        <v>416</v>
      </c>
      <c r="C902" s="180" t="s">
        <v>6712</v>
      </c>
      <c r="D902" s="180">
        <v>1</v>
      </c>
      <c r="E902" s="180">
        <v>1</v>
      </c>
      <c r="F902" s="181"/>
      <c r="G902" s="181"/>
      <c r="H902" s="181"/>
      <c r="I902" s="181"/>
      <c r="J902" s="181"/>
      <c r="L902" s="180">
        <v>1198687135</v>
      </c>
      <c r="M902" s="180" t="s">
        <v>416</v>
      </c>
      <c r="N902" s="180" t="s">
        <v>6712</v>
      </c>
      <c r="O902" s="180">
        <v>1</v>
      </c>
      <c r="P902" s="180">
        <v>1</v>
      </c>
      <c r="Q902" s="181"/>
      <c r="R902" s="181"/>
      <c r="S902" s="181"/>
      <c r="T902" s="181"/>
      <c r="U902" s="181"/>
    </row>
    <row r="903" spans="1:21" ht="28.2">
      <c r="A903" s="180">
        <v>1198687135</v>
      </c>
      <c r="B903" s="180" t="s">
        <v>416</v>
      </c>
      <c r="C903" s="180" t="s">
        <v>6720</v>
      </c>
      <c r="D903" s="181"/>
      <c r="E903" s="181"/>
      <c r="F903" s="181"/>
      <c r="G903" s="181"/>
      <c r="H903" s="181"/>
      <c r="I903" s="181"/>
      <c r="J903" s="181"/>
      <c r="L903" s="180">
        <v>1198687135</v>
      </c>
      <c r="M903" s="180" t="s">
        <v>416</v>
      </c>
      <c r="N903" s="180" t="s">
        <v>6720</v>
      </c>
      <c r="O903" s="181"/>
      <c r="P903" s="181"/>
      <c r="Q903" s="181"/>
      <c r="R903" s="181"/>
      <c r="S903" s="181"/>
      <c r="T903" s="181"/>
      <c r="U903" s="181"/>
    </row>
    <row r="904" spans="1:21" ht="28.2">
      <c r="A904" s="180">
        <v>1198687135</v>
      </c>
      <c r="B904" s="180" t="s">
        <v>416</v>
      </c>
      <c r="C904" s="180" t="s">
        <v>6725</v>
      </c>
      <c r="D904" s="181"/>
      <c r="E904" s="181"/>
      <c r="F904" s="181"/>
      <c r="G904" s="181"/>
      <c r="H904" s="181"/>
      <c r="I904" s="181"/>
      <c r="J904" s="181"/>
      <c r="L904" s="180">
        <v>1198687135</v>
      </c>
      <c r="M904" s="180" t="s">
        <v>416</v>
      </c>
      <c r="N904" s="180" t="s">
        <v>6725</v>
      </c>
      <c r="O904" s="181"/>
      <c r="P904" s="181"/>
      <c r="Q904" s="181"/>
      <c r="R904" s="181"/>
      <c r="S904" s="181"/>
      <c r="T904" s="181"/>
      <c r="U904" s="181"/>
    </row>
    <row r="905" spans="1:21" ht="28.2">
      <c r="A905" s="180">
        <v>1198687135</v>
      </c>
      <c r="B905" s="180" t="s">
        <v>416</v>
      </c>
      <c r="C905" s="180" t="s">
        <v>6629</v>
      </c>
      <c r="D905" s="180">
        <v>1</v>
      </c>
      <c r="E905" s="181"/>
      <c r="F905" s="181"/>
      <c r="G905" s="181"/>
      <c r="H905" s="181"/>
      <c r="I905" s="181"/>
      <c r="J905" s="181"/>
      <c r="L905" s="180">
        <v>1198687135</v>
      </c>
      <c r="M905" s="180" t="s">
        <v>416</v>
      </c>
      <c r="N905" s="180" t="s">
        <v>6629</v>
      </c>
      <c r="O905" s="180">
        <v>1</v>
      </c>
      <c r="P905" s="181"/>
      <c r="Q905" s="181"/>
      <c r="R905" s="181"/>
      <c r="S905" s="181"/>
      <c r="T905" s="181"/>
      <c r="U905" s="181"/>
    </row>
    <row r="906" spans="1:21" ht="28.2">
      <c r="A906" s="180">
        <v>1198687135</v>
      </c>
      <c r="B906" s="180" t="s">
        <v>416</v>
      </c>
      <c r="C906" s="180" t="s">
        <v>6554</v>
      </c>
      <c r="D906" s="181"/>
      <c r="E906" s="181"/>
      <c r="F906" s="181"/>
      <c r="G906" s="181"/>
      <c r="H906" s="181"/>
      <c r="I906" s="181"/>
      <c r="J906" s="181"/>
      <c r="L906" s="180">
        <v>1198687135</v>
      </c>
      <c r="M906" s="180" t="s">
        <v>416</v>
      </c>
      <c r="N906" s="180" t="s">
        <v>6554</v>
      </c>
      <c r="O906" s="181"/>
      <c r="P906" s="181"/>
      <c r="Q906" s="181"/>
      <c r="R906" s="181"/>
      <c r="S906" s="181"/>
      <c r="T906" s="181"/>
      <c r="U906" s="181"/>
    </row>
    <row r="907" spans="1:21" ht="28.2">
      <c r="A907" s="180">
        <v>1198687135</v>
      </c>
      <c r="B907" s="180" t="s">
        <v>416</v>
      </c>
      <c r="C907" s="180" t="s">
        <v>6728</v>
      </c>
      <c r="D907" s="180">
        <v>2</v>
      </c>
      <c r="E907" s="180">
        <v>1</v>
      </c>
      <c r="F907" s="180">
        <v>1</v>
      </c>
      <c r="G907" s="180">
        <v>1</v>
      </c>
      <c r="H907" s="181"/>
      <c r="I907" s="181"/>
      <c r="J907" s="181"/>
      <c r="L907" s="180">
        <v>1198687135</v>
      </c>
      <c r="M907" s="180" t="s">
        <v>416</v>
      </c>
      <c r="N907" s="180" t="s">
        <v>6728</v>
      </c>
      <c r="O907" s="180">
        <v>2</v>
      </c>
      <c r="P907" s="180">
        <v>1</v>
      </c>
      <c r="Q907" s="180">
        <v>1</v>
      </c>
      <c r="R907" s="180">
        <v>1</v>
      </c>
      <c r="S907" s="181"/>
      <c r="T907" s="181"/>
      <c r="U907" s="181"/>
    </row>
    <row r="908" spans="1:21" ht="28.2">
      <c r="A908" s="180">
        <v>1198687135</v>
      </c>
      <c r="B908" s="180" t="s">
        <v>416</v>
      </c>
      <c r="C908" s="180" t="s">
        <v>6736</v>
      </c>
      <c r="D908" s="181"/>
      <c r="E908" s="181"/>
      <c r="F908" s="181"/>
      <c r="G908" s="181"/>
      <c r="H908" s="181"/>
      <c r="I908" s="181"/>
      <c r="J908" s="181"/>
      <c r="L908" s="180">
        <v>1198687135</v>
      </c>
      <c r="M908" s="180" t="s">
        <v>416</v>
      </c>
      <c r="N908" s="180" t="s">
        <v>6736</v>
      </c>
      <c r="O908" s="181"/>
      <c r="P908" s="181"/>
      <c r="Q908" s="181"/>
      <c r="R908" s="181"/>
      <c r="S908" s="181"/>
      <c r="T908" s="181"/>
      <c r="U908" s="181"/>
    </row>
    <row r="909" spans="1:21" ht="28.2">
      <c r="A909" s="180">
        <v>1198687135</v>
      </c>
      <c r="B909" s="180" t="s">
        <v>416</v>
      </c>
      <c r="C909" s="180" t="s">
        <v>6740</v>
      </c>
      <c r="D909" s="180">
        <v>1</v>
      </c>
      <c r="E909" s="181"/>
      <c r="F909" s="181"/>
      <c r="G909" s="181"/>
      <c r="H909" s="181"/>
      <c r="I909" s="181"/>
      <c r="J909" s="181"/>
      <c r="L909" s="180">
        <v>1198687135</v>
      </c>
      <c r="M909" s="180" t="s">
        <v>416</v>
      </c>
      <c r="N909" s="180" t="s">
        <v>6740</v>
      </c>
      <c r="O909" s="180">
        <v>1</v>
      </c>
      <c r="P909" s="181"/>
      <c r="Q909" s="181"/>
      <c r="R909" s="181"/>
      <c r="S909" s="181"/>
      <c r="T909" s="181"/>
      <c r="U909" s="181"/>
    </row>
    <row r="910" spans="1:21" ht="28.2">
      <c r="A910" s="180">
        <v>1198687135</v>
      </c>
      <c r="B910" s="180" t="s">
        <v>416</v>
      </c>
      <c r="C910" s="180" t="s">
        <v>6748</v>
      </c>
      <c r="D910" s="180">
        <v>1</v>
      </c>
      <c r="E910" s="181"/>
      <c r="F910" s="181"/>
      <c r="G910" s="181"/>
      <c r="H910" s="181"/>
      <c r="I910" s="181"/>
      <c r="J910" s="181"/>
      <c r="L910" s="180">
        <v>1198687135</v>
      </c>
      <c r="M910" s="180" t="s">
        <v>416</v>
      </c>
      <c r="N910" s="180" t="s">
        <v>6748</v>
      </c>
      <c r="O910" s="180">
        <v>1</v>
      </c>
      <c r="P910" s="181"/>
      <c r="Q910" s="181"/>
      <c r="R910" s="181"/>
      <c r="S910" s="181"/>
      <c r="T910" s="181"/>
      <c r="U910" s="181"/>
    </row>
    <row r="911" spans="1:21" ht="28.2">
      <c r="A911" s="180">
        <v>1198687135</v>
      </c>
      <c r="B911" s="180" t="s">
        <v>416</v>
      </c>
      <c r="C911" s="180" t="s">
        <v>6753</v>
      </c>
      <c r="D911" s="180">
        <v>1</v>
      </c>
      <c r="E911" s="180">
        <v>1</v>
      </c>
      <c r="F911" s="181"/>
      <c r="G911" s="181"/>
      <c r="H911" s="181"/>
      <c r="I911" s="181"/>
      <c r="J911" s="181"/>
      <c r="L911" s="180">
        <v>1198687135</v>
      </c>
      <c r="M911" s="180" t="s">
        <v>416</v>
      </c>
      <c r="N911" s="180" t="s">
        <v>6753</v>
      </c>
      <c r="O911" s="180">
        <v>1</v>
      </c>
      <c r="P911" s="180">
        <v>1</v>
      </c>
      <c r="Q911" s="181"/>
      <c r="R911" s="181"/>
      <c r="S911" s="181"/>
      <c r="T911" s="181"/>
      <c r="U911" s="181"/>
    </row>
    <row r="912" spans="1:21" ht="28.2">
      <c r="A912" s="180">
        <v>1198687135</v>
      </c>
      <c r="B912" s="180" t="s">
        <v>416</v>
      </c>
      <c r="C912" s="180" t="s">
        <v>6760</v>
      </c>
      <c r="D912" s="181"/>
      <c r="E912" s="181"/>
      <c r="F912" s="181"/>
      <c r="G912" s="181"/>
      <c r="H912" s="181"/>
      <c r="I912" s="181"/>
      <c r="J912" s="181"/>
      <c r="L912" s="180">
        <v>1198687135</v>
      </c>
      <c r="M912" s="180" t="s">
        <v>416</v>
      </c>
      <c r="N912" s="180" t="s">
        <v>6760</v>
      </c>
      <c r="O912" s="181"/>
      <c r="P912" s="181"/>
      <c r="Q912" s="181"/>
      <c r="R912" s="181"/>
      <c r="S912" s="181"/>
      <c r="T912" s="181"/>
      <c r="U912" s="181"/>
    </row>
    <row r="913" spans="1:21" ht="28.2">
      <c r="A913" s="180">
        <v>1198687135</v>
      </c>
      <c r="B913" s="180" t="s">
        <v>416</v>
      </c>
      <c r="C913" s="180" t="s">
        <v>6768</v>
      </c>
      <c r="D913" s="181"/>
      <c r="E913" s="181"/>
      <c r="F913" s="181"/>
      <c r="G913" s="181"/>
      <c r="H913" s="181"/>
      <c r="I913" s="181"/>
      <c r="J913" s="181"/>
      <c r="L913" s="180">
        <v>1198687135</v>
      </c>
      <c r="M913" s="180" t="s">
        <v>416</v>
      </c>
      <c r="N913" s="180" t="s">
        <v>6768</v>
      </c>
      <c r="O913" s="181"/>
      <c r="P913" s="181"/>
      <c r="Q913" s="181"/>
      <c r="R913" s="181"/>
      <c r="S913" s="181"/>
      <c r="T913" s="181"/>
      <c r="U913" s="181"/>
    </row>
    <row r="914" spans="1:21" ht="28.2">
      <c r="A914" s="180">
        <v>1198687135</v>
      </c>
      <c r="B914" s="180" t="s">
        <v>416</v>
      </c>
      <c r="C914" s="180" t="s">
        <v>6772</v>
      </c>
      <c r="D914" s="180">
        <v>1</v>
      </c>
      <c r="E914" s="180">
        <v>2</v>
      </c>
      <c r="F914" s="180">
        <v>3</v>
      </c>
      <c r="G914" s="180">
        <v>2</v>
      </c>
      <c r="H914" s="180">
        <v>2</v>
      </c>
      <c r="I914" s="180">
        <v>3</v>
      </c>
      <c r="J914" s="181"/>
      <c r="L914" s="180">
        <v>1198687135</v>
      </c>
      <c r="M914" s="180" t="s">
        <v>416</v>
      </c>
      <c r="N914" s="180" t="s">
        <v>6772</v>
      </c>
      <c r="O914" s="180">
        <v>1</v>
      </c>
      <c r="P914" s="180">
        <v>2</v>
      </c>
      <c r="Q914" s="180">
        <v>3</v>
      </c>
      <c r="R914" s="180">
        <v>2</v>
      </c>
      <c r="S914" s="180">
        <v>2</v>
      </c>
      <c r="T914" s="180">
        <v>3</v>
      </c>
      <c r="U914" s="180">
        <v>3</v>
      </c>
    </row>
    <row r="915" spans="1:21" ht="28.2">
      <c r="A915" s="180">
        <v>1198687135</v>
      </c>
      <c r="B915" s="180" t="s">
        <v>416</v>
      </c>
      <c r="C915" s="180" t="s">
        <v>6782</v>
      </c>
      <c r="D915" s="181"/>
      <c r="E915" s="181"/>
      <c r="F915" s="181"/>
      <c r="G915" s="181"/>
      <c r="H915" s="181"/>
      <c r="I915" s="181"/>
      <c r="J915" s="181"/>
      <c r="L915" s="180">
        <v>1198687135</v>
      </c>
      <c r="M915" s="180" t="s">
        <v>416</v>
      </c>
      <c r="N915" s="180" t="s">
        <v>6782</v>
      </c>
      <c r="O915" s="181"/>
      <c r="P915" s="181"/>
      <c r="Q915" s="181"/>
      <c r="R915" s="181"/>
      <c r="S915" s="181"/>
      <c r="T915" s="181"/>
      <c r="U915" s="181"/>
    </row>
    <row r="916" spans="1:21" ht="28.2">
      <c r="A916" s="180">
        <v>1198687135</v>
      </c>
      <c r="B916" s="180" t="s">
        <v>416</v>
      </c>
      <c r="C916" s="180" t="s">
        <v>6785</v>
      </c>
      <c r="D916" s="180">
        <v>4</v>
      </c>
      <c r="E916" s="180">
        <v>4</v>
      </c>
      <c r="F916" s="181"/>
      <c r="G916" s="181"/>
      <c r="H916" s="181"/>
      <c r="I916" s="181"/>
      <c r="J916" s="181"/>
      <c r="L916" s="180">
        <v>1198687135</v>
      </c>
      <c r="M916" s="180" t="s">
        <v>416</v>
      </c>
      <c r="N916" s="180" t="s">
        <v>6785</v>
      </c>
      <c r="O916" s="180">
        <v>4</v>
      </c>
      <c r="P916" s="180">
        <v>4</v>
      </c>
      <c r="Q916" s="181"/>
      <c r="R916" s="181"/>
      <c r="S916" s="181"/>
      <c r="T916" s="181"/>
      <c r="U916" s="181"/>
    </row>
    <row r="917" spans="1:21" ht="28.2">
      <c r="A917" s="180">
        <v>1198687135</v>
      </c>
      <c r="B917" s="180" t="s">
        <v>416</v>
      </c>
      <c r="C917" s="180" t="s">
        <v>6789</v>
      </c>
      <c r="D917" s="180">
        <v>1</v>
      </c>
      <c r="E917" s="180">
        <v>1</v>
      </c>
      <c r="F917" s="180">
        <v>1</v>
      </c>
      <c r="G917" s="180">
        <v>1</v>
      </c>
      <c r="H917" s="180">
        <v>1</v>
      </c>
      <c r="I917" s="180">
        <v>1</v>
      </c>
      <c r="J917" s="181"/>
      <c r="L917" s="180">
        <v>1198687135</v>
      </c>
      <c r="M917" s="180" t="s">
        <v>416</v>
      </c>
      <c r="N917" s="180" t="s">
        <v>6789</v>
      </c>
      <c r="O917" s="180">
        <v>1</v>
      </c>
      <c r="P917" s="180">
        <v>1</v>
      </c>
      <c r="Q917" s="180">
        <v>1</v>
      </c>
      <c r="R917" s="180">
        <v>1</v>
      </c>
      <c r="S917" s="180">
        <v>1</v>
      </c>
      <c r="T917" s="180">
        <v>1</v>
      </c>
      <c r="U917" s="180">
        <v>1</v>
      </c>
    </row>
    <row r="918" spans="1:21" ht="28.2">
      <c r="A918" s="180">
        <v>1198687135</v>
      </c>
      <c r="B918" s="180" t="s">
        <v>416</v>
      </c>
      <c r="C918" s="180" t="s">
        <v>6797</v>
      </c>
      <c r="D918" s="180">
        <v>1</v>
      </c>
      <c r="E918" s="180">
        <v>1</v>
      </c>
      <c r="F918" s="180">
        <v>1</v>
      </c>
      <c r="G918" s="180">
        <v>1</v>
      </c>
      <c r="H918" s="181"/>
      <c r="I918" s="181"/>
      <c r="J918" s="181"/>
      <c r="L918" s="180">
        <v>1198687135</v>
      </c>
      <c r="M918" s="180" t="s">
        <v>416</v>
      </c>
      <c r="N918" s="180" t="s">
        <v>6797</v>
      </c>
      <c r="O918" s="180">
        <v>1</v>
      </c>
      <c r="P918" s="180">
        <v>1</v>
      </c>
      <c r="Q918" s="180">
        <v>1</v>
      </c>
      <c r="R918" s="180">
        <v>1</v>
      </c>
      <c r="S918" s="181"/>
      <c r="T918" s="181"/>
      <c r="U918" s="181"/>
    </row>
    <row r="919" spans="1:21" ht="28.2">
      <c r="A919" s="180">
        <v>1198687135</v>
      </c>
      <c r="B919" s="180" t="s">
        <v>416</v>
      </c>
      <c r="C919" s="180" t="s">
        <v>6802</v>
      </c>
      <c r="D919" s="181"/>
      <c r="E919" s="181"/>
      <c r="F919" s="181"/>
      <c r="G919" s="181"/>
      <c r="H919" s="181"/>
      <c r="I919" s="181"/>
      <c r="J919" s="181"/>
      <c r="L919" s="180">
        <v>1198687135</v>
      </c>
      <c r="M919" s="180" t="s">
        <v>416</v>
      </c>
      <c r="N919" s="180" t="s">
        <v>6802</v>
      </c>
      <c r="O919" s="181"/>
      <c r="P919" s="181"/>
      <c r="Q919" s="181"/>
      <c r="R919" s="181"/>
      <c r="S919" s="181"/>
      <c r="T919" s="181"/>
      <c r="U919" s="181"/>
    </row>
    <row r="920" spans="1:21" ht="28.2">
      <c r="A920" s="180">
        <v>1198687135</v>
      </c>
      <c r="B920" s="180" t="s">
        <v>416</v>
      </c>
      <c r="C920" s="180" t="s">
        <v>6807</v>
      </c>
      <c r="D920" s="180">
        <v>1</v>
      </c>
      <c r="E920" s="181"/>
      <c r="F920" s="181"/>
      <c r="G920" s="181"/>
      <c r="H920" s="181"/>
      <c r="I920" s="181"/>
      <c r="J920" s="181"/>
      <c r="L920" s="180">
        <v>1198687135</v>
      </c>
      <c r="M920" s="180" t="s">
        <v>416</v>
      </c>
      <c r="N920" s="180" t="s">
        <v>6807</v>
      </c>
      <c r="O920" s="180">
        <v>1</v>
      </c>
      <c r="P920" s="181"/>
      <c r="Q920" s="181"/>
      <c r="R920" s="181"/>
      <c r="S920" s="181"/>
      <c r="T920" s="181"/>
      <c r="U920" s="181"/>
    </row>
    <row r="921" spans="1:21" ht="28.2">
      <c r="A921" s="180">
        <v>1198687135</v>
      </c>
      <c r="B921" s="180" t="s">
        <v>416</v>
      </c>
      <c r="C921" s="180" t="s">
        <v>6815</v>
      </c>
      <c r="D921" s="180">
        <v>1</v>
      </c>
      <c r="E921" s="181"/>
      <c r="F921" s="181"/>
      <c r="G921" s="181"/>
      <c r="H921" s="181"/>
      <c r="I921" s="181"/>
      <c r="J921" s="181"/>
      <c r="L921" s="180">
        <v>1198687135</v>
      </c>
      <c r="M921" s="180" t="s">
        <v>416</v>
      </c>
      <c r="N921" s="180" t="s">
        <v>6815</v>
      </c>
      <c r="O921" s="180">
        <v>1</v>
      </c>
      <c r="P921" s="181"/>
      <c r="Q921" s="181"/>
      <c r="R921" s="181"/>
      <c r="S921" s="181"/>
      <c r="T921" s="181"/>
      <c r="U921" s="181"/>
    </row>
    <row r="922" spans="1:21" ht="28.2">
      <c r="A922" s="180">
        <v>1198687135</v>
      </c>
      <c r="B922" s="180" t="s">
        <v>416</v>
      </c>
      <c r="C922" s="180" t="s">
        <v>6819</v>
      </c>
      <c r="D922" s="180">
        <v>1</v>
      </c>
      <c r="E922" s="181"/>
      <c r="F922" s="181"/>
      <c r="G922" s="181"/>
      <c r="H922" s="181"/>
      <c r="I922" s="181"/>
      <c r="J922" s="181"/>
      <c r="L922" s="180">
        <v>1198687135</v>
      </c>
      <c r="M922" s="180" t="s">
        <v>416</v>
      </c>
      <c r="N922" s="180" t="s">
        <v>6819</v>
      </c>
      <c r="O922" s="180">
        <v>1</v>
      </c>
      <c r="P922" s="181"/>
      <c r="Q922" s="181"/>
      <c r="R922" s="181"/>
      <c r="S922" s="181"/>
      <c r="T922" s="181"/>
      <c r="U922" s="181"/>
    </row>
    <row r="923" spans="1:21" ht="28.2">
      <c r="A923" s="180">
        <v>1198687135</v>
      </c>
      <c r="B923" s="180" t="s">
        <v>416</v>
      </c>
      <c r="C923" s="180" t="s">
        <v>6823</v>
      </c>
      <c r="D923" s="181"/>
      <c r="E923" s="181"/>
      <c r="F923" s="181"/>
      <c r="G923" s="181"/>
      <c r="H923" s="181"/>
      <c r="I923" s="181"/>
      <c r="J923" s="181"/>
      <c r="L923" s="180">
        <v>1198687135</v>
      </c>
      <c r="M923" s="180" t="s">
        <v>416</v>
      </c>
      <c r="N923" s="180" t="s">
        <v>6823</v>
      </c>
      <c r="O923" s="181"/>
      <c r="P923" s="181"/>
      <c r="Q923" s="181"/>
      <c r="R923" s="181"/>
      <c r="S923" s="181"/>
      <c r="T923" s="181"/>
      <c r="U923" s="181"/>
    </row>
    <row r="924" spans="1:21" ht="28.2">
      <c r="A924" s="180">
        <v>1198687135</v>
      </c>
      <c r="B924" s="180" t="s">
        <v>416</v>
      </c>
      <c r="C924" s="180" t="s">
        <v>6827</v>
      </c>
      <c r="D924" s="181"/>
      <c r="E924" s="181"/>
      <c r="F924" s="181"/>
      <c r="G924" s="181"/>
      <c r="H924" s="181"/>
      <c r="I924" s="181"/>
      <c r="J924" s="181"/>
      <c r="L924" s="180">
        <v>1198687135</v>
      </c>
      <c r="M924" s="180" t="s">
        <v>416</v>
      </c>
      <c r="N924" s="180" t="s">
        <v>6827</v>
      </c>
      <c r="O924" s="181"/>
      <c r="P924" s="181"/>
      <c r="Q924" s="181"/>
      <c r="R924" s="181"/>
      <c r="S924" s="181"/>
      <c r="T924" s="181"/>
      <c r="U924" s="181"/>
    </row>
    <row r="925" spans="1:21" ht="28.2">
      <c r="A925" s="180">
        <v>1198687135</v>
      </c>
      <c r="B925" s="180" t="s">
        <v>416</v>
      </c>
      <c r="C925" s="180" t="s">
        <v>6830</v>
      </c>
      <c r="D925" s="180">
        <v>3</v>
      </c>
      <c r="E925" s="181"/>
      <c r="F925" s="181"/>
      <c r="G925" s="181"/>
      <c r="H925" s="181"/>
      <c r="I925" s="181"/>
      <c r="J925" s="181"/>
      <c r="L925" s="180">
        <v>1198687135</v>
      </c>
      <c r="M925" s="180" t="s">
        <v>416</v>
      </c>
      <c r="N925" s="180" t="s">
        <v>6830</v>
      </c>
      <c r="O925" s="180">
        <v>3</v>
      </c>
      <c r="P925" s="181"/>
      <c r="Q925" s="181"/>
      <c r="R925" s="181"/>
      <c r="S925" s="181"/>
      <c r="T925" s="181"/>
      <c r="U925" s="181"/>
    </row>
    <row r="926" spans="1:21" ht="28.2">
      <c r="A926" s="180">
        <v>1198687135</v>
      </c>
      <c r="B926" s="180" t="s">
        <v>416</v>
      </c>
      <c r="C926" s="180" t="s">
        <v>6835</v>
      </c>
      <c r="D926" s="180">
        <v>1</v>
      </c>
      <c r="E926" s="181"/>
      <c r="F926" s="181"/>
      <c r="G926" s="181"/>
      <c r="H926" s="181"/>
      <c r="I926" s="181"/>
      <c r="J926" s="181"/>
      <c r="L926" s="180">
        <v>1198687135</v>
      </c>
      <c r="M926" s="180" t="s">
        <v>416</v>
      </c>
      <c r="N926" s="180" t="s">
        <v>6835</v>
      </c>
      <c r="O926" s="180">
        <v>1</v>
      </c>
      <c r="P926" s="181"/>
      <c r="Q926" s="181"/>
      <c r="R926" s="181"/>
      <c r="S926" s="181"/>
      <c r="T926" s="181"/>
      <c r="U926" s="181"/>
    </row>
    <row r="927" spans="1:21" ht="28.2">
      <c r="A927" s="180">
        <v>1198687135</v>
      </c>
      <c r="B927" s="180" t="s">
        <v>416</v>
      </c>
      <c r="C927" s="180" t="s">
        <v>6843</v>
      </c>
      <c r="D927" s="180">
        <v>1</v>
      </c>
      <c r="E927" s="180">
        <v>1</v>
      </c>
      <c r="F927" s="181"/>
      <c r="G927" s="181"/>
      <c r="H927" s="181"/>
      <c r="I927" s="181"/>
      <c r="J927" s="181"/>
      <c r="L927" s="180">
        <v>1198687135</v>
      </c>
      <c r="M927" s="180" t="s">
        <v>416</v>
      </c>
      <c r="N927" s="180" t="s">
        <v>6843</v>
      </c>
      <c r="O927" s="180">
        <v>1</v>
      </c>
      <c r="P927" s="180">
        <v>1</v>
      </c>
      <c r="Q927" s="181"/>
      <c r="R927" s="181"/>
      <c r="S927" s="181"/>
      <c r="T927" s="181"/>
      <c r="U927" s="181"/>
    </row>
    <row r="928" spans="1:21" ht="28.2">
      <c r="A928" s="180">
        <v>1198687135</v>
      </c>
      <c r="B928" s="180" t="s">
        <v>416</v>
      </c>
      <c r="C928" s="180" t="s">
        <v>6851</v>
      </c>
      <c r="D928" s="180">
        <v>1</v>
      </c>
      <c r="E928" s="181"/>
      <c r="F928" s="181"/>
      <c r="G928" s="181"/>
      <c r="H928" s="181"/>
      <c r="I928" s="181"/>
      <c r="J928" s="181"/>
      <c r="L928" s="180">
        <v>1198687135</v>
      </c>
      <c r="M928" s="180" t="s">
        <v>416</v>
      </c>
      <c r="N928" s="180" t="s">
        <v>6851</v>
      </c>
      <c r="O928" s="180">
        <v>1</v>
      </c>
      <c r="P928" s="181"/>
      <c r="Q928" s="181"/>
      <c r="R928" s="181"/>
      <c r="S928" s="181"/>
      <c r="T928" s="181"/>
      <c r="U928" s="181"/>
    </row>
    <row r="929" spans="1:21" ht="28.2">
      <c r="A929" s="180">
        <v>1198687135</v>
      </c>
      <c r="B929" s="180" t="s">
        <v>416</v>
      </c>
      <c r="C929" s="180" t="s">
        <v>6856</v>
      </c>
      <c r="D929" s="180">
        <v>1</v>
      </c>
      <c r="E929" s="180">
        <v>1</v>
      </c>
      <c r="F929" s="180">
        <v>1</v>
      </c>
      <c r="G929" s="180">
        <v>1</v>
      </c>
      <c r="H929" s="180">
        <v>1</v>
      </c>
      <c r="I929" s="181"/>
      <c r="J929" s="181"/>
      <c r="L929" s="180">
        <v>1198687135</v>
      </c>
      <c r="M929" s="180" t="s">
        <v>416</v>
      </c>
      <c r="N929" s="180" t="s">
        <v>6856</v>
      </c>
      <c r="O929" s="180">
        <v>1</v>
      </c>
      <c r="P929" s="180">
        <v>1</v>
      </c>
      <c r="Q929" s="180">
        <v>1</v>
      </c>
      <c r="R929" s="180">
        <v>1</v>
      </c>
      <c r="S929" s="180">
        <v>1</v>
      </c>
      <c r="T929" s="181"/>
      <c r="U929" s="181"/>
    </row>
    <row r="930" spans="1:21" ht="28.2">
      <c r="A930" s="180">
        <v>1198687135</v>
      </c>
      <c r="B930" s="180" t="s">
        <v>416</v>
      </c>
      <c r="C930" s="180" t="s">
        <v>6861</v>
      </c>
      <c r="D930" s="181"/>
      <c r="E930" s="181"/>
      <c r="F930" s="181"/>
      <c r="G930" s="181"/>
      <c r="H930" s="181"/>
      <c r="I930" s="181"/>
      <c r="J930" s="181"/>
      <c r="L930" s="180">
        <v>1198687135</v>
      </c>
      <c r="M930" s="180" t="s">
        <v>416</v>
      </c>
      <c r="N930" s="180" t="s">
        <v>6861</v>
      </c>
      <c r="O930" s="181"/>
      <c r="P930" s="181"/>
      <c r="Q930" s="181"/>
      <c r="R930" s="181"/>
      <c r="S930" s="181"/>
      <c r="T930" s="181"/>
      <c r="U930" s="181"/>
    </row>
    <row r="931" spans="1:21" ht="28.2">
      <c r="A931" s="180">
        <v>1198687135</v>
      </c>
      <c r="B931" s="180" t="s">
        <v>416</v>
      </c>
      <c r="C931" s="180" t="s">
        <v>6864</v>
      </c>
      <c r="D931" s="180">
        <v>1</v>
      </c>
      <c r="E931" s="181"/>
      <c r="F931" s="181"/>
      <c r="G931" s="181"/>
      <c r="H931" s="181"/>
      <c r="I931" s="181"/>
      <c r="J931" s="181"/>
      <c r="L931" s="180">
        <v>1198687135</v>
      </c>
      <c r="M931" s="180" t="s">
        <v>416</v>
      </c>
      <c r="N931" s="180" t="s">
        <v>6864</v>
      </c>
      <c r="O931" s="180">
        <v>1</v>
      </c>
      <c r="P931" s="181"/>
      <c r="Q931" s="181"/>
      <c r="R931" s="181"/>
      <c r="S931" s="181"/>
      <c r="T931" s="181"/>
      <c r="U931" s="181"/>
    </row>
    <row r="932" spans="1:21" ht="28.2">
      <c r="A932" s="180">
        <v>1198687135</v>
      </c>
      <c r="B932" s="180" t="s">
        <v>416</v>
      </c>
      <c r="C932" s="180" t="s">
        <v>6871</v>
      </c>
      <c r="D932" s="180">
        <v>1</v>
      </c>
      <c r="E932" s="181"/>
      <c r="F932" s="181"/>
      <c r="G932" s="181"/>
      <c r="H932" s="181"/>
      <c r="I932" s="181"/>
      <c r="J932" s="181"/>
      <c r="L932" s="180">
        <v>1198687135</v>
      </c>
      <c r="M932" s="180" t="s">
        <v>416</v>
      </c>
      <c r="N932" s="180" t="s">
        <v>6871</v>
      </c>
      <c r="O932" s="180">
        <v>1</v>
      </c>
      <c r="P932" s="181"/>
      <c r="Q932" s="181"/>
      <c r="R932" s="181"/>
      <c r="S932" s="181"/>
      <c r="T932" s="181"/>
      <c r="U932" s="181"/>
    </row>
    <row r="933" spans="1:21" ht="28.2">
      <c r="A933" s="180">
        <v>1198687135</v>
      </c>
      <c r="B933" s="180" t="s">
        <v>416</v>
      </c>
      <c r="C933" s="180" t="s">
        <v>6879</v>
      </c>
      <c r="D933" s="181"/>
      <c r="E933" s="181"/>
      <c r="F933" s="181"/>
      <c r="G933" s="181"/>
      <c r="H933" s="181"/>
      <c r="I933" s="181"/>
      <c r="J933" s="181"/>
      <c r="L933" s="180">
        <v>1198687135</v>
      </c>
      <c r="M933" s="180" t="s">
        <v>416</v>
      </c>
      <c r="N933" s="180" t="s">
        <v>6879</v>
      </c>
      <c r="O933" s="181"/>
      <c r="P933" s="181"/>
      <c r="Q933" s="181"/>
      <c r="R933" s="181"/>
      <c r="S933" s="181"/>
      <c r="T933" s="181"/>
      <c r="U933" s="181"/>
    </row>
    <row r="934" spans="1:21" ht="28.2">
      <c r="A934" s="180">
        <v>1198687135</v>
      </c>
      <c r="B934" s="180" t="s">
        <v>416</v>
      </c>
      <c r="C934" s="180" t="s">
        <v>6887</v>
      </c>
      <c r="D934" s="180">
        <v>1</v>
      </c>
      <c r="E934" s="180">
        <v>1</v>
      </c>
      <c r="F934" s="180">
        <v>1</v>
      </c>
      <c r="G934" s="180">
        <v>1</v>
      </c>
      <c r="H934" s="180">
        <v>1</v>
      </c>
      <c r="I934" s="180">
        <v>1</v>
      </c>
      <c r="J934" s="181"/>
      <c r="L934" s="180">
        <v>1198687135</v>
      </c>
      <c r="M934" s="180" t="s">
        <v>416</v>
      </c>
      <c r="N934" s="180" t="s">
        <v>6887</v>
      </c>
      <c r="O934" s="180">
        <v>1</v>
      </c>
      <c r="P934" s="180">
        <v>1</v>
      </c>
      <c r="Q934" s="180">
        <v>1</v>
      </c>
      <c r="R934" s="180">
        <v>1</v>
      </c>
      <c r="S934" s="180">
        <v>1</v>
      </c>
      <c r="T934" s="180">
        <v>1</v>
      </c>
      <c r="U934" s="180">
        <v>1</v>
      </c>
    </row>
    <row r="935" spans="1:21" ht="28.2">
      <c r="A935" s="180">
        <v>1198687135</v>
      </c>
      <c r="B935" s="180" t="s">
        <v>416</v>
      </c>
      <c r="C935" s="180" t="s">
        <v>6892</v>
      </c>
      <c r="D935" s="180">
        <v>1</v>
      </c>
      <c r="E935" s="180">
        <v>1</v>
      </c>
      <c r="F935" s="181"/>
      <c r="G935" s="181"/>
      <c r="H935" s="181"/>
      <c r="I935" s="181"/>
      <c r="J935" s="181"/>
      <c r="L935" s="180">
        <v>1198687135</v>
      </c>
      <c r="M935" s="180" t="s">
        <v>416</v>
      </c>
      <c r="N935" s="180" t="s">
        <v>6892</v>
      </c>
      <c r="O935" s="180">
        <v>1</v>
      </c>
      <c r="P935" s="180">
        <v>1</v>
      </c>
      <c r="Q935" s="181"/>
      <c r="R935" s="181"/>
      <c r="S935" s="181"/>
      <c r="T935" s="181"/>
      <c r="U935" s="181"/>
    </row>
    <row r="936" spans="1:21" ht="28.2">
      <c r="A936" s="180">
        <v>1198687135</v>
      </c>
      <c r="B936" s="180" t="s">
        <v>416</v>
      </c>
      <c r="C936" s="180" t="s">
        <v>6899</v>
      </c>
      <c r="D936" s="180">
        <v>1</v>
      </c>
      <c r="E936" s="181"/>
      <c r="F936" s="181"/>
      <c r="G936" s="181"/>
      <c r="H936" s="181"/>
      <c r="I936" s="181"/>
      <c r="J936" s="181"/>
      <c r="L936" s="180">
        <v>1198687135</v>
      </c>
      <c r="M936" s="180" t="s">
        <v>416</v>
      </c>
      <c r="N936" s="180" t="s">
        <v>6899</v>
      </c>
      <c r="O936" s="180">
        <v>1</v>
      </c>
      <c r="P936" s="181"/>
      <c r="Q936" s="181"/>
      <c r="R936" s="181"/>
      <c r="S936" s="181"/>
      <c r="T936" s="181"/>
      <c r="U936" s="181"/>
    </row>
    <row r="937" spans="1:21" ht="28.2">
      <c r="A937" s="180">
        <v>1198687135</v>
      </c>
      <c r="B937" s="180" t="s">
        <v>416</v>
      </c>
      <c r="C937" s="180" t="s">
        <v>6906</v>
      </c>
      <c r="D937" s="180">
        <v>1</v>
      </c>
      <c r="E937" s="180">
        <v>1</v>
      </c>
      <c r="F937" s="181"/>
      <c r="G937" s="181"/>
      <c r="H937" s="181"/>
      <c r="I937" s="181"/>
      <c r="J937" s="181"/>
      <c r="L937" s="180">
        <v>1198687135</v>
      </c>
      <c r="M937" s="180" t="s">
        <v>416</v>
      </c>
      <c r="N937" s="180" t="s">
        <v>6906</v>
      </c>
      <c r="O937" s="180">
        <v>1</v>
      </c>
      <c r="P937" s="180">
        <v>1</v>
      </c>
      <c r="Q937" s="181"/>
      <c r="R937" s="181"/>
      <c r="S937" s="181"/>
      <c r="T937" s="181"/>
      <c r="U937" s="181"/>
    </row>
    <row r="938" spans="1:21" ht="28.2">
      <c r="A938" s="180">
        <v>1198687135</v>
      </c>
      <c r="B938" s="180" t="s">
        <v>416</v>
      </c>
      <c r="C938" s="180" t="s">
        <v>6914</v>
      </c>
      <c r="D938" s="180">
        <v>1</v>
      </c>
      <c r="E938" s="180">
        <v>1</v>
      </c>
      <c r="F938" s="180">
        <v>1</v>
      </c>
      <c r="G938" s="180">
        <v>1</v>
      </c>
      <c r="H938" s="180">
        <v>1</v>
      </c>
      <c r="I938" s="181"/>
      <c r="J938" s="181"/>
      <c r="L938" s="180">
        <v>1198687135</v>
      </c>
      <c r="M938" s="180" t="s">
        <v>416</v>
      </c>
      <c r="N938" s="180" t="s">
        <v>6914</v>
      </c>
      <c r="O938" s="180">
        <v>1</v>
      </c>
      <c r="P938" s="180">
        <v>1</v>
      </c>
      <c r="Q938" s="180">
        <v>1</v>
      </c>
      <c r="R938" s="180">
        <v>1</v>
      </c>
      <c r="S938" s="180">
        <v>1</v>
      </c>
      <c r="T938" s="181"/>
      <c r="U938" s="181"/>
    </row>
    <row r="939" spans="1:21" ht="28.2">
      <c r="A939" s="180">
        <v>1198687135</v>
      </c>
      <c r="B939" s="180" t="s">
        <v>416</v>
      </c>
      <c r="C939" s="180" t="s">
        <v>6921</v>
      </c>
      <c r="D939" s="181"/>
      <c r="E939" s="181"/>
      <c r="F939" s="181"/>
      <c r="G939" s="181"/>
      <c r="H939" s="181"/>
      <c r="I939" s="181"/>
      <c r="J939" s="181"/>
      <c r="L939" s="180">
        <v>1198687135</v>
      </c>
      <c r="M939" s="180" t="s">
        <v>416</v>
      </c>
      <c r="N939" s="180" t="s">
        <v>6921</v>
      </c>
      <c r="O939" s="181"/>
      <c r="P939" s="181"/>
      <c r="Q939" s="181"/>
      <c r="R939" s="181"/>
      <c r="S939" s="181"/>
      <c r="T939" s="181"/>
      <c r="U939" s="181"/>
    </row>
    <row r="940" spans="1:21" ht="28.2">
      <c r="A940" s="180">
        <v>1198687135</v>
      </c>
      <c r="B940" s="180" t="s">
        <v>416</v>
      </c>
      <c r="C940" s="180" t="s">
        <v>6925</v>
      </c>
      <c r="D940" s="180">
        <v>1</v>
      </c>
      <c r="E940" s="181"/>
      <c r="F940" s="181"/>
      <c r="G940" s="181"/>
      <c r="H940" s="181"/>
      <c r="I940" s="181"/>
      <c r="J940" s="181"/>
      <c r="L940" s="180">
        <v>1198687135</v>
      </c>
      <c r="M940" s="180" t="s">
        <v>416</v>
      </c>
      <c r="N940" s="180" t="s">
        <v>6925</v>
      </c>
      <c r="O940" s="180">
        <v>1</v>
      </c>
      <c r="P940" s="181"/>
      <c r="Q940" s="181"/>
      <c r="R940" s="181"/>
      <c r="S940" s="181"/>
      <c r="T940" s="181"/>
      <c r="U940" s="181"/>
    </row>
    <row r="941" spans="1:21" ht="28.2">
      <c r="A941" s="180">
        <v>1198687135</v>
      </c>
      <c r="B941" s="180" t="s">
        <v>416</v>
      </c>
      <c r="C941" s="180" t="s">
        <v>6933</v>
      </c>
      <c r="D941" s="181"/>
      <c r="E941" s="181"/>
      <c r="F941" s="181"/>
      <c r="G941" s="181"/>
      <c r="H941" s="181"/>
      <c r="I941" s="181"/>
      <c r="J941" s="181"/>
      <c r="L941" s="180">
        <v>1198687135</v>
      </c>
      <c r="M941" s="180" t="s">
        <v>416</v>
      </c>
      <c r="N941" s="180" t="s">
        <v>6933</v>
      </c>
      <c r="O941" s="181"/>
      <c r="P941" s="181"/>
      <c r="Q941" s="181"/>
      <c r="R941" s="181"/>
      <c r="S941" s="181"/>
      <c r="T941" s="181"/>
      <c r="U941" s="181"/>
    </row>
    <row r="942" spans="1:21" ht="28.2">
      <c r="A942" s="180">
        <v>1198687135</v>
      </c>
      <c r="B942" s="180" t="s">
        <v>416</v>
      </c>
      <c r="C942" s="180" t="s">
        <v>6936</v>
      </c>
      <c r="D942" s="180">
        <v>1</v>
      </c>
      <c r="E942" s="180">
        <v>1</v>
      </c>
      <c r="F942" s="180">
        <v>1</v>
      </c>
      <c r="G942" s="180">
        <v>1</v>
      </c>
      <c r="H942" s="180">
        <v>1</v>
      </c>
      <c r="I942" s="180">
        <v>1</v>
      </c>
      <c r="J942" s="181"/>
      <c r="L942" s="180">
        <v>1198687135</v>
      </c>
      <c r="M942" s="180" t="s">
        <v>416</v>
      </c>
      <c r="N942" s="180" t="s">
        <v>6936</v>
      </c>
      <c r="O942" s="180">
        <v>1</v>
      </c>
      <c r="P942" s="180">
        <v>1</v>
      </c>
      <c r="Q942" s="180">
        <v>1</v>
      </c>
      <c r="R942" s="180">
        <v>1</v>
      </c>
      <c r="S942" s="180">
        <v>1</v>
      </c>
      <c r="T942" s="180">
        <v>1</v>
      </c>
      <c r="U942" s="180">
        <v>1</v>
      </c>
    </row>
    <row r="943" spans="1:21" ht="28.2">
      <c r="A943" s="180">
        <v>1198687135</v>
      </c>
      <c r="B943" s="180" t="s">
        <v>416</v>
      </c>
      <c r="C943" s="180" t="s">
        <v>6940</v>
      </c>
      <c r="D943" s="180">
        <v>1</v>
      </c>
      <c r="E943" s="181"/>
      <c r="F943" s="181"/>
      <c r="G943" s="181"/>
      <c r="H943" s="181"/>
      <c r="I943" s="181"/>
      <c r="J943" s="181"/>
      <c r="L943" s="180">
        <v>1198687135</v>
      </c>
      <c r="M943" s="180" t="s">
        <v>416</v>
      </c>
      <c r="N943" s="180" t="s">
        <v>6940</v>
      </c>
      <c r="O943" s="180">
        <v>1</v>
      </c>
      <c r="P943" s="181"/>
      <c r="Q943" s="181"/>
      <c r="R943" s="181"/>
      <c r="S943" s="181"/>
      <c r="T943" s="181"/>
      <c r="U943" s="181"/>
    </row>
    <row r="944" spans="1:21" ht="28.2">
      <c r="A944" s="180">
        <v>1198687135</v>
      </c>
      <c r="B944" s="180" t="s">
        <v>416</v>
      </c>
      <c r="C944" s="180" t="s">
        <v>6945</v>
      </c>
      <c r="D944" s="180">
        <v>1</v>
      </c>
      <c r="E944" s="180">
        <v>1</v>
      </c>
      <c r="F944" s="180">
        <v>1</v>
      </c>
      <c r="G944" s="180">
        <v>1</v>
      </c>
      <c r="H944" s="180">
        <v>1</v>
      </c>
      <c r="I944" s="180">
        <v>1</v>
      </c>
      <c r="J944" s="181"/>
      <c r="L944" s="180">
        <v>1198687135</v>
      </c>
      <c r="M944" s="180" t="s">
        <v>416</v>
      </c>
      <c r="N944" s="180" t="s">
        <v>6945</v>
      </c>
      <c r="O944" s="180">
        <v>1</v>
      </c>
      <c r="P944" s="180">
        <v>1</v>
      </c>
      <c r="Q944" s="180">
        <v>1</v>
      </c>
      <c r="R944" s="180">
        <v>1</v>
      </c>
      <c r="S944" s="180">
        <v>1</v>
      </c>
      <c r="T944" s="180">
        <v>1</v>
      </c>
      <c r="U944" s="180">
        <v>1</v>
      </c>
    </row>
    <row r="945" spans="1:21" ht="28.2">
      <c r="A945" s="180">
        <v>1198687135</v>
      </c>
      <c r="B945" s="180" t="s">
        <v>416</v>
      </c>
      <c r="C945" s="180" t="s">
        <v>6953</v>
      </c>
      <c r="D945" s="181"/>
      <c r="E945" s="181"/>
      <c r="F945" s="181"/>
      <c r="G945" s="181"/>
      <c r="H945" s="181"/>
      <c r="I945" s="181"/>
      <c r="J945" s="181"/>
      <c r="L945" s="180">
        <v>1198687135</v>
      </c>
      <c r="M945" s="180" t="s">
        <v>416</v>
      </c>
      <c r="N945" s="180" t="s">
        <v>6953</v>
      </c>
      <c r="O945" s="181"/>
      <c r="P945" s="181"/>
      <c r="Q945" s="181"/>
      <c r="R945" s="181"/>
      <c r="S945" s="181"/>
      <c r="T945" s="181"/>
      <c r="U945" s="181"/>
    </row>
    <row r="946" spans="1:21" ht="28.2">
      <c r="A946" s="180">
        <v>1198687135</v>
      </c>
      <c r="B946" s="180" t="s">
        <v>416</v>
      </c>
      <c r="C946" s="180" t="s">
        <v>6959</v>
      </c>
      <c r="D946" s="180">
        <v>1</v>
      </c>
      <c r="E946" s="180">
        <v>1</v>
      </c>
      <c r="F946" s="181"/>
      <c r="G946" s="181"/>
      <c r="H946" s="181"/>
      <c r="I946" s="181"/>
      <c r="J946" s="181"/>
      <c r="L946" s="180">
        <v>1198687135</v>
      </c>
      <c r="M946" s="180" t="s">
        <v>416</v>
      </c>
      <c r="N946" s="180" t="s">
        <v>6959</v>
      </c>
      <c r="O946" s="180">
        <v>1</v>
      </c>
      <c r="P946" s="180">
        <v>1</v>
      </c>
      <c r="Q946" s="181"/>
      <c r="R946" s="181"/>
      <c r="S946" s="181"/>
      <c r="T946" s="181"/>
      <c r="U946" s="181"/>
    </row>
    <row r="947" spans="1:21" ht="28.2">
      <c r="A947" s="180">
        <v>1198687135</v>
      </c>
      <c r="B947" s="180" t="s">
        <v>416</v>
      </c>
      <c r="C947" s="180" t="s">
        <v>6967</v>
      </c>
      <c r="D947" s="180">
        <v>1</v>
      </c>
      <c r="E947" s="181"/>
      <c r="F947" s="181"/>
      <c r="G947" s="181"/>
      <c r="H947" s="181"/>
      <c r="I947" s="181"/>
      <c r="J947" s="181"/>
      <c r="L947" s="180">
        <v>1198687135</v>
      </c>
      <c r="M947" s="180" t="s">
        <v>416</v>
      </c>
      <c r="N947" s="180" t="s">
        <v>6967</v>
      </c>
      <c r="O947" s="180">
        <v>1</v>
      </c>
      <c r="P947" s="181"/>
      <c r="Q947" s="181"/>
      <c r="R947" s="181"/>
      <c r="S947" s="181"/>
      <c r="T947" s="181"/>
      <c r="U947" s="181"/>
    </row>
    <row r="948" spans="1:21" ht="28.2">
      <c r="A948" s="180">
        <v>1198687135</v>
      </c>
      <c r="B948" s="180" t="s">
        <v>416</v>
      </c>
      <c r="C948" s="180" t="s">
        <v>6971</v>
      </c>
      <c r="D948" s="180">
        <v>1</v>
      </c>
      <c r="E948" s="181"/>
      <c r="F948" s="181"/>
      <c r="G948" s="181"/>
      <c r="H948" s="181"/>
      <c r="I948" s="181"/>
      <c r="J948" s="181"/>
      <c r="L948" s="180">
        <v>1198687135</v>
      </c>
      <c r="M948" s="180" t="s">
        <v>416</v>
      </c>
      <c r="N948" s="180" t="s">
        <v>6971</v>
      </c>
      <c r="O948" s="180">
        <v>1</v>
      </c>
      <c r="P948" s="181"/>
      <c r="Q948" s="181"/>
      <c r="R948" s="181"/>
      <c r="S948" s="181"/>
      <c r="T948" s="181"/>
      <c r="U948" s="181"/>
    </row>
    <row r="949" spans="1:21" ht="28.2">
      <c r="A949" s="180">
        <v>1198687135</v>
      </c>
      <c r="B949" s="180" t="s">
        <v>416</v>
      </c>
      <c r="C949" s="180" t="s">
        <v>6979</v>
      </c>
      <c r="D949" s="181"/>
      <c r="E949" s="181"/>
      <c r="F949" s="181"/>
      <c r="G949" s="181"/>
      <c r="H949" s="181"/>
      <c r="I949" s="181"/>
      <c r="J949" s="181"/>
      <c r="L949" s="180">
        <v>1198687135</v>
      </c>
      <c r="M949" s="180" t="s">
        <v>416</v>
      </c>
      <c r="N949" s="180" t="s">
        <v>6979</v>
      </c>
      <c r="O949" s="181"/>
      <c r="P949" s="181"/>
      <c r="Q949" s="181"/>
      <c r="R949" s="181"/>
      <c r="S949" s="181"/>
      <c r="T949" s="181"/>
      <c r="U949" s="181"/>
    </row>
    <row r="950" spans="1:21" ht="28.2">
      <c r="A950" s="180">
        <v>1198687135</v>
      </c>
      <c r="B950" s="180" t="s">
        <v>416</v>
      </c>
      <c r="C950" s="180" t="s">
        <v>6987</v>
      </c>
      <c r="D950" s="180">
        <v>1</v>
      </c>
      <c r="E950" s="180">
        <v>1</v>
      </c>
      <c r="F950" s="180">
        <v>1</v>
      </c>
      <c r="G950" s="180">
        <v>1</v>
      </c>
      <c r="H950" s="180">
        <v>1</v>
      </c>
      <c r="I950" s="180">
        <v>1</v>
      </c>
      <c r="J950" s="181"/>
      <c r="L950" s="180">
        <v>1198687135</v>
      </c>
      <c r="M950" s="180" t="s">
        <v>416</v>
      </c>
      <c r="N950" s="180" t="s">
        <v>6987</v>
      </c>
      <c r="O950" s="180">
        <v>1</v>
      </c>
      <c r="P950" s="180">
        <v>1</v>
      </c>
      <c r="Q950" s="180">
        <v>1</v>
      </c>
      <c r="R950" s="180">
        <v>1</v>
      </c>
      <c r="S950" s="180">
        <v>1</v>
      </c>
      <c r="T950" s="180">
        <v>1</v>
      </c>
      <c r="U950" s="180">
        <v>1</v>
      </c>
    </row>
    <row r="951" spans="1:21" ht="28.2">
      <c r="A951" s="180">
        <v>1198687135</v>
      </c>
      <c r="B951" s="180" t="s">
        <v>416</v>
      </c>
      <c r="C951" s="180" t="s">
        <v>6991</v>
      </c>
      <c r="D951" s="180">
        <v>1</v>
      </c>
      <c r="E951" s="180">
        <v>1</v>
      </c>
      <c r="F951" s="180">
        <v>1</v>
      </c>
      <c r="G951" s="180">
        <v>1</v>
      </c>
      <c r="H951" s="180">
        <v>1</v>
      </c>
      <c r="I951" s="180">
        <v>1</v>
      </c>
      <c r="J951" s="181"/>
      <c r="L951" s="180">
        <v>1198687135</v>
      </c>
      <c r="M951" s="180" t="s">
        <v>416</v>
      </c>
      <c r="N951" s="180" t="s">
        <v>6991</v>
      </c>
      <c r="O951" s="180">
        <v>1</v>
      </c>
      <c r="P951" s="180">
        <v>1</v>
      </c>
      <c r="Q951" s="180">
        <v>1</v>
      </c>
      <c r="R951" s="180">
        <v>1</v>
      </c>
      <c r="S951" s="180">
        <v>1</v>
      </c>
      <c r="T951" s="180">
        <v>1</v>
      </c>
      <c r="U951" s="180">
        <v>1</v>
      </c>
    </row>
    <row r="952" spans="1:21" ht="28.2">
      <c r="A952" s="180">
        <v>1198687135</v>
      </c>
      <c r="B952" s="180" t="s">
        <v>416</v>
      </c>
      <c r="C952" s="180" t="s">
        <v>6999</v>
      </c>
      <c r="D952" s="180">
        <v>1</v>
      </c>
      <c r="E952" s="180">
        <v>1</v>
      </c>
      <c r="F952" s="180">
        <v>1</v>
      </c>
      <c r="G952" s="180">
        <v>1</v>
      </c>
      <c r="H952" s="180">
        <v>1</v>
      </c>
      <c r="I952" s="180">
        <v>1</v>
      </c>
      <c r="J952" s="181"/>
      <c r="L952" s="180">
        <v>1198687135</v>
      </c>
      <c r="M952" s="180" t="s">
        <v>416</v>
      </c>
      <c r="N952" s="180" t="s">
        <v>6999</v>
      </c>
      <c r="O952" s="180">
        <v>1</v>
      </c>
      <c r="P952" s="180">
        <v>1</v>
      </c>
      <c r="Q952" s="180">
        <v>1</v>
      </c>
      <c r="R952" s="180">
        <v>1</v>
      </c>
      <c r="S952" s="180">
        <v>1</v>
      </c>
      <c r="T952" s="180">
        <v>1</v>
      </c>
      <c r="U952" s="181"/>
    </row>
    <row r="953" spans="1:21" ht="28.2">
      <c r="A953" s="180">
        <v>1198687135</v>
      </c>
      <c r="B953" s="180" t="s">
        <v>416</v>
      </c>
      <c r="C953" s="180" t="s">
        <v>7007</v>
      </c>
      <c r="D953" s="181"/>
      <c r="E953" s="181"/>
      <c r="F953" s="181"/>
      <c r="G953" s="181"/>
      <c r="H953" s="181"/>
      <c r="I953" s="181"/>
      <c r="J953" s="181"/>
      <c r="L953" s="180">
        <v>1198687135</v>
      </c>
      <c r="M953" s="180" t="s">
        <v>416</v>
      </c>
      <c r="N953" s="180" t="s">
        <v>7007</v>
      </c>
      <c r="O953" s="181"/>
      <c r="P953" s="181"/>
      <c r="Q953" s="181"/>
      <c r="R953" s="181"/>
      <c r="S953" s="181"/>
      <c r="T953" s="181"/>
      <c r="U953" s="181"/>
    </row>
    <row r="954" spans="1:21" ht="28.2">
      <c r="A954" s="180">
        <v>1198687135</v>
      </c>
      <c r="B954" s="180" t="s">
        <v>416</v>
      </c>
      <c r="C954" s="180" t="s">
        <v>7015</v>
      </c>
      <c r="D954" s="180">
        <v>1</v>
      </c>
      <c r="E954" s="181"/>
      <c r="F954" s="181"/>
      <c r="G954" s="181"/>
      <c r="H954" s="181"/>
      <c r="I954" s="181"/>
      <c r="J954" s="181"/>
      <c r="L954" s="180">
        <v>1198687135</v>
      </c>
      <c r="M954" s="180" t="s">
        <v>416</v>
      </c>
      <c r="N954" s="180" t="s">
        <v>7015</v>
      </c>
      <c r="O954" s="180">
        <v>1</v>
      </c>
      <c r="P954" s="181"/>
      <c r="Q954" s="181"/>
      <c r="R954" s="181"/>
      <c r="S954" s="181"/>
      <c r="T954" s="181"/>
      <c r="U954" s="181"/>
    </row>
    <row r="955" spans="1:21" ht="28.2">
      <c r="A955" s="180">
        <v>1198687135</v>
      </c>
      <c r="B955" s="180" t="s">
        <v>416</v>
      </c>
      <c r="C955" s="180" t="s">
        <v>7023</v>
      </c>
      <c r="D955" s="181"/>
      <c r="E955" s="181"/>
      <c r="F955" s="181"/>
      <c r="G955" s="181"/>
      <c r="H955" s="181"/>
      <c r="I955" s="181"/>
      <c r="J955" s="181"/>
      <c r="L955" s="180">
        <v>1198687135</v>
      </c>
      <c r="M955" s="180" t="s">
        <v>416</v>
      </c>
      <c r="N955" s="180" t="s">
        <v>7023</v>
      </c>
      <c r="O955" s="181"/>
      <c r="P955" s="181"/>
      <c r="Q955" s="181"/>
      <c r="R955" s="181"/>
      <c r="S955" s="181"/>
      <c r="T955" s="181"/>
      <c r="U955" s="181"/>
    </row>
    <row r="956" spans="1:21" ht="28.2">
      <c r="A956" s="180">
        <v>1198687135</v>
      </c>
      <c r="B956" s="180" t="s">
        <v>416</v>
      </c>
      <c r="C956" s="180" t="s">
        <v>7029</v>
      </c>
      <c r="D956" s="180">
        <v>1</v>
      </c>
      <c r="E956" s="181"/>
      <c r="F956" s="181"/>
      <c r="G956" s="181"/>
      <c r="H956" s="181"/>
      <c r="I956" s="181"/>
      <c r="J956" s="181"/>
      <c r="L956" s="180">
        <v>1198687135</v>
      </c>
      <c r="M956" s="180" t="s">
        <v>416</v>
      </c>
      <c r="N956" s="180" t="s">
        <v>7029</v>
      </c>
      <c r="O956" s="180">
        <v>1</v>
      </c>
      <c r="P956" s="181"/>
      <c r="Q956" s="181"/>
      <c r="R956" s="181"/>
      <c r="S956" s="181"/>
      <c r="T956" s="181"/>
      <c r="U956" s="181"/>
    </row>
    <row r="957" spans="1:21" ht="28.2">
      <c r="A957" s="180">
        <v>1198687135</v>
      </c>
      <c r="B957" s="180" t="s">
        <v>416</v>
      </c>
      <c r="C957" s="180" t="s">
        <v>7034</v>
      </c>
      <c r="D957" s="180">
        <v>1</v>
      </c>
      <c r="E957" s="180">
        <v>1</v>
      </c>
      <c r="F957" s="180">
        <v>1</v>
      </c>
      <c r="G957" s="180">
        <v>1</v>
      </c>
      <c r="H957" s="180">
        <v>1</v>
      </c>
      <c r="I957" s="180">
        <v>1</v>
      </c>
      <c r="J957" s="181"/>
      <c r="L957" s="180">
        <v>1198687135</v>
      </c>
      <c r="M957" s="180" t="s">
        <v>416</v>
      </c>
      <c r="N957" s="180" t="s">
        <v>7034</v>
      </c>
      <c r="O957" s="180">
        <v>1</v>
      </c>
      <c r="P957" s="180">
        <v>1</v>
      </c>
      <c r="Q957" s="180">
        <v>1</v>
      </c>
      <c r="R957" s="180">
        <v>1</v>
      </c>
      <c r="S957" s="180">
        <v>1</v>
      </c>
      <c r="T957" s="180">
        <v>1</v>
      </c>
      <c r="U957" s="181"/>
    </row>
    <row r="958" spans="1:21" ht="28.2">
      <c r="A958" s="180">
        <v>1198687135</v>
      </c>
      <c r="B958" s="180" t="s">
        <v>416</v>
      </c>
      <c r="C958" s="180" t="s">
        <v>7043</v>
      </c>
      <c r="D958" s="180">
        <v>3</v>
      </c>
      <c r="E958" s="181"/>
      <c r="F958" s="181"/>
      <c r="G958" s="181"/>
      <c r="H958" s="181"/>
      <c r="I958" s="181"/>
      <c r="J958" s="181"/>
      <c r="L958" s="180">
        <v>1198687135</v>
      </c>
      <c r="M958" s="180" t="s">
        <v>416</v>
      </c>
      <c r="N958" s="180" t="s">
        <v>7043</v>
      </c>
      <c r="O958" s="180">
        <v>3</v>
      </c>
      <c r="P958" s="181"/>
      <c r="Q958" s="181"/>
      <c r="R958" s="181"/>
      <c r="S958" s="181"/>
      <c r="T958" s="181"/>
      <c r="U958" s="181"/>
    </row>
    <row r="959" spans="1:21" ht="28.2">
      <c r="A959" s="180">
        <v>1198687135</v>
      </c>
      <c r="B959" s="180" t="s">
        <v>416</v>
      </c>
      <c r="C959" s="180" t="s">
        <v>7052</v>
      </c>
      <c r="D959" s="180">
        <v>1</v>
      </c>
      <c r="E959" s="181"/>
      <c r="F959" s="181"/>
      <c r="G959" s="181"/>
      <c r="H959" s="181"/>
      <c r="I959" s="181"/>
      <c r="J959" s="181"/>
      <c r="L959" s="180">
        <v>1198687135</v>
      </c>
      <c r="M959" s="180" t="s">
        <v>416</v>
      </c>
      <c r="N959" s="180" t="s">
        <v>7052</v>
      </c>
      <c r="O959" s="180">
        <v>1</v>
      </c>
      <c r="P959" s="181"/>
      <c r="Q959" s="181"/>
      <c r="R959" s="181"/>
      <c r="S959" s="181"/>
      <c r="T959" s="181"/>
      <c r="U959" s="181"/>
    </row>
    <row r="960" spans="1:21" ht="28.2">
      <c r="A960" s="180">
        <v>1198687135</v>
      </c>
      <c r="B960" s="180" t="s">
        <v>416</v>
      </c>
      <c r="C960" s="180" t="s">
        <v>7057</v>
      </c>
      <c r="D960" s="181"/>
      <c r="E960" s="181"/>
      <c r="F960" s="181"/>
      <c r="G960" s="181"/>
      <c r="H960" s="181"/>
      <c r="I960" s="181"/>
      <c r="J960" s="181"/>
      <c r="L960" s="180">
        <v>1198687135</v>
      </c>
      <c r="M960" s="180" t="s">
        <v>416</v>
      </c>
      <c r="N960" s="180" t="s">
        <v>7057</v>
      </c>
      <c r="O960" s="181"/>
      <c r="P960" s="181"/>
      <c r="Q960" s="181"/>
      <c r="R960" s="181"/>
      <c r="S960" s="181"/>
      <c r="T960" s="181"/>
      <c r="U960" s="181"/>
    </row>
    <row r="961" spans="1:21" ht="28.2">
      <c r="A961" s="180">
        <v>1198687135</v>
      </c>
      <c r="B961" s="180" t="s">
        <v>416</v>
      </c>
      <c r="C961" s="180" t="s">
        <v>7065</v>
      </c>
      <c r="D961" s="180">
        <v>1</v>
      </c>
      <c r="E961" s="181"/>
      <c r="F961" s="181"/>
      <c r="G961" s="181"/>
      <c r="H961" s="181"/>
      <c r="I961" s="181"/>
      <c r="J961" s="181"/>
      <c r="L961" s="180">
        <v>1198687135</v>
      </c>
      <c r="M961" s="180" t="s">
        <v>416</v>
      </c>
      <c r="N961" s="180" t="s">
        <v>7065</v>
      </c>
      <c r="O961" s="180">
        <v>1</v>
      </c>
      <c r="P961" s="181"/>
      <c r="Q961" s="181"/>
      <c r="R961" s="181"/>
      <c r="S961" s="181"/>
      <c r="T961" s="181"/>
      <c r="U961" s="181"/>
    </row>
    <row r="962" spans="1:21" ht="28.2">
      <c r="A962" s="180">
        <v>1198687135</v>
      </c>
      <c r="B962" s="180" t="s">
        <v>416</v>
      </c>
      <c r="C962" s="180" t="s">
        <v>7073</v>
      </c>
      <c r="D962" s="181"/>
      <c r="E962" s="181"/>
      <c r="F962" s="181"/>
      <c r="G962" s="181"/>
      <c r="H962" s="181"/>
      <c r="I962" s="181"/>
      <c r="J962" s="181"/>
      <c r="L962" s="180">
        <v>1198687135</v>
      </c>
      <c r="M962" s="180" t="s">
        <v>416</v>
      </c>
      <c r="N962" s="180" t="s">
        <v>7073</v>
      </c>
      <c r="O962" s="181"/>
      <c r="P962" s="181"/>
      <c r="Q962" s="181"/>
      <c r="R962" s="181"/>
      <c r="S962" s="181"/>
      <c r="T962" s="181"/>
      <c r="U962" s="181"/>
    </row>
    <row r="963" spans="1:21" ht="28.2">
      <c r="A963" s="180">
        <v>1198687135</v>
      </c>
      <c r="B963" s="180" t="s">
        <v>416</v>
      </c>
      <c r="C963" s="180" t="s">
        <v>7077</v>
      </c>
      <c r="D963" s="180">
        <v>1</v>
      </c>
      <c r="E963" s="180">
        <v>1</v>
      </c>
      <c r="F963" s="181"/>
      <c r="G963" s="181"/>
      <c r="H963" s="181"/>
      <c r="I963" s="181"/>
      <c r="J963" s="181"/>
      <c r="L963" s="180">
        <v>1198687135</v>
      </c>
      <c r="M963" s="180" t="s">
        <v>416</v>
      </c>
      <c r="N963" s="180" t="s">
        <v>7077</v>
      </c>
      <c r="O963" s="180">
        <v>1</v>
      </c>
      <c r="P963" s="180">
        <v>1</v>
      </c>
      <c r="Q963" s="181"/>
      <c r="R963" s="181"/>
      <c r="S963" s="181"/>
      <c r="T963" s="181"/>
      <c r="U963" s="181"/>
    </row>
    <row r="964" spans="1:21" ht="28.2">
      <c r="A964" s="180">
        <v>1198687135</v>
      </c>
      <c r="B964" s="180" t="s">
        <v>416</v>
      </c>
      <c r="C964" s="180" t="s">
        <v>7081</v>
      </c>
      <c r="D964" s="181"/>
      <c r="E964" s="181"/>
      <c r="F964" s="181"/>
      <c r="G964" s="181"/>
      <c r="H964" s="181"/>
      <c r="I964" s="181"/>
      <c r="J964" s="181"/>
      <c r="L964" s="180">
        <v>1198687135</v>
      </c>
      <c r="M964" s="180" t="s">
        <v>416</v>
      </c>
      <c r="N964" s="180" t="s">
        <v>7081</v>
      </c>
      <c r="O964" s="181"/>
      <c r="P964" s="181"/>
      <c r="Q964" s="181"/>
      <c r="R964" s="181"/>
      <c r="S964" s="181"/>
      <c r="T964" s="181"/>
      <c r="U964" s="181"/>
    </row>
    <row r="965" spans="1:21" ht="28.2">
      <c r="A965" s="180">
        <v>1198687135</v>
      </c>
      <c r="B965" s="180" t="s">
        <v>416</v>
      </c>
      <c r="C965" s="180" t="s">
        <v>7088</v>
      </c>
      <c r="D965" s="180">
        <v>2</v>
      </c>
      <c r="E965" s="181"/>
      <c r="F965" s="181"/>
      <c r="G965" s="181"/>
      <c r="H965" s="181"/>
      <c r="I965" s="181"/>
      <c r="J965" s="181"/>
      <c r="L965" s="180">
        <v>1198687135</v>
      </c>
      <c r="M965" s="180" t="s">
        <v>416</v>
      </c>
      <c r="N965" s="180" t="s">
        <v>7088</v>
      </c>
      <c r="O965" s="180">
        <v>2</v>
      </c>
      <c r="P965" s="181"/>
      <c r="Q965" s="181"/>
      <c r="R965" s="181"/>
      <c r="S965" s="181"/>
      <c r="T965" s="181"/>
      <c r="U965" s="181"/>
    </row>
    <row r="966" spans="1:21" ht="28.2">
      <c r="A966" s="180">
        <v>1198687135</v>
      </c>
      <c r="B966" s="180" t="s">
        <v>416</v>
      </c>
      <c r="C966" s="180" t="s">
        <v>7096</v>
      </c>
      <c r="D966" s="180">
        <v>1</v>
      </c>
      <c r="E966" s="180">
        <v>1</v>
      </c>
      <c r="F966" s="180">
        <v>1</v>
      </c>
      <c r="G966" s="180">
        <v>1</v>
      </c>
      <c r="H966" s="180">
        <v>1</v>
      </c>
      <c r="I966" s="180">
        <v>1</v>
      </c>
      <c r="J966" s="181"/>
      <c r="L966" s="180">
        <v>1198687135</v>
      </c>
      <c r="M966" s="180" t="s">
        <v>416</v>
      </c>
      <c r="N966" s="180" t="s">
        <v>7096</v>
      </c>
      <c r="O966" s="180">
        <v>1</v>
      </c>
      <c r="P966" s="180">
        <v>1</v>
      </c>
      <c r="Q966" s="180">
        <v>1</v>
      </c>
      <c r="R966" s="180">
        <v>1</v>
      </c>
      <c r="S966" s="180">
        <v>1</v>
      </c>
      <c r="T966" s="180">
        <v>1</v>
      </c>
      <c r="U966" s="180">
        <v>1</v>
      </c>
    </row>
    <row r="967" spans="1:21" ht="28.2">
      <c r="A967" s="180">
        <v>1198687135</v>
      </c>
      <c r="B967" s="180" t="s">
        <v>416</v>
      </c>
      <c r="C967" s="180" t="s">
        <v>7104</v>
      </c>
      <c r="D967" s="180">
        <v>1</v>
      </c>
      <c r="E967" s="181"/>
      <c r="F967" s="181"/>
      <c r="G967" s="181"/>
      <c r="H967" s="181"/>
      <c r="I967" s="181"/>
      <c r="J967" s="181"/>
      <c r="L967" s="180">
        <v>1198687135</v>
      </c>
      <c r="M967" s="180" t="s">
        <v>416</v>
      </c>
      <c r="N967" s="180" t="s">
        <v>7104</v>
      </c>
      <c r="O967" s="180">
        <v>1</v>
      </c>
      <c r="P967" s="181"/>
      <c r="Q967" s="181"/>
      <c r="R967" s="181"/>
      <c r="S967" s="181"/>
      <c r="T967" s="181"/>
      <c r="U967" s="181"/>
    </row>
    <row r="968" spans="1:21" ht="28.2">
      <c r="A968" s="180">
        <v>1198687135</v>
      </c>
      <c r="B968" s="180" t="s">
        <v>416</v>
      </c>
      <c r="C968" s="180" t="s">
        <v>7112</v>
      </c>
      <c r="D968" s="180">
        <v>1</v>
      </c>
      <c r="E968" s="181"/>
      <c r="F968" s="181"/>
      <c r="G968" s="181"/>
      <c r="H968" s="181"/>
      <c r="I968" s="181"/>
      <c r="J968" s="181"/>
      <c r="L968" s="180">
        <v>1198687135</v>
      </c>
      <c r="M968" s="180" t="s">
        <v>416</v>
      </c>
      <c r="N968" s="180" t="s">
        <v>7112</v>
      </c>
      <c r="O968" s="180">
        <v>1</v>
      </c>
      <c r="P968" s="181"/>
      <c r="Q968" s="181"/>
      <c r="R968" s="181"/>
      <c r="S968" s="181"/>
      <c r="T968" s="181"/>
      <c r="U968" s="181"/>
    </row>
    <row r="969" spans="1:21" ht="28.2">
      <c r="A969" s="180">
        <v>1198687135</v>
      </c>
      <c r="B969" s="180" t="s">
        <v>416</v>
      </c>
      <c r="C969" s="180" t="s">
        <v>7117</v>
      </c>
      <c r="D969" s="181"/>
      <c r="E969" s="181"/>
      <c r="F969" s="181"/>
      <c r="G969" s="181"/>
      <c r="H969" s="181"/>
      <c r="I969" s="181"/>
      <c r="J969" s="181"/>
      <c r="L969" s="180">
        <v>1198687135</v>
      </c>
      <c r="M969" s="180" t="s">
        <v>416</v>
      </c>
      <c r="N969" s="180" t="s">
        <v>7117</v>
      </c>
      <c r="O969" s="181"/>
      <c r="P969" s="181"/>
      <c r="Q969" s="181"/>
      <c r="R969" s="181"/>
      <c r="S969" s="181"/>
      <c r="T969" s="181"/>
      <c r="U969" s="181"/>
    </row>
    <row r="970" spans="1:21" ht="41.4">
      <c r="A970" s="180">
        <v>1198687135</v>
      </c>
      <c r="B970" s="180" t="s">
        <v>416</v>
      </c>
      <c r="C970" s="180" t="s">
        <v>10735</v>
      </c>
      <c r="D970" s="180">
        <v>1</v>
      </c>
      <c r="E970" s="180">
        <v>1</v>
      </c>
      <c r="F970" s="180">
        <v>1</v>
      </c>
      <c r="G970" s="180">
        <v>1</v>
      </c>
      <c r="H970" s="181"/>
      <c r="I970" s="181"/>
      <c r="J970" s="181"/>
      <c r="L970" s="180">
        <v>1198687135</v>
      </c>
      <c r="M970" s="180" t="s">
        <v>416</v>
      </c>
      <c r="N970" s="180" t="s">
        <v>10735</v>
      </c>
      <c r="O970" s="180">
        <v>1</v>
      </c>
      <c r="P970" s="180">
        <v>1</v>
      </c>
      <c r="Q970" s="180">
        <v>1</v>
      </c>
      <c r="R970" s="180">
        <v>1</v>
      </c>
      <c r="S970" s="180">
        <v>1</v>
      </c>
      <c r="T970" s="180">
        <v>1</v>
      </c>
      <c r="U970" s="180">
        <v>1</v>
      </c>
    </row>
    <row r="971" spans="1:21" ht="28.2">
      <c r="A971" s="180">
        <v>1198687135</v>
      </c>
      <c r="B971" s="180" t="s">
        <v>416</v>
      </c>
      <c r="C971" s="180" t="s">
        <v>7129</v>
      </c>
      <c r="D971" s="180">
        <v>1</v>
      </c>
      <c r="E971" s="180">
        <v>1</v>
      </c>
      <c r="F971" s="180">
        <v>1</v>
      </c>
      <c r="G971" s="180">
        <v>1</v>
      </c>
      <c r="H971" s="180">
        <v>1</v>
      </c>
      <c r="I971" s="180">
        <v>1</v>
      </c>
      <c r="J971" s="181"/>
      <c r="L971" s="180">
        <v>1198687135</v>
      </c>
      <c r="M971" s="180" t="s">
        <v>416</v>
      </c>
      <c r="N971" s="180" t="s">
        <v>7129</v>
      </c>
      <c r="O971" s="180">
        <v>1</v>
      </c>
      <c r="P971" s="180">
        <v>1</v>
      </c>
      <c r="Q971" s="180">
        <v>1</v>
      </c>
      <c r="R971" s="180">
        <v>1</v>
      </c>
      <c r="S971" s="180">
        <v>1</v>
      </c>
      <c r="T971" s="180">
        <v>1</v>
      </c>
      <c r="U971" s="180">
        <v>1</v>
      </c>
    </row>
    <row r="972" spans="1:21" ht="28.2">
      <c r="A972" s="180">
        <v>1198687135</v>
      </c>
      <c r="B972" s="180" t="s">
        <v>416</v>
      </c>
      <c r="C972" s="180" t="s">
        <v>7137</v>
      </c>
      <c r="D972" s="180">
        <v>1</v>
      </c>
      <c r="E972" s="181"/>
      <c r="F972" s="181"/>
      <c r="G972" s="181"/>
      <c r="H972" s="181"/>
      <c r="I972" s="181"/>
      <c r="J972" s="181"/>
      <c r="L972" s="180">
        <v>1198687135</v>
      </c>
      <c r="M972" s="180" t="s">
        <v>416</v>
      </c>
      <c r="N972" s="180" t="s">
        <v>7137</v>
      </c>
      <c r="O972" s="180">
        <v>1</v>
      </c>
      <c r="P972" s="181"/>
      <c r="Q972" s="181"/>
      <c r="R972" s="181"/>
      <c r="S972" s="181"/>
      <c r="T972" s="181"/>
      <c r="U972" s="181"/>
    </row>
    <row r="973" spans="1:21" ht="28.2">
      <c r="A973" s="180">
        <v>1198687135</v>
      </c>
      <c r="B973" s="180" t="s">
        <v>416</v>
      </c>
      <c r="C973" s="180" t="s">
        <v>7141</v>
      </c>
      <c r="D973" s="180">
        <v>1</v>
      </c>
      <c r="E973" s="181"/>
      <c r="F973" s="181"/>
      <c r="G973" s="181"/>
      <c r="H973" s="181"/>
      <c r="I973" s="181"/>
      <c r="J973" s="181"/>
      <c r="L973" s="180">
        <v>1198687135</v>
      </c>
      <c r="M973" s="180" t="s">
        <v>416</v>
      </c>
      <c r="N973" s="180" t="s">
        <v>7141</v>
      </c>
      <c r="O973" s="180">
        <v>1</v>
      </c>
      <c r="P973" s="181"/>
      <c r="Q973" s="181"/>
      <c r="R973" s="181"/>
      <c r="S973" s="181"/>
      <c r="T973" s="181"/>
      <c r="U973" s="181"/>
    </row>
    <row r="974" spans="1:21" ht="28.2">
      <c r="A974" s="180">
        <v>1198687135</v>
      </c>
      <c r="B974" s="180" t="s">
        <v>416</v>
      </c>
      <c r="C974" s="180" t="s">
        <v>7149</v>
      </c>
      <c r="D974" s="180">
        <v>1</v>
      </c>
      <c r="E974" s="180">
        <v>1</v>
      </c>
      <c r="F974" s="180">
        <v>1</v>
      </c>
      <c r="G974" s="180">
        <v>1</v>
      </c>
      <c r="H974" s="180">
        <v>1</v>
      </c>
      <c r="I974" s="180">
        <v>1</v>
      </c>
      <c r="J974" s="181"/>
      <c r="L974" s="180">
        <v>1198687135</v>
      </c>
      <c r="M974" s="180" t="s">
        <v>416</v>
      </c>
      <c r="N974" s="180" t="s">
        <v>7149</v>
      </c>
      <c r="O974" s="180">
        <v>1</v>
      </c>
      <c r="P974" s="180">
        <v>1</v>
      </c>
      <c r="Q974" s="180">
        <v>1</v>
      </c>
      <c r="R974" s="180">
        <v>1</v>
      </c>
      <c r="S974" s="180">
        <v>1</v>
      </c>
      <c r="T974" s="180">
        <v>1</v>
      </c>
      <c r="U974" s="180">
        <v>1</v>
      </c>
    </row>
    <row r="975" spans="1:21" ht="28.2">
      <c r="A975" s="180">
        <v>1198687135</v>
      </c>
      <c r="B975" s="180" t="s">
        <v>416</v>
      </c>
      <c r="C975" s="180" t="s">
        <v>7158</v>
      </c>
      <c r="D975" s="181"/>
      <c r="E975" s="181"/>
      <c r="F975" s="181"/>
      <c r="G975" s="181"/>
      <c r="H975" s="181"/>
      <c r="I975" s="181"/>
      <c r="J975" s="181"/>
      <c r="L975" s="180">
        <v>1198687135</v>
      </c>
      <c r="M975" s="180" t="s">
        <v>416</v>
      </c>
      <c r="N975" s="180" t="s">
        <v>7158</v>
      </c>
      <c r="O975" s="181"/>
      <c r="P975" s="181"/>
      <c r="Q975" s="181"/>
      <c r="R975" s="181"/>
      <c r="S975" s="181"/>
      <c r="T975" s="181"/>
      <c r="U975" s="181"/>
    </row>
    <row r="976" spans="1:21" ht="28.2">
      <c r="A976" s="180">
        <v>1198687135</v>
      </c>
      <c r="B976" s="180" t="s">
        <v>416</v>
      </c>
      <c r="C976" s="180" t="s">
        <v>7162</v>
      </c>
      <c r="D976" s="181"/>
      <c r="E976" s="181"/>
      <c r="F976" s="181"/>
      <c r="G976" s="181"/>
      <c r="H976" s="181"/>
      <c r="I976" s="181"/>
      <c r="J976" s="181"/>
      <c r="L976" s="180">
        <v>1198687135</v>
      </c>
      <c r="M976" s="180" t="s">
        <v>416</v>
      </c>
      <c r="N976" s="180" t="s">
        <v>7162</v>
      </c>
      <c r="O976" s="181"/>
      <c r="P976" s="181"/>
      <c r="Q976" s="181"/>
      <c r="R976" s="181"/>
      <c r="S976" s="181"/>
      <c r="T976" s="181"/>
      <c r="U976" s="181"/>
    </row>
    <row r="977" spans="1:21" ht="28.2">
      <c r="A977" s="180">
        <v>1198687135</v>
      </c>
      <c r="B977" s="180" t="s">
        <v>416</v>
      </c>
      <c r="C977" s="180" t="s">
        <v>7166</v>
      </c>
      <c r="D977" s="180">
        <v>1</v>
      </c>
      <c r="E977" s="180">
        <v>1</v>
      </c>
      <c r="F977" s="181"/>
      <c r="G977" s="181"/>
      <c r="H977" s="181"/>
      <c r="I977" s="181"/>
      <c r="J977" s="181"/>
      <c r="L977" s="180">
        <v>1198687135</v>
      </c>
      <c r="M977" s="180" t="s">
        <v>416</v>
      </c>
      <c r="N977" s="180" t="s">
        <v>7166</v>
      </c>
      <c r="O977" s="180">
        <v>1</v>
      </c>
      <c r="P977" s="180">
        <v>1</v>
      </c>
      <c r="Q977" s="181"/>
      <c r="R977" s="181"/>
      <c r="S977" s="181"/>
      <c r="T977" s="181"/>
      <c r="U977" s="181"/>
    </row>
    <row r="978" spans="1:21" ht="28.2">
      <c r="A978" s="180">
        <v>1198687135</v>
      </c>
      <c r="B978" s="180" t="s">
        <v>416</v>
      </c>
      <c r="C978" s="180" t="s">
        <v>7169</v>
      </c>
      <c r="D978" s="180">
        <v>1</v>
      </c>
      <c r="E978" s="181"/>
      <c r="F978" s="181"/>
      <c r="G978" s="181"/>
      <c r="H978" s="181"/>
      <c r="I978" s="181"/>
      <c r="J978" s="181"/>
      <c r="L978" s="180">
        <v>1198687135</v>
      </c>
      <c r="M978" s="180" t="s">
        <v>416</v>
      </c>
      <c r="N978" s="180" t="s">
        <v>7169</v>
      </c>
      <c r="O978" s="180">
        <v>1</v>
      </c>
      <c r="P978" s="181"/>
      <c r="Q978" s="181"/>
      <c r="R978" s="181"/>
      <c r="S978" s="181"/>
      <c r="T978" s="181"/>
      <c r="U978" s="181"/>
    </row>
    <row r="979" spans="1:21" ht="28.2">
      <c r="A979" s="180">
        <v>1198687135</v>
      </c>
      <c r="B979" s="180" t="s">
        <v>416</v>
      </c>
      <c r="C979" s="180" t="s">
        <v>7178</v>
      </c>
      <c r="D979" s="180">
        <v>2</v>
      </c>
      <c r="E979" s="181"/>
      <c r="F979" s="181"/>
      <c r="G979" s="181"/>
      <c r="H979" s="181"/>
      <c r="I979" s="181"/>
      <c r="J979" s="181"/>
      <c r="L979" s="180">
        <v>1198687135</v>
      </c>
      <c r="M979" s="180" t="s">
        <v>416</v>
      </c>
      <c r="N979" s="180" t="s">
        <v>7178</v>
      </c>
      <c r="O979" s="180">
        <v>2</v>
      </c>
      <c r="P979" s="181"/>
      <c r="Q979" s="181"/>
      <c r="R979" s="181"/>
      <c r="S979" s="181"/>
      <c r="T979" s="181"/>
      <c r="U979" s="181"/>
    </row>
    <row r="980" spans="1:21" ht="28.2">
      <c r="A980" s="180">
        <v>1198687135</v>
      </c>
      <c r="B980" s="180" t="s">
        <v>416</v>
      </c>
      <c r="C980" s="180" t="s">
        <v>7182</v>
      </c>
      <c r="D980" s="180">
        <v>1</v>
      </c>
      <c r="E980" s="181"/>
      <c r="F980" s="181"/>
      <c r="G980" s="181"/>
      <c r="H980" s="181"/>
      <c r="I980" s="181"/>
      <c r="J980" s="181"/>
      <c r="L980" s="180">
        <v>1198687135</v>
      </c>
      <c r="M980" s="180" t="s">
        <v>416</v>
      </c>
      <c r="N980" s="180" t="s">
        <v>7182</v>
      </c>
      <c r="O980" s="180">
        <v>1</v>
      </c>
      <c r="P980" s="181"/>
      <c r="Q980" s="181"/>
      <c r="R980" s="181"/>
      <c r="S980" s="181"/>
      <c r="T980" s="181"/>
      <c r="U980" s="181"/>
    </row>
    <row r="981" spans="1:21" ht="28.2">
      <c r="A981" s="180">
        <v>1198687135</v>
      </c>
      <c r="B981" s="180" t="s">
        <v>416</v>
      </c>
      <c r="C981" s="180" t="s">
        <v>7186</v>
      </c>
      <c r="D981" s="180">
        <v>1</v>
      </c>
      <c r="E981" s="180">
        <v>1</v>
      </c>
      <c r="F981" s="180">
        <v>1</v>
      </c>
      <c r="G981" s="180">
        <v>1</v>
      </c>
      <c r="H981" s="181"/>
      <c r="I981" s="181"/>
      <c r="J981" s="181"/>
      <c r="L981" s="180">
        <v>1198687135</v>
      </c>
      <c r="M981" s="180" t="s">
        <v>416</v>
      </c>
      <c r="N981" s="180" t="s">
        <v>7186</v>
      </c>
      <c r="O981" s="180">
        <v>1</v>
      </c>
      <c r="P981" s="180">
        <v>1</v>
      </c>
      <c r="Q981" s="180">
        <v>1</v>
      </c>
      <c r="R981" s="180">
        <v>1</v>
      </c>
      <c r="S981" s="181"/>
      <c r="T981" s="181"/>
      <c r="U981" s="181"/>
    </row>
    <row r="982" spans="1:21" ht="28.2">
      <c r="A982" s="180">
        <v>1198687135</v>
      </c>
      <c r="B982" s="180" t="s">
        <v>416</v>
      </c>
      <c r="C982" s="180" t="s">
        <v>7193</v>
      </c>
      <c r="D982" s="180">
        <v>1</v>
      </c>
      <c r="E982" s="181"/>
      <c r="F982" s="181"/>
      <c r="G982" s="181"/>
      <c r="H982" s="181"/>
      <c r="I982" s="181"/>
      <c r="J982" s="181"/>
      <c r="L982" s="180">
        <v>1198687135</v>
      </c>
      <c r="M982" s="180" t="s">
        <v>416</v>
      </c>
      <c r="N982" s="180" t="s">
        <v>7193</v>
      </c>
      <c r="O982" s="180">
        <v>1</v>
      </c>
      <c r="P982" s="181"/>
      <c r="Q982" s="181"/>
      <c r="R982" s="181"/>
      <c r="S982" s="181"/>
      <c r="T982" s="181"/>
      <c r="U982" s="181"/>
    </row>
    <row r="983" spans="1:21" ht="28.2">
      <c r="A983" s="180">
        <v>1198687135</v>
      </c>
      <c r="B983" s="180" t="s">
        <v>416</v>
      </c>
      <c r="C983" s="180" t="s">
        <v>7196</v>
      </c>
      <c r="D983" s="180">
        <v>1</v>
      </c>
      <c r="E983" s="181"/>
      <c r="F983" s="181"/>
      <c r="G983" s="181"/>
      <c r="H983" s="181"/>
      <c r="I983" s="181"/>
      <c r="J983" s="181"/>
      <c r="L983" s="180">
        <v>1198687135</v>
      </c>
      <c r="M983" s="180" t="s">
        <v>416</v>
      </c>
      <c r="N983" s="180" t="s">
        <v>7196</v>
      </c>
      <c r="O983" s="180">
        <v>1</v>
      </c>
      <c r="P983" s="181"/>
      <c r="Q983" s="181"/>
      <c r="R983" s="181"/>
      <c r="S983" s="181"/>
      <c r="T983" s="181"/>
      <c r="U983" s="181"/>
    </row>
    <row r="984" spans="1:21" ht="28.2">
      <c r="A984" s="180">
        <v>1198687135</v>
      </c>
      <c r="B984" s="180" t="s">
        <v>416</v>
      </c>
      <c r="C984" s="180" t="s">
        <v>7200</v>
      </c>
      <c r="D984" s="180">
        <v>2</v>
      </c>
      <c r="E984" s="180">
        <v>2</v>
      </c>
      <c r="F984" s="180">
        <v>2</v>
      </c>
      <c r="G984" s="180">
        <v>1</v>
      </c>
      <c r="H984" s="180">
        <v>1</v>
      </c>
      <c r="I984" s="180">
        <v>1</v>
      </c>
      <c r="J984" s="181"/>
      <c r="L984" s="180">
        <v>1198687135</v>
      </c>
      <c r="M984" s="180" t="s">
        <v>416</v>
      </c>
      <c r="N984" s="180" t="s">
        <v>7200</v>
      </c>
      <c r="O984" s="180">
        <v>2</v>
      </c>
      <c r="P984" s="180">
        <v>2</v>
      </c>
      <c r="Q984" s="180">
        <v>2</v>
      </c>
      <c r="R984" s="180">
        <v>1</v>
      </c>
      <c r="S984" s="180">
        <v>1</v>
      </c>
      <c r="T984" s="180">
        <v>1</v>
      </c>
      <c r="U984" s="180">
        <v>1</v>
      </c>
    </row>
    <row r="985" spans="1:21" ht="28.2">
      <c r="A985" s="180">
        <v>1198687135</v>
      </c>
      <c r="B985" s="180" t="s">
        <v>416</v>
      </c>
      <c r="C985" s="180" t="s">
        <v>7205</v>
      </c>
      <c r="D985" s="180">
        <v>1</v>
      </c>
      <c r="E985" s="180">
        <v>1</v>
      </c>
      <c r="F985" s="180">
        <v>1</v>
      </c>
      <c r="G985" s="180">
        <v>1</v>
      </c>
      <c r="H985" s="180">
        <v>1</v>
      </c>
      <c r="I985" s="180">
        <v>1</v>
      </c>
      <c r="J985" s="181"/>
      <c r="L985" s="180">
        <v>1198687135</v>
      </c>
      <c r="M985" s="180" t="s">
        <v>416</v>
      </c>
      <c r="N985" s="180" t="s">
        <v>7205</v>
      </c>
      <c r="O985" s="180">
        <v>1</v>
      </c>
      <c r="P985" s="180">
        <v>1</v>
      </c>
      <c r="Q985" s="180">
        <v>1</v>
      </c>
      <c r="R985" s="180">
        <v>1</v>
      </c>
      <c r="S985" s="180">
        <v>1</v>
      </c>
      <c r="T985" s="180">
        <v>1</v>
      </c>
      <c r="U985" s="181"/>
    </row>
    <row r="986" spans="1:21" ht="28.2">
      <c r="A986" s="180">
        <v>1198687135</v>
      </c>
      <c r="B986" s="180" t="s">
        <v>416</v>
      </c>
      <c r="C986" s="180" t="s">
        <v>7212</v>
      </c>
      <c r="D986" s="180">
        <v>2</v>
      </c>
      <c r="E986" s="181"/>
      <c r="F986" s="181"/>
      <c r="G986" s="181"/>
      <c r="H986" s="181"/>
      <c r="I986" s="181"/>
      <c r="J986" s="181"/>
      <c r="L986" s="180">
        <v>1198687135</v>
      </c>
      <c r="M986" s="180" t="s">
        <v>416</v>
      </c>
      <c r="N986" s="180" t="s">
        <v>7212</v>
      </c>
      <c r="O986" s="180">
        <v>2</v>
      </c>
      <c r="P986" s="181"/>
      <c r="Q986" s="181"/>
      <c r="R986" s="181"/>
      <c r="S986" s="181"/>
      <c r="T986" s="181"/>
      <c r="U986" s="181"/>
    </row>
    <row r="987" spans="1:21" ht="28.2">
      <c r="A987" s="180">
        <v>1198687135</v>
      </c>
      <c r="B987" s="180" t="s">
        <v>416</v>
      </c>
      <c r="C987" s="180" t="s">
        <v>7218</v>
      </c>
      <c r="D987" s="180">
        <v>1</v>
      </c>
      <c r="E987" s="181"/>
      <c r="F987" s="181"/>
      <c r="G987" s="181"/>
      <c r="H987" s="181"/>
      <c r="I987" s="181"/>
      <c r="J987" s="181"/>
      <c r="L987" s="180">
        <v>1198687135</v>
      </c>
      <c r="M987" s="180" t="s">
        <v>416</v>
      </c>
      <c r="N987" s="180" t="s">
        <v>7218</v>
      </c>
      <c r="O987" s="180">
        <v>1</v>
      </c>
      <c r="P987" s="181"/>
      <c r="Q987" s="181"/>
      <c r="R987" s="181"/>
      <c r="S987" s="181"/>
      <c r="T987" s="181"/>
      <c r="U987" s="181"/>
    </row>
    <row r="988" spans="1:21" ht="28.2">
      <c r="A988" s="180">
        <v>1198687135</v>
      </c>
      <c r="B988" s="180" t="s">
        <v>416</v>
      </c>
      <c r="C988" s="180" t="s">
        <v>7221</v>
      </c>
      <c r="D988" s="180">
        <v>1</v>
      </c>
      <c r="E988" s="181"/>
      <c r="F988" s="181"/>
      <c r="G988" s="181"/>
      <c r="H988" s="181"/>
      <c r="I988" s="181"/>
      <c r="J988" s="181"/>
      <c r="L988" s="180">
        <v>1198687135</v>
      </c>
      <c r="M988" s="180" t="s">
        <v>416</v>
      </c>
      <c r="N988" s="180" t="s">
        <v>7221</v>
      </c>
      <c r="O988" s="180">
        <v>1</v>
      </c>
      <c r="P988" s="181"/>
      <c r="Q988" s="181"/>
      <c r="R988" s="181"/>
      <c r="S988" s="181"/>
      <c r="T988" s="181"/>
      <c r="U988" s="181"/>
    </row>
    <row r="989" spans="1:21" ht="28.2">
      <c r="A989" s="180">
        <v>1198687135</v>
      </c>
      <c r="B989" s="180" t="s">
        <v>416</v>
      </c>
      <c r="C989" s="180" t="s">
        <v>7225</v>
      </c>
      <c r="D989" s="180">
        <v>1</v>
      </c>
      <c r="E989" s="181"/>
      <c r="F989" s="181"/>
      <c r="G989" s="181"/>
      <c r="H989" s="181"/>
      <c r="I989" s="181"/>
      <c r="J989" s="181"/>
      <c r="L989" s="180">
        <v>1198687135</v>
      </c>
      <c r="M989" s="180" t="s">
        <v>416</v>
      </c>
      <c r="N989" s="180" t="s">
        <v>7225</v>
      </c>
      <c r="O989" s="180">
        <v>1</v>
      </c>
      <c r="P989" s="181"/>
      <c r="Q989" s="181"/>
      <c r="R989" s="181"/>
      <c r="S989" s="181"/>
      <c r="T989" s="181"/>
      <c r="U989" s="181"/>
    </row>
    <row r="990" spans="1:21" ht="28.2">
      <c r="A990" s="180">
        <v>1198687135</v>
      </c>
      <c r="B990" s="180" t="s">
        <v>416</v>
      </c>
      <c r="C990" s="180" t="s">
        <v>7229</v>
      </c>
      <c r="D990" s="181"/>
      <c r="E990" s="181"/>
      <c r="F990" s="181"/>
      <c r="G990" s="181"/>
      <c r="H990" s="181"/>
      <c r="I990" s="181"/>
      <c r="J990" s="181"/>
      <c r="L990" s="180">
        <v>1198687135</v>
      </c>
      <c r="M990" s="180" t="s">
        <v>416</v>
      </c>
      <c r="N990" s="180" t="s">
        <v>7229</v>
      </c>
      <c r="O990" s="181"/>
      <c r="P990" s="181"/>
      <c r="Q990" s="181"/>
      <c r="R990" s="181"/>
      <c r="S990" s="181"/>
      <c r="T990" s="181"/>
      <c r="U990" s="181"/>
    </row>
    <row r="991" spans="1:21" ht="28.2">
      <c r="A991" s="180">
        <v>1198687135</v>
      </c>
      <c r="B991" s="180" t="s">
        <v>416</v>
      </c>
      <c r="C991" s="180" t="s">
        <v>7234</v>
      </c>
      <c r="D991" s="180">
        <v>1</v>
      </c>
      <c r="E991" s="180">
        <v>1</v>
      </c>
      <c r="F991" s="180">
        <v>1</v>
      </c>
      <c r="G991" s="180">
        <v>1</v>
      </c>
      <c r="H991" s="180">
        <v>1</v>
      </c>
      <c r="I991" s="180">
        <v>1</v>
      </c>
      <c r="J991" s="181"/>
      <c r="L991" s="180">
        <v>1198687135</v>
      </c>
      <c r="M991" s="180" t="s">
        <v>416</v>
      </c>
      <c r="N991" s="180" t="s">
        <v>7234</v>
      </c>
      <c r="O991" s="180">
        <v>1</v>
      </c>
      <c r="P991" s="180">
        <v>1</v>
      </c>
      <c r="Q991" s="180">
        <v>1</v>
      </c>
      <c r="R991" s="180">
        <v>1</v>
      </c>
      <c r="S991" s="180">
        <v>1</v>
      </c>
      <c r="T991" s="180">
        <v>1</v>
      </c>
      <c r="U991" s="180">
        <v>1</v>
      </c>
    </row>
    <row r="992" spans="1:21" ht="28.2">
      <c r="A992" s="180">
        <v>1198687135</v>
      </c>
      <c r="B992" s="180" t="s">
        <v>416</v>
      </c>
      <c r="C992" s="180" t="s">
        <v>7241</v>
      </c>
      <c r="D992" s="180">
        <v>1</v>
      </c>
      <c r="E992" s="180">
        <v>1</v>
      </c>
      <c r="F992" s="181"/>
      <c r="G992" s="181"/>
      <c r="H992" s="181"/>
      <c r="I992" s="181"/>
      <c r="J992" s="181"/>
      <c r="L992" s="180">
        <v>1198687135</v>
      </c>
      <c r="M992" s="180" t="s">
        <v>416</v>
      </c>
      <c r="N992" s="180" t="s">
        <v>7241</v>
      </c>
      <c r="O992" s="180">
        <v>1</v>
      </c>
      <c r="P992" s="180">
        <v>1</v>
      </c>
      <c r="Q992" s="181"/>
      <c r="R992" s="181"/>
      <c r="S992" s="181"/>
      <c r="T992" s="181"/>
      <c r="U992" s="181"/>
    </row>
    <row r="993" spans="1:21" ht="28.2">
      <c r="A993" s="180">
        <v>1198687135</v>
      </c>
      <c r="B993" s="180" t="s">
        <v>416</v>
      </c>
      <c r="C993" s="180" t="s">
        <v>7249</v>
      </c>
      <c r="D993" s="181"/>
      <c r="E993" s="181"/>
      <c r="F993" s="181"/>
      <c r="G993" s="181"/>
      <c r="H993" s="181"/>
      <c r="I993" s="181"/>
      <c r="J993" s="181"/>
      <c r="L993" s="180">
        <v>1198687135</v>
      </c>
      <c r="M993" s="180" t="s">
        <v>416</v>
      </c>
      <c r="N993" s="180" t="s">
        <v>7249</v>
      </c>
      <c r="O993" s="181"/>
      <c r="P993" s="181"/>
      <c r="Q993" s="181"/>
      <c r="R993" s="181"/>
      <c r="S993" s="181"/>
      <c r="T993" s="181"/>
      <c r="U993" s="181"/>
    </row>
    <row r="994" spans="1:21" ht="28.2">
      <c r="A994" s="180">
        <v>1198687135</v>
      </c>
      <c r="B994" s="180" t="s">
        <v>416</v>
      </c>
      <c r="C994" s="180" t="s">
        <v>7257</v>
      </c>
      <c r="D994" s="181"/>
      <c r="E994" s="181"/>
      <c r="F994" s="181"/>
      <c r="G994" s="181"/>
      <c r="H994" s="181"/>
      <c r="I994" s="181"/>
      <c r="J994" s="181"/>
      <c r="L994" s="180">
        <v>1198687135</v>
      </c>
      <c r="M994" s="180" t="s">
        <v>416</v>
      </c>
      <c r="N994" s="180" t="s">
        <v>7257</v>
      </c>
      <c r="O994" s="181"/>
      <c r="P994" s="181"/>
      <c r="Q994" s="181"/>
      <c r="R994" s="181"/>
      <c r="S994" s="181"/>
      <c r="T994" s="181"/>
      <c r="U994" s="181"/>
    </row>
    <row r="995" spans="1:21" ht="28.2">
      <c r="A995" s="180">
        <v>1198687135</v>
      </c>
      <c r="B995" s="180" t="s">
        <v>416</v>
      </c>
      <c r="C995" s="180" t="s">
        <v>7261</v>
      </c>
      <c r="D995" s="180">
        <v>1</v>
      </c>
      <c r="E995" s="180">
        <v>1</v>
      </c>
      <c r="F995" s="180">
        <v>1</v>
      </c>
      <c r="G995" s="180">
        <v>1</v>
      </c>
      <c r="H995" s="180">
        <v>1</v>
      </c>
      <c r="I995" s="181"/>
      <c r="J995" s="181"/>
      <c r="L995" s="180">
        <v>1198687135</v>
      </c>
      <c r="M995" s="180" t="s">
        <v>416</v>
      </c>
      <c r="N995" s="180" t="s">
        <v>7261</v>
      </c>
      <c r="O995" s="180">
        <v>1</v>
      </c>
      <c r="P995" s="180">
        <v>1</v>
      </c>
      <c r="Q995" s="180">
        <v>1</v>
      </c>
      <c r="R995" s="180">
        <v>1</v>
      </c>
      <c r="S995" s="180">
        <v>1</v>
      </c>
      <c r="T995" s="181"/>
      <c r="U995" s="181"/>
    </row>
    <row r="996" spans="1:21" ht="28.2">
      <c r="A996" s="180">
        <v>1198687135</v>
      </c>
      <c r="B996" s="180" t="s">
        <v>416</v>
      </c>
      <c r="C996" s="180" t="s">
        <v>7269</v>
      </c>
      <c r="D996" s="181"/>
      <c r="E996" s="181"/>
      <c r="F996" s="181"/>
      <c r="G996" s="181"/>
      <c r="H996" s="181"/>
      <c r="I996" s="181"/>
      <c r="J996" s="181"/>
      <c r="L996" s="180">
        <v>1198687135</v>
      </c>
      <c r="M996" s="180" t="s">
        <v>416</v>
      </c>
      <c r="N996" s="180" t="s">
        <v>7269</v>
      </c>
      <c r="O996" s="181"/>
      <c r="P996" s="181"/>
      <c r="Q996" s="181"/>
      <c r="R996" s="181"/>
      <c r="S996" s="181"/>
      <c r="T996" s="181"/>
      <c r="U996" s="181"/>
    </row>
    <row r="997" spans="1:21" ht="41.4">
      <c r="A997" s="180">
        <v>1198687135</v>
      </c>
      <c r="B997" s="180" t="s">
        <v>416</v>
      </c>
      <c r="C997" s="180" t="s">
        <v>10736</v>
      </c>
      <c r="D997" s="180">
        <v>1</v>
      </c>
      <c r="E997" s="180">
        <v>1</v>
      </c>
      <c r="F997" s="180">
        <v>1</v>
      </c>
      <c r="G997" s="180">
        <v>1</v>
      </c>
      <c r="H997" s="181"/>
      <c r="I997" s="181"/>
      <c r="J997" s="181"/>
      <c r="L997" s="180">
        <v>1198687135</v>
      </c>
      <c r="M997" s="180" t="s">
        <v>416</v>
      </c>
      <c r="N997" s="180" t="s">
        <v>10736</v>
      </c>
      <c r="O997" s="180">
        <v>1</v>
      </c>
      <c r="P997" s="180">
        <v>1</v>
      </c>
      <c r="Q997" s="180">
        <v>1</v>
      </c>
      <c r="R997" s="180">
        <v>1</v>
      </c>
      <c r="S997" s="180">
        <v>1</v>
      </c>
      <c r="T997" s="180">
        <v>1</v>
      </c>
      <c r="U997" s="180">
        <v>1</v>
      </c>
    </row>
    <row r="998" spans="1:21" ht="28.2">
      <c r="A998" s="180">
        <v>1198687135</v>
      </c>
      <c r="B998" s="180" t="s">
        <v>416</v>
      </c>
      <c r="C998" s="180" t="s">
        <v>7278</v>
      </c>
      <c r="D998" s="180">
        <v>1</v>
      </c>
      <c r="E998" s="180">
        <v>1</v>
      </c>
      <c r="F998" s="180">
        <v>1</v>
      </c>
      <c r="G998" s="180">
        <v>1</v>
      </c>
      <c r="H998" s="180">
        <v>1</v>
      </c>
      <c r="I998" s="180">
        <v>1</v>
      </c>
      <c r="J998" s="181"/>
      <c r="L998" s="180">
        <v>1198687135</v>
      </c>
      <c r="M998" s="180" t="s">
        <v>416</v>
      </c>
      <c r="N998" s="180" t="s">
        <v>7278</v>
      </c>
      <c r="O998" s="180">
        <v>1</v>
      </c>
      <c r="P998" s="180">
        <v>1</v>
      </c>
      <c r="Q998" s="180">
        <v>1</v>
      </c>
      <c r="R998" s="180">
        <v>1</v>
      </c>
      <c r="S998" s="180">
        <v>1</v>
      </c>
      <c r="T998" s="180">
        <v>1</v>
      </c>
      <c r="U998" s="180">
        <v>1</v>
      </c>
    </row>
    <row r="999" spans="1:21" ht="28.2">
      <c r="A999" s="180">
        <v>1198687135</v>
      </c>
      <c r="B999" s="180" t="s">
        <v>416</v>
      </c>
      <c r="C999" s="180" t="s">
        <v>7286</v>
      </c>
      <c r="D999" s="180">
        <v>1</v>
      </c>
      <c r="E999" s="181"/>
      <c r="F999" s="181"/>
      <c r="G999" s="181"/>
      <c r="H999" s="181"/>
      <c r="I999" s="181"/>
      <c r="J999" s="181"/>
      <c r="L999" s="180">
        <v>1198687135</v>
      </c>
      <c r="M999" s="180" t="s">
        <v>416</v>
      </c>
      <c r="N999" s="180" t="s">
        <v>7286</v>
      </c>
      <c r="O999" s="180">
        <v>1</v>
      </c>
      <c r="P999" s="181"/>
      <c r="Q999" s="181"/>
      <c r="R999" s="181"/>
      <c r="S999" s="181"/>
      <c r="T999" s="181"/>
      <c r="U999" s="181"/>
    </row>
    <row r="1000" spans="1:21" ht="28.2">
      <c r="A1000" s="180">
        <v>1198687135</v>
      </c>
      <c r="B1000" s="180" t="s">
        <v>416</v>
      </c>
      <c r="C1000" s="180" t="s">
        <v>7294</v>
      </c>
      <c r="D1000" s="180">
        <v>1</v>
      </c>
      <c r="E1000" s="180">
        <v>1</v>
      </c>
      <c r="F1000" s="180">
        <v>1</v>
      </c>
      <c r="G1000" s="180">
        <v>1</v>
      </c>
      <c r="H1000" s="180">
        <v>1</v>
      </c>
      <c r="I1000" s="180">
        <v>1</v>
      </c>
      <c r="J1000" s="181"/>
      <c r="L1000" s="180">
        <v>1198687135</v>
      </c>
      <c r="M1000" s="180" t="s">
        <v>416</v>
      </c>
      <c r="N1000" s="180" t="s">
        <v>7294</v>
      </c>
      <c r="O1000" s="180">
        <v>1</v>
      </c>
      <c r="P1000" s="180">
        <v>1</v>
      </c>
      <c r="Q1000" s="180">
        <v>1</v>
      </c>
      <c r="R1000" s="180">
        <v>1</v>
      </c>
      <c r="S1000" s="180">
        <v>1</v>
      </c>
      <c r="T1000" s="180">
        <v>1</v>
      </c>
      <c r="U1000" s="180">
        <v>1</v>
      </c>
    </row>
    <row r="1001" spans="1:21" ht="28.2">
      <c r="A1001" s="180">
        <v>1198687135</v>
      </c>
      <c r="B1001" s="180" t="s">
        <v>416</v>
      </c>
      <c r="C1001" s="180" t="s">
        <v>7301</v>
      </c>
      <c r="D1001" s="180">
        <v>1</v>
      </c>
      <c r="E1001" s="181"/>
      <c r="F1001" s="181"/>
      <c r="G1001" s="181"/>
      <c r="H1001" s="181"/>
      <c r="I1001" s="181"/>
      <c r="J1001" s="181"/>
      <c r="L1001" s="180">
        <v>1198687135</v>
      </c>
      <c r="M1001" s="180" t="s">
        <v>416</v>
      </c>
      <c r="N1001" s="180" t="s">
        <v>7301</v>
      </c>
      <c r="O1001" s="180">
        <v>1</v>
      </c>
      <c r="P1001" s="181"/>
      <c r="Q1001" s="181"/>
      <c r="R1001" s="181"/>
      <c r="S1001" s="181"/>
      <c r="T1001" s="181"/>
      <c r="U1001" s="181"/>
    </row>
    <row r="1002" spans="1:21" ht="28.2">
      <c r="A1002" s="180">
        <v>1198687135</v>
      </c>
      <c r="B1002" s="180" t="s">
        <v>416</v>
      </c>
      <c r="C1002" s="180" t="s">
        <v>7306</v>
      </c>
      <c r="D1002" s="180">
        <v>1</v>
      </c>
      <c r="E1002" s="181"/>
      <c r="F1002" s="181"/>
      <c r="G1002" s="181"/>
      <c r="H1002" s="181"/>
      <c r="I1002" s="181"/>
      <c r="J1002" s="181"/>
      <c r="L1002" s="180">
        <v>1198687135</v>
      </c>
      <c r="M1002" s="180" t="s">
        <v>416</v>
      </c>
      <c r="N1002" s="180" t="s">
        <v>7306</v>
      </c>
      <c r="O1002" s="180">
        <v>1</v>
      </c>
      <c r="P1002" s="181"/>
      <c r="Q1002" s="181"/>
      <c r="R1002" s="181"/>
      <c r="S1002" s="181"/>
      <c r="T1002" s="181"/>
      <c r="U1002" s="181"/>
    </row>
    <row r="1003" spans="1:21" ht="28.2">
      <c r="A1003" s="180">
        <v>1198687135</v>
      </c>
      <c r="B1003" s="180" t="s">
        <v>416</v>
      </c>
      <c r="C1003" s="180" t="s">
        <v>7314</v>
      </c>
      <c r="D1003" s="181"/>
      <c r="E1003" s="181"/>
      <c r="F1003" s="181"/>
      <c r="G1003" s="181"/>
      <c r="H1003" s="181"/>
      <c r="I1003" s="181"/>
      <c r="J1003" s="181"/>
      <c r="L1003" s="180">
        <v>1198687135</v>
      </c>
      <c r="M1003" s="180" t="s">
        <v>416</v>
      </c>
      <c r="N1003" s="180" t="s">
        <v>7314</v>
      </c>
      <c r="O1003" s="181"/>
      <c r="P1003" s="181"/>
      <c r="Q1003" s="181"/>
      <c r="R1003" s="181"/>
      <c r="S1003" s="181"/>
      <c r="T1003" s="181"/>
      <c r="U1003" s="181"/>
    </row>
    <row r="1004" spans="1:21" ht="28.2">
      <c r="A1004" s="180">
        <v>1198687135</v>
      </c>
      <c r="B1004" s="180" t="s">
        <v>416</v>
      </c>
      <c r="C1004" s="180" t="s">
        <v>7318</v>
      </c>
      <c r="D1004" s="180">
        <v>3</v>
      </c>
      <c r="E1004" s="181"/>
      <c r="F1004" s="181"/>
      <c r="G1004" s="181"/>
      <c r="H1004" s="181"/>
      <c r="I1004" s="181"/>
      <c r="J1004" s="181"/>
      <c r="L1004" s="180">
        <v>1198687135</v>
      </c>
      <c r="M1004" s="180" t="s">
        <v>416</v>
      </c>
      <c r="N1004" s="180" t="s">
        <v>7318</v>
      </c>
      <c r="O1004" s="180">
        <v>3</v>
      </c>
      <c r="P1004" s="181"/>
      <c r="Q1004" s="181"/>
      <c r="R1004" s="181"/>
      <c r="S1004" s="181"/>
      <c r="T1004" s="181"/>
      <c r="U1004" s="181"/>
    </row>
    <row r="1005" spans="1:21" ht="28.2">
      <c r="A1005" s="180">
        <v>1198687135</v>
      </c>
      <c r="B1005" s="180" t="s">
        <v>416</v>
      </c>
      <c r="C1005" s="180" t="s">
        <v>7326</v>
      </c>
      <c r="D1005" s="181"/>
      <c r="E1005" s="181"/>
      <c r="F1005" s="181"/>
      <c r="G1005" s="181"/>
      <c r="H1005" s="181"/>
      <c r="I1005" s="181"/>
      <c r="J1005" s="181"/>
      <c r="L1005" s="180">
        <v>1198687135</v>
      </c>
      <c r="M1005" s="180" t="s">
        <v>416</v>
      </c>
      <c r="N1005" s="180" t="s">
        <v>7326</v>
      </c>
      <c r="O1005" s="181"/>
      <c r="P1005" s="181"/>
      <c r="Q1005" s="181"/>
      <c r="R1005" s="181"/>
      <c r="S1005" s="181"/>
      <c r="T1005" s="181"/>
      <c r="U1005" s="181"/>
    </row>
    <row r="1006" spans="1:21" ht="28.2">
      <c r="A1006" s="180">
        <v>1198687135</v>
      </c>
      <c r="B1006" s="180" t="s">
        <v>416</v>
      </c>
      <c r="C1006" s="180" t="s">
        <v>7330</v>
      </c>
      <c r="D1006" s="180">
        <v>2</v>
      </c>
      <c r="E1006" s="181"/>
      <c r="F1006" s="181"/>
      <c r="G1006" s="181"/>
      <c r="H1006" s="181"/>
      <c r="I1006" s="181"/>
      <c r="J1006" s="181"/>
      <c r="L1006" s="180">
        <v>1198687135</v>
      </c>
      <c r="M1006" s="180" t="s">
        <v>416</v>
      </c>
      <c r="N1006" s="180" t="s">
        <v>7330</v>
      </c>
      <c r="O1006" s="180">
        <v>2</v>
      </c>
      <c r="P1006" s="181"/>
      <c r="Q1006" s="181"/>
      <c r="R1006" s="181"/>
      <c r="S1006" s="181"/>
      <c r="T1006" s="181"/>
      <c r="U1006" s="181"/>
    </row>
    <row r="1007" spans="1:21" ht="28.2">
      <c r="A1007" s="180">
        <v>1198687135</v>
      </c>
      <c r="B1007" s="180" t="s">
        <v>416</v>
      </c>
      <c r="C1007" s="180" t="s">
        <v>7334</v>
      </c>
      <c r="D1007" s="180">
        <v>1</v>
      </c>
      <c r="E1007" s="181"/>
      <c r="F1007" s="181"/>
      <c r="G1007" s="181"/>
      <c r="H1007" s="181"/>
      <c r="I1007" s="181"/>
      <c r="J1007" s="181"/>
      <c r="L1007" s="180">
        <v>1198687135</v>
      </c>
      <c r="M1007" s="180" t="s">
        <v>416</v>
      </c>
      <c r="N1007" s="180" t="s">
        <v>7334</v>
      </c>
      <c r="O1007" s="180">
        <v>1</v>
      </c>
      <c r="P1007" s="181"/>
      <c r="Q1007" s="181"/>
      <c r="R1007" s="181"/>
      <c r="S1007" s="181"/>
      <c r="T1007" s="181"/>
      <c r="U1007" s="181"/>
    </row>
    <row r="1008" spans="1:21" ht="28.2">
      <c r="A1008" s="180">
        <v>1198687135</v>
      </c>
      <c r="B1008" s="180" t="s">
        <v>416</v>
      </c>
      <c r="C1008" s="180" t="s">
        <v>7338</v>
      </c>
      <c r="D1008" s="181"/>
      <c r="E1008" s="181"/>
      <c r="F1008" s="181"/>
      <c r="G1008" s="181"/>
      <c r="H1008" s="181"/>
      <c r="I1008" s="181"/>
      <c r="J1008" s="181"/>
      <c r="L1008" s="180">
        <v>1198687135</v>
      </c>
      <c r="M1008" s="180" t="s">
        <v>416</v>
      </c>
      <c r="N1008" s="180" t="s">
        <v>7338</v>
      </c>
      <c r="O1008" s="181"/>
      <c r="P1008" s="181"/>
      <c r="Q1008" s="181"/>
      <c r="R1008" s="181"/>
      <c r="S1008" s="181"/>
      <c r="T1008" s="181"/>
      <c r="U1008" s="181"/>
    </row>
    <row r="1009" spans="1:21" ht="28.2">
      <c r="A1009" s="180">
        <v>1198687135</v>
      </c>
      <c r="B1009" s="180" t="s">
        <v>416</v>
      </c>
      <c r="C1009" s="180" t="s">
        <v>7342</v>
      </c>
      <c r="D1009" s="180">
        <v>1</v>
      </c>
      <c r="E1009" s="181"/>
      <c r="F1009" s="181"/>
      <c r="G1009" s="181"/>
      <c r="H1009" s="181"/>
      <c r="I1009" s="181"/>
      <c r="J1009" s="181"/>
      <c r="L1009" s="180">
        <v>1198687135</v>
      </c>
      <c r="M1009" s="180" t="s">
        <v>416</v>
      </c>
      <c r="N1009" s="180" t="s">
        <v>7342</v>
      </c>
      <c r="O1009" s="180">
        <v>1</v>
      </c>
      <c r="P1009" s="181"/>
      <c r="Q1009" s="181"/>
      <c r="R1009" s="181"/>
      <c r="S1009" s="181"/>
      <c r="T1009" s="181"/>
      <c r="U1009" s="181"/>
    </row>
    <row r="1010" spans="1:21" ht="28.2">
      <c r="A1010" s="180">
        <v>1198687135</v>
      </c>
      <c r="B1010" s="180" t="s">
        <v>416</v>
      </c>
      <c r="C1010" s="180" t="s">
        <v>7350</v>
      </c>
      <c r="D1010" s="180">
        <v>4</v>
      </c>
      <c r="E1010" s="180">
        <v>3</v>
      </c>
      <c r="F1010" s="180">
        <v>3</v>
      </c>
      <c r="G1010" s="180">
        <v>3</v>
      </c>
      <c r="H1010" s="180">
        <v>3</v>
      </c>
      <c r="I1010" s="180">
        <v>4</v>
      </c>
      <c r="J1010" s="181"/>
      <c r="L1010" s="180">
        <v>1198687135</v>
      </c>
      <c r="M1010" s="180" t="s">
        <v>416</v>
      </c>
      <c r="N1010" s="180" t="s">
        <v>7350</v>
      </c>
      <c r="O1010" s="180">
        <v>4</v>
      </c>
      <c r="P1010" s="180">
        <v>3</v>
      </c>
      <c r="Q1010" s="180">
        <v>3</v>
      </c>
      <c r="R1010" s="180">
        <v>3</v>
      </c>
      <c r="S1010" s="180">
        <v>3</v>
      </c>
      <c r="T1010" s="180">
        <v>4</v>
      </c>
      <c r="U1010" s="180">
        <v>4</v>
      </c>
    </row>
    <row r="1011" spans="1:21" ht="28.2">
      <c r="A1011" s="180">
        <v>1198687135</v>
      </c>
      <c r="B1011" s="180" t="s">
        <v>416</v>
      </c>
      <c r="C1011" s="180" t="s">
        <v>7359</v>
      </c>
      <c r="D1011" s="180">
        <v>1</v>
      </c>
      <c r="E1011" s="180">
        <v>1</v>
      </c>
      <c r="F1011" s="180">
        <v>1</v>
      </c>
      <c r="G1011" s="180">
        <v>1</v>
      </c>
      <c r="H1011" s="180">
        <v>1</v>
      </c>
      <c r="I1011" s="181"/>
      <c r="J1011" s="181"/>
      <c r="L1011" s="180">
        <v>1198687135</v>
      </c>
      <c r="M1011" s="180" t="s">
        <v>416</v>
      </c>
      <c r="N1011" s="180" t="s">
        <v>7359</v>
      </c>
      <c r="O1011" s="180">
        <v>1</v>
      </c>
      <c r="P1011" s="180">
        <v>1</v>
      </c>
      <c r="Q1011" s="180">
        <v>1</v>
      </c>
      <c r="R1011" s="180">
        <v>1</v>
      </c>
      <c r="S1011" s="180">
        <v>1</v>
      </c>
      <c r="T1011" s="181"/>
      <c r="U1011" s="181"/>
    </row>
    <row r="1012" spans="1:21" ht="41.4">
      <c r="A1012" s="180">
        <v>1198687135</v>
      </c>
      <c r="B1012" s="180" t="s">
        <v>416</v>
      </c>
      <c r="C1012" s="180" t="s">
        <v>10737</v>
      </c>
      <c r="D1012" s="180">
        <v>1</v>
      </c>
      <c r="E1012" s="180">
        <v>1</v>
      </c>
      <c r="F1012" s="180">
        <v>1</v>
      </c>
      <c r="G1012" s="180">
        <v>1</v>
      </c>
      <c r="H1012" s="181"/>
      <c r="I1012" s="181"/>
      <c r="J1012" s="181"/>
      <c r="L1012" s="180">
        <v>1198687135</v>
      </c>
      <c r="M1012" s="180" t="s">
        <v>416</v>
      </c>
      <c r="N1012" s="180" t="s">
        <v>10737</v>
      </c>
      <c r="O1012" s="180">
        <v>1</v>
      </c>
      <c r="P1012" s="180">
        <v>1</v>
      </c>
      <c r="Q1012" s="180">
        <v>1</v>
      </c>
      <c r="R1012" s="180">
        <v>1</v>
      </c>
      <c r="S1012" s="180">
        <v>1</v>
      </c>
      <c r="T1012" s="180">
        <v>1</v>
      </c>
      <c r="U1012" s="180">
        <v>1</v>
      </c>
    </row>
    <row r="1013" spans="1:21" ht="28.2">
      <c r="A1013" s="180">
        <v>1198687135</v>
      </c>
      <c r="B1013" s="180" t="s">
        <v>416</v>
      </c>
      <c r="C1013" s="180" t="s">
        <v>7375</v>
      </c>
      <c r="D1013" s="180">
        <v>1</v>
      </c>
      <c r="E1013" s="180">
        <v>1</v>
      </c>
      <c r="F1013" s="180">
        <v>1</v>
      </c>
      <c r="G1013" s="180">
        <v>1</v>
      </c>
      <c r="H1013" s="180">
        <v>1</v>
      </c>
      <c r="I1013" s="180">
        <v>1</v>
      </c>
      <c r="J1013" s="181"/>
      <c r="L1013" s="180">
        <v>1198687135</v>
      </c>
      <c r="M1013" s="180" t="s">
        <v>416</v>
      </c>
      <c r="N1013" s="180" t="s">
        <v>7375</v>
      </c>
      <c r="O1013" s="180">
        <v>1</v>
      </c>
      <c r="P1013" s="180">
        <v>1</v>
      </c>
      <c r="Q1013" s="180">
        <v>1</v>
      </c>
      <c r="R1013" s="180">
        <v>1</v>
      </c>
      <c r="S1013" s="180">
        <v>1</v>
      </c>
      <c r="T1013" s="180">
        <v>1</v>
      </c>
      <c r="U1013" s="180">
        <v>1</v>
      </c>
    </row>
    <row r="1014" spans="1:21" ht="28.2">
      <c r="A1014" s="180">
        <v>1198687135</v>
      </c>
      <c r="B1014" s="180" t="s">
        <v>416</v>
      </c>
      <c r="C1014" s="180" t="s">
        <v>7383</v>
      </c>
      <c r="D1014" s="180">
        <v>1</v>
      </c>
      <c r="E1014" s="180">
        <v>1</v>
      </c>
      <c r="F1014" s="180">
        <v>1</v>
      </c>
      <c r="G1014" s="180">
        <v>1</v>
      </c>
      <c r="H1014" s="180">
        <v>1</v>
      </c>
      <c r="I1014" s="180">
        <v>1</v>
      </c>
      <c r="J1014" s="181"/>
      <c r="L1014" s="180">
        <v>1198687135</v>
      </c>
      <c r="M1014" s="180" t="s">
        <v>416</v>
      </c>
      <c r="N1014" s="180" t="s">
        <v>7383</v>
      </c>
      <c r="O1014" s="180">
        <v>1</v>
      </c>
      <c r="P1014" s="180">
        <v>1</v>
      </c>
      <c r="Q1014" s="180">
        <v>1</v>
      </c>
      <c r="R1014" s="180">
        <v>1</v>
      </c>
      <c r="S1014" s="180">
        <v>1</v>
      </c>
      <c r="T1014" s="180">
        <v>1</v>
      </c>
      <c r="U1014" s="181"/>
    </row>
    <row r="1015" spans="1:21" ht="28.2">
      <c r="A1015" s="180">
        <v>1198687135</v>
      </c>
      <c r="B1015" s="180" t="s">
        <v>416</v>
      </c>
      <c r="C1015" s="180" t="s">
        <v>7390</v>
      </c>
      <c r="D1015" s="180">
        <v>2</v>
      </c>
      <c r="E1015" s="181"/>
      <c r="F1015" s="181"/>
      <c r="G1015" s="181"/>
      <c r="H1015" s="181"/>
      <c r="I1015" s="181"/>
      <c r="J1015" s="181"/>
      <c r="L1015" s="180">
        <v>1198687135</v>
      </c>
      <c r="M1015" s="180" t="s">
        <v>416</v>
      </c>
      <c r="N1015" s="180" t="s">
        <v>7390</v>
      </c>
      <c r="O1015" s="180">
        <v>2</v>
      </c>
      <c r="P1015" s="181"/>
      <c r="Q1015" s="181"/>
      <c r="R1015" s="181"/>
      <c r="S1015" s="181"/>
      <c r="T1015" s="181"/>
      <c r="U1015" s="181"/>
    </row>
    <row r="1016" spans="1:21" ht="28.2">
      <c r="A1016" s="180">
        <v>1198687135</v>
      </c>
      <c r="B1016" s="180" t="s">
        <v>416</v>
      </c>
      <c r="C1016" s="180" t="s">
        <v>7402</v>
      </c>
      <c r="D1016" s="180">
        <v>2</v>
      </c>
      <c r="E1016" s="180">
        <v>2</v>
      </c>
      <c r="F1016" s="180">
        <v>2</v>
      </c>
      <c r="G1016" s="180">
        <v>2</v>
      </c>
      <c r="H1016" s="180">
        <v>2</v>
      </c>
      <c r="I1016" s="180">
        <v>3</v>
      </c>
      <c r="J1016" s="181"/>
      <c r="L1016" s="180">
        <v>1198687135</v>
      </c>
      <c r="M1016" s="180" t="s">
        <v>416</v>
      </c>
      <c r="N1016" s="180" t="s">
        <v>7402</v>
      </c>
      <c r="O1016" s="180">
        <v>2</v>
      </c>
      <c r="P1016" s="180">
        <v>2</v>
      </c>
      <c r="Q1016" s="180">
        <v>2</v>
      </c>
      <c r="R1016" s="180">
        <v>2</v>
      </c>
      <c r="S1016" s="180">
        <v>2</v>
      </c>
      <c r="T1016" s="180">
        <v>3</v>
      </c>
      <c r="U1016" s="180">
        <v>3</v>
      </c>
    </row>
    <row r="1017" spans="1:21" ht="28.2">
      <c r="A1017" s="180">
        <v>1198687135</v>
      </c>
      <c r="B1017" s="180" t="s">
        <v>416</v>
      </c>
      <c r="C1017" s="180" t="s">
        <v>7409</v>
      </c>
      <c r="D1017" s="180">
        <v>1</v>
      </c>
      <c r="E1017" s="180">
        <v>1</v>
      </c>
      <c r="F1017" s="180">
        <v>1</v>
      </c>
      <c r="G1017" s="180">
        <v>1</v>
      </c>
      <c r="H1017" s="180">
        <v>1</v>
      </c>
      <c r="I1017" s="180">
        <v>1</v>
      </c>
      <c r="J1017" s="181"/>
      <c r="L1017" s="180">
        <v>1198687135</v>
      </c>
      <c r="M1017" s="180" t="s">
        <v>416</v>
      </c>
      <c r="N1017" s="180" t="s">
        <v>7409</v>
      </c>
      <c r="O1017" s="180">
        <v>1</v>
      </c>
      <c r="P1017" s="180">
        <v>1</v>
      </c>
      <c r="Q1017" s="180">
        <v>1</v>
      </c>
      <c r="R1017" s="180">
        <v>1</v>
      </c>
      <c r="S1017" s="180">
        <v>1</v>
      </c>
      <c r="T1017" s="180">
        <v>1</v>
      </c>
      <c r="U1017" s="180">
        <v>1</v>
      </c>
    </row>
    <row r="1018" spans="1:21" ht="28.2">
      <c r="A1018" s="180">
        <v>1198687135</v>
      </c>
      <c r="B1018" s="180" t="s">
        <v>416</v>
      </c>
      <c r="C1018" s="180" t="s">
        <v>7417</v>
      </c>
      <c r="D1018" s="180">
        <v>1</v>
      </c>
      <c r="E1018" s="180">
        <v>1</v>
      </c>
      <c r="F1018" s="180">
        <v>1</v>
      </c>
      <c r="G1018" s="180">
        <v>1</v>
      </c>
      <c r="H1018" s="180">
        <v>1</v>
      </c>
      <c r="I1018" s="180">
        <v>1</v>
      </c>
      <c r="J1018" s="181"/>
      <c r="L1018" s="180">
        <v>1198687135</v>
      </c>
      <c r="M1018" s="180" t="s">
        <v>416</v>
      </c>
      <c r="N1018" s="180" t="s">
        <v>7417</v>
      </c>
      <c r="O1018" s="180">
        <v>1</v>
      </c>
      <c r="P1018" s="180">
        <v>1</v>
      </c>
      <c r="Q1018" s="180">
        <v>1</v>
      </c>
      <c r="R1018" s="180">
        <v>1</v>
      </c>
      <c r="S1018" s="180">
        <v>1</v>
      </c>
      <c r="T1018" s="180">
        <v>1</v>
      </c>
      <c r="U1018" s="180">
        <v>1</v>
      </c>
    </row>
    <row r="1019" spans="1:21" ht="28.2">
      <c r="A1019" s="180">
        <v>1198687135</v>
      </c>
      <c r="B1019" s="180" t="s">
        <v>416</v>
      </c>
      <c r="C1019" s="180" t="s">
        <v>7424</v>
      </c>
      <c r="D1019" s="180">
        <v>1</v>
      </c>
      <c r="E1019" s="180">
        <v>1</v>
      </c>
      <c r="F1019" s="180">
        <v>1</v>
      </c>
      <c r="G1019" s="180">
        <v>1</v>
      </c>
      <c r="H1019" s="180">
        <v>1</v>
      </c>
      <c r="I1019" s="181"/>
      <c r="J1019" s="181"/>
      <c r="L1019" s="180">
        <v>1198687135</v>
      </c>
      <c r="M1019" s="180" t="s">
        <v>416</v>
      </c>
      <c r="N1019" s="180" t="s">
        <v>7424</v>
      </c>
      <c r="O1019" s="180">
        <v>1</v>
      </c>
      <c r="P1019" s="180">
        <v>1</v>
      </c>
      <c r="Q1019" s="180">
        <v>1</v>
      </c>
      <c r="R1019" s="180">
        <v>1</v>
      </c>
      <c r="S1019" s="180">
        <v>1</v>
      </c>
      <c r="T1019" s="181"/>
      <c r="U1019" s="181"/>
    </row>
    <row r="1020" spans="1:21" ht="28.2">
      <c r="A1020" s="180">
        <v>1198687135</v>
      </c>
      <c r="B1020" s="180" t="s">
        <v>416</v>
      </c>
      <c r="C1020" s="180" t="s">
        <v>7428</v>
      </c>
      <c r="D1020" s="180">
        <v>2</v>
      </c>
      <c r="E1020" s="180">
        <v>2</v>
      </c>
      <c r="F1020" s="180">
        <v>2</v>
      </c>
      <c r="G1020" s="180">
        <v>2</v>
      </c>
      <c r="H1020" s="180">
        <v>2</v>
      </c>
      <c r="I1020" s="180">
        <v>2</v>
      </c>
      <c r="J1020" s="181"/>
      <c r="L1020" s="180">
        <v>1198687135</v>
      </c>
      <c r="M1020" s="180" t="s">
        <v>416</v>
      </c>
      <c r="N1020" s="180" t="s">
        <v>7428</v>
      </c>
      <c r="O1020" s="180">
        <v>2</v>
      </c>
      <c r="P1020" s="180">
        <v>2</v>
      </c>
      <c r="Q1020" s="180">
        <v>2</v>
      </c>
      <c r="R1020" s="180">
        <v>2</v>
      </c>
      <c r="S1020" s="180">
        <v>2</v>
      </c>
      <c r="T1020" s="180">
        <v>2</v>
      </c>
      <c r="U1020" s="180">
        <v>2</v>
      </c>
    </row>
    <row r="1021" spans="1:21" ht="28.2">
      <c r="A1021" s="180">
        <v>1198687135</v>
      </c>
      <c r="B1021" s="180" t="s">
        <v>416</v>
      </c>
      <c r="C1021" s="180" t="s">
        <v>7435</v>
      </c>
      <c r="D1021" s="180">
        <v>1</v>
      </c>
      <c r="E1021" s="180">
        <v>1</v>
      </c>
      <c r="F1021" s="181"/>
      <c r="G1021" s="181"/>
      <c r="H1021" s="181"/>
      <c r="I1021" s="181"/>
      <c r="J1021" s="181"/>
      <c r="L1021" s="180">
        <v>1198687135</v>
      </c>
      <c r="M1021" s="180" t="s">
        <v>416</v>
      </c>
      <c r="N1021" s="180" t="s">
        <v>7435</v>
      </c>
      <c r="O1021" s="180">
        <v>1</v>
      </c>
      <c r="P1021" s="180">
        <v>1</v>
      </c>
      <c r="Q1021" s="181"/>
      <c r="R1021" s="181"/>
      <c r="S1021" s="181"/>
      <c r="T1021" s="181"/>
      <c r="U1021" s="181"/>
    </row>
    <row r="1022" spans="1:21" ht="28.2">
      <c r="A1022" s="180">
        <v>1198687135</v>
      </c>
      <c r="B1022" s="180" t="s">
        <v>416</v>
      </c>
      <c r="C1022" s="180" t="s">
        <v>7440</v>
      </c>
      <c r="D1022" s="180">
        <v>4</v>
      </c>
      <c r="E1022" s="180">
        <v>4</v>
      </c>
      <c r="F1022" s="180">
        <v>4</v>
      </c>
      <c r="G1022" s="180">
        <v>4</v>
      </c>
      <c r="H1022" s="180">
        <v>3</v>
      </c>
      <c r="I1022" s="180">
        <v>3</v>
      </c>
      <c r="J1022" s="181"/>
      <c r="L1022" s="180">
        <v>1198687135</v>
      </c>
      <c r="M1022" s="180" t="s">
        <v>416</v>
      </c>
      <c r="N1022" s="180" t="s">
        <v>7440</v>
      </c>
      <c r="O1022" s="180">
        <v>4</v>
      </c>
      <c r="P1022" s="180">
        <v>4</v>
      </c>
      <c r="Q1022" s="180">
        <v>4</v>
      </c>
      <c r="R1022" s="180">
        <v>4</v>
      </c>
      <c r="S1022" s="180">
        <v>3</v>
      </c>
      <c r="T1022" s="180">
        <v>3</v>
      </c>
      <c r="U1022" s="180">
        <v>3</v>
      </c>
    </row>
    <row r="1023" spans="1:21" ht="28.2">
      <c r="A1023" s="180">
        <v>1198687135</v>
      </c>
      <c r="B1023" s="180" t="s">
        <v>416</v>
      </c>
      <c r="C1023" s="180" t="s">
        <v>7448</v>
      </c>
      <c r="D1023" s="180">
        <v>1</v>
      </c>
      <c r="E1023" s="181"/>
      <c r="F1023" s="181"/>
      <c r="G1023" s="181"/>
      <c r="H1023" s="181"/>
      <c r="I1023" s="181"/>
      <c r="J1023" s="181"/>
      <c r="L1023" s="180">
        <v>1198687135</v>
      </c>
      <c r="M1023" s="180" t="s">
        <v>416</v>
      </c>
      <c r="N1023" s="180" t="s">
        <v>7448</v>
      </c>
      <c r="O1023" s="180">
        <v>1</v>
      </c>
      <c r="P1023" s="181"/>
      <c r="Q1023" s="181"/>
      <c r="R1023" s="181"/>
      <c r="S1023" s="181"/>
      <c r="T1023" s="181"/>
      <c r="U1023" s="181"/>
    </row>
    <row r="1024" spans="1:21" ht="28.2">
      <c r="A1024" s="180">
        <v>1198687135</v>
      </c>
      <c r="B1024" s="180" t="s">
        <v>416</v>
      </c>
      <c r="C1024" s="180" t="s">
        <v>7456</v>
      </c>
      <c r="D1024" s="180">
        <v>1</v>
      </c>
      <c r="E1024" s="180">
        <v>1</v>
      </c>
      <c r="F1024" s="181"/>
      <c r="G1024" s="181"/>
      <c r="H1024" s="181"/>
      <c r="I1024" s="181"/>
      <c r="J1024" s="181"/>
      <c r="L1024" s="180">
        <v>1198687135</v>
      </c>
      <c r="M1024" s="180" t="s">
        <v>416</v>
      </c>
      <c r="N1024" s="180" t="s">
        <v>7456</v>
      </c>
      <c r="O1024" s="180">
        <v>1</v>
      </c>
      <c r="P1024" s="180">
        <v>1</v>
      </c>
      <c r="Q1024" s="181"/>
      <c r="R1024" s="181"/>
      <c r="S1024" s="181"/>
      <c r="T1024" s="181"/>
      <c r="U1024" s="181"/>
    </row>
    <row r="1025" spans="1:21" ht="28.2">
      <c r="A1025" s="180">
        <v>1198687135</v>
      </c>
      <c r="B1025" s="180" t="s">
        <v>416</v>
      </c>
      <c r="C1025" s="180" t="s">
        <v>7464</v>
      </c>
      <c r="D1025" s="180">
        <v>1</v>
      </c>
      <c r="E1025" s="181"/>
      <c r="F1025" s="181"/>
      <c r="G1025" s="181"/>
      <c r="H1025" s="181"/>
      <c r="I1025" s="181"/>
      <c r="J1025" s="181"/>
      <c r="L1025" s="180">
        <v>1198687135</v>
      </c>
      <c r="M1025" s="180" t="s">
        <v>416</v>
      </c>
      <c r="N1025" s="180" t="s">
        <v>7464</v>
      </c>
      <c r="O1025" s="180">
        <v>1</v>
      </c>
      <c r="P1025" s="181"/>
      <c r="Q1025" s="181"/>
      <c r="R1025" s="181"/>
      <c r="S1025" s="181"/>
      <c r="T1025" s="181"/>
      <c r="U1025" s="181"/>
    </row>
    <row r="1026" spans="1:21" ht="28.2">
      <c r="A1026" s="180">
        <v>1198687135</v>
      </c>
      <c r="B1026" s="180" t="s">
        <v>416</v>
      </c>
      <c r="C1026" s="180" t="s">
        <v>7472</v>
      </c>
      <c r="D1026" s="180">
        <v>1</v>
      </c>
      <c r="E1026" s="181"/>
      <c r="F1026" s="181"/>
      <c r="G1026" s="181"/>
      <c r="H1026" s="181"/>
      <c r="I1026" s="181"/>
      <c r="J1026" s="181"/>
      <c r="L1026" s="180">
        <v>1198687135</v>
      </c>
      <c r="M1026" s="180" t="s">
        <v>416</v>
      </c>
      <c r="N1026" s="180" t="s">
        <v>7472</v>
      </c>
      <c r="O1026" s="180">
        <v>1</v>
      </c>
      <c r="P1026" s="181"/>
      <c r="Q1026" s="181"/>
      <c r="R1026" s="181"/>
      <c r="S1026" s="181"/>
      <c r="T1026" s="181"/>
      <c r="U1026" s="181"/>
    </row>
    <row r="1027" spans="1:21" ht="28.2">
      <c r="A1027" s="180">
        <v>1198687135</v>
      </c>
      <c r="B1027" s="180" t="s">
        <v>416</v>
      </c>
      <c r="C1027" s="180" t="s">
        <v>7476</v>
      </c>
      <c r="D1027" s="180">
        <v>1</v>
      </c>
      <c r="E1027" s="181"/>
      <c r="F1027" s="181"/>
      <c r="G1027" s="181"/>
      <c r="H1027" s="181"/>
      <c r="I1027" s="181"/>
      <c r="J1027" s="181"/>
      <c r="L1027" s="180">
        <v>1198687135</v>
      </c>
      <c r="M1027" s="180" t="s">
        <v>416</v>
      </c>
      <c r="N1027" s="180" t="s">
        <v>7476</v>
      </c>
      <c r="O1027" s="180">
        <v>1</v>
      </c>
      <c r="P1027" s="181"/>
      <c r="Q1027" s="181"/>
      <c r="R1027" s="181"/>
      <c r="S1027" s="181"/>
      <c r="T1027" s="181"/>
      <c r="U1027" s="181"/>
    </row>
    <row r="1028" spans="1:21" ht="28.2">
      <c r="A1028" s="180">
        <v>1198687135</v>
      </c>
      <c r="B1028" s="180" t="s">
        <v>416</v>
      </c>
      <c r="C1028" s="180" t="s">
        <v>7480</v>
      </c>
      <c r="D1028" s="180">
        <v>1</v>
      </c>
      <c r="E1028" s="181"/>
      <c r="F1028" s="181"/>
      <c r="G1028" s="181"/>
      <c r="H1028" s="181"/>
      <c r="I1028" s="181"/>
      <c r="J1028" s="181"/>
      <c r="L1028" s="180">
        <v>1198687135</v>
      </c>
      <c r="M1028" s="180" t="s">
        <v>416</v>
      </c>
      <c r="N1028" s="180" t="s">
        <v>7480</v>
      </c>
      <c r="O1028" s="180">
        <v>1</v>
      </c>
      <c r="P1028" s="181"/>
      <c r="Q1028" s="181"/>
      <c r="R1028" s="181"/>
      <c r="S1028" s="181"/>
      <c r="T1028" s="181"/>
      <c r="U1028" s="181"/>
    </row>
    <row r="1029" spans="1:21" ht="28.2">
      <c r="A1029" s="180">
        <v>1198687135</v>
      </c>
      <c r="B1029" s="180" t="s">
        <v>416</v>
      </c>
      <c r="C1029" s="180" t="s">
        <v>7484</v>
      </c>
      <c r="D1029" s="181"/>
      <c r="E1029" s="181"/>
      <c r="F1029" s="181"/>
      <c r="G1029" s="181"/>
      <c r="H1029" s="181"/>
      <c r="I1029" s="181"/>
      <c r="J1029" s="181"/>
      <c r="L1029" s="180">
        <v>1198687135</v>
      </c>
      <c r="M1029" s="180" t="s">
        <v>416</v>
      </c>
      <c r="N1029" s="180" t="s">
        <v>7484</v>
      </c>
      <c r="O1029" s="181"/>
      <c r="P1029" s="181"/>
      <c r="Q1029" s="181"/>
      <c r="R1029" s="181"/>
      <c r="S1029" s="181"/>
      <c r="T1029" s="181"/>
      <c r="U1029" s="181"/>
    </row>
    <row r="1030" spans="1:21" ht="28.2">
      <c r="A1030" s="180">
        <v>1198687135</v>
      </c>
      <c r="B1030" s="180" t="s">
        <v>416</v>
      </c>
      <c r="C1030" s="180" t="s">
        <v>7394</v>
      </c>
      <c r="D1030" s="180">
        <v>1</v>
      </c>
      <c r="E1030" s="180">
        <v>1</v>
      </c>
      <c r="F1030" s="181"/>
      <c r="G1030" s="181"/>
      <c r="H1030" s="181"/>
      <c r="I1030" s="181"/>
      <c r="J1030" s="181"/>
      <c r="L1030" s="180">
        <v>1198687135</v>
      </c>
      <c r="M1030" s="180" t="s">
        <v>416</v>
      </c>
      <c r="N1030" s="180" t="s">
        <v>7394</v>
      </c>
      <c r="O1030" s="180">
        <v>1</v>
      </c>
      <c r="P1030" s="180">
        <v>1</v>
      </c>
      <c r="Q1030" s="181"/>
      <c r="R1030" s="181"/>
      <c r="S1030" s="181"/>
      <c r="T1030" s="181"/>
      <c r="U1030" s="181"/>
    </row>
    <row r="1031" spans="1:21" ht="28.2">
      <c r="A1031" s="180">
        <v>1198687135</v>
      </c>
      <c r="B1031" s="180" t="s">
        <v>416</v>
      </c>
      <c r="C1031" s="180" t="s">
        <v>7488</v>
      </c>
      <c r="D1031" s="180">
        <v>1</v>
      </c>
      <c r="E1031" s="180">
        <v>1</v>
      </c>
      <c r="F1031" s="180">
        <v>1</v>
      </c>
      <c r="G1031" s="180">
        <v>1</v>
      </c>
      <c r="H1031" s="180">
        <v>1</v>
      </c>
      <c r="I1031" s="180">
        <v>1</v>
      </c>
      <c r="J1031" s="181"/>
      <c r="L1031" s="180">
        <v>1198687135</v>
      </c>
      <c r="M1031" s="180" t="s">
        <v>416</v>
      </c>
      <c r="N1031" s="180" t="s">
        <v>7488</v>
      </c>
      <c r="O1031" s="180">
        <v>1</v>
      </c>
      <c r="P1031" s="180">
        <v>1</v>
      </c>
      <c r="Q1031" s="180">
        <v>1</v>
      </c>
      <c r="R1031" s="180">
        <v>1</v>
      </c>
      <c r="S1031" s="180">
        <v>1</v>
      </c>
      <c r="T1031" s="180">
        <v>1</v>
      </c>
      <c r="U1031" s="181"/>
    </row>
    <row r="1032" spans="1:21" ht="28.2">
      <c r="A1032" s="180">
        <v>1198687135</v>
      </c>
      <c r="B1032" s="180" t="s">
        <v>416</v>
      </c>
      <c r="C1032" s="180" t="s">
        <v>7492</v>
      </c>
      <c r="D1032" s="181"/>
      <c r="E1032" s="181"/>
      <c r="F1032" s="181"/>
      <c r="G1032" s="181"/>
      <c r="H1032" s="181"/>
      <c r="I1032" s="181"/>
      <c r="J1032" s="181"/>
      <c r="L1032" s="180">
        <v>1198687135</v>
      </c>
      <c r="M1032" s="180" t="s">
        <v>416</v>
      </c>
      <c r="N1032" s="180" t="s">
        <v>7492</v>
      </c>
      <c r="O1032" s="181"/>
      <c r="P1032" s="181"/>
      <c r="Q1032" s="181"/>
      <c r="R1032" s="181"/>
      <c r="S1032" s="181"/>
      <c r="T1032" s="181"/>
      <c r="U1032" s="181"/>
    </row>
    <row r="1033" spans="1:21" ht="28.2">
      <c r="A1033" s="180">
        <v>1198687135</v>
      </c>
      <c r="B1033" s="180" t="s">
        <v>416</v>
      </c>
      <c r="C1033" s="180" t="s">
        <v>7496</v>
      </c>
      <c r="D1033" s="180">
        <v>1</v>
      </c>
      <c r="E1033" s="180">
        <v>1</v>
      </c>
      <c r="F1033" s="181"/>
      <c r="G1033" s="181"/>
      <c r="H1033" s="181"/>
      <c r="I1033" s="181"/>
      <c r="J1033" s="181"/>
      <c r="L1033" s="180">
        <v>1198687135</v>
      </c>
      <c r="M1033" s="180" t="s">
        <v>416</v>
      </c>
      <c r="N1033" s="180" t="s">
        <v>7496</v>
      </c>
      <c r="O1033" s="180">
        <v>1</v>
      </c>
      <c r="P1033" s="180">
        <v>1</v>
      </c>
      <c r="Q1033" s="181"/>
      <c r="R1033" s="181"/>
      <c r="S1033" s="181"/>
      <c r="T1033" s="181"/>
      <c r="U1033" s="181"/>
    </row>
    <row r="1034" spans="1:21" ht="28.2">
      <c r="A1034" s="180">
        <v>1198687135</v>
      </c>
      <c r="B1034" s="180" t="s">
        <v>416</v>
      </c>
      <c r="C1034" s="180" t="s">
        <v>7505</v>
      </c>
      <c r="D1034" s="180">
        <v>2</v>
      </c>
      <c r="E1034" s="180">
        <v>2</v>
      </c>
      <c r="F1034" s="181"/>
      <c r="G1034" s="181"/>
      <c r="H1034" s="181"/>
      <c r="I1034" s="181"/>
      <c r="J1034" s="181"/>
      <c r="L1034" s="180">
        <v>1198687135</v>
      </c>
      <c r="M1034" s="180" t="s">
        <v>416</v>
      </c>
      <c r="N1034" s="180" t="s">
        <v>7505</v>
      </c>
      <c r="O1034" s="180">
        <v>2</v>
      </c>
      <c r="P1034" s="180">
        <v>2</v>
      </c>
      <c r="Q1034" s="181"/>
      <c r="R1034" s="181"/>
      <c r="S1034" s="181"/>
      <c r="T1034" s="181"/>
      <c r="U1034" s="181"/>
    </row>
    <row r="1035" spans="1:21" ht="28.2">
      <c r="A1035" s="180">
        <v>1198687135</v>
      </c>
      <c r="B1035" s="180" t="s">
        <v>416</v>
      </c>
      <c r="C1035" s="180" t="s">
        <v>7514</v>
      </c>
      <c r="D1035" s="180">
        <v>1</v>
      </c>
      <c r="E1035" s="180">
        <v>1</v>
      </c>
      <c r="F1035" s="181"/>
      <c r="G1035" s="181"/>
      <c r="H1035" s="181"/>
      <c r="I1035" s="181"/>
      <c r="J1035" s="181"/>
      <c r="L1035" s="180">
        <v>1198687135</v>
      </c>
      <c r="M1035" s="180" t="s">
        <v>416</v>
      </c>
      <c r="N1035" s="180" t="s">
        <v>7514</v>
      </c>
      <c r="O1035" s="180">
        <v>1</v>
      </c>
      <c r="P1035" s="180">
        <v>1</v>
      </c>
      <c r="Q1035" s="181"/>
      <c r="R1035" s="181"/>
      <c r="S1035" s="181"/>
      <c r="T1035" s="181"/>
      <c r="U1035" s="181"/>
    </row>
    <row r="1036" spans="1:21" ht="28.2">
      <c r="A1036" s="180">
        <v>1198687135</v>
      </c>
      <c r="B1036" s="180" t="s">
        <v>416</v>
      </c>
      <c r="C1036" s="180" t="s">
        <v>7521</v>
      </c>
      <c r="D1036" s="180">
        <v>1</v>
      </c>
      <c r="E1036" s="180">
        <v>1</v>
      </c>
      <c r="F1036" s="180">
        <v>1</v>
      </c>
      <c r="G1036" s="180">
        <v>1</v>
      </c>
      <c r="H1036" s="181"/>
      <c r="I1036" s="181"/>
      <c r="J1036" s="181"/>
      <c r="L1036" s="180">
        <v>1198687135</v>
      </c>
      <c r="M1036" s="180" t="s">
        <v>416</v>
      </c>
      <c r="N1036" s="180" t="s">
        <v>7521</v>
      </c>
      <c r="O1036" s="180">
        <v>1</v>
      </c>
      <c r="P1036" s="180">
        <v>1</v>
      </c>
      <c r="Q1036" s="180">
        <v>1</v>
      </c>
      <c r="R1036" s="180">
        <v>1</v>
      </c>
      <c r="S1036" s="181"/>
      <c r="T1036" s="181"/>
      <c r="U1036" s="181"/>
    </row>
    <row r="1037" spans="1:21" ht="28.2">
      <c r="A1037" s="180">
        <v>1198687135</v>
      </c>
      <c r="B1037" s="180" t="s">
        <v>416</v>
      </c>
      <c r="C1037" s="180" t="s">
        <v>7525</v>
      </c>
      <c r="D1037" s="180">
        <v>1</v>
      </c>
      <c r="E1037" s="180">
        <v>1</v>
      </c>
      <c r="F1037" s="181"/>
      <c r="G1037" s="181"/>
      <c r="H1037" s="181"/>
      <c r="I1037" s="181"/>
      <c r="J1037" s="181"/>
      <c r="L1037" s="180">
        <v>1198687135</v>
      </c>
      <c r="M1037" s="180" t="s">
        <v>416</v>
      </c>
      <c r="N1037" s="180" t="s">
        <v>7525</v>
      </c>
      <c r="O1037" s="180">
        <v>1</v>
      </c>
      <c r="P1037" s="180">
        <v>1</v>
      </c>
      <c r="Q1037" s="181"/>
      <c r="R1037" s="181"/>
      <c r="S1037" s="181"/>
      <c r="T1037" s="181"/>
      <c r="U1037" s="181"/>
    </row>
    <row r="1038" spans="1:21" ht="28.2">
      <c r="A1038" s="180">
        <v>1198687135</v>
      </c>
      <c r="B1038" s="180" t="s">
        <v>416</v>
      </c>
      <c r="C1038" s="180" t="s">
        <v>7529</v>
      </c>
      <c r="D1038" s="180">
        <v>1</v>
      </c>
      <c r="E1038" s="181"/>
      <c r="F1038" s="181"/>
      <c r="G1038" s="181"/>
      <c r="H1038" s="181"/>
      <c r="I1038" s="181"/>
      <c r="J1038" s="181"/>
      <c r="L1038" s="180">
        <v>1198687135</v>
      </c>
      <c r="M1038" s="180" t="s">
        <v>416</v>
      </c>
      <c r="N1038" s="180" t="s">
        <v>7529</v>
      </c>
      <c r="O1038" s="180">
        <v>1</v>
      </c>
      <c r="P1038" s="181"/>
      <c r="Q1038" s="181"/>
      <c r="R1038" s="181"/>
      <c r="S1038" s="181"/>
      <c r="T1038" s="181"/>
      <c r="U1038" s="181"/>
    </row>
    <row r="1039" spans="1:21" ht="28.2">
      <c r="A1039" s="180">
        <v>1198687135</v>
      </c>
      <c r="B1039" s="180" t="s">
        <v>416</v>
      </c>
      <c r="C1039" s="180" t="s">
        <v>7533</v>
      </c>
      <c r="D1039" s="181"/>
      <c r="E1039" s="181"/>
      <c r="F1039" s="181"/>
      <c r="G1039" s="181"/>
      <c r="H1039" s="181"/>
      <c r="I1039" s="181"/>
      <c r="J1039" s="181"/>
      <c r="L1039" s="180">
        <v>1198687135</v>
      </c>
      <c r="M1039" s="180" t="s">
        <v>416</v>
      </c>
      <c r="N1039" s="180" t="s">
        <v>7533</v>
      </c>
      <c r="O1039" s="181"/>
      <c r="P1039" s="181"/>
      <c r="Q1039" s="181"/>
      <c r="R1039" s="181"/>
      <c r="S1039" s="181"/>
      <c r="T1039" s="181"/>
      <c r="U1039" s="181"/>
    </row>
    <row r="1040" spans="1:21" ht="28.2">
      <c r="A1040" s="180">
        <v>1198687135</v>
      </c>
      <c r="B1040" s="180" t="s">
        <v>416</v>
      </c>
      <c r="C1040" s="180" t="s">
        <v>7537</v>
      </c>
      <c r="D1040" s="180">
        <v>1</v>
      </c>
      <c r="E1040" s="181"/>
      <c r="F1040" s="181"/>
      <c r="G1040" s="181"/>
      <c r="H1040" s="181"/>
      <c r="I1040" s="181"/>
      <c r="J1040" s="181"/>
      <c r="L1040" s="180">
        <v>1198687135</v>
      </c>
      <c r="M1040" s="180" t="s">
        <v>416</v>
      </c>
      <c r="N1040" s="180" t="s">
        <v>7537</v>
      </c>
      <c r="O1040" s="180">
        <v>1</v>
      </c>
      <c r="P1040" s="181"/>
      <c r="Q1040" s="181"/>
      <c r="R1040" s="181"/>
      <c r="S1040" s="181"/>
      <c r="T1040" s="181"/>
      <c r="U1040" s="181"/>
    </row>
    <row r="1041" spans="1:21" ht="28.2">
      <c r="A1041" s="180">
        <v>1198687135</v>
      </c>
      <c r="B1041" s="180" t="s">
        <v>416</v>
      </c>
      <c r="C1041" s="180" t="s">
        <v>7541</v>
      </c>
      <c r="D1041" s="180">
        <v>1</v>
      </c>
      <c r="E1041" s="181"/>
      <c r="F1041" s="181"/>
      <c r="G1041" s="181"/>
      <c r="H1041" s="181"/>
      <c r="I1041" s="181"/>
      <c r="J1041" s="181"/>
      <c r="L1041" s="180">
        <v>1198687135</v>
      </c>
      <c r="M1041" s="180" t="s">
        <v>416</v>
      </c>
      <c r="N1041" s="180" t="s">
        <v>7541</v>
      </c>
      <c r="O1041" s="180">
        <v>1</v>
      </c>
      <c r="P1041" s="181"/>
      <c r="Q1041" s="181"/>
      <c r="R1041" s="181"/>
      <c r="S1041" s="181"/>
      <c r="T1041" s="181"/>
      <c r="U1041" s="181"/>
    </row>
    <row r="1042" spans="1:21" ht="28.2">
      <c r="A1042" s="180">
        <v>1198687135</v>
      </c>
      <c r="B1042" s="180" t="s">
        <v>416</v>
      </c>
      <c r="C1042" s="180" t="s">
        <v>7545</v>
      </c>
      <c r="D1042" s="180">
        <v>1</v>
      </c>
      <c r="E1042" s="180">
        <v>1</v>
      </c>
      <c r="F1042" s="181"/>
      <c r="G1042" s="181"/>
      <c r="H1042" s="181"/>
      <c r="I1042" s="181"/>
      <c r="J1042" s="181"/>
      <c r="L1042" s="180">
        <v>1198687135</v>
      </c>
      <c r="M1042" s="180" t="s">
        <v>416</v>
      </c>
      <c r="N1042" s="180" t="s">
        <v>7545</v>
      </c>
      <c r="O1042" s="180">
        <v>1</v>
      </c>
      <c r="P1042" s="180">
        <v>1</v>
      </c>
      <c r="Q1042" s="181"/>
      <c r="R1042" s="181"/>
      <c r="S1042" s="181"/>
      <c r="T1042" s="181"/>
      <c r="U1042" s="181"/>
    </row>
    <row r="1043" spans="1:21" ht="28.2">
      <c r="A1043" s="180">
        <v>1198687135</v>
      </c>
      <c r="B1043" s="180" t="s">
        <v>416</v>
      </c>
      <c r="C1043" s="180" t="s">
        <v>7553</v>
      </c>
      <c r="D1043" s="180">
        <v>1</v>
      </c>
      <c r="E1043" s="181"/>
      <c r="F1043" s="181"/>
      <c r="G1043" s="181"/>
      <c r="H1043" s="181"/>
      <c r="I1043" s="181"/>
      <c r="J1043" s="181"/>
      <c r="L1043" s="180">
        <v>1198687135</v>
      </c>
      <c r="M1043" s="180" t="s">
        <v>416</v>
      </c>
      <c r="N1043" s="180" t="s">
        <v>7553</v>
      </c>
      <c r="O1043" s="180">
        <v>1</v>
      </c>
      <c r="P1043" s="181"/>
      <c r="Q1043" s="181"/>
      <c r="R1043" s="181"/>
      <c r="S1043" s="181"/>
      <c r="T1043" s="181"/>
      <c r="U1043" s="181"/>
    </row>
    <row r="1044" spans="1:21" ht="28.2">
      <c r="A1044" s="180">
        <v>1198687135</v>
      </c>
      <c r="B1044" s="180" t="s">
        <v>416</v>
      </c>
      <c r="C1044" s="180" t="s">
        <v>7562</v>
      </c>
      <c r="D1044" s="180">
        <v>2</v>
      </c>
      <c r="E1044" s="181"/>
      <c r="F1044" s="181"/>
      <c r="G1044" s="181"/>
      <c r="H1044" s="181"/>
      <c r="I1044" s="181"/>
      <c r="J1044" s="181"/>
      <c r="L1044" s="180">
        <v>1198687135</v>
      </c>
      <c r="M1044" s="180" t="s">
        <v>416</v>
      </c>
      <c r="N1044" s="180" t="s">
        <v>7562</v>
      </c>
      <c r="O1044" s="180">
        <v>2</v>
      </c>
      <c r="P1044" s="181"/>
      <c r="Q1044" s="181"/>
      <c r="R1044" s="181"/>
      <c r="S1044" s="181"/>
      <c r="T1044" s="181"/>
      <c r="U1044" s="181"/>
    </row>
    <row r="1045" spans="1:21" ht="28.2">
      <c r="A1045" s="180">
        <v>1198687135</v>
      </c>
      <c r="B1045" s="180" t="s">
        <v>416</v>
      </c>
      <c r="C1045" s="180" t="s">
        <v>7566</v>
      </c>
      <c r="D1045" s="180">
        <v>1</v>
      </c>
      <c r="E1045" s="180">
        <v>1</v>
      </c>
      <c r="F1045" s="180">
        <v>2</v>
      </c>
      <c r="G1045" s="180">
        <v>2</v>
      </c>
      <c r="H1045" s="180">
        <v>2</v>
      </c>
      <c r="I1045" s="180">
        <v>2</v>
      </c>
      <c r="J1045" s="181"/>
      <c r="L1045" s="180">
        <v>1198687135</v>
      </c>
      <c r="M1045" s="180" t="s">
        <v>416</v>
      </c>
      <c r="N1045" s="180" t="s">
        <v>7566</v>
      </c>
      <c r="O1045" s="180">
        <v>1</v>
      </c>
      <c r="P1045" s="180">
        <v>1</v>
      </c>
      <c r="Q1045" s="180">
        <v>2</v>
      </c>
      <c r="R1045" s="180">
        <v>2</v>
      </c>
      <c r="S1045" s="180">
        <v>2</v>
      </c>
      <c r="T1045" s="180">
        <v>2</v>
      </c>
      <c r="U1045" s="180">
        <v>2</v>
      </c>
    </row>
    <row r="1046" spans="1:21" ht="28.2">
      <c r="A1046" s="180">
        <v>1198687135</v>
      </c>
      <c r="B1046" s="180" t="s">
        <v>416</v>
      </c>
      <c r="C1046" s="180" t="s">
        <v>7574</v>
      </c>
      <c r="D1046" s="180">
        <v>1</v>
      </c>
      <c r="E1046" s="180">
        <v>1</v>
      </c>
      <c r="F1046" s="181"/>
      <c r="G1046" s="181"/>
      <c r="H1046" s="181"/>
      <c r="I1046" s="181"/>
      <c r="J1046" s="181"/>
      <c r="L1046" s="180">
        <v>1198687135</v>
      </c>
      <c r="M1046" s="180" t="s">
        <v>416</v>
      </c>
      <c r="N1046" s="180" t="s">
        <v>7574</v>
      </c>
      <c r="O1046" s="180">
        <v>1</v>
      </c>
      <c r="P1046" s="180">
        <v>1</v>
      </c>
      <c r="Q1046" s="181"/>
      <c r="R1046" s="181"/>
      <c r="S1046" s="181"/>
      <c r="T1046" s="181"/>
      <c r="U1046" s="181"/>
    </row>
    <row r="1047" spans="1:21" ht="28.2">
      <c r="A1047" s="180">
        <v>1198687135</v>
      </c>
      <c r="B1047" s="180" t="s">
        <v>416</v>
      </c>
      <c r="C1047" s="180" t="s">
        <v>7582</v>
      </c>
      <c r="D1047" s="180">
        <v>1</v>
      </c>
      <c r="E1047" s="181"/>
      <c r="F1047" s="181"/>
      <c r="G1047" s="181"/>
      <c r="H1047" s="181"/>
      <c r="I1047" s="181"/>
      <c r="J1047" s="181"/>
      <c r="L1047" s="180">
        <v>1198687135</v>
      </c>
      <c r="M1047" s="180" t="s">
        <v>416</v>
      </c>
      <c r="N1047" s="180" t="s">
        <v>7582</v>
      </c>
      <c r="O1047" s="180">
        <v>1</v>
      </c>
      <c r="P1047" s="181"/>
      <c r="Q1047" s="181"/>
      <c r="R1047" s="181"/>
      <c r="S1047" s="181"/>
      <c r="T1047" s="181"/>
      <c r="U1047" s="181"/>
    </row>
    <row r="1048" spans="1:21" ht="28.2">
      <c r="A1048" s="180">
        <v>1198687135</v>
      </c>
      <c r="B1048" s="180" t="s">
        <v>416</v>
      </c>
      <c r="C1048" s="180" t="s">
        <v>7588</v>
      </c>
      <c r="D1048" s="180">
        <v>1</v>
      </c>
      <c r="E1048" s="180">
        <v>1</v>
      </c>
      <c r="F1048" s="181"/>
      <c r="G1048" s="181"/>
      <c r="H1048" s="181"/>
      <c r="I1048" s="181"/>
      <c r="J1048" s="181"/>
      <c r="L1048" s="180">
        <v>1198687135</v>
      </c>
      <c r="M1048" s="180" t="s">
        <v>416</v>
      </c>
      <c r="N1048" s="180" t="s">
        <v>7588</v>
      </c>
      <c r="O1048" s="180">
        <v>1</v>
      </c>
      <c r="P1048" s="180">
        <v>1</v>
      </c>
      <c r="Q1048" s="181"/>
      <c r="R1048" s="181"/>
      <c r="S1048" s="181"/>
      <c r="T1048" s="181"/>
      <c r="U1048" s="181"/>
    </row>
    <row r="1049" spans="1:21" ht="28.2">
      <c r="A1049" s="180">
        <v>1198687135</v>
      </c>
      <c r="B1049" s="180" t="s">
        <v>416</v>
      </c>
      <c r="C1049" s="180" t="s">
        <v>7592</v>
      </c>
      <c r="D1049" s="180">
        <v>1</v>
      </c>
      <c r="E1049" s="181"/>
      <c r="F1049" s="181"/>
      <c r="G1049" s="181"/>
      <c r="H1049" s="181"/>
      <c r="I1049" s="181"/>
      <c r="J1049" s="181"/>
      <c r="L1049" s="180">
        <v>1198687135</v>
      </c>
      <c r="M1049" s="180" t="s">
        <v>416</v>
      </c>
      <c r="N1049" s="180" t="s">
        <v>7592</v>
      </c>
      <c r="O1049" s="180">
        <v>1</v>
      </c>
      <c r="P1049" s="181"/>
      <c r="Q1049" s="181"/>
      <c r="R1049" s="181"/>
      <c r="S1049" s="181"/>
      <c r="T1049" s="181"/>
      <c r="U1049" s="181"/>
    </row>
    <row r="1050" spans="1:21" ht="28.2">
      <c r="A1050" s="180">
        <v>1198687135</v>
      </c>
      <c r="B1050" s="180" t="s">
        <v>416</v>
      </c>
      <c r="C1050" s="180" t="s">
        <v>7600</v>
      </c>
      <c r="D1050" s="180">
        <v>1</v>
      </c>
      <c r="E1050" s="180">
        <v>1</v>
      </c>
      <c r="F1050" s="181"/>
      <c r="G1050" s="181"/>
      <c r="H1050" s="181"/>
      <c r="I1050" s="181"/>
      <c r="J1050" s="181"/>
      <c r="L1050" s="180">
        <v>1198687135</v>
      </c>
      <c r="M1050" s="180" t="s">
        <v>416</v>
      </c>
      <c r="N1050" s="180" t="s">
        <v>7600</v>
      </c>
      <c r="O1050" s="180">
        <v>1</v>
      </c>
      <c r="P1050" s="180">
        <v>1</v>
      </c>
      <c r="Q1050" s="181"/>
      <c r="R1050" s="181"/>
      <c r="S1050" s="181"/>
      <c r="T1050" s="181"/>
      <c r="U1050" s="181"/>
    </row>
    <row r="1051" spans="1:21" ht="28.2">
      <c r="A1051" s="180">
        <v>1198687135</v>
      </c>
      <c r="B1051" s="180" t="s">
        <v>416</v>
      </c>
      <c r="C1051" s="180" t="s">
        <v>7608</v>
      </c>
      <c r="D1051" s="181"/>
      <c r="E1051" s="181"/>
      <c r="F1051" s="181"/>
      <c r="G1051" s="181"/>
      <c r="H1051" s="181"/>
      <c r="I1051" s="181"/>
      <c r="J1051" s="181"/>
      <c r="L1051" s="180">
        <v>1198687135</v>
      </c>
      <c r="M1051" s="180" t="s">
        <v>416</v>
      </c>
      <c r="N1051" s="180" t="s">
        <v>7608</v>
      </c>
      <c r="O1051" s="181"/>
      <c r="P1051" s="181"/>
      <c r="Q1051" s="181"/>
      <c r="R1051" s="181"/>
      <c r="S1051" s="181"/>
      <c r="T1051" s="181"/>
      <c r="U1051" s="181"/>
    </row>
    <row r="1052" spans="1:21" ht="28.2">
      <c r="A1052" s="180">
        <v>1198687135</v>
      </c>
      <c r="B1052" s="180" t="s">
        <v>416</v>
      </c>
      <c r="C1052" s="180" t="s">
        <v>7611</v>
      </c>
      <c r="D1052" s="180">
        <v>1</v>
      </c>
      <c r="E1052" s="181"/>
      <c r="F1052" s="181"/>
      <c r="G1052" s="181"/>
      <c r="H1052" s="181"/>
      <c r="I1052" s="181"/>
      <c r="J1052" s="181"/>
      <c r="L1052" s="180">
        <v>1198687135</v>
      </c>
      <c r="M1052" s="180" t="s">
        <v>416</v>
      </c>
      <c r="N1052" s="180" t="s">
        <v>7611</v>
      </c>
      <c r="O1052" s="180">
        <v>1</v>
      </c>
      <c r="P1052" s="181"/>
      <c r="Q1052" s="181"/>
      <c r="R1052" s="181"/>
      <c r="S1052" s="181"/>
      <c r="T1052" s="181"/>
      <c r="U1052" s="181"/>
    </row>
    <row r="1053" spans="1:21" ht="28.2">
      <c r="A1053" s="180">
        <v>1198687135</v>
      </c>
      <c r="B1053" s="180" t="s">
        <v>416</v>
      </c>
      <c r="C1053" s="180" t="s">
        <v>7618</v>
      </c>
      <c r="D1053" s="181"/>
      <c r="E1053" s="181"/>
      <c r="F1053" s="181"/>
      <c r="G1053" s="181"/>
      <c r="H1053" s="181"/>
      <c r="I1053" s="181"/>
      <c r="J1053" s="181"/>
      <c r="L1053" s="180">
        <v>1198687135</v>
      </c>
      <c r="M1053" s="180" t="s">
        <v>416</v>
      </c>
      <c r="N1053" s="180" t="s">
        <v>7618</v>
      </c>
      <c r="O1053" s="181"/>
      <c r="P1053" s="181"/>
      <c r="Q1053" s="181"/>
      <c r="R1053" s="181"/>
      <c r="S1053" s="181"/>
      <c r="T1053" s="181"/>
      <c r="U1053" s="181"/>
    </row>
    <row r="1054" spans="1:21" ht="28.2">
      <c r="A1054" s="180">
        <v>1198687135</v>
      </c>
      <c r="B1054" s="180" t="s">
        <v>416</v>
      </c>
      <c r="C1054" s="180" t="s">
        <v>7622</v>
      </c>
      <c r="D1054" s="180">
        <v>1</v>
      </c>
      <c r="E1054" s="181"/>
      <c r="F1054" s="181"/>
      <c r="G1054" s="181"/>
      <c r="H1054" s="181"/>
      <c r="I1054" s="181"/>
      <c r="J1054" s="181"/>
      <c r="L1054" s="180">
        <v>1198687135</v>
      </c>
      <c r="M1054" s="180" t="s">
        <v>416</v>
      </c>
      <c r="N1054" s="180" t="s">
        <v>7622</v>
      </c>
      <c r="O1054" s="180">
        <v>1</v>
      </c>
      <c r="P1054" s="181"/>
      <c r="Q1054" s="181"/>
      <c r="R1054" s="181"/>
      <c r="S1054" s="181"/>
      <c r="T1054" s="181"/>
      <c r="U1054" s="181"/>
    </row>
    <row r="1055" spans="1:21" ht="28.2">
      <c r="A1055" s="180">
        <v>1198687135</v>
      </c>
      <c r="B1055" s="180" t="s">
        <v>416</v>
      </c>
      <c r="C1055" s="180" t="s">
        <v>7626</v>
      </c>
      <c r="D1055" s="180">
        <v>1</v>
      </c>
      <c r="E1055" s="180">
        <v>1</v>
      </c>
      <c r="F1055" s="180">
        <v>1</v>
      </c>
      <c r="G1055" s="180">
        <v>1</v>
      </c>
      <c r="H1055" s="180">
        <v>1</v>
      </c>
      <c r="I1055" s="181"/>
      <c r="J1055" s="181"/>
      <c r="L1055" s="180">
        <v>1198687135</v>
      </c>
      <c r="M1055" s="180" t="s">
        <v>416</v>
      </c>
      <c r="N1055" s="180" t="s">
        <v>7626</v>
      </c>
      <c r="O1055" s="180">
        <v>1</v>
      </c>
      <c r="P1055" s="180">
        <v>1</v>
      </c>
      <c r="Q1055" s="180">
        <v>1</v>
      </c>
      <c r="R1055" s="180">
        <v>1</v>
      </c>
      <c r="S1055" s="180">
        <v>1</v>
      </c>
      <c r="T1055" s="181"/>
      <c r="U1055" s="181"/>
    </row>
    <row r="1056" spans="1:21" ht="28.2">
      <c r="A1056" s="180">
        <v>1198687135</v>
      </c>
      <c r="B1056" s="180" t="s">
        <v>416</v>
      </c>
      <c r="C1056" s="180" t="s">
        <v>7630</v>
      </c>
      <c r="D1056" s="181"/>
      <c r="E1056" s="181"/>
      <c r="F1056" s="181"/>
      <c r="G1056" s="181"/>
      <c r="H1056" s="181"/>
      <c r="I1056" s="181"/>
      <c r="J1056" s="181"/>
      <c r="L1056" s="180">
        <v>1198687135</v>
      </c>
      <c r="M1056" s="180" t="s">
        <v>416</v>
      </c>
      <c r="N1056" s="180" t="s">
        <v>7630</v>
      </c>
      <c r="O1056" s="181"/>
      <c r="P1056" s="181"/>
      <c r="Q1056" s="181"/>
      <c r="R1056" s="181"/>
      <c r="S1056" s="181"/>
      <c r="T1056" s="181"/>
      <c r="U1056" s="181"/>
    </row>
    <row r="1057" spans="1:21" ht="28.2">
      <c r="A1057" s="180">
        <v>1198687135</v>
      </c>
      <c r="B1057" s="180" t="s">
        <v>416</v>
      </c>
      <c r="C1057" s="180" t="s">
        <v>7638</v>
      </c>
      <c r="D1057" s="180">
        <v>1</v>
      </c>
      <c r="E1057" s="181"/>
      <c r="F1057" s="181"/>
      <c r="G1057" s="181"/>
      <c r="H1057" s="181"/>
      <c r="I1057" s="181"/>
      <c r="J1057" s="181"/>
      <c r="L1057" s="180">
        <v>1198687135</v>
      </c>
      <c r="M1057" s="180" t="s">
        <v>416</v>
      </c>
      <c r="N1057" s="180" t="s">
        <v>7638</v>
      </c>
      <c r="O1057" s="180">
        <v>1</v>
      </c>
      <c r="P1057" s="181"/>
      <c r="Q1057" s="181"/>
      <c r="R1057" s="181"/>
      <c r="S1057" s="181"/>
      <c r="T1057" s="181"/>
      <c r="U1057" s="181"/>
    </row>
    <row r="1058" spans="1:21" ht="28.2">
      <c r="A1058" s="180">
        <v>1198687135</v>
      </c>
      <c r="B1058" s="180" t="s">
        <v>416</v>
      </c>
      <c r="C1058" s="180" t="s">
        <v>7646</v>
      </c>
      <c r="D1058" s="181"/>
      <c r="E1058" s="181"/>
      <c r="F1058" s="181"/>
      <c r="G1058" s="181"/>
      <c r="H1058" s="181"/>
      <c r="I1058" s="181"/>
      <c r="J1058" s="181"/>
      <c r="L1058" s="180">
        <v>1198687135</v>
      </c>
      <c r="M1058" s="180" t="s">
        <v>416</v>
      </c>
      <c r="N1058" s="180" t="s">
        <v>7646</v>
      </c>
      <c r="O1058" s="181"/>
      <c r="P1058" s="181"/>
      <c r="Q1058" s="181"/>
      <c r="R1058" s="181"/>
      <c r="S1058" s="181"/>
      <c r="T1058" s="181"/>
      <c r="U1058" s="181"/>
    </row>
    <row r="1059" spans="1:21" ht="28.2">
      <c r="A1059" s="180">
        <v>1198687135</v>
      </c>
      <c r="B1059" s="180" t="s">
        <v>416</v>
      </c>
      <c r="C1059" s="180" t="s">
        <v>7650</v>
      </c>
      <c r="D1059" s="180">
        <v>1</v>
      </c>
      <c r="E1059" s="180">
        <v>1</v>
      </c>
      <c r="F1059" s="180">
        <v>1</v>
      </c>
      <c r="G1059" s="180">
        <v>1</v>
      </c>
      <c r="H1059" s="180">
        <v>1</v>
      </c>
      <c r="I1059" s="181"/>
      <c r="J1059" s="181"/>
      <c r="L1059" s="180">
        <v>1198687135</v>
      </c>
      <c r="M1059" s="180" t="s">
        <v>416</v>
      </c>
      <c r="N1059" s="180" t="s">
        <v>7650</v>
      </c>
      <c r="O1059" s="180">
        <v>1</v>
      </c>
      <c r="P1059" s="180">
        <v>1</v>
      </c>
      <c r="Q1059" s="180">
        <v>1</v>
      </c>
      <c r="R1059" s="180">
        <v>1</v>
      </c>
      <c r="S1059" s="180">
        <v>1</v>
      </c>
      <c r="T1059" s="181"/>
      <c r="U1059" s="181"/>
    </row>
    <row r="1060" spans="1:21" ht="28.2">
      <c r="A1060" s="180">
        <v>1198687135</v>
      </c>
      <c r="B1060" s="180" t="s">
        <v>416</v>
      </c>
      <c r="C1060" s="180" t="s">
        <v>7654</v>
      </c>
      <c r="D1060" s="180">
        <v>1</v>
      </c>
      <c r="E1060" s="181"/>
      <c r="F1060" s="181"/>
      <c r="G1060" s="181"/>
      <c r="H1060" s="181"/>
      <c r="I1060" s="181"/>
      <c r="J1060" s="181"/>
      <c r="L1060" s="180">
        <v>1198687135</v>
      </c>
      <c r="M1060" s="180" t="s">
        <v>416</v>
      </c>
      <c r="N1060" s="180" t="s">
        <v>7654</v>
      </c>
      <c r="O1060" s="180">
        <v>1</v>
      </c>
      <c r="P1060" s="181"/>
      <c r="Q1060" s="181"/>
      <c r="R1060" s="181"/>
      <c r="S1060" s="181"/>
      <c r="T1060" s="181"/>
      <c r="U1060" s="181"/>
    </row>
    <row r="1061" spans="1:21" ht="28.2">
      <c r="A1061" s="180">
        <v>1198687135</v>
      </c>
      <c r="B1061" s="180" t="s">
        <v>416</v>
      </c>
      <c r="C1061" s="180" t="s">
        <v>7658</v>
      </c>
      <c r="D1061" s="180">
        <v>1</v>
      </c>
      <c r="E1061" s="181"/>
      <c r="F1061" s="181"/>
      <c r="G1061" s="181"/>
      <c r="H1061" s="181"/>
      <c r="I1061" s="181"/>
      <c r="J1061" s="181"/>
      <c r="L1061" s="180">
        <v>1198687135</v>
      </c>
      <c r="M1061" s="180" t="s">
        <v>416</v>
      </c>
      <c r="N1061" s="180" t="s">
        <v>7658</v>
      </c>
      <c r="O1061" s="180">
        <v>1</v>
      </c>
      <c r="P1061" s="181"/>
      <c r="Q1061" s="181"/>
      <c r="R1061" s="181"/>
      <c r="S1061" s="181"/>
      <c r="T1061" s="181"/>
      <c r="U1061" s="181"/>
    </row>
    <row r="1062" spans="1:21" ht="28.2">
      <c r="A1062" s="180">
        <v>1198687135</v>
      </c>
      <c r="B1062" s="180" t="s">
        <v>416</v>
      </c>
      <c r="C1062" s="180" t="s">
        <v>7662</v>
      </c>
      <c r="D1062" s="180">
        <v>1</v>
      </c>
      <c r="E1062" s="181"/>
      <c r="F1062" s="181"/>
      <c r="G1062" s="181"/>
      <c r="H1062" s="181"/>
      <c r="I1062" s="181"/>
      <c r="J1062" s="181"/>
      <c r="L1062" s="180">
        <v>1198687135</v>
      </c>
      <c r="M1062" s="180" t="s">
        <v>416</v>
      </c>
      <c r="N1062" s="180" t="s">
        <v>7662</v>
      </c>
      <c r="O1062" s="180">
        <v>1</v>
      </c>
      <c r="P1062" s="181"/>
      <c r="Q1062" s="181"/>
      <c r="R1062" s="181"/>
      <c r="S1062" s="181"/>
      <c r="T1062" s="181"/>
      <c r="U1062" s="181"/>
    </row>
    <row r="1063" spans="1:21" ht="28.2">
      <c r="A1063" s="180">
        <v>1198687135</v>
      </c>
      <c r="B1063" s="180" t="s">
        <v>416</v>
      </c>
      <c r="C1063" s="180" t="s">
        <v>7666</v>
      </c>
      <c r="D1063" s="180">
        <v>1</v>
      </c>
      <c r="E1063" s="180">
        <v>1</v>
      </c>
      <c r="F1063" s="181"/>
      <c r="G1063" s="181"/>
      <c r="H1063" s="181"/>
      <c r="I1063" s="181"/>
      <c r="J1063" s="181"/>
      <c r="L1063" s="180">
        <v>1198687135</v>
      </c>
      <c r="M1063" s="180" t="s">
        <v>416</v>
      </c>
      <c r="N1063" s="180" t="s">
        <v>7666</v>
      </c>
      <c r="O1063" s="180">
        <v>1</v>
      </c>
      <c r="P1063" s="180">
        <v>1</v>
      </c>
      <c r="Q1063" s="181"/>
      <c r="R1063" s="181"/>
      <c r="S1063" s="181"/>
      <c r="T1063" s="181"/>
      <c r="U1063" s="181"/>
    </row>
    <row r="1064" spans="1:21" ht="28.2">
      <c r="A1064" s="180">
        <v>1198687135</v>
      </c>
      <c r="B1064" s="180" t="s">
        <v>416</v>
      </c>
      <c r="C1064" s="180" t="s">
        <v>7670</v>
      </c>
      <c r="D1064" s="180">
        <v>1</v>
      </c>
      <c r="E1064" s="180">
        <v>1</v>
      </c>
      <c r="F1064" s="180">
        <v>1</v>
      </c>
      <c r="G1064" s="180">
        <v>1</v>
      </c>
      <c r="H1064" s="180">
        <v>1</v>
      </c>
      <c r="I1064" s="180">
        <v>1</v>
      </c>
      <c r="J1064" s="181"/>
      <c r="L1064" s="180">
        <v>1198687135</v>
      </c>
      <c r="M1064" s="180" t="s">
        <v>416</v>
      </c>
      <c r="N1064" s="180" t="s">
        <v>7670</v>
      </c>
      <c r="O1064" s="180">
        <v>1</v>
      </c>
      <c r="P1064" s="180">
        <v>1</v>
      </c>
      <c r="Q1064" s="180">
        <v>1</v>
      </c>
      <c r="R1064" s="180">
        <v>1</v>
      </c>
      <c r="S1064" s="180">
        <v>1</v>
      </c>
      <c r="T1064" s="180">
        <v>1</v>
      </c>
      <c r="U1064" s="181"/>
    </row>
    <row r="1065" spans="1:21" ht="28.2">
      <c r="A1065" s="180">
        <v>1198687135</v>
      </c>
      <c r="B1065" s="180" t="s">
        <v>416</v>
      </c>
      <c r="C1065" s="180" t="s">
        <v>7674</v>
      </c>
      <c r="D1065" s="180">
        <v>1</v>
      </c>
      <c r="E1065" s="180">
        <v>1</v>
      </c>
      <c r="F1065" s="181"/>
      <c r="G1065" s="181"/>
      <c r="H1065" s="181"/>
      <c r="I1065" s="181"/>
      <c r="J1065" s="181"/>
      <c r="L1065" s="180">
        <v>1198687135</v>
      </c>
      <c r="M1065" s="180" t="s">
        <v>416</v>
      </c>
      <c r="N1065" s="180" t="s">
        <v>7674</v>
      </c>
      <c r="O1065" s="180">
        <v>1</v>
      </c>
      <c r="P1065" s="180">
        <v>1</v>
      </c>
      <c r="Q1065" s="181"/>
      <c r="R1065" s="181"/>
      <c r="S1065" s="181"/>
      <c r="T1065" s="181"/>
      <c r="U1065" s="181"/>
    </row>
    <row r="1066" spans="1:21" ht="41.4">
      <c r="A1066" s="180">
        <v>1198687135</v>
      </c>
      <c r="B1066" s="180" t="s">
        <v>416</v>
      </c>
      <c r="C1066" s="180" t="s">
        <v>10738</v>
      </c>
      <c r="D1066" s="180">
        <v>3</v>
      </c>
      <c r="E1066" s="180">
        <v>3</v>
      </c>
      <c r="F1066" s="180">
        <v>3</v>
      </c>
      <c r="G1066" s="180">
        <v>3</v>
      </c>
      <c r="H1066" s="181"/>
      <c r="I1066" s="181"/>
      <c r="J1066" s="181"/>
      <c r="L1066" s="180">
        <v>1198687135</v>
      </c>
      <c r="M1066" s="180" t="s">
        <v>416</v>
      </c>
      <c r="N1066" s="180" t="s">
        <v>10738</v>
      </c>
      <c r="O1066" s="180">
        <v>3</v>
      </c>
      <c r="P1066" s="180">
        <v>3</v>
      </c>
      <c r="Q1066" s="180">
        <v>3</v>
      </c>
      <c r="R1066" s="180">
        <v>3</v>
      </c>
      <c r="S1066" s="180">
        <v>3</v>
      </c>
      <c r="T1066" s="180">
        <v>3</v>
      </c>
      <c r="U1066" s="180">
        <v>3</v>
      </c>
    </row>
    <row r="1067" spans="1:21" ht="41.4">
      <c r="A1067" s="180">
        <v>1198687135</v>
      </c>
      <c r="B1067" s="180" t="s">
        <v>416</v>
      </c>
      <c r="C1067" s="180" t="s">
        <v>10739</v>
      </c>
      <c r="D1067" s="180">
        <v>1</v>
      </c>
      <c r="E1067" s="180">
        <v>1</v>
      </c>
      <c r="F1067" s="180">
        <v>1</v>
      </c>
      <c r="G1067" s="180">
        <v>1</v>
      </c>
      <c r="H1067" s="181"/>
      <c r="I1067" s="181"/>
      <c r="J1067" s="181"/>
      <c r="L1067" s="180">
        <v>1198687135</v>
      </c>
      <c r="M1067" s="180" t="s">
        <v>416</v>
      </c>
      <c r="N1067" s="180" t="s">
        <v>10739</v>
      </c>
      <c r="O1067" s="180">
        <v>1</v>
      </c>
      <c r="P1067" s="180">
        <v>1</v>
      </c>
      <c r="Q1067" s="180">
        <v>1</v>
      </c>
      <c r="R1067" s="180">
        <v>1</v>
      </c>
      <c r="S1067" s="180">
        <v>1</v>
      </c>
      <c r="T1067" s="180">
        <v>1</v>
      </c>
      <c r="U1067" s="180">
        <v>1</v>
      </c>
    </row>
    <row r="1068" spans="1:21" ht="28.2">
      <c r="A1068" s="180">
        <v>1198687135</v>
      </c>
      <c r="B1068" s="180" t="s">
        <v>416</v>
      </c>
      <c r="C1068" s="180" t="s">
        <v>7683</v>
      </c>
      <c r="D1068" s="180">
        <v>1</v>
      </c>
      <c r="E1068" s="180">
        <v>1</v>
      </c>
      <c r="F1068" s="180">
        <v>1</v>
      </c>
      <c r="G1068" s="180">
        <v>1</v>
      </c>
      <c r="H1068" s="180">
        <v>1</v>
      </c>
      <c r="I1068" s="180">
        <v>1</v>
      </c>
      <c r="J1068" s="181"/>
      <c r="L1068" s="180">
        <v>1198687135</v>
      </c>
      <c r="M1068" s="180" t="s">
        <v>416</v>
      </c>
      <c r="N1068" s="180" t="s">
        <v>7683</v>
      </c>
      <c r="O1068" s="180">
        <v>1</v>
      </c>
      <c r="P1068" s="180">
        <v>1</v>
      </c>
      <c r="Q1068" s="180">
        <v>1</v>
      </c>
      <c r="R1068" s="180">
        <v>1</v>
      </c>
      <c r="S1068" s="180">
        <v>1</v>
      </c>
      <c r="T1068" s="180">
        <v>1</v>
      </c>
      <c r="U1068" s="181"/>
    </row>
    <row r="1069" spans="1:21" ht="28.2">
      <c r="A1069" s="180">
        <v>1198687135</v>
      </c>
      <c r="B1069" s="180" t="s">
        <v>416</v>
      </c>
      <c r="C1069" s="180" t="s">
        <v>7679</v>
      </c>
      <c r="D1069" s="180">
        <v>1</v>
      </c>
      <c r="E1069" s="180">
        <v>1</v>
      </c>
      <c r="F1069" s="180">
        <v>1</v>
      </c>
      <c r="G1069" s="180">
        <v>1</v>
      </c>
      <c r="H1069" s="180">
        <v>1</v>
      </c>
      <c r="I1069" s="180">
        <v>1</v>
      </c>
      <c r="J1069" s="181"/>
      <c r="L1069" s="180">
        <v>1198687135</v>
      </c>
      <c r="M1069" s="180" t="s">
        <v>416</v>
      </c>
      <c r="N1069" s="180" t="s">
        <v>7679</v>
      </c>
      <c r="O1069" s="180">
        <v>1</v>
      </c>
      <c r="P1069" s="180">
        <v>1</v>
      </c>
      <c r="Q1069" s="180">
        <v>1</v>
      </c>
      <c r="R1069" s="180">
        <v>1</v>
      </c>
      <c r="S1069" s="180">
        <v>1</v>
      </c>
      <c r="T1069" s="180">
        <v>1</v>
      </c>
      <c r="U1069" s="180">
        <v>1</v>
      </c>
    </row>
    <row r="1070" spans="1:21" ht="28.2">
      <c r="A1070" s="180">
        <v>1198687135</v>
      </c>
      <c r="B1070" s="180" t="s">
        <v>416</v>
      </c>
      <c r="C1070" s="180" t="s">
        <v>7596</v>
      </c>
      <c r="D1070" s="181"/>
      <c r="E1070" s="181"/>
      <c r="F1070" s="181"/>
      <c r="G1070" s="181"/>
      <c r="H1070" s="181"/>
      <c r="I1070" s="181"/>
      <c r="J1070" s="181"/>
      <c r="L1070" s="180">
        <v>1198687135</v>
      </c>
      <c r="M1070" s="180" t="s">
        <v>416</v>
      </c>
      <c r="N1070" s="180" t="s">
        <v>7596</v>
      </c>
      <c r="O1070" s="181"/>
      <c r="P1070" s="181"/>
      <c r="Q1070" s="181"/>
      <c r="R1070" s="181"/>
      <c r="S1070" s="181"/>
      <c r="T1070" s="181"/>
      <c r="U1070" s="181"/>
    </row>
    <row r="1071" spans="1:21" ht="28.2">
      <c r="A1071" s="180">
        <v>1198687135</v>
      </c>
      <c r="B1071" s="180" t="s">
        <v>416</v>
      </c>
      <c r="C1071" s="180" t="s">
        <v>10740</v>
      </c>
      <c r="D1071" s="181"/>
      <c r="E1071" s="181"/>
      <c r="F1071" s="181"/>
      <c r="G1071" s="181"/>
      <c r="H1071" s="181"/>
      <c r="I1071" s="181"/>
      <c r="J1071" s="181"/>
      <c r="L1071" s="180">
        <v>1198687135</v>
      </c>
      <c r="M1071" s="180" t="s">
        <v>416</v>
      </c>
      <c r="N1071" s="180" t="s">
        <v>10740</v>
      </c>
      <c r="O1071" s="181"/>
      <c r="P1071" s="181"/>
      <c r="Q1071" s="181"/>
      <c r="R1071" s="181"/>
      <c r="S1071" s="181"/>
      <c r="T1071" s="181"/>
      <c r="U1071" s="181"/>
    </row>
    <row r="1072" spans="1:21" ht="28.2">
      <c r="A1072" s="180">
        <v>1198687135</v>
      </c>
      <c r="B1072" s="180" t="s">
        <v>416</v>
      </c>
      <c r="C1072" s="180" t="s">
        <v>10741</v>
      </c>
      <c r="D1072" s="181"/>
      <c r="E1072" s="181"/>
      <c r="F1072" s="181"/>
      <c r="G1072" s="181"/>
      <c r="H1072" s="181"/>
      <c r="I1072" s="181"/>
      <c r="J1072" s="181"/>
      <c r="L1072" s="180">
        <v>1198687135</v>
      </c>
      <c r="M1072" s="180" t="s">
        <v>416</v>
      </c>
      <c r="N1072" s="180" t="s">
        <v>10741</v>
      </c>
      <c r="O1072" s="181"/>
      <c r="P1072" s="181"/>
      <c r="Q1072" s="181"/>
      <c r="R1072" s="181"/>
      <c r="S1072" s="181"/>
      <c r="T1072" s="181"/>
      <c r="U1072" s="181"/>
    </row>
    <row r="1073" spans="1:21" ht="28.2">
      <c r="A1073" s="180">
        <v>1198687135</v>
      </c>
      <c r="B1073" s="180" t="s">
        <v>416</v>
      </c>
      <c r="C1073" s="180" t="s">
        <v>10742</v>
      </c>
      <c r="D1073" s="181"/>
      <c r="E1073" s="181"/>
      <c r="F1073" s="181"/>
      <c r="G1073" s="181"/>
      <c r="H1073" s="181"/>
      <c r="I1073" s="181"/>
      <c r="J1073" s="181"/>
      <c r="L1073" s="180">
        <v>1198687135</v>
      </c>
      <c r="M1073" s="180" t="s">
        <v>416</v>
      </c>
      <c r="N1073" s="180" t="s">
        <v>10742</v>
      </c>
      <c r="O1073" s="181"/>
      <c r="P1073" s="181"/>
      <c r="Q1073" s="181"/>
      <c r="R1073" s="181"/>
      <c r="S1073" s="181"/>
      <c r="T1073" s="181"/>
      <c r="U1073" s="181"/>
    </row>
    <row r="1074" spans="1:21" ht="28.2">
      <c r="A1074" s="180">
        <v>1198687135</v>
      </c>
      <c r="B1074" s="180" t="s">
        <v>416</v>
      </c>
      <c r="C1074" s="180" t="s">
        <v>10743</v>
      </c>
      <c r="D1074" s="181"/>
      <c r="E1074" s="181"/>
      <c r="F1074" s="181"/>
      <c r="G1074" s="181"/>
      <c r="H1074" s="181"/>
      <c r="I1074" s="181"/>
      <c r="J1074" s="181"/>
      <c r="L1074" s="180">
        <v>1198687135</v>
      </c>
      <c r="M1074" s="180" t="s">
        <v>416</v>
      </c>
      <c r="N1074" s="180" t="s">
        <v>10743</v>
      </c>
      <c r="O1074" s="181"/>
      <c r="P1074" s="181"/>
      <c r="Q1074" s="181"/>
      <c r="R1074" s="181"/>
      <c r="S1074" s="181"/>
      <c r="T1074" s="181"/>
      <c r="U1074" s="181"/>
    </row>
    <row r="1075" spans="1:21" ht="28.2">
      <c r="A1075" s="180">
        <v>1198687135</v>
      </c>
      <c r="B1075" s="180" t="s">
        <v>416</v>
      </c>
      <c r="C1075" s="180" t="s">
        <v>10744</v>
      </c>
      <c r="D1075" s="181"/>
      <c r="E1075" s="181"/>
      <c r="F1075" s="181"/>
      <c r="G1075" s="181"/>
      <c r="H1075" s="181"/>
      <c r="I1075" s="181"/>
      <c r="J1075" s="181"/>
      <c r="L1075" s="180">
        <v>1198687135</v>
      </c>
      <c r="M1075" s="180" t="s">
        <v>416</v>
      </c>
      <c r="N1075" s="180" t="s">
        <v>10744</v>
      </c>
      <c r="O1075" s="181"/>
      <c r="P1075" s="181"/>
      <c r="Q1075" s="181"/>
      <c r="R1075" s="181"/>
      <c r="S1075" s="181"/>
      <c r="T1075" s="181"/>
      <c r="U1075" s="181"/>
    </row>
    <row r="1076" spans="1:21" ht="28.2">
      <c r="A1076" s="180">
        <v>1198687135</v>
      </c>
      <c r="B1076" s="180" t="s">
        <v>416</v>
      </c>
      <c r="C1076" s="180" t="s">
        <v>10745</v>
      </c>
      <c r="D1076" s="181"/>
      <c r="E1076" s="181"/>
      <c r="F1076" s="181"/>
      <c r="G1076" s="181"/>
      <c r="H1076" s="181"/>
      <c r="I1076" s="181"/>
      <c r="J1076" s="181"/>
      <c r="L1076" s="180">
        <v>1198687135</v>
      </c>
      <c r="M1076" s="180" t="s">
        <v>416</v>
      </c>
      <c r="N1076" s="180" t="s">
        <v>10745</v>
      </c>
      <c r="O1076" s="181"/>
      <c r="P1076" s="181"/>
      <c r="Q1076" s="181"/>
      <c r="R1076" s="181"/>
      <c r="S1076" s="181"/>
      <c r="T1076" s="181"/>
      <c r="U1076" s="181"/>
    </row>
    <row r="1077" spans="1:21" ht="28.2">
      <c r="A1077" s="180">
        <v>1198687135</v>
      </c>
      <c r="B1077" s="180" t="s">
        <v>416</v>
      </c>
      <c r="C1077" s="180" t="s">
        <v>10746</v>
      </c>
      <c r="D1077" s="181"/>
      <c r="E1077" s="181"/>
      <c r="F1077" s="181"/>
      <c r="G1077" s="181"/>
      <c r="H1077" s="181"/>
      <c r="I1077" s="181"/>
      <c r="J1077" s="181"/>
      <c r="L1077" s="180">
        <v>1198687135</v>
      </c>
      <c r="M1077" s="180" t="s">
        <v>416</v>
      </c>
      <c r="N1077" s="180" t="s">
        <v>10746</v>
      </c>
      <c r="O1077" s="181"/>
      <c r="P1077" s="181"/>
      <c r="Q1077" s="181"/>
      <c r="R1077" s="181"/>
      <c r="S1077" s="181"/>
      <c r="T1077" s="181"/>
      <c r="U1077" s="181"/>
    </row>
    <row r="1078" spans="1:21" ht="28.2">
      <c r="A1078" s="180">
        <v>1198687135</v>
      </c>
      <c r="B1078" s="180" t="s">
        <v>416</v>
      </c>
      <c r="C1078" s="180" t="s">
        <v>10747</v>
      </c>
      <c r="D1078" s="181"/>
      <c r="E1078" s="181"/>
      <c r="F1078" s="181"/>
      <c r="G1078" s="181"/>
      <c r="H1078" s="181"/>
      <c r="I1078" s="181"/>
      <c r="J1078" s="181"/>
      <c r="L1078" s="180">
        <v>1198687135</v>
      </c>
      <c r="M1078" s="180" t="s">
        <v>416</v>
      </c>
      <c r="N1078" s="180" t="s">
        <v>10747</v>
      </c>
      <c r="O1078" s="181"/>
      <c r="P1078" s="181"/>
      <c r="Q1078" s="181"/>
      <c r="R1078" s="181"/>
      <c r="S1078" s="181"/>
      <c r="T1078" s="181"/>
      <c r="U1078" s="181"/>
    </row>
    <row r="1079" spans="1:21" ht="28.2">
      <c r="A1079" s="180">
        <v>1198687135</v>
      </c>
      <c r="B1079" s="180" t="s">
        <v>416</v>
      </c>
      <c r="C1079" s="180" t="s">
        <v>10748</v>
      </c>
      <c r="D1079" s="181"/>
      <c r="E1079" s="181"/>
      <c r="F1079" s="181"/>
      <c r="G1079" s="181"/>
      <c r="H1079" s="181"/>
      <c r="I1079" s="181"/>
      <c r="J1079" s="181"/>
      <c r="L1079" s="180">
        <v>1198687135</v>
      </c>
      <c r="M1079" s="180" t="s">
        <v>416</v>
      </c>
      <c r="N1079" s="180" t="s">
        <v>10748</v>
      </c>
      <c r="O1079" s="181"/>
      <c r="P1079" s="181"/>
      <c r="Q1079" s="181"/>
      <c r="R1079" s="181"/>
      <c r="S1079" s="181"/>
      <c r="T1079" s="181"/>
      <c r="U1079" s="181"/>
    </row>
    <row r="1080" spans="1:21" ht="28.2">
      <c r="A1080" s="180">
        <v>1198687135</v>
      </c>
      <c r="B1080" s="180" t="s">
        <v>416</v>
      </c>
      <c r="C1080" s="180" t="s">
        <v>10749</v>
      </c>
      <c r="D1080" s="181"/>
      <c r="E1080" s="181"/>
      <c r="F1080" s="181"/>
      <c r="G1080" s="181"/>
      <c r="H1080" s="181"/>
      <c r="I1080" s="181"/>
      <c r="J1080" s="181"/>
      <c r="L1080" s="180">
        <v>1198687135</v>
      </c>
      <c r="M1080" s="180" t="s">
        <v>416</v>
      </c>
      <c r="N1080" s="180" t="s">
        <v>10749</v>
      </c>
      <c r="O1080" s="181"/>
      <c r="P1080" s="181"/>
      <c r="Q1080" s="181"/>
      <c r="R1080" s="181"/>
      <c r="S1080" s="181"/>
      <c r="T1080" s="181"/>
      <c r="U1080" s="181"/>
    </row>
    <row r="1081" spans="1:21" ht="28.2">
      <c r="A1081" s="180">
        <v>1198687135</v>
      </c>
      <c r="B1081" s="180" t="s">
        <v>416</v>
      </c>
      <c r="C1081" s="180" t="s">
        <v>10750</v>
      </c>
      <c r="D1081" s="181"/>
      <c r="E1081" s="181"/>
      <c r="F1081" s="181"/>
      <c r="G1081" s="181"/>
      <c r="H1081" s="181"/>
      <c r="I1081" s="181"/>
      <c r="J1081" s="181"/>
      <c r="L1081" s="180">
        <v>1198687135</v>
      </c>
      <c r="M1081" s="180" t="s">
        <v>416</v>
      </c>
      <c r="N1081" s="180" t="s">
        <v>10750</v>
      </c>
      <c r="O1081" s="181"/>
      <c r="P1081" s="181"/>
      <c r="Q1081" s="181"/>
      <c r="R1081" s="181"/>
      <c r="S1081" s="181"/>
      <c r="T1081" s="181"/>
      <c r="U1081" s="181"/>
    </row>
    <row r="1082" spans="1:21" ht="28.2">
      <c r="A1082" s="180">
        <v>1198687135</v>
      </c>
      <c r="B1082" s="180" t="s">
        <v>416</v>
      </c>
      <c r="C1082" s="180" t="s">
        <v>10751</v>
      </c>
      <c r="D1082" s="181"/>
      <c r="E1082" s="181"/>
      <c r="F1082" s="181"/>
      <c r="G1082" s="181"/>
      <c r="H1082" s="181"/>
      <c r="I1082" s="181"/>
      <c r="J1082" s="181"/>
      <c r="L1082" s="180">
        <v>1198687135</v>
      </c>
      <c r="M1082" s="180" t="s">
        <v>416</v>
      </c>
      <c r="N1082" s="180" t="s">
        <v>10751</v>
      </c>
      <c r="O1082" s="181"/>
      <c r="P1082" s="181"/>
      <c r="Q1082" s="181"/>
      <c r="R1082" s="181"/>
      <c r="S1082" s="181"/>
      <c r="T1082" s="181"/>
      <c r="U1082" s="181"/>
    </row>
    <row r="1083" spans="1:21" ht="28.2">
      <c r="A1083" s="180">
        <v>1198687135</v>
      </c>
      <c r="B1083" s="180" t="s">
        <v>416</v>
      </c>
      <c r="C1083" s="180" t="s">
        <v>10752</v>
      </c>
      <c r="D1083" s="181"/>
      <c r="E1083" s="181"/>
      <c r="F1083" s="181"/>
      <c r="G1083" s="181"/>
      <c r="H1083" s="181"/>
      <c r="I1083" s="181"/>
      <c r="J1083" s="181"/>
      <c r="L1083" s="180">
        <v>1198687135</v>
      </c>
      <c r="M1083" s="180" t="s">
        <v>416</v>
      </c>
      <c r="N1083" s="180" t="s">
        <v>10752</v>
      </c>
      <c r="O1083" s="181"/>
      <c r="P1083" s="181"/>
      <c r="Q1083" s="181"/>
      <c r="R1083" s="181"/>
      <c r="S1083" s="181"/>
      <c r="T1083" s="181"/>
      <c r="U1083" s="181"/>
    </row>
    <row r="1084" spans="1:21" ht="28.2">
      <c r="A1084" s="180">
        <v>1198687135</v>
      </c>
      <c r="B1084" s="180" t="s">
        <v>416</v>
      </c>
      <c r="C1084" s="180" t="s">
        <v>10753</v>
      </c>
      <c r="D1084" s="181"/>
      <c r="E1084" s="181"/>
      <c r="F1084" s="181"/>
      <c r="G1084" s="181"/>
      <c r="H1084" s="181"/>
      <c r="I1084" s="181"/>
      <c r="J1084" s="181"/>
      <c r="L1084" s="180">
        <v>1198687135</v>
      </c>
      <c r="M1084" s="180" t="s">
        <v>416</v>
      </c>
      <c r="N1084" s="180" t="s">
        <v>10753</v>
      </c>
      <c r="O1084" s="181"/>
      <c r="P1084" s="181"/>
      <c r="Q1084" s="181"/>
      <c r="R1084" s="181"/>
      <c r="S1084" s="181"/>
      <c r="T1084" s="181"/>
      <c r="U1084" s="181"/>
    </row>
    <row r="1085" spans="1:21" ht="28.2">
      <c r="A1085" s="180">
        <v>1198687135</v>
      </c>
      <c r="B1085" s="180" t="s">
        <v>416</v>
      </c>
      <c r="C1085" s="180" t="s">
        <v>10754</v>
      </c>
      <c r="D1085" s="181"/>
      <c r="E1085" s="181"/>
      <c r="F1085" s="181"/>
      <c r="G1085" s="181"/>
      <c r="H1085" s="181"/>
      <c r="I1085" s="181"/>
      <c r="J1085" s="181"/>
      <c r="L1085" s="180">
        <v>1198687135</v>
      </c>
      <c r="M1085" s="180" t="s">
        <v>416</v>
      </c>
      <c r="N1085" s="180" t="s">
        <v>10754</v>
      </c>
      <c r="O1085" s="181"/>
      <c r="P1085" s="181"/>
      <c r="Q1085" s="181"/>
      <c r="R1085" s="181"/>
      <c r="S1085" s="181"/>
      <c r="T1085" s="181"/>
      <c r="U1085" s="181"/>
    </row>
    <row r="1086" spans="1:21" ht="28.2">
      <c r="A1086" s="180">
        <v>1198687135</v>
      </c>
      <c r="B1086" s="180" t="s">
        <v>416</v>
      </c>
      <c r="C1086" s="180" t="s">
        <v>10755</v>
      </c>
      <c r="D1086" s="181"/>
      <c r="E1086" s="181"/>
      <c r="F1086" s="181"/>
      <c r="G1086" s="181"/>
      <c r="H1086" s="181"/>
      <c r="I1086" s="181"/>
      <c r="J1086" s="181"/>
      <c r="L1086" s="180">
        <v>1198687135</v>
      </c>
      <c r="M1086" s="180" t="s">
        <v>416</v>
      </c>
      <c r="N1086" s="180" t="s">
        <v>10755</v>
      </c>
      <c r="O1086" s="181"/>
      <c r="P1086" s="181"/>
      <c r="Q1086" s="181"/>
      <c r="R1086" s="181"/>
      <c r="S1086" s="181"/>
      <c r="T1086" s="181"/>
      <c r="U1086" s="181"/>
    </row>
    <row r="1087" spans="1:21" ht="28.2">
      <c r="A1087" s="180">
        <v>1198687135</v>
      </c>
      <c r="B1087" s="180" t="s">
        <v>416</v>
      </c>
      <c r="C1087" s="180" t="s">
        <v>10756</v>
      </c>
      <c r="D1087" s="181"/>
      <c r="E1087" s="181"/>
      <c r="F1087" s="181"/>
      <c r="G1087" s="181"/>
      <c r="H1087" s="181"/>
      <c r="I1087" s="181"/>
      <c r="J1087" s="181"/>
      <c r="L1087" s="180">
        <v>1198687135</v>
      </c>
      <c r="M1087" s="180" t="s">
        <v>416</v>
      </c>
      <c r="N1087" s="180" t="s">
        <v>10756</v>
      </c>
      <c r="O1087" s="181"/>
      <c r="P1087" s="181"/>
      <c r="Q1087" s="181"/>
      <c r="R1087" s="181"/>
      <c r="S1087" s="181"/>
      <c r="T1087" s="181"/>
      <c r="U1087" s="181"/>
    </row>
    <row r="1088" spans="1:21" ht="28.2">
      <c r="A1088" s="180">
        <v>1198687135</v>
      </c>
      <c r="B1088" s="180" t="s">
        <v>416</v>
      </c>
      <c r="C1088" s="180" t="s">
        <v>10757</v>
      </c>
      <c r="D1088" s="181"/>
      <c r="E1088" s="181"/>
      <c r="F1088" s="181"/>
      <c r="G1088" s="181"/>
      <c r="H1088" s="181"/>
      <c r="I1088" s="181"/>
      <c r="J1088" s="181"/>
      <c r="L1088" s="180">
        <v>1198687135</v>
      </c>
      <c r="M1088" s="180" t="s">
        <v>416</v>
      </c>
      <c r="N1088" s="180" t="s">
        <v>10757</v>
      </c>
      <c r="O1088" s="181"/>
      <c r="P1088" s="181"/>
      <c r="Q1088" s="181"/>
      <c r="R1088" s="181"/>
      <c r="S1088" s="181"/>
      <c r="T1088" s="181"/>
      <c r="U1088" s="181"/>
    </row>
    <row r="1089" spans="1:21" ht="28.2">
      <c r="A1089" s="180">
        <v>1198687135</v>
      </c>
      <c r="B1089" s="180" t="s">
        <v>416</v>
      </c>
      <c r="C1089" s="180" t="s">
        <v>10758</v>
      </c>
      <c r="D1089" s="181"/>
      <c r="E1089" s="181"/>
      <c r="F1089" s="181"/>
      <c r="G1089" s="181"/>
      <c r="H1089" s="181"/>
      <c r="I1089" s="181"/>
      <c r="J1089" s="181"/>
      <c r="L1089" s="180">
        <v>1198687135</v>
      </c>
      <c r="M1089" s="180" t="s">
        <v>416</v>
      </c>
      <c r="N1089" s="180" t="s">
        <v>10758</v>
      </c>
      <c r="O1089" s="181"/>
      <c r="P1089" s="181"/>
      <c r="Q1089" s="181"/>
      <c r="R1089" s="181"/>
      <c r="S1089" s="181"/>
      <c r="T1089" s="181"/>
      <c r="U1089" s="181"/>
    </row>
    <row r="1090" spans="1:21" ht="28.2">
      <c r="A1090" s="180">
        <v>1198687135</v>
      </c>
      <c r="B1090" s="180" t="s">
        <v>416</v>
      </c>
      <c r="C1090" s="180" t="s">
        <v>10759</v>
      </c>
      <c r="D1090" s="181"/>
      <c r="E1090" s="181"/>
      <c r="F1090" s="181"/>
      <c r="G1090" s="181"/>
      <c r="H1090" s="181"/>
      <c r="I1090" s="181"/>
      <c r="J1090" s="181"/>
      <c r="L1090" s="180">
        <v>1198687135</v>
      </c>
      <c r="M1090" s="180" t="s">
        <v>416</v>
      </c>
      <c r="N1090" s="180" t="s">
        <v>10759</v>
      </c>
      <c r="O1090" s="181"/>
      <c r="P1090" s="181"/>
      <c r="Q1090" s="181"/>
      <c r="R1090" s="181"/>
      <c r="S1090" s="181"/>
      <c r="T1090" s="181"/>
      <c r="U1090" s="181"/>
    </row>
    <row r="1091" spans="1:21" ht="28.2">
      <c r="A1091" s="180">
        <v>1198687135</v>
      </c>
      <c r="B1091" s="180" t="s">
        <v>416</v>
      </c>
      <c r="C1091" s="180" t="s">
        <v>10760</v>
      </c>
      <c r="D1091" s="181"/>
      <c r="E1091" s="181"/>
      <c r="F1091" s="181"/>
      <c r="G1091" s="181"/>
      <c r="H1091" s="181"/>
      <c r="I1091" s="181"/>
      <c r="J1091" s="181"/>
      <c r="L1091" s="180">
        <v>1198687135</v>
      </c>
      <c r="M1091" s="180" t="s">
        <v>416</v>
      </c>
      <c r="N1091" s="180" t="s">
        <v>10760</v>
      </c>
      <c r="O1091" s="181"/>
      <c r="P1091" s="181"/>
      <c r="Q1091" s="181"/>
      <c r="R1091" s="181"/>
      <c r="S1091" s="181"/>
      <c r="T1091" s="181"/>
      <c r="U1091" s="181"/>
    </row>
    <row r="1092" spans="1:21" ht="28.2">
      <c r="A1092" s="180">
        <v>1198687135</v>
      </c>
      <c r="B1092" s="180" t="s">
        <v>416</v>
      </c>
      <c r="C1092" s="180" t="s">
        <v>10761</v>
      </c>
      <c r="D1092" s="181"/>
      <c r="E1092" s="181"/>
      <c r="F1092" s="181"/>
      <c r="G1092" s="181"/>
      <c r="H1092" s="181"/>
      <c r="I1092" s="181"/>
      <c r="J1092" s="181"/>
      <c r="L1092" s="180">
        <v>1198687135</v>
      </c>
      <c r="M1092" s="180" t="s">
        <v>416</v>
      </c>
      <c r="N1092" s="180" t="s">
        <v>10761</v>
      </c>
      <c r="O1092" s="181"/>
      <c r="P1092" s="181"/>
      <c r="Q1092" s="181"/>
      <c r="R1092" s="181"/>
      <c r="S1092" s="181"/>
      <c r="T1092" s="181"/>
      <c r="U1092" s="181"/>
    </row>
    <row r="1093" spans="1:21" ht="28.2">
      <c r="A1093" s="180">
        <v>1198687135</v>
      </c>
      <c r="B1093" s="180" t="s">
        <v>416</v>
      </c>
      <c r="C1093" s="180" t="s">
        <v>10762</v>
      </c>
      <c r="D1093" s="181"/>
      <c r="E1093" s="181"/>
      <c r="F1093" s="181"/>
      <c r="G1093" s="181"/>
      <c r="H1093" s="181"/>
      <c r="I1093" s="181"/>
      <c r="J1093" s="181"/>
      <c r="L1093" s="180">
        <v>1198687135</v>
      </c>
      <c r="M1093" s="180" t="s">
        <v>416</v>
      </c>
      <c r="N1093" s="180" t="s">
        <v>10762</v>
      </c>
      <c r="O1093" s="181"/>
      <c r="P1093" s="181"/>
      <c r="Q1093" s="181"/>
      <c r="R1093" s="181"/>
      <c r="S1093" s="181"/>
      <c r="T1093" s="181"/>
      <c r="U1093" s="181"/>
    </row>
    <row r="1094" spans="1:21" ht="28.2">
      <c r="A1094" s="180">
        <v>1198687135</v>
      </c>
      <c r="B1094" s="180" t="s">
        <v>416</v>
      </c>
      <c r="C1094" s="180" t="s">
        <v>10763</v>
      </c>
      <c r="D1094" s="181"/>
      <c r="E1094" s="181"/>
      <c r="F1094" s="181"/>
      <c r="G1094" s="181"/>
      <c r="H1094" s="181"/>
      <c r="I1094" s="181"/>
      <c r="J1094" s="181"/>
      <c r="L1094" s="180">
        <v>1198687135</v>
      </c>
      <c r="M1094" s="180" t="s">
        <v>416</v>
      </c>
      <c r="N1094" s="180" t="s">
        <v>10763</v>
      </c>
      <c r="O1094" s="181"/>
      <c r="P1094" s="181"/>
      <c r="Q1094" s="181"/>
      <c r="R1094" s="181"/>
      <c r="S1094" s="181"/>
      <c r="T1094" s="181"/>
      <c r="U1094" s="181"/>
    </row>
    <row r="1095" spans="1:21" ht="28.2">
      <c r="A1095" s="180">
        <v>1198687135</v>
      </c>
      <c r="B1095" s="180" t="s">
        <v>416</v>
      </c>
      <c r="C1095" s="180" t="s">
        <v>10764</v>
      </c>
      <c r="D1095" s="181"/>
      <c r="E1095" s="181"/>
      <c r="F1095" s="181"/>
      <c r="G1095" s="181"/>
      <c r="H1095" s="181"/>
      <c r="I1095" s="181"/>
      <c r="J1095" s="181"/>
      <c r="L1095" s="180">
        <v>1198687135</v>
      </c>
      <c r="M1095" s="180" t="s">
        <v>416</v>
      </c>
      <c r="N1095" s="180" t="s">
        <v>10764</v>
      </c>
      <c r="O1095" s="181"/>
      <c r="P1095" s="181"/>
      <c r="Q1095" s="181"/>
      <c r="R1095" s="181"/>
      <c r="S1095" s="181"/>
      <c r="T1095" s="181"/>
      <c r="U1095" s="181"/>
    </row>
    <row r="1096" spans="1:21" ht="28.2">
      <c r="A1096" s="180">
        <v>1198687135</v>
      </c>
      <c r="B1096" s="180" t="s">
        <v>416</v>
      </c>
      <c r="C1096" s="180" t="s">
        <v>10765</v>
      </c>
      <c r="D1096" s="181"/>
      <c r="E1096" s="181"/>
      <c r="F1096" s="181"/>
      <c r="G1096" s="181"/>
      <c r="H1096" s="181"/>
      <c r="I1096" s="181"/>
      <c r="J1096" s="181"/>
      <c r="L1096" s="180">
        <v>1198687135</v>
      </c>
      <c r="M1096" s="180" t="s">
        <v>416</v>
      </c>
      <c r="N1096" s="180" t="s">
        <v>10765</v>
      </c>
      <c r="O1096" s="181"/>
      <c r="P1096" s="181"/>
      <c r="Q1096" s="181"/>
      <c r="R1096" s="181"/>
      <c r="S1096" s="181"/>
      <c r="T1096" s="181"/>
      <c r="U1096" s="181"/>
    </row>
    <row r="1097" spans="1:21" ht="28.2">
      <c r="A1097" s="180">
        <v>1198687135</v>
      </c>
      <c r="B1097" s="180" t="s">
        <v>416</v>
      </c>
      <c r="C1097" s="180" t="s">
        <v>7699</v>
      </c>
      <c r="D1097" s="180">
        <v>1</v>
      </c>
      <c r="E1097" s="180">
        <v>1</v>
      </c>
      <c r="F1097" s="180">
        <v>1</v>
      </c>
      <c r="G1097" s="180">
        <v>1</v>
      </c>
      <c r="H1097" s="180">
        <v>1</v>
      </c>
      <c r="I1097" s="180">
        <v>1</v>
      </c>
      <c r="J1097" s="181"/>
      <c r="L1097" s="180">
        <v>1198687135</v>
      </c>
      <c r="M1097" s="180" t="s">
        <v>416</v>
      </c>
      <c r="N1097" s="180" t="s">
        <v>7699</v>
      </c>
      <c r="O1097" s="180">
        <v>1</v>
      </c>
      <c r="P1097" s="180">
        <v>1</v>
      </c>
      <c r="Q1097" s="180">
        <v>1</v>
      </c>
      <c r="R1097" s="180">
        <v>1</v>
      </c>
      <c r="S1097" s="180">
        <v>1</v>
      </c>
      <c r="T1097" s="180">
        <v>1</v>
      </c>
      <c r="U1097" s="181"/>
    </row>
    <row r="1098" spans="1:21" ht="28.2">
      <c r="A1098" s="180">
        <v>1198687135</v>
      </c>
      <c r="B1098" s="180" t="s">
        <v>416</v>
      </c>
      <c r="C1098" s="180" t="s">
        <v>7708</v>
      </c>
      <c r="D1098" s="180">
        <v>1</v>
      </c>
      <c r="E1098" s="180">
        <v>1</v>
      </c>
      <c r="F1098" s="181"/>
      <c r="G1098" s="181"/>
      <c r="H1098" s="181"/>
      <c r="I1098" s="181"/>
      <c r="J1098" s="181"/>
      <c r="L1098" s="180">
        <v>1198687135</v>
      </c>
      <c r="M1098" s="180" t="s">
        <v>416</v>
      </c>
      <c r="N1098" s="180" t="s">
        <v>7708</v>
      </c>
      <c r="O1098" s="180">
        <v>1</v>
      </c>
      <c r="P1098" s="180">
        <v>1</v>
      </c>
      <c r="Q1098" s="181"/>
      <c r="R1098" s="181"/>
      <c r="S1098" s="181"/>
      <c r="T1098" s="181"/>
      <c r="U1098" s="181"/>
    </row>
    <row r="1099" spans="1:21" ht="28.2">
      <c r="A1099" s="180">
        <v>1198687135</v>
      </c>
      <c r="B1099" s="180" t="s">
        <v>416</v>
      </c>
      <c r="C1099" s="180" t="s">
        <v>7715</v>
      </c>
      <c r="D1099" s="181"/>
      <c r="E1099" s="181"/>
      <c r="F1099" s="181"/>
      <c r="G1099" s="181"/>
      <c r="H1099" s="181"/>
      <c r="I1099" s="181"/>
      <c r="J1099" s="181"/>
      <c r="L1099" s="180">
        <v>1198687135</v>
      </c>
      <c r="M1099" s="180" t="s">
        <v>416</v>
      </c>
      <c r="N1099" s="180" t="s">
        <v>7715</v>
      </c>
      <c r="O1099" s="181"/>
      <c r="P1099" s="181"/>
      <c r="Q1099" s="181"/>
      <c r="R1099" s="181"/>
      <c r="S1099" s="181"/>
      <c r="T1099" s="181"/>
      <c r="U1099" s="181"/>
    </row>
    <row r="1100" spans="1:21" ht="28.2">
      <c r="A1100" s="180">
        <v>1198687135</v>
      </c>
      <c r="B1100" s="180" t="s">
        <v>416</v>
      </c>
      <c r="C1100" s="180" t="s">
        <v>7719</v>
      </c>
      <c r="D1100" s="180">
        <v>1</v>
      </c>
      <c r="E1100" s="180">
        <v>1</v>
      </c>
      <c r="F1100" s="180">
        <v>1</v>
      </c>
      <c r="G1100" s="180">
        <v>1</v>
      </c>
      <c r="H1100" s="180">
        <v>1</v>
      </c>
      <c r="I1100" s="180">
        <v>1</v>
      </c>
      <c r="J1100" s="181"/>
      <c r="L1100" s="180">
        <v>1198687135</v>
      </c>
      <c r="M1100" s="180" t="s">
        <v>416</v>
      </c>
      <c r="N1100" s="180" t="s">
        <v>7719</v>
      </c>
      <c r="O1100" s="180">
        <v>1</v>
      </c>
      <c r="P1100" s="180">
        <v>1</v>
      </c>
      <c r="Q1100" s="180">
        <v>1</v>
      </c>
      <c r="R1100" s="180">
        <v>1</v>
      </c>
      <c r="S1100" s="180">
        <v>1</v>
      </c>
      <c r="T1100" s="180">
        <v>1</v>
      </c>
      <c r="U1100" s="180">
        <v>1</v>
      </c>
    </row>
    <row r="1101" spans="1:21" ht="28.2">
      <c r="A1101" s="180">
        <v>1198687135</v>
      </c>
      <c r="B1101" s="180" t="s">
        <v>416</v>
      </c>
      <c r="C1101" s="180" t="s">
        <v>7723</v>
      </c>
      <c r="D1101" s="181"/>
      <c r="E1101" s="181"/>
      <c r="F1101" s="181"/>
      <c r="G1101" s="181"/>
      <c r="H1101" s="181"/>
      <c r="I1101" s="181"/>
      <c r="J1101" s="181"/>
      <c r="L1101" s="180">
        <v>1198687135</v>
      </c>
      <c r="M1101" s="180" t="s">
        <v>416</v>
      </c>
      <c r="N1101" s="180" t="s">
        <v>7723</v>
      </c>
      <c r="O1101" s="181"/>
      <c r="P1101" s="181"/>
      <c r="Q1101" s="181"/>
      <c r="R1101" s="181"/>
      <c r="S1101" s="181"/>
      <c r="T1101" s="181"/>
      <c r="U1101" s="181"/>
    </row>
    <row r="1102" spans="1:21" ht="28.2">
      <c r="A1102" s="180">
        <v>1198687135</v>
      </c>
      <c r="B1102" s="180" t="s">
        <v>416</v>
      </c>
      <c r="C1102" s="180" t="s">
        <v>7726</v>
      </c>
      <c r="D1102" s="180">
        <v>1</v>
      </c>
      <c r="E1102" s="180">
        <v>1</v>
      </c>
      <c r="F1102" s="181"/>
      <c r="G1102" s="181"/>
      <c r="H1102" s="181"/>
      <c r="I1102" s="181"/>
      <c r="J1102" s="181"/>
      <c r="L1102" s="180">
        <v>1198687135</v>
      </c>
      <c r="M1102" s="180" t="s">
        <v>416</v>
      </c>
      <c r="N1102" s="180" t="s">
        <v>7726</v>
      </c>
      <c r="O1102" s="180">
        <v>1</v>
      </c>
      <c r="P1102" s="180">
        <v>1</v>
      </c>
      <c r="Q1102" s="181"/>
      <c r="R1102" s="181"/>
      <c r="S1102" s="181"/>
      <c r="T1102" s="181"/>
      <c r="U1102" s="181"/>
    </row>
    <row r="1103" spans="1:21" ht="28.2">
      <c r="A1103" s="180">
        <v>1198687135</v>
      </c>
      <c r="B1103" s="180" t="s">
        <v>416</v>
      </c>
      <c r="C1103" s="180" t="s">
        <v>7733</v>
      </c>
      <c r="D1103" s="180">
        <v>1</v>
      </c>
      <c r="E1103" s="181"/>
      <c r="F1103" s="181"/>
      <c r="G1103" s="181"/>
      <c r="H1103" s="181"/>
      <c r="I1103" s="181"/>
      <c r="J1103" s="181"/>
      <c r="L1103" s="180">
        <v>1198687135</v>
      </c>
      <c r="M1103" s="180" t="s">
        <v>416</v>
      </c>
      <c r="N1103" s="180" t="s">
        <v>7733</v>
      </c>
      <c r="O1103" s="180">
        <v>1</v>
      </c>
      <c r="P1103" s="181"/>
      <c r="Q1103" s="181"/>
      <c r="R1103" s="181"/>
      <c r="S1103" s="181"/>
      <c r="T1103" s="181"/>
      <c r="U1103" s="181"/>
    </row>
    <row r="1104" spans="1:21" ht="28.2">
      <c r="A1104" s="180">
        <v>1198687135</v>
      </c>
      <c r="B1104" s="180" t="s">
        <v>416</v>
      </c>
      <c r="C1104" s="180" t="s">
        <v>7737</v>
      </c>
      <c r="D1104" s="180">
        <v>1</v>
      </c>
      <c r="E1104" s="180">
        <v>1</v>
      </c>
      <c r="F1104" s="181"/>
      <c r="G1104" s="181"/>
      <c r="H1104" s="181"/>
      <c r="I1104" s="181"/>
      <c r="J1104" s="181"/>
      <c r="L1104" s="180">
        <v>1198687135</v>
      </c>
      <c r="M1104" s="180" t="s">
        <v>416</v>
      </c>
      <c r="N1104" s="180" t="s">
        <v>7737</v>
      </c>
      <c r="O1104" s="180">
        <v>1</v>
      </c>
      <c r="P1104" s="180">
        <v>1</v>
      </c>
      <c r="Q1104" s="181"/>
      <c r="R1104" s="181"/>
      <c r="S1104" s="181"/>
      <c r="T1104" s="181"/>
      <c r="U1104" s="181"/>
    </row>
    <row r="1105" spans="1:21" ht="28.2">
      <c r="A1105" s="180">
        <v>1198687135</v>
      </c>
      <c r="B1105" s="180" t="s">
        <v>416</v>
      </c>
      <c r="C1105" s="180" t="s">
        <v>7740</v>
      </c>
      <c r="D1105" s="180">
        <v>1</v>
      </c>
      <c r="E1105" s="180">
        <v>1</v>
      </c>
      <c r="F1105" s="180">
        <v>1</v>
      </c>
      <c r="G1105" s="180">
        <v>1</v>
      </c>
      <c r="H1105" s="181"/>
      <c r="I1105" s="181"/>
      <c r="J1105" s="181"/>
      <c r="L1105" s="180">
        <v>1198687135</v>
      </c>
      <c r="M1105" s="180" t="s">
        <v>416</v>
      </c>
      <c r="N1105" s="180" t="s">
        <v>7740</v>
      </c>
      <c r="O1105" s="180">
        <v>1</v>
      </c>
      <c r="P1105" s="180">
        <v>1</v>
      </c>
      <c r="Q1105" s="180">
        <v>1</v>
      </c>
      <c r="R1105" s="180">
        <v>1</v>
      </c>
      <c r="S1105" s="181"/>
      <c r="T1105" s="181"/>
      <c r="U1105" s="181"/>
    </row>
    <row r="1106" spans="1:21" ht="28.2">
      <c r="A1106" s="180">
        <v>1198687135</v>
      </c>
      <c r="B1106" s="180" t="s">
        <v>416</v>
      </c>
      <c r="C1106" s="180" t="s">
        <v>7745</v>
      </c>
      <c r="D1106" s="181"/>
      <c r="E1106" s="181"/>
      <c r="F1106" s="181"/>
      <c r="G1106" s="181"/>
      <c r="H1106" s="181"/>
      <c r="I1106" s="181"/>
      <c r="J1106" s="181"/>
      <c r="L1106" s="180">
        <v>1198687135</v>
      </c>
      <c r="M1106" s="180" t="s">
        <v>416</v>
      </c>
      <c r="N1106" s="180" t="s">
        <v>7745</v>
      </c>
      <c r="O1106" s="181"/>
      <c r="P1106" s="181"/>
      <c r="Q1106" s="181"/>
      <c r="R1106" s="181"/>
      <c r="S1106" s="181"/>
      <c r="T1106" s="181"/>
      <c r="U1106" s="181"/>
    </row>
    <row r="1107" spans="1:21" ht="28.2">
      <c r="A1107" s="180">
        <v>1198687135</v>
      </c>
      <c r="B1107" s="180" t="s">
        <v>416</v>
      </c>
      <c r="C1107" s="180" t="s">
        <v>7749</v>
      </c>
      <c r="D1107" s="180">
        <v>1</v>
      </c>
      <c r="E1107" s="181"/>
      <c r="F1107" s="181"/>
      <c r="G1107" s="181"/>
      <c r="H1107" s="181"/>
      <c r="I1107" s="181"/>
      <c r="J1107" s="181"/>
      <c r="L1107" s="180">
        <v>1198687135</v>
      </c>
      <c r="M1107" s="180" t="s">
        <v>416</v>
      </c>
      <c r="N1107" s="180" t="s">
        <v>7749</v>
      </c>
      <c r="O1107" s="180">
        <v>1</v>
      </c>
      <c r="P1107" s="181"/>
      <c r="Q1107" s="181"/>
      <c r="R1107" s="181"/>
      <c r="S1107" s="181"/>
      <c r="T1107" s="181"/>
      <c r="U1107" s="181"/>
    </row>
    <row r="1108" spans="1:21" ht="28.2">
      <c r="A1108" s="180">
        <v>1198687135</v>
      </c>
      <c r="B1108" s="180" t="s">
        <v>416</v>
      </c>
      <c r="C1108" s="180" t="s">
        <v>7753</v>
      </c>
      <c r="D1108" s="180">
        <v>1</v>
      </c>
      <c r="E1108" s="181"/>
      <c r="F1108" s="181"/>
      <c r="G1108" s="181"/>
      <c r="H1108" s="181"/>
      <c r="I1108" s="181"/>
      <c r="J1108" s="181"/>
      <c r="L1108" s="180">
        <v>1198687135</v>
      </c>
      <c r="M1108" s="180" t="s">
        <v>416</v>
      </c>
      <c r="N1108" s="180" t="s">
        <v>7753</v>
      </c>
      <c r="O1108" s="180">
        <v>1</v>
      </c>
      <c r="P1108" s="181"/>
      <c r="Q1108" s="181"/>
      <c r="R1108" s="181"/>
      <c r="S1108" s="181"/>
      <c r="T1108" s="181"/>
      <c r="U1108" s="181"/>
    </row>
    <row r="1109" spans="1:21" ht="28.2">
      <c r="A1109" s="180">
        <v>1198687135</v>
      </c>
      <c r="B1109" s="180" t="s">
        <v>416</v>
      </c>
      <c r="C1109" s="180" t="s">
        <v>7761</v>
      </c>
      <c r="D1109" s="180">
        <v>2</v>
      </c>
      <c r="E1109" s="180">
        <v>2</v>
      </c>
      <c r="F1109" s="181"/>
      <c r="G1109" s="181"/>
      <c r="H1109" s="181"/>
      <c r="I1109" s="181"/>
      <c r="J1109" s="181"/>
      <c r="L1109" s="180">
        <v>1198687135</v>
      </c>
      <c r="M1109" s="180" t="s">
        <v>416</v>
      </c>
      <c r="N1109" s="180" t="s">
        <v>7761</v>
      </c>
      <c r="O1109" s="180">
        <v>2</v>
      </c>
      <c r="P1109" s="180">
        <v>2</v>
      </c>
      <c r="Q1109" s="181"/>
      <c r="R1109" s="181"/>
      <c r="S1109" s="181"/>
      <c r="T1109" s="181"/>
      <c r="U1109" s="181"/>
    </row>
    <row r="1110" spans="1:21" ht="28.2">
      <c r="A1110" s="180">
        <v>1198687135</v>
      </c>
      <c r="B1110" s="180" t="s">
        <v>416</v>
      </c>
      <c r="C1110" s="180" t="s">
        <v>7764</v>
      </c>
      <c r="D1110" s="180">
        <v>1</v>
      </c>
      <c r="E1110" s="180">
        <v>1</v>
      </c>
      <c r="F1110" s="181"/>
      <c r="G1110" s="181"/>
      <c r="H1110" s="181"/>
      <c r="I1110" s="181"/>
      <c r="J1110" s="181"/>
      <c r="L1110" s="180">
        <v>1198687135</v>
      </c>
      <c r="M1110" s="180" t="s">
        <v>416</v>
      </c>
      <c r="N1110" s="180" t="s">
        <v>7764</v>
      </c>
      <c r="O1110" s="180">
        <v>1</v>
      </c>
      <c r="P1110" s="180">
        <v>1</v>
      </c>
      <c r="Q1110" s="181"/>
      <c r="R1110" s="181"/>
      <c r="S1110" s="181"/>
      <c r="T1110" s="181"/>
      <c r="U1110" s="181"/>
    </row>
    <row r="1111" spans="1:21" ht="28.2">
      <c r="A1111" s="180">
        <v>1198687135</v>
      </c>
      <c r="B1111" s="180" t="s">
        <v>416</v>
      </c>
      <c r="C1111" s="180" t="s">
        <v>7767</v>
      </c>
      <c r="D1111" s="180">
        <v>1</v>
      </c>
      <c r="E1111" s="180">
        <v>1</v>
      </c>
      <c r="F1111" s="181"/>
      <c r="G1111" s="181"/>
      <c r="H1111" s="181"/>
      <c r="I1111" s="181"/>
      <c r="J1111" s="181"/>
      <c r="L1111" s="180">
        <v>1198687135</v>
      </c>
      <c r="M1111" s="180" t="s">
        <v>416</v>
      </c>
      <c r="N1111" s="180" t="s">
        <v>7767</v>
      </c>
      <c r="O1111" s="180">
        <v>1</v>
      </c>
      <c r="P1111" s="180">
        <v>1</v>
      </c>
      <c r="Q1111" s="181"/>
      <c r="R1111" s="181"/>
      <c r="S1111" s="181"/>
      <c r="T1111" s="181"/>
      <c r="U1111" s="181"/>
    </row>
    <row r="1112" spans="1:21" ht="28.2">
      <c r="A1112" s="180">
        <v>1198687135</v>
      </c>
      <c r="B1112" s="180" t="s">
        <v>416</v>
      </c>
      <c r="C1112" s="180" t="s">
        <v>7770</v>
      </c>
      <c r="D1112" s="180">
        <v>2</v>
      </c>
      <c r="E1112" s="180">
        <v>2</v>
      </c>
      <c r="F1112" s="180">
        <v>2</v>
      </c>
      <c r="G1112" s="180">
        <v>2</v>
      </c>
      <c r="H1112" s="180">
        <v>3</v>
      </c>
      <c r="I1112" s="180">
        <v>3</v>
      </c>
      <c r="J1112" s="181"/>
      <c r="L1112" s="180">
        <v>1198687135</v>
      </c>
      <c r="M1112" s="180" t="s">
        <v>416</v>
      </c>
      <c r="N1112" s="180" t="s">
        <v>7770</v>
      </c>
      <c r="O1112" s="180">
        <v>2</v>
      </c>
      <c r="P1112" s="180">
        <v>2</v>
      </c>
      <c r="Q1112" s="180">
        <v>2</v>
      </c>
      <c r="R1112" s="180">
        <v>2</v>
      </c>
      <c r="S1112" s="180">
        <v>3</v>
      </c>
      <c r="T1112" s="180">
        <v>3</v>
      </c>
      <c r="U1112" s="180">
        <v>3</v>
      </c>
    </row>
    <row r="1113" spans="1:21" ht="28.2">
      <c r="A1113" s="180">
        <v>1198687135</v>
      </c>
      <c r="B1113" s="180" t="s">
        <v>416</v>
      </c>
      <c r="C1113" s="180" t="s">
        <v>7774</v>
      </c>
      <c r="D1113" s="181"/>
      <c r="E1113" s="181"/>
      <c r="F1113" s="181"/>
      <c r="G1113" s="181"/>
      <c r="H1113" s="181"/>
      <c r="I1113" s="181"/>
      <c r="J1113" s="181"/>
      <c r="L1113" s="180">
        <v>1198687135</v>
      </c>
      <c r="M1113" s="180" t="s">
        <v>416</v>
      </c>
      <c r="N1113" s="180" t="s">
        <v>7774</v>
      </c>
      <c r="O1113" s="181"/>
      <c r="P1113" s="181"/>
      <c r="Q1113" s="181"/>
      <c r="R1113" s="181"/>
      <c r="S1113" s="181"/>
      <c r="T1113" s="181"/>
      <c r="U1113" s="181"/>
    </row>
    <row r="1114" spans="1:21" ht="28.2">
      <c r="A1114" s="180">
        <v>1198687135</v>
      </c>
      <c r="B1114" s="180" t="s">
        <v>416</v>
      </c>
      <c r="C1114" s="180" t="s">
        <v>7778</v>
      </c>
      <c r="D1114" s="180">
        <v>1</v>
      </c>
      <c r="E1114" s="180">
        <v>1</v>
      </c>
      <c r="F1114" s="180">
        <v>1</v>
      </c>
      <c r="G1114" s="180">
        <v>1</v>
      </c>
      <c r="H1114" s="180">
        <v>1</v>
      </c>
      <c r="I1114" s="180">
        <v>1</v>
      </c>
      <c r="J1114" s="181"/>
      <c r="L1114" s="180">
        <v>1198687135</v>
      </c>
      <c r="M1114" s="180" t="s">
        <v>416</v>
      </c>
      <c r="N1114" s="180" t="s">
        <v>7778</v>
      </c>
      <c r="O1114" s="180">
        <v>1</v>
      </c>
      <c r="P1114" s="180">
        <v>1</v>
      </c>
      <c r="Q1114" s="180">
        <v>1</v>
      </c>
      <c r="R1114" s="180">
        <v>1</v>
      </c>
      <c r="S1114" s="180">
        <v>1</v>
      </c>
      <c r="T1114" s="180">
        <v>1</v>
      </c>
      <c r="U1114" s="181"/>
    </row>
    <row r="1115" spans="1:21" ht="28.2">
      <c r="A1115" s="180">
        <v>1198687135</v>
      </c>
      <c r="B1115" s="180" t="s">
        <v>416</v>
      </c>
      <c r="C1115" s="180" t="s">
        <v>7786</v>
      </c>
      <c r="D1115" s="180">
        <v>1</v>
      </c>
      <c r="E1115" s="181"/>
      <c r="F1115" s="181"/>
      <c r="G1115" s="181"/>
      <c r="H1115" s="181"/>
      <c r="I1115" s="181"/>
      <c r="J1115" s="181"/>
      <c r="L1115" s="180">
        <v>1198687135</v>
      </c>
      <c r="M1115" s="180" t="s">
        <v>416</v>
      </c>
      <c r="N1115" s="180" t="s">
        <v>7786</v>
      </c>
      <c r="O1115" s="180">
        <v>1</v>
      </c>
      <c r="P1115" s="181"/>
      <c r="Q1115" s="181"/>
      <c r="R1115" s="181"/>
      <c r="S1115" s="181"/>
      <c r="T1115" s="181"/>
      <c r="U1115" s="181"/>
    </row>
    <row r="1116" spans="1:21" ht="28.2">
      <c r="A1116" s="180">
        <v>1198687135</v>
      </c>
      <c r="B1116" s="180" t="s">
        <v>416</v>
      </c>
      <c r="C1116" s="180" t="s">
        <v>7790</v>
      </c>
      <c r="D1116" s="180">
        <v>1</v>
      </c>
      <c r="E1116" s="180">
        <v>1</v>
      </c>
      <c r="F1116" s="181"/>
      <c r="G1116" s="181"/>
      <c r="H1116" s="181"/>
      <c r="I1116" s="181"/>
      <c r="J1116" s="181"/>
      <c r="L1116" s="180">
        <v>1198687135</v>
      </c>
      <c r="M1116" s="180" t="s">
        <v>416</v>
      </c>
      <c r="N1116" s="180" t="s">
        <v>7790</v>
      </c>
      <c r="O1116" s="180">
        <v>1</v>
      </c>
      <c r="P1116" s="180">
        <v>1</v>
      </c>
      <c r="Q1116" s="181"/>
      <c r="R1116" s="181"/>
      <c r="S1116" s="181"/>
      <c r="T1116" s="181"/>
      <c r="U1116" s="181"/>
    </row>
    <row r="1117" spans="1:21" ht="28.2">
      <c r="A1117" s="180">
        <v>1198687135</v>
      </c>
      <c r="B1117" s="180" t="s">
        <v>416</v>
      </c>
      <c r="C1117" s="180" t="s">
        <v>7798</v>
      </c>
      <c r="D1117" s="181"/>
      <c r="E1117" s="181"/>
      <c r="F1117" s="181"/>
      <c r="G1117" s="181"/>
      <c r="H1117" s="181"/>
      <c r="I1117" s="181"/>
      <c r="J1117" s="181"/>
      <c r="L1117" s="180">
        <v>1198687135</v>
      </c>
      <c r="M1117" s="180" t="s">
        <v>416</v>
      </c>
      <c r="N1117" s="180" t="s">
        <v>7798</v>
      </c>
      <c r="O1117" s="181"/>
      <c r="P1117" s="181"/>
      <c r="Q1117" s="181"/>
      <c r="R1117" s="181"/>
      <c r="S1117" s="181"/>
      <c r="T1117" s="181"/>
      <c r="U1117" s="181"/>
    </row>
    <row r="1118" spans="1:21" ht="28.2">
      <c r="A1118" s="180">
        <v>1198687135</v>
      </c>
      <c r="B1118" s="180" t="s">
        <v>416</v>
      </c>
      <c r="C1118" s="180" t="s">
        <v>7802</v>
      </c>
      <c r="D1118" s="180">
        <v>1</v>
      </c>
      <c r="E1118" s="180">
        <v>1</v>
      </c>
      <c r="F1118" s="180">
        <v>1</v>
      </c>
      <c r="G1118" s="180">
        <v>1</v>
      </c>
      <c r="H1118" s="180">
        <v>1</v>
      </c>
      <c r="I1118" s="180">
        <v>1</v>
      </c>
      <c r="J1118" s="181"/>
      <c r="L1118" s="180">
        <v>1198687135</v>
      </c>
      <c r="M1118" s="180" t="s">
        <v>416</v>
      </c>
      <c r="N1118" s="180" t="s">
        <v>7802</v>
      </c>
      <c r="O1118" s="180">
        <v>1</v>
      </c>
      <c r="P1118" s="180">
        <v>1</v>
      </c>
      <c r="Q1118" s="180">
        <v>1</v>
      </c>
      <c r="R1118" s="180">
        <v>1</v>
      </c>
      <c r="S1118" s="180">
        <v>1</v>
      </c>
      <c r="T1118" s="180">
        <v>1</v>
      </c>
      <c r="U1118" s="180">
        <v>1</v>
      </c>
    </row>
    <row r="1119" spans="1:21" ht="28.2">
      <c r="A1119" s="180">
        <v>1198687135</v>
      </c>
      <c r="B1119" s="180" t="s">
        <v>416</v>
      </c>
      <c r="C1119" s="180" t="s">
        <v>7811</v>
      </c>
      <c r="D1119" s="180">
        <v>1</v>
      </c>
      <c r="E1119" s="180">
        <v>1</v>
      </c>
      <c r="F1119" s="181"/>
      <c r="G1119" s="181"/>
      <c r="H1119" s="181"/>
      <c r="I1119" s="181"/>
      <c r="J1119" s="181"/>
      <c r="L1119" s="180">
        <v>1198687135</v>
      </c>
      <c r="M1119" s="180" t="s">
        <v>416</v>
      </c>
      <c r="N1119" s="180" t="s">
        <v>7811</v>
      </c>
      <c r="O1119" s="180">
        <v>1</v>
      </c>
      <c r="P1119" s="180">
        <v>1</v>
      </c>
      <c r="Q1119" s="181"/>
      <c r="R1119" s="181"/>
      <c r="S1119" s="181"/>
      <c r="T1119" s="181"/>
      <c r="U1119" s="181"/>
    </row>
    <row r="1120" spans="1:21" ht="28.2">
      <c r="A1120" s="180">
        <v>1198687135</v>
      </c>
      <c r="B1120" s="180" t="s">
        <v>416</v>
      </c>
      <c r="C1120" s="180" t="s">
        <v>7815</v>
      </c>
      <c r="D1120" s="180">
        <v>1</v>
      </c>
      <c r="E1120" s="180">
        <v>1</v>
      </c>
      <c r="F1120" s="181"/>
      <c r="G1120" s="181"/>
      <c r="H1120" s="181"/>
      <c r="I1120" s="181"/>
      <c r="J1120" s="181"/>
      <c r="L1120" s="180">
        <v>1198687135</v>
      </c>
      <c r="M1120" s="180" t="s">
        <v>416</v>
      </c>
      <c r="N1120" s="180" t="s">
        <v>7815</v>
      </c>
      <c r="O1120" s="180">
        <v>1</v>
      </c>
      <c r="P1120" s="180">
        <v>1</v>
      </c>
      <c r="Q1120" s="181"/>
      <c r="R1120" s="181"/>
      <c r="S1120" s="181"/>
      <c r="T1120" s="181"/>
      <c r="U1120" s="181"/>
    </row>
    <row r="1121" spans="1:21" ht="28.2">
      <c r="A1121" s="180">
        <v>1198687135</v>
      </c>
      <c r="B1121" s="180" t="s">
        <v>416</v>
      </c>
      <c r="C1121" s="180" t="s">
        <v>7818</v>
      </c>
      <c r="D1121" s="180">
        <v>1</v>
      </c>
      <c r="E1121" s="181"/>
      <c r="F1121" s="181"/>
      <c r="G1121" s="181"/>
      <c r="H1121" s="181"/>
      <c r="I1121" s="181"/>
      <c r="J1121" s="181"/>
      <c r="L1121" s="180">
        <v>1198687135</v>
      </c>
      <c r="M1121" s="180" t="s">
        <v>416</v>
      </c>
      <c r="N1121" s="180" t="s">
        <v>7818</v>
      </c>
      <c r="O1121" s="180">
        <v>1</v>
      </c>
      <c r="P1121" s="181"/>
      <c r="Q1121" s="181"/>
      <c r="R1121" s="181"/>
      <c r="S1121" s="181"/>
      <c r="T1121" s="181"/>
      <c r="U1121" s="181"/>
    </row>
    <row r="1122" spans="1:21" ht="28.2">
      <c r="A1122" s="180">
        <v>1198687135</v>
      </c>
      <c r="B1122" s="180" t="s">
        <v>416</v>
      </c>
      <c r="C1122" s="180" t="s">
        <v>7827</v>
      </c>
      <c r="D1122" s="181"/>
      <c r="E1122" s="181"/>
      <c r="F1122" s="181"/>
      <c r="G1122" s="181"/>
      <c r="H1122" s="181"/>
      <c r="I1122" s="181"/>
      <c r="J1122" s="181"/>
      <c r="L1122" s="180">
        <v>1198687135</v>
      </c>
      <c r="M1122" s="180" t="s">
        <v>416</v>
      </c>
      <c r="N1122" s="180" t="s">
        <v>7827</v>
      </c>
      <c r="O1122" s="181"/>
      <c r="P1122" s="181"/>
      <c r="Q1122" s="181"/>
      <c r="R1122" s="181"/>
      <c r="S1122" s="181"/>
      <c r="T1122" s="181"/>
      <c r="U1122" s="181"/>
    </row>
    <row r="1123" spans="1:21" ht="28.2">
      <c r="A1123" s="180">
        <v>1198687135</v>
      </c>
      <c r="B1123" s="180" t="s">
        <v>416</v>
      </c>
      <c r="C1123" s="180" t="s">
        <v>10766</v>
      </c>
      <c r="D1123" s="181"/>
      <c r="E1123" s="181"/>
      <c r="F1123" s="181"/>
      <c r="G1123" s="181"/>
      <c r="H1123" s="181"/>
      <c r="I1123" s="181"/>
      <c r="J1123" s="181"/>
      <c r="L1123" s="180">
        <v>1198687135</v>
      </c>
      <c r="M1123" s="180" t="s">
        <v>416</v>
      </c>
      <c r="N1123" s="180" t="s">
        <v>10766</v>
      </c>
      <c r="O1123" s="181"/>
      <c r="P1123" s="181"/>
      <c r="Q1123" s="181"/>
      <c r="R1123" s="181"/>
      <c r="S1123" s="181"/>
      <c r="T1123" s="181"/>
      <c r="U1123" s="181"/>
    </row>
    <row r="1124" spans="1:21" ht="28.2">
      <c r="A1124" s="180">
        <v>1198687135</v>
      </c>
      <c r="B1124" s="180" t="s">
        <v>416</v>
      </c>
      <c r="C1124" s="180" t="s">
        <v>7831</v>
      </c>
      <c r="D1124" s="180">
        <v>1</v>
      </c>
      <c r="E1124" s="180">
        <v>1</v>
      </c>
      <c r="F1124" s="181"/>
      <c r="G1124" s="181"/>
      <c r="H1124" s="181"/>
      <c r="I1124" s="181"/>
      <c r="J1124" s="181"/>
      <c r="L1124" s="180">
        <v>1198687135</v>
      </c>
      <c r="M1124" s="180" t="s">
        <v>416</v>
      </c>
      <c r="N1124" s="180" t="s">
        <v>7831</v>
      </c>
      <c r="O1124" s="180">
        <v>1</v>
      </c>
      <c r="P1124" s="180">
        <v>1</v>
      </c>
      <c r="Q1124" s="181"/>
      <c r="R1124" s="181"/>
      <c r="S1124" s="181"/>
      <c r="T1124" s="181"/>
      <c r="U1124" s="181"/>
    </row>
    <row r="1125" spans="1:21" ht="28.2">
      <c r="A1125" s="180">
        <v>1198687135</v>
      </c>
      <c r="B1125" s="180" t="s">
        <v>416</v>
      </c>
      <c r="C1125" s="180" t="s">
        <v>7839</v>
      </c>
      <c r="D1125" s="181"/>
      <c r="E1125" s="181"/>
      <c r="F1125" s="181"/>
      <c r="G1125" s="181"/>
      <c r="H1125" s="181"/>
      <c r="I1125" s="181"/>
      <c r="J1125" s="181"/>
      <c r="L1125" s="180">
        <v>1198687135</v>
      </c>
      <c r="M1125" s="180" t="s">
        <v>416</v>
      </c>
      <c r="N1125" s="180" t="s">
        <v>7839</v>
      </c>
      <c r="O1125" s="181"/>
      <c r="P1125" s="181"/>
      <c r="Q1125" s="181"/>
      <c r="R1125" s="181"/>
      <c r="S1125" s="181"/>
      <c r="T1125" s="181"/>
      <c r="U1125" s="181"/>
    </row>
    <row r="1126" spans="1:21" ht="28.2">
      <c r="A1126" s="180">
        <v>1198687135</v>
      </c>
      <c r="B1126" s="180" t="s">
        <v>416</v>
      </c>
      <c r="C1126" s="180" t="s">
        <v>7843</v>
      </c>
      <c r="D1126" s="180">
        <v>1</v>
      </c>
      <c r="E1126" s="180">
        <v>1</v>
      </c>
      <c r="F1126" s="181"/>
      <c r="G1126" s="181"/>
      <c r="H1126" s="181"/>
      <c r="I1126" s="181"/>
      <c r="J1126" s="181"/>
      <c r="L1126" s="180">
        <v>1198687135</v>
      </c>
      <c r="M1126" s="180" t="s">
        <v>416</v>
      </c>
      <c r="N1126" s="180" t="s">
        <v>7843</v>
      </c>
      <c r="O1126" s="180">
        <v>1</v>
      </c>
      <c r="P1126" s="180">
        <v>1</v>
      </c>
      <c r="Q1126" s="181"/>
      <c r="R1126" s="181"/>
      <c r="S1126" s="181"/>
      <c r="T1126" s="181"/>
      <c r="U1126" s="181"/>
    </row>
    <row r="1127" spans="1:21" ht="28.2">
      <c r="A1127" s="180">
        <v>1198687135</v>
      </c>
      <c r="B1127" s="180" t="s">
        <v>416</v>
      </c>
      <c r="C1127" s="180" t="s">
        <v>7850</v>
      </c>
      <c r="D1127" s="180">
        <v>1</v>
      </c>
      <c r="E1127" s="181"/>
      <c r="F1127" s="181"/>
      <c r="G1127" s="181"/>
      <c r="H1127" s="181"/>
      <c r="I1127" s="181"/>
      <c r="J1127" s="181"/>
      <c r="L1127" s="180">
        <v>1198687135</v>
      </c>
      <c r="M1127" s="180" t="s">
        <v>416</v>
      </c>
      <c r="N1127" s="180" t="s">
        <v>7850</v>
      </c>
      <c r="O1127" s="180">
        <v>1</v>
      </c>
      <c r="P1127" s="181"/>
      <c r="Q1127" s="181"/>
      <c r="R1127" s="181"/>
      <c r="S1127" s="181"/>
      <c r="T1127" s="181"/>
      <c r="U1127" s="181"/>
    </row>
    <row r="1128" spans="1:21" ht="28.2">
      <c r="A1128" s="180">
        <v>1198687135</v>
      </c>
      <c r="B1128" s="180" t="s">
        <v>416</v>
      </c>
      <c r="C1128" s="180" t="s">
        <v>7858</v>
      </c>
      <c r="D1128" s="180">
        <v>1</v>
      </c>
      <c r="E1128" s="180">
        <v>1</v>
      </c>
      <c r="F1128" s="181"/>
      <c r="G1128" s="181"/>
      <c r="H1128" s="181"/>
      <c r="I1128" s="181"/>
      <c r="J1128" s="181"/>
      <c r="L1128" s="180">
        <v>1198687135</v>
      </c>
      <c r="M1128" s="180" t="s">
        <v>416</v>
      </c>
      <c r="N1128" s="180" t="s">
        <v>7858</v>
      </c>
      <c r="O1128" s="180">
        <v>1</v>
      </c>
      <c r="P1128" s="180">
        <v>1</v>
      </c>
      <c r="Q1128" s="181"/>
      <c r="R1128" s="181"/>
      <c r="S1128" s="181"/>
      <c r="T1128" s="181"/>
      <c r="U1128" s="181"/>
    </row>
    <row r="1129" spans="1:21" ht="28.2">
      <c r="A1129" s="180">
        <v>1198687135</v>
      </c>
      <c r="B1129" s="180" t="s">
        <v>416</v>
      </c>
      <c r="C1129" s="180" t="s">
        <v>7865</v>
      </c>
      <c r="D1129" s="181"/>
      <c r="E1129" s="181"/>
      <c r="F1129" s="181"/>
      <c r="G1129" s="181"/>
      <c r="H1129" s="181"/>
      <c r="I1129" s="181"/>
      <c r="J1129" s="181"/>
      <c r="L1129" s="180">
        <v>1198687135</v>
      </c>
      <c r="M1129" s="180" t="s">
        <v>416</v>
      </c>
      <c r="N1129" s="180" t="s">
        <v>7865</v>
      </c>
      <c r="O1129" s="181"/>
      <c r="P1129" s="181"/>
      <c r="Q1129" s="181"/>
      <c r="R1129" s="181"/>
      <c r="S1129" s="181"/>
      <c r="T1129" s="181"/>
      <c r="U1129" s="181"/>
    </row>
    <row r="1130" spans="1:21" ht="28.2">
      <c r="A1130" s="180">
        <v>1198687135</v>
      </c>
      <c r="B1130" s="180" t="s">
        <v>416</v>
      </c>
      <c r="C1130" s="180" t="s">
        <v>7868</v>
      </c>
      <c r="D1130" s="180">
        <v>1</v>
      </c>
      <c r="E1130" s="180">
        <v>1</v>
      </c>
      <c r="F1130" s="180">
        <v>1</v>
      </c>
      <c r="G1130" s="180">
        <v>1</v>
      </c>
      <c r="H1130" s="180">
        <v>1</v>
      </c>
      <c r="I1130" s="180">
        <v>1</v>
      </c>
      <c r="J1130" s="181"/>
      <c r="L1130" s="180">
        <v>1198687135</v>
      </c>
      <c r="M1130" s="180" t="s">
        <v>416</v>
      </c>
      <c r="N1130" s="180" t="s">
        <v>7868</v>
      </c>
      <c r="O1130" s="180">
        <v>1</v>
      </c>
      <c r="P1130" s="180">
        <v>1</v>
      </c>
      <c r="Q1130" s="180">
        <v>1</v>
      </c>
      <c r="R1130" s="180">
        <v>1</v>
      </c>
      <c r="S1130" s="180">
        <v>1</v>
      </c>
      <c r="T1130" s="180">
        <v>1</v>
      </c>
      <c r="U1130" s="181"/>
    </row>
    <row r="1131" spans="1:21" ht="28.2">
      <c r="A1131" s="180">
        <v>1198687135</v>
      </c>
      <c r="B1131" s="180" t="s">
        <v>416</v>
      </c>
      <c r="C1131" s="180" t="s">
        <v>7872</v>
      </c>
      <c r="D1131" s="180">
        <v>1</v>
      </c>
      <c r="E1131" s="180">
        <v>1</v>
      </c>
      <c r="F1131" s="181"/>
      <c r="G1131" s="181"/>
      <c r="H1131" s="181"/>
      <c r="I1131" s="181"/>
      <c r="J1131" s="181"/>
      <c r="L1131" s="180">
        <v>1198687135</v>
      </c>
      <c r="M1131" s="180" t="s">
        <v>416</v>
      </c>
      <c r="N1131" s="180" t="s">
        <v>7872</v>
      </c>
      <c r="O1131" s="180">
        <v>1</v>
      </c>
      <c r="P1131" s="180">
        <v>1</v>
      </c>
      <c r="Q1131" s="181"/>
      <c r="R1131" s="181"/>
      <c r="S1131" s="181"/>
      <c r="T1131" s="181"/>
      <c r="U1131" s="181"/>
    </row>
    <row r="1132" spans="1:21" ht="28.2">
      <c r="A1132" s="180">
        <v>1198687135</v>
      </c>
      <c r="B1132" s="180" t="s">
        <v>416</v>
      </c>
      <c r="C1132" s="180" t="s">
        <v>7875</v>
      </c>
      <c r="D1132" s="180">
        <v>1</v>
      </c>
      <c r="E1132" s="180">
        <v>1</v>
      </c>
      <c r="F1132" s="180">
        <v>1</v>
      </c>
      <c r="G1132" s="180">
        <v>1</v>
      </c>
      <c r="H1132" s="181"/>
      <c r="I1132" s="181"/>
      <c r="J1132" s="181"/>
      <c r="L1132" s="180">
        <v>1198687135</v>
      </c>
      <c r="M1132" s="180" t="s">
        <v>416</v>
      </c>
      <c r="N1132" s="180" t="s">
        <v>7875</v>
      </c>
      <c r="O1132" s="180">
        <v>1</v>
      </c>
      <c r="P1132" s="180">
        <v>1</v>
      </c>
      <c r="Q1132" s="180">
        <v>1</v>
      </c>
      <c r="R1132" s="180">
        <v>1</v>
      </c>
      <c r="S1132" s="181"/>
      <c r="T1132" s="181"/>
      <c r="U1132" s="181"/>
    </row>
    <row r="1133" spans="1:21" ht="28.2">
      <c r="A1133" s="180">
        <v>1198687135</v>
      </c>
      <c r="B1133" s="180" t="s">
        <v>416</v>
      </c>
      <c r="C1133" s="180" t="s">
        <v>7882</v>
      </c>
      <c r="D1133" s="180">
        <v>1</v>
      </c>
      <c r="E1133" s="180">
        <v>1</v>
      </c>
      <c r="F1133" s="181"/>
      <c r="G1133" s="181"/>
      <c r="H1133" s="181"/>
      <c r="I1133" s="181"/>
      <c r="J1133" s="181"/>
      <c r="L1133" s="180">
        <v>1198687135</v>
      </c>
      <c r="M1133" s="180" t="s">
        <v>416</v>
      </c>
      <c r="N1133" s="180" t="s">
        <v>7882</v>
      </c>
      <c r="O1133" s="180">
        <v>1</v>
      </c>
      <c r="P1133" s="180">
        <v>1</v>
      </c>
      <c r="Q1133" s="181"/>
      <c r="R1133" s="181"/>
      <c r="S1133" s="181"/>
      <c r="T1133" s="181"/>
      <c r="U1133" s="181"/>
    </row>
    <row r="1134" spans="1:21" ht="28.2">
      <c r="A1134" s="180">
        <v>1198687135</v>
      </c>
      <c r="B1134" s="180" t="s">
        <v>416</v>
      </c>
      <c r="C1134" s="180" t="s">
        <v>7890</v>
      </c>
      <c r="D1134" s="181"/>
      <c r="E1134" s="181"/>
      <c r="F1134" s="181"/>
      <c r="G1134" s="181"/>
      <c r="H1134" s="181"/>
      <c r="I1134" s="181"/>
      <c r="J1134" s="181"/>
      <c r="L1134" s="180">
        <v>1198687135</v>
      </c>
      <c r="M1134" s="180" t="s">
        <v>416</v>
      </c>
      <c r="N1134" s="180" t="s">
        <v>7890</v>
      </c>
      <c r="O1134" s="181"/>
      <c r="P1134" s="181"/>
      <c r="Q1134" s="181"/>
      <c r="R1134" s="181"/>
      <c r="S1134" s="181"/>
      <c r="T1134" s="181"/>
      <c r="U1134" s="181"/>
    </row>
    <row r="1135" spans="1:21" ht="28.2">
      <c r="A1135" s="180">
        <v>1198687135</v>
      </c>
      <c r="B1135" s="180" t="s">
        <v>416</v>
      </c>
      <c r="C1135" s="180" t="s">
        <v>7894</v>
      </c>
      <c r="D1135" s="181"/>
      <c r="E1135" s="181"/>
      <c r="F1135" s="181"/>
      <c r="G1135" s="181"/>
      <c r="H1135" s="181"/>
      <c r="I1135" s="181"/>
      <c r="J1135" s="181"/>
      <c r="L1135" s="180">
        <v>1198687135</v>
      </c>
      <c r="M1135" s="180" t="s">
        <v>416</v>
      </c>
      <c r="N1135" s="180" t="s">
        <v>7894</v>
      </c>
      <c r="O1135" s="181"/>
      <c r="P1135" s="181"/>
      <c r="Q1135" s="181"/>
      <c r="R1135" s="181"/>
      <c r="S1135" s="181"/>
      <c r="T1135" s="181"/>
      <c r="U1135" s="181"/>
    </row>
    <row r="1136" spans="1:21" ht="28.2">
      <c r="A1136" s="180">
        <v>1198687135</v>
      </c>
      <c r="B1136" s="180" t="s">
        <v>416</v>
      </c>
      <c r="C1136" s="180" t="s">
        <v>7898</v>
      </c>
      <c r="D1136" s="181"/>
      <c r="E1136" s="181"/>
      <c r="F1136" s="181"/>
      <c r="G1136" s="181"/>
      <c r="H1136" s="181"/>
      <c r="I1136" s="181"/>
      <c r="J1136" s="181"/>
      <c r="L1136" s="180">
        <v>1198687135</v>
      </c>
      <c r="M1136" s="180" t="s">
        <v>416</v>
      </c>
      <c r="N1136" s="180" t="s">
        <v>7898</v>
      </c>
      <c r="O1136" s="181"/>
      <c r="P1136" s="181"/>
      <c r="Q1136" s="181"/>
      <c r="R1136" s="181"/>
      <c r="S1136" s="181"/>
      <c r="T1136" s="181"/>
      <c r="U1136" s="181"/>
    </row>
    <row r="1137" spans="1:21" ht="28.2">
      <c r="A1137" s="180">
        <v>1198687135</v>
      </c>
      <c r="B1137" s="180" t="s">
        <v>416</v>
      </c>
      <c r="C1137" s="180" t="s">
        <v>7909</v>
      </c>
      <c r="D1137" s="180">
        <v>1</v>
      </c>
      <c r="E1137" s="181"/>
      <c r="F1137" s="181"/>
      <c r="G1137" s="181"/>
      <c r="H1137" s="181"/>
      <c r="I1137" s="181"/>
      <c r="J1137" s="181"/>
      <c r="L1137" s="180">
        <v>1198687135</v>
      </c>
      <c r="M1137" s="180" t="s">
        <v>416</v>
      </c>
      <c r="N1137" s="180" t="s">
        <v>7909</v>
      </c>
      <c r="O1137" s="180">
        <v>1</v>
      </c>
      <c r="P1137" s="181"/>
      <c r="Q1137" s="181"/>
      <c r="R1137" s="181"/>
      <c r="S1137" s="181"/>
      <c r="T1137" s="181"/>
      <c r="U1137" s="181"/>
    </row>
    <row r="1138" spans="1:21" ht="28.2">
      <c r="A1138" s="180">
        <v>1198687135</v>
      </c>
      <c r="B1138" s="180" t="s">
        <v>416</v>
      </c>
      <c r="C1138" s="180" t="s">
        <v>7902</v>
      </c>
      <c r="D1138" s="180">
        <v>1</v>
      </c>
      <c r="E1138" s="180">
        <v>1</v>
      </c>
      <c r="F1138" s="181"/>
      <c r="G1138" s="181"/>
      <c r="H1138" s="181"/>
      <c r="I1138" s="181"/>
      <c r="J1138" s="181"/>
      <c r="L1138" s="180">
        <v>1198687135</v>
      </c>
      <c r="M1138" s="180" t="s">
        <v>416</v>
      </c>
      <c r="N1138" s="180" t="s">
        <v>7902</v>
      </c>
      <c r="O1138" s="180">
        <v>1</v>
      </c>
      <c r="P1138" s="180">
        <v>1</v>
      </c>
      <c r="Q1138" s="181"/>
      <c r="R1138" s="181"/>
      <c r="S1138" s="181"/>
      <c r="T1138" s="181"/>
      <c r="U1138" s="181"/>
    </row>
    <row r="1139" spans="1:21" ht="28.2">
      <c r="A1139" s="180">
        <v>1198687135</v>
      </c>
      <c r="B1139" s="180" t="s">
        <v>416</v>
      </c>
      <c r="C1139" s="180" t="s">
        <v>7916</v>
      </c>
      <c r="D1139" s="180">
        <v>1</v>
      </c>
      <c r="E1139" s="180">
        <v>1</v>
      </c>
      <c r="F1139" s="181"/>
      <c r="G1139" s="181"/>
      <c r="H1139" s="181"/>
      <c r="I1139" s="181"/>
      <c r="J1139" s="181"/>
      <c r="L1139" s="180">
        <v>1198687135</v>
      </c>
      <c r="M1139" s="180" t="s">
        <v>416</v>
      </c>
      <c r="N1139" s="180" t="s">
        <v>7916</v>
      </c>
      <c r="O1139" s="180">
        <v>1</v>
      </c>
      <c r="P1139" s="180">
        <v>1</v>
      </c>
      <c r="Q1139" s="181"/>
      <c r="R1139" s="181"/>
      <c r="S1139" s="181"/>
      <c r="T1139" s="181"/>
      <c r="U1139" s="181"/>
    </row>
    <row r="1140" spans="1:21" ht="41.4">
      <c r="A1140" s="180">
        <v>1198687135</v>
      </c>
      <c r="B1140" s="180" t="s">
        <v>416</v>
      </c>
      <c r="C1140" s="180" t="s">
        <v>10767</v>
      </c>
      <c r="D1140" s="180">
        <v>1</v>
      </c>
      <c r="E1140" s="180">
        <v>1</v>
      </c>
      <c r="F1140" s="180">
        <v>1</v>
      </c>
      <c r="G1140" s="180">
        <v>1</v>
      </c>
      <c r="H1140" s="181"/>
      <c r="I1140" s="181"/>
      <c r="J1140" s="181"/>
      <c r="L1140" s="180">
        <v>1198687135</v>
      </c>
      <c r="M1140" s="180" t="s">
        <v>416</v>
      </c>
      <c r="N1140" s="180" t="s">
        <v>10767</v>
      </c>
      <c r="O1140" s="180">
        <v>1</v>
      </c>
      <c r="P1140" s="180">
        <v>1</v>
      </c>
      <c r="Q1140" s="180">
        <v>1</v>
      </c>
      <c r="R1140" s="180">
        <v>1</v>
      </c>
      <c r="S1140" s="180">
        <v>1</v>
      </c>
      <c r="T1140" s="180">
        <v>1</v>
      </c>
      <c r="U1140" s="180">
        <v>1</v>
      </c>
    </row>
    <row r="1141" spans="1:21" ht="41.4">
      <c r="A1141" s="180">
        <v>1198687135</v>
      </c>
      <c r="B1141" s="180" t="s">
        <v>416</v>
      </c>
      <c r="C1141" s="180" t="s">
        <v>10768</v>
      </c>
      <c r="D1141" s="180">
        <v>2</v>
      </c>
      <c r="E1141" s="180">
        <v>2</v>
      </c>
      <c r="F1141" s="180">
        <v>2</v>
      </c>
      <c r="G1141" s="180">
        <v>2</v>
      </c>
      <c r="H1141" s="181"/>
      <c r="I1141" s="181"/>
      <c r="J1141" s="181"/>
      <c r="L1141" s="180">
        <v>1198687135</v>
      </c>
      <c r="M1141" s="180" t="s">
        <v>416</v>
      </c>
      <c r="N1141" s="180" t="s">
        <v>10768</v>
      </c>
      <c r="O1141" s="180">
        <v>2</v>
      </c>
      <c r="P1141" s="180">
        <v>2</v>
      </c>
      <c r="Q1141" s="180">
        <v>2</v>
      </c>
      <c r="R1141" s="180">
        <v>2</v>
      </c>
      <c r="S1141" s="180">
        <v>2</v>
      </c>
      <c r="T1141" s="180">
        <v>2</v>
      </c>
      <c r="U1141" s="180">
        <v>2</v>
      </c>
    </row>
    <row r="1142" spans="1:21" ht="28.2">
      <c r="A1142" s="180">
        <v>1198687135</v>
      </c>
      <c r="B1142" s="180" t="s">
        <v>416</v>
      </c>
      <c r="C1142" s="180" t="s">
        <v>7920</v>
      </c>
      <c r="D1142" s="180">
        <v>3</v>
      </c>
      <c r="E1142" s="181"/>
      <c r="F1142" s="181"/>
      <c r="G1142" s="181"/>
      <c r="H1142" s="181"/>
      <c r="I1142" s="181"/>
      <c r="J1142" s="181"/>
      <c r="L1142" s="180">
        <v>1198687135</v>
      </c>
      <c r="M1142" s="180" t="s">
        <v>416</v>
      </c>
      <c r="N1142" s="180" t="s">
        <v>7920</v>
      </c>
      <c r="O1142" s="180">
        <v>3</v>
      </c>
      <c r="P1142" s="181"/>
      <c r="Q1142" s="181"/>
      <c r="R1142" s="181"/>
      <c r="S1142" s="181"/>
      <c r="T1142" s="181"/>
      <c r="U1142" s="181"/>
    </row>
    <row r="1143" spans="1:21" ht="28.2">
      <c r="A1143" s="180">
        <v>1198687135</v>
      </c>
      <c r="B1143" s="180" t="s">
        <v>416</v>
      </c>
      <c r="C1143" s="180" t="s">
        <v>7936</v>
      </c>
      <c r="D1143" s="180">
        <v>1</v>
      </c>
      <c r="E1143" s="180">
        <v>1</v>
      </c>
      <c r="F1143" s="181"/>
      <c r="G1143" s="181"/>
      <c r="H1143" s="181"/>
      <c r="I1143" s="181"/>
      <c r="J1143" s="181"/>
      <c r="L1143" s="180">
        <v>1198687135</v>
      </c>
      <c r="M1143" s="180" t="s">
        <v>416</v>
      </c>
      <c r="N1143" s="180" t="s">
        <v>7936</v>
      </c>
      <c r="O1143" s="180">
        <v>1</v>
      </c>
      <c r="P1143" s="180">
        <v>1</v>
      </c>
      <c r="Q1143" s="181"/>
      <c r="R1143" s="181"/>
      <c r="S1143" s="181"/>
      <c r="T1143" s="181"/>
      <c r="U1143" s="181"/>
    </row>
    <row r="1144" spans="1:21" ht="28.2">
      <c r="A1144" s="180">
        <v>1198687135</v>
      </c>
      <c r="B1144" s="180" t="s">
        <v>416</v>
      </c>
      <c r="C1144" s="180" t="s">
        <v>7940</v>
      </c>
      <c r="D1144" s="180">
        <v>1</v>
      </c>
      <c r="E1144" s="180">
        <v>1</v>
      </c>
      <c r="F1144" s="180">
        <v>1</v>
      </c>
      <c r="G1144" s="180">
        <v>1</v>
      </c>
      <c r="H1144" s="180">
        <v>1</v>
      </c>
      <c r="I1144" s="180">
        <v>1</v>
      </c>
      <c r="J1144" s="181"/>
      <c r="L1144" s="180">
        <v>1198687135</v>
      </c>
      <c r="M1144" s="180" t="s">
        <v>416</v>
      </c>
      <c r="N1144" s="180" t="s">
        <v>7940</v>
      </c>
      <c r="O1144" s="180">
        <v>1</v>
      </c>
      <c r="P1144" s="180">
        <v>1</v>
      </c>
      <c r="Q1144" s="180">
        <v>1</v>
      </c>
      <c r="R1144" s="180">
        <v>1</v>
      </c>
      <c r="S1144" s="180">
        <v>1</v>
      </c>
      <c r="T1144" s="180">
        <v>1</v>
      </c>
      <c r="U1144" s="181"/>
    </row>
    <row r="1145" spans="1:21" ht="28.2">
      <c r="A1145" s="180">
        <v>1198687135</v>
      </c>
      <c r="B1145" s="180" t="s">
        <v>416</v>
      </c>
      <c r="C1145" s="180" t="s">
        <v>7948</v>
      </c>
      <c r="D1145" s="180">
        <v>1</v>
      </c>
      <c r="E1145" s="180">
        <v>1</v>
      </c>
      <c r="F1145" s="180">
        <v>1</v>
      </c>
      <c r="G1145" s="180">
        <v>2</v>
      </c>
      <c r="H1145" s="180">
        <v>2</v>
      </c>
      <c r="I1145" s="180">
        <v>1</v>
      </c>
      <c r="J1145" s="181"/>
      <c r="L1145" s="180">
        <v>1198687135</v>
      </c>
      <c r="M1145" s="180" t="s">
        <v>416</v>
      </c>
      <c r="N1145" s="180" t="s">
        <v>7948</v>
      </c>
      <c r="O1145" s="180">
        <v>1</v>
      </c>
      <c r="P1145" s="180">
        <v>1</v>
      </c>
      <c r="Q1145" s="180">
        <v>1</v>
      </c>
      <c r="R1145" s="180">
        <v>2</v>
      </c>
      <c r="S1145" s="180">
        <v>2</v>
      </c>
      <c r="T1145" s="180">
        <v>1</v>
      </c>
      <c r="U1145" s="180">
        <v>1</v>
      </c>
    </row>
    <row r="1146" spans="1:21" ht="28.2">
      <c r="A1146" s="180">
        <v>1198687135</v>
      </c>
      <c r="B1146" s="180" t="s">
        <v>416</v>
      </c>
      <c r="C1146" s="180" t="s">
        <v>7956</v>
      </c>
      <c r="D1146" s="180">
        <v>1</v>
      </c>
      <c r="E1146" s="181"/>
      <c r="F1146" s="181"/>
      <c r="G1146" s="181"/>
      <c r="H1146" s="181"/>
      <c r="I1146" s="181"/>
      <c r="J1146" s="181"/>
      <c r="L1146" s="180">
        <v>1198687135</v>
      </c>
      <c r="M1146" s="180" t="s">
        <v>416</v>
      </c>
      <c r="N1146" s="180" t="s">
        <v>7956</v>
      </c>
      <c r="O1146" s="180">
        <v>1</v>
      </c>
      <c r="P1146" s="181"/>
      <c r="Q1146" s="181"/>
      <c r="R1146" s="181"/>
      <c r="S1146" s="181"/>
      <c r="T1146" s="181"/>
      <c r="U1146" s="181"/>
    </row>
    <row r="1147" spans="1:21" ht="28.2">
      <c r="A1147" s="180">
        <v>1198687135</v>
      </c>
      <c r="B1147" s="180" t="s">
        <v>416</v>
      </c>
      <c r="C1147" s="180" t="s">
        <v>7964</v>
      </c>
      <c r="D1147" s="180">
        <v>1</v>
      </c>
      <c r="E1147" s="180">
        <v>1</v>
      </c>
      <c r="F1147" s="181"/>
      <c r="G1147" s="181"/>
      <c r="H1147" s="181"/>
      <c r="I1147" s="181"/>
      <c r="J1147" s="181"/>
      <c r="L1147" s="180">
        <v>1198687135</v>
      </c>
      <c r="M1147" s="180" t="s">
        <v>416</v>
      </c>
      <c r="N1147" s="180" t="s">
        <v>7964</v>
      </c>
      <c r="O1147" s="180">
        <v>1</v>
      </c>
      <c r="P1147" s="180">
        <v>1</v>
      </c>
      <c r="Q1147" s="181"/>
      <c r="R1147" s="181"/>
      <c r="S1147" s="181"/>
      <c r="T1147" s="181"/>
      <c r="U1147" s="181"/>
    </row>
    <row r="1148" spans="1:21" ht="28.2">
      <c r="A1148" s="180">
        <v>1198687135</v>
      </c>
      <c r="B1148" s="180" t="s">
        <v>416</v>
      </c>
      <c r="C1148" s="180" t="s">
        <v>7972</v>
      </c>
      <c r="D1148" s="180">
        <v>1</v>
      </c>
      <c r="E1148" s="180">
        <v>1</v>
      </c>
      <c r="F1148" s="181"/>
      <c r="G1148" s="181"/>
      <c r="H1148" s="181"/>
      <c r="I1148" s="181"/>
      <c r="J1148" s="181"/>
      <c r="L1148" s="180">
        <v>1198687135</v>
      </c>
      <c r="M1148" s="180" t="s">
        <v>416</v>
      </c>
      <c r="N1148" s="180" t="s">
        <v>7972</v>
      </c>
      <c r="O1148" s="180">
        <v>1</v>
      </c>
      <c r="P1148" s="180">
        <v>1</v>
      </c>
      <c r="Q1148" s="181"/>
      <c r="R1148" s="181"/>
      <c r="S1148" s="181"/>
      <c r="T1148" s="181"/>
      <c r="U1148" s="181"/>
    </row>
    <row r="1149" spans="1:21" ht="28.2">
      <c r="A1149" s="180">
        <v>1198687135</v>
      </c>
      <c r="B1149" s="180" t="s">
        <v>416</v>
      </c>
      <c r="C1149" s="180" t="s">
        <v>7979</v>
      </c>
      <c r="D1149" s="180">
        <v>1</v>
      </c>
      <c r="E1149" s="181"/>
      <c r="F1149" s="181"/>
      <c r="G1149" s="181"/>
      <c r="H1149" s="181"/>
      <c r="I1149" s="181"/>
      <c r="J1149" s="181"/>
      <c r="L1149" s="180">
        <v>1198687135</v>
      </c>
      <c r="M1149" s="180" t="s">
        <v>416</v>
      </c>
      <c r="N1149" s="180" t="s">
        <v>7979</v>
      </c>
      <c r="O1149" s="180">
        <v>1</v>
      </c>
      <c r="P1149" s="181"/>
      <c r="Q1149" s="181"/>
      <c r="R1149" s="181"/>
      <c r="S1149" s="181"/>
      <c r="T1149" s="181"/>
      <c r="U1149" s="181"/>
    </row>
    <row r="1150" spans="1:21" ht="28.2">
      <c r="A1150" s="180">
        <v>1198687135</v>
      </c>
      <c r="B1150" s="180" t="s">
        <v>416</v>
      </c>
      <c r="C1150" s="180" t="s">
        <v>7987</v>
      </c>
      <c r="D1150" s="180">
        <v>2</v>
      </c>
      <c r="E1150" s="181"/>
      <c r="F1150" s="181"/>
      <c r="G1150" s="181"/>
      <c r="H1150" s="181"/>
      <c r="I1150" s="181"/>
      <c r="J1150" s="181"/>
      <c r="L1150" s="180">
        <v>1198687135</v>
      </c>
      <c r="M1150" s="180" t="s">
        <v>416</v>
      </c>
      <c r="N1150" s="180" t="s">
        <v>7987</v>
      </c>
      <c r="O1150" s="180">
        <v>2</v>
      </c>
      <c r="P1150" s="181"/>
      <c r="Q1150" s="181"/>
      <c r="R1150" s="181"/>
      <c r="S1150" s="181"/>
      <c r="T1150" s="181"/>
      <c r="U1150" s="181"/>
    </row>
    <row r="1151" spans="1:21" ht="28.2">
      <c r="A1151" s="180">
        <v>1198687135</v>
      </c>
      <c r="B1151" s="180" t="s">
        <v>416</v>
      </c>
      <c r="C1151" s="180" t="s">
        <v>7995</v>
      </c>
      <c r="D1151" s="180">
        <v>1</v>
      </c>
      <c r="E1151" s="181"/>
      <c r="F1151" s="181"/>
      <c r="G1151" s="181"/>
      <c r="H1151" s="181"/>
      <c r="I1151" s="181"/>
      <c r="J1151" s="181"/>
      <c r="L1151" s="180">
        <v>1198687135</v>
      </c>
      <c r="M1151" s="180" t="s">
        <v>416</v>
      </c>
      <c r="N1151" s="180" t="s">
        <v>7995</v>
      </c>
      <c r="O1151" s="180">
        <v>1</v>
      </c>
      <c r="P1151" s="181"/>
      <c r="Q1151" s="181"/>
      <c r="R1151" s="181"/>
      <c r="S1151" s="181"/>
      <c r="T1151" s="181"/>
      <c r="U1151" s="181"/>
    </row>
    <row r="1152" spans="1:21" ht="28.2">
      <c r="A1152" s="180">
        <v>1198687135</v>
      </c>
      <c r="B1152" s="180" t="s">
        <v>416</v>
      </c>
      <c r="C1152" s="180" t="s">
        <v>8002</v>
      </c>
      <c r="D1152" s="180">
        <v>1</v>
      </c>
      <c r="E1152" s="180">
        <v>1</v>
      </c>
      <c r="F1152" s="181"/>
      <c r="G1152" s="181"/>
      <c r="H1152" s="181"/>
      <c r="I1152" s="181"/>
      <c r="J1152" s="181"/>
      <c r="L1152" s="180">
        <v>1198687135</v>
      </c>
      <c r="M1152" s="180" t="s">
        <v>416</v>
      </c>
      <c r="N1152" s="180" t="s">
        <v>8002</v>
      </c>
      <c r="O1152" s="180">
        <v>1</v>
      </c>
      <c r="P1152" s="180">
        <v>1</v>
      </c>
      <c r="Q1152" s="181"/>
      <c r="R1152" s="181"/>
      <c r="S1152" s="181"/>
      <c r="T1152" s="181"/>
      <c r="U1152" s="181"/>
    </row>
    <row r="1153" spans="1:21" ht="28.2">
      <c r="A1153" s="180">
        <v>1198687135</v>
      </c>
      <c r="B1153" s="180" t="s">
        <v>416</v>
      </c>
      <c r="C1153" s="180" t="s">
        <v>8010</v>
      </c>
      <c r="D1153" s="180">
        <v>2</v>
      </c>
      <c r="E1153" s="180">
        <v>2</v>
      </c>
      <c r="F1153" s="180">
        <v>2</v>
      </c>
      <c r="G1153" s="180">
        <v>2</v>
      </c>
      <c r="H1153" s="180">
        <v>2</v>
      </c>
      <c r="I1153" s="180">
        <v>2</v>
      </c>
      <c r="J1153" s="181"/>
      <c r="L1153" s="180">
        <v>1198687135</v>
      </c>
      <c r="M1153" s="180" t="s">
        <v>416</v>
      </c>
      <c r="N1153" s="180" t="s">
        <v>8010</v>
      </c>
      <c r="O1153" s="180">
        <v>2</v>
      </c>
      <c r="P1153" s="180">
        <v>2</v>
      </c>
      <c r="Q1153" s="180">
        <v>2</v>
      </c>
      <c r="R1153" s="180">
        <v>2</v>
      </c>
      <c r="S1153" s="180">
        <v>2</v>
      </c>
      <c r="T1153" s="180">
        <v>2</v>
      </c>
      <c r="U1153" s="180">
        <v>2</v>
      </c>
    </row>
    <row r="1154" spans="1:21" ht="28.2">
      <c r="A1154" s="180">
        <v>1198687135</v>
      </c>
      <c r="B1154" s="180" t="s">
        <v>416</v>
      </c>
      <c r="C1154" s="180" t="s">
        <v>8018</v>
      </c>
      <c r="D1154" s="180">
        <v>1</v>
      </c>
      <c r="E1154" s="180">
        <v>1</v>
      </c>
      <c r="F1154" s="180">
        <v>1</v>
      </c>
      <c r="G1154" s="180">
        <v>1</v>
      </c>
      <c r="H1154" s="181"/>
      <c r="I1154" s="181"/>
      <c r="J1154" s="181"/>
      <c r="L1154" s="180">
        <v>1198687135</v>
      </c>
      <c r="M1154" s="180" t="s">
        <v>416</v>
      </c>
      <c r="N1154" s="180" t="s">
        <v>8018</v>
      </c>
      <c r="O1154" s="180">
        <v>1</v>
      </c>
      <c r="P1154" s="180">
        <v>1</v>
      </c>
      <c r="Q1154" s="180">
        <v>1</v>
      </c>
      <c r="R1154" s="180">
        <v>1</v>
      </c>
      <c r="S1154" s="181"/>
      <c r="T1154" s="181"/>
      <c r="U1154" s="181"/>
    </row>
    <row r="1155" spans="1:21" ht="28.2">
      <c r="A1155" s="180">
        <v>1198687135</v>
      </c>
      <c r="B1155" s="180" t="s">
        <v>416</v>
      </c>
      <c r="C1155" s="180" t="s">
        <v>8027</v>
      </c>
      <c r="D1155" s="180">
        <v>1</v>
      </c>
      <c r="E1155" s="180">
        <v>1</v>
      </c>
      <c r="F1155" s="180">
        <v>1</v>
      </c>
      <c r="G1155" s="180">
        <v>1</v>
      </c>
      <c r="H1155" s="180">
        <v>1</v>
      </c>
      <c r="I1155" s="180">
        <v>1</v>
      </c>
      <c r="J1155" s="181"/>
      <c r="L1155" s="180">
        <v>1198687135</v>
      </c>
      <c r="M1155" s="180" t="s">
        <v>416</v>
      </c>
      <c r="N1155" s="180" t="s">
        <v>8027</v>
      </c>
      <c r="O1155" s="180">
        <v>1</v>
      </c>
      <c r="P1155" s="180">
        <v>1</v>
      </c>
      <c r="Q1155" s="180">
        <v>1</v>
      </c>
      <c r="R1155" s="180">
        <v>1</v>
      </c>
      <c r="S1155" s="180">
        <v>1</v>
      </c>
      <c r="T1155" s="180">
        <v>1</v>
      </c>
      <c r="U1155" s="181"/>
    </row>
    <row r="1156" spans="1:21" ht="28.2">
      <c r="A1156" s="180">
        <v>1198687135</v>
      </c>
      <c r="B1156" s="180" t="s">
        <v>416</v>
      </c>
      <c r="C1156" s="180" t="s">
        <v>8034</v>
      </c>
      <c r="D1156" s="180">
        <v>1</v>
      </c>
      <c r="E1156" s="180">
        <v>1</v>
      </c>
      <c r="F1156" s="180">
        <v>1</v>
      </c>
      <c r="G1156" s="180">
        <v>1</v>
      </c>
      <c r="H1156" s="181"/>
      <c r="I1156" s="181"/>
      <c r="J1156" s="181"/>
      <c r="L1156" s="180">
        <v>1198687135</v>
      </c>
      <c r="M1156" s="180" t="s">
        <v>416</v>
      </c>
      <c r="N1156" s="180" t="s">
        <v>8034</v>
      </c>
      <c r="O1156" s="180">
        <v>1</v>
      </c>
      <c r="P1156" s="180">
        <v>1</v>
      </c>
      <c r="Q1156" s="180">
        <v>1</v>
      </c>
      <c r="R1156" s="180">
        <v>1</v>
      </c>
      <c r="S1156" s="181"/>
      <c r="T1156" s="181"/>
      <c r="U1156" s="181"/>
    </row>
    <row r="1157" spans="1:21" ht="28.2">
      <c r="A1157" s="180">
        <v>1198687135</v>
      </c>
      <c r="B1157" s="180" t="s">
        <v>416</v>
      </c>
      <c r="C1157" s="180" t="s">
        <v>8038</v>
      </c>
      <c r="D1157" s="180">
        <v>1</v>
      </c>
      <c r="E1157" s="180">
        <v>1</v>
      </c>
      <c r="F1157" s="181"/>
      <c r="G1157" s="181"/>
      <c r="H1157" s="181"/>
      <c r="I1157" s="181"/>
      <c r="J1157" s="181"/>
      <c r="L1157" s="180">
        <v>1198687135</v>
      </c>
      <c r="M1157" s="180" t="s">
        <v>416</v>
      </c>
      <c r="N1157" s="180" t="s">
        <v>8038</v>
      </c>
      <c r="O1157" s="180">
        <v>1</v>
      </c>
      <c r="P1157" s="180">
        <v>1</v>
      </c>
      <c r="Q1157" s="181"/>
      <c r="R1157" s="181"/>
      <c r="S1157" s="181"/>
      <c r="T1157" s="181"/>
      <c r="U1157" s="181"/>
    </row>
    <row r="1158" spans="1:21" ht="28.2">
      <c r="A1158" s="180">
        <v>1198687135</v>
      </c>
      <c r="B1158" s="180" t="s">
        <v>416</v>
      </c>
      <c r="C1158" s="180" t="s">
        <v>8045</v>
      </c>
      <c r="D1158" s="180">
        <v>1</v>
      </c>
      <c r="E1158" s="180">
        <v>1</v>
      </c>
      <c r="F1158" s="181"/>
      <c r="G1158" s="181"/>
      <c r="H1158" s="181"/>
      <c r="I1158" s="181"/>
      <c r="J1158" s="181"/>
      <c r="L1158" s="180">
        <v>1198687135</v>
      </c>
      <c r="M1158" s="180" t="s">
        <v>416</v>
      </c>
      <c r="N1158" s="180" t="s">
        <v>8045</v>
      </c>
      <c r="O1158" s="180">
        <v>1</v>
      </c>
      <c r="P1158" s="180">
        <v>1</v>
      </c>
      <c r="Q1158" s="181"/>
      <c r="R1158" s="181"/>
      <c r="S1158" s="181"/>
      <c r="T1158" s="181"/>
      <c r="U1158" s="181"/>
    </row>
    <row r="1159" spans="1:21" ht="28.2">
      <c r="A1159" s="180">
        <v>1198687135</v>
      </c>
      <c r="B1159" s="180" t="s">
        <v>416</v>
      </c>
      <c r="C1159" s="180" t="s">
        <v>8054</v>
      </c>
      <c r="D1159" s="181"/>
      <c r="E1159" s="181"/>
      <c r="F1159" s="181"/>
      <c r="G1159" s="181"/>
      <c r="H1159" s="181"/>
      <c r="I1159" s="181"/>
      <c r="J1159" s="181"/>
      <c r="L1159" s="180">
        <v>1198687135</v>
      </c>
      <c r="M1159" s="180" t="s">
        <v>416</v>
      </c>
      <c r="N1159" s="180" t="s">
        <v>8054</v>
      </c>
      <c r="O1159" s="181"/>
      <c r="P1159" s="181"/>
      <c r="Q1159" s="181"/>
      <c r="R1159" s="181"/>
      <c r="S1159" s="181"/>
      <c r="T1159" s="181"/>
      <c r="U1159" s="181"/>
    </row>
    <row r="1160" spans="1:21" ht="28.2">
      <c r="A1160" s="180">
        <v>1198687135</v>
      </c>
      <c r="B1160" s="180" t="s">
        <v>416</v>
      </c>
      <c r="C1160" s="180" t="s">
        <v>8062</v>
      </c>
      <c r="D1160" s="181"/>
      <c r="E1160" s="181"/>
      <c r="F1160" s="181"/>
      <c r="G1160" s="181"/>
      <c r="H1160" s="181"/>
      <c r="I1160" s="181"/>
      <c r="J1160" s="181"/>
      <c r="L1160" s="180">
        <v>1198687135</v>
      </c>
      <c r="M1160" s="180" t="s">
        <v>416</v>
      </c>
      <c r="N1160" s="180" t="s">
        <v>8062</v>
      </c>
      <c r="O1160" s="181"/>
      <c r="P1160" s="181"/>
      <c r="Q1160" s="181"/>
      <c r="R1160" s="181"/>
      <c r="S1160" s="181"/>
      <c r="T1160" s="181"/>
      <c r="U1160" s="181"/>
    </row>
    <row r="1161" spans="1:21" ht="28.2">
      <c r="A1161" s="180">
        <v>1198687135</v>
      </c>
      <c r="B1161" s="180" t="s">
        <v>416</v>
      </c>
      <c r="C1161" s="180" t="s">
        <v>8070</v>
      </c>
      <c r="D1161" s="181"/>
      <c r="E1161" s="181"/>
      <c r="F1161" s="181"/>
      <c r="G1161" s="181"/>
      <c r="H1161" s="181"/>
      <c r="I1161" s="181"/>
      <c r="J1161" s="181"/>
      <c r="L1161" s="180">
        <v>1198687135</v>
      </c>
      <c r="M1161" s="180" t="s">
        <v>416</v>
      </c>
      <c r="N1161" s="180" t="s">
        <v>8070</v>
      </c>
      <c r="O1161" s="181"/>
      <c r="P1161" s="181"/>
      <c r="Q1161" s="181"/>
      <c r="R1161" s="181"/>
      <c r="S1161" s="181"/>
      <c r="T1161" s="181"/>
      <c r="U1161" s="181"/>
    </row>
    <row r="1162" spans="1:21" ht="28.2">
      <c r="A1162" s="180">
        <v>1198687135</v>
      </c>
      <c r="B1162" s="180" t="s">
        <v>416</v>
      </c>
      <c r="C1162" s="180" t="s">
        <v>8074</v>
      </c>
      <c r="D1162" s="180">
        <v>1</v>
      </c>
      <c r="E1162" s="180">
        <v>1</v>
      </c>
      <c r="F1162" s="180">
        <v>1</v>
      </c>
      <c r="G1162" s="180">
        <v>1</v>
      </c>
      <c r="H1162" s="181"/>
      <c r="I1162" s="181"/>
      <c r="J1162" s="181"/>
      <c r="L1162" s="180">
        <v>1198687135</v>
      </c>
      <c r="M1162" s="180" t="s">
        <v>416</v>
      </c>
      <c r="N1162" s="180" t="s">
        <v>8074</v>
      </c>
      <c r="O1162" s="180">
        <v>1</v>
      </c>
      <c r="P1162" s="180">
        <v>1</v>
      </c>
      <c r="Q1162" s="180">
        <v>1</v>
      </c>
      <c r="R1162" s="180">
        <v>1</v>
      </c>
      <c r="S1162" s="181"/>
      <c r="T1162" s="181"/>
      <c r="U1162" s="181"/>
    </row>
    <row r="1163" spans="1:21" ht="28.2">
      <c r="A1163" s="180">
        <v>1198687135</v>
      </c>
      <c r="B1163" s="180" t="s">
        <v>416</v>
      </c>
      <c r="C1163" s="180" t="s">
        <v>8082</v>
      </c>
      <c r="D1163" s="180">
        <v>1</v>
      </c>
      <c r="E1163" s="180">
        <v>1</v>
      </c>
      <c r="F1163" s="181"/>
      <c r="G1163" s="181"/>
      <c r="H1163" s="181"/>
      <c r="I1163" s="181"/>
      <c r="J1163" s="181"/>
      <c r="L1163" s="180">
        <v>1198687135</v>
      </c>
      <c r="M1163" s="180" t="s">
        <v>416</v>
      </c>
      <c r="N1163" s="180" t="s">
        <v>8082</v>
      </c>
      <c r="O1163" s="180">
        <v>1</v>
      </c>
      <c r="P1163" s="180">
        <v>1</v>
      </c>
      <c r="Q1163" s="181"/>
      <c r="R1163" s="181"/>
      <c r="S1163" s="181"/>
      <c r="T1163" s="181"/>
      <c r="U1163" s="181"/>
    </row>
    <row r="1164" spans="1:21" ht="28.2">
      <c r="A1164" s="180">
        <v>1198687135</v>
      </c>
      <c r="B1164" s="180" t="s">
        <v>416</v>
      </c>
      <c r="C1164" s="180" t="s">
        <v>8087</v>
      </c>
      <c r="D1164" s="181"/>
      <c r="E1164" s="181"/>
      <c r="F1164" s="181"/>
      <c r="G1164" s="181"/>
      <c r="H1164" s="181"/>
      <c r="I1164" s="181"/>
      <c r="J1164" s="181"/>
      <c r="L1164" s="180">
        <v>1198687135</v>
      </c>
      <c r="M1164" s="180" t="s">
        <v>416</v>
      </c>
      <c r="N1164" s="180" t="s">
        <v>8087</v>
      </c>
      <c r="O1164" s="181"/>
      <c r="P1164" s="181"/>
      <c r="Q1164" s="181"/>
      <c r="R1164" s="181"/>
      <c r="S1164" s="181"/>
      <c r="T1164" s="181"/>
      <c r="U1164" s="181"/>
    </row>
    <row r="1165" spans="1:21" ht="28.2">
      <c r="A1165" s="180">
        <v>1198687135</v>
      </c>
      <c r="B1165" s="180" t="s">
        <v>416</v>
      </c>
      <c r="C1165" s="180" t="s">
        <v>8091</v>
      </c>
      <c r="D1165" s="180">
        <v>1</v>
      </c>
      <c r="E1165" s="180">
        <v>1</v>
      </c>
      <c r="F1165" s="181"/>
      <c r="G1165" s="181"/>
      <c r="H1165" s="181"/>
      <c r="I1165" s="181"/>
      <c r="J1165" s="181"/>
      <c r="L1165" s="180">
        <v>1198687135</v>
      </c>
      <c r="M1165" s="180" t="s">
        <v>416</v>
      </c>
      <c r="N1165" s="180" t="s">
        <v>8091</v>
      </c>
      <c r="O1165" s="180">
        <v>1</v>
      </c>
      <c r="P1165" s="180">
        <v>1</v>
      </c>
      <c r="Q1165" s="181"/>
      <c r="R1165" s="181"/>
      <c r="S1165" s="181"/>
      <c r="T1165" s="180">
        <v>1</v>
      </c>
      <c r="U1165" s="180">
        <v>1</v>
      </c>
    </row>
    <row r="1166" spans="1:21" ht="28.2">
      <c r="A1166" s="180">
        <v>1198687135</v>
      </c>
      <c r="B1166" s="180" t="s">
        <v>416</v>
      </c>
      <c r="C1166" s="180" t="s">
        <v>8095</v>
      </c>
      <c r="D1166" s="180">
        <v>1</v>
      </c>
      <c r="E1166" s="180">
        <v>1</v>
      </c>
      <c r="F1166" s="180">
        <v>1</v>
      </c>
      <c r="G1166" s="180">
        <v>1</v>
      </c>
      <c r="H1166" s="180">
        <v>1</v>
      </c>
      <c r="I1166" s="180">
        <v>1</v>
      </c>
      <c r="J1166" s="181"/>
      <c r="L1166" s="180">
        <v>1198687135</v>
      </c>
      <c r="M1166" s="180" t="s">
        <v>416</v>
      </c>
      <c r="N1166" s="180" t="s">
        <v>8095</v>
      </c>
      <c r="O1166" s="180">
        <v>1</v>
      </c>
      <c r="P1166" s="180">
        <v>1</v>
      </c>
      <c r="Q1166" s="180">
        <v>1</v>
      </c>
      <c r="R1166" s="180">
        <v>1</v>
      </c>
      <c r="S1166" s="180">
        <v>1</v>
      </c>
      <c r="T1166" s="180">
        <v>1</v>
      </c>
      <c r="U1166" s="181"/>
    </row>
    <row r="1167" spans="1:21" ht="28.2">
      <c r="A1167" s="180">
        <v>1198687135</v>
      </c>
      <c r="B1167" s="180" t="s">
        <v>416</v>
      </c>
      <c r="C1167" s="180" t="s">
        <v>8101</v>
      </c>
      <c r="D1167" s="180">
        <v>1</v>
      </c>
      <c r="E1167" s="180">
        <v>1</v>
      </c>
      <c r="F1167" s="181"/>
      <c r="G1167" s="181"/>
      <c r="H1167" s="181"/>
      <c r="I1167" s="181"/>
      <c r="J1167" s="181"/>
      <c r="L1167" s="180">
        <v>1198687135</v>
      </c>
      <c r="M1167" s="180" t="s">
        <v>416</v>
      </c>
      <c r="N1167" s="180" t="s">
        <v>8101</v>
      </c>
      <c r="O1167" s="180">
        <v>1</v>
      </c>
      <c r="P1167" s="180">
        <v>1</v>
      </c>
      <c r="Q1167" s="181"/>
      <c r="R1167" s="181"/>
      <c r="S1167" s="181"/>
      <c r="T1167" s="181"/>
      <c r="U1167" s="181"/>
    </row>
    <row r="1168" spans="1:21" ht="28.2">
      <c r="A1168" s="180">
        <v>1198687135</v>
      </c>
      <c r="B1168" s="180" t="s">
        <v>416</v>
      </c>
      <c r="C1168" s="180" t="s">
        <v>8109</v>
      </c>
      <c r="D1168" s="180">
        <v>2</v>
      </c>
      <c r="E1168" s="180">
        <v>2</v>
      </c>
      <c r="F1168" s="180">
        <v>2</v>
      </c>
      <c r="G1168" s="180">
        <v>1</v>
      </c>
      <c r="H1168" s="180">
        <v>2</v>
      </c>
      <c r="I1168" s="180">
        <v>2</v>
      </c>
      <c r="J1168" s="181"/>
      <c r="L1168" s="180">
        <v>1198687135</v>
      </c>
      <c r="M1168" s="180" t="s">
        <v>416</v>
      </c>
      <c r="N1168" s="180" t="s">
        <v>8109</v>
      </c>
      <c r="O1168" s="180">
        <v>2</v>
      </c>
      <c r="P1168" s="180">
        <v>2</v>
      </c>
      <c r="Q1168" s="180">
        <v>2</v>
      </c>
      <c r="R1168" s="180">
        <v>1</v>
      </c>
      <c r="S1168" s="180">
        <v>2</v>
      </c>
      <c r="T1168" s="180">
        <v>2</v>
      </c>
      <c r="U1168" s="180">
        <v>2</v>
      </c>
    </row>
    <row r="1169" spans="1:21" ht="28.2">
      <c r="A1169" s="180">
        <v>1198687135</v>
      </c>
      <c r="B1169" s="180" t="s">
        <v>416</v>
      </c>
      <c r="C1169" s="180" t="s">
        <v>8117</v>
      </c>
      <c r="D1169" s="180">
        <v>1</v>
      </c>
      <c r="E1169" s="180">
        <v>1</v>
      </c>
      <c r="F1169" s="180">
        <v>1</v>
      </c>
      <c r="G1169" s="180">
        <v>1</v>
      </c>
      <c r="H1169" s="180">
        <v>1</v>
      </c>
      <c r="I1169" s="180">
        <v>1</v>
      </c>
      <c r="J1169" s="181"/>
      <c r="L1169" s="180">
        <v>1198687135</v>
      </c>
      <c r="M1169" s="180" t="s">
        <v>416</v>
      </c>
      <c r="N1169" s="180" t="s">
        <v>8117</v>
      </c>
      <c r="O1169" s="180">
        <v>1</v>
      </c>
      <c r="P1169" s="180">
        <v>1</v>
      </c>
      <c r="Q1169" s="180">
        <v>1</v>
      </c>
      <c r="R1169" s="180">
        <v>1</v>
      </c>
      <c r="S1169" s="180">
        <v>1</v>
      </c>
      <c r="T1169" s="180">
        <v>1</v>
      </c>
      <c r="U1169" s="180">
        <v>1</v>
      </c>
    </row>
    <row r="1170" spans="1:21" ht="28.2">
      <c r="A1170" s="180">
        <v>1198687135</v>
      </c>
      <c r="B1170" s="180" t="s">
        <v>416</v>
      </c>
      <c r="C1170" s="180" t="s">
        <v>10769</v>
      </c>
      <c r="D1170" s="181"/>
      <c r="E1170" s="181"/>
      <c r="F1170" s="181"/>
      <c r="G1170" s="181"/>
      <c r="H1170" s="181"/>
      <c r="I1170" s="181"/>
      <c r="J1170" s="181"/>
      <c r="L1170" s="180">
        <v>1198687135</v>
      </c>
      <c r="M1170" s="180" t="s">
        <v>416</v>
      </c>
      <c r="N1170" s="180" t="s">
        <v>10769</v>
      </c>
      <c r="O1170" s="181"/>
      <c r="P1170" s="181"/>
      <c r="Q1170" s="181"/>
      <c r="R1170" s="181"/>
      <c r="S1170" s="181"/>
      <c r="T1170" s="181"/>
      <c r="U1170" s="181"/>
    </row>
    <row r="1171" spans="1:21" ht="28.2">
      <c r="A1171" s="180">
        <v>1198687135</v>
      </c>
      <c r="B1171" s="180" t="s">
        <v>416</v>
      </c>
      <c r="C1171" s="180" t="s">
        <v>8132</v>
      </c>
      <c r="D1171" s="180">
        <v>1</v>
      </c>
      <c r="E1171" s="180">
        <v>1</v>
      </c>
      <c r="F1171" s="180">
        <v>1</v>
      </c>
      <c r="G1171" s="180">
        <v>1</v>
      </c>
      <c r="H1171" s="180">
        <v>1</v>
      </c>
      <c r="I1171" s="180">
        <v>1</v>
      </c>
      <c r="J1171" s="181"/>
      <c r="L1171" s="180">
        <v>1198687135</v>
      </c>
      <c r="M1171" s="180" t="s">
        <v>416</v>
      </c>
      <c r="N1171" s="180" t="s">
        <v>8132</v>
      </c>
      <c r="O1171" s="180">
        <v>1</v>
      </c>
      <c r="P1171" s="180">
        <v>1</v>
      </c>
      <c r="Q1171" s="180">
        <v>1</v>
      </c>
      <c r="R1171" s="180">
        <v>1</v>
      </c>
      <c r="S1171" s="180">
        <v>1</v>
      </c>
      <c r="T1171" s="180">
        <v>1</v>
      </c>
      <c r="U1171" s="180">
        <v>1</v>
      </c>
    </row>
    <row r="1172" spans="1:21" ht="28.2">
      <c r="A1172" s="180">
        <v>1198687135</v>
      </c>
      <c r="B1172" s="180" t="s">
        <v>416</v>
      </c>
      <c r="C1172" s="180" t="s">
        <v>8139</v>
      </c>
      <c r="D1172" s="180">
        <v>1</v>
      </c>
      <c r="E1172" s="181"/>
      <c r="F1172" s="181"/>
      <c r="G1172" s="181"/>
      <c r="H1172" s="181"/>
      <c r="I1172" s="181"/>
      <c r="J1172" s="181"/>
      <c r="L1172" s="180">
        <v>1198687135</v>
      </c>
      <c r="M1172" s="180" t="s">
        <v>416</v>
      </c>
      <c r="N1172" s="180" t="s">
        <v>8139</v>
      </c>
      <c r="O1172" s="180">
        <v>1</v>
      </c>
      <c r="P1172" s="181"/>
      <c r="Q1172" s="181"/>
      <c r="R1172" s="181"/>
      <c r="S1172" s="181"/>
      <c r="T1172" s="181"/>
      <c r="U1172" s="181"/>
    </row>
    <row r="1173" spans="1:21" ht="28.2">
      <c r="A1173" s="180">
        <v>1198687135</v>
      </c>
      <c r="B1173" s="180" t="s">
        <v>416</v>
      </c>
      <c r="C1173" s="180" t="s">
        <v>8143</v>
      </c>
      <c r="D1173" s="180">
        <v>1</v>
      </c>
      <c r="E1173" s="180">
        <v>1</v>
      </c>
      <c r="F1173" s="180">
        <v>1</v>
      </c>
      <c r="G1173" s="180">
        <v>1</v>
      </c>
      <c r="H1173" s="181"/>
      <c r="I1173" s="181"/>
      <c r="J1173" s="181"/>
      <c r="L1173" s="180">
        <v>1198687135</v>
      </c>
      <c r="M1173" s="180" t="s">
        <v>416</v>
      </c>
      <c r="N1173" s="180" t="s">
        <v>8143</v>
      </c>
      <c r="O1173" s="180">
        <v>1</v>
      </c>
      <c r="P1173" s="180">
        <v>1</v>
      </c>
      <c r="Q1173" s="180">
        <v>1</v>
      </c>
      <c r="R1173" s="180">
        <v>1</v>
      </c>
      <c r="S1173" s="181"/>
      <c r="T1173" s="181"/>
      <c r="U1173" s="181"/>
    </row>
    <row r="1174" spans="1:21" ht="28.2">
      <c r="A1174" s="180">
        <v>1198687135</v>
      </c>
      <c r="B1174" s="180" t="s">
        <v>416</v>
      </c>
      <c r="C1174" s="180" t="s">
        <v>8147</v>
      </c>
      <c r="D1174" s="180">
        <v>1</v>
      </c>
      <c r="E1174" s="180">
        <v>1</v>
      </c>
      <c r="F1174" s="180">
        <v>1</v>
      </c>
      <c r="G1174" s="180">
        <v>1</v>
      </c>
      <c r="H1174" s="180">
        <v>1</v>
      </c>
      <c r="I1174" s="180">
        <v>1</v>
      </c>
      <c r="J1174" s="181"/>
      <c r="L1174" s="180">
        <v>1198687135</v>
      </c>
      <c r="M1174" s="180" t="s">
        <v>416</v>
      </c>
      <c r="N1174" s="180" t="s">
        <v>8147</v>
      </c>
      <c r="O1174" s="180">
        <v>1</v>
      </c>
      <c r="P1174" s="180">
        <v>1</v>
      </c>
      <c r="Q1174" s="180">
        <v>1</v>
      </c>
      <c r="R1174" s="180">
        <v>1</v>
      </c>
      <c r="S1174" s="180">
        <v>1</v>
      </c>
      <c r="T1174" s="180">
        <v>1</v>
      </c>
      <c r="U1174" s="180">
        <v>1</v>
      </c>
    </row>
    <row r="1175" spans="1:21" ht="28.2">
      <c r="A1175" s="180">
        <v>1198687135</v>
      </c>
      <c r="B1175" s="180" t="s">
        <v>416</v>
      </c>
      <c r="C1175" s="180" t="s">
        <v>8153</v>
      </c>
      <c r="D1175" s="180">
        <v>1</v>
      </c>
      <c r="E1175" s="180">
        <v>1</v>
      </c>
      <c r="F1175" s="181"/>
      <c r="G1175" s="181"/>
      <c r="H1175" s="181"/>
      <c r="I1175" s="181"/>
      <c r="J1175" s="181"/>
      <c r="L1175" s="180">
        <v>1198687135</v>
      </c>
      <c r="M1175" s="180" t="s">
        <v>416</v>
      </c>
      <c r="N1175" s="180" t="s">
        <v>8153</v>
      </c>
      <c r="O1175" s="180">
        <v>1</v>
      </c>
      <c r="P1175" s="180">
        <v>1</v>
      </c>
      <c r="Q1175" s="181"/>
      <c r="R1175" s="181"/>
      <c r="S1175" s="181"/>
      <c r="T1175" s="181"/>
      <c r="U1175" s="181"/>
    </row>
    <row r="1176" spans="1:21" ht="28.2">
      <c r="A1176" s="180">
        <v>1198687135</v>
      </c>
      <c r="B1176" s="180" t="s">
        <v>416</v>
      </c>
      <c r="C1176" s="180" t="s">
        <v>8157</v>
      </c>
      <c r="D1176" s="181"/>
      <c r="E1176" s="181"/>
      <c r="F1176" s="181"/>
      <c r="G1176" s="181"/>
      <c r="H1176" s="181"/>
      <c r="I1176" s="181"/>
      <c r="J1176" s="181"/>
      <c r="L1176" s="180">
        <v>1198687135</v>
      </c>
      <c r="M1176" s="180" t="s">
        <v>416</v>
      </c>
      <c r="N1176" s="180" t="s">
        <v>8157</v>
      </c>
      <c r="O1176" s="181"/>
      <c r="P1176" s="181"/>
      <c r="Q1176" s="181"/>
      <c r="R1176" s="181"/>
      <c r="S1176" s="181"/>
      <c r="T1176" s="181"/>
      <c r="U1176" s="181"/>
    </row>
    <row r="1177" spans="1:21" ht="28.2">
      <c r="A1177" s="180">
        <v>1198687135</v>
      </c>
      <c r="B1177" s="180" t="s">
        <v>416</v>
      </c>
      <c r="C1177" s="180" t="s">
        <v>8165</v>
      </c>
      <c r="D1177" s="181"/>
      <c r="E1177" s="181"/>
      <c r="F1177" s="181"/>
      <c r="G1177" s="181"/>
      <c r="H1177" s="181"/>
      <c r="I1177" s="181"/>
      <c r="J1177" s="181"/>
      <c r="L1177" s="180">
        <v>1198687135</v>
      </c>
      <c r="M1177" s="180" t="s">
        <v>416</v>
      </c>
      <c r="N1177" s="180" t="s">
        <v>8165</v>
      </c>
      <c r="O1177" s="181"/>
      <c r="P1177" s="181"/>
      <c r="Q1177" s="181"/>
      <c r="R1177" s="181"/>
      <c r="S1177" s="181"/>
      <c r="T1177" s="181"/>
      <c r="U1177" s="181"/>
    </row>
    <row r="1178" spans="1:21" ht="28.2">
      <c r="A1178" s="180">
        <v>1198687135</v>
      </c>
      <c r="B1178" s="180" t="s">
        <v>416</v>
      </c>
      <c r="C1178" s="180" t="s">
        <v>8124</v>
      </c>
      <c r="D1178" s="180">
        <v>1</v>
      </c>
      <c r="E1178" s="180">
        <v>1</v>
      </c>
      <c r="F1178" s="180">
        <v>1</v>
      </c>
      <c r="G1178" s="180">
        <v>1</v>
      </c>
      <c r="H1178" s="180">
        <v>1</v>
      </c>
      <c r="I1178" s="180">
        <v>1</v>
      </c>
      <c r="J1178" s="181"/>
      <c r="L1178" s="180">
        <v>1198687135</v>
      </c>
      <c r="M1178" s="180" t="s">
        <v>416</v>
      </c>
      <c r="N1178" s="180" t="s">
        <v>8124</v>
      </c>
      <c r="O1178" s="180">
        <v>1</v>
      </c>
      <c r="P1178" s="180">
        <v>1</v>
      </c>
      <c r="Q1178" s="180">
        <v>1</v>
      </c>
      <c r="R1178" s="180">
        <v>1</v>
      </c>
      <c r="S1178" s="180">
        <v>1</v>
      </c>
      <c r="T1178" s="180">
        <v>1</v>
      </c>
      <c r="U1178" s="180">
        <v>1</v>
      </c>
    </row>
    <row r="1179" spans="1:21" ht="28.2">
      <c r="A1179" s="180">
        <v>1198687135</v>
      </c>
      <c r="B1179" s="180" t="s">
        <v>416</v>
      </c>
      <c r="C1179" s="180" t="s">
        <v>8169</v>
      </c>
      <c r="D1179" s="181"/>
      <c r="E1179" s="181"/>
      <c r="F1179" s="181"/>
      <c r="G1179" s="181"/>
      <c r="H1179" s="181"/>
      <c r="I1179" s="181"/>
      <c r="J1179" s="181"/>
      <c r="L1179" s="180">
        <v>1198687135</v>
      </c>
      <c r="M1179" s="180" t="s">
        <v>416</v>
      </c>
      <c r="N1179" s="180" t="s">
        <v>8169</v>
      </c>
      <c r="O1179" s="181"/>
      <c r="P1179" s="181"/>
      <c r="Q1179" s="181"/>
      <c r="R1179" s="181"/>
      <c r="S1179" s="181"/>
      <c r="T1179" s="181"/>
      <c r="U1179" s="181"/>
    </row>
    <row r="1180" spans="1:21" ht="28.2">
      <c r="A1180" s="180">
        <v>1198687135</v>
      </c>
      <c r="B1180" s="180" t="s">
        <v>416</v>
      </c>
      <c r="C1180" s="180" t="s">
        <v>8173</v>
      </c>
      <c r="D1180" s="180">
        <v>1</v>
      </c>
      <c r="E1180" s="180">
        <v>1</v>
      </c>
      <c r="F1180" s="180">
        <v>1</v>
      </c>
      <c r="G1180" s="180">
        <v>1</v>
      </c>
      <c r="H1180" s="181"/>
      <c r="I1180" s="181"/>
      <c r="J1180" s="181"/>
      <c r="L1180" s="180">
        <v>1198687135</v>
      </c>
      <c r="M1180" s="180" t="s">
        <v>416</v>
      </c>
      <c r="N1180" s="180" t="s">
        <v>8173</v>
      </c>
      <c r="O1180" s="180">
        <v>1</v>
      </c>
      <c r="P1180" s="180">
        <v>1</v>
      </c>
      <c r="Q1180" s="180">
        <v>1</v>
      </c>
      <c r="R1180" s="180">
        <v>1</v>
      </c>
      <c r="S1180" s="181"/>
      <c r="T1180" s="181"/>
      <c r="U1180" s="181"/>
    </row>
    <row r="1181" spans="1:21" ht="28.2">
      <c r="A1181" s="180">
        <v>1198687135</v>
      </c>
      <c r="B1181" s="180" t="s">
        <v>416</v>
      </c>
      <c r="C1181" s="180" t="s">
        <v>8182</v>
      </c>
      <c r="D1181" s="180">
        <v>1</v>
      </c>
      <c r="E1181" s="181"/>
      <c r="F1181" s="181"/>
      <c r="G1181" s="181"/>
      <c r="H1181" s="181"/>
      <c r="I1181" s="181"/>
      <c r="J1181" s="181"/>
      <c r="L1181" s="180">
        <v>1198687135</v>
      </c>
      <c r="M1181" s="180" t="s">
        <v>416</v>
      </c>
      <c r="N1181" s="180" t="s">
        <v>8182</v>
      </c>
      <c r="O1181" s="180">
        <v>1</v>
      </c>
      <c r="P1181" s="181"/>
      <c r="Q1181" s="181"/>
      <c r="R1181" s="181"/>
      <c r="S1181" s="181"/>
      <c r="T1181" s="180">
        <v>1</v>
      </c>
      <c r="U1181" s="180">
        <v>1</v>
      </c>
    </row>
    <row r="1182" spans="1:21" ht="28.2">
      <c r="A1182" s="180">
        <v>1198687135</v>
      </c>
      <c r="B1182" s="180" t="s">
        <v>416</v>
      </c>
      <c r="C1182" s="180" t="s">
        <v>8188</v>
      </c>
      <c r="D1182" s="180">
        <v>1</v>
      </c>
      <c r="E1182" s="180">
        <v>1</v>
      </c>
      <c r="F1182" s="180">
        <v>1</v>
      </c>
      <c r="G1182" s="180">
        <v>1</v>
      </c>
      <c r="H1182" s="180">
        <v>1</v>
      </c>
      <c r="I1182" s="180">
        <v>1</v>
      </c>
      <c r="J1182" s="181"/>
      <c r="L1182" s="180">
        <v>1198687135</v>
      </c>
      <c r="M1182" s="180" t="s">
        <v>416</v>
      </c>
      <c r="N1182" s="180" t="s">
        <v>8188</v>
      </c>
      <c r="O1182" s="180">
        <v>1</v>
      </c>
      <c r="P1182" s="180">
        <v>1</v>
      </c>
      <c r="Q1182" s="180">
        <v>1</v>
      </c>
      <c r="R1182" s="180">
        <v>1</v>
      </c>
      <c r="S1182" s="180">
        <v>1</v>
      </c>
      <c r="T1182" s="180">
        <v>1</v>
      </c>
      <c r="U1182" s="180">
        <v>1</v>
      </c>
    </row>
    <row r="1183" spans="1:21" ht="28.2">
      <c r="A1183" s="180">
        <v>1198687135</v>
      </c>
      <c r="B1183" s="180" t="s">
        <v>416</v>
      </c>
      <c r="C1183" s="180" t="s">
        <v>8192</v>
      </c>
      <c r="D1183" s="181"/>
      <c r="E1183" s="181"/>
      <c r="F1183" s="181"/>
      <c r="G1183" s="181"/>
      <c r="H1183" s="181"/>
      <c r="I1183" s="181"/>
      <c r="J1183" s="181"/>
      <c r="L1183" s="180">
        <v>1198687135</v>
      </c>
      <c r="M1183" s="180" t="s">
        <v>416</v>
      </c>
      <c r="N1183" s="180" t="s">
        <v>8192</v>
      </c>
      <c r="O1183" s="181"/>
      <c r="P1183" s="181"/>
      <c r="Q1183" s="181"/>
      <c r="R1183" s="181"/>
      <c r="S1183" s="181"/>
      <c r="T1183" s="181"/>
      <c r="U1183" s="181"/>
    </row>
    <row r="1184" spans="1:21" ht="28.2">
      <c r="A1184" s="180">
        <v>1198687135</v>
      </c>
      <c r="B1184" s="180" t="s">
        <v>416</v>
      </c>
      <c r="C1184" s="180" t="s">
        <v>8196</v>
      </c>
      <c r="D1184" s="181"/>
      <c r="E1184" s="181"/>
      <c r="F1184" s="181"/>
      <c r="G1184" s="181"/>
      <c r="H1184" s="181"/>
      <c r="I1184" s="181"/>
      <c r="J1184" s="181"/>
      <c r="L1184" s="180">
        <v>1198687135</v>
      </c>
      <c r="M1184" s="180" t="s">
        <v>416</v>
      </c>
      <c r="N1184" s="180" t="s">
        <v>8196</v>
      </c>
      <c r="O1184" s="181"/>
      <c r="P1184" s="181"/>
      <c r="Q1184" s="181"/>
      <c r="R1184" s="181"/>
      <c r="S1184" s="181"/>
      <c r="T1184" s="181"/>
      <c r="U1184" s="181"/>
    </row>
    <row r="1185" spans="1:21" ht="28.2">
      <c r="A1185" s="180">
        <v>1198687135</v>
      </c>
      <c r="B1185" s="180" t="s">
        <v>416</v>
      </c>
      <c r="C1185" s="180" t="s">
        <v>8200</v>
      </c>
      <c r="D1185" s="180">
        <v>1</v>
      </c>
      <c r="E1185" s="180">
        <v>1</v>
      </c>
      <c r="F1185" s="180">
        <v>1</v>
      </c>
      <c r="G1185" s="180">
        <v>1</v>
      </c>
      <c r="H1185" s="180">
        <v>1</v>
      </c>
      <c r="I1185" s="180">
        <v>1</v>
      </c>
      <c r="J1185" s="181"/>
      <c r="L1185" s="180">
        <v>1198687135</v>
      </c>
      <c r="M1185" s="180" t="s">
        <v>416</v>
      </c>
      <c r="N1185" s="180" t="s">
        <v>8200</v>
      </c>
      <c r="O1185" s="180">
        <v>1</v>
      </c>
      <c r="P1185" s="180">
        <v>1</v>
      </c>
      <c r="Q1185" s="180">
        <v>1</v>
      </c>
      <c r="R1185" s="180">
        <v>1</v>
      </c>
      <c r="S1185" s="180">
        <v>1</v>
      </c>
      <c r="T1185" s="180">
        <v>1</v>
      </c>
      <c r="U1185" s="181"/>
    </row>
    <row r="1186" spans="1:21" ht="28.2">
      <c r="A1186" s="180">
        <v>1198687135</v>
      </c>
      <c r="B1186" s="180" t="s">
        <v>416</v>
      </c>
      <c r="C1186" s="180" t="s">
        <v>8208</v>
      </c>
      <c r="D1186" s="180">
        <v>1</v>
      </c>
      <c r="E1186" s="180">
        <v>1</v>
      </c>
      <c r="F1186" s="180">
        <v>2</v>
      </c>
      <c r="G1186" s="180">
        <v>2</v>
      </c>
      <c r="H1186" s="180">
        <v>2</v>
      </c>
      <c r="I1186" s="180">
        <v>2</v>
      </c>
      <c r="J1186" s="181"/>
      <c r="L1186" s="180">
        <v>1198687135</v>
      </c>
      <c r="M1186" s="180" t="s">
        <v>416</v>
      </c>
      <c r="N1186" s="180" t="s">
        <v>8208</v>
      </c>
      <c r="O1186" s="180">
        <v>1</v>
      </c>
      <c r="P1186" s="180">
        <v>1</v>
      </c>
      <c r="Q1186" s="180">
        <v>2</v>
      </c>
      <c r="R1186" s="180">
        <v>2</v>
      </c>
      <c r="S1186" s="180">
        <v>2</v>
      </c>
      <c r="T1186" s="180">
        <v>2</v>
      </c>
      <c r="U1186" s="180">
        <v>2</v>
      </c>
    </row>
    <row r="1187" spans="1:21" ht="28.2">
      <c r="A1187" s="180">
        <v>1198687135</v>
      </c>
      <c r="B1187" s="180" t="s">
        <v>416</v>
      </c>
      <c r="C1187" s="180" t="s">
        <v>8216</v>
      </c>
      <c r="D1187" s="180">
        <v>1</v>
      </c>
      <c r="E1187" s="180">
        <v>1</v>
      </c>
      <c r="F1187" s="180">
        <v>1</v>
      </c>
      <c r="G1187" s="180">
        <v>1</v>
      </c>
      <c r="H1187" s="180">
        <v>1</v>
      </c>
      <c r="I1187" s="180">
        <v>1</v>
      </c>
      <c r="J1187" s="181"/>
      <c r="L1187" s="180">
        <v>1198687135</v>
      </c>
      <c r="M1187" s="180" t="s">
        <v>416</v>
      </c>
      <c r="N1187" s="180" t="s">
        <v>8216</v>
      </c>
      <c r="O1187" s="180">
        <v>1</v>
      </c>
      <c r="P1187" s="180">
        <v>1</v>
      </c>
      <c r="Q1187" s="180">
        <v>1</v>
      </c>
      <c r="R1187" s="180">
        <v>1</v>
      </c>
      <c r="S1187" s="180">
        <v>1</v>
      </c>
      <c r="T1187" s="180">
        <v>1</v>
      </c>
      <c r="U1187" s="180">
        <v>1</v>
      </c>
    </row>
    <row r="1188" spans="1:21" ht="28.2">
      <c r="A1188" s="180">
        <v>1198687135</v>
      </c>
      <c r="B1188" s="180" t="s">
        <v>416</v>
      </c>
      <c r="C1188" s="180" t="s">
        <v>8224</v>
      </c>
      <c r="D1188" s="180">
        <v>1</v>
      </c>
      <c r="E1188" s="180">
        <v>1</v>
      </c>
      <c r="F1188" s="180">
        <v>1</v>
      </c>
      <c r="G1188" s="180">
        <v>1</v>
      </c>
      <c r="H1188" s="180">
        <v>1</v>
      </c>
      <c r="I1188" s="180">
        <v>1</v>
      </c>
      <c r="J1188" s="181"/>
      <c r="L1188" s="180">
        <v>1198687135</v>
      </c>
      <c r="M1188" s="180" t="s">
        <v>416</v>
      </c>
      <c r="N1188" s="180" t="s">
        <v>8224</v>
      </c>
      <c r="O1188" s="180">
        <v>1</v>
      </c>
      <c r="P1188" s="180">
        <v>1</v>
      </c>
      <c r="Q1188" s="180">
        <v>1</v>
      </c>
      <c r="R1188" s="180">
        <v>1</v>
      </c>
      <c r="S1188" s="180">
        <v>1</v>
      </c>
      <c r="T1188" s="180">
        <v>1</v>
      </c>
      <c r="U1188" s="180">
        <v>1</v>
      </c>
    </row>
    <row r="1189" spans="1:21" ht="28.2">
      <c r="A1189" s="180">
        <v>1198687135</v>
      </c>
      <c r="B1189" s="180" t="s">
        <v>416</v>
      </c>
      <c r="C1189" s="180" t="s">
        <v>8232</v>
      </c>
      <c r="D1189" s="180">
        <v>1</v>
      </c>
      <c r="E1189" s="180">
        <v>1</v>
      </c>
      <c r="F1189" s="181"/>
      <c r="G1189" s="181"/>
      <c r="H1189" s="181"/>
      <c r="I1189" s="181"/>
      <c r="J1189" s="181"/>
      <c r="L1189" s="180">
        <v>1198687135</v>
      </c>
      <c r="M1189" s="180" t="s">
        <v>416</v>
      </c>
      <c r="N1189" s="180" t="s">
        <v>8232</v>
      </c>
      <c r="O1189" s="180">
        <v>1</v>
      </c>
      <c r="P1189" s="180">
        <v>1</v>
      </c>
      <c r="Q1189" s="181"/>
      <c r="R1189" s="181"/>
      <c r="S1189" s="181"/>
      <c r="T1189" s="181"/>
      <c r="U1189" s="181"/>
    </row>
    <row r="1190" spans="1:21" ht="28.2">
      <c r="A1190" s="180">
        <v>1198687135</v>
      </c>
      <c r="B1190" s="180" t="s">
        <v>416</v>
      </c>
      <c r="C1190" s="180" t="s">
        <v>8237</v>
      </c>
      <c r="D1190" s="181"/>
      <c r="E1190" s="181"/>
      <c r="F1190" s="181"/>
      <c r="G1190" s="181"/>
      <c r="H1190" s="181"/>
      <c r="I1190" s="181"/>
      <c r="J1190" s="181"/>
      <c r="L1190" s="180">
        <v>1198687135</v>
      </c>
      <c r="M1190" s="180" t="s">
        <v>416</v>
      </c>
      <c r="N1190" s="180" t="s">
        <v>8237</v>
      </c>
      <c r="O1190" s="181"/>
      <c r="P1190" s="181"/>
      <c r="Q1190" s="181"/>
      <c r="R1190" s="181"/>
      <c r="S1190" s="181"/>
      <c r="T1190" s="181"/>
      <c r="U1190" s="181"/>
    </row>
    <row r="1191" spans="1:21" ht="28.2">
      <c r="A1191" s="180">
        <v>1198687135</v>
      </c>
      <c r="B1191" s="180" t="s">
        <v>416</v>
      </c>
      <c r="C1191" s="180" t="s">
        <v>8241</v>
      </c>
      <c r="D1191" s="180">
        <v>1</v>
      </c>
      <c r="E1191" s="180">
        <v>1</v>
      </c>
      <c r="F1191" s="181"/>
      <c r="G1191" s="181"/>
      <c r="H1191" s="181"/>
      <c r="I1191" s="181"/>
      <c r="J1191" s="181"/>
      <c r="L1191" s="180">
        <v>1198687135</v>
      </c>
      <c r="M1191" s="180" t="s">
        <v>416</v>
      </c>
      <c r="N1191" s="180" t="s">
        <v>8241</v>
      </c>
      <c r="O1191" s="180">
        <v>1</v>
      </c>
      <c r="P1191" s="180">
        <v>1</v>
      </c>
      <c r="Q1191" s="181"/>
      <c r="R1191" s="181"/>
      <c r="S1191" s="181"/>
      <c r="T1191" s="181"/>
      <c r="U1191" s="181"/>
    </row>
    <row r="1192" spans="1:21" ht="28.2">
      <c r="A1192" s="180">
        <v>1198687135</v>
      </c>
      <c r="B1192" s="180" t="s">
        <v>416</v>
      </c>
      <c r="C1192" s="180" t="s">
        <v>8248</v>
      </c>
      <c r="D1192" s="180">
        <v>1</v>
      </c>
      <c r="E1192" s="180">
        <v>1</v>
      </c>
      <c r="F1192" s="180">
        <v>1</v>
      </c>
      <c r="G1192" s="180">
        <v>1</v>
      </c>
      <c r="H1192" s="180">
        <v>1</v>
      </c>
      <c r="I1192" s="180">
        <v>1</v>
      </c>
      <c r="J1192" s="181"/>
      <c r="L1192" s="180">
        <v>1198687135</v>
      </c>
      <c r="M1192" s="180" t="s">
        <v>416</v>
      </c>
      <c r="N1192" s="180" t="s">
        <v>8248</v>
      </c>
      <c r="O1192" s="180">
        <v>1</v>
      </c>
      <c r="P1192" s="180">
        <v>1</v>
      </c>
      <c r="Q1192" s="180">
        <v>1</v>
      </c>
      <c r="R1192" s="180">
        <v>1</v>
      </c>
      <c r="S1192" s="180">
        <v>1</v>
      </c>
      <c r="T1192" s="180">
        <v>1</v>
      </c>
      <c r="U1192" s="180">
        <v>1</v>
      </c>
    </row>
    <row r="1193" spans="1:21" ht="28.2">
      <c r="A1193" s="180">
        <v>1198687135</v>
      </c>
      <c r="B1193" s="180" t="s">
        <v>416</v>
      </c>
      <c r="C1193" s="180" t="s">
        <v>8255</v>
      </c>
      <c r="D1193" s="180">
        <v>2</v>
      </c>
      <c r="E1193" s="180">
        <v>2</v>
      </c>
      <c r="F1193" s="181"/>
      <c r="G1193" s="181"/>
      <c r="H1193" s="181"/>
      <c r="I1193" s="181"/>
      <c r="J1193" s="181"/>
      <c r="L1193" s="180">
        <v>1198687135</v>
      </c>
      <c r="M1193" s="180" t="s">
        <v>416</v>
      </c>
      <c r="N1193" s="180" t="s">
        <v>8255</v>
      </c>
      <c r="O1193" s="180">
        <v>2</v>
      </c>
      <c r="P1193" s="180">
        <v>2</v>
      </c>
      <c r="Q1193" s="181"/>
      <c r="R1193" s="181"/>
      <c r="S1193" s="181"/>
      <c r="T1193" s="181"/>
      <c r="U1193" s="181"/>
    </row>
    <row r="1194" spans="1:21" ht="28.2">
      <c r="A1194" s="180">
        <v>1198687135</v>
      </c>
      <c r="B1194" s="180" t="s">
        <v>416</v>
      </c>
      <c r="C1194" s="180" t="s">
        <v>8263</v>
      </c>
      <c r="D1194" s="180">
        <v>1</v>
      </c>
      <c r="E1194" s="180">
        <v>1</v>
      </c>
      <c r="F1194" s="180">
        <v>1</v>
      </c>
      <c r="G1194" s="180">
        <v>1</v>
      </c>
      <c r="H1194" s="180">
        <v>1</v>
      </c>
      <c r="I1194" s="181"/>
      <c r="J1194" s="181"/>
      <c r="L1194" s="180">
        <v>1198687135</v>
      </c>
      <c r="M1194" s="180" t="s">
        <v>416</v>
      </c>
      <c r="N1194" s="180" t="s">
        <v>8263</v>
      </c>
      <c r="O1194" s="180">
        <v>1</v>
      </c>
      <c r="P1194" s="180">
        <v>1</v>
      </c>
      <c r="Q1194" s="180">
        <v>1</v>
      </c>
      <c r="R1194" s="180">
        <v>1</v>
      </c>
      <c r="S1194" s="180">
        <v>1</v>
      </c>
      <c r="T1194" s="181"/>
      <c r="U1194" s="181"/>
    </row>
    <row r="1195" spans="1:21" ht="28.2">
      <c r="A1195" s="180">
        <v>1198687135</v>
      </c>
      <c r="B1195" s="180" t="s">
        <v>416</v>
      </c>
      <c r="C1195" s="180" t="s">
        <v>8270</v>
      </c>
      <c r="D1195" s="180">
        <v>1</v>
      </c>
      <c r="E1195" s="180">
        <v>1</v>
      </c>
      <c r="F1195" s="181"/>
      <c r="G1195" s="181"/>
      <c r="H1195" s="181"/>
      <c r="I1195" s="181"/>
      <c r="J1195" s="181"/>
      <c r="L1195" s="180">
        <v>1198687135</v>
      </c>
      <c r="M1195" s="180" t="s">
        <v>416</v>
      </c>
      <c r="N1195" s="180" t="s">
        <v>8270</v>
      </c>
      <c r="O1195" s="180">
        <v>1</v>
      </c>
      <c r="P1195" s="180">
        <v>1</v>
      </c>
      <c r="Q1195" s="181"/>
      <c r="R1195" s="181"/>
      <c r="S1195" s="181"/>
      <c r="T1195" s="181"/>
      <c r="U1195" s="181"/>
    </row>
    <row r="1196" spans="1:21" ht="28.2">
      <c r="A1196" s="180">
        <v>1198687135</v>
      </c>
      <c r="B1196" s="180" t="s">
        <v>416</v>
      </c>
      <c r="C1196" s="180" t="s">
        <v>8273</v>
      </c>
      <c r="D1196" s="180">
        <v>1</v>
      </c>
      <c r="E1196" s="180">
        <v>1</v>
      </c>
      <c r="F1196" s="181"/>
      <c r="G1196" s="181"/>
      <c r="H1196" s="181"/>
      <c r="I1196" s="181"/>
      <c r="J1196" s="181"/>
      <c r="L1196" s="180">
        <v>1198687135</v>
      </c>
      <c r="M1196" s="180" t="s">
        <v>416</v>
      </c>
      <c r="N1196" s="180" t="s">
        <v>8273</v>
      </c>
      <c r="O1196" s="180">
        <v>1</v>
      </c>
      <c r="P1196" s="180">
        <v>1</v>
      </c>
      <c r="Q1196" s="181"/>
      <c r="R1196" s="181"/>
      <c r="S1196" s="181"/>
      <c r="T1196" s="181"/>
      <c r="U1196" s="181"/>
    </row>
    <row r="1197" spans="1:21" ht="28.2">
      <c r="A1197" s="180">
        <v>1198687135</v>
      </c>
      <c r="B1197" s="180" t="s">
        <v>416</v>
      </c>
      <c r="C1197" s="180" t="s">
        <v>8276</v>
      </c>
      <c r="D1197" s="181"/>
      <c r="E1197" s="181"/>
      <c r="F1197" s="181"/>
      <c r="G1197" s="181"/>
      <c r="H1197" s="181"/>
      <c r="I1197" s="181"/>
      <c r="J1197" s="181"/>
      <c r="L1197" s="180">
        <v>1198687135</v>
      </c>
      <c r="M1197" s="180" t="s">
        <v>416</v>
      </c>
      <c r="N1197" s="180" t="s">
        <v>8276</v>
      </c>
      <c r="O1197" s="181"/>
      <c r="P1197" s="181"/>
      <c r="Q1197" s="181"/>
      <c r="R1197" s="181"/>
      <c r="S1197" s="181"/>
      <c r="T1197" s="181"/>
      <c r="U1197" s="181"/>
    </row>
    <row r="1198" spans="1:21" ht="28.2">
      <c r="A1198" s="180">
        <v>1198687135</v>
      </c>
      <c r="B1198" s="180" t="s">
        <v>416</v>
      </c>
      <c r="C1198" s="180" t="s">
        <v>8279</v>
      </c>
      <c r="D1198" s="181"/>
      <c r="E1198" s="181"/>
      <c r="F1198" s="181"/>
      <c r="G1198" s="181"/>
      <c r="H1198" s="181"/>
      <c r="I1198" s="181"/>
      <c r="J1198" s="181"/>
      <c r="L1198" s="180">
        <v>1198687135</v>
      </c>
      <c r="M1198" s="180" t="s">
        <v>416</v>
      </c>
      <c r="N1198" s="180" t="s">
        <v>8279</v>
      </c>
      <c r="O1198" s="181"/>
      <c r="P1198" s="181"/>
      <c r="Q1198" s="181"/>
      <c r="R1198" s="181"/>
      <c r="S1198" s="181"/>
      <c r="T1198" s="181"/>
      <c r="U1198" s="181"/>
    </row>
    <row r="1199" spans="1:21" ht="28.2">
      <c r="A1199" s="180">
        <v>1198687135</v>
      </c>
      <c r="B1199" s="180" t="s">
        <v>416</v>
      </c>
      <c r="C1199" s="180" t="s">
        <v>8282</v>
      </c>
      <c r="D1199" s="180">
        <v>1</v>
      </c>
      <c r="E1199" s="180">
        <v>1</v>
      </c>
      <c r="F1199" s="181"/>
      <c r="G1199" s="181"/>
      <c r="H1199" s="181"/>
      <c r="I1199" s="181"/>
      <c r="J1199" s="181"/>
      <c r="L1199" s="180">
        <v>1198687135</v>
      </c>
      <c r="M1199" s="180" t="s">
        <v>416</v>
      </c>
      <c r="N1199" s="180" t="s">
        <v>8282</v>
      </c>
      <c r="O1199" s="180">
        <v>1</v>
      </c>
      <c r="P1199" s="180">
        <v>1</v>
      </c>
      <c r="Q1199" s="181"/>
      <c r="R1199" s="181"/>
      <c r="S1199" s="181"/>
      <c r="T1199" s="181"/>
      <c r="U1199" s="181"/>
    </row>
    <row r="1200" spans="1:21" ht="28.2">
      <c r="A1200" s="180">
        <v>1198687135</v>
      </c>
      <c r="B1200" s="180" t="s">
        <v>416</v>
      </c>
      <c r="C1200" s="180" t="s">
        <v>8285</v>
      </c>
      <c r="D1200" s="181"/>
      <c r="E1200" s="181"/>
      <c r="F1200" s="181"/>
      <c r="G1200" s="181"/>
      <c r="H1200" s="181"/>
      <c r="I1200" s="181"/>
      <c r="J1200" s="181"/>
      <c r="L1200" s="180">
        <v>1198687135</v>
      </c>
      <c r="M1200" s="180" t="s">
        <v>416</v>
      </c>
      <c r="N1200" s="180" t="s">
        <v>8285</v>
      </c>
      <c r="O1200" s="181"/>
      <c r="P1200" s="181"/>
      <c r="Q1200" s="181"/>
      <c r="R1200" s="181"/>
      <c r="S1200" s="181"/>
      <c r="T1200" s="181"/>
      <c r="U1200" s="181"/>
    </row>
    <row r="1201" spans="1:21" ht="28.2">
      <c r="A1201" s="180">
        <v>1198687135</v>
      </c>
      <c r="B1201" s="180" t="s">
        <v>416</v>
      </c>
      <c r="C1201" s="180" t="s">
        <v>8289</v>
      </c>
      <c r="D1201" s="180">
        <v>1</v>
      </c>
      <c r="E1201" s="180">
        <v>1</v>
      </c>
      <c r="F1201" s="180">
        <v>1</v>
      </c>
      <c r="G1201" s="180">
        <v>1</v>
      </c>
      <c r="H1201" s="181"/>
      <c r="I1201" s="181"/>
      <c r="J1201" s="181"/>
      <c r="L1201" s="180">
        <v>1198687135</v>
      </c>
      <c r="M1201" s="180" t="s">
        <v>416</v>
      </c>
      <c r="N1201" s="180" t="s">
        <v>8289</v>
      </c>
      <c r="O1201" s="180">
        <v>1</v>
      </c>
      <c r="P1201" s="180">
        <v>1</v>
      </c>
      <c r="Q1201" s="180">
        <v>1</v>
      </c>
      <c r="R1201" s="180">
        <v>1</v>
      </c>
      <c r="S1201" s="181"/>
      <c r="T1201" s="181"/>
      <c r="U1201" s="181"/>
    </row>
    <row r="1202" spans="1:21" ht="28.2">
      <c r="A1202" s="180">
        <v>1198687135</v>
      </c>
      <c r="B1202" s="180" t="s">
        <v>416</v>
      </c>
      <c r="C1202" s="180" t="s">
        <v>8297</v>
      </c>
      <c r="D1202" s="180">
        <v>1</v>
      </c>
      <c r="E1202" s="180">
        <v>1</v>
      </c>
      <c r="F1202" s="180">
        <v>1</v>
      </c>
      <c r="G1202" s="180">
        <v>1</v>
      </c>
      <c r="H1202" s="180">
        <v>1</v>
      </c>
      <c r="I1202" s="180">
        <v>1</v>
      </c>
      <c r="J1202" s="181"/>
      <c r="L1202" s="180">
        <v>1198687135</v>
      </c>
      <c r="M1202" s="180" t="s">
        <v>416</v>
      </c>
      <c r="N1202" s="180" t="s">
        <v>8297</v>
      </c>
      <c r="O1202" s="180">
        <v>1</v>
      </c>
      <c r="P1202" s="180">
        <v>1</v>
      </c>
      <c r="Q1202" s="180">
        <v>1</v>
      </c>
      <c r="R1202" s="180">
        <v>1</v>
      </c>
      <c r="S1202" s="180">
        <v>1</v>
      </c>
      <c r="T1202" s="180">
        <v>1</v>
      </c>
      <c r="U1202" s="180">
        <v>1</v>
      </c>
    </row>
    <row r="1203" spans="1:21" ht="28.2">
      <c r="A1203" s="180">
        <v>1198687135</v>
      </c>
      <c r="B1203" s="180" t="s">
        <v>416</v>
      </c>
      <c r="C1203" s="180" t="s">
        <v>8301</v>
      </c>
      <c r="D1203" s="180">
        <v>1</v>
      </c>
      <c r="E1203" s="181"/>
      <c r="F1203" s="181"/>
      <c r="G1203" s="181"/>
      <c r="H1203" s="181"/>
      <c r="I1203" s="181"/>
      <c r="J1203" s="181"/>
      <c r="L1203" s="180">
        <v>1198687135</v>
      </c>
      <c r="M1203" s="180" t="s">
        <v>416</v>
      </c>
      <c r="N1203" s="180" t="s">
        <v>8301</v>
      </c>
      <c r="O1203" s="180">
        <v>1</v>
      </c>
      <c r="P1203" s="181"/>
      <c r="Q1203" s="181"/>
      <c r="R1203" s="181"/>
      <c r="S1203" s="181"/>
      <c r="T1203" s="181"/>
      <c r="U1203" s="181"/>
    </row>
    <row r="1204" spans="1:21" ht="28.2">
      <c r="A1204" s="180">
        <v>1198687135</v>
      </c>
      <c r="B1204" s="180" t="s">
        <v>416</v>
      </c>
      <c r="C1204" s="180" t="s">
        <v>8308</v>
      </c>
      <c r="D1204" s="180">
        <v>1</v>
      </c>
      <c r="E1204" s="180">
        <v>1</v>
      </c>
      <c r="F1204" s="181"/>
      <c r="G1204" s="181"/>
      <c r="H1204" s="181"/>
      <c r="I1204" s="181"/>
      <c r="J1204" s="181"/>
      <c r="L1204" s="180">
        <v>1198687135</v>
      </c>
      <c r="M1204" s="180" t="s">
        <v>416</v>
      </c>
      <c r="N1204" s="180" t="s">
        <v>8308</v>
      </c>
      <c r="O1204" s="180">
        <v>1</v>
      </c>
      <c r="P1204" s="180">
        <v>1</v>
      </c>
      <c r="Q1204" s="181"/>
      <c r="R1204" s="181"/>
      <c r="S1204" s="181"/>
      <c r="T1204" s="181"/>
      <c r="U1204" s="181"/>
    </row>
    <row r="1205" spans="1:21" ht="28.2">
      <c r="A1205" s="180">
        <v>1198687135</v>
      </c>
      <c r="B1205" s="180" t="s">
        <v>416</v>
      </c>
      <c r="C1205" s="180" t="s">
        <v>8316</v>
      </c>
      <c r="D1205" s="181"/>
      <c r="E1205" s="181"/>
      <c r="F1205" s="181"/>
      <c r="G1205" s="181"/>
      <c r="H1205" s="181"/>
      <c r="I1205" s="181"/>
      <c r="J1205" s="181"/>
      <c r="L1205" s="180">
        <v>1198687135</v>
      </c>
      <c r="M1205" s="180" t="s">
        <v>416</v>
      </c>
      <c r="N1205" s="180" t="s">
        <v>8316</v>
      </c>
      <c r="O1205" s="181"/>
      <c r="P1205" s="181"/>
      <c r="Q1205" s="181"/>
      <c r="R1205" s="181"/>
      <c r="S1205" s="181"/>
      <c r="T1205" s="181"/>
      <c r="U1205" s="181"/>
    </row>
    <row r="1206" spans="1:21" ht="28.2">
      <c r="A1206" s="180">
        <v>1198687135</v>
      </c>
      <c r="B1206" s="180" t="s">
        <v>416</v>
      </c>
      <c r="C1206" s="180" t="s">
        <v>8320</v>
      </c>
      <c r="D1206" s="180">
        <v>1</v>
      </c>
      <c r="E1206" s="180">
        <v>1</v>
      </c>
      <c r="F1206" s="180">
        <v>1</v>
      </c>
      <c r="G1206" s="180">
        <v>1</v>
      </c>
      <c r="H1206" s="180">
        <v>1</v>
      </c>
      <c r="I1206" s="180">
        <v>1</v>
      </c>
      <c r="J1206" s="181"/>
      <c r="L1206" s="180">
        <v>1198687135</v>
      </c>
      <c r="M1206" s="180" t="s">
        <v>416</v>
      </c>
      <c r="N1206" s="180" t="s">
        <v>8320</v>
      </c>
      <c r="O1206" s="180">
        <v>1</v>
      </c>
      <c r="P1206" s="180">
        <v>1</v>
      </c>
      <c r="Q1206" s="180">
        <v>1</v>
      </c>
      <c r="R1206" s="180">
        <v>1</v>
      </c>
      <c r="S1206" s="180">
        <v>1</v>
      </c>
      <c r="T1206" s="180">
        <v>1</v>
      </c>
      <c r="U1206" s="180">
        <v>1</v>
      </c>
    </row>
    <row r="1207" spans="1:21" ht="28.2">
      <c r="A1207" s="180">
        <v>1198687135</v>
      </c>
      <c r="B1207" s="180" t="s">
        <v>416</v>
      </c>
      <c r="C1207" s="180" t="s">
        <v>8329</v>
      </c>
      <c r="D1207" s="180">
        <v>1</v>
      </c>
      <c r="E1207" s="180">
        <v>1</v>
      </c>
      <c r="F1207" s="181"/>
      <c r="G1207" s="181"/>
      <c r="H1207" s="181"/>
      <c r="I1207" s="181"/>
      <c r="J1207" s="181"/>
      <c r="L1207" s="180">
        <v>1198687135</v>
      </c>
      <c r="M1207" s="180" t="s">
        <v>416</v>
      </c>
      <c r="N1207" s="180" t="s">
        <v>8329</v>
      </c>
      <c r="O1207" s="180">
        <v>1</v>
      </c>
      <c r="P1207" s="180">
        <v>1</v>
      </c>
      <c r="Q1207" s="181"/>
      <c r="R1207" s="181"/>
      <c r="S1207" s="181"/>
      <c r="T1207" s="181"/>
      <c r="U1207" s="181"/>
    </row>
    <row r="1208" spans="1:21" ht="28.2">
      <c r="A1208" s="180">
        <v>1198687135</v>
      </c>
      <c r="B1208" s="180" t="s">
        <v>416</v>
      </c>
      <c r="C1208" s="180" t="s">
        <v>8338</v>
      </c>
      <c r="D1208" s="180">
        <v>1</v>
      </c>
      <c r="E1208" s="180">
        <v>1</v>
      </c>
      <c r="F1208" s="180">
        <v>1</v>
      </c>
      <c r="G1208" s="180">
        <v>1</v>
      </c>
      <c r="H1208" s="180">
        <v>1</v>
      </c>
      <c r="I1208" s="180">
        <v>1</v>
      </c>
      <c r="J1208" s="181"/>
      <c r="L1208" s="180">
        <v>1198687135</v>
      </c>
      <c r="M1208" s="180" t="s">
        <v>416</v>
      </c>
      <c r="N1208" s="180" t="s">
        <v>8338</v>
      </c>
      <c r="O1208" s="180">
        <v>1</v>
      </c>
      <c r="P1208" s="180">
        <v>1</v>
      </c>
      <c r="Q1208" s="180">
        <v>1</v>
      </c>
      <c r="R1208" s="180">
        <v>1</v>
      </c>
      <c r="S1208" s="180">
        <v>1</v>
      </c>
      <c r="T1208" s="180">
        <v>1</v>
      </c>
      <c r="U1208" s="180">
        <v>1</v>
      </c>
    </row>
    <row r="1209" spans="1:21" ht="28.2">
      <c r="A1209" s="180">
        <v>1198687135</v>
      </c>
      <c r="B1209" s="180" t="s">
        <v>416</v>
      </c>
      <c r="C1209" s="180" t="s">
        <v>8346</v>
      </c>
      <c r="D1209" s="180">
        <v>1</v>
      </c>
      <c r="E1209" s="180">
        <v>1</v>
      </c>
      <c r="F1209" s="180">
        <v>1</v>
      </c>
      <c r="G1209" s="180">
        <v>1</v>
      </c>
      <c r="H1209" s="180">
        <v>1</v>
      </c>
      <c r="I1209" s="180">
        <v>1</v>
      </c>
      <c r="J1209" s="181"/>
      <c r="L1209" s="180">
        <v>1198687135</v>
      </c>
      <c r="M1209" s="180" t="s">
        <v>416</v>
      </c>
      <c r="N1209" s="180" t="s">
        <v>8346</v>
      </c>
      <c r="O1209" s="180">
        <v>1</v>
      </c>
      <c r="P1209" s="180">
        <v>1</v>
      </c>
      <c r="Q1209" s="180">
        <v>1</v>
      </c>
      <c r="R1209" s="180">
        <v>1</v>
      </c>
      <c r="S1209" s="180">
        <v>1</v>
      </c>
      <c r="T1209" s="180">
        <v>1</v>
      </c>
      <c r="U1209" s="180">
        <v>1</v>
      </c>
    </row>
    <row r="1210" spans="1:21" ht="28.2">
      <c r="A1210" s="180">
        <v>1198687135</v>
      </c>
      <c r="B1210" s="180" t="s">
        <v>416</v>
      </c>
      <c r="C1210" s="180" t="s">
        <v>8350</v>
      </c>
      <c r="D1210" s="180">
        <v>1</v>
      </c>
      <c r="E1210" s="180">
        <v>1</v>
      </c>
      <c r="F1210" s="181"/>
      <c r="G1210" s="181"/>
      <c r="H1210" s="181"/>
      <c r="I1210" s="181"/>
      <c r="J1210" s="181"/>
      <c r="L1210" s="180">
        <v>1198687135</v>
      </c>
      <c r="M1210" s="180" t="s">
        <v>416</v>
      </c>
      <c r="N1210" s="180" t="s">
        <v>8350</v>
      </c>
      <c r="O1210" s="180">
        <v>1</v>
      </c>
      <c r="P1210" s="180">
        <v>1</v>
      </c>
      <c r="Q1210" s="181"/>
      <c r="R1210" s="181"/>
      <c r="S1210" s="181"/>
      <c r="T1210" s="181"/>
      <c r="U1210" s="181"/>
    </row>
    <row r="1211" spans="1:21" ht="28.2">
      <c r="A1211" s="180">
        <v>1198687135</v>
      </c>
      <c r="B1211" s="180" t="s">
        <v>416</v>
      </c>
      <c r="C1211" s="180" t="s">
        <v>8358</v>
      </c>
      <c r="D1211" s="180">
        <v>1</v>
      </c>
      <c r="E1211" s="180">
        <v>1</v>
      </c>
      <c r="F1211" s="181"/>
      <c r="G1211" s="181"/>
      <c r="H1211" s="181"/>
      <c r="I1211" s="181"/>
      <c r="J1211" s="181"/>
      <c r="L1211" s="180">
        <v>1198687135</v>
      </c>
      <c r="M1211" s="180" t="s">
        <v>416</v>
      </c>
      <c r="N1211" s="180" t="s">
        <v>8358</v>
      </c>
      <c r="O1211" s="180">
        <v>1</v>
      </c>
      <c r="P1211" s="180">
        <v>1</v>
      </c>
      <c r="Q1211" s="181"/>
      <c r="R1211" s="181"/>
      <c r="S1211" s="181"/>
      <c r="T1211" s="181"/>
      <c r="U1211" s="181"/>
    </row>
    <row r="1212" spans="1:21" ht="28.2">
      <c r="A1212" s="180">
        <v>1198687135</v>
      </c>
      <c r="B1212" s="180" t="s">
        <v>416</v>
      </c>
      <c r="C1212" s="180" t="s">
        <v>8366</v>
      </c>
      <c r="D1212" s="181"/>
      <c r="E1212" s="181"/>
      <c r="F1212" s="181"/>
      <c r="G1212" s="181"/>
      <c r="H1212" s="181"/>
      <c r="I1212" s="181"/>
      <c r="J1212" s="181"/>
      <c r="L1212" s="180">
        <v>1198687135</v>
      </c>
      <c r="M1212" s="180" t="s">
        <v>416</v>
      </c>
      <c r="N1212" s="180" t="s">
        <v>8366</v>
      </c>
      <c r="O1212" s="181"/>
      <c r="P1212" s="181"/>
      <c r="Q1212" s="181"/>
      <c r="R1212" s="181"/>
      <c r="S1212" s="181"/>
      <c r="T1212" s="181"/>
      <c r="U1212" s="181"/>
    </row>
    <row r="1213" spans="1:21" ht="28.2">
      <c r="A1213" s="180">
        <v>1198687135</v>
      </c>
      <c r="B1213" s="180" t="s">
        <v>416</v>
      </c>
      <c r="C1213" s="180" t="s">
        <v>8370</v>
      </c>
      <c r="D1213" s="181"/>
      <c r="E1213" s="181"/>
      <c r="F1213" s="181"/>
      <c r="G1213" s="181"/>
      <c r="H1213" s="181"/>
      <c r="I1213" s="181"/>
      <c r="J1213" s="181"/>
      <c r="L1213" s="180">
        <v>1198687135</v>
      </c>
      <c r="M1213" s="180" t="s">
        <v>416</v>
      </c>
      <c r="N1213" s="180" t="s">
        <v>8370</v>
      </c>
      <c r="O1213" s="181"/>
      <c r="P1213" s="181"/>
      <c r="Q1213" s="181"/>
      <c r="R1213" s="181"/>
      <c r="S1213" s="181"/>
      <c r="T1213" s="181"/>
      <c r="U1213" s="181"/>
    </row>
    <row r="1214" spans="1:21" ht="28.2">
      <c r="A1214" s="180">
        <v>1198687135</v>
      </c>
      <c r="B1214" s="180" t="s">
        <v>416</v>
      </c>
      <c r="C1214" s="180" t="s">
        <v>8377</v>
      </c>
      <c r="D1214" s="180">
        <v>1</v>
      </c>
      <c r="E1214" s="180">
        <v>1</v>
      </c>
      <c r="F1214" s="180">
        <v>1</v>
      </c>
      <c r="G1214" s="180">
        <v>1</v>
      </c>
      <c r="H1214" s="180">
        <v>1</v>
      </c>
      <c r="I1214" s="180">
        <v>1</v>
      </c>
      <c r="J1214" s="181"/>
      <c r="L1214" s="180">
        <v>1198687135</v>
      </c>
      <c r="M1214" s="180" t="s">
        <v>416</v>
      </c>
      <c r="N1214" s="180" t="s">
        <v>8377</v>
      </c>
      <c r="O1214" s="180">
        <v>1</v>
      </c>
      <c r="P1214" s="180">
        <v>1</v>
      </c>
      <c r="Q1214" s="180">
        <v>1</v>
      </c>
      <c r="R1214" s="180">
        <v>1</v>
      </c>
      <c r="S1214" s="180">
        <v>1</v>
      </c>
      <c r="T1214" s="180">
        <v>1</v>
      </c>
      <c r="U1214" s="180">
        <v>1</v>
      </c>
    </row>
    <row r="1215" spans="1:21" ht="28.2">
      <c r="A1215" s="180">
        <v>1198687135</v>
      </c>
      <c r="B1215" s="180" t="s">
        <v>416</v>
      </c>
      <c r="C1215" s="180" t="s">
        <v>8383</v>
      </c>
      <c r="D1215" s="181"/>
      <c r="E1215" s="181"/>
      <c r="F1215" s="181"/>
      <c r="G1215" s="181"/>
      <c r="H1215" s="181"/>
      <c r="I1215" s="181"/>
      <c r="J1215" s="181"/>
      <c r="L1215" s="180">
        <v>1198687135</v>
      </c>
      <c r="M1215" s="180" t="s">
        <v>416</v>
      </c>
      <c r="N1215" s="180" t="s">
        <v>8383</v>
      </c>
      <c r="O1215" s="181"/>
      <c r="P1215" s="181"/>
      <c r="Q1215" s="181"/>
      <c r="R1215" s="181"/>
      <c r="S1215" s="181"/>
      <c r="T1215" s="181"/>
      <c r="U1215" s="181"/>
    </row>
    <row r="1216" spans="1:21" ht="28.2">
      <c r="A1216" s="180">
        <v>1198687135</v>
      </c>
      <c r="B1216" s="180" t="s">
        <v>416</v>
      </c>
      <c r="C1216" s="180" t="s">
        <v>8387</v>
      </c>
      <c r="D1216" s="180">
        <v>1</v>
      </c>
      <c r="E1216" s="180">
        <v>1</v>
      </c>
      <c r="F1216" s="180">
        <v>1</v>
      </c>
      <c r="G1216" s="180">
        <v>1</v>
      </c>
      <c r="H1216" s="180">
        <v>1</v>
      </c>
      <c r="I1216" s="180">
        <v>1</v>
      </c>
      <c r="J1216" s="181"/>
      <c r="L1216" s="180">
        <v>1198687135</v>
      </c>
      <c r="M1216" s="180" t="s">
        <v>416</v>
      </c>
      <c r="N1216" s="180" t="s">
        <v>8387</v>
      </c>
      <c r="O1216" s="180">
        <v>1</v>
      </c>
      <c r="P1216" s="180">
        <v>1</v>
      </c>
      <c r="Q1216" s="180">
        <v>1</v>
      </c>
      <c r="R1216" s="180">
        <v>1</v>
      </c>
      <c r="S1216" s="180">
        <v>1</v>
      </c>
      <c r="T1216" s="180">
        <v>1</v>
      </c>
      <c r="U1216" s="180">
        <v>1</v>
      </c>
    </row>
    <row r="1217" spans="1:21" ht="28.2">
      <c r="A1217" s="180">
        <v>1198687135</v>
      </c>
      <c r="B1217" s="180" t="s">
        <v>416</v>
      </c>
      <c r="C1217" s="180" t="s">
        <v>8396</v>
      </c>
      <c r="D1217" s="180">
        <v>1</v>
      </c>
      <c r="E1217" s="180">
        <v>1</v>
      </c>
      <c r="F1217" s="180">
        <v>1</v>
      </c>
      <c r="G1217" s="180">
        <v>1</v>
      </c>
      <c r="H1217" s="180">
        <v>1</v>
      </c>
      <c r="I1217" s="180">
        <v>1</v>
      </c>
      <c r="J1217" s="181"/>
      <c r="L1217" s="180">
        <v>1198687135</v>
      </c>
      <c r="M1217" s="180" t="s">
        <v>416</v>
      </c>
      <c r="N1217" s="180" t="s">
        <v>8396</v>
      </c>
      <c r="O1217" s="180">
        <v>1</v>
      </c>
      <c r="P1217" s="180">
        <v>1</v>
      </c>
      <c r="Q1217" s="180">
        <v>1</v>
      </c>
      <c r="R1217" s="180">
        <v>1</v>
      </c>
      <c r="S1217" s="180">
        <v>1</v>
      </c>
      <c r="T1217" s="180">
        <v>1</v>
      </c>
      <c r="U1217" s="180">
        <v>1</v>
      </c>
    </row>
    <row r="1218" spans="1:21" ht="28.2">
      <c r="A1218" s="180">
        <v>1198687135</v>
      </c>
      <c r="B1218" s="180" t="s">
        <v>416</v>
      </c>
      <c r="C1218" s="180" t="s">
        <v>8406</v>
      </c>
      <c r="D1218" s="180">
        <v>1</v>
      </c>
      <c r="E1218" s="180">
        <v>1</v>
      </c>
      <c r="F1218" s="180">
        <v>1</v>
      </c>
      <c r="G1218" s="180">
        <v>1</v>
      </c>
      <c r="H1218" s="180">
        <v>1</v>
      </c>
      <c r="I1218" s="180">
        <v>1</v>
      </c>
      <c r="J1218" s="181"/>
      <c r="L1218" s="180">
        <v>1198687135</v>
      </c>
      <c r="M1218" s="180" t="s">
        <v>416</v>
      </c>
      <c r="N1218" s="180" t="s">
        <v>8406</v>
      </c>
      <c r="O1218" s="180">
        <v>1</v>
      </c>
      <c r="P1218" s="180">
        <v>1</v>
      </c>
      <c r="Q1218" s="180">
        <v>1</v>
      </c>
      <c r="R1218" s="180">
        <v>1</v>
      </c>
      <c r="S1218" s="180">
        <v>1</v>
      </c>
      <c r="T1218" s="180">
        <v>1</v>
      </c>
      <c r="U1218" s="181"/>
    </row>
    <row r="1219" spans="1:21" ht="28.2">
      <c r="A1219" s="180">
        <v>1198687135</v>
      </c>
      <c r="B1219" s="180" t="s">
        <v>416</v>
      </c>
      <c r="C1219" s="180" t="s">
        <v>8410</v>
      </c>
      <c r="D1219" s="180">
        <v>1</v>
      </c>
      <c r="E1219" s="180">
        <v>1</v>
      </c>
      <c r="F1219" s="181"/>
      <c r="G1219" s="181"/>
      <c r="H1219" s="181"/>
      <c r="I1219" s="181"/>
      <c r="J1219" s="181"/>
      <c r="L1219" s="180">
        <v>1198687135</v>
      </c>
      <c r="M1219" s="180" t="s">
        <v>416</v>
      </c>
      <c r="N1219" s="180" t="s">
        <v>8410</v>
      </c>
      <c r="O1219" s="180">
        <v>1</v>
      </c>
      <c r="P1219" s="180">
        <v>1</v>
      </c>
      <c r="Q1219" s="181"/>
      <c r="R1219" s="181"/>
      <c r="S1219" s="181"/>
      <c r="T1219" s="181"/>
      <c r="U1219" s="181"/>
    </row>
    <row r="1220" spans="1:21" ht="28.2">
      <c r="A1220" s="180">
        <v>1198687135</v>
      </c>
      <c r="B1220" s="180" t="s">
        <v>416</v>
      </c>
      <c r="C1220" s="180" t="s">
        <v>8418</v>
      </c>
      <c r="D1220" s="181"/>
      <c r="E1220" s="181"/>
      <c r="F1220" s="181"/>
      <c r="G1220" s="181"/>
      <c r="H1220" s="181"/>
      <c r="I1220" s="181"/>
      <c r="J1220" s="181"/>
      <c r="L1220" s="180">
        <v>1198687135</v>
      </c>
      <c r="M1220" s="180" t="s">
        <v>416</v>
      </c>
      <c r="N1220" s="180" t="s">
        <v>8418</v>
      </c>
      <c r="O1220" s="181"/>
      <c r="P1220" s="181"/>
      <c r="Q1220" s="181"/>
      <c r="R1220" s="181"/>
      <c r="S1220" s="181"/>
      <c r="T1220" s="181"/>
      <c r="U1220" s="181"/>
    </row>
    <row r="1221" spans="1:21" ht="28.2">
      <c r="A1221" s="180">
        <v>1198687135</v>
      </c>
      <c r="B1221" s="180" t="s">
        <v>416</v>
      </c>
      <c r="C1221" s="180" t="s">
        <v>8426</v>
      </c>
      <c r="D1221" s="180">
        <v>1</v>
      </c>
      <c r="E1221" s="180">
        <v>1</v>
      </c>
      <c r="F1221" s="180">
        <v>1</v>
      </c>
      <c r="G1221" s="180">
        <v>1</v>
      </c>
      <c r="H1221" s="180">
        <v>1</v>
      </c>
      <c r="I1221" s="180">
        <v>1</v>
      </c>
      <c r="J1221" s="181"/>
      <c r="L1221" s="180">
        <v>1198687135</v>
      </c>
      <c r="M1221" s="180" t="s">
        <v>416</v>
      </c>
      <c r="N1221" s="180" t="s">
        <v>8426</v>
      </c>
      <c r="O1221" s="180">
        <v>1</v>
      </c>
      <c r="P1221" s="180">
        <v>1</v>
      </c>
      <c r="Q1221" s="180">
        <v>1</v>
      </c>
      <c r="R1221" s="180">
        <v>1</v>
      </c>
      <c r="S1221" s="180">
        <v>1</v>
      </c>
      <c r="T1221" s="180">
        <v>1</v>
      </c>
      <c r="U1221" s="180">
        <v>1</v>
      </c>
    </row>
    <row r="1222" spans="1:21" ht="28.2">
      <c r="A1222" s="180">
        <v>1198687135</v>
      </c>
      <c r="B1222" s="180" t="s">
        <v>416</v>
      </c>
      <c r="C1222" s="180" t="s">
        <v>8434</v>
      </c>
      <c r="D1222" s="180">
        <v>1</v>
      </c>
      <c r="E1222" s="180">
        <v>1</v>
      </c>
      <c r="F1222" s="180">
        <v>1</v>
      </c>
      <c r="G1222" s="180">
        <v>1</v>
      </c>
      <c r="H1222" s="180">
        <v>1</v>
      </c>
      <c r="I1222" s="180">
        <v>1</v>
      </c>
      <c r="J1222" s="181"/>
      <c r="L1222" s="180">
        <v>1198687135</v>
      </c>
      <c r="M1222" s="180" t="s">
        <v>416</v>
      </c>
      <c r="N1222" s="180" t="s">
        <v>8434</v>
      </c>
      <c r="O1222" s="180">
        <v>1</v>
      </c>
      <c r="P1222" s="180">
        <v>1</v>
      </c>
      <c r="Q1222" s="180">
        <v>1</v>
      </c>
      <c r="R1222" s="180">
        <v>1</v>
      </c>
      <c r="S1222" s="180">
        <v>1</v>
      </c>
      <c r="T1222" s="180">
        <v>1</v>
      </c>
      <c r="U1222" s="180">
        <v>1</v>
      </c>
    </row>
    <row r="1223" spans="1:21" ht="28.2">
      <c r="A1223" s="180">
        <v>1198687135</v>
      </c>
      <c r="B1223" s="180" t="s">
        <v>416</v>
      </c>
      <c r="C1223" s="180" t="s">
        <v>8442</v>
      </c>
      <c r="D1223" s="180">
        <v>1</v>
      </c>
      <c r="E1223" s="180">
        <v>1</v>
      </c>
      <c r="F1223" s="180">
        <v>1</v>
      </c>
      <c r="G1223" s="180">
        <v>1</v>
      </c>
      <c r="H1223" s="181"/>
      <c r="I1223" s="181"/>
      <c r="J1223" s="181"/>
      <c r="L1223" s="180">
        <v>1198687135</v>
      </c>
      <c r="M1223" s="180" t="s">
        <v>416</v>
      </c>
      <c r="N1223" s="180" t="s">
        <v>8442</v>
      </c>
      <c r="O1223" s="180">
        <v>1</v>
      </c>
      <c r="P1223" s="180">
        <v>1</v>
      </c>
      <c r="Q1223" s="180">
        <v>1</v>
      </c>
      <c r="R1223" s="180">
        <v>1</v>
      </c>
      <c r="S1223" s="181"/>
      <c r="T1223" s="181"/>
      <c r="U1223" s="181"/>
    </row>
    <row r="1224" spans="1:21" ht="28.2">
      <c r="A1224" s="180">
        <v>1198687135</v>
      </c>
      <c r="B1224" s="180" t="s">
        <v>416</v>
      </c>
      <c r="C1224" s="180" t="s">
        <v>8450</v>
      </c>
      <c r="D1224" s="181"/>
      <c r="E1224" s="181"/>
      <c r="F1224" s="181"/>
      <c r="G1224" s="181"/>
      <c r="H1224" s="181"/>
      <c r="I1224" s="181"/>
      <c r="J1224" s="181"/>
      <c r="L1224" s="180">
        <v>1198687135</v>
      </c>
      <c r="M1224" s="180" t="s">
        <v>416</v>
      </c>
      <c r="N1224" s="180" t="s">
        <v>8450</v>
      </c>
      <c r="O1224" s="181"/>
      <c r="P1224" s="181"/>
      <c r="Q1224" s="181"/>
      <c r="R1224" s="181"/>
      <c r="S1224" s="181"/>
      <c r="T1224" s="181"/>
      <c r="U1224" s="181"/>
    </row>
    <row r="1225" spans="1:21" ht="28.2">
      <c r="A1225" s="180">
        <v>1198687135</v>
      </c>
      <c r="B1225" s="180" t="s">
        <v>416</v>
      </c>
      <c r="C1225" s="180" t="s">
        <v>8454</v>
      </c>
      <c r="D1225" s="181"/>
      <c r="E1225" s="181"/>
      <c r="F1225" s="181"/>
      <c r="G1225" s="181"/>
      <c r="H1225" s="181"/>
      <c r="I1225" s="181"/>
      <c r="J1225" s="181"/>
      <c r="L1225" s="180">
        <v>1198687135</v>
      </c>
      <c r="M1225" s="180" t="s">
        <v>416</v>
      </c>
      <c r="N1225" s="180" t="s">
        <v>8454</v>
      </c>
      <c r="O1225" s="181"/>
      <c r="P1225" s="181"/>
      <c r="Q1225" s="181"/>
      <c r="R1225" s="181"/>
      <c r="S1225" s="181"/>
      <c r="T1225" s="181"/>
      <c r="U1225" s="181"/>
    </row>
    <row r="1226" spans="1:21" ht="28.2">
      <c r="A1226" s="180">
        <v>1198687135</v>
      </c>
      <c r="B1226" s="180" t="s">
        <v>416</v>
      </c>
      <c r="C1226" s="180" t="s">
        <v>8458</v>
      </c>
      <c r="D1226" s="180">
        <v>1</v>
      </c>
      <c r="E1226" s="180">
        <v>1</v>
      </c>
      <c r="F1226" s="180">
        <v>1</v>
      </c>
      <c r="G1226" s="180">
        <v>1</v>
      </c>
      <c r="H1226" s="180">
        <v>1</v>
      </c>
      <c r="I1226" s="180">
        <v>1</v>
      </c>
      <c r="J1226" s="181"/>
      <c r="L1226" s="180">
        <v>1198687135</v>
      </c>
      <c r="M1226" s="180" t="s">
        <v>416</v>
      </c>
      <c r="N1226" s="180" t="s">
        <v>8458</v>
      </c>
      <c r="O1226" s="180">
        <v>1</v>
      </c>
      <c r="P1226" s="180">
        <v>1</v>
      </c>
      <c r="Q1226" s="180">
        <v>1</v>
      </c>
      <c r="R1226" s="180">
        <v>1</v>
      </c>
      <c r="S1226" s="180">
        <v>1</v>
      </c>
      <c r="T1226" s="180">
        <v>1</v>
      </c>
      <c r="U1226" s="180">
        <v>1</v>
      </c>
    </row>
    <row r="1227" spans="1:21" ht="28.2">
      <c r="A1227" s="180">
        <v>1198687135</v>
      </c>
      <c r="B1227" s="180" t="s">
        <v>416</v>
      </c>
      <c r="C1227" s="180" t="s">
        <v>8462</v>
      </c>
      <c r="D1227" s="180">
        <v>1</v>
      </c>
      <c r="E1227" s="181"/>
      <c r="F1227" s="181"/>
      <c r="G1227" s="181"/>
      <c r="H1227" s="181"/>
      <c r="I1227" s="181"/>
      <c r="J1227" s="181"/>
      <c r="L1227" s="180">
        <v>1198687135</v>
      </c>
      <c r="M1227" s="180" t="s">
        <v>416</v>
      </c>
      <c r="N1227" s="180" t="s">
        <v>8462</v>
      </c>
      <c r="O1227" s="180">
        <v>1</v>
      </c>
      <c r="P1227" s="181"/>
      <c r="Q1227" s="181"/>
      <c r="R1227" s="181"/>
      <c r="S1227" s="181"/>
      <c r="T1227" s="181"/>
      <c r="U1227" s="181"/>
    </row>
    <row r="1228" spans="1:21" ht="28.2">
      <c r="A1228" s="180">
        <v>1198687135</v>
      </c>
      <c r="B1228" s="180" t="s">
        <v>416</v>
      </c>
      <c r="C1228" s="180" t="s">
        <v>8470</v>
      </c>
      <c r="D1228" s="180">
        <v>1</v>
      </c>
      <c r="E1228" s="180">
        <v>1</v>
      </c>
      <c r="F1228" s="180">
        <v>1</v>
      </c>
      <c r="G1228" s="180">
        <v>1</v>
      </c>
      <c r="H1228" s="180">
        <v>1</v>
      </c>
      <c r="I1228" s="180">
        <v>1</v>
      </c>
      <c r="J1228" s="181"/>
      <c r="L1228" s="180">
        <v>1198687135</v>
      </c>
      <c r="M1228" s="180" t="s">
        <v>416</v>
      </c>
      <c r="N1228" s="180" t="s">
        <v>8470</v>
      </c>
      <c r="O1228" s="180">
        <v>1</v>
      </c>
      <c r="P1228" s="180">
        <v>1</v>
      </c>
      <c r="Q1228" s="180">
        <v>1</v>
      </c>
      <c r="R1228" s="180">
        <v>1</v>
      </c>
      <c r="S1228" s="180">
        <v>1</v>
      </c>
      <c r="T1228" s="180">
        <v>1</v>
      </c>
      <c r="U1228" s="181"/>
    </row>
    <row r="1229" spans="1:21" ht="28.2">
      <c r="A1229" s="180">
        <v>1198687135</v>
      </c>
      <c r="B1229" s="180" t="s">
        <v>416</v>
      </c>
      <c r="C1229" s="180" t="s">
        <v>8476</v>
      </c>
      <c r="D1229" s="180">
        <v>3</v>
      </c>
      <c r="E1229" s="180">
        <v>3</v>
      </c>
      <c r="F1229" s="181"/>
      <c r="G1229" s="181"/>
      <c r="H1229" s="181"/>
      <c r="I1229" s="181"/>
      <c r="J1229" s="181"/>
      <c r="L1229" s="180">
        <v>1198687135</v>
      </c>
      <c r="M1229" s="180" t="s">
        <v>416</v>
      </c>
      <c r="N1229" s="180" t="s">
        <v>8476</v>
      </c>
      <c r="O1229" s="180">
        <v>3</v>
      </c>
      <c r="P1229" s="180">
        <v>3</v>
      </c>
      <c r="Q1229" s="181"/>
      <c r="R1229" s="181"/>
      <c r="S1229" s="181"/>
      <c r="T1229" s="181"/>
      <c r="U1229" s="181"/>
    </row>
    <row r="1230" spans="1:21" ht="28.2">
      <c r="A1230" s="180">
        <v>1198687135</v>
      </c>
      <c r="B1230" s="180" t="s">
        <v>416</v>
      </c>
      <c r="C1230" s="180" t="s">
        <v>8480</v>
      </c>
      <c r="D1230" s="180">
        <v>1</v>
      </c>
      <c r="E1230" s="180">
        <v>1</v>
      </c>
      <c r="F1230" s="181"/>
      <c r="G1230" s="181"/>
      <c r="H1230" s="181"/>
      <c r="I1230" s="181"/>
      <c r="J1230" s="181"/>
      <c r="L1230" s="180">
        <v>1198687135</v>
      </c>
      <c r="M1230" s="180" t="s">
        <v>416</v>
      </c>
      <c r="N1230" s="180" t="s">
        <v>8480</v>
      </c>
      <c r="O1230" s="180">
        <v>1</v>
      </c>
      <c r="P1230" s="180">
        <v>1</v>
      </c>
      <c r="Q1230" s="181"/>
      <c r="R1230" s="181"/>
      <c r="S1230" s="181"/>
      <c r="T1230" s="181"/>
      <c r="U1230" s="181"/>
    </row>
    <row r="1231" spans="1:21" ht="28.2">
      <c r="A1231" s="180">
        <v>1198687135</v>
      </c>
      <c r="B1231" s="180" t="s">
        <v>416</v>
      </c>
      <c r="C1231" s="180" t="s">
        <v>8488</v>
      </c>
      <c r="D1231" s="180">
        <v>1</v>
      </c>
      <c r="E1231" s="180">
        <v>1</v>
      </c>
      <c r="F1231" s="180">
        <v>1</v>
      </c>
      <c r="G1231" s="180">
        <v>1</v>
      </c>
      <c r="H1231" s="180">
        <v>1</v>
      </c>
      <c r="I1231" s="180">
        <v>1</v>
      </c>
      <c r="J1231" s="181"/>
      <c r="L1231" s="180">
        <v>1198687135</v>
      </c>
      <c r="M1231" s="180" t="s">
        <v>416</v>
      </c>
      <c r="N1231" s="180" t="s">
        <v>8488</v>
      </c>
      <c r="O1231" s="180">
        <v>1</v>
      </c>
      <c r="P1231" s="180">
        <v>1</v>
      </c>
      <c r="Q1231" s="180">
        <v>1</v>
      </c>
      <c r="R1231" s="180">
        <v>1</v>
      </c>
      <c r="S1231" s="180">
        <v>1</v>
      </c>
      <c r="T1231" s="180">
        <v>1</v>
      </c>
      <c r="U1231" s="180">
        <v>1</v>
      </c>
    </row>
    <row r="1232" spans="1:21" ht="28.2">
      <c r="A1232" s="180">
        <v>1198687135</v>
      </c>
      <c r="B1232" s="180" t="s">
        <v>416</v>
      </c>
      <c r="C1232" s="180" t="s">
        <v>8497</v>
      </c>
      <c r="D1232" s="180">
        <v>1</v>
      </c>
      <c r="E1232" s="181"/>
      <c r="F1232" s="181"/>
      <c r="G1232" s="181"/>
      <c r="H1232" s="181"/>
      <c r="I1232" s="181"/>
      <c r="J1232" s="181"/>
      <c r="L1232" s="180">
        <v>1198687135</v>
      </c>
      <c r="M1232" s="180" t="s">
        <v>416</v>
      </c>
      <c r="N1232" s="180" t="s">
        <v>8497</v>
      </c>
      <c r="O1232" s="180">
        <v>1</v>
      </c>
      <c r="P1232" s="181"/>
      <c r="Q1232" s="181"/>
      <c r="R1232" s="181"/>
      <c r="S1232" s="181"/>
      <c r="T1232" s="181"/>
      <c r="U1232" s="181"/>
    </row>
    <row r="1233" spans="1:21" ht="28.2">
      <c r="A1233" s="180">
        <v>1198687135</v>
      </c>
      <c r="B1233" s="180" t="s">
        <v>416</v>
      </c>
      <c r="C1233" s="180" t="s">
        <v>8504</v>
      </c>
      <c r="D1233" s="181"/>
      <c r="E1233" s="181"/>
      <c r="F1233" s="181"/>
      <c r="G1233" s="181"/>
      <c r="H1233" s="181"/>
      <c r="I1233" s="181"/>
      <c r="J1233" s="181"/>
      <c r="L1233" s="180">
        <v>1198687135</v>
      </c>
      <c r="M1233" s="180" t="s">
        <v>416</v>
      </c>
      <c r="N1233" s="180" t="s">
        <v>8504</v>
      </c>
      <c r="O1233" s="181"/>
      <c r="P1233" s="181"/>
      <c r="Q1233" s="181"/>
      <c r="R1233" s="181"/>
      <c r="S1233" s="181"/>
      <c r="T1233" s="181"/>
      <c r="U1233" s="181"/>
    </row>
    <row r="1234" spans="1:21" ht="28.2">
      <c r="A1234" s="180">
        <v>1198687135</v>
      </c>
      <c r="B1234" s="180" t="s">
        <v>416</v>
      </c>
      <c r="C1234" s="180" t="s">
        <v>8512</v>
      </c>
      <c r="D1234" s="180">
        <v>1</v>
      </c>
      <c r="E1234" s="180">
        <v>1</v>
      </c>
      <c r="F1234" s="180">
        <v>1</v>
      </c>
      <c r="G1234" s="180">
        <v>1</v>
      </c>
      <c r="H1234" s="180">
        <v>1</v>
      </c>
      <c r="I1234" s="180">
        <v>1</v>
      </c>
      <c r="J1234" s="181"/>
      <c r="L1234" s="180">
        <v>1198687135</v>
      </c>
      <c r="M1234" s="180" t="s">
        <v>416</v>
      </c>
      <c r="N1234" s="180" t="s">
        <v>8512</v>
      </c>
      <c r="O1234" s="180">
        <v>1</v>
      </c>
      <c r="P1234" s="180">
        <v>1</v>
      </c>
      <c r="Q1234" s="180">
        <v>1</v>
      </c>
      <c r="R1234" s="180">
        <v>1</v>
      </c>
      <c r="S1234" s="180">
        <v>1</v>
      </c>
      <c r="T1234" s="180">
        <v>1</v>
      </c>
      <c r="U1234" s="181"/>
    </row>
    <row r="1235" spans="1:21" ht="28.2">
      <c r="A1235" s="180">
        <v>1198687135</v>
      </c>
      <c r="B1235" s="180" t="s">
        <v>416</v>
      </c>
      <c r="C1235" s="180" t="s">
        <v>8519</v>
      </c>
      <c r="D1235" s="180">
        <v>1</v>
      </c>
      <c r="E1235" s="180">
        <v>1</v>
      </c>
      <c r="F1235" s="180">
        <v>1</v>
      </c>
      <c r="G1235" s="180">
        <v>1</v>
      </c>
      <c r="H1235" s="180">
        <v>1</v>
      </c>
      <c r="I1235" s="180">
        <v>1</v>
      </c>
      <c r="J1235" s="181"/>
      <c r="L1235" s="180">
        <v>1198687135</v>
      </c>
      <c r="M1235" s="180" t="s">
        <v>416</v>
      </c>
      <c r="N1235" s="180" t="s">
        <v>8519</v>
      </c>
      <c r="O1235" s="180">
        <v>1</v>
      </c>
      <c r="P1235" s="180">
        <v>1</v>
      </c>
      <c r="Q1235" s="180">
        <v>1</v>
      </c>
      <c r="R1235" s="180">
        <v>1</v>
      </c>
      <c r="S1235" s="180">
        <v>1</v>
      </c>
      <c r="T1235" s="180">
        <v>1</v>
      </c>
      <c r="U1235" s="181"/>
    </row>
    <row r="1236" spans="1:21" ht="28.2">
      <c r="A1236" s="180">
        <v>1198687135</v>
      </c>
      <c r="B1236" s="180" t="s">
        <v>416</v>
      </c>
      <c r="C1236" s="180" t="s">
        <v>8523</v>
      </c>
      <c r="D1236" s="180">
        <v>1</v>
      </c>
      <c r="E1236" s="180">
        <v>1</v>
      </c>
      <c r="F1236" s="180">
        <v>1</v>
      </c>
      <c r="G1236" s="180">
        <v>1</v>
      </c>
      <c r="H1236" s="180">
        <v>1</v>
      </c>
      <c r="I1236" s="180">
        <v>1</v>
      </c>
      <c r="J1236" s="181"/>
      <c r="L1236" s="180">
        <v>1198687135</v>
      </c>
      <c r="M1236" s="180" t="s">
        <v>416</v>
      </c>
      <c r="N1236" s="180" t="s">
        <v>8523</v>
      </c>
      <c r="O1236" s="180">
        <v>1</v>
      </c>
      <c r="P1236" s="180">
        <v>1</v>
      </c>
      <c r="Q1236" s="180">
        <v>1</v>
      </c>
      <c r="R1236" s="180">
        <v>1</v>
      </c>
      <c r="S1236" s="180">
        <v>1</v>
      </c>
      <c r="T1236" s="180">
        <v>1</v>
      </c>
      <c r="U1236" s="181"/>
    </row>
    <row r="1237" spans="1:21" ht="28.2">
      <c r="A1237" s="180">
        <v>1198687135</v>
      </c>
      <c r="B1237" s="180" t="s">
        <v>416</v>
      </c>
      <c r="C1237" s="180" t="s">
        <v>8527</v>
      </c>
      <c r="D1237" s="180">
        <v>1</v>
      </c>
      <c r="E1237" s="180">
        <v>2</v>
      </c>
      <c r="F1237" s="180">
        <v>2</v>
      </c>
      <c r="G1237" s="180">
        <v>1</v>
      </c>
      <c r="H1237" s="180">
        <v>1</v>
      </c>
      <c r="I1237" s="180">
        <v>1</v>
      </c>
      <c r="J1237" s="181"/>
      <c r="L1237" s="180">
        <v>1198687135</v>
      </c>
      <c r="M1237" s="180" t="s">
        <v>416</v>
      </c>
      <c r="N1237" s="180" t="s">
        <v>8527</v>
      </c>
      <c r="O1237" s="180">
        <v>1</v>
      </c>
      <c r="P1237" s="180">
        <v>2</v>
      </c>
      <c r="Q1237" s="180">
        <v>2</v>
      </c>
      <c r="R1237" s="180">
        <v>1</v>
      </c>
      <c r="S1237" s="180">
        <v>1</v>
      </c>
      <c r="T1237" s="180">
        <v>1</v>
      </c>
      <c r="U1237" s="180">
        <v>2</v>
      </c>
    </row>
    <row r="1238" spans="1:21" ht="28.2">
      <c r="A1238" s="180">
        <v>1198687135</v>
      </c>
      <c r="B1238" s="180" t="s">
        <v>416</v>
      </c>
      <c r="C1238" s="180" t="s">
        <v>8531</v>
      </c>
      <c r="D1238" s="180">
        <v>1</v>
      </c>
      <c r="E1238" s="180">
        <v>1</v>
      </c>
      <c r="F1238" s="180">
        <v>1</v>
      </c>
      <c r="G1238" s="180">
        <v>1</v>
      </c>
      <c r="H1238" s="180">
        <v>1</v>
      </c>
      <c r="I1238" s="180">
        <v>1</v>
      </c>
      <c r="J1238" s="181"/>
      <c r="L1238" s="180">
        <v>1198687135</v>
      </c>
      <c r="M1238" s="180" t="s">
        <v>416</v>
      </c>
      <c r="N1238" s="180" t="s">
        <v>8531</v>
      </c>
      <c r="O1238" s="180">
        <v>1</v>
      </c>
      <c r="P1238" s="180">
        <v>1</v>
      </c>
      <c r="Q1238" s="180">
        <v>1</v>
      </c>
      <c r="R1238" s="180">
        <v>1</v>
      </c>
      <c r="S1238" s="180">
        <v>1</v>
      </c>
      <c r="T1238" s="180">
        <v>1</v>
      </c>
      <c r="U1238" s="181"/>
    </row>
    <row r="1239" spans="1:21" ht="28.2">
      <c r="A1239" s="180">
        <v>1198687135</v>
      </c>
      <c r="B1239" s="180" t="s">
        <v>416</v>
      </c>
      <c r="C1239" s="180" t="s">
        <v>8535</v>
      </c>
      <c r="D1239" s="180">
        <v>1</v>
      </c>
      <c r="E1239" s="180">
        <v>1</v>
      </c>
      <c r="F1239" s="180">
        <v>1</v>
      </c>
      <c r="G1239" s="180">
        <v>1</v>
      </c>
      <c r="H1239" s="180">
        <v>1</v>
      </c>
      <c r="I1239" s="180">
        <v>1</v>
      </c>
      <c r="J1239" s="181"/>
      <c r="L1239" s="180">
        <v>1198687135</v>
      </c>
      <c r="M1239" s="180" t="s">
        <v>416</v>
      </c>
      <c r="N1239" s="180" t="s">
        <v>8535</v>
      </c>
      <c r="O1239" s="180">
        <v>1</v>
      </c>
      <c r="P1239" s="180">
        <v>1</v>
      </c>
      <c r="Q1239" s="180">
        <v>1</v>
      </c>
      <c r="R1239" s="180">
        <v>1</v>
      </c>
      <c r="S1239" s="180">
        <v>1</v>
      </c>
      <c r="T1239" s="180">
        <v>1</v>
      </c>
      <c r="U1239" s="180">
        <v>1</v>
      </c>
    </row>
    <row r="1240" spans="1:21" ht="28.2">
      <c r="A1240" s="180">
        <v>1198687135</v>
      </c>
      <c r="B1240" s="180" t="s">
        <v>416</v>
      </c>
      <c r="C1240" s="180" t="s">
        <v>8540</v>
      </c>
      <c r="D1240" s="180">
        <v>1</v>
      </c>
      <c r="E1240" s="180">
        <v>1</v>
      </c>
      <c r="F1240" s="180">
        <v>1</v>
      </c>
      <c r="G1240" s="180">
        <v>1</v>
      </c>
      <c r="H1240" s="180">
        <v>1</v>
      </c>
      <c r="I1240" s="180">
        <v>1</v>
      </c>
      <c r="J1240" s="181"/>
      <c r="L1240" s="180">
        <v>1198687135</v>
      </c>
      <c r="M1240" s="180" t="s">
        <v>416</v>
      </c>
      <c r="N1240" s="180" t="s">
        <v>8540</v>
      </c>
      <c r="O1240" s="180">
        <v>1</v>
      </c>
      <c r="P1240" s="180">
        <v>1</v>
      </c>
      <c r="Q1240" s="180">
        <v>1</v>
      </c>
      <c r="R1240" s="180">
        <v>1</v>
      </c>
      <c r="S1240" s="180">
        <v>1</v>
      </c>
      <c r="T1240" s="180">
        <v>1</v>
      </c>
      <c r="U1240" s="180">
        <v>1</v>
      </c>
    </row>
    <row r="1241" spans="1:21" ht="28.2">
      <c r="A1241" s="180">
        <v>1198687135</v>
      </c>
      <c r="B1241" s="180" t="s">
        <v>416</v>
      </c>
      <c r="C1241" s="180" t="s">
        <v>10770</v>
      </c>
      <c r="D1241" s="180">
        <v>1</v>
      </c>
      <c r="E1241" s="180">
        <v>1</v>
      </c>
      <c r="F1241" s="180">
        <v>1</v>
      </c>
      <c r="G1241" s="180">
        <v>1</v>
      </c>
      <c r="H1241" s="180">
        <v>1</v>
      </c>
      <c r="I1241" s="180">
        <v>1</v>
      </c>
      <c r="J1241" s="181"/>
      <c r="L1241" s="180">
        <v>1198687135</v>
      </c>
      <c r="M1241" s="180" t="s">
        <v>416</v>
      </c>
      <c r="N1241" s="180" t="s">
        <v>10770</v>
      </c>
      <c r="O1241" s="180">
        <v>1</v>
      </c>
      <c r="P1241" s="180">
        <v>1</v>
      </c>
      <c r="Q1241" s="180">
        <v>1</v>
      </c>
      <c r="R1241" s="180">
        <v>1</v>
      </c>
      <c r="S1241" s="180">
        <v>1</v>
      </c>
      <c r="T1241" s="180">
        <v>1</v>
      </c>
      <c r="U1241" s="180">
        <v>1</v>
      </c>
    </row>
    <row r="1242" spans="1:21" ht="28.2">
      <c r="A1242" s="180">
        <v>1198687135</v>
      </c>
      <c r="B1242" s="180" t="s">
        <v>416</v>
      </c>
      <c r="C1242" s="180" t="s">
        <v>8551</v>
      </c>
      <c r="D1242" s="180">
        <v>1</v>
      </c>
      <c r="E1242" s="180">
        <v>1</v>
      </c>
      <c r="F1242" s="180">
        <v>1</v>
      </c>
      <c r="G1242" s="180">
        <v>1</v>
      </c>
      <c r="H1242" s="180">
        <v>1</v>
      </c>
      <c r="I1242" s="180">
        <v>1</v>
      </c>
      <c r="J1242" s="181"/>
      <c r="L1242" s="180">
        <v>1198687135</v>
      </c>
      <c r="M1242" s="180" t="s">
        <v>416</v>
      </c>
      <c r="N1242" s="180" t="s">
        <v>8551</v>
      </c>
      <c r="O1242" s="180">
        <v>1</v>
      </c>
      <c r="P1242" s="180">
        <v>1</v>
      </c>
      <c r="Q1242" s="180">
        <v>1</v>
      </c>
      <c r="R1242" s="180">
        <v>1</v>
      </c>
      <c r="S1242" s="180">
        <v>1</v>
      </c>
      <c r="T1242" s="180">
        <v>1</v>
      </c>
      <c r="U1242" s="180">
        <v>1</v>
      </c>
    </row>
    <row r="1243" spans="1:21" ht="28.2">
      <c r="A1243" s="180">
        <v>1198687135</v>
      </c>
      <c r="B1243" s="180" t="s">
        <v>416</v>
      </c>
      <c r="C1243" s="180" t="s">
        <v>8676</v>
      </c>
      <c r="D1243" s="180">
        <v>1</v>
      </c>
      <c r="E1243" s="180">
        <v>1</v>
      </c>
      <c r="F1243" s="180">
        <v>1</v>
      </c>
      <c r="G1243" s="180">
        <v>1</v>
      </c>
      <c r="H1243" s="180">
        <v>1</v>
      </c>
      <c r="I1243" s="180">
        <v>1</v>
      </c>
      <c r="J1243" s="181"/>
      <c r="L1243" s="180">
        <v>1198687135</v>
      </c>
      <c r="M1243" s="180" t="s">
        <v>416</v>
      </c>
      <c r="N1243" s="180" t="s">
        <v>8676</v>
      </c>
      <c r="O1243" s="180">
        <v>1</v>
      </c>
      <c r="P1243" s="180">
        <v>1</v>
      </c>
      <c r="Q1243" s="180">
        <v>1</v>
      </c>
      <c r="R1243" s="180">
        <v>1</v>
      </c>
      <c r="S1243" s="180">
        <v>1</v>
      </c>
      <c r="T1243" s="180">
        <v>1</v>
      </c>
      <c r="U1243" s="180">
        <v>1</v>
      </c>
    </row>
    <row r="1244" spans="1:21" ht="28.2">
      <c r="A1244" s="180">
        <v>1198687135</v>
      </c>
      <c r="B1244" s="180" t="s">
        <v>416</v>
      </c>
      <c r="C1244" s="180" t="s">
        <v>8568</v>
      </c>
      <c r="D1244" s="180">
        <v>1</v>
      </c>
      <c r="E1244" s="180">
        <v>1</v>
      </c>
      <c r="F1244" s="180">
        <v>1</v>
      </c>
      <c r="G1244" s="181"/>
      <c r="H1244" s="181"/>
      <c r="I1244" s="181"/>
      <c r="J1244" s="181"/>
      <c r="L1244" s="180">
        <v>1198687135</v>
      </c>
      <c r="M1244" s="180" t="s">
        <v>416</v>
      </c>
      <c r="N1244" s="180" t="s">
        <v>8568</v>
      </c>
      <c r="O1244" s="180">
        <v>1</v>
      </c>
      <c r="P1244" s="180">
        <v>1</v>
      </c>
      <c r="Q1244" s="180">
        <v>1</v>
      </c>
      <c r="R1244" s="181"/>
      <c r="S1244" s="181"/>
      <c r="T1244" s="181"/>
      <c r="U1244" s="181"/>
    </row>
    <row r="1245" spans="1:21" ht="28.2">
      <c r="A1245" s="180">
        <v>1198687135</v>
      </c>
      <c r="B1245" s="180" t="s">
        <v>416</v>
      </c>
      <c r="C1245" s="180" t="s">
        <v>8703</v>
      </c>
      <c r="D1245" s="180">
        <v>1</v>
      </c>
      <c r="E1245" s="180">
        <v>1</v>
      </c>
      <c r="F1245" s="180">
        <v>1</v>
      </c>
      <c r="G1245" s="180">
        <v>1</v>
      </c>
      <c r="H1245" s="180">
        <v>1</v>
      </c>
      <c r="I1245" s="180">
        <v>1</v>
      </c>
      <c r="J1245" s="181"/>
      <c r="L1245" s="180">
        <v>1198687135</v>
      </c>
      <c r="M1245" s="180" t="s">
        <v>416</v>
      </c>
      <c r="N1245" s="180" t="s">
        <v>8703</v>
      </c>
      <c r="O1245" s="180">
        <v>1</v>
      </c>
      <c r="P1245" s="180">
        <v>1</v>
      </c>
      <c r="Q1245" s="180">
        <v>1</v>
      </c>
      <c r="R1245" s="180">
        <v>1</v>
      </c>
      <c r="S1245" s="180">
        <v>1</v>
      </c>
      <c r="T1245" s="180">
        <v>1</v>
      </c>
      <c r="U1245" s="180">
        <v>1</v>
      </c>
    </row>
    <row r="1246" spans="1:21" ht="28.2">
      <c r="A1246" s="180">
        <v>1198687135</v>
      </c>
      <c r="B1246" s="180" t="s">
        <v>416</v>
      </c>
      <c r="C1246" s="180" t="s">
        <v>8572</v>
      </c>
      <c r="D1246" s="180">
        <v>1</v>
      </c>
      <c r="E1246" s="180">
        <v>1</v>
      </c>
      <c r="F1246" s="180">
        <v>1</v>
      </c>
      <c r="G1246" s="181"/>
      <c r="H1246" s="181"/>
      <c r="I1246" s="181"/>
      <c r="J1246" s="181"/>
      <c r="L1246" s="180">
        <v>1198687135</v>
      </c>
      <c r="M1246" s="180" t="s">
        <v>416</v>
      </c>
      <c r="N1246" s="180" t="s">
        <v>8572</v>
      </c>
      <c r="O1246" s="180">
        <v>1</v>
      </c>
      <c r="P1246" s="180">
        <v>1</v>
      </c>
      <c r="Q1246" s="180">
        <v>1</v>
      </c>
      <c r="R1246" s="181"/>
      <c r="S1246" s="181"/>
      <c r="T1246" s="181"/>
      <c r="U1246" s="181"/>
    </row>
    <row r="1247" spans="1:21" ht="28.2">
      <c r="A1247" s="180">
        <v>1198687135</v>
      </c>
      <c r="B1247" s="180" t="s">
        <v>416</v>
      </c>
      <c r="C1247" s="180" t="s">
        <v>8602</v>
      </c>
      <c r="D1247" s="180">
        <v>1</v>
      </c>
      <c r="E1247" s="180">
        <v>1</v>
      </c>
      <c r="F1247" s="180">
        <v>1</v>
      </c>
      <c r="G1247" s="180">
        <v>1</v>
      </c>
      <c r="H1247" s="180">
        <v>1</v>
      </c>
      <c r="I1247" s="180">
        <v>1</v>
      </c>
      <c r="J1247" s="181"/>
      <c r="L1247" s="180">
        <v>1198687135</v>
      </c>
      <c r="M1247" s="180" t="s">
        <v>416</v>
      </c>
      <c r="N1247" s="180" t="s">
        <v>8602</v>
      </c>
      <c r="O1247" s="180">
        <v>1</v>
      </c>
      <c r="P1247" s="180">
        <v>1</v>
      </c>
      <c r="Q1247" s="180">
        <v>1</v>
      </c>
      <c r="R1247" s="180">
        <v>1</v>
      </c>
      <c r="S1247" s="180">
        <v>1</v>
      </c>
      <c r="T1247" s="180">
        <v>1</v>
      </c>
      <c r="U1247" s="180">
        <v>1</v>
      </c>
    </row>
    <row r="1248" spans="1:21" ht="28.2">
      <c r="A1248" s="180">
        <v>1198687135</v>
      </c>
      <c r="B1248" s="180" t="s">
        <v>416</v>
      </c>
      <c r="C1248" s="180" t="s">
        <v>8640</v>
      </c>
      <c r="D1248" s="180">
        <v>1</v>
      </c>
      <c r="E1248" s="180">
        <v>1</v>
      </c>
      <c r="F1248" s="180">
        <v>1</v>
      </c>
      <c r="G1248" s="180">
        <v>1</v>
      </c>
      <c r="H1248" s="180">
        <v>1</v>
      </c>
      <c r="I1248" s="180">
        <v>1</v>
      </c>
      <c r="J1248" s="181"/>
      <c r="L1248" s="180">
        <v>1198687135</v>
      </c>
      <c r="M1248" s="180" t="s">
        <v>416</v>
      </c>
      <c r="N1248" s="180" t="s">
        <v>8640</v>
      </c>
      <c r="O1248" s="180">
        <v>1</v>
      </c>
      <c r="P1248" s="180">
        <v>1</v>
      </c>
      <c r="Q1248" s="180">
        <v>1</v>
      </c>
      <c r="R1248" s="180">
        <v>1</v>
      </c>
      <c r="S1248" s="180">
        <v>1</v>
      </c>
      <c r="T1248" s="180">
        <v>1</v>
      </c>
      <c r="U1248" s="180">
        <v>1</v>
      </c>
    </row>
    <row r="1249" spans="1:21" ht="28.2">
      <c r="A1249" s="180">
        <v>1198687135</v>
      </c>
      <c r="B1249" s="180" t="s">
        <v>416</v>
      </c>
      <c r="C1249" s="180" t="s">
        <v>8699</v>
      </c>
      <c r="D1249" s="180">
        <v>1</v>
      </c>
      <c r="E1249" s="180">
        <v>1</v>
      </c>
      <c r="F1249" s="181"/>
      <c r="G1249" s="181"/>
      <c r="H1249" s="181"/>
      <c r="I1249" s="181"/>
      <c r="J1249" s="181"/>
      <c r="L1249" s="180">
        <v>1198687135</v>
      </c>
      <c r="M1249" s="180" t="s">
        <v>416</v>
      </c>
      <c r="N1249" s="180" t="s">
        <v>8699</v>
      </c>
      <c r="O1249" s="180">
        <v>1</v>
      </c>
      <c r="P1249" s="180">
        <v>1</v>
      </c>
      <c r="Q1249" s="181"/>
      <c r="R1249" s="181"/>
      <c r="S1249" s="181"/>
      <c r="T1249" s="181"/>
      <c r="U1249" s="181"/>
    </row>
    <row r="1250" spans="1:21" ht="28.2">
      <c r="A1250" s="180">
        <v>1198687135</v>
      </c>
      <c r="B1250" s="180" t="s">
        <v>416</v>
      </c>
      <c r="C1250" s="180" t="s">
        <v>8711</v>
      </c>
      <c r="D1250" s="180">
        <v>1</v>
      </c>
      <c r="E1250" s="180">
        <v>1</v>
      </c>
      <c r="F1250" s="180">
        <v>1</v>
      </c>
      <c r="G1250" s="181"/>
      <c r="H1250" s="181"/>
      <c r="I1250" s="181"/>
      <c r="J1250" s="181"/>
      <c r="L1250" s="180">
        <v>1198687135</v>
      </c>
      <c r="M1250" s="180" t="s">
        <v>416</v>
      </c>
      <c r="N1250" s="180" t="s">
        <v>8711</v>
      </c>
      <c r="O1250" s="180">
        <v>1</v>
      </c>
      <c r="P1250" s="180">
        <v>1</v>
      </c>
      <c r="Q1250" s="180">
        <v>1</v>
      </c>
      <c r="R1250" s="181"/>
      <c r="S1250" s="181"/>
      <c r="T1250" s="181"/>
      <c r="U1250" s="181"/>
    </row>
    <row r="1251" spans="1:21" ht="28.2">
      <c r="A1251" s="180">
        <v>1198687135</v>
      </c>
      <c r="B1251" s="180" t="s">
        <v>416</v>
      </c>
      <c r="C1251" s="180" t="s">
        <v>8707</v>
      </c>
      <c r="D1251" s="180">
        <v>1</v>
      </c>
      <c r="E1251" s="180">
        <v>1</v>
      </c>
      <c r="F1251" s="181"/>
      <c r="G1251" s="181"/>
      <c r="H1251" s="181"/>
      <c r="I1251" s="181"/>
      <c r="J1251" s="181"/>
      <c r="L1251" s="180">
        <v>1198687135</v>
      </c>
      <c r="M1251" s="180" t="s">
        <v>416</v>
      </c>
      <c r="N1251" s="180" t="s">
        <v>8707</v>
      </c>
      <c r="O1251" s="180">
        <v>1</v>
      </c>
      <c r="P1251" s="180">
        <v>1</v>
      </c>
      <c r="Q1251" s="181"/>
      <c r="R1251" s="181"/>
      <c r="S1251" s="181"/>
      <c r="T1251" s="181"/>
      <c r="U1251" s="181"/>
    </row>
    <row r="1252" spans="1:21" ht="28.2">
      <c r="A1252" s="180">
        <v>1198687135</v>
      </c>
      <c r="B1252" s="180" t="s">
        <v>416</v>
      </c>
      <c r="C1252" s="180" t="s">
        <v>8652</v>
      </c>
      <c r="D1252" s="180">
        <v>1</v>
      </c>
      <c r="E1252" s="180">
        <v>1</v>
      </c>
      <c r="F1252" s="180">
        <v>1</v>
      </c>
      <c r="G1252" s="181"/>
      <c r="H1252" s="181"/>
      <c r="I1252" s="181"/>
      <c r="J1252" s="181"/>
      <c r="L1252" s="180">
        <v>1198687135</v>
      </c>
      <c r="M1252" s="180" t="s">
        <v>416</v>
      </c>
      <c r="N1252" s="180" t="s">
        <v>8652</v>
      </c>
      <c r="O1252" s="180">
        <v>1</v>
      </c>
      <c r="P1252" s="180">
        <v>1</v>
      </c>
      <c r="Q1252" s="180">
        <v>1</v>
      </c>
      <c r="R1252" s="181"/>
      <c r="S1252" s="181"/>
      <c r="T1252" s="181"/>
      <c r="U1252" s="181"/>
    </row>
    <row r="1253" spans="1:21" ht="28.2">
      <c r="A1253" s="180">
        <v>1198687135</v>
      </c>
      <c r="B1253" s="180" t="s">
        <v>416</v>
      </c>
      <c r="C1253" s="180" t="s">
        <v>8683</v>
      </c>
      <c r="D1253" s="180">
        <v>1</v>
      </c>
      <c r="E1253" s="180">
        <v>1</v>
      </c>
      <c r="F1253" s="181"/>
      <c r="G1253" s="181"/>
      <c r="H1253" s="181"/>
      <c r="I1253" s="181"/>
      <c r="J1253" s="181"/>
      <c r="L1253" s="180">
        <v>1198687135</v>
      </c>
      <c r="M1253" s="180" t="s">
        <v>416</v>
      </c>
      <c r="N1253" s="180" t="s">
        <v>8683</v>
      </c>
      <c r="O1253" s="180">
        <v>1</v>
      </c>
      <c r="P1253" s="180">
        <v>1</v>
      </c>
      <c r="Q1253" s="181"/>
      <c r="R1253" s="181"/>
      <c r="S1253" s="181"/>
      <c r="T1253" s="181"/>
      <c r="U1253" s="181"/>
    </row>
    <row r="1254" spans="1:21" ht="28.2">
      <c r="A1254" s="180">
        <v>1198687135</v>
      </c>
      <c r="B1254" s="180" t="s">
        <v>416</v>
      </c>
      <c r="C1254" s="180" t="s">
        <v>8648</v>
      </c>
      <c r="D1254" s="180">
        <v>1</v>
      </c>
      <c r="E1254" s="180">
        <v>1</v>
      </c>
      <c r="F1254" s="180">
        <v>1</v>
      </c>
      <c r="G1254" s="181"/>
      <c r="H1254" s="181"/>
      <c r="I1254" s="181"/>
      <c r="J1254" s="181"/>
      <c r="L1254" s="180">
        <v>1198687135</v>
      </c>
      <c r="M1254" s="180" t="s">
        <v>416</v>
      </c>
      <c r="N1254" s="180" t="s">
        <v>8648</v>
      </c>
      <c r="O1254" s="180">
        <v>1</v>
      </c>
      <c r="P1254" s="180">
        <v>1</v>
      </c>
      <c r="Q1254" s="180">
        <v>1</v>
      </c>
      <c r="R1254" s="181"/>
      <c r="S1254" s="181"/>
      <c r="T1254" s="181"/>
      <c r="U1254" s="181"/>
    </row>
    <row r="1255" spans="1:21" ht="28.2">
      <c r="A1255" s="180">
        <v>1198687135</v>
      </c>
      <c r="B1255" s="180" t="s">
        <v>416</v>
      </c>
      <c r="C1255" s="180" t="s">
        <v>8584</v>
      </c>
      <c r="D1255" s="180">
        <v>1</v>
      </c>
      <c r="E1255" s="180">
        <v>1</v>
      </c>
      <c r="F1255" s="180">
        <v>1</v>
      </c>
      <c r="G1255" s="180">
        <v>1</v>
      </c>
      <c r="H1255" s="180">
        <v>1</v>
      </c>
      <c r="I1255" s="180">
        <v>1</v>
      </c>
      <c r="J1255" s="181"/>
      <c r="L1255" s="180">
        <v>1198687135</v>
      </c>
      <c r="M1255" s="180" t="s">
        <v>416</v>
      </c>
      <c r="N1255" s="180" t="s">
        <v>8584</v>
      </c>
      <c r="O1255" s="180">
        <v>1</v>
      </c>
      <c r="P1255" s="180">
        <v>1</v>
      </c>
      <c r="Q1255" s="180">
        <v>1</v>
      </c>
      <c r="R1255" s="180">
        <v>1</v>
      </c>
      <c r="S1255" s="180">
        <v>1</v>
      </c>
      <c r="T1255" s="180">
        <v>1</v>
      </c>
      <c r="U1255" s="180">
        <v>1</v>
      </c>
    </row>
    <row r="1256" spans="1:21" ht="28.2">
      <c r="A1256" s="180">
        <v>1198687135</v>
      </c>
      <c r="B1256" s="180" t="s">
        <v>416</v>
      </c>
      <c r="C1256" s="180" t="s">
        <v>8625</v>
      </c>
      <c r="D1256" s="180">
        <v>1</v>
      </c>
      <c r="E1256" s="180">
        <v>1</v>
      </c>
      <c r="F1256" s="180">
        <v>1</v>
      </c>
      <c r="G1256" s="181"/>
      <c r="H1256" s="181"/>
      <c r="I1256" s="181"/>
      <c r="J1256" s="181"/>
      <c r="L1256" s="180">
        <v>1198687135</v>
      </c>
      <c r="M1256" s="180" t="s">
        <v>416</v>
      </c>
      <c r="N1256" s="180" t="s">
        <v>8625</v>
      </c>
      <c r="O1256" s="180">
        <v>1</v>
      </c>
      <c r="P1256" s="180">
        <v>1</v>
      </c>
      <c r="Q1256" s="180">
        <v>1</v>
      </c>
      <c r="R1256" s="181"/>
      <c r="S1256" s="181"/>
      <c r="T1256" s="181"/>
      <c r="U1256" s="181"/>
    </row>
    <row r="1257" spans="1:21" ht="28.2">
      <c r="A1257" s="180">
        <v>1198687135</v>
      </c>
      <c r="B1257" s="180" t="s">
        <v>416</v>
      </c>
      <c r="C1257" s="180" t="s">
        <v>8564</v>
      </c>
      <c r="D1257" s="180">
        <v>1</v>
      </c>
      <c r="E1257" s="180">
        <v>1</v>
      </c>
      <c r="F1257" s="180">
        <v>1</v>
      </c>
      <c r="G1257" s="180">
        <v>1</v>
      </c>
      <c r="H1257" s="180">
        <v>1</v>
      </c>
      <c r="I1257" s="180">
        <v>1</v>
      </c>
      <c r="J1257" s="181"/>
      <c r="L1257" s="180">
        <v>1198687135</v>
      </c>
      <c r="M1257" s="180" t="s">
        <v>416</v>
      </c>
      <c r="N1257" s="180" t="s">
        <v>8564</v>
      </c>
      <c r="O1257" s="180">
        <v>1</v>
      </c>
      <c r="P1257" s="180">
        <v>1</v>
      </c>
      <c r="Q1257" s="180">
        <v>1</v>
      </c>
      <c r="R1257" s="180">
        <v>1</v>
      </c>
      <c r="S1257" s="180">
        <v>1</v>
      </c>
      <c r="T1257" s="180">
        <v>1</v>
      </c>
      <c r="U1257" s="180">
        <v>1</v>
      </c>
    </row>
    <row r="1258" spans="1:21" ht="28.2">
      <c r="A1258" s="180">
        <v>1198687135</v>
      </c>
      <c r="B1258" s="180" t="s">
        <v>416</v>
      </c>
      <c r="C1258" s="180" t="s">
        <v>8595</v>
      </c>
      <c r="D1258" s="180">
        <v>1</v>
      </c>
      <c r="E1258" s="180">
        <v>1</v>
      </c>
      <c r="F1258" s="180">
        <v>1</v>
      </c>
      <c r="G1258" s="180">
        <v>1</v>
      </c>
      <c r="H1258" s="180">
        <v>1</v>
      </c>
      <c r="I1258" s="180">
        <v>1</v>
      </c>
      <c r="J1258" s="181"/>
      <c r="L1258" s="180">
        <v>1198687135</v>
      </c>
      <c r="M1258" s="180" t="s">
        <v>416</v>
      </c>
      <c r="N1258" s="180" t="s">
        <v>8595</v>
      </c>
      <c r="O1258" s="180">
        <v>1</v>
      </c>
      <c r="P1258" s="180">
        <v>1</v>
      </c>
      <c r="Q1258" s="180">
        <v>1</v>
      </c>
      <c r="R1258" s="180">
        <v>1</v>
      </c>
      <c r="S1258" s="180">
        <v>1</v>
      </c>
      <c r="T1258" s="180">
        <v>1</v>
      </c>
      <c r="U1258" s="180">
        <v>1</v>
      </c>
    </row>
    <row r="1259" spans="1:21" ht="28.2">
      <c r="A1259" s="180">
        <v>1198687135</v>
      </c>
      <c r="B1259" s="180" t="s">
        <v>416</v>
      </c>
      <c r="C1259" s="180" t="s">
        <v>8661</v>
      </c>
      <c r="D1259" s="180">
        <v>1</v>
      </c>
      <c r="E1259" s="180">
        <v>1</v>
      </c>
      <c r="F1259" s="180">
        <v>1</v>
      </c>
      <c r="G1259" s="180">
        <v>1</v>
      </c>
      <c r="H1259" s="180">
        <v>1</v>
      </c>
      <c r="I1259" s="180">
        <v>1</v>
      </c>
      <c r="J1259" s="181"/>
      <c r="L1259" s="180">
        <v>1198687135</v>
      </c>
      <c r="M1259" s="180" t="s">
        <v>416</v>
      </c>
      <c r="N1259" s="180" t="s">
        <v>8661</v>
      </c>
      <c r="O1259" s="180">
        <v>1</v>
      </c>
      <c r="P1259" s="180">
        <v>1</v>
      </c>
      <c r="Q1259" s="180">
        <v>1</v>
      </c>
      <c r="R1259" s="180">
        <v>1</v>
      </c>
      <c r="S1259" s="180">
        <v>1</v>
      </c>
      <c r="T1259" s="180">
        <v>1</v>
      </c>
      <c r="U1259" s="180">
        <v>1</v>
      </c>
    </row>
    <row r="1260" spans="1:21" ht="28.2">
      <c r="A1260" s="180">
        <v>1198687135</v>
      </c>
      <c r="B1260" s="180" t="s">
        <v>416</v>
      </c>
      <c r="C1260" s="180" t="s">
        <v>8591</v>
      </c>
      <c r="D1260" s="180">
        <v>1</v>
      </c>
      <c r="E1260" s="180">
        <v>1</v>
      </c>
      <c r="F1260" s="180">
        <v>1</v>
      </c>
      <c r="G1260" s="181"/>
      <c r="H1260" s="181"/>
      <c r="I1260" s="181"/>
      <c r="J1260" s="181"/>
      <c r="L1260" s="180">
        <v>1198687135</v>
      </c>
      <c r="M1260" s="180" t="s">
        <v>416</v>
      </c>
      <c r="N1260" s="180" t="s">
        <v>8591</v>
      </c>
      <c r="O1260" s="180">
        <v>1</v>
      </c>
      <c r="P1260" s="180">
        <v>1</v>
      </c>
      <c r="Q1260" s="180">
        <v>1</v>
      </c>
      <c r="R1260" s="181"/>
      <c r="S1260" s="181"/>
      <c r="T1260" s="181"/>
      <c r="U1260" s="181"/>
    </row>
    <row r="1261" spans="1:21" ht="28.2">
      <c r="A1261" s="180">
        <v>1198687135</v>
      </c>
      <c r="B1261" s="180" t="s">
        <v>416</v>
      </c>
      <c r="C1261" s="180" t="s">
        <v>8610</v>
      </c>
      <c r="D1261" s="180">
        <v>3</v>
      </c>
      <c r="E1261" s="180">
        <v>3</v>
      </c>
      <c r="F1261" s="180">
        <v>3</v>
      </c>
      <c r="G1261" s="180">
        <v>4</v>
      </c>
      <c r="H1261" s="180">
        <v>3</v>
      </c>
      <c r="I1261" s="180">
        <v>3</v>
      </c>
      <c r="J1261" s="181"/>
      <c r="L1261" s="180">
        <v>1198687135</v>
      </c>
      <c r="M1261" s="180" t="s">
        <v>416</v>
      </c>
      <c r="N1261" s="180" t="s">
        <v>8610</v>
      </c>
      <c r="O1261" s="180">
        <v>3</v>
      </c>
      <c r="P1261" s="180">
        <v>3</v>
      </c>
      <c r="Q1261" s="180">
        <v>3</v>
      </c>
      <c r="R1261" s="180">
        <v>4</v>
      </c>
      <c r="S1261" s="180">
        <v>3</v>
      </c>
      <c r="T1261" s="180">
        <v>3</v>
      </c>
      <c r="U1261" s="180">
        <v>3</v>
      </c>
    </row>
    <row r="1262" spans="1:21" ht="28.2">
      <c r="A1262" s="180">
        <v>1198687135</v>
      </c>
      <c r="B1262" s="180" t="s">
        <v>416</v>
      </c>
      <c r="C1262" s="180" t="s">
        <v>8669</v>
      </c>
      <c r="D1262" s="180">
        <v>1</v>
      </c>
      <c r="E1262" s="180">
        <v>1</v>
      </c>
      <c r="F1262" s="180">
        <v>1</v>
      </c>
      <c r="G1262" s="180">
        <v>1</v>
      </c>
      <c r="H1262" s="180">
        <v>1</v>
      </c>
      <c r="I1262" s="180">
        <v>1</v>
      </c>
      <c r="J1262" s="181"/>
      <c r="L1262" s="180">
        <v>1198687135</v>
      </c>
      <c r="M1262" s="180" t="s">
        <v>416</v>
      </c>
      <c r="N1262" s="180" t="s">
        <v>8669</v>
      </c>
      <c r="O1262" s="180">
        <v>1</v>
      </c>
      <c r="P1262" s="180">
        <v>1</v>
      </c>
      <c r="Q1262" s="180">
        <v>1</v>
      </c>
      <c r="R1262" s="180">
        <v>1</v>
      </c>
      <c r="S1262" s="180">
        <v>1</v>
      </c>
      <c r="T1262" s="180">
        <v>1</v>
      </c>
      <c r="U1262" s="180">
        <v>1</v>
      </c>
    </row>
    <row r="1263" spans="1:21" ht="28.2">
      <c r="A1263" s="180">
        <v>1198687135</v>
      </c>
      <c r="B1263" s="180" t="s">
        <v>416</v>
      </c>
      <c r="C1263" s="180" t="s">
        <v>8633</v>
      </c>
      <c r="D1263" s="180">
        <v>1</v>
      </c>
      <c r="E1263" s="180">
        <v>1</v>
      </c>
      <c r="F1263" s="180">
        <v>1</v>
      </c>
      <c r="G1263" s="180">
        <v>1</v>
      </c>
      <c r="H1263" s="180">
        <v>1</v>
      </c>
      <c r="I1263" s="180">
        <v>1</v>
      </c>
      <c r="J1263" s="181"/>
      <c r="L1263" s="180">
        <v>1198687135</v>
      </c>
      <c r="M1263" s="180" t="s">
        <v>416</v>
      </c>
      <c r="N1263" s="180" t="s">
        <v>8633</v>
      </c>
      <c r="O1263" s="180">
        <v>1</v>
      </c>
      <c r="P1263" s="180">
        <v>1</v>
      </c>
      <c r="Q1263" s="180">
        <v>1</v>
      </c>
      <c r="R1263" s="180">
        <v>1</v>
      </c>
      <c r="S1263" s="180">
        <v>1</v>
      </c>
      <c r="T1263" s="180">
        <v>1</v>
      </c>
      <c r="U1263" s="180">
        <v>3</v>
      </c>
    </row>
    <row r="1264" spans="1:21" ht="28.2">
      <c r="A1264" s="180">
        <v>1198687135</v>
      </c>
      <c r="B1264" s="180" t="s">
        <v>416</v>
      </c>
      <c r="C1264" s="180" t="s">
        <v>8620</v>
      </c>
      <c r="D1264" s="180">
        <v>1</v>
      </c>
      <c r="E1264" s="180">
        <v>1</v>
      </c>
      <c r="F1264" s="181"/>
      <c r="G1264" s="181"/>
      <c r="H1264" s="181"/>
      <c r="I1264" s="181"/>
      <c r="J1264" s="181"/>
      <c r="L1264" s="180">
        <v>1198687135</v>
      </c>
      <c r="M1264" s="180" t="s">
        <v>416</v>
      </c>
      <c r="N1264" s="180" t="s">
        <v>8620</v>
      </c>
      <c r="O1264" s="180">
        <v>1</v>
      </c>
      <c r="P1264" s="180">
        <v>1</v>
      </c>
      <c r="Q1264" s="181"/>
      <c r="R1264" s="181"/>
      <c r="S1264" s="181"/>
      <c r="T1264" s="181"/>
      <c r="U1264" s="181"/>
    </row>
    <row r="1265" spans="1:21" ht="28.2">
      <c r="A1265" s="180">
        <v>1198687135</v>
      </c>
      <c r="B1265" s="180" t="s">
        <v>416</v>
      </c>
      <c r="C1265" s="180" t="s">
        <v>8691</v>
      </c>
      <c r="D1265" s="180">
        <v>1</v>
      </c>
      <c r="E1265" s="180">
        <v>1</v>
      </c>
      <c r="F1265" s="180">
        <v>1</v>
      </c>
      <c r="G1265" s="180">
        <v>1</v>
      </c>
      <c r="H1265" s="180">
        <v>1</v>
      </c>
      <c r="I1265" s="180">
        <v>1</v>
      </c>
      <c r="J1265" s="181"/>
      <c r="L1265" s="180">
        <v>1198687135</v>
      </c>
      <c r="M1265" s="180" t="s">
        <v>416</v>
      </c>
      <c r="N1265" s="180" t="s">
        <v>8691</v>
      </c>
      <c r="O1265" s="180">
        <v>1</v>
      </c>
      <c r="P1265" s="180">
        <v>1</v>
      </c>
      <c r="Q1265" s="180">
        <v>1</v>
      </c>
      <c r="R1265" s="180">
        <v>1</v>
      </c>
      <c r="S1265" s="180">
        <v>1</v>
      </c>
      <c r="T1265" s="180">
        <v>1</v>
      </c>
      <c r="U1265" s="180">
        <v>1</v>
      </c>
    </row>
    <row r="1266" spans="1:21" ht="28.2">
      <c r="A1266" s="180">
        <v>1198687135</v>
      </c>
      <c r="B1266" s="180" t="s">
        <v>416</v>
      </c>
      <c r="C1266" s="180" t="s">
        <v>8580</v>
      </c>
      <c r="D1266" s="180">
        <v>1</v>
      </c>
      <c r="E1266" s="180">
        <v>1</v>
      </c>
      <c r="F1266" s="180">
        <v>1</v>
      </c>
      <c r="G1266" s="181"/>
      <c r="H1266" s="181"/>
      <c r="I1266" s="181"/>
      <c r="J1266" s="181"/>
      <c r="L1266" s="180">
        <v>1198687135</v>
      </c>
      <c r="M1266" s="180" t="s">
        <v>416</v>
      </c>
      <c r="N1266" s="180" t="s">
        <v>8580</v>
      </c>
      <c r="O1266" s="180">
        <v>1</v>
      </c>
      <c r="P1266" s="180">
        <v>1</v>
      </c>
      <c r="Q1266" s="180">
        <v>1</v>
      </c>
      <c r="R1266" s="181"/>
      <c r="S1266" s="181"/>
      <c r="T1266" s="181"/>
      <c r="U1266" s="181"/>
    </row>
    <row r="1267" spans="1:21" ht="28.2">
      <c r="A1267" s="180">
        <v>1198687135</v>
      </c>
      <c r="B1267" s="180" t="s">
        <v>416</v>
      </c>
      <c r="C1267" s="180" t="s">
        <v>8714</v>
      </c>
      <c r="D1267" s="180">
        <v>1</v>
      </c>
      <c r="E1267" s="180">
        <v>1</v>
      </c>
      <c r="F1267" s="180">
        <v>1</v>
      </c>
      <c r="G1267" s="180">
        <v>1</v>
      </c>
      <c r="H1267" s="180">
        <v>1</v>
      </c>
      <c r="I1267" s="180">
        <v>1</v>
      </c>
      <c r="J1267" s="181"/>
      <c r="L1267" s="180">
        <v>1198687135</v>
      </c>
      <c r="M1267" s="180" t="s">
        <v>416</v>
      </c>
      <c r="N1267" s="180" t="s">
        <v>8714</v>
      </c>
      <c r="O1267" s="180">
        <v>1</v>
      </c>
      <c r="P1267" s="180">
        <v>1</v>
      </c>
      <c r="Q1267" s="180">
        <v>1</v>
      </c>
      <c r="R1267" s="180">
        <v>1</v>
      </c>
      <c r="S1267" s="180">
        <v>1</v>
      </c>
      <c r="T1267" s="180">
        <v>1</v>
      </c>
      <c r="U1267" s="180">
        <v>1</v>
      </c>
    </row>
    <row r="1268" spans="1:21" ht="28.2">
      <c r="A1268" s="180">
        <v>1198687135</v>
      </c>
      <c r="B1268" s="180" t="s">
        <v>416</v>
      </c>
      <c r="C1268" s="180" t="s">
        <v>8721</v>
      </c>
      <c r="D1268" s="180">
        <v>1</v>
      </c>
      <c r="E1268" s="180">
        <v>1</v>
      </c>
      <c r="F1268" s="180">
        <v>1</v>
      </c>
      <c r="G1268" s="180">
        <v>1</v>
      </c>
      <c r="H1268" s="180">
        <v>1</v>
      </c>
      <c r="I1268" s="180">
        <v>1</v>
      </c>
      <c r="J1268" s="181"/>
      <c r="L1268" s="180">
        <v>1198687135</v>
      </c>
      <c r="M1268" s="180" t="s">
        <v>416</v>
      </c>
      <c r="N1268" s="180" t="s">
        <v>8721</v>
      </c>
      <c r="O1268" s="180">
        <v>1</v>
      </c>
      <c r="P1268" s="180">
        <v>1</v>
      </c>
      <c r="Q1268" s="180">
        <v>1</v>
      </c>
      <c r="R1268" s="180">
        <v>1</v>
      </c>
      <c r="S1268" s="180">
        <v>1</v>
      </c>
      <c r="T1268" s="180">
        <v>1</v>
      </c>
      <c r="U1268" s="180">
        <v>1</v>
      </c>
    </row>
    <row r="1269" spans="1:21" ht="28.2">
      <c r="A1269" s="180">
        <v>1198687135</v>
      </c>
      <c r="B1269" s="180" t="s">
        <v>416</v>
      </c>
      <c r="C1269" s="180" t="s">
        <v>8729</v>
      </c>
      <c r="D1269" s="180">
        <v>1</v>
      </c>
      <c r="E1269" s="180">
        <v>1</v>
      </c>
      <c r="F1269" s="181"/>
      <c r="G1269" s="181"/>
      <c r="H1269" s="181"/>
      <c r="I1269" s="181"/>
      <c r="J1269" s="181"/>
      <c r="L1269" s="180">
        <v>1198687135</v>
      </c>
      <c r="M1269" s="180" t="s">
        <v>416</v>
      </c>
      <c r="N1269" s="180" t="s">
        <v>8729</v>
      </c>
      <c r="O1269" s="180">
        <v>1</v>
      </c>
      <c r="P1269" s="180">
        <v>1</v>
      </c>
      <c r="Q1269" s="181"/>
      <c r="R1269" s="181"/>
      <c r="S1269" s="181"/>
      <c r="T1269" s="181"/>
      <c r="U1269" s="181"/>
    </row>
    <row r="1270" spans="1:21" ht="28.2">
      <c r="A1270" s="180">
        <v>1198687135</v>
      </c>
      <c r="B1270" s="180" t="s">
        <v>416</v>
      </c>
      <c r="C1270" s="180" t="s">
        <v>8737</v>
      </c>
      <c r="D1270" s="180">
        <v>1</v>
      </c>
      <c r="E1270" s="180">
        <v>1</v>
      </c>
      <c r="F1270" s="180">
        <v>1</v>
      </c>
      <c r="G1270" s="181"/>
      <c r="H1270" s="180">
        <v>1</v>
      </c>
      <c r="I1270" s="180">
        <v>1</v>
      </c>
      <c r="J1270" s="181"/>
      <c r="L1270" s="180">
        <v>1198687135</v>
      </c>
      <c r="M1270" s="180" t="s">
        <v>416</v>
      </c>
      <c r="N1270" s="180" t="s">
        <v>8737</v>
      </c>
      <c r="O1270" s="180">
        <v>1</v>
      </c>
      <c r="P1270" s="180">
        <v>1</v>
      </c>
      <c r="Q1270" s="180">
        <v>1</v>
      </c>
      <c r="R1270" s="181"/>
      <c r="S1270" s="180">
        <v>1</v>
      </c>
      <c r="T1270" s="180">
        <v>1</v>
      </c>
      <c r="U1270" s="180">
        <v>1</v>
      </c>
    </row>
    <row r="1271" spans="1:21" ht="28.2">
      <c r="A1271" s="180">
        <v>1198687135</v>
      </c>
      <c r="B1271" s="180" t="s">
        <v>416</v>
      </c>
      <c r="C1271" s="180" t="s">
        <v>8745</v>
      </c>
      <c r="D1271" s="180">
        <v>1</v>
      </c>
      <c r="E1271" s="180">
        <v>1</v>
      </c>
      <c r="F1271" s="181"/>
      <c r="G1271" s="181"/>
      <c r="H1271" s="181"/>
      <c r="I1271" s="181"/>
      <c r="J1271" s="181"/>
      <c r="L1271" s="180">
        <v>1198687135</v>
      </c>
      <c r="M1271" s="180" t="s">
        <v>416</v>
      </c>
      <c r="N1271" s="180" t="s">
        <v>8745</v>
      </c>
      <c r="O1271" s="180">
        <v>1</v>
      </c>
      <c r="P1271" s="180">
        <v>1</v>
      </c>
      <c r="Q1271" s="181"/>
      <c r="R1271" s="181"/>
      <c r="S1271" s="181"/>
      <c r="T1271" s="181"/>
      <c r="U1271" s="181"/>
    </row>
    <row r="1272" spans="1:21" ht="28.2">
      <c r="A1272" s="180">
        <v>1198687135</v>
      </c>
      <c r="B1272" s="180" t="s">
        <v>416</v>
      </c>
      <c r="C1272" s="180" t="s">
        <v>8748</v>
      </c>
      <c r="D1272" s="180">
        <v>2</v>
      </c>
      <c r="E1272" s="180">
        <v>2</v>
      </c>
      <c r="F1272" s="180">
        <v>2</v>
      </c>
      <c r="G1272" s="180">
        <v>2</v>
      </c>
      <c r="H1272" s="180">
        <v>2</v>
      </c>
      <c r="I1272" s="180">
        <v>2</v>
      </c>
      <c r="J1272" s="181"/>
      <c r="L1272" s="180">
        <v>1198687135</v>
      </c>
      <c r="M1272" s="180" t="s">
        <v>416</v>
      </c>
      <c r="N1272" s="180" t="s">
        <v>8748</v>
      </c>
      <c r="O1272" s="180">
        <v>2</v>
      </c>
      <c r="P1272" s="180">
        <v>2</v>
      </c>
      <c r="Q1272" s="180">
        <v>2</v>
      </c>
      <c r="R1272" s="180">
        <v>2</v>
      </c>
      <c r="S1272" s="180">
        <v>2</v>
      </c>
      <c r="T1272" s="180">
        <v>2</v>
      </c>
      <c r="U1272" s="180">
        <v>2</v>
      </c>
    </row>
    <row r="1273" spans="1:21" ht="28.2">
      <c r="A1273" s="180">
        <v>1198687135</v>
      </c>
      <c r="B1273" s="180" t="s">
        <v>416</v>
      </c>
      <c r="C1273" s="180" t="s">
        <v>8752</v>
      </c>
      <c r="D1273" s="180">
        <v>1</v>
      </c>
      <c r="E1273" s="180">
        <v>1</v>
      </c>
      <c r="F1273" s="180">
        <v>1</v>
      </c>
      <c r="G1273" s="180">
        <v>1</v>
      </c>
      <c r="H1273" s="180">
        <v>1</v>
      </c>
      <c r="I1273" s="180">
        <v>1</v>
      </c>
      <c r="J1273" s="181"/>
      <c r="L1273" s="180">
        <v>1198687135</v>
      </c>
      <c r="M1273" s="180" t="s">
        <v>416</v>
      </c>
      <c r="N1273" s="180" t="s">
        <v>8752</v>
      </c>
      <c r="O1273" s="180">
        <v>1</v>
      </c>
      <c r="P1273" s="180">
        <v>1</v>
      </c>
      <c r="Q1273" s="180">
        <v>1</v>
      </c>
      <c r="R1273" s="180">
        <v>1</v>
      </c>
      <c r="S1273" s="180">
        <v>1</v>
      </c>
      <c r="T1273" s="180">
        <v>1</v>
      </c>
      <c r="U1273" s="181"/>
    </row>
    <row r="1274" spans="1:21" ht="28.2">
      <c r="A1274" s="180">
        <v>1198687135</v>
      </c>
      <c r="B1274" s="180" t="s">
        <v>416</v>
      </c>
      <c r="C1274" s="180" t="s">
        <v>8760</v>
      </c>
      <c r="D1274" s="180">
        <v>1</v>
      </c>
      <c r="E1274" s="180">
        <v>1</v>
      </c>
      <c r="F1274" s="180">
        <v>1</v>
      </c>
      <c r="G1274" s="180">
        <v>1</v>
      </c>
      <c r="H1274" s="180">
        <v>1</v>
      </c>
      <c r="I1274" s="180">
        <v>1</v>
      </c>
      <c r="J1274" s="181"/>
      <c r="L1274" s="180">
        <v>1198687135</v>
      </c>
      <c r="M1274" s="180" t="s">
        <v>416</v>
      </c>
      <c r="N1274" s="180" t="s">
        <v>8760</v>
      </c>
      <c r="O1274" s="180">
        <v>1</v>
      </c>
      <c r="P1274" s="180">
        <v>1</v>
      </c>
      <c r="Q1274" s="180">
        <v>1</v>
      </c>
      <c r="R1274" s="180">
        <v>1</v>
      </c>
      <c r="S1274" s="180">
        <v>1</v>
      </c>
      <c r="T1274" s="180">
        <v>1</v>
      </c>
      <c r="U1274" s="181"/>
    </row>
    <row r="1275" spans="1:21" ht="28.2">
      <c r="A1275" s="180">
        <v>1198687135</v>
      </c>
      <c r="B1275" s="180" t="s">
        <v>416</v>
      </c>
      <c r="C1275" s="180" t="s">
        <v>8770</v>
      </c>
      <c r="D1275" s="180">
        <v>1</v>
      </c>
      <c r="E1275" s="180">
        <v>1</v>
      </c>
      <c r="F1275" s="180">
        <v>1</v>
      </c>
      <c r="G1275" s="181"/>
      <c r="H1275" s="181"/>
      <c r="I1275" s="181"/>
      <c r="J1275" s="181"/>
      <c r="L1275" s="180">
        <v>1198687135</v>
      </c>
      <c r="M1275" s="180" t="s">
        <v>416</v>
      </c>
      <c r="N1275" s="180" t="s">
        <v>8770</v>
      </c>
      <c r="O1275" s="180">
        <v>1</v>
      </c>
      <c r="P1275" s="180">
        <v>1</v>
      </c>
      <c r="Q1275" s="180">
        <v>1</v>
      </c>
      <c r="R1275" s="181"/>
      <c r="S1275" s="181"/>
      <c r="T1275" s="181"/>
      <c r="U1275" s="181"/>
    </row>
    <row r="1276" spans="1:21" ht="28.2">
      <c r="A1276" s="180">
        <v>1198687135</v>
      </c>
      <c r="B1276" s="180" t="s">
        <v>416</v>
      </c>
      <c r="C1276" s="180" t="s">
        <v>8774</v>
      </c>
      <c r="D1276" s="180">
        <v>1</v>
      </c>
      <c r="E1276" s="180">
        <v>2</v>
      </c>
      <c r="F1276" s="180">
        <v>2</v>
      </c>
      <c r="G1276" s="180">
        <v>3</v>
      </c>
      <c r="H1276" s="180">
        <v>3</v>
      </c>
      <c r="I1276" s="180">
        <v>3</v>
      </c>
      <c r="J1276" s="181"/>
      <c r="L1276" s="180">
        <v>1198687135</v>
      </c>
      <c r="M1276" s="180" t="s">
        <v>416</v>
      </c>
      <c r="N1276" s="180" t="s">
        <v>8774</v>
      </c>
      <c r="O1276" s="180">
        <v>1</v>
      </c>
      <c r="P1276" s="180">
        <v>2</v>
      </c>
      <c r="Q1276" s="180">
        <v>2</v>
      </c>
      <c r="R1276" s="180">
        <v>3</v>
      </c>
      <c r="S1276" s="180">
        <v>3</v>
      </c>
      <c r="T1276" s="180">
        <v>3</v>
      </c>
      <c r="U1276" s="180">
        <v>3</v>
      </c>
    </row>
    <row r="1277" spans="1:21" ht="28.2">
      <c r="A1277" s="180">
        <v>1198687135</v>
      </c>
      <c r="B1277" s="180" t="s">
        <v>416</v>
      </c>
      <c r="C1277" s="180" t="s">
        <v>8782</v>
      </c>
      <c r="D1277" s="180">
        <v>1</v>
      </c>
      <c r="E1277" s="180">
        <v>1</v>
      </c>
      <c r="F1277" s="180">
        <v>1</v>
      </c>
      <c r="G1277" s="180">
        <v>1</v>
      </c>
      <c r="H1277" s="180">
        <v>1</v>
      </c>
      <c r="I1277" s="180">
        <v>1</v>
      </c>
      <c r="J1277" s="181"/>
      <c r="L1277" s="180">
        <v>1198687135</v>
      </c>
      <c r="M1277" s="180" t="s">
        <v>416</v>
      </c>
      <c r="N1277" s="180" t="s">
        <v>8782</v>
      </c>
      <c r="O1277" s="180">
        <v>1</v>
      </c>
      <c r="P1277" s="180">
        <v>1</v>
      </c>
      <c r="Q1277" s="180">
        <v>1</v>
      </c>
      <c r="R1277" s="180">
        <v>1</v>
      </c>
      <c r="S1277" s="180">
        <v>1</v>
      </c>
      <c r="T1277" s="180">
        <v>1</v>
      </c>
      <c r="U1277" s="180">
        <v>1</v>
      </c>
    </row>
    <row r="1278" spans="1:21" ht="28.2">
      <c r="A1278" s="180">
        <v>1198687135</v>
      </c>
      <c r="B1278" s="180" t="s">
        <v>416</v>
      </c>
      <c r="C1278" s="180" t="s">
        <v>8790</v>
      </c>
      <c r="D1278" s="180">
        <v>1</v>
      </c>
      <c r="E1278" s="180">
        <v>1</v>
      </c>
      <c r="F1278" s="180">
        <v>1</v>
      </c>
      <c r="G1278" s="180">
        <v>1</v>
      </c>
      <c r="H1278" s="180">
        <v>1</v>
      </c>
      <c r="I1278" s="180">
        <v>1</v>
      </c>
      <c r="J1278" s="181"/>
      <c r="L1278" s="180">
        <v>1198687135</v>
      </c>
      <c r="M1278" s="180" t="s">
        <v>416</v>
      </c>
      <c r="N1278" s="180" t="s">
        <v>8790</v>
      </c>
      <c r="O1278" s="180">
        <v>1</v>
      </c>
      <c r="P1278" s="180">
        <v>1</v>
      </c>
      <c r="Q1278" s="180">
        <v>1</v>
      </c>
      <c r="R1278" s="180">
        <v>1</v>
      </c>
      <c r="S1278" s="180">
        <v>1</v>
      </c>
      <c r="T1278" s="180">
        <v>1</v>
      </c>
      <c r="U1278" s="181"/>
    </row>
    <row r="1279" spans="1:21" ht="28.2">
      <c r="A1279" s="180">
        <v>1198687135</v>
      </c>
      <c r="B1279" s="180" t="s">
        <v>416</v>
      </c>
      <c r="C1279" s="180" t="s">
        <v>8798</v>
      </c>
      <c r="D1279" s="180">
        <v>1</v>
      </c>
      <c r="E1279" s="180">
        <v>1</v>
      </c>
      <c r="F1279" s="180">
        <v>1</v>
      </c>
      <c r="G1279" s="180">
        <v>1</v>
      </c>
      <c r="H1279" s="180">
        <v>1</v>
      </c>
      <c r="I1279" s="180">
        <v>1</v>
      </c>
      <c r="J1279" s="181"/>
      <c r="L1279" s="180">
        <v>1198687135</v>
      </c>
      <c r="M1279" s="180" t="s">
        <v>416</v>
      </c>
      <c r="N1279" s="180" t="s">
        <v>8798</v>
      </c>
      <c r="O1279" s="180">
        <v>1</v>
      </c>
      <c r="P1279" s="180">
        <v>1</v>
      </c>
      <c r="Q1279" s="180">
        <v>1</v>
      </c>
      <c r="R1279" s="180">
        <v>1</v>
      </c>
      <c r="S1279" s="180">
        <v>1</v>
      </c>
      <c r="T1279" s="180">
        <v>1</v>
      </c>
      <c r="U1279" s="180">
        <v>1</v>
      </c>
    </row>
    <row r="1280" spans="1:21" ht="28.2">
      <c r="A1280" s="180">
        <v>1198687135</v>
      </c>
      <c r="B1280" s="180" t="s">
        <v>416</v>
      </c>
      <c r="C1280" s="180" t="s">
        <v>8807</v>
      </c>
      <c r="D1280" s="180">
        <v>1</v>
      </c>
      <c r="E1280" s="180">
        <v>1</v>
      </c>
      <c r="F1280" s="180">
        <v>1</v>
      </c>
      <c r="G1280" s="180">
        <v>1</v>
      </c>
      <c r="H1280" s="180">
        <v>1</v>
      </c>
      <c r="I1280" s="181"/>
      <c r="J1280" s="181"/>
      <c r="L1280" s="180">
        <v>1198687135</v>
      </c>
      <c r="M1280" s="180" t="s">
        <v>416</v>
      </c>
      <c r="N1280" s="180" t="s">
        <v>8807</v>
      </c>
      <c r="O1280" s="180">
        <v>1</v>
      </c>
      <c r="P1280" s="180">
        <v>1</v>
      </c>
      <c r="Q1280" s="180">
        <v>1</v>
      </c>
      <c r="R1280" s="180">
        <v>1</v>
      </c>
      <c r="S1280" s="180">
        <v>1</v>
      </c>
      <c r="T1280" s="181"/>
      <c r="U1280" s="181"/>
    </row>
    <row r="1281" spans="1:21" ht="28.2">
      <c r="A1281" s="180">
        <v>1198687135</v>
      </c>
      <c r="B1281" s="180" t="s">
        <v>416</v>
      </c>
      <c r="C1281" s="180" t="s">
        <v>8812</v>
      </c>
      <c r="D1281" s="180">
        <v>1</v>
      </c>
      <c r="E1281" s="180">
        <v>1</v>
      </c>
      <c r="F1281" s="180">
        <v>1</v>
      </c>
      <c r="G1281" s="180">
        <v>1</v>
      </c>
      <c r="H1281" s="180">
        <v>1</v>
      </c>
      <c r="I1281" s="180">
        <v>1</v>
      </c>
      <c r="J1281" s="181"/>
      <c r="L1281" s="180">
        <v>1198687135</v>
      </c>
      <c r="M1281" s="180" t="s">
        <v>416</v>
      </c>
      <c r="N1281" s="180" t="s">
        <v>8812</v>
      </c>
      <c r="O1281" s="180">
        <v>1</v>
      </c>
      <c r="P1281" s="180">
        <v>1</v>
      </c>
      <c r="Q1281" s="180">
        <v>1</v>
      </c>
      <c r="R1281" s="180">
        <v>1</v>
      </c>
      <c r="S1281" s="180">
        <v>1</v>
      </c>
      <c r="T1281" s="180">
        <v>1</v>
      </c>
      <c r="U1281" s="181"/>
    </row>
    <row r="1282" spans="1:21" ht="28.2">
      <c r="A1282" s="180">
        <v>1198687135</v>
      </c>
      <c r="B1282" s="180" t="s">
        <v>416</v>
      </c>
      <c r="C1282" s="180" t="s">
        <v>8820</v>
      </c>
      <c r="D1282" s="180">
        <v>1</v>
      </c>
      <c r="E1282" s="180">
        <v>1</v>
      </c>
      <c r="F1282" s="180">
        <v>1</v>
      </c>
      <c r="G1282" s="181"/>
      <c r="H1282" s="181"/>
      <c r="I1282" s="181"/>
      <c r="J1282" s="181"/>
      <c r="L1282" s="180">
        <v>1198687135</v>
      </c>
      <c r="M1282" s="180" t="s">
        <v>416</v>
      </c>
      <c r="N1282" s="180" t="s">
        <v>8820</v>
      </c>
      <c r="O1282" s="180">
        <v>1</v>
      </c>
      <c r="P1282" s="180">
        <v>1</v>
      </c>
      <c r="Q1282" s="180">
        <v>1</v>
      </c>
      <c r="R1282" s="181"/>
      <c r="S1282" s="181"/>
      <c r="T1282" s="181"/>
      <c r="U1282" s="181"/>
    </row>
    <row r="1283" spans="1:21" ht="28.2">
      <c r="A1283" s="180">
        <v>1198687135</v>
      </c>
      <c r="B1283" s="180" t="s">
        <v>416</v>
      </c>
      <c r="C1283" s="180" t="s">
        <v>8825</v>
      </c>
      <c r="D1283" s="180">
        <v>1</v>
      </c>
      <c r="E1283" s="180">
        <v>1</v>
      </c>
      <c r="F1283" s="180">
        <v>1</v>
      </c>
      <c r="G1283" s="180">
        <v>1</v>
      </c>
      <c r="H1283" s="180">
        <v>1</v>
      </c>
      <c r="I1283" s="180">
        <v>1</v>
      </c>
      <c r="J1283" s="181"/>
      <c r="L1283" s="180">
        <v>1198687135</v>
      </c>
      <c r="M1283" s="180" t="s">
        <v>416</v>
      </c>
      <c r="N1283" s="180" t="s">
        <v>8825</v>
      </c>
      <c r="O1283" s="180">
        <v>1</v>
      </c>
      <c r="P1283" s="180">
        <v>1</v>
      </c>
      <c r="Q1283" s="180">
        <v>1</v>
      </c>
      <c r="R1283" s="180">
        <v>1</v>
      </c>
      <c r="S1283" s="180">
        <v>1</v>
      </c>
      <c r="T1283" s="180">
        <v>1</v>
      </c>
      <c r="U1283" s="181"/>
    </row>
    <row r="1284" spans="1:21" ht="28.2">
      <c r="A1284" s="180">
        <v>1198687135</v>
      </c>
      <c r="B1284" s="180" t="s">
        <v>416</v>
      </c>
      <c r="C1284" s="180" t="s">
        <v>8833</v>
      </c>
      <c r="D1284" s="180">
        <v>1</v>
      </c>
      <c r="E1284" s="180">
        <v>1</v>
      </c>
      <c r="F1284" s="181"/>
      <c r="G1284" s="181"/>
      <c r="H1284" s="181"/>
      <c r="I1284" s="181"/>
      <c r="J1284" s="181"/>
      <c r="L1284" s="180">
        <v>1198687135</v>
      </c>
      <c r="M1284" s="180" t="s">
        <v>416</v>
      </c>
      <c r="N1284" s="180" t="s">
        <v>8833</v>
      </c>
      <c r="O1284" s="180">
        <v>1</v>
      </c>
      <c r="P1284" s="180">
        <v>1</v>
      </c>
      <c r="Q1284" s="181"/>
      <c r="R1284" s="181"/>
      <c r="S1284" s="181"/>
      <c r="T1284" s="181"/>
      <c r="U1284" s="181"/>
    </row>
    <row r="1285" spans="1:21" ht="28.2">
      <c r="A1285" s="180">
        <v>1198687135</v>
      </c>
      <c r="B1285" s="180" t="s">
        <v>416</v>
      </c>
      <c r="C1285" s="180" t="s">
        <v>8841</v>
      </c>
      <c r="D1285" s="180">
        <v>1</v>
      </c>
      <c r="E1285" s="180">
        <v>1</v>
      </c>
      <c r="F1285" s="180">
        <v>1</v>
      </c>
      <c r="G1285" s="180">
        <v>1</v>
      </c>
      <c r="H1285" s="180">
        <v>1</v>
      </c>
      <c r="I1285" s="180">
        <v>1</v>
      </c>
      <c r="J1285" s="181"/>
      <c r="L1285" s="180">
        <v>1198687135</v>
      </c>
      <c r="M1285" s="180" t="s">
        <v>416</v>
      </c>
      <c r="N1285" s="180" t="s">
        <v>8841</v>
      </c>
      <c r="O1285" s="180">
        <v>1</v>
      </c>
      <c r="P1285" s="180">
        <v>1</v>
      </c>
      <c r="Q1285" s="180">
        <v>1</v>
      </c>
      <c r="R1285" s="180">
        <v>1</v>
      </c>
      <c r="S1285" s="180">
        <v>1</v>
      </c>
      <c r="T1285" s="180">
        <v>1</v>
      </c>
      <c r="U1285" s="180">
        <v>1</v>
      </c>
    </row>
    <row r="1286" spans="1:21" ht="28.2">
      <c r="A1286" s="180">
        <v>1198687135</v>
      </c>
      <c r="B1286" s="180" t="s">
        <v>416</v>
      </c>
      <c r="C1286" s="180" t="s">
        <v>8845</v>
      </c>
      <c r="D1286" s="180">
        <v>1</v>
      </c>
      <c r="E1286" s="180">
        <v>1</v>
      </c>
      <c r="F1286" s="180">
        <v>1</v>
      </c>
      <c r="G1286" s="181"/>
      <c r="H1286" s="181"/>
      <c r="I1286" s="181"/>
      <c r="J1286" s="181"/>
      <c r="L1286" s="180">
        <v>1198687135</v>
      </c>
      <c r="M1286" s="180" t="s">
        <v>416</v>
      </c>
      <c r="N1286" s="180" t="s">
        <v>8845</v>
      </c>
      <c r="O1286" s="180">
        <v>1</v>
      </c>
      <c r="P1286" s="180">
        <v>1</v>
      </c>
      <c r="Q1286" s="180">
        <v>1</v>
      </c>
      <c r="R1286" s="181"/>
      <c r="S1286" s="181"/>
      <c r="T1286" s="181"/>
      <c r="U1286" s="181"/>
    </row>
    <row r="1287" spans="1:21" ht="28.2">
      <c r="A1287" s="180">
        <v>1198687135</v>
      </c>
      <c r="B1287" s="180" t="s">
        <v>416</v>
      </c>
      <c r="C1287" s="180" t="s">
        <v>8849</v>
      </c>
      <c r="D1287" s="180">
        <v>1</v>
      </c>
      <c r="E1287" s="180">
        <v>1</v>
      </c>
      <c r="F1287" s="180">
        <v>1</v>
      </c>
      <c r="G1287" s="180">
        <v>1</v>
      </c>
      <c r="H1287" s="180">
        <v>1</v>
      </c>
      <c r="I1287" s="180">
        <v>1</v>
      </c>
      <c r="J1287" s="181"/>
      <c r="L1287" s="180">
        <v>1198687135</v>
      </c>
      <c r="M1287" s="180" t="s">
        <v>416</v>
      </c>
      <c r="N1287" s="180" t="s">
        <v>8849</v>
      </c>
      <c r="O1287" s="180">
        <v>1</v>
      </c>
      <c r="P1287" s="180">
        <v>1</v>
      </c>
      <c r="Q1287" s="180">
        <v>1</v>
      </c>
      <c r="R1287" s="180">
        <v>1</v>
      </c>
      <c r="S1287" s="180">
        <v>1</v>
      </c>
      <c r="T1287" s="180">
        <v>1</v>
      </c>
      <c r="U1287" s="181"/>
    </row>
    <row r="1288" spans="1:21" ht="28.2">
      <c r="A1288" s="180">
        <v>1198687135</v>
      </c>
      <c r="B1288" s="180" t="s">
        <v>416</v>
      </c>
      <c r="C1288" s="180" t="s">
        <v>8852</v>
      </c>
      <c r="D1288" s="180">
        <v>1</v>
      </c>
      <c r="E1288" s="180">
        <v>1</v>
      </c>
      <c r="F1288" s="180">
        <v>2</v>
      </c>
      <c r="G1288" s="180">
        <v>2</v>
      </c>
      <c r="H1288" s="180">
        <v>2</v>
      </c>
      <c r="I1288" s="180">
        <v>2</v>
      </c>
      <c r="J1288" s="181"/>
      <c r="L1288" s="180">
        <v>1198687135</v>
      </c>
      <c r="M1288" s="180" t="s">
        <v>416</v>
      </c>
      <c r="N1288" s="180" t="s">
        <v>8852</v>
      </c>
      <c r="O1288" s="180">
        <v>1</v>
      </c>
      <c r="P1288" s="180">
        <v>1</v>
      </c>
      <c r="Q1288" s="180">
        <v>2</v>
      </c>
      <c r="R1288" s="180">
        <v>2</v>
      </c>
      <c r="S1288" s="180">
        <v>2</v>
      </c>
      <c r="T1288" s="180">
        <v>2</v>
      </c>
      <c r="U1288" s="181"/>
    </row>
    <row r="1289" spans="1:21" ht="28.2">
      <c r="A1289" s="180">
        <v>1198687135</v>
      </c>
      <c r="B1289" s="180" t="s">
        <v>416</v>
      </c>
      <c r="C1289" s="180" t="s">
        <v>8860</v>
      </c>
      <c r="D1289" s="180">
        <v>1</v>
      </c>
      <c r="E1289" s="180">
        <v>1</v>
      </c>
      <c r="F1289" s="181"/>
      <c r="G1289" s="181"/>
      <c r="H1289" s="181"/>
      <c r="I1289" s="181"/>
      <c r="J1289" s="181"/>
      <c r="L1289" s="180">
        <v>1198687135</v>
      </c>
      <c r="M1289" s="180" t="s">
        <v>416</v>
      </c>
      <c r="N1289" s="180" t="s">
        <v>8860</v>
      </c>
      <c r="O1289" s="180">
        <v>1</v>
      </c>
      <c r="P1289" s="180">
        <v>1</v>
      </c>
      <c r="Q1289" s="181"/>
      <c r="R1289" s="181"/>
      <c r="S1289" s="181"/>
      <c r="T1289" s="181"/>
      <c r="U1289" s="181"/>
    </row>
    <row r="1290" spans="1:21" ht="28.2">
      <c r="A1290" s="180">
        <v>1198687135</v>
      </c>
      <c r="B1290" s="180" t="s">
        <v>416</v>
      </c>
      <c r="C1290" s="180" t="s">
        <v>8864</v>
      </c>
      <c r="D1290" s="180">
        <v>1</v>
      </c>
      <c r="E1290" s="180">
        <v>1</v>
      </c>
      <c r="F1290" s="180">
        <v>1</v>
      </c>
      <c r="G1290" s="181"/>
      <c r="H1290" s="181"/>
      <c r="I1290" s="181"/>
      <c r="J1290" s="181"/>
      <c r="L1290" s="180">
        <v>1198687135</v>
      </c>
      <c r="M1290" s="180" t="s">
        <v>416</v>
      </c>
      <c r="N1290" s="180" t="s">
        <v>8864</v>
      </c>
      <c r="O1290" s="180">
        <v>1</v>
      </c>
      <c r="P1290" s="180">
        <v>1</v>
      </c>
      <c r="Q1290" s="180">
        <v>1</v>
      </c>
      <c r="R1290" s="181"/>
      <c r="S1290" s="181"/>
      <c r="T1290" s="181"/>
      <c r="U1290" s="181"/>
    </row>
    <row r="1291" spans="1:21" ht="28.2">
      <c r="A1291" s="180">
        <v>1198687135</v>
      </c>
      <c r="B1291" s="180" t="s">
        <v>416</v>
      </c>
      <c r="C1291" s="180" t="s">
        <v>8868</v>
      </c>
      <c r="D1291" s="180">
        <v>1</v>
      </c>
      <c r="E1291" s="180">
        <v>1</v>
      </c>
      <c r="F1291" s="180">
        <v>1</v>
      </c>
      <c r="G1291" s="181"/>
      <c r="H1291" s="181"/>
      <c r="I1291" s="181"/>
      <c r="J1291" s="181"/>
      <c r="L1291" s="180">
        <v>1198687135</v>
      </c>
      <c r="M1291" s="180" t="s">
        <v>416</v>
      </c>
      <c r="N1291" s="180" t="s">
        <v>8868</v>
      </c>
      <c r="O1291" s="180">
        <v>1</v>
      </c>
      <c r="P1291" s="180">
        <v>1</v>
      </c>
      <c r="Q1291" s="180">
        <v>1</v>
      </c>
      <c r="R1291" s="181"/>
      <c r="S1291" s="181"/>
      <c r="T1291" s="181"/>
      <c r="U1291" s="181"/>
    </row>
    <row r="1292" spans="1:21" ht="28.2">
      <c r="A1292" s="180">
        <v>1198687135</v>
      </c>
      <c r="B1292" s="180" t="s">
        <v>416</v>
      </c>
      <c r="C1292" s="180" t="s">
        <v>8875</v>
      </c>
      <c r="D1292" s="180">
        <v>1</v>
      </c>
      <c r="E1292" s="180">
        <v>1</v>
      </c>
      <c r="F1292" s="180">
        <v>1</v>
      </c>
      <c r="G1292" s="181"/>
      <c r="H1292" s="181"/>
      <c r="I1292" s="181"/>
      <c r="J1292" s="181"/>
      <c r="L1292" s="180">
        <v>1198687135</v>
      </c>
      <c r="M1292" s="180" t="s">
        <v>416</v>
      </c>
      <c r="N1292" s="180" t="s">
        <v>8875</v>
      </c>
      <c r="O1292" s="180">
        <v>1</v>
      </c>
      <c r="P1292" s="180">
        <v>1</v>
      </c>
      <c r="Q1292" s="180">
        <v>1</v>
      </c>
      <c r="R1292" s="181"/>
      <c r="S1292" s="181"/>
      <c r="T1292" s="181"/>
      <c r="U1292" s="181"/>
    </row>
    <row r="1293" spans="1:21" ht="28.2">
      <c r="A1293" s="180">
        <v>1198687135</v>
      </c>
      <c r="B1293" s="180" t="s">
        <v>416</v>
      </c>
      <c r="C1293" s="180" t="s">
        <v>8879</v>
      </c>
      <c r="D1293" s="180">
        <v>1</v>
      </c>
      <c r="E1293" s="180">
        <v>1</v>
      </c>
      <c r="F1293" s="181"/>
      <c r="G1293" s="181"/>
      <c r="H1293" s="181"/>
      <c r="I1293" s="181"/>
      <c r="J1293" s="181"/>
      <c r="L1293" s="180">
        <v>1198687135</v>
      </c>
      <c r="M1293" s="180" t="s">
        <v>416</v>
      </c>
      <c r="N1293" s="180" t="s">
        <v>8879</v>
      </c>
      <c r="O1293" s="180">
        <v>1</v>
      </c>
      <c r="P1293" s="180">
        <v>1</v>
      </c>
      <c r="Q1293" s="181"/>
      <c r="R1293" s="181"/>
      <c r="S1293" s="181"/>
      <c r="T1293" s="181"/>
      <c r="U1293" s="181"/>
    </row>
    <row r="1294" spans="1:21" ht="28.2">
      <c r="A1294" s="180">
        <v>1198687135</v>
      </c>
      <c r="B1294" s="180" t="s">
        <v>416</v>
      </c>
      <c r="C1294" s="180" t="s">
        <v>8885</v>
      </c>
      <c r="D1294" s="180">
        <v>1</v>
      </c>
      <c r="E1294" s="180">
        <v>1</v>
      </c>
      <c r="F1294" s="180">
        <v>1</v>
      </c>
      <c r="G1294" s="181"/>
      <c r="H1294" s="181"/>
      <c r="I1294" s="181"/>
      <c r="J1294" s="181"/>
      <c r="L1294" s="180">
        <v>1198687135</v>
      </c>
      <c r="M1294" s="180" t="s">
        <v>416</v>
      </c>
      <c r="N1294" s="180" t="s">
        <v>8885</v>
      </c>
      <c r="O1294" s="180">
        <v>1</v>
      </c>
      <c r="P1294" s="180">
        <v>1</v>
      </c>
      <c r="Q1294" s="180">
        <v>1</v>
      </c>
      <c r="R1294" s="181"/>
      <c r="S1294" s="181"/>
      <c r="T1294" s="181"/>
      <c r="U1294" s="181"/>
    </row>
    <row r="1295" spans="1:21" ht="28.2">
      <c r="A1295" s="180">
        <v>1198687135</v>
      </c>
      <c r="B1295" s="180" t="s">
        <v>416</v>
      </c>
      <c r="C1295" s="180" t="s">
        <v>8889</v>
      </c>
      <c r="D1295" s="180">
        <v>1</v>
      </c>
      <c r="E1295" s="180">
        <v>1</v>
      </c>
      <c r="F1295" s="180">
        <v>1</v>
      </c>
      <c r="G1295" s="180">
        <v>1</v>
      </c>
      <c r="H1295" s="180">
        <v>1</v>
      </c>
      <c r="I1295" s="180">
        <v>1</v>
      </c>
      <c r="J1295" s="181"/>
      <c r="L1295" s="180">
        <v>1198687135</v>
      </c>
      <c r="M1295" s="180" t="s">
        <v>416</v>
      </c>
      <c r="N1295" s="180" t="s">
        <v>8889</v>
      </c>
      <c r="O1295" s="180">
        <v>1</v>
      </c>
      <c r="P1295" s="180">
        <v>1</v>
      </c>
      <c r="Q1295" s="180">
        <v>1</v>
      </c>
      <c r="R1295" s="180">
        <v>1</v>
      </c>
      <c r="S1295" s="180">
        <v>1</v>
      </c>
      <c r="T1295" s="180">
        <v>1</v>
      </c>
      <c r="U1295" s="180">
        <v>2</v>
      </c>
    </row>
    <row r="1296" spans="1:21" ht="28.2">
      <c r="A1296" s="180">
        <v>1198687135</v>
      </c>
      <c r="B1296" s="180" t="s">
        <v>416</v>
      </c>
      <c r="C1296" s="180" t="s">
        <v>8897</v>
      </c>
      <c r="D1296" s="180">
        <v>1</v>
      </c>
      <c r="E1296" s="180">
        <v>1</v>
      </c>
      <c r="F1296" s="180">
        <v>1</v>
      </c>
      <c r="G1296" s="180">
        <v>1</v>
      </c>
      <c r="H1296" s="180">
        <v>1</v>
      </c>
      <c r="I1296" s="181"/>
      <c r="J1296" s="181"/>
      <c r="L1296" s="180">
        <v>1198687135</v>
      </c>
      <c r="M1296" s="180" t="s">
        <v>416</v>
      </c>
      <c r="N1296" s="180" t="s">
        <v>8897</v>
      </c>
      <c r="O1296" s="180">
        <v>1</v>
      </c>
      <c r="P1296" s="180">
        <v>1</v>
      </c>
      <c r="Q1296" s="180">
        <v>1</v>
      </c>
      <c r="R1296" s="180">
        <v>1</v>
      </c>
      <c r="S1296" s="180">
        <v>1</v>
      </c>
      <c r="T1296" s="181"/>
      <c r="U1296" s="181"/>
    </row>
    <row r="1297" spans="1:21" ht="28.2">
      <c r="A1297" s="180">
        <v>1198687135</v>
      </c>
      <c r="B1297" s="180" t="s">
        <v>416</v>
      </c>
      <c r="C1297" s="180" t="s">
        <v>8901</v>
      </c>
      <c r="D1297" s="180">
        <v>1</v>
      </c>
      <c r="E1297" s="180">
        <v>1</v>
      </c>
      <c r="F1297" s="180">
        <v>1</v>
      </c>
      <c r="G1297" s="180">
        <v>1</v>
      </c>
      <c r="H1297" s="180">
        <v>1</v>
      </c>
      <c r="I1297" s="180">
        <v>1</v>
      </c>
      <c r="J1297" s="181"/>
      <c r="L1297" s="180">
        <v>1198687135</v>
      </c>
      <c r="M1297" s="180" t="s">
        <v>416</v>
      </c>
      <c r="N1297" s="180" t="s">
        <v>8901</v>
      </c>
      <c r="O1297" s="180">
        <v>1</v>
      </c>
      <c r="P1297" s="180">
        <v>1</v>
      </c>
      <c r="Q1297" s="180">
        <v>1</v>
      </c>
      <c r="R1297" s="180">
        <v>1</v>
      </c>
      <c r="S1297" s="180">
        <v>1</v>
      </c>
      <c r="T1297" s="180">
        <v>1</v>
      </c>
      <c r="U1297" s="180">
        <v>1</v>
      </c>
    </row>
    <row r="1298" spans="1:21" ht="28.2">
      <c r="A1298" s="180">
        <v>1198687135</v>
      </c>
      <c r="B1298" s="180" t="s">
        <v>416</v>
      </c>
      <c r="C1298" s="180" t="s">
        <v>8908</v>
      </c>
      <c r="D1298" s="180">
        <v>1</v>
      </c>
      <c r="E1298" s="180">
        <v>1</v>
      </c>
      <c r="F1298" s="180">
        <v>1</v>
      </c>
      <c r="G1298" s="180">
        <v>1</v>
      </c>
      <c r="H1298" s="181"/>
      <c r="I1298" s="181"/>
      <c r="J1298" s="181"/>
      <c r="L1298" s="180">
        <v>1198687135</v>
      </c>
      <c r="M1298" s="180" t="s">
        <v>416</v>
      </c>
      <c r="N1298" s="180" t="s">
        <v>8908</v>
      </c>
      <c r="O1298" s="180">
        <v>1</v>
      </c>
      <c r="P1298" s="180">
        <v>1</v>
      </c>
      <c r="Q1298" s="180">
        <v>1</v>
      </c>
      <c r="R1298" s="180">
        <v>1</v>
      </c>
      <c r="S1298" s="181"/>
      <c r="T1298" s="181"/>
      <c r="U1298" s="181"/>
    </row>
    <row r="1299" spans="1:21" ht="28.2">
      <c r="A1299" s="180">
        <v>1198687135</v>
      </c>
      <c r="B1299" s="180" t="s">
        <v>416</v>
      </c>
      <c r="C1299" s="180" t="s">
        <v>8916</v>
      </c>
      <c r="D1299" s="180">
        <v>1</v>
      </c>
      <c r="E1299" s="180">
        <v>1</v>
      </c>
      <c r="F1299" s="180">
        <v>1</v>
      </c>
      <c r="G1299" s="180">
        <v>1</v>
      </c>
      <c r="H1299" s="181"/>
      <c r="I1299" s="181"/>
      <c r="J1299" s="181"/>
      <c r="L1299" s="180">
        <v>1198687135</v>
      </c>
      <c r="M1299" s="180" t="s">
        <v>416</v>
      </c>
      <c r="N1299" s="180" t="s">
        <v>8916</v>
      </c>
      <c r="O1299" s="180">
        <v>1</v>
      </c>
      <c r="P1299" s="180">
        <v>1</v>
      </c>
      <c r="Q1299" s="180">
        <v>1</v>
      </c>
      <c r="R1299" s="180">
        <v>1</v>
      </c>
      <c r="S1299" s="181"/>
      <c r="T1299" s="181"/>
      <c r="U1299" s="181"/>
    </row>
    <row r="1300" spans="1:21" ht="28.2">
      <c r="A1300" s="180">
        <v>1198687135</v>
      </c>
      <c r="B1300" s="180" t="s">
        <v>416</v>
      </c>
      <c r="C1300" s="180" t="s">
        <v>8924</v>
      </c>
      <c r="D1300" s="180">
        <v>1</v>
      </c>
      <c r="E1300" s="180">
        <v>1</v>
      </c>
      <c r="F1300" s="180">
        <v>1</v>
      </c>
      <c r="G1300" s="181"/>
      <c r="H1300" s="181"/>
      <c r="I1300" s="181"/>
      <c r="J1300" s="181"/>
      <c r="L1300" s="180">
        <v>1198687135</v>
      </c>
      <c r="M1300" s="180" t="s">
        <v>416</v>
      </c>
      <c r="N1300" s="180" t="s">
        <v>8924</v>
      </c>
      <c r="O1300" s="180">
        <v>1</v>
      </c>
      <c r="P1300" s="180">
        <v>1</v>
      </c>
      <c r="Q1300" s="180">
        <v>1</v>
      </c>
      <c r="R1300" s="181"/>
      <c r="S1300" s="181"/>
      <c r="T1300" s="181"/>
      <c r="U1300" s="181"/>
    </row>
    <row r="1301" spans="1:21" ht="28.2">
      <c r="A1301" s="180">
        <v>1198687135</v>
      </c>
      <c r="B1301" s="180" t="s">
        <v>416</v>
      </c>
      <c r="C1301" s="180" t="s">
        <v>8932</v>
      </c>
      <c r="D1301" s="180">
        <v>1</v>
      </c>
      <c r="E1301" s="180">
        <v>1</v>
      </c>
      <c r="F1301" s="180">
        <v>1</v>
      </c>
      <c r="G1301" s="180">
        <v>1</v>
      </c>
      <c r="H1301" s="180">
        <v>1</v>
      </c>
      <c r="I1301" s="181"/>
      <c r="J1301" s="181"/>
      <c r="L1301" s="180">
        <v>1198687135</v>
      </c>
      <c r="M1301" s="180" t="s">
        <v>416</v>
      </c>
      <c r="N1301" s="180" t="s">
        <v>8932</v>
      </c>
      <c r="O1301" s="180">
        <v>1</v>
      </c>
      <c r="P1301" s="180">
        <v>1</v>
      </c>
      <c r="Q1301" s="180">
        <v>1</v>
      </c>
      <c r="R1301" s="180">
        <v>1</v>
      </c>
      <c r="S1301" s="180">
        <v>1</v>
      </c>
      <c r="T1301" s="181"/>
      <c r="U1301" s="181"/>
    </row>
    <row r="1302" spans="1:21" ht="28.2">
      <c r="A1302" s="180">
        <v>1198687135</v>
      </c>
      <c r="B1302" s="180" t="s">
        <v>416</v>
      </c>
      <c r="C1302" s="180" t="s">
        <v>8935</v>
      </c>
      <c r="D1302" s="180">
        <v>1</v>
      </c>
      <c r="E1302" s="180">
        <v>1</v>
      </c>
      <c r="F1302" s="180">
        <v>1</v>
      </c>
      <c r="G1302" s="180">
        <v>1</v>
      </c>
      <c r="H1302" s="180">
        <v>1</v>
      </c>
      <c r="I1302" s="180">
        <v>1</v>
      </c>
      <c r="J1302" s="181"/>
      <c r="L1302" s="180">
        <v>1198687135</v>
      </c>
      <c r="M1302" s="180" t="s">
        <v>416</v>
      </c>
      <c r="N1302" s="180" t="s">
        <v>8935</v>
      </c>
      <c r="O1302" s="180">
        <v>1</v>
      </c>
      <c r="P1302" s="180">
        <v>1</v>
      </c>
      <c r="Q1302" s="180">
        <v>1</v>
      </c>
      <c r="R1302" s="180">
        <v>1</v>
      </c>
      <c r="S1302" s="180">
        <v>1</v>
      </c>
      <c r="T1302" s="180">
        <v>1</v>
      </c>
      <c r="U1302" s="181"/>
    </row>
    <row r="1303" spans="1:21" ht="28.2">
      <c r="A1303" s="180">
        <v>1198687135</v>
      </c>
      <c r="B1303" s="180" t="s">
        <v>416</v>
      </c>
      <c r="C1303" s="180" t="s">
        <v>8939</v>
      </c>
      <c r="D1303" s="180">
        <v>1</v>
      </c>
      <c r="E1303" s="180">
        <v>1</v>
      </c>
      <c r="F1303" s="181"/>
      <c r="G1303" s="181"/>
      <c r="H1303" s="181"/>
      <c r="I1303" s="181"/>
      <c r="J1303" s="181"/>
      <c r="L1303" s="180">
        <v>1198687135</v>
      </c>
      <c r="M1303" s="180" t="s">
        <v>416</v>
      </c>
      <c r="N1303" s="180" t="s">
        <v>8939</v>
      </c>
      <c r="O1303" s="180">
        <v>1</v>
      </c>
      <c r="P1303" s="180">
        <v>1</v>
      </c>
      <c r="Q1303" s="181"/>
      <c r="R1303" s="181"/>
      <c r="S1303" s="181"/>
      <c r="T1303" s="181"/>
      <c r="U1303" s="181"/>
    </row>
    <row r="1304" spans="1:21" ht="28.2">
      <c r="A1304" s="180">
        <v>1198687135</v>
      </c>
      <c r="B1304" s="180" t="s">
        <v>416</v>
      </c>
      <c r="C1304" s="180" t="s">
        <v>8947</v>
      </c>
      <c r="D1304" s="180">
        <v>1</v>
      </c>
      <c r="E1304" s="180">
        <v>1</v>
      </c>
      <c r="F1304" s="180">
        <v>1</v>
      </c>
      <c r="G1304" s="181"/>
      <c r="H1304" s="181"/>
      <c r="I1304" s="181"/>
      <c r="J1304" s="181"/>
      <c r="L1304" s="180">
        <v>1198687135</v>
      </c>
      <c r="M1304" s="180" t="s">
        <v>416</v>
      </c>
      <c r="N1304" s="180" t="s">
        <v>8947</v>
      </c>
      <c r="O1304" s="180">
        <v>1</v>
      </c>
      <c r="P1304" s="180">
        <v>1</v>
      </c>
      <c r="Q1304" s="180">
        <v>1</v>
      </c>
      <c r="R1304" s="181"/>
      <c r="S1304" s="181"/>
      <c r="T1304" s="181"/>
      <c r="U1304" s="181"/>
    </row>
    <row r="1305" spans="1:21" ht="28.2">
      <c r="A1305" s="180">
        <v>1198687135</v>
      </c>
      <c r="B1305" s="180" t="s">
        <v>416</v>
      </c>
      <c r="C1305" s="180" t="s">
        <v>8953</v>
      </c>
      <c r="D1305" s="180">
        <v>1</v>
      </c>
      <c r="E1305" s="180">
        <v>1</v>
      </c>
      <c r="F1305" s="180">
        <v>1</v>
      </c>
      <c r="G1305" s="180">
        <v>1</v>
      </c>
      <c r="H1305" s="180">
        <v>1</v>
      </c>
      <c r="I1305" s="180">
        <v>1</v>
      </c>
      <c r="J1305" s="181"/>
      <c r="L1305" s="180">
        <v>1198687135</v>
      </c>
      <c r="M1305" s="180" t="s">
        <v>416</v>
      </c>
      <c r="N1305" s="180" t="s">
        <v>8953</v>
      </c>
      <c r="O1305" s="180">
        <v>1</v>
      </c>
      <c r="P1305" s="180">
        <v>1</v>
      </c>
      <c r="Q1305" s="180">
        <v>1</v>
      </c>
      <c r="R1305" s="180">
        <v>1</v>
      </c>
      <c r="S1305" s="180">
        <v>1</v>
      </c>
      <c r="T1305" s="180">
        <v>1</v>
      </c>
      <c r="U1305" s="180">
        <v>1</v>
      </c>
    </row>
    <row r="1306" spans="1:21" ht="28.2">
      <c r="A1306" s="180">
        <v>1198687135</v>
      </c>
      <c r="B1306" s="180" t="s">
        <v>416</v>
      </c>
      <c r="C1306" s="180" t="s">
        <v>8958</v>
      </c>
      <c r="D1306" s="180">
        <v>1</v>
      </c>
      <c r="E1306" s="180">
        <v>1</v>
      </c>
      <c r="F1306" s="180">
        <v>1</v>
      </c>
      <c r="G1306" s="181"/>
      <c r="H1306" s="181"/>
      <c r="I1306" s="181"/>
      <c r="J1306" s="181"/>
      <c r="L1306" s="180">
        <v>1198687135</v>
      </c>
      <c r="M1306" s="180" t="s">
        <v>416</v>
      </c>
      <c r="N1306" s="180" t="s">
        <v>8958</v>
      </c>
      <c r="O1306" s="180">
        <v>1</v>
      </c>
      <c r="P1306" s="180">
        <v>1</v>
      </c>
      <c r="Q1306" s="180">
        <v>1</v>
      </c>
      <c r="R1306" s="181"/>
      <c r="S1306" s="181"/>
      <c r="T1306" s="181"/>
      <c r="U1306" s="181"/>
    </row>
    <row r="1307" spans="1:21" ht="28.2">
      <c r="A1307" s="180">
        <v>1198687135</v>
      </c>
      <c r="B1307" s="180" t="s">
        <v>416</v>
      </c>
      <c r="C1307" s="180" t="s">
        <v>8967</v>
      </c>
      <c r="D1307" s="180">
        <v>1</v>
      </c>
      <c r="E1307" s="180">
        <v>1</v>
      </c>
      <c r="F1307" s="180">
        <v>1</v>
      </c>
      <c r="G1307" s="180">
        <v>1</v>
      </c>
      <c r="H1307" s="180">
        <v>1</v>
      </c>
      <c r="I1307" s="181"/>
      <c r="J1307" s="181"/>
      <c r="L1307" s="180">
        <v>1198687135</v>
      </c>
      <c r="M1307" s="180" t="s">
        <v>416</v>
      </c>
      <c r="N1307" s="180" t="s">
        <v>8967</v>
      </c>
      <c r="O1307" s="180">
        <v>1</v>
      </c>
      <c r="P1307" s="180">
        <v>1</v>
      </c>
      <c r="Q1307" s="180">
        <v>1</v>
      </c>
      <c r="R1307" s="180">
        <v>1</v>
      </c>
      <c r="S1307" s="180">
        <v>1</v>
      </c>
      <c r="T1307" s="181"/>
      <c r="U1307" s="181"/>
    </row>
    <row r="1308" spans="1:21" ht="28.2">
      <c r="A1308" s="180">
        <v>1198687135</v>
      </c>
      <c r="B1308" s="180" t="s">
        <v>416</v>
      </c>
      <c r="C1308" s="180" t="s">
        <v>8971</v>
      </c>
      <c r="D1308" s="180">
        <v>1</v>
      </c>
      <c r="E1308" s="180">
        <v>1</v>
      </c>
      <c r="F1308" s="180">
        <v>1</v>
      </c>
      <c r="G1308" s="180">
        <v>1</v>
      </c>
      <c r="H1308" s="180">
        <v>1</v>
      </c>
      <c r="I1308" s="180">
        <v>1</v>
      </c>
      <c r="J1308" s="181"/>
      <c r="L1308" s="180">
        <v>1198687135</v>
      </c>
      <c r="M1308" s="180" t="s">
        <v>416</v>
      </c>
      <c r="N1308" s="180" t="s">
        <v>8971</v>
      </c>
      <c r="O1308" s="180">
        <v>1</v>
      </c>
      <c r="P1308" s="180">
        <v>1</v>
      </c>
      <c r="Q1308" s="180">
        <v>1</v>
      </c>
      <c r="R1308" s="180">
        <v>1</v>
      </c>
      <c r="S1308" s="180">
        <v>1</v>
      </c>
      <c r="T1308" s="180">
        <v>1</v>
      </c>
      <c r="U1308" s="180">
        <v>1</v>
      </c>
    </row>
    <row r="1309" spans="1:21" ht="28.2">
      <c r="A1309" s="180">
        <v>1198687135</v>
      </c>
      <c r="B1309" s="180" t="s">
        <v>416</v>
      </c>
      <c r="C1309" s="180" t="s">
        <v>8981</v>
      </c>
      <c r="D1309" s="180">
        <v>1</v>
      </c>
      <c r="E1309" s="180">
        <v>1</v>
      </c>
      <c r="F1309" s="180">
        <v>1</v>
      </c>
      <c r="G1309" s="180">
        <v>1</v>
      </c>
      <c r="H1309" s="180">
        <v>1</v>
      </c>
      <c r="I1309" s="181"/>
      <c r="J1309" s="181"/>
      <c r="L1309" s="180">
        <v>1198687135</v>
      </c>
      <c r="M1309" s="180" t="s">
        <v>416</v>
      </c>
      <c r="N1309" s="180" t="s">
        <v>8981</v>
      </c>
      <c r="O1309" s="180">
        <v>1</v>
      </c>
      <c r="P1309" s="180">
        <v>1</v>
      </c>
      <c r="Q1309" s="180">
        <v>1</v>
      </c>
      <c r="R1309" s="180">
        <v>1</v>
      </c>
      <c r="S1309" s="180">
        <v>1</v>
      </c>
      <c r="T1309" s="181"/>
      <c r="U1309" s="181"/>
    </row>
    <row r="1310" spans="1:21" ht="28.2">
      <c r="A1310" s="180">
        <v>1198687135</v>
      </c>
      <c r="B1310" s="180" t="s">
        <v>416</v>
      </c>
      <c r="C1310" s="180" t="s">
        <v>8989</v>
      </c>
      <c r="D1310" s="180">
        <v>1</v>
      </c>
      <c r="E1310" s="180">
        <v>1</v>
      </c>
      <c r="F1310" s="180">
        <v>1</v>
      </c>
      <c r="G1310" s="181"/>
      <c r="H1310" s="181"/>
      <c r="I1310" s="181"/>
      <c r="J1310" s="181"/>
      <c r="L1310" s="180">
        <v>1198687135</v>
      </c>
      <c r="M1310" s="180" t="s">
        <v>416</v>
      </c>
      <c r="N1310" s="180" t="s">
        <v>8989</v>
      </c>
      <c r="O1310" s="180">
        <v>1</v>
      </c>
      <c r="P1310" s="180">
        <v>1</v>
      </c>
      <c r="Q1310" s="180">
        <v>1</v>
      </c>
      <c r="R1310" s="181"/>
      <c r="S1310" s="181"/>
      <c r="T1310" s="181"/>
      <c r="U1310" s="181"/>
    </row>
    <row r="1311" spans="1:21" ht="28.2">
      <c r="A1311" s="180">
        <v>1198687135</v>
      </c>
      <c r="B1311" s="180" t="s">
        <v>416</v>
      </c>
      <c r="C1311" s="180" t="s">
        <v>8993</v>
      </c>
      <c r="D1311" s="180">
        <v>1</v>
      </c>
      <c r="E1311" s="181"/>
      <c r="F1311" s="181"/>
      <c r="G1311" s="181"/>
      <c r="H1311" s="181"/>
      <c r="I1311" s="181"/>
      <c r="J1311" s="181"/>
      <c r="L1311" s="180">
        <v>1198687135</v>
      </c>
      <c r="M1311" s="180" t="s">
        <v>416</v>
      </c>
      <c r="N1311" s="180" t="s">
        <v>8993</v>
      </c>
      <c r="O1311" s="180">
        <v>1</v>
      </c>
      <c r="P1311" s="181"/>
      <c r="Q1311" s="181"/>
      <c r="R1311" s="181"/>
      <c r="S1311" s="181"/>
      <c r="T1311" s="181"/>
      <c r="U1311" s="181"/>
    </row>
    <row r="1312" spans="1:21" ht="28.2">
      <c r="A1312" s="180">
        <v>1198687135</v>
      </c>
      <c r="B1312" s="180" t="s">
        <v>416</v>
      </c>
      <c r="C1312" s="180" t="s">
        <v>9001</v>
      </c>
      <c r="D1312" s="180">
        <v>1</v>
      </c>
      <c r="E1312" s="181"/>
      <c r="F1312" s="181"/>
      <c r="G1312" s="181"/>
      <c r="H1312" s="181"/>
      <c r="I1312" s="181"/>
      <c r="J1312" s="181"/>
      <c r="L1312" s="180">
        <v>1198687135</v>
      </c>
      <c r="M1312" s="180" t="s">
        <v>416</v>
      </c>
      <c r="N1312" s="180" t="s">
        <v>9001</v>
      </c>
      <c r="O1312" s="180">
        <v>1</v>
      </c>
      <c r="P1312" s="181"/>
      <c r="Q1312" s="181"/>
      <c r="R1312" s="181"/>
      <c r="S1312" s="181"/>
      <c r="T1312" s="181"/>
      <c r="U1312" s="181"/>
    </row>
    <row r="1313" spans="1:21" ht="28.2">
      <c r="A1313" s="180">
        <v>1198687135</v>
      </c>
      <c r="B1313" s="180" t="s">
        <v>416</v>
      </c>
      <c r="C1313" s="180" t="s">
        <v>9004</v>
      </c>
      <c r="D1313" s="180">
        <v>1</v>
      </c>
      <c r="E1313" s="180">
        <v>1</v>
      </c>
      <c r="F1313" s="180">
        <v>1</v>
      </c>
      <c r="G1313" s="180">
        <v>1</v>
      </c>
      <c r="H1313" s="180">
        <v>1</v>
      </c>
      <c r="I1313" s="180">
        <v>1</v>
      </c>
      <c r="J1313" s="181"/>
      <c r="L1313" s="180">
        <v>1198687135</v>
      </c>
      <c r="M1313" s="180" t="s">
        <v>416</v>
      </c>
      <c r="N1313" s="180" t="s">
        <v>9004</v>
      </c>
      <c r="O1313" s="180">
        <v>1</v>
      </c>
      <c r="P1313" s="180">
        <v>1</v>
      </c>
      <c r="Q1313" s="180">
        <v>1</v>
      </c>
      <c r="R1313" s="180">
        <v>1</v>
      </c>
      <c r="S1313" s="180">
        <v>1</v>
      </c>
      <c r="T1313" s="180">
        <v>1</v>
      </c>
      <c r="U1313" s="180">
        <v>1</v>
      </c>
    </row>
    <row r="1314" spans="1:21" ht="28.2">
      <c r="A1314" s="180">
        <v>1198687135</v>
      </c>
      <c r="B1314" s="180" t="s">
        <v>416</v>
      </c>
      <c r="C1314" s="180" t="s">
        <v>9010</v>
      </c>
      <c r="D1314" s="180">
        <v>1</v>
      </c>
      <c r="E1314" s="180">
        <v>1</v>
      </c>
      <c r="F1314" s="180">
        <v>1</v>
      </c>
      <c r="G1314" s="181"/>
      <c r="H1314" s="181"/>
      <c r="I1314" s="181"/>
      <c r="J1314" s="181"/>
      <c r="L1314" s="180">
        <v>1198687135</v>
      </c>
      <c r="M1314" s="180" t="s">
        <v>416</v>
      </c>
      <c r="N1314" s="180" t="s">
        <v>9010</v>
      </c>
      <c r="O1314" s="180">
        <v>1</v>
      </c>
      <c r="P1314" s="180">
        <v>1</v>
      </c>
      <c r="Q1314" s="180">
        <v>1</v>
      </c>
      <c r="R1314" s="181"/>
      <c r="S1314" s="181"/>
      <c r="T1314" s="181"/>
      <c r="U1314" s="181"/>
    </row>
    <row r="1315" spans="1:21" ht="28.2">
      <c r="A1315" s="180">
        <v>1198687135</v>
      </c>
      <c r="B1315" s="180" t="s">
        <v>416</v>
      </c>
      <c r="C1315" s="180" t="s">
        <v>9016</v>
      </c>
      <c r="D1315" s="180">
        <v>1</v>
      </c>
      <c r="E1315" s="180">
        <v>1</v>
      </c>
      <c r="F1315" s="180">
        <v>1</v>
      </c>
      <c r="G1315" s="180">
        <v>1</v>
      </c>
      <c r="H1315" s="180">
        <v>1</v>
      </c>
      <c r="I1315" s="180">
        <v>1</v>
      </c>
      <c r="J1315" s="181"/>
      <c r="L1315" s="180">
        <v>1198687135</v>
      </c>
      <c r="M1315" s="180" t="s">
        <v>416</v>
      </c>
      <c r="N1315" s="180" t="s">
        <v>9016</v>
      </c>
      <c r="O1315" s="180">
        <v>1</v>
      </c>
      <c r="P1315" s="180">
        <v>1</v>
      </c>
      <c r="Q1315" s="180">
        <v>1</v>
      </c>
      <c r="R1315" s="180">
        <v>1</v>
      </c>
      <c r="S1315" s="180">
        <v>1</v>
      </c>
      <c r="T1315" s="180">
        <v>1</v>
      </c>
      <c r="U1315" s="180">
        <v>1</v>
      </c>
    </row>
    <row r="1316" spans="1:21" ht="28.2">
      <c r="A1316" s="180">
        <v>1198687135</v>
      </c>
      <c r="B1316" s="180" t="s">
        <v>416</v>
      </c>
      <c r="C1316" s="180" t="s">
        <v>9024</v>
      </c>
      <c r="D1316" s="180">
        <v>2</v>
      </c>
      <c r="E1316" s="180">
        <v>2</v>
      </c>
      <c r="F1316" s="180">
        <v>2</v>
      </c>
      <c r="G1316" s="180">
        <v>2</v>
      </c>
      <c r="H1316" s="180">
        <v>2</v>
      </c>
      <c r="I1316" s="180">
        <v>1</v>
      </c>
      <c r="J1316" s="181"/>
      <c r="L1316" s="180">
        <v>1198687135</v>
      </c>
      <c r="M1316" s="180" t="s">
        <v>416</v>
      </c>
      <c r="N1316" s="180" t="s">
        <v>9024</v>
      </c>
      <c r="O1316" s="180">
        <v>2</v>
      </c>
      <c r="P1316" s="180">
        <v>2</v>
      </c>
      <c r="Q1316" s="180">
        <v>2</v>
      </c>
      <c r="R1316" s="180">
        <v>2</v>
      </c>
      <c r="S1316" s="180">
        <v>2</v>
      </c>
      <c r="T1316" s="180">
        <v>1</v>
      </c>
      <c r="U1316" s="180">
        <v>2</v>
      </c>
    </row>
    <row r="1317" spans="1:21" ht="28.2">
      <c r="A1317" s="180">
        <v>1198687135</v>
      </c>
      <c r="B1317" s="180" t="s">
        <v>416</v>
      </c>
      <c r="C1317" s="180" t="s">
        <v>9032</v>
      </c>
      <c r="D1317" s="180">
        <v>1</v>
      </c>
      <c r="E1317" s="180">
        <v>1</v>
      </c>
      <c r="F1317" s="180">
        <v>1</v>
      </c>
      <c r="G1317" s="180">
        <v>1</v>
      </c>
      <c r="H1317" s="180">
        <v>1</v>
      </c>
      <c r="I1317" s="180">
        <v>1</v>
      </c>
      <c r="J1317" s="181"/>
      <c r="L1317" s="180">
        <v>1198687135</v>
      </c>
      <c r="M1317" s="180" t="s">
        <v>416</v>
      </c>
      <c r="N1317" s="180" t="s">
        <v>9032</v>
      </c>
      <c r="O1317" s="180">
        <v>1</v>
      </c>
      <c r="P1317" s="180">
        <v>1</v>
      </c>
      <c r="Q1317" s="180">
        <v>1</v>
      </c>
      <c r="R1317" s="180">
        <v>1</v>
      </c>
      <c r="S1317" s="180">
        <v>1</v>
      </c>
      <c r="T1317" s="180">
        <v>1</v>
      </c>
      <c r="U1317" s="181"/>
    </row>
    <row r="1318" spans="1:21" ht="28.2">
      <c r="A1318" s="180">
        <v>1198687135</v>
      </c>
      <c r="B1318" s="180" t="s">
        <v>416</v>
      </c>
      <c r="C1318" s="180" t="s">
        <v>9036</v>
      </c>
      <c r="D1318" s="180">
        <v>1</v>
      </c>
      <c r="E1318" s="180">
        <v>1</v>
      </c>
      <c r="F1318" s="180">
        <v>1</v>
      </c>
      <c r="G1318" s="180">
        <v>1</v>
      </c>
      <c r="H1318" s="180">
        <v>1</v>
      </c>
      <c r="I1318" s="180">
        <v>1</v>
      </c>
      <c r="J1318" s="181"/>
      <c r="L1318" s="180">
        <v>1198687135</v>
      </c>
      <c r="M1318" s="180" t="s">
        <v>416</v>
      </c>
      <c r="N1318" s="180" t="s">
        <v>9036</v>
      </c>
      <c r="O1318" s="180">
        <v>1</v>
      </c>
      <c r="P1318" s="180">
        <v>1</v>
      </c>
      <c r="Q1318" s="180">
        <v>1</v>
      </c>
      <c r="R1318" s="180">
        <v>1</v>
      </c>
      <c r="S1318" s="180">
        <v>1</v>
      </c>
      <c r="T1318" s="180">
        <v>1</v>
      </c>
      <c r="U1318" s="180">
        <v>1</v>
      </c>
    </row>
    <row r="1319" spans="1:21" ht="28.2">
      <c r="A1319" s="180">
        <v>1198687135</v>
      </c>
      <c r="B1319" s="180" t="s">
        <v>416</v>
      </c>
      <c r="C1319" s="180" t="s">
        <v>9044</v>
      </c>
      <c r="D1319" s="180">
        <v>1</v>
      </c>
      <c r="E1319" s="180">
        <v>1</v>
      </c>
      <c r="F1319" s="180">
        <v>1</v>
      </c>
      <c r="G1319" s="180">
        <v>1</v>
      </c>
      <c r="H1319" s="180">
        <v>1</v>
      </c>
      <c r="I1319" s="180">
        <v>1</v>
      </c>
      <c r="J1319" s="181"/>
      <c r="L1319" s="180">
        <v>1198687135</v>
      </c>
      <c r="M1319" s="180" t="s">
        <v>416</v>
      </c>
      <c r="N1319" s="180" t="s">
        <v>9044</v>
      </c>
      <c r="O1319" s="180">
        <v>1</v>
      </c>
      <c r="P1319" s="180">
        <v>1</v>
      </c>
      <c r="Q1319" s="180">
        <v>1</v>
      </c>
      <c r="R1319" s="180">
        <v>1</v>
      </c>
      <c r="S1319" s="180">
        <v>1</v>
      </c>
      <c r="T1319" s="180">
        <v>1</v>
      </c>
      <c r="U1319" s="180">
        <v>1</v>
      </c>
    </row>
    <row r="1320" spans="1:21" ht="28.2">
      <c r="A1320" s="180">
        <v>1198687135</v>
      </c>
      <c r="B1320" s="180" t="s">
        <v>416</v>
      </c>
      <c r="C1320" s="180" t="s">
        <v>9052</v>
      </c>
      <c r="D1320" s="180">
        <v>1</v>
      </c>
      <c r="E1320" s="180">
        <v>1</v>
      </c>
      <c r="F1320" s="180">
        <v>1</v>
      </c>
      <c r="G1320" s="181"/>
      <c r="H1320" s="181"/>
      <c r="I1320" s="181"/>
      <c r="J1320" s="181"/>
      <c r="L1320" s="180">
        <v>1198687135</v>
      </c>
      <c r="M1320" s="180" t="s">
        <v>416</v>
      </c>
      <c r="N1320" s="180" t="s">
        <v>9052</v>
      </c>
      <c r="O1320" s="180">
        <v>1</v>
      </c>
      <c r="P1320" s="180">
        <v>1</v>
      </c>
      <c r="Q1320" s="180">
        <v>1</v>
      </c>
      <c r="R1320" s="181"/>
      <c r="S1320" s="181"/>
      <c r="T1320" s="181"/>
      <c r="U1320" s="181"/>
    </row>
    <row r="1321" spans="1:21" ht="28.2">
      <c r="A1321" s="180">
        <v>1198687135</v>
      </c>
      <c r="B1321" s="180" t="s">
        <v>416</v>
      </c>
      <c r="C1321" s="180" t="s">
        <v>9055</v>
      </c>
      <c r="D1321" s="180">
        <v>1</v>
      </c>
      <c r="E1321" s="180">
        <v>1</v>
      </c>
      <c r="F1321" s="180">
        <v>1</v>
      </c>
      <c r="G1321" s="181"/>
      <c r="H1321" s="181"/>
      <c r="I1321" s="181"/>
      <c r="J1321" s="181"/>
      <c r="L1321" s="180">
        <v>1198687135</v>
      </c>
      <c r="M1321" s="180" t="s">
        <v>416</v>
      </c>
      <c r="N1321" s="180" t="s">
        <v>9055</v>
      </c>
      <c r="O1321" s="180">
        <v>1</v>
      </c>
      <c r="P1321" s="180">
        <v>1</v>
      </c>
      <c r="Q1321" s="180">
        <v>1</v>
      </c>
      <c r="R1321" s="181"/>
      <c r="S1321" s="181"/>
      <c r="T1321" s="180">
        <v>1</v>
      </c>
      <c r="U1321" s="180">
        <v>1</v>
      </c>
    </row>
    <row r="1322" spans="1:21" ht="28.2">
      <c r="A1322" s="180">
        <v>1198687135</v>
      </c>
      <c r="B1322" s="180" t="s">
        <v>416</v>
      </c>
      <c r="C1322" s="180" t="s">
        <v>9060</v>
      </c>
      <c r="D1322" s="180">
        <v>2</v>
      </c>
      <c r="E1322" s="180">
        <v>2</v>
      </c>
      <c r="F1322" s="180">
        <v>2</v>
      </c>
      <c r="G1322" s="180">
        <v>2</v>
      </c>
      <c r="H1322" s="180">
        <v>2</v>
      </c>
      <c r="I1322" s="180">
        <v>1</v>
      </c>
      <c r="J1322" s="181"/>
      <c r="L1322" s="180">
        <v>1198687135</v>
      </c>
      <c r="M1322" s="180" t="s">
        <v>416</v>
      </c>
      <c r="N1322" s="180" t="s">
        <v>9060</v>
      </c>
      <c r="O1322" s="180">
        <v>2</v>
      </c>
      <c r="P1322" s="180">
        <v>2</v>
      </c>
      <c r="Q1322" s="180">
        <v>2</v>
      </c>
      <c r="R1322" s="180">
        <v>2</v>
      </c>
      <c r="S1322" s="180">
        <v>2</v>
      </c>
      <c r="T1322" s="180">
        <v>1</v>
      </c>
      <c r="U1322" s="180">
        <v>2</v>
      </c>
    </row>
    <row r="1323" spans="1:21" ht="28.2">
      <c r="A1323" s="180">
        <v>1198687135</v>
      </c>
      <c r="B1323" s="180" t="s">
        <v>416</v>
      </c>
      <c r="C1323" s="180" t="s">
        <v>9063</v>
      </c>
      <c r="D1323" s="180">
        <v>1</v>
      </c>
      <c r="E1323" s="180">
        <v>1</v>
      </c>
      <c r="F1323" s="180">
        <v>1</v>
      </c>
      <c r="G1323" s="180">
        <v>1</v>
      </c>
      <c r="H1323" s="180">
        <v>1</v>
      </c>
      <c r="I1323" s="180">
        <v>1</v>
      </c>
      <c r="J1323" s="181"/>
      <c r="L1323" s="180">
        <v>1198687135</v>
      </c>
      <c r="M1323" s="180" t="s">
        <v>416</v>
      </c>
      <c r="N1323" s="180" t="s">
        <v>9063</v>
      </c>
      <c r="O1323" s="180">
        <v>1</v>
      </c>
      <c r="P1323" s="180">
        <v>1</v>
      </c>
      <c r="Q1323" s="180">
        <v>1</v>
      </c>
      <c r="R1323" s="180">
        <v>1</v>
      </c>
      <c r="S1323" s="180">
        <v>1</v>
      </c>
      <c r="T1323" s="180">
        <v>1</v>
      </c>
      <c r="U1323" s="180">
        <v>1</v>
      </c>
    </row>
    <row r="1324" spans="1:21" ht="28.2">
      <c r="A1324" s="180">
        <v>1198687135</v>
      </c>
      <c r="B1324" s="180" t="s">
        <v>416</v>
      </c>
      <c r="C1324" s="180" t="s">
        <v>9072</v>
      </c>
      <c r="D1324" s="180">
        <v>1</v>
      </c>
      <c r="E1324" s="180">
        <v>1</v>
      </c>
      <c r="F1324" s="180">
        <v>1</v>
      </c>
      <c r="G1324" s="181"/>
      <c r="H1324" s="181"/>
      <c r="I1324" s="181"/>
      <c r="J1324" s="181"/>
      <c r="L1324" s="180">
        <v>1198687135</v>
      </c>
      <c r="M1324" s="180" t="s">
        <v>416</v>
      </c>
      <c r="N1324" s="180" t="s">
        <v>9072</v>
      </c>
      <c r="O1324" s="180">
        <v>1</v>
      </c>
      <c r="P1324" s="180">
        <v>1</v>
      </c>
      <c r="Q1324" s="180">
        <v>1</v>
      </c>
      <c r="R1324" s="181"/>
      <c r="S1324" s="181"/>
      <c r="T1324" s="181"/>
      <c r="U1324" s="181"/>
    </row>
    <row r="1325" spans="1:21" ht="28.2">
      <c r="A1325" s="180">
        <v>1198687135</v>
      </c>
      <c r="B1325" s="180" t="s">
        <v>416</v>
      </c>
      <c r="C1325" s="180" t="s">
        <v>9080</v>
      </c>
      <c r="D1325" s="180">
        <v>1</v>
      </c>
      <c r="E1325" s="180">
        <v>1</v>
      </c>
      <c r="F1325" s="180">
        <v>1</v>
      </c>
      <c r="G1325" s="181"/>
      <c r="H1325" s="181"/>
      <c r="I1325" s="181"/>
      <c r="J1325" s="181"/>
      <c r="L1325" s="180">
        <v>1198687135</v>
      </c>
      <c r="M1325" s="180" t="s">
        <v>416</v>
      </c>
      <c r="N1325" s="180" t="s">
        <v>9080</v>
      </c>
      <c r="O1325" s="180">
        <v>1</v>
      </c>
      <c r="P1325" s="180">
        <v>1</v>
      </c>
      <c r="Q1325" s="180">
        <v>1</v>
      </c>
      <c r="R1325" s="181"/>
      <c r="S1325" s="181"/>
      <c r="T1325" s="181"/>
      <c r="U1325" s="181"/>
    </row>
    <row r="1326" spans="1:21" ht="28.2">
      <c r="A1326" s="180">
        <v>1198687135</v>
      </c>
      <c r="B1326" s="180" t="s">
        <v>416</v>
      </c>
      <c r="C1326" s="180" t="s">
        <v>9084</v>
      </c>
      <c r="D1326" s="180">
        <v>1</v>
      </c>
      <c r="E1326" s="180">
        <v>1</v>
      </c>
      <c r="F1326" s="180">
        <v>1</v>
      </c>
      <c r="G1326" s="181"/>
      <c r="H1326" s="181"/>
      <c r="I1326" s="181"/>
      <c r="J1326" s="181"/>
      <c r="L1326" s="180">
        <v>1198687135</v>
      </c>
      <c r="M1326" s="180" t="s">
        <v>416</v>
      </c>
      <c r="N1326" s="180" t="s">
        <v>9084</v>
      </c>
      <c r="O1326" s="180">
        <v>1</v>
      </c>
      <c r="P1326" s="180">
        <v>1</v>
      </c>
      <c r="Q1326" s="180">
        <v>1</v>
      </c>
      <c r="R1326" s="181"/>
      <c r="S1326" s="181"/>
      <c r="T1326" s="181"/>
      <c r="U1326" s="181"/>
    </row>
    <row r="1327" spans="1:21" ht="28.2">
      <c r="A1327" s="180">
        <v>1198687135</v>
      </c>
      <c r="B1327" s="180" t="s">
        <v>416</v>
      </c>
      <c r="C1327" s="180" t="s">
        <v>9090</v>
      </c>
      <c r="D1327" s="180">
        <v>1</v>
      </c>
      <c r="E1327" s="180">
        <v>1</v>
      </c>
      <c r="F1327" s="180">
        <v>1</v>
      </c>
      <c r="G1327" s="180">
        <v>1</v>
      </c>
      <c r="H1327" s="180">
        <v>1</v>
      </c>
      <c r="I1327" s="180">
        <v>1</v>
      </c>
      <c r="J1327" s="181"/>
      <c r="L1327" s="180">
        <v>1198687135</v>
      </c>
      <c r="M1327" s="180" t="s">
        <v>416</v>
      </c>
      <c r="N1327" s="180" t="s">
        <v>9090</v>
      </c>
      <c r="O1327" s="180">
        <v>1</v>
      </c>
      <c r="P1327" s="180">
        <v>1</v>
      </c>
      <c r="Q1327" s="180">
        <v>1</v>
      </c>
      <c r="R1327" s="180">
        <v>1</v>
      </c>
      <c r="S1327" s="180">
        <v>1</v>
      </c>
      <c r="T1327" s="180">
        <v>1</v>
      </c>
      <c r="U1327" s="181"/>
    </row>
    <row r="1328" spans="1:21" ht="28.2">
      <c r="A1328" s="180">
        <v>1198687135</v>
      </c>
      <c r="B1328" s="180" t="s">
        <v>416</v>
      </c>
      <c r="C1328" s="180" t="s">
        <v>9099</v>
      </c>
      <c r="D1328" s="180">
        <v>1</v>
      </c>
      <c r="E1328" s="180">
        <v>1</v>
      </c>
      <c r="F1328" s="180">
        <v>1</v>
      </c>
      <c r="G1328" s="181"/>
      <c r="H1328" s="181"/>
      <c r="I1328" s="181"/>
      <c r="J1328" s="181"/>
      <c r="L1328" s="180">
        <v>1198687135</v>
      </c>
      <c r="M1328" s="180" t="s">
        <v>416</v>
      </c>
      <c r="N1328" s="180" t="s">
        <v>9099</v>
      </c>
      <c r="O1328" s="180">
        <v>1</v>
      </c>
      <c r="P1328" s="180">
        <v>1</v>
      </c>
      <c r="Q1328" s="180">
        <v>1</v>
      </c>
      <c r="R1328" s="181"/>
      <c r="S1328" s="181"/>
      <c r="T1328" s="181"/>
      <c r="U1328" s="181"/>
    </row>
    <row r="1329" spans="1:21" ht="28.2">
      <c r="A1329" s="180">
        <v>1198687135</v>
      </c>
      <c r="B1329" s="180" t="s">
        <v>416</v>
      </c>
      <c r="C1329" s="180" t="s">
        <v>9103</v>
      </c>
      <c r="D1329" s="180">
        <v>1</v>
      </c>
      <c r="E1329" s="180">
        <v>1</v>
      </c>
      <c r="F1329" s="180">
        <v>1</v>
      </c>
      <c r="G1329" s="180">
        <v>1</v>
      </c>
      <c r="H1329" s="180">
        <v>2</v>
      </c>
      <c r="I1329" s="180">
        <v>2</v>
      </c>
      <c r="J1329" s="181"/>
      <c r="L1329" s="180">
        <v>1198687135</v>
      </c>
      <c r="M1329" s="180" t="s">
        <v>416</v>
      </c>
      <c r="N1329" s="180" t="s">
        <v>9103</v>
      </c>
      <c r="O1329" s="180">
        <v>1</v>
      </c>
      <c r="P1329" s="180">
        <v>1</v>
      </c>
      <c r="Q1329" s="180">
        <v>1</v>
      </c>
      <c r="R1329" s="180">
        <v>1</v>
      </c>
      <c r="S1329" s="180">
        <v>2</v>
      </c>
      <c r="T1329" s="180">
        <v>2</v>
      </c>
      <c r="U1329" s="180">
        <v>2</v>
      </c>
    </row>
    <row r="1330" spans="1:21" ht="28.2">
      <c r="A1330" s="180">
        <v>1198687135</v>
      </c>
      <c r="B1330" s="180" t="s">
        <v>416</v>
      </c>
      <c r="C1330" s="180" t="s">
        <v>9107</v>
      </c>
      <c r="D1330" s="180">
        <v>1</v>
      </c>
      <c r="E1330" s="180">
        <v>1</v>
      </c>
      <c r="F1330" s="180">
        <v>1</v>
      </c>
      <c r="G1330" s="180">
        <v>1</v>
      </c>
      <c r="H1330" s="180">
        <v>1</v>
      </c>
      <c r="I1330" s="180">
        <v>1</v>
      </c>
      <c r="J1330" s="181"/>
      <c r="L1330" s="180">
        <v>1198687135</v>
      </c>
      <c r="M1330" s="180" t="s">
        <v>416</v>
      </c>
      <c r="N1330" s="180" t="s">
        <v>9107</v>
      </c>
      <c r="O1330" s="180">
        <v>1</v>
      </c>
      <c r="P1330" s="180">
        <v>1</v>
      </c>
      <c r="Q1330" s="180">
        <v>1</v>
      </c>
      <c r="R1330" s="180">
        <v>1</v>
      </c>
      <c r="S1330" s="180">
        <v>1</v>
      </c>
      <c r="T1330" s="180">
        <v>1</v>
      </c>
      <c r="U1330" s="180">
        <v>1</v>
      </c>
    </row>
    <row r="1331" spans="1:21" ht="28.2">
      <c r="A1331" s="180">
        <v>1198687135</v>
      </c>
      <c r="B1331" s="180" t="s">
        <v>416</v>
      </c>
      <c r="C1331" s="180" t="s">
        <v>9115</v>
      </c>
      <c r="D1331" s="180">
        <v>1</v>
      </c>
      <c r="E1331" s="180">
        <v>1</v>
      </c>
      <c r="F1331" s="180">
        <v>1</v>
      </c>
      <c r="G1331" s="181"/>
      <c r="H1331" s="181"/>
      <c r="I1331" s="181"/>
      <c r="J1331" s="181"/>
      <c r="L1331" s="180">
        <v>1198687135</v>
      </c>
      <c r="M1331" s="180" t="s">
        <v>416</v>
      </c>
      <c r="N1331" s="180" t="s">
        <v>9115</v>
      </c>
      <c r="O1331" s="180">
        <v>1</v>
      </c>
      <c r="P1331" s="180">
        <v>1</v>
      </c>
      <c r="Q1331" s="180">
        <v>1</v>
      </c>
      <c r="R1331" s="181"/>
      <c r="S1331" s="181"/>
      <c r="T1331" s="181"/>
      <c r="U1331" s="181"/>
    </row>
    <row r="1332" spans="1:21" ht="28.2">
      <c r="A1332" s="180">
        <v>1198687135</v>
      </c>
      <c r="B1332" s="180" t="s">
        <v>416</v>
      </c>
      <c r="C1332" s="180" t="s">
        <v>9119</v>
      </c>
      <c r="D1332" s="180">
        <v>1</v>
      </c>
      <c r="E1332" s="180">
        <v>1</v>
      </c>
      <c r="F1332" s="180">
        <v>1</v>
      </c>
      <c r="G1332" s="180">
        <v>1</v>
      </c>
      <c r="H1332" s="180">
        <v>1</v>
      </c>
      <c r="I1332" s="180">
        <v>1</v>
      </c>
      <c r="J1332" s="181"/>
      <c r="L1332" s="180">
        <v>1198687135</v>
      </c>
      <c r="M1332" s="180" t="s">
        <v>416</v>
      </c>
      <c r="N1332" s="180" t="s">
        <v>9119</v>
      </c>
      <c r="O1332" s="180">
        <v>1</v>
      </c>
      <c r="P1332" s="180">
        <v>1</v>
      </c>
      <c r="Q1332" s="180">
        <v>1</v>
      </c>
      <c r="R1332" s="180">
        <v>1</v>
      </c>
      <c r="S1332" s="180">
        <v>1</v>
      </c>
      <c r="T1332" s="180">
        <v>1</v>
      </c>
      <c r="U1332" s="180">
        <v>1</v>
      </c>
    </row>
    <row r="1333" spans="1:21" ht="28.2">
      <c r="A1333" s="180">
        <v>1198687135</v>
      </c>
      <c r="B1333" s="180" t="s">
        <v>416</v>
      </c>
      <c r="C1333" s="180" t="s">
        <v>9127</v>
      </c>
      <c r="D1333" s="180">
        <v>1</v>
      </c>
      <c r="E1333" s="180">
        <v>1</v>
      </c>
      <c r="F1333" s="180">
        <v>1</v>
      </c>
      <c r="G1333" s="180">
        <v>1</v>
      </c>
      <c r="H1333" s="180">
        <v>1</v>
      </c>
      <c r="I1333" s="180">
        <v>1</v>
      </c>
      <c r="J1333" s="181"/>
      <c r="L1333" s="180">
        <v>1198687135</v>
      </c>
      <c r="M1333" s="180" t="s">
        <v>416</v>
      </c>
      <c r="N1333" s="180" t="s">
        <v>9127</v>
      </c>
      <c r="O1333" s="180">
        <v>1</v>
      </c>
      <c r="P1333" s="180">
        <v>1</v>
      </c>
      <c r="Q1333" s="180">
        <v>1</v>
      </c>
      <c r="R1333" s="180">
        <v>1</v>
      </c>
      <c r="S1333" s="180">
        <v>1</v>
      </c>
      <c r="T1333" s="180">
        <v>1</v>
      </c>
      <c r="U1333" s="180">
        <v>1</v>
      </c>
    </row>
    <row r="1334" spans="1:21" ht="28.2">
      <c r="A1334" s="180">
        <v>1198687135</v>
      </c>
      <c r="B1334" s="180" t="s">
        <v>416</v>
      </c>
      <c r="C1334" s="180" t="s">
        <v>9135</v>
      </c>
      <c r="D1334" s="180">
        <v>1</v>
      </c>
      <c r="E1334" s="180">
        <v>1</v>
      </c>
      <c r="F1334" s="180">
        <v>1</v>
      </c>
      <c r="G1334" s="180">
        <v>1</v>
      </c>
      <c r="H1334" s="180">
        <v>1</v>
      </c>
      <c r="I1334" s="180">
        <v>1</v>
      </c>
      <c r="J1334" s="181"/>
      <c r="L1334" s="180">
        <v>1198687135</v>
      </c>
      <c r="M1334" s="180" t="s">
        <v>416</v>
      </c>
      <c r="N1334" s="180" t="s">
        <v>9135</v>
      </c>
      <c r="O1334" s="180">
        <v>1</v>
      </c>
      <c r="P1334" s="180">
        <v>1</v>
      </c>
      <c r="Q1334" s="180">
        <v>1</v>
      </c>
      <c r="R1334" s="180">
        <v>1</v>
      </c>
      <c r="S1334" s="180">
        <v>1</v>
      </c>
      <c r="T1334" s="180">
        <v>1</v>
      </c>
      <c r="U1334" s="180">
        <v>1</v>
      </c>
    </row>
    <row r="1335" spans="1:21" ht="28.2">
      <c r="A1335" s="180">
        <v>1198687135</v>
      </c>
      <c r="B1335" s="180" t="s">
        <v>416</v>
      </c>
      <c r="C1335" s="180" t="s">
        <v>9143</v>
      </c>
      <c r="D1335" s="180">
        <v>1</v>
      </c>
      <c r="E1335" s="180">
        <v>1</v>
      </c>
      <c r="F1335" s="180">
        <v>1</v>
      </c>
      <c r="G1335" s="181"/>
      <c r="H1335" s="181"/>
      <c r="I1335" s="181"/>
      <c r="J1335" s="181"/>
      <c r="L1335" s="180">
        <v>1198687135</v>
      </c>
      <c r="M1335" s="180" t="s">
        <v>416</v>
      </c>
      <c r="N1335" s="180" t="s">
        <v>9143</v>
      </c>
      <c r="O1335" s="180">
        <v>1</v>
      </c>
      <c r="P1335" s="180">
        <v>1</v>
      </c>
      <c r="Q1335" s="180">
        <v>1</v>
      </c>
      <c r="R1335" s="181"/>
      <c r="S1335" s="181"/>
      <c r="T1335" s="181"/>
      <c r="U1335" s="181"/>
    </row>
    <row r="1336" spans="1:21" ht="28.2">
      <c r="A1336" s="180">
        <v>1198687135</v>
      </c>
      <c r="B1336" s="180" t="s">
        <v>416</v>
      </c>
      <c r="C1336" s="180" t="s">
        <v>9147</v>
      </c>
      <c r="D1336" s="180">
        <v>1</v>
      </c>
      <c r="E1336" s="180">
        <v>1</v>
      </c>
      <c r="F1336" s="180">
        <v>1</v>
      </c>
      <c r="G1336" s="180">
        <v>1</v>
      </c>
      <c r="H1336" s="180">
        <v>1</v>
      </c>
      <c r="I1336" s="180">
        <v>1</v>
      </c>
      <c r="J1336" s="181"/>
      <c r="L1336" s="180">
        <v>1198687135</v>
      </c>
      <c r="M1336" s="180" t="s">
        <v>416</v>
      </c>
      <c r="N1336" s="180" t="s">
        <v>9147</v>
      </c>
      <c r="O1336" s="180">
        <v>1</v>
      </c>
      <c r="P1336" s="180">
        <v>1</v>
      </c>
      <c r="Q1336" s="180">
        <v>1</v>
      </c>
      <c r="R1336" s="180">
        <v>1</v>
      </c>
      <c r="S1336" s="180">
        <v>1</v>
      </c>
      <c r="T1336" s="180">
        <v>1</v>
      </c>
      <c r="U1336" s="180">
        <v>1</v>
      </c>
    </row>
    <row r="1337" spans="1:21" ht="28.2">
      <c r="A1337" s="180">
        <v>1198687135</v>
      </c>
      <c r="B1337" s="180" t="s">
        <v>416</v>
      </c>
      <c r="C1337" s="180" t="s">
        <v>9151</v>
      </c>
      <c r="D1337" s="180">
        <v>1</v>
      </c>
      <c r="E1337" s="180">
        <v>1</v>
      </c>
      <c r="F1337" s="180">
        <v>1</v>
      </c>
      <c r="G1337" s="181"/>
      <c r="H1337" s="181"/>
      <c r="I1337" s="181"/>
      <c r="J1337" s="181"/>
      <c r="L1337" s="180">
        <v>1198687135</v>
      </c>
      <c r="M1337" s="180" t="s">
        <v>416</v>
      </c>
      <c r="N1337" s="180" t="s">
        <v>9151</v>
      </c>
      <c r="O1337" s="180">
        <v>1</v>
      </c>
      <c r="P1337" s="180">
        <v>1</v>
      </c>
      <c r="Q1337" s="180">
        <v>1</v>
      </c>
      <c r="R1337" s="181"/>
      <c r="S1337" s="181"/>
      <c r="T1337" s="181"/>
      <c r="U1337" s="181"/>
    </row>
    <row r="1338" spans="1:21" ht="28.2">
      <c r="A1338" s="180">
        <v>1198687135</v>
      </c>
      <c r="B1338" s="180" t="s">
        <v>416</v>
      </c>
      <c r="C1338" s="180" t="s">
        <v>9154</v>
      </c>
      <c r="D1338" s="180">
        <v>1</v>
      </c>
      <c r="E1338" s="180">
        <v>1</v>
      </c>
      <c r="F1338" s="180">
        <v>1</v>
      </c>
      <c r="G1338" s="181"/>
      <c r="H1338" s="181"/>
      <c r="I1338" s="181"/>
      <c r="J1338" s="181"/>
      <c r="L1338" s="180">
        <v>1198687135</v>
      </c>
      <c r="M1338" s="180" t="s">
        <v>416</v>
      </c>
      <c r="N1338" s="180" t="s">
        <v>9154</v>
      </c>
      <c r="O1338" s="180">
        <v>1</v>
      </c>
      <c r="P1338" s="180">
        <v>1</v>
      </c>
      <c r="Q1338" s="180">
        <v>1</v>
      </c>
      <c r="R1338" s="181"/>
      <c r="S1338" s="181"/>
      <c r="T1338" s="181"/>
      <c r="U1338" s="181"/>
    </row>
    <row r="1339" spans="1:21" ht="28.2">
      <c r="A1339" s="180">
        <v>1198687135</v>
      </c>
      <c r="B1339" s="180" t="s">
        <v>416</v>
      </c>
      <c r="C1339" s="180" t="s">
        <v>9157</v>
      </c>
      <c r="D1339" s="180">
        <v>1</v>
      </c>
      <c r="E1339" s="180">
        <v>1</v>
      </c>
      <c r="F1339" s="180">
        <v>1</v>
      </c>
      <c r="G1339" s="180">
        <v>1</v>
      </c>
      <c r="H1339" s="180">
        <v>1</v>
      </c>
      <c r="I1339" s="180">
        <v>1</v>
      </c>
      <c r="J1339" s="181"/>
      <c r="L1339" s="180">
        <v>1198687135</v>
      </c>
      <c r="M1339" s="180" t="s">
        <v>416</v>
      </c>
      <c r="N1339" s="180" t="s">
        <v>9157</v>
      </c>
      <c r="O1339" s="180">
        <v>1</v>
      </c>
      <c r="P1339" s="180">
        <v>1</v>
      </c>
      <c r="Q1339" s="180">
        <v>1</v>
      </c>
      <c r="R1339" s="180">
        <v>1</v>
      </c>
      <c r="S1339" s="180">
        <v>1</v>
      </c>
      <c r="T1339" s="180">
        <v>1</v>
      </c>
      <c r="U1339" s="181"/>
    </row>
    <row r="1340" spans="1:21" ht="28.2">
      <c r="A1340" s="180">
        <v>1198687135</v>
      </c>
      <c r="B1340" s="180" t="s">
        <v>416</v>
      </c>
      <c r="C1340" s="180" t="s">
        <v>9162</v>
      </c>
      <c r="D1340" s="180">
        <v>1</v>
      </c>
      <c r="E1340" s="180">
        <v>1</v>
      </c>
      <c r="F1340" s="180">
        <v>1</v>
      </c>
      <c r="G1340" s="180">
        <v>1</v>
      </c>
      <c r="H1340" s="180">
        <v>1</v>
      </c>
      <c r="I1340" s="180">
        <v>1</v>
      </c>
      <c r="J1340" s="181"/>
      <c r="L1340" s="180">
        <v>1198687135</v>
      </c>
      <c r="M1340" s="180" t="s">
        <v>416</v>
      </c>
      <c r="N1340" s="180" t="s">
        <v>9162</v>
      </c>
      <c r="O1340" s="180">
        <v>1</v>
      </c>
      <c r="P1340" s="180">
        <v>1</v>
      </c>
      <c r="Q1340" s="180">
        <v>1</v>
      </c>
      <c r="R1340" s="180">
        <v>1</v>
      </c>
      <c r="S1340" s="180">
        <v>1</v>
      </c>
      <c r="T1340" s="180">
        <v>1</v>
      </c>
      <c r="U1340" s="181"/>
    </row>
    <row r="1341" spans="1:21" ht="28.2">
      <c r="A1341" s="180">
        <v>1198687135</v>
      </c>
      <c r="B1341" s="180" t="s">
        <v>416</v>
      </c>
      <c r="C1341" s="180" t="s">
        <v>9166</v>
      </c>
      <c r="D1341" s="180">
        <v>1</v>
      </c>
      <c r="E1341" s="180">
        <v>1</v>
      </c>
      <c r="F1341" s="180">
        <v>1</v>
      </c>
      <c r="G1341" s="181"/>
      <c r="H1341" s="181"/>
      <c r="I1341" s="181"/>
      <c r="J1341" s="181"/>
      <c r="L1341" s="180">
        <v>1198687135</v>
      </c>
      <c r="M1341" s="180" t="s">
        <v>416</v>
      </c>
      <c r="N1341" s="180" t="s">
        <v>9166</v>
      </c>
      <c r="O1341" s="180">
        <v>1</v>
      </c>
      <c r="P1341" s="180">
        <v>1</v>
      </c>
      <c r="Q1341" s="180">
        <v>1</v>
      </c>
      <c r="R1341" s="181"/>
      <c r="S1341" s="181"/>
      <c r="T1341" s="181"/>
      <c r="U1341" s="181"/>
    </row>
    <row r="1342" spans="1:21" ht="28.2">
      <c r="A1342" s="180">
        <v>1198687135</v>
      </c>
      <c r="B1342" s="180" t="s">
        <v>416</v>
      </c>
      <c r="C1342" s="180" t="s">
        <v>9170</v>
      </c>
      <c r="D1342" s="180">
        <v>1</v>
      </c>
      <c r="E1342" s="180">
        <v>1</v>
      </c>
      <c r="F1342" s="180">
        <v>1</v>
      </c>
      <c r="G1342" s="181"/>
      <c r="H1342" s="181"/>
      <c r="I1342" s="181"/>
      <c r="J1342" s="181"/>
      <c r="L1342" s="180">
        <v>1198687135</v>
      </c>
      <c r="M1342" s="180" t="s">
        <v>416</v>
      </c>
      <c r="N1342" s="180" t="s">
        <v>9170</v>
      </c>
      <c r="O1342" s="180">
        <v>1</v>
      </c>
      <c r="P1342" s="180">
        <v>1</v>
      </c>
      <c r="Q1342" s="180">
        <v>1</v>
      </c>
      <c r="R1342" s="181"/>
      <c r="S1342" s="181"/>
      <c r="T1342" s="181"/>
      <c r="U1342" s="181"/>
    </row>
    <row r="1343" spans="1:21" ht="28.2">
      <c r="A1343" s="180">
        <v>1198687135</v>
      </c>
      <c r="B1343" s="180" t="s">
        <v>416</v>
      </c>
      <c r="C1343" s="180" t="s">
        <v>9174</v>
      </c>
      <c r="D1343" s="180">
        <v>1</v>
      </c>
      <c r="E1343" s="180">
        <v>1</v>
      </c>
      <c r="F1343" s="180">
        <v>1</v>
      </c>
      <c r="G1343" s="180">
        <v>1</v>
      </c>
      <c r="H1343" s="180">
        <v>1</v>
      </c>
      <c r="I1343" s="180">
        <v>1</v>
      </c>
      <c r="J1343" s="181"/>
      <c r="L1343" s="180">
        <v>1198687135</v>
      </c>
      <c r="M1343" s="180" t="s">
        <v>416</v>
      </c>
      <c r="N1343" s="180" t="s">
        <v>9174</v>
      </c>
      <c r="O1343" s="180">
        <v>1</v>
      </c>
      <c r="P1343" s="180">
        <v>1</v>
      </c>
      <c r="Q1343" s="180">
        <v>1</v>
      </c>
      <c r="R1343" s="180">
        <v>1</v>
      </c>
      <c r="S1343" s="180">
        <v>1</v>
      </c>
      <c r="T1343" s="180">
        <v>1</v>
      </c>
      <c r="U1343" s="180">
        <v>1</v>
      </c>
    </row>
    <row r="1344" spans="1:21" ht="28.2">
      <c r="A1344" s="180">
        <v>1198687135</v>
      </c>
      <c r="B1344" s="180" t="s">
        <v>416</v>
      </c>
      <c r="C1344" s="180" t="s">
        <v>9182</v>
      </c>
      <c r="D1344" s="180">
        <v>1</v>
      </c>
      <c r="E1344" s="180">
        <v>1</v>
      </c>
      <c r="F1344" s="180">
        <v>1</v>
      </c>
      <c r="G1344" s="180">
        <v>1</v>
      </c>
      <c r="H1344" s="180">
        <v>1</v>
      </c>
      <c r="I1344" s="180">
        <v>1</v>
      </c>
      <c r="J1344" s="181"/>
      <c r="L1344" s="180">
        <v>1198687135</v>
      </c>
      <c r="M1344" s="180" t="s">
        <v>416</v>
      </c>
      <c r="N1344" s="180" t="s">
        <v>9182</v>
      </c>
      <c r="O1344" s="180">
        <v>1</v>
      </c>
      <c r="P1344" s="180">
        <v>1</v>
      </c>
      <c r="Q1344" s="180">
        <v>1</v>
      </c>
      <c r="R1344" s="180">
        <v>1</v>
      </c>
      <c r="S1344" s="180">
        <v>1</v>
      </c>
      <c r="T1344" s="180">
        <v>1</v>
      </c>
      <c r="U1344" s="181"/>
    </row>
    <row r="1345" spans="1:21" ht="28.2">
      <c r="A1345" s="180">
        <v>1198687135</v>
      </c>
      <c r="B1345" s="180" t="s">
        <v>416</v>
      </c>
      <c r="C1345" s="180" t="s">
        <v>9187</v>
      </c>
      <c r="D1345" s="180">
        <v>1</v>
      </c>
      <c r="E1345" s="180">
        <v>1</v>
      </c>
      <c r="F1345" s="180">
        <v>1</v>
      </c>
      <c r="G1345" s="180">
        <v>1</v>
      </c>
      <c r="H1345" s="180">
        <v>1</v>
      </c>
      <c r="I1345" s="181"/>
      <c r="J1345" s="181"/>
      <c r="L1345" s="180">
        <v>1198687135</v>
      </c>
      <c r="M1345" s="180" t="s">
        <v>416</v>
      </c>
      <c r="N1345" s="180" t="s">
        <v>9187</v>
      </c>
      <c r="O1345" s="180">
        <v>1</v>
      </c>
      <c r="P1345" s="180">
        <v>1</v>
      </c>
      <c r="Q1345" s="180">
        <v>1</v>
      </c>
      <c r="R1345" s="180">
        <v>1</v>
      </c>
      <c r="S1345" s="180">
        <v>1</v>
      </c>
      <c r="T1345" s="181"/>
      <c r="U1345" s="181"/>
    </row>
    <row r="1346" spans="1:21" ht="28.2">
      <c r="A1346" s="180">
        <v>1198687135</v>
      </c>
      <c r="B1346" s="180" t="s">
        <v>416</v>
      </c>
      <c r="C1346" s="180" t="s">
        <v>9191</v>
      </c>
      <c r="D1346" s="180">
        <v>1</v>
      </c>
      <c r="E1346" s="180">
        <v>1</v>
      </c>
      <c r="F1346" s="180">
        <v>1</v>
      </c>
      <c r="G1346" s="181"/>
      <c r="H1346" s="181"/>
      <c r="I1346" s="181"/>
      <c r="J1346" s="181"/>
      <c r="L1346" s="180">
        <v>1198687135</v>
      </c>
      <c r="M1346" s="180" t="s">
        <v>416</v>
      </c>
      <c r="N1346" s="180" t="s">
        <v>9191</v>
      </c>
      <c r="O1346" s="180">
        <v>1</v>
      </c>
      <c r="P1346" s="180">
        <v>1</v>
      </c>
      <c r="Q1346" s="180">
        <v>1</v>
      </c>
      <c r="R1346" s="181"/>
      <c r="S1346" s="181"/>
      <c r="T1346" s="181"/>
      <c r="U1346" s="181"/>
    </row>
    <row r="1347" spans="1:21" ht="28.2">
      <c r="A1347" s="180">
        <v>1198687135</v>
      </c>
      <c r="B1347" s="180" t="s">
        <v>416</v>
      </c>
      <c r="C1347" s="180" t="s">
        <v>9195</v>
      </c>
      <c r="D1347" s="180">
        <v>1</v>
      </c>
      <c r="E1347" s="180">
        <v>1</v>
      </c>
      <c r="F1347" s="180">
        <v>1</v>
      </c>
      <c r="G1347" s="181"/>
      <c r="H1347" s="180">
        <v>1</v>
      </c>
      <c r="I1347" s="180">
        <v>1</v>
      </c>
      <c r="J1347" s="181"/>
      <c r="L1347" s="180">
        <v>1198687135</v>
      </c>
      <c r="M1347" s="180" t="s">
        <v>416</v>
      </c>
      <c r="N1347" s="180" t="s">
        <v>9195</v>
      </c>
      <c r="O1347" s="180">
        <v>1</v>
      </c>
      <c r="P1347" s="180">
        <v>1</v>
      </c>
      <c r="Q1347" s="180">
        <v>1</v>
      </c>
      <c r="R1347" s="181"/>
      <c r="S1347" s="180">
        <v>1</v>
      </c>
      <c r="T1347" s="180">
        <v>1</v>
      </c>
      <c r="U1347" s="180">
        <v>1</v>
      </c>
    </row>
    <row r="1348" spans="1:21" ht="28.2">
      <c r="A1348" s="180">
        <v>1198687135</v>
      </c>
      <c r="B1348" s="180" t="s">
        <v>416</v>
      </c>
      <c r="C1348" s="180" t="s">
        <v>9199</v>
      </c>
      <c r="D1348" s="180">
        <v>1</v>
      </c>
      <c r="E1348" s="180">
        <v>1</v>
      </c>
      <c r="F1348" s="180">
        <v>1</v>
      </c>
      <c r="G1348" s="181"/>
      <c r="H1348" s="181"/>
      <c r="I1348" s="181"/>
      <c r="J1348" s="181"/>
      <c r="L1348" s="180">
        <v>1198687135</v>
      </c>
      <c r="M1348" s="180" t="s">
        <v>416</v>
      </c>
      <c r="N1348" s="180" t="s">
        <v>9199</v>
      </c>
      <c r="O1348" s="180">
        <v>1</v>
      </c>
      <c r="P1348" s="180">
        <v>1</v>
      </c>
      <c r="Q1348" s="180">
        <v>1</v>
      </c>
      <c r="R1348" s="181"/>
      <c r="S1348" s="181"/>
      <c r="T1348" s="181"/>
      <c r="U1348" s="181"/>
    </row>
    <row r="1349" spans="1:21" ht="28.2">
      <c r="A1349" s="180">
        <v>1198687135</v>
      </c>
      <c r="B1349" s="180" t="s">
        <v>416</v>
      </c>
      <c r="C1349" s="180" t="s">
        <v>9204</v>
      </c>
      <c r="D1349" s="180">
        <v>1</v>
      </c>
      <c r="E1349" s="180">
        <v>1</v>
      </c>
      <c r="F1349" s="180">
        <v>1</v>
      </c>
      <c r="G1349" s="181"/>
      <c r="H1349" s="181"/>
      <c r="I1349" s="181"/>
      <c r="J1349" s="181"/>
      <c r="L1349" s="180">
        <v>1198687135</v>
      </c>
      <c r="M1349" s="180" t="s">
        <v>416</v>
      </c>
      <c r="N1349" s="180" t="s">
        <v>9204</v>
      </c>
      <c r="O1349" s="180">
        <v>1</v>
      </c>
      <c r="P1349" s="180">
        <v>1</v>
      </c>
      <c r="Q1349" s="180">
        <v>1</v>
      </c>
      <c r="R1349" s="181"/>
      <c r="S1349" s="181"/>
      <c r="T1349" s="181"/>
      <c r="U1349" s="181"/>
    </row>
    <row r="1350" spans="1:21" ht="28.2">
      <c r="A1350" s="180">
        <v>1198687135</v>
      </c>
      <c r="B1350" s="180" t="s">
        <v>416</v>
      </c>
      <c r="C1350" s="180" t="s">
        <v>9208</v>
      </c>
      <c r="D1350" s="180">
        <v>1</v>
      </c>
      <c r="E1350" s="180">
        <v>1</v>
      </c>
      <c r="F1350" s="180">
        <v>1</v>
      </c>
      <c r="G1350" s="181"/>
      <c r="H1350" s="181"/>
      <c r="I1350" s="181"/>
      <c r="J1350" s="181"/>
      <c r="L1350" s="180">
        <v>1198687135</v>
      </c>
      <c r="M1350" s="180" t="s">
        <v>416</v>
      </c>
      <c r="N1350" s="180" t="s">
        <v>9208</v>
      </c>
      <c r="O1350" s="180">
        <v>1</v>
      </c>
      <c r="P1350" s="180">
        <v>1</v>
      </c>
      <c r="Q1350" s="180">
        <v>1</v>
      </c>
      <c r="R1350" s="181"/>
      <c r="S1350" s="181"/>
      <c r="T1350" s="181"/>
      <c r="U1350" s="181"/>
    </row>
    <row r="1351" spans="1:21" ht="28.2">
      <c r="A1351" s="180">
        <v>1198687135</v>
      </c>
      <c r="B1351" s="180" t="s">
        <v>416</v>
      </c>
      <c r="C1351" s="180" t="s">
        <v>9211</v>
      </c>
      <c r="D1351" s="180">
        <v>1</v>
      </c>
      <c r="E1351" s="180">
        <v>1</v>
      </c>
      <c r="F1351" s="180">
        <v>1</v>
      </c>
      <c r="G1351" s="181"/>
      <c r="H1351" s="181"/>
      <c r="I1351" s="181"/>
      <c r="J1351" s="181"/>
      <c r="L1351" s="180">
        <v>1198687135</v>
      </c>
      <c r="M1351" s="180" t="s">
        <v>416</v>
      </c>
      <c r="N1351" s="180" t="s">
        <v>9211</v>
      </c>
      <c r="O1351" s="180">
        <v>1</v>
      </c>
      <c r="P1351" s="180">
        <v>1</v>
      </c>
      <c r="Q1351" s="180">
        <v>1</v>
      </c>
      <c r="R1351" s="181"/>
      <c r="S1351" s="181"/>
      <c r="T1351" s="181"/>
      <c r="U1351" s="181"/>
    </row>
    <row r="1352" spans="1:21" ht="28.2">
      <c r="A1352" s="180">
        <v>1198687135</v>
      </c>
      <c r="B1352" s="180" t="s">
        <v>416</v>
      </c>
      <c r="C1352" s="180" t="s">
        <v>9215</v>
      </c>
      <c r="D1352" s="180">
        <v>1</v>
      </c>
      <c r="E1352" s="180">
        <v>1</v>
      </c>
      <c r="F1352" s="180">
        <v>1</v>
      </c>
      <c r="G1352" s="181"/>
      <c r="H1352" s="181"/>
      <c r="I1352" s="181"/>
      <c r="J1352" s="181"/>
      <c r="L1352" s="180">
        <v>1198687135</v>
      </c>
      <c r="M1352" s="180" t="s">
        <v>416</v>
      </c>
      <c r="N1352" s="180" t="s">
        <v>9215</v>
      </c>
      <c r="O1352" s="180">
        <v>1</v>
      </c>
      <c r="P1352" s="180">
        <v>1</v>
      </c>
      <c r="Q1352" s="180">
        <v>1</v>
      </c>
      <c r="R1352" s="181"/>
      <c r="S1352" s="181"/>
      <c r="T1352" s="181"/>
      <c r="U1352" s="181"/>
    </row>
    <row r="1353" spans="1:21" ht="28.2">
      <c r="A1353" s="180">
        <v>1198687135</v>
      </c>
      <c r="B1353" s="180" t="s">
        <v>416</v>
      </c>
      <c r="C1353" s="180" t="s">
        <v>9223</v>
      </c>
      <c r="D1353" s="180">
        <v>1</v>
      </c>
      <c r="E1353" s="180">
        <v>1</v>
      </c>
      <c r="F1353" s="180">
        <v>1</v>
      </c>
      <c r="G1353" s="180">
        <v>1</v>
      </c>
      <c r="H1353" s="180">
        <v>1</v>
      </c>
      <c r="I1353" s="180">
        <v>1</v>
      </c>
      <c r="J1353" s="181"/>
      <c r="L1353" s="180">
        <v>1198687135</v>
      </c>
      <c r="M1353" s="180" t="s">
        <v>416</v>
      </c>
      <c r="N1353" s="180" t="s">
        <v>9223</v>
      </c>
      <c r="O1353" s="180">
        <v>1</v>
      </c>
      <c r="P1353" s="180">
        <v>1</v>
      </c>
      <c r="Q1353" s="180">
        <v>1</v>
      </c>
      <c r="R1353" s="180">
        <v>1</v>
      </c>
      <c r="S1353" s="180">
        <v>1</v>
      </c>
      <c r="T1353" s="180">
        <v>1</v>
      </c>
      <c r="U1353" s="181"/>
    </row>
    <row r="1354" spans="1:21" ht="28.2">
      <c r="A1354" s="180">
        <v>1198687135</v>
      </c>
      <c r="B1354" s="180" t="s">
        <v>416</v>
      </c>
      <c r="C1354" s="180" t="s">
        <v>9230</v>
      </c>
      <c r="D1354" s="180">
        <v>1</v>
      </c>
      <c r="E1354" s="180">
        <v>1</v>
      </c>
      <c r="F1354" s="180">
        <v>1</v>
      </c>
      <c r="G1354" s="181"/>
      <c r="H1354" s="181"/>
      <c r="I1354" s="181"/>
      <c r="J1354" s="181"/>
      <c r="L1354" s="180">
        <v>1198687135</v>
      </c>
      <c r="M1354" s="180" t="s">
        <v>416</v>
      </c>
      <c r="N1354" s="180" t="s">
        <v>9230</v>
      </c>
      <c r="O1354" s="180">
        <v>1</v>
      </c>
      <c r="P1354" s="180">
        <v>1</v>
      </c>
      <c r="Q1354" s="180">
        <v>1</v>
      </c>
      <c r="R1354" s="181"/>
      <c r="S1354" s="181"/>
      <c r="T1354" s="181"/>
      <c r="U1354" s="181"/>
    </row>
    <row r="1355" spans="1:21" ht="28.2">
      <c r="A1355" s="180">
        <v>1198687135</v>
      </c>
      <c r="B1355" s="180" t="s">
        <v>416</v>
      </c>
      <c r="C1355" s="180" t="s">
        <v>9267</v>
      </c>
      <c r="D1355" s="180">
        <v>1</v>
      </c>
      <c r="E1355" s="180">
        <v>1</v>
      </c>
      <c r="F1355" s="180">
        <v>1</v>
      </c>
      <c r="G1355" s="180">
        <v>1</v>
      </c>
      <c r="H1355" s="180">
        <v>1</v>
      </c>
      <c r="I1355" s="180">
        <v>1</v>
      </c>
      <c r="J1355" s="181"/>
      <c r="L1355" s="180">
        <v>1198687135</v>
      </c>
      <c r="M1355" s="180" t="s">
        <v>416</v>
      </c>
      <c r="N1355" s="180" t="s">
        <v>9267</v>
      </c>
      <c r="O1355" s="180">
        <v>1</v>
      </c>
      <c r="P1355" s="180">
        <v>1</v>
      </c>
      <c r="Q1355" s="180">
        <v>1</v>
      </c>
      <c r="R1355" s="180">
        <v>1</v>
      </c>
      <c r="S1355" s="180">
        <v>1</v>
      </c>
      <c r="T1355" s="180">
        <v>1</v>
      </c>
      <c r="U1355" s="180">
        <v>1</v>
      </c>
    </row>
    <row r="1356" spans="1:21" ht="28.2">
      <c r="A1356" s="180">
        <v>1198687135</v>
      </c>
      <c r="B1356" s="180" t="s">
        <v>416</v>
      </c>
      <c r="C1356" s="180" t="s">
        <v>9234</v>
      </c>
      <c r="D1356" s="181"/>
      <c r="E1356" s="180">
        <v>1</v>
      </c>
      <c r="F1356" s="180">
        <v>1</v>
      </c>
      <c r="G1356" s="181"/>
      <c r="H1356" s="181"/>
      <c r="I1356" s="181"/>
      <c r="J1356" s="181"/>
      <c r="L1356" s="180">
        <v>1198687135</v>
      </c>
      <c r="M1356" s="180" t="s">
        <v>416</v>
      </c>
      <c r="N1356" s="180" t="s">
        <v>9234</v>
      </c>
      <c r="O1356" s="181"/>
      <c r="P1356" s="180">
        <v>1</v>
      </c>
      <c r="Q1356" s="180">
        <v>1</v>
      </c>
      <c r="R1356" s="181"/>
      <c r="S1356" s="181"/>
      <c r="T1356" s="181"/>
      <c r="U1356" s="181"/>
    </row>
    <row r="1357" spans="1:21" ht="28.2">
      <c r="A1357" s="180">
        <v>1198687135</v>
      </c>
      <c r="B1357" s="180" t="s">
        <v>416</v>
      </c>
      <c r="C1357" s="180" t="s">
        <v>9247</v>
      </c>
      <c r="D1357" s="180">
        <v>1</v>
      </c>
      <c r="E1357" s="180">
        <v>1</v>
      </c>
      <c r="F1357" s="180">
        <v>1</v>
      </c>
      <c r="G1357" s="180">
        <v>1</v>
      </c>
      <c r="H1357" s="180">
        <v>1</v>
      </c>
      <c r="I1357" s="180">
        <v>2</v>
      </c>
      <c r="J1357" s="181"/>
      <c r="L1357" s="180">
        <v>1198687135</v>
      </c>
      <c r="M1357" s="180" t="s">
        <v>416</v>
      </c>
      <c r="N1357" s="180" t="s">
        <v>9247</v>
      </c>
      <c r="O1357" s="180">
        <v>1</v>
      </c>
      <c r="P1357" s="180">
        <v>1</v>
      </c>
      <c r="Q1357" s="180">
        <v>1</v>
      </c>
      <c r="R1357" s="180">
        <v>1</v>
      </c>
      <c r="S1357" s="180">
        <v>1</v>
      </c>
      <c r="T1357" s="180">
        <v>2</v>
      </c>
      <c r="U1357" s="180">
        <v>2</v>
      </c>
    </row>
    <row r="1358" spans="1:21" ht="28.2">
      <c r="A1358" s="180">
        <v>1198687135</v>
      </c>
      <c r="B1358" s="180" t="s">
        <v>416</v>
      </c>
      <c r="C1358" s="180" t="s">
        <v>9274</v>
      </c>
      <c r="D1358" s="180">
        <v>1</v>
      </c>
      <c r="E1358" s="180">
        <v>1</v>
      </c>
      <c r="F1358" s="180">
        <v>1</v>
      </c>
      <c r="G1358" s="180">
        <v>1</v>
      </c>
      <c r="H1358" s="180">
        <v>1</v>
      </c>
      <c r="I1358" s="180">
        <v>1</v>
      </c>
      <c r="J1358" s="181"/>
      <c r="L1358" s="180">
        <v>1198687135</v>
      </c>
      <c r="M1358" s="180" t="s">
        <v>416</v>
      </c>
      <c r="N1358" s="180" t="s">
        <v>9274</v>
      </c>
      <c r="O1358" s="180">
        <v>1</v>
      </c>
      <c r="P1358" s="180">
        <v>1</v>
      </c>
      <c r="Q1358" s="180">
        <v>1</v>
      </c>
      <c r="R1358" s="180">
        <v>1</v>
      </c>
      <c r="S1358" s="180">
        <v>1</v>
      </c>
      <c r="T1358" s="180">
        <v>1</v>
      </c>
      <c r="U1358" s="180">
        <v>1</v>
      </c>
    </row>
    <row r="1359" spans="1:21" ht="28.2">
      <c r="A1359" s="180">
        <v>1198687135</v>
      </c>
      <c r="B1359" s="180" t="s">
        <v>416</v>
      </c>
      <c r="C1359" s="180" t="s">
        <v>9283</v>
      </c>
      <c r="D1359" s="181"/>
      <c r="E1359" s="180">
        <v>1</v>
      </c>
      <c r="F1359" s="180">
        <v>1</v>
      </c>
      <c r="G1359" s="180">
        <v>1</v>
      </c>
      <c r="H1359" s="180">
        <v>1</v>
      </c>
      <c r="I1359" s="180">
        <v>1</v>
      </c>
      <c r="J1359" s="181"/>
      <c r="L1359" s="180">
        <v>1198687135</v>
      </c>
      <c r="M1359" s="180" t="s">
        <v>416</v>
      </c>
      <c r="N1359" s="180" t="s">
        <v>9283</v>
      </c>
      <c r="O1359" s="181"/>
      <c r="P1359" s="180">
        <v>1</v>
      </c>
      <c r="Q1359" s="180">
        <v>1</v>
      </c>
      <c r="R1359" s="180">
        <v>1</v>
      </c>
      <c r="S1359" s="180">
        <v>1</v>
      </c>
      <c r="T1359" s="180">
        <v>1</v>
      </c>
      <c r="U1359" s="180">
        <v>1</v>
      </c>
    </row>
    <row r="1360" spans="1:21" ht="28.2">
      <c r="A1360" s="180">
        <v>1198687135</v>
      </c>
      <c r="B1360" s="180" t="s">
        <v>416</v>
      </c>
      <c r="C1360" s="180" t="s">
        <v>9238</v>
      </c>
      <c r="D1360" s="181"/>
      <c r="E1360" s="180">
        <v>1</v>
      </c>
      <c r="F1360" s="180">
        <v>1</v>
      </c>
      <c r="G1360" s="181"/>
      <c r="H1360" s="181"/>
      <c r="I1360" s="181"/>
      <c r="J1360" s="181"/>
      <c r="L1360" s="180">
        <v>1198687135</v>
      </c>
      <c r="M1360" s="180" t="s">
        <v>416</v>
      </c>
      <c r="N1360" s="180" t="s">
        <v>9238</v>
      </c>
      <c r="O1360" s="181"/>
      <c r="P1360" s="180">
        <v>1</v>
      </c>
      <c r="Q1360" s="180">
        <v>1</v>
      </c>
      <c r="R1360" s="181"/>
      <c r="S1360" s="181"/>
      <c r="T1360" s="181"/>
      <c r="U1360" s="181"/>
    </row>
    <row r="1361" spans="1:21" ht="28.2">
      <c r="A1361" s="180">
        <v>1198687135</v>
      </c>
      <c r="B1361" s="180" t="s">
        <v>416</v>
      </c>
      <c r="C1361" s="180" t="s">
        <v>9254</v>
      </c>
      <c r="D1361" s="181"/>
      <c r="E1361" s="180">
        <v>1</v>
      </c>
      <c r="F1361" s="180">
        <v>1</v>
      </c>
      <c r="G1361" s="180">
        <v>1</v>
      </c>
      <c r="H1361" s="180">
        <v>1</v>
      </c>
      <c r="I1361" s="180">
        <v>1</v>
      </c>
      <c r="J1361" s="181"/>
      <c r="L1361" s="180">
        <v>1198687135</v>
      </c>
      <c r="M1361" s="180" t="s">
        <v>416</v>
      </c>
      <c r="N1361" s="180" t="s">
        <v>9254</v>
      </c>
      <c r="O1361" s="181"/>
      <c r="P1361" s="180">
        <v>1</v>
      </c>
      <c r="Q1361" s="180">
        <v>1</v>
      </c>
      <c r="R1361" s="180">
        <v>1</v>
      </c>
      <c r="S1361" s="180">
        <v>1</v>
      </c>
      <c r="T1361" s="180">
        <v>1</v>
      </c>
      <c r="U1361" s="181"/>
    </row>
    <row r="1362" spans="1:21" ht="28.2">
      <c r="A1362" s="180">
        <v>1198687135</v>
      </c>
      <c r="B1362" s="180" t="s">
        <v>416</v>
      </c>
      <c r="C1362" s="180" t="s">
        <v>9259</v>
      </c>
      <c r="D1362" s="181"/>
      <c r="E1362" s="180">
        <v>1</v>
      </c>
      <c r="F1362" s="180">
        <v>1</v>
      </c>
      <c r="G1362" s="181"/>
      <c r="H1362" s="181"/>
      <c r="I1362" s="181"/>
      <c r="J1362" s="181"/>
      <c r="L1362" s="180">
        <v>1198687135</v>
      </c>
      <c r="M1362" s="180" t="s">
        <v>416</v>
      </c>
      <c r="N1362" s="180" t="s">
        <v>9259</v>
      </c>
      <c r="O1362" s="181"/>
      <c r="P1362" s="180">
        <v>1</v>
      </c>
      <c r="Q1362" s="180">
        <v>1</v>
      </c>
      <c r="R1362" s="181"/>
      <c r="S1362" s="181"/>
      <c r="T1362" s="180">
        <v>1</v>
      </c>
      <c r="U1362" s="180">
        <v>1</v>
      </c>
    </row>
    <row r="1363" spans="1:21" ht="28.2">
      <c r="A1363" s="180">
        <v>1198687135</v>
      </c>
      <c r="B1363" s="180" t="s">
        <v>416</v>
      </c>
      <c r="C1363" s="180" t="s">
        <v>9301</v>
      </c>
      <c r="D1363" s="180">
        <v>1</v>
      </c>
      <c r="E1363" s="180">
        <v>1</v>
      </c>
      <c r="F1363" s="180">
        <v>1</v>
      </c>
      <c r="G1363" s="180">
        <v>1</v>
      </c>
      <c r="H1363" s="180">
        <v>1</v>
      </c>
      <c r="I1363" s="180">
        <v>1</v>
      </c>
      <c r="J1363" s="181"/>
      <c r="L1363" s="180">
        <v>1198687135</v>
      </c>
      <c r="M1363" s="180" t="s">
        <v>416</v>
      </c>
      <c r="N1363" s="180" t="s">
        <v>9301</v>
      </c>
      <c r="O1363" s="180">
        <v>1</v>
      </c>
      <c r="P1363" s="180">
        <v>1</v>
      </c>
      <c r="Q1363" s="180">
        <v>1</v>
      </c>
      <c r="R1363" s="180">
        <v>1</v>
      </c>
      <c r="S1363" s="180">
        <v>1</v>
      </c>
      <c r="T1363" s="180">
        <v>1</v>
      </c>
      <c r="U1363" s="180">
        <v>1</v>
      </c>
    </row>
    <row r="1364" spans="1:21" ht="28.2">
      <c r="A1364" s="180">
        <v>1198687135</v>
      </c>
      <c r="B1364" s="180" t="s">
        <v>416</v>
      </c>
      <c r="C1364" s="180" t="s">
        <v>9298</v>
      </c>
      <c r="D1364" s="181"/>
      <c r="E1364" s="180">
        <v>1</v>
      </c>
      <c r="F1364" s="180">
        <v>1</v>
      </c>
      <c r="G1364" s="181"/>
      <c r="H1364" s="181"/>
      <c r="I1364" s="181"/>
      <c r="J1364" s="181"/>
      <c r="L1364" s="180">
        <v>1198687135</v>
      </c>
      <c r="M1364" s="180" t="s">
        <v>416</v>
      </c>
      <c r="N1364" s="180" t="s">
        <v>9298</v>
      </c>
      <c r="O1364" s="181"/>
      <c r="P1364" s="180">
        <v>1</v>
      </c>
      <c r="Q1364" s="180">
        <v>1</v>
      </c>
      <c r="R1364" s="181"/>
      <c r="S1364" s="181"/>
      <c r="T1364" s="181"/>
      <c r="U1364" s="181"/>
    </row>
    <row r="1365" spans="1:21" ht="28.2">
      <c r="A1365" s="180">
        <v>1198687135</v>
      </c>
      <c r="B1365" s="180" t="s">
        <v>416</v>
      </c>
      <c r="C1365" s="180" t="s">
        <v>9263</v>
      </c>
      <c r="D1365" s="181"/>
      <c r="E1365" s="180">
        <v>1</v>
      </c>
      <c r="F1365" s="180">
        <v>1</v>
      </c>
      <c r="G1365" s="180">
        <v>1</v>
      </c>
      <c r="H1365" s="180">
        <v>1</v>
      </c>
      <c r="I1365" s="180">
        <v>1</v>
      </c>
      <c r="J1365" s="181"/>
      <c r="L1365" s="180">
        <v>1198687135</v>
      </c>
      <c r="M1365" s="180" t="s">
        <v>416</v>
      </c>
      <c r="N1365" s="180" t="s">
        <v>9263</v>
      </c>
      <c r="O1365" s="181"/>
      <c r="P1365" s="180">
        <v>1</v>
      </c>
      <c r="Q1365" s="180">
        <v>1</v>
      </c>
      <c r="R1365" s="180">
        <v>1</v>
      </c>
      <c r="S1365" s="180">
        <v>1</v>
      </c>
      <c r="T1365" s="180">
        <v>1</v>
      </c>
      <c r="U1365" s="180">
        <v>1</v>
      </c>
    </row>
    <row r="1366" spans="1:21" ht="28.2">
      <c r="A1366" s="180">
        <v>1198687135</v>
      </c>
      <c r="B1366" s="180" t="s">
        <v>416</v>
      </c>
      <c r="C1366" s="180" t="s">
        <v>9290</v>
      </c>
      <c r="D1366" s="180">
        <v>1</v>
      </c>
      <c r="E1366" s="180">
        <v>1</v>
      </c>
      <c r="F1366" s="180">
        <v>1</v>
      </c>
      <c r="G1366" s="180">
        <v>1</v>
      </c>
      <c r="H1366" s="180">
        <v>1</v>
      </c>
      <c r="I1366" s="180">
        <v>1</v>
      </c>
      <c r="J1366" s="181"/>
      <c r="L1366" s="180">
        <v>1198687135</v>
      </c>
      <c r="M1366" s="180" t="s">
        <v>416</v>
      </c>
      <c r="N1366" s="180" t="s">
        <v>9290</v>
      </c>
      <c r="O1366" s="180">
        <v>1</v>
      </c>
      <c r="P1366" s="180">
        <v>1</v>
      </c>
      <c r="Q1366" s="180">
        <v>1</v>
      </c>
      <c r="R1366" s="180">
        <v>1</v>
      </c>
      <c r="S1366" s="180">
        <v>1</v>
      </c>
      <c r="T1366" s="180">
        <v>1</v>
      </c>
      <c r="U1366" s="180">
        <v>1</v>
      </c>
    </row>
    <row r="1367" spans="1:21" ht="28.2">
      <c r="A1367" s="180">
        <v>1198687135</v>
      </c>
      <c r="B1367" s="180" t="s">
        <v>416</v>
      </c>
      <c r="C1367" s="180" t="s">
        <v>9279</v>
      </c>
      <c r="D1367" s="180">
        <v>1</v>
      </c>
      <c r="E1367" s="180">
        <v>1</v>
      </c>
      <c r="F1367" s="180">
        <v>1</v>
      </c>
      <c r="G1367" s="180">
        <v>1</v>
      </c>
      <c r="H1367" s="180">
        <v>1</v>
      </c>
      <c r="I1367" s="180">
        <v>1</v>
      </c>
      <c r="J1367" s="181"/>
      <c r="L1367" s="180">
        <v>1198687135</v>
      </c>
      <c r="M1367" s="180" t="s">
        <v>416</v>
      </c>
      <c r="N1367" s="180" t="s">
        <v>9279</v>
      </c>
      <c r="O1367" s="180">
        <v>1</v>
      </c>
      <c r="P1367" s="180">
        <v>1</v>
      </c>
      <c r="Q1367" s="180">
        <v>1</v>
      </c>
      <c r="R1367" s="180">
        <v>1</v>
      </c>
      <c r="S1367" s="180">
        <v>1</v>
      </c>
      <c r="T1367" s="180">
        <v>1</v>
      </c>
      <c r="U1367" s="180">
        <v>1</v>
      </c>
    </row>
    <row r="1368" spans="1:21" ht="28.2">
      <c r="A1368" s="180">
        <v>1198687135</v>
      </c>
      <c r="B1368" s="180" t="s">
        <v>416</v>
      </c>
      <c r="C1368" s="180" t="s">
        <v>9346</v>
      </c>
      <c r="D1368" s="181"/>
      <c r="E1368" s="181"/>
      <c r="F1368" s="180">
        <v>1</v>
      </c>
      <c r="G1368" s="181"/>
      <c r="H1368" s="181"/>
      <c r="I1368" s="181"/>
      <c r="J1368" s="181"/>
      <c r="L1368" s="180">
        <v>1198687135</v>
      </c>
      <c r="M1368" s="180" t="s">
        <v>416</v>
      </c>
      <c r="N1368" s="180" t="s">
        <v>9346</v>
      </c>
      <c r="O1368" s="181"/>
      <c r="P1368" s="181"/>
      <c r="Q1368" s="180">
        <v>1</v>
      </c>
      <c r="R1368" s="181"/>
      <c r="S1368" s="181"/>
      <c r="T1368" s="181"/>
      <c r="U1368" s="181"/>
    </row>
    <row r="1369" spans="1:21" ht="28.2">
      <c r="A1369" s="180">
        <v>1198687135</v>
      </c>
      <c r="B1369" s="180" t="s">
        <v>416</v>
      </c>
      <c r="C1369" s="180" t="s">
        <v>9308</v>
      </c>
      <c r="D1369" s="181"/>
      <c r="E1369" s="181"/>
      <c r="F1369" s="180">
        <v>1</v>
      </c>
      <c r="G1369" s="180">
        <v>1</v>
      </c>
      <c r="H1369" s="180">
        <v>1</v>
      </c>
      <c r="I1369" s="180">
        <v>1</v>
      </c>
      <c r="J1369" s="181"/>
      <c r="L1369" s="180">
        <v>1198687135</v>
      </c>
      <c r="M1369" s="180" t="s">
        <v>416</v>
      </c>
      <c r="N1369" s="180" t="s">
        <v>9308</v>
      </c>
      <c r="O1369" s="181"/>
      <c r="P1369" s="181"/>
      <c r="Q1369" s="180">
        <v>1</v>
      </c>
      <c r="R1369" s="180">
        <v>1</v>
      </c>
      <c r="S1369" s="180">
        <v>1</v>
      </c>
      <c r="T1369" s="180">
        <v>1</v>
      </c>
      <c r="U1369" s="181"/>
    </row>
    <row r="1370" spans="1:21" ht="28.2">
      <c r="A1370" s="180">
        <v>1198687135</v>
      </c>
      <c r="B1370" s="180" t="s">
        <v>416</v>
      </c>
      <c r="C1370" s="180" t="s">
        <v>9313</v>
      </c>
      <c r="D1370" s="181"/>
      <c r="E1370" s="181"/>
      <c r="F1370" s="180">
        <v>1</v>
      </c>
      <c r="G1370" s="181"/>
      <c r="H1370" s="181"/>
      <c r="I1370" s="181"/>
      <c r="J1370" s="181"/>
      <c r="L1370" s="180">
        <v>1198687135</v>
      </c>
      <c r="M1370" s="180" t="s">
        <v>416</v>
      </c>
      <c r="N1370" s="180" t="s">
        <v>9313</v>
      </c>
      <c r="O1370" s="181"/>
      <c r="P1370" s="181"/>
      <c r="Q1370" s="180">
        <v>1</v>
      </c>
      <c r="R1370" s="181"/>
      <c r="S1370" s="181"/>
      <c r="T1370" s="181"/>
      <c r="U1370" s="181"/>
    </row>
    <row r="1371" spans="1:21" ht="28.2">
      <c r="A1371" s="180">
        <v>1198687135</v>
      </c>
      <c r="B1371" s="180" t="s">
        <v>416</v>
      </c>
      <c r="C1371" s="180" t="s">
        <v>9329</v>
      </c>
      <c r="D1371" s="181"/>
      <c r="E1371" s="181"/>
      <c r="F1371" s="180">
        <v>1</v>
      </c>
      <c r="G1371" s="180">
        <v>1</v>
      </c>
      <c r="H1371" s="180">
        <v>1</v>
      </c>
      <c r="I1371" s="180">
        <v>1</v>
      </c>
      <c r="J1371" s="181"/>
      <c r="L1371" s="180">
        <v>1198687135</v>
      </c>
      <c r="M1371" s="180" t="s">
        <v>416</v>
      </c>
      <c r="N1371" s="180" t="s">
        <v>9329</v>
      </c>
      <c r="O1371" s="181"/>
      <c r="P1371" s="181"/>
      <c r="Q1371" s="180">
        <v>1</v>
      </c>
      <c r="R1371" s="180">
        <v>1</v>
      </c>
      <c r="S1371" s="180">
        <v>1</v>
      </c>
      <c r="T1371" s="180">
        <v>1</v>
      </c>
      <c r="U1371" s="181"/>
    </row>
    <row r="1372" spans="1:21" ht="28.2">
      <c r="A1372" s="180">
        <v>1198687135</v>
      </c>
      <c r="B1372" s="180" t="s">
        <v>416</v>
      </c>
      <c r="C1372" s="180" t="s">
        <v>9341</v>
      </c>
      <c r="D1372" s="181"/>
      <c r="E1372" s="181"/>
      <c r="F1372" s="180">
        <v>1</v>
      </c>
      <c r="G1372" s="180">
        <v>1</v>
      </c>
      <c r="H1372" s="180">
        <v>1</v>
      </c>
      <c r="I1372" s="180">
        <v>1</v>
      </c>
      <c r="J1372" s="181"/>
      <c r="L1372" s="180">
        <v>1198687135</v>
      </c>
      <c r="M1372" s="180" t="s">
        <v>416</v>
      </c>
      <c r="N1372" s="180" t="s">
        <v>9341</v>
      </c>
      <c r="O1372" s="181"/>
      <c r="P1372" s="181"/>
      <c r="Q1372" s="180">
        <v>1</v>
      </c>
      <c r="R1372" s="180">
        <v>1</v>
      </c>
      <c r="S1372" s="180">
        <v>1</v>
      </c>
      <c r="T1372" s="180">
        <v>1</v>
      </c>
      <c r="U1372" s="180">
        <v>1</v>
      </c>
    </row>
    <row r="1373" spans="1:21" ht="28.2">
      <c r="A1373" s="180">
        <v>1198687135</v>
      </c>
      <c r="B1373" s="180" t="s">
        <v>416</v>
      </c>
      <c r="C1373" s="180" t="s">
        <v>9317</v>
      </c>
      <c r="D1373" s="181"/>
      <c r="E1373" s="181"/>
      <c r="F1373" s="180">
        <v>1</v>
      </c>
      <c r="G1373" s="181"/>
      <c r="H1373" s="181"/>
      <c r="I1373" s="181"/>
      <c r="J1373" s="181"/>
      <c r="L1373" s="180">
        <v>1198687135</v>
      </c>
      <c r="M1373" s="180" t="s">
        <v>416</v>
      </c>
      <c r="N1373" s="180" t="s">
        <v>9317</v>
      </c>
      <c r="O1373" s="181"/>
      <c r="P1373" s="181"/>
      <c r="Q1373" s="180">
        <v>1</v>
      </c>
      <c r="R1373" s="181"/>
      <c r="S1373" s="181"/>
      <c r="T1373" s="181"/>
      <c r="U1373" s="181"/>
    </row>
    <row r="1374" spans="1:21" ht="28.2">
      <c r="A1374" s="180">
        <v>1198687135</v>
      </c>
      <c r="B1374" s="180" t="s">
        <v>416</v>
      </c>
      <c r="C1374" s="180" t="s">
        <v>9333</v>
      </c>
      <c r="D1374" s="181"/>
      <c r="E1374" s="181"/>
      <c r="F1374" s="180">
        <v>1</v>
      </c>
      <c r="G1374" s="180">
        <v>1</v>
      </c>
      <c r="H1374" s="180">
        <v>1</v>
      </c>
      <c r="I1374" s="180">
        <v>1</v>
      </c>
      <c r="J1374" s="181"/>
      <c r="L1374" s="180">
        <v>1198687135</v>
      </c>
      <c r="M1374" s="180" t="s">
        <v>416</v>
      </c>
      <c r="N1374" s="180" t="s">
        <v>9333</v>
      </c>
      <c r="O1374" s="181"/>
      <c r="P1374" s="181"/>
      <c r="Q1374" s="180">
        <v>1</v>
      </c>
      <c r="R1374" s="180">
        <v>1</v>
      </c>
      <c r="S1374" s="180">
        <v>1</v>
      </c>
      <c r="T1374" s="180">
        <v>1</v>
      </c>
      <c r="U1374" s="181"/>
    </row>
    <row r="1375" spans="1:21" ht="28.2">
      <c r="A1375" s="180">
        <v>1198687135</v>
      </c>
      <c r="B1375" s="180" t="s">
        <v>416</v>
      </c>
      <c r="C1375" s="180" t="s">
        <v>9321</v>
      </c>
      <c r="D1375" s="181"/>
      <c r="E1375" s="181"/>
      <c r="F1375" s="180">
        <v>1</v>
      </c>
      <c r="G1375" s="180">
        <v>1</v>
      </c>
      <c r="H1375" s="180">
        <v>1</v>
      </c>
      <c r="I1375" s="180">
        <v>1</v>
      </c>
      <c r="J1375" s="181"/>
      <c r="L1375" s="180">
        <v>1198687135</v>
      </c>
      <c r="M1375" s="180" t="s">
        <v>416</v>
      </c>
      <c r="N1375" s="180" t="s">
        <v>9321</v>
      </c>
      <c r="O1375" s="181"/>
      <c r="P1375" s="181"/>
      <c r="Q1375" s="180">
        <v>1</v>
      </c>
      <c r="R1375" s="180">
        <v>1</v>
      </c>
      <c r="S1375" s="180">
        <v>1</v>
      </c>
      <c r="T1375" s="180">
        <v>1</v>
      </c>
      <c r="U1375" s="181"/>
    </row>
    <row r="1376" spans="1:21" ht="28.2">
      <c r="A1376" s="180">
        <v>1198687135</v>
      </c>
      <c r="B1376" s="180" t="s">
        <v>416</v>
      </c>
      <c r="C1376" s="180" t="s">
        <v>9377</v>
      </c>
      <c r="D1376" s="181"/>
      <c r="E1376" s="181"/>
      <c r="F1376" s="181"/>
      <c r="G1376" s="180">
        <v>1</v>
      </c>
      <c r="H1376" s="181"/>
      <c r="I1376" s="181"/>
      <c r="J1376" s="181"/>
      <c r="L1376" s="180">
        <v>1198687135</v>
      </c>
      <c r="M1376" s="180" t="s">
        <v>416</v>
      </c>
      <c r="N1376" s="180" t="s">
        <v>9377</v>
      </c>
      <c r="O1376" s="181"/>
      <c r="P1376" s="181"/>
      <c r="Q1376" s="181"/>
      <c r="R1376" s="180">
        <v>1</v>
      </c>
      <c r="S1376" s="181"/>
      <c r="T1376" s="181"/>
      <c r="U1376" s="181"/>
    </row>
    <row r="1377" spans="1:21" ht="28.2">
      <c r="A1377" s="180">
        <v>1198687135</v>
      </c>
      <c r="B1377" s="180" t="s">
        <v>416</v>
      </c>
      <c r="C1377" s="180" t="s">
        <v>9404</v>
      </c>
      <c r="D1377" s="181"/>
      <c r="E1377" s="181"/>
      <c r="F1377" s="181"/>
      <c r="G1377" s="180">
        <v>1</v>
      </c>
      <c r="H1377" s="181"/>
      <c r="I1377" s="181"/>
      <c r="J1377" s="181"/>
      <c r="L1377" s="180">
        <v>1198687135</v>
      </c>
      <c r="M1377" s="180" t="s">
        <v>416</v>
      </c>
      <c r="N1377" s="180" t="s">
        <v>9404</v>
      </c>
      <c r="O1377" s="181"/>
      <c r="P1377" s="181"/>
      <c r="Q1377" s="181"/>
      <c r="R1377" s="180">
        <v>1</v>
      </c>
      <c r="S1377" s="181"/>
      <c r="T1377" s="181"/>
      <c r="U1377" s="181"/>
    </row>
    <row r="1378" spans="1:21" ht="28.2">
      <c r="A1378" s="180">
        <v>1198687135</v>
      </c>
      <c r="B1378" s="180" t="s">
        <v>416</v>
      </c>
      <c r="C1378" s="180" t="s">
        <v>9396</v>
      </c>
      <c r="D1378" s="181"/>
      <c r="E1378" s="181"/>
      <c r="F1378" s="181"/>
      <c r="G1378" s="180">
        <v>1</v>
      </c>
      <c r="H1378" s="180">
        <v>1</v>
      </c>
      <c r="I1378" s="180">
        <v>1</v>
      </c>
      <c r="J1378" s="181"/>
      <c r="L1378" s="180">
        <v>1198687135</v>
      </c>
      <c r="M1378" s="180" t="s">
        <v>416</v>
      </c>
      <c r="N1378" s="180" t="s">
        <v>9396</v>
      </c>
      <c r="O1378" s="181"/>
      <c r="P1378" s="181"/>
      <c r="Q1378" s="181"/>
      <c r="R1378" s="180">
        <v>1</v>
      </c>
      <c r="S1378" s="180">
        <v>1</v>
      </c>
      <c r="T1378" s="180">
        <v>1</v>
      </c>
      <c r="U1378" s="180">
        <v>1</v>
      </c>
    </row>
    <row r="1379" spans="1:21" ht="28.2">
      <c r="A1379" s="180">
        <v>1198687135</v>
      </c>
      <c r="B1379" s="180" t="s">
        <v>416</v>
      </c>
      <c r="C1379" s="180" t="s">
        <v>9361</v>
      </c>
      <c r="D1379" s="181"/>
      <c r="E1379" s="181"/>
      <c r="F1379" s="181"/>
      <c r="G1379" s="180">
        <v>1</v>
      </c>
      <c r="H1379" s="181"/>
      <c r="I1379" s="181"/>
      <c r="J1379" s="181"/>
      <c r="L1379" s="180">
        <v>1198687135</v>
      </c>
      <c r="M1379" s="180" t="s">
        <v>416</v>
      </c>
      <c r="N1379" s="180" t="s">
        <v>9361</v>
      </c>
      <c r="O1379" s="181"/>
      <c r="P1379" s="181"/>
      <c r="Q1379" s="181"/>
      <c r="R1379" s="180">
        <v>1</v>
      </c>
      <c r="S1379" s="181"/>
      <c r="T1379" s="181"/>
      <c r="U1379" s="181"/>
    </row>
    <row r="1380" spans="1:21" ht="28.2">
      <c r="A1380" s="180">
        <v>1198687135</v>
      </c>
      <c r="B1380" s="180" t="s">
        <v>416</v>
      </c>
      <c r="C1380" s="180" t="s">
        <v>9357</v>
      </c>
      <c r="D1380" s="181"/>
      <c r="E1380" s="181"/>
      <c r="F1380" s="181"/>
      <c r="G1380" s="180">
        <v>1</v>
      </c>
      <c r="H1380" s="181"/>
      <c r="I1380" s="181"/>
      <c r="J1380" s="181"/>
      <c r="L1380" s="180">
        <v>1198687135</v>
      </c>
      <c r="M1380" s="180" t="s">
        <v>416</v>
      </c>
      <c r="N1380" s="180" t="s">
        <v>9357</v>
      </c>
      <c r="O1380" s="181"/>
      <c r="P1380" s="181"/>
      <c r="Q1380" s="181"/>
      <c r="R1380" s="180">
        <v>1</v>
      </c>
      <c r="S1380" s="181"/>
      <c r="T1380" s="181"/>
      <c r="U1380" s="181"/>
    </row>
    <row r="1381" spans="1:21" ht="28.2">
      <c r="A1381" s="180">
        <v>1198687135</v>
      </c>
      <c r="B1381" s="180" t="s">
        <v>416</v>
      </c>
      <c r="C1381" s="180" t="s">
        <v>9350</v>
      </c>
      <c r="D1381" s="181"/>
      <c r="E1381" s="181"/>
      <c r="F1381" s="181"/>
      <c r="G1381" s="180">
        <v>1</v>
      </c>
      <c r="H1381" s="181"/>
      <c r="I1381" s="181"/>
      <c r="J1381" s="181"/>
      <c r="L1381" s="180">
        <v>1198687135</v>
      </c>
      <c r="M1381" s="180" t="s">
        <v>416</v>
      </c>
      <c r="N1381" s="180" t="s">
        <v>9350</v>
      </c>
      <c r="O1381" s="181"/>
      <c r="P1381" s="181"/>
      <c r="Q1381" s="181"/>
      <c r="R1381" s="180">
        <v>1</v>
      </c>
      <c r="S1381" s="181"/>
      <c r="T1381" s="181"/>
      <c r="U1381" s="181"/>
    </row>
    <row r="1382" spans="1:21" ht="28.2">
      <c r="A1382" s="180">
        <v>1198687135</v>
      </c>
      <c r="B1382" s="180" t="s">
        <v>416</v>
      </c>
      <c r="C1382" s="180" t="s">
        <v>9385</v>
      </c>
      <c r="D1382" s="181"/>
      <c r="E1382" s="181"/>
      <c r="F1382" s="181"/>
      <c r="G1382" s="180">
        <v>1</v>
      </c>
      <c r="H1382" s="181"/>
      <c r="I1382" s="181"/>
      <c r="J1382" s="181"/>
      <c r="L1382" s="180">
        <v>1198687135</v>
      </c>
      <c r="M1382" s="180" t="s">
        <v>416</v>
      </c>
      <c r="N1382" s="180" t="s">
        <v>9385</v>
      </c>
      <c r="O1382" s="181"/>
      <c r="P1382" s="181"/>
      <c r="Q1382" s="181"/>
      <c r="R1382" s="180">
        <v>1</v>
      </c>
      <c r="S1382" s="181"/>
      <c r="T1382" s="181"/>
      <c r="U1382" s="181"/>
    </row>
    <row r="1383" spans="1:21" ht="28.2">
      <c r="A1383" s="180">
        <v>1198687135</v>
      </c>
      <c r="B1383" s="180" t="s">
        <v>416</v>
      </c>
      <c r="C1383" s="180" t="s">
        <v>9408</v>
      </c>
      <c r="D1383" s="181"/>
      <c r="E1383" s="181"/>
      <c r="F1383" s="181"/>
      <c r="G1383" s="180">
        <v>1</v>
      </c>
      <c r="H1383" s="180">
        <v>1</v>
      </c>
      <c r="I1383" s="180">
        <v>1</v>
      </c>
      <c r="J1383" s="181"/>
      <c r="L1383" s="180">
        <v>1198687135</v>
      </c>
      <c r="M1383" s="180" t="s">
        <v>416</v>
      </c>
      <c r="N1383" s="180" t="s">
        <v>9408</v>
      </c>
      <c r="O1383" s="181"/>
      <c r="P1383" s="181"/>
      <c r="Q1383" s="181"/>
      <c r="R1383" s="180">
        <v>1</v>
      </c>
      <c r="S1383" s="180">
        <v>1</v>
      </c>
      <c r="T1383" s="180">
        <v>1</v>
      </c>
      <c r="U1383" s="180">
        <v>1</v>
      </c>
    </row>
    <row r="1384" spans="1:21" ht="28.2">
      <c r="A1384" s="180">
        <v>1198687135</v>
      </c>
      <c r="B1384" s="180" t="s">
        <v>416</v>
      </c>
      <c r="C1384" s="180" t="s">
        <v>9389</v>
      </c>
      <c r="D1384" s="181"/>
      <c r="E1384" s="181"/>
      <c r="F1384" s="181"/>
      <c r="G1384" s="180">
        <v>1</v>
      </c>
      <c r="H1384" s="180">
        <v>1</v>
      </c>
      <c r="I1384" s="180">
        <v>2</v>
      </c>
      <c r="J1384" s="181"/>
      <c r="L1384" s="180">
        <v>1198687135</v>
      </c>
      <c r="M1384" s="180" t="s">
        <v>416</v>
      </c>
      <c r="N1384" s="180" t="s">
        <v>9389</v>
      </c>
      <c r="O1384" s="181"/>
      <c r="P1384" s="181"/>
      <c r="Q1384" s="181"/>
      <c r="R1384" s="180">
        <v>1</v>
      </c>
      <c r="S1384" s="180">
        <v>1</v>
      </c>
      <c r="T1384" s="180">
        <v>2</v>
      </c>
      <c r="U1384" s="180">
        <v>2</v>
      </c>
    </row>
    <row r="1385" spans="1:21" ht="28.2">
      <c r="A1385" s="180">
        <v>1198687135</v>
      </c>
      <c r="B1385" s="180" t="s">
        <v>416</v>
      </c>
      <c r="C1385" s="180" t="s">
        <v>9381</v>
      </c>
      <c r="D1385" s="181"/>
      <c r="E1385" s="181"/>
      <c r="F1385" s="181"/>
      <c r="G1385" s="180">
        <v>1</v>
      </c>
      <c r="H1385" s="181"/>
      <c r="I1385" s="181"/>
      <c r="J1385" s="181"/>
      <c r="L1385" s="180">
        <v>1198687135</v>
      </c>
      <c r="M1385" s="180" t="s">
        <v>416</v>
      </c>
      <c r="N1385" s="180" t="s">
        <v>9381</v>
      </c>
      <c r="O1385" s="181"/>
      <c r="P1385" s="181"/>
      <c r="Q1385" s="181"/>
      <c r="R1385" s="180">
        <v>1</v>
      </c>
      <c r="S1385" s="181"/>
      <c r="T1385" s="181"/>
      <c r="U1385" s="181"/>
    </row>
    <row r="1386" spans="1:21" ht="28.2">
      <c r="A1386" s="180">
        <v>1198687135</v>
      </c>
      <c r="B1386" s="180" t="s">
        <v>416</v>
      </c>
      <c r="C1386" s="180" t="s">
        <v>9369</v>
      </c>
      <c r="D1386" s="181"/>
      <c r="E1386" s="181"/>
      <c r="F1386" s="181"/>
      <c r="G1386" s="180">
        <v>1</v>
      </c>
      <c r="H1386" s="181"/>
      <c r="I1386" s="181"/>
      <c r="J1386" s="181"/>
      <c r="L1386" s="180">
        <v>1198687135</v>
      </c>
      <c r="M1386" s="180" t="s">
        <v>416</v>
      </c>
      <c r="N1386" s="180" t="s">
        <v>9369</v>
      </c>
      <c r="O1386" s="181"/>
      <c r="P1386" s="181"/>
      <c r="Q1386" s="181"/>
      <c r="R1386" s="180">
        <v>1</v>
      </c>
      <c r="S1386" s="181"/>
      <c r="T1386" s="181"/>
      <c r="U1386" s="181"/>
    </row>
    <row r="1387" spans="1:21" ht="28.2">
      <c r="A1387" s="180">
        <v>1198687135</v>
      </c>
      <c r="B1387" s="180" t="s">
        <v>416</v>
      </c>
      <c r="C1387" s="180" t="s">
        <v>9353</v>
      </c>
      <c r="D1387" s="181"/>
      <c r="E1387" s="181"/>
      <c r="F1387" s="181"/>
      <c r="G1387" s="180">
        <v>1</v>
      </c>
      <c r="H1387" s="181"/>
      <c r="I1387" s="181"/>
      <c r="J1387" s="181"/>
      <c r="L1387" s="180">
        <v>1198687135</v>
      </c>
      <c r="M1387" s="180" t="s">
        <v>416</v>
      </c>
      <c r="N1387" s="180" t="s">
        <v>9353</v>
      </c>
      <c r="O1387" s="181"/>
      <c r="P1387" s="181"/>
      <c r="Q1387" s="181"/>
      <c r="R1387" s="180">
        <v>1</v>
      </c>
      <c r="S1387" s="181"/>
      <c r="T1387" s="181"/>
      <c r="U1387" s="181"/>
    </row>
    <row r="1388" spans="1:21" ht="28.2">
      <c r="A1388" s="180">
        <v>1198687135</v>
      </c>
      <c r="B1388" s="180" t="s">
        <v>416</v>
      </c>
      <c r="C1388" s="180" t="s">
        <v>9373</v>
      </c>
      <c r="D1388" s="181"/>
      <c r="E1388" s="181"/>
      <c r="F1388" s="181"/>
      <c r="G1388" s="180">
        <v>1</v>
      </c>
      <c r="H1388" s="181"/>
      <c r="I1388" s="181"/>
      <c r="J1388" s="181"/>
      <c r="L1388" s="180">
        <v>1198687135</v>
      </c>
      <c r="M1388" s="180" t="s">
        <v>416</v>
      </c>
      <c r="N1388" s="180" t="s">
        <v>9373</v>
      </c>
      <c r="O1388" s="181"/>
      <c r="P1388" s="181"/>
      <c r="Q1388" s="181"/>
      <c r="R1388" s="180">
        <v>1</v>
      </c>
      <c r="S1388" s="181"/>
      <c r="T1388" s="181"/>
      <c r="U1388" s="181"/>
    </row>
    <row r="1389" spans="1:21" ht="28.2">
      <c r="A1389" s="180">
        <v>1198687135</v>
      </c>
      <c r="B1389" s="180" t="s">
        <v>416</v>
      </c>
      <c r="C1389" s="180" t="s">
        <v>9365</v>
      </c>
      <c r="D1389" s="181"/>
      <c r="E1389" s="181"/>
      <c r="F1389" s="181"/>
      <c r="G1389" s="180">
        <v>1</v>
      </c>
      <c r="H1389" s="181"/>
      <c r="I1389" s="181"/>
      <c r="J1389" s="181"/>
      <c r="L1389" s="180">
        <v>1198687135</v>
      </c>
      <c r="M1389" s="180" t="s">
        <v>416</v>
      </c>
      <c r="N1389" s="180" t="s">
        <v>9365</v>
      </c>
      <c r="O1389" s="181"/>
      <c r="P1389" s="181"/>
      <c r="Q1389" s="181"/>
      <c r="R1389" s="180">
        <v>1</v>
      </c>
      <c r="S1389" s="181"/>
      <c r="T1389" s="181"/>
      <c r="U1389" s="181"/>
    </row>
    <row r="1390" spans="1:21" ht="28.2">
      <c r="A1390" s="180">
        <v>1198687135</v>
      </c>
      <c r="B1390" s="180" t="s">
        <v>416</v>
      </c>
      <c r="C1390" s="180" t="s">
        <v>9413</v>
      </c>
      <c r="D1390" s="181"/>
      <c r="E1390" s="181"/>
      <c r="F1390" s="181"/>
      <c r="G1390" s="180">
        <v>1</v>
      </c>
      <c r="H1390" s="180">
        <v>1</v>
      </c>
      <c r="I1390" s="180">
        <v>1</v>
      </c>
      <c r="J1390" s="181"/>
      <c r="L1390" s="180">
        <v>1198687135</v>
      </c>
      <c r="M1390" s="180" t="s">
        <v>416</v>
      </c>
      <c r="N1390" s="180" t="s">
        <v>9413</v>
      </c>
      <c r="O1390" s="181"/>
      <c r="P1390" s="181"/>
      <c r="Q1390" s="181"/>
      <c r="R1390" s="180">
        <v>1</v>
      </c>
      <c r="S1390" s="180">
        <v>1</v>
      </c>
      <c r="T1390" s="180">
        <v>1</v>
      </c>
      <c r="U1390" s="180">
        <v>1</v>
      </c>
    </row>
    <row r="1391" spans="1:21" ht="28.2">
      <c r="A1391" s="180">
        <v>1198687135</v>
      </c>
      <c r="B1391" s="180" t="s">
        <v>416</v>
      </c>
      <c r="C1391" s="180" t="s">
        <v>9400</v>
      </c>
      <c r="D1391" s="181"/>
      <c r="E1391" s="181"/>
      <c r="F1391" s="181"/>
      <c r="G1391" s="180">
        <v>1</v>
      </c>
      <c r="H1391" s="181"/>
      <c r="I1391" s="181"/>
      <c r="J1391" s="181"/>
      <c r="L1391" s="180">
        <v>1198687135</v>
      </c>
      <c r="M1391" s="180" t="s">
        <v>416</v>
      </c>
      <c r="N1391" s="180" t="s">
        <v>9400</v>
      </c>
      <c r="O1391" s="181"/>
      <c r="P1391" s="181"/>
      <c r="Q1391" s="181"/>
      <c r="R1391" s="180">
        <v>1</v>
      </c>
      <c r="S1391" s="181"/>
      <c r="T1391" s="180">
        <v>1</v>
      </c>
      <c r="U1391" s="180">
        <v>1</v>
      </c>
    </row>
    <row r="1392" spans="1:21" ht="28.2">
      <c r="A1392" s="180">
        <v>1198687135</v>
      </c>
      <c r="B1392" s="180" t="s">
        <v>416</v>
      </c>
      <c r="C1392" s="180" t="s">
        <v>9428</v>
      </c>
      <c r="D1392" s="181"/>
      <c r="E1392" s="181"/>
      <c r="F1392" s="181"/>
      <c r="G1392" s="181"/>
      <c r="H1392" s="180">
        <v>1</v>
      </c>
      <c r="I1392" s="180">
        <v>1</v>
      </c>
      <c r="J1392" s="181"/>
      <c r="L1392" s="180">
        <v>1198687135</v>
      </c>
      <c r="M1392" s="180" t="s">
        <v>416</v>
      </c>
      <c r="N1392" s="180" t="s">
        <v>9428</v>
      </c>
      <c r="O1392" s="181"/>
      <c r="P1392" s="181"/>
      <c r="Q1392" s="181"/>
      <c r="R1392" s="181"/>
      <c r="S1392" s="180">
        <v>1</v>
      </c>
      <c r="T1392" s="180">
        <v>1</v>
      </c>
      <c r="U1392" s="180">
        <v>1</v>
      </c>
    </row>
    <row r="1393" spans="1:21" ht="28.2">
      <c r="A1393" s="180">
        <v>1198687135</v>
      </c>
      <c r="B1393" s="180" t="s">
        <v>416</v>
      </c>
      <c r="C1393" s="180" t="s">
        <v>9435</v>
      </c>
      <c r="D1393" s="181"/>
      <c r="E1393" s="181"/>
      <c r="F1393" s="181"/>
      <c r="G1393" s="181"/>
      <c r="H1393" s="180">
        <v>1</v>
      </c>
      <c r="I1393" s="180">
        <v>1</v>
      </c>
      <c r="J1393" s="181"/>
      <c r="L1393" s="180">
        <v>1198687135</v>
      </c>
      <c r="M1393" s="180" t="s">
        <v>416</v>
      </c>
      <c r="N1393" s="180" t="s">
        <v>9435</v>
      </c>
      <c r="O1393" s="181"/>
      <c r="P1393" s="181"/>
      <c r="Q1393" s="181"/>
      <c r="R1393" s="181"/>
      <c r="S1393" s="180">
        <v>1</v>
      </c>
      <c r="T1393" s="180">
        <v>1</v>
      </c>
      <c r="U1393" s="180">
        <v>2</v>
      </c>
    </row>
    <row r="1394" spans="1:21" ht="28.2">
      <c r="A1394" s="180">
        <v>1198687135</v>
      </c>
      <c r="B1394" s="180" t="s">
        <v>416</v>
      </c>
      <c r="C1394" s="180" t="s">
        <v>9453</v>
      </c>
      <c r="D1394" s="181"/>
      <c r="E1394" s="181"/>
      <c r="F1394" s="181"/>
      <c r="G1394" s="181"/>
      <c r="H1394" s="180">
        <v>1</v>
      </c>
      <c r="I1394" s="181"/>
      <c r="J1394" s="181"/>
      <c r="L1394" s="180">
        <v>1198687135</v>
      </c>
      <c r="M1394" s="180" t="s">
        <v>416</v>
      </c>
      <c r="N1394" s="180" t="s">
        <v>9453</v>
      </c>
      <c r="O1394" s="181"/>
      <c r="P1394" s="181"/>
      <c r="Q1394" s="181"/>
      <c r="R1394" s="181"/>
      <c r="S1394" s="180">
        <v>1</v>
      </c>
      <c r="T1394" s="181"/>
      <c r="U1394" s="181"/>
    </row>
    <row r="1395" spans="1:21" ht="28.2">
      <c r="A1395" s="180">
        <v>1198687135</v>
      </c>
      <c r="B1395" s="180" t="s">
        <v>416</v>
      </c>
      <c r="C1395" s="180" t="s">
        <v>9424</v>
      </c>
      <c r="D1395" s="181"/>
      <c r="E1395" s="181"/>
      <c r="F1395" s="181"/>
      <c r="G1395" s="181"/>
      <c r="H1395" s="180">
        <v>1</v>
      </c>
      <c r="I1395" s="181"/>
      <c r="J1395" s="181"/>
      <c r="L1395" s="180">
        <v>1198687135</v>
      </c>
      <c r="M1395" s="180" t="s">
        <v>416</v>
      </c>
      <c r="N1395" s="180" t="s">
        <v>9424</v>
      </c>
      <c r="O1395" s="181"/>
      <c r="P1395" s="181"/>
      <c r="Q1395" s="181"/>
      <c r="R1395" s="181"/>
      <c r="S1395" s="180">
        <v>1</v>
      </c>
      <c r="T1395" s="181"/>
      <c r="U1395" s="181"/>
    </row>
    <row r="1396" spans="1:21" ht="28.2">
      <c r="A1396" s="180">
        <v>1198687135</v>
      </c>
      <c r="B1396" s="180" t="s">
        <v>416</v>
      </c>
      <c r="C1396" s="180" t="s">
        <v>9442</v>
      </c>
      <c r="D1396" s="181"/>
      <c r="E1396" s="181"/>
      <c r="F1396" s="181"/>
      <c r="G1396" s="181"/>
      <c r="H1396" s="180">
        <v>1</v>
      </c>
      <c r="I1396" s="180">
        <v>1</v>
      </c>
      <c r="J1396" s="181"/>
      <c r="L1396" s="180">
        <v>1198687135</v>
      </c>
      <c r="M1396" s="180" t="s">
        <v>416</v>
      </c>
      <c r="N1396" s="180" t="s">
        <v>9442</v>
      </c>
      <c r="O1396" s="181"/>
      <c r="P1396" s="181"/>
      <c r="Q1396" s="181"/>
      <c r="R1396" s="181"/>
      <c r="S1396" s="180">
        <v>1</v>
      </c>
      <c r="T1396" s="180">
        <v>1</v>
      </c>
      <c r="U1396" s="180">
        <v>1</v>
      </c>
    </row>
    <row r="1397" spans="1:21" ht="28.2">
      <c r="A1397" s="180">
        <v>1198687135</v>
      </c>
      <c r="B1397" s="180" t="s">
        <v>416</v>
      </c>
      <c r="C1397" s="180" t="s">
        <v>9419</v>
      </c>
      <c r="D1397" s="181"/>
      <c r="E1397" s="181"/>
      <c r="F1397" s="181"/>
      <c r="G1397" s="181"/>
      <c r="H1397" s="180">
        <v>1</v>
      </c>
      <c r="I1397" s="181"/>
      <c r="J1397" s="181"/>
      <c r="L1397" s="180">
        <v>1198687135</v>
      </c>
      <c r="M1397" s="180" t="s">
        <v>416</v>
      </c>
      <c r="N1397" s="180" t="s">
        <v>9419</v>
      </c>
      <c r="O1397" s="181"/>
      <c r="P1397" s="181"/>
      <c r="Q1397" s="181"/>
      <c r="R1397" s="181"/>
      <c r="S1397" s="180">
        <v>1</v>
      </c>
      <c r="T1397" s="180">
        <v>1</v>
      </c>
      <c r="U1397" s="180">
        <v>1</v>
      </c>
    </row>
    <row r="1398" spans="1:21" ht="28.2">
      <c r="A1398" s="180">
        <v>1198687135</v>
      </c>
      <c r="B1398" s="180" t="s">
        <v>416</v>
      </c>
      <c r="C1398" s="180" t="s">
        <v>9438</v>
      </c>
      <c r="D1398" s="181"/>
      <c r="E1398" s="181"/>
      <c r="F1398" s="181"/>
      <c r="G1398" s="181"/>
      <c r="H1398" s="180">
        <v>1</v>
      </c>
      <c r="I1398" s="181"/>
      <c r="J1398" s="181"/>
      <c r="L1398" s="180">
        <v>1198687135</v>
      </c>
      <c r="M1398" s="180" t="s">
        <v>416</v>
      </c>
      <c r="N1398" s="180" t="s">
        <v>9438</v>
      </c>
      <c r="O1398" s="181"/>
      <c r="P1398" s="181"/>
      <c r="Q1398" s="181"/>
      <c r="R1398" s="181"/>
      <c r="S1398" s="180">
        <v>1</v>
      </c>
      <c r="T1398" s="181"/>
      <c r="U1398" s="181"/>
    </row>
    <row r="1399" spans="1:21" ht="28.2">
      <c r="A1399" s="180">
        <v>1198687135</v>
      </c>
      <c r="B1399" s="180" t="s">
        <v>416</v>
      </c>
      <c r="C1399" s="180" t="s">
        <v>9447</v>
      </c>
      <c r="D1399" s="181"/>
      <c r="E1399" s="181"/>
      <c r="F1399" s="181"/>
      <c r="G1399" s="181"/>
      <c r="H1399" s="180">
        <v>1</v>
      </c>
      <c r="I1399" s="180">
        <v>2</v>
      </c>
      <c r="J1399" s="181"/>
      <c r="L1399" s="180">
        <v>1198687135</v>
      </c>
      <c r="M1399" s="180" t="s">
        <v>416</v>
      </c>
      <c r="N1399" s="180" t="s">
        <v>9447</v>
      </c>
      <c r="O1399" s="181"/>
      <c r="P1399" s="181"/>
      <c r="Q1399" s="181"/>
      <c r="R1399" s="181"/>
      <c r="S1399" s="180">
        <v>1</v>
      </c>
      <c r="T1399" s="180">
        <v>2</v>
      </c>
      <c r="U1399" s="180">
        <v>2</v>
      </c>
    </row>
    <row r="1400" spans="1:21" ht="28.2">
      <c r="A1400" s="180">
        <v>1198687135</v>
      </c>
      <c r="B1400" s="180" t="s">
        <v>416</v>
      </c>
      <c r="C1400" s="180" t="s">
        <v>9494</v>
      </c>
      <c r="D1400" s="181"/>
      <c r="E1400" s="181"/>
      <c r="F1400" s="181"/>
      <c r="G1400" s="181"/>
      <c r="H1400" s="181"/>
      <c r="I1400" s="180">
        <v>1</v>
      </c>
      <c r="J1400" s="181"/>
      <c r="L1400" s="180">
        <v>1198687135</v>
      </c>
      <c r="M1400" s="180" t="s">
        <v>416</v>
      </c>
      <c r="N1400" s="180" t="s">
        <v>9494</v>
      </c>
      <c r="O1400" s="181"/>
      <c r="P1400" s="181"/>
      <c r="Q1400" s="181"/>
      <c r="R1400" s="181"/>
      <c r="S1400" s="181"/>
      <c r="T1400" s="180">
        <v>1</v>
      </c>
      <c r="U1400" s="180">
        <v>1</v>
      </c>
    </row>
    <row r="1401" spans="1:21" ht="28.2">
      <c r="A1401" s="180">
        <v>1198687135</v>
      </c>
      <c r="B1401" s="180" t="s">
        <v>416</v>
      </c>
      <c r="C1401" s="180" t="s">
        <v>9506</v>
      </c>
      <c r="D1401" s="181"/>
      <c r="E1401" s="181"/>
      <c r="F1401" s="181"/>
      <c r="G1401" s="181"/>
      <c r="H1401" s="181"/>
      <c r="I1401" s="180">
        <v>1</v>
      </c>
      <c r="J1401" s="181"/>
      <c r="L1401" s="180">
        <v>1198687135</v>
      </c>
      <c r="M1401" s="180" t="s">
        <v>416</v>
      </c>
      <c r="N1401" s="180" t="s">
        <v>9506</v>
      </c>
      <c r="O1401" s="181"/>
      <c r="P1401" s="181"/>
      <c r="Q1401" s="181"/>
      <c r="R1401" s="181"/>
      <c r="S1401" s="181"/>
      <c r="T1401" s="180">
        <v>1</v>
      </c>
      <c r="U1401" s="180">
        <v>1</v>
      </c>
    </row>
    <row r="1402" spans="1:21" ht="28.2">
      <c r="A1402" s="180">
        <v>1198687135</v>
      </c>
      <c r="B1402" s="180" t="s">
        <v>416</v>
      </c>
      <c r="C1402" s="180" t="s">
        <v>9463</v>
      </c>
      <c r="D1402" s="181"/>
      <c r="E1402" s="181"/>
      <c r="F1402" s="181"/>
      <c r="G1402" s="181"/>
      <c r="H1402" s="181"/>
      <c r="I1402" s="180">
        <v>1</v>
      </c>
      <c r="J1402" s="181"/>
      <c r="L1402" s="180">
        <v>1198687135</v>
      </c>
      <c r="M1402" s="180" t="s">
        <v>416</v>
      </c>
      <c r="N1402" s="180" t="s">
        <v>9463</v>
      </c>
      <c r="O1402" s="181"/>
      <c r="P1402" s="181"/>
      <c r="Q1402" s="181"/>
      <c r="R1402" s="181"/>
      <c r="S1402" s="181"/>
      <c r="T1402" s="180">
        <v>1</v>
      </c>
      <c r="U1402" s="180">
        <v>1</v>
      </c>
    </row>
    <row r="1403" spans="1:21" ht="28.2">
      <c r="A1403" s="180">
        <v>1198687135</v>
      </c>
      <c r="B1403" s="180" t="s">
        <v>416</v>
      </c>
      <c r="C1403" s="180" t="s">
        <v>9514</v>
      </c>
      <c r="D1403" s="181"/>
      <c r="E1403" s="181"/>
      <c r="F1403" s="181"/>
      <c r="G1403" s="181"/>
      <c r="H1403" s="181"/>
      <c r="I1403" s="180">
        <v>1</v>
      </c>
      <c r="J1403" s="181"/>
      <c r="L1403" s="180">
        <v>1198687135</v>
      </c>
      <c r="M1403" s="180" t="s">
        <v>416</v>
      </c>
      <c r="N1403" s="180" t="s">
        <v>9514</v>
      </c>
      <c r="O1403" s="181"/>
      <c r="P1403" s="181"/>
      <c r="Q1403" s="181"/>
      <c r="R1403" s="181"/>
      <c r="S1403" s="181"/>
      <c r="T1403" s="180">
        <v>1</v>
      </c>
      <c r="U1403" s="181"/>
    </row>
    <row r="1404" spans="1:21" ht="28.2">
      <c r="A1404" s="180">
        <v>1198687135</v>
      </c>
      <c r="B1404" s="180" t="s">
        <v>416</v>
      </c>
      <c r="C1404" s="180" t="s">
        <v>9475</v>
      </c>
      <c r="D1404" s="181"/>
      <c r="E1404" s="181"/>
      <c r="F1404" s="181"/>
      <c r="G1404" s="181"/>
      <c r="H1404" s="181"/>
      <c r="I1404" s="180">
        <v>1</v>
      </c>
      <c r="J1404" s="181"/>
      <c r="L1404" s="180">
        <v>1198687135</v>
      </c>
      <c r="M1404" s="180" t="s">
        <v>416</v>
      </c>
      <c r="N1404" s="180" t="s">
        <v>9475</v>
      </c>
      <c r="O1404" s="181"/>
      <c r="P1404" s="181"/>
      <c r="Q1404" s="181"/>
      <c r="R1404" s="181"/>
      <c r="S1404" s="181"/>
      <c r="T1404" s="180">
        <v>1</v>
      </c>
      <c r="U1404" s="180">
        <v>1</v>
      </c>
    </row>
    <row r="1405" spans="1:21" ht="28.2">
      <c r="A1405" s="180">
        <v>1198687135</v>
      </c>
      <c r="B1405" s="180" t="s">
        <v>416</v>
      </c>
      <c r="C1405" s="180" t="s">
        <v>9490</v>
      </c>
      <c r="D1405" s="181"/>
      <c r="E1405" s="181"/>
      <c r="F1405" s="181"/>
      <c r="G1405" s="181"/>
      <c r="H1405" s="181"/>
      <c r="I1405" s="180">
        <v>1</v>
      </c>
      <c r="J1405" s="181"/>
      <c r="L1405" s="180">
        <v>1198687135</v>
      </c>
      <c r="M1405" s="180" t="s">
        <v>416</v>
      </c>
      <c r="N1405" s="180" t="s">
        <v>9490</v>
      </c>
      <c r="O1405" s="181"/>
      <c r="P1405" s="181"/>
      <c r="Q1405" s="181"/>
      <c r="R1405" s="181"/>
      <c r="S1405" s="181"/>
      <c r="T1405" s="180">
        <v>1</v>
      </c>
      <c r="U1405" s="180">
        <v>1</v>
      </c>
    </row>
    <row r="1406" spans="1:21" ht="28.2">
      <c r="A1406" s="180">
        <v>1198687135</v>
      </c>
      <c r="B1406" s="180" t="s">
        <v>416</v>
      </c>
      <c r="C1406" s="180" t="s">
        <v>9460</v>
      </c>
      <c r="D1406" s="181"/>
      <c r="E1406" s="181"/>
      <c r="F1406" s="181"/>
      <c r="G1406" s="181"/>
      <c r="H1406" s="181"/>
      <c r="I1406" s="180">
        <v>1</v>
      </c>
      <c r="J1406" s="181"/>
      <c r="L1406" s="180">
        <v>1198687135</v>
      </c>
      <c r="M1406" s="180" t="s">
        <v>416</v>
      </c>
      <c r="N1406" s="180" t="s">
        <v>9460</v>
      </c>
      <c r="O1406" s="181"/>
      <c r="P1406" s="181"/>
      <c r="Q1406" s="181"/>
      <c r="R1406" s="181"/>
      <c r="S1406" s="181"/>
      <c r="T1406" s="180">
        <v>1</v>
      </c>
      <c r="U1406" s="180">
        <v>1</v>
      </c>
    </row>
    <row r="1407" spans="1:21" ht="28.2">
      <c r="A1407" s="180">
        <v>1198687135</v>
      </c>
      <c r="B1407" s="180" t="s">
        <v>416</v>
      </c>
      <c r="C1407" s="180" t="s">
        <v>9471</v>
      </c>
      <c r="D1407" s="181"/>
      <c r="E1407" s="181"/>
      <c r="F1407" s="181"/>
      <c r="G1407" s="181"/>
      <c r="H1407" s="181"/>
      <c r="I1407" s="180">
        <v>1</v>
      </c>
      <c r="J1407" s="181"/>
      <c r="L1407" s="180">
        <v>1198687135</v>
      </c>
      <c r="M1407" s="180" t="s">
        <v>416</v>
      </c>
      <c r="N1407" s="180" t="s">
        <v>9471</v>
      </c>
      <c r="O1407" s="181"/>
      <c r="P1407" s="181"/>
      <c r="Q1407" s="181"/>
      <c r="R1407" s="181"/>
      <c r="S1407" s="181"/>
      <c r="T1407" s="180">
        <v>1</v>
      </c>
      <c r="U1407" s="180">
        <v>1</v>
      </c>
    </row>
    <row r="1408" spans="1:21" ht="28.2">
      <c r="A1408" s="180">
        <v>1198687135</v>
      </c>
      <c r="B1408" s="180" t="s">
        <v>416</v>
      </c>
      <c r="C1408" s="180" t="s">
        <v>9467</v>
      </c>
      <c r="D1408" s="181"/>
      <c r="E1408" s="181"/>
      <c r="F1408" s="181"/>
      <c r="G1408" s="181"/>
      <c r="H1408" s="181"/>
      <c r="I1408" s="180">
        <v>1</v>
      </c>
      <c r="J1408" s="181"/>
      <c r="L1408" s="180">
        <v>1198687135</v>
      </c>
      <c r="M1408" s="180" t="s">
        <v>416</v>
      </c>
      <c r="N1408" s="180" t="s">
        <v>9467</v>
      </c>
      <c r="O1408" s="181"/>
      <c r="P1408" s="181"/>
      <c r="Q1408" s="181"/>
      <c r="R1408" s="181"/>
      <c r="S1408" s="181"/>
      <c r="T1408" s="180">
        <v>1</v>
      </c>
      <c r="U1408" s="181"/>
    </row>
    <row r="1409" spans="1:21" ht="28.2">
      <c r="A1409" s="180">
        <v>1198687135</v>
      </c>
      <c r="B1409" s="180" t="s">
        <v>416</v>
      </c>
      <c r="C1409" s="180" t="s">
        <v>9486</v>
      </c>
      <c r="D1409" s="181"/>
      <c r="E1409" s="181"/>
      <c r="F1409" s="181"/>
      <c r="G1409" s="181"/>
      <c r="H1409" s="181"/>
      <c r="I1409" s="180">
        <v>1</v>
      </c>
      <c r="J1409" s="181"/>
      <c r="L1409" s="180">
        <v>1198687135</v>
      </c>
      <c r="M1409" s="180" t="s">
        <v>416</v>
      </c>
      <c r="N1409" s="180" t="s">
        <v>9486</v>
      </c>
      <c r="O1409" s="181"/>
      <c r="P1409" s="181"/>
      <c r="Q1409" s="181"/>
      <c r="R1409" s="181"/>
      <c r="S1409" s="181"/>
      <c r="T1409" s="180">
        <v>1</v>
      </c>
      <c r="U1409" s="180">
        <v>1</v>
      </c>
    </row>
    <row r="1410" spans="1:21" ht="28.2">
      <c r="A1410" s="180">
        <v>1198687135</v>
      </c>
      <c r="B1410" s="180" t="s">
        <v>416</v>
      </c>
      <c r="C1410" s="180" t="s">
        <v>9479</v>
      </c>
      <c r="D1410" s="181"/>
      <c r="E1410" s="181"/>
      <c r="F1410" s="181"/>
      <c r="G1410" s="181"/>
      <c r="H1410" s="181"/>
      <c r="I1410" s="180">
        <v>1</v>
      </c>
      <c r="J1410" s="181"/>
      <c r="L1410" s="180">
        <v>1198687135</v>
      </c>
      <c r="M1410" s="180" t="s">
        <v>416</v>
      </c>
      <c r="N1410" s="180" t="s">
        <v>9479</v>
      </c>
      <c r="O1410" s="181"/>
      <c r="P1410" s="181"/>
      <c r="Q1410" s="181"/>
      <c r="R1410" s="181"/>
      <c r="S1410" s="181"/>
      <c r="T1410" s="180">
        <v>1</v>
      </c>
      <c r="U1410" s="180">
        <v>1</v>
      </c>
    </row>
    <row r="1411" spans="1:21" ht="28.2">
      <c r="A1411" s="180">
        <v>1198687135</v>
      </c>
      <c r="B1411" s="180" t="s">
        <v>416</v>
      </c>
      <c r="C1411" s="180" t="s">
        <v>9510</v>
      </c>
      <c r="D1411" s="181"/>
      <c r="E1411" s="181"/>
      <c r="F1411" s="181"/>
      <c r="G1411" s="181"/>
      <c r="H1411" s="181"/>
      <c r="I1411" s="180">
        <v>1</v>
      </c>
      <c r="J1411" s="181"/>
      <c r="L1411" s="180">
        <v>1198687135</v>
      </c>
      <c r="M1411" s="180" t="s">
        <v>416</v>
      </c>
      <c r="N1411" s="180" t="s">
        <v>9510</v>
      </c>
      <c r="O1411" s="181"/>
      <c r="P1411" s="181"/>
      <c r="Q1411" s="181"/>
      <c r="R1411" s="181"/>
      <c r="S1411" s="181"/>
      <c r="T1411" s="180">
        <v>1</v>
      </c>
      <c r="U1411" s="181"/>
    </row>
    <row r="1412" spans="1:21" ht="28.2">
      <c r="A1412" s="180">
        <v>1198687135</v>
      </c>
      <c r="B1412" s="180" t="s">
        <v>416</v>
      </c>
      <c r="C1412" s="180" t="s">
        <v>9502</v>
      </c>
      <c r="D1412" s="181"/>
      <c r="E1412" s="181"/>
      <c r="F1412" s="181"/>
      <c r="G1412" s="181"/>
      <c r="H1412" s="181"/>
      <c r="I1412" s="180">
        <v>1</v>
      </c>
      <c r="J1412" s="181"/>
      <c r="L1412" s="180">
        <v>1198687135</v>
      </c>
      <c r="M1412" s="180" t="s">
        <v>416</v>
      </c>
      <c r="N1412" s="180" t="s">
        <v>9502</v>
      </c>
      <c r="O1412" s="181"/>
      <c r="P1412" s="181"/>
      <c r="Q1412" s="181"/>
      <c r="R1412" s="181"/>
      <c r="S1412" s="181"/>
      <c r="T1412" s="180">
        <v>1</v>
      </c>
      <c r="U1412" s="180">
        <v>1</v>
      </c>
    </row>
    <row r="1413" spans="1:21" ht="28.2">
      <c r="A1413" s="180">
        <v>1198687135</v>
      </c>
      <c r="B1413" s="180" t="s">
        <v>416</v>
      </c>
      <c r="C1413" s="180" t="s">
        <v>9457</v>
      </c>
      <c r="D1413" s="181"/>
      <c r="E1413" s="181"/>
      <c r="F1413" s="181"/>
      <c r="G1413" s="181"/>
      <c r="H1413" s="181"/>
      <c r="I1413" s="180">
        <v>1</v>
      </c>
      <c r="J1413" s="181"/>
      <c r="L1413" s="180">
        <v>1198687135</v>
      </c>
      <c r="M1413" s="180" t="s">
        <v>416</v>
      </c>
      <c r="N1413" s="180" t="s">
        <v>9457</v>
      </c>
      <c r="O1413" s="181"/>
      <c r="P1413" s="181"/>
      <c r="Q1413" s="181"/>
      <c r="R1413" s="181"/>
      <c r="S1413" s="181"/>
      <c r="T1413" s="180">
        <v>1</v>
      </c>
      <c r="U1413" s="181"/>
    </row>
    <row r="1414" spans="1:21" ht="28.2">
      <c r="A1414" s="180">
        <v>1198687135</v>
      </c>
      <c r="B1414" s="180" t="s">
        <v>416</v>
      </c>
      <c r="C1414" s="180" t="s">
        <v>9482</v>
      </c>
      <c r="D1414" s="181"/>
      <c r="E1414" s="181"/>
      <c r="F1414" s="181"/>
      <c r="G1414" s="181"/>
      <c r="H1414" s="181"/>
      <c r="I1414" s="180">
        <v>1</v>
      </c>
      <c r="J1414" s="181"/>
      <c r="L1414" s="180">
        <v>1198687135</v>
      </c>
      <c r="M1414" s="180" t="s">
        <v>416</v>
      </c>
      <c r="N1414" s="180" t="s">
        <v>9482</v>
      </c>
      <c r="O1414" s="181"/>
      <c r="P1414" s="181"/>
      <c r="Q1414" s="181"/>
      <c r="R1414" s="181"/>
      <c r="S1414" s="181"/>
      <c r="T1414" s="180">
        <v>1</v>
      </c>
      <c r="U1414" s="180">
        <v>1</v>
      </c>
    </row>
    <row r="1415" spans="1:21" ht="28.2">
      <c r="A1415" s="180">
        <v>1198687135</v>
      </c>
      <c r="B1415" s="180" t="s">
        <v>416</v>
      </c>
      <c r="C1415" s="180" t="s">
        <v>9518</v>
      </c>
      <c r="D1415" s="181"/>
      <c r="E1415" s="181"/>
      <c r="F1415" s="181"/>
      <c r="G1415" s="181"/>
      <c r="H1415" s="181"/>
      <c r="I1415" s="180">
        <v>1</v>
      </c>
      <c r="J1415" s="181"/>
      <c r="L1415" s="180">
        <v>1198687135</v>
      </c>
      <c r="M1415" s="180" t="s">
        <v>416</v>
      </c>
      <c r="N1415" s="180" t="s">
        <v>9518</v>
      </c>
      <c r="O1415" s="181"/>
      <c r="P1415" s="181"/>
      <c r="Q1415" s="181"/>
      <c r="R1415" s="181"/>
      <c r="S1415" s="181"/>
      <c r="T1415" s="180">
        <v>1</v>
      </c>
      <c r="U1415" s="181"/>
    </row>
    <row r="1416" spans="1:21" ht="28.2">
      <c r="L1416" s="180">
        <v>1198687135</v>
      </c>
      <c r="M1416" s="180" t="s">
        <v>416</v>
      </c>
      <c r="N1416" s="180" t="s">
        <v>9699</v>
      </c>
      <c r="O1416" s="181"/>
      <c r="P1416" s="181"/>
      <c r="Q1416" s="181"/>
      <c r="R1416" s="181"/>
      <c r="S1416" s="181"/>
      <c r="T1416" s="180">
        <v>1</v>
      </c>
      <c r="U1416" s="180">
        <v>1</v>
      </c>
    </row>
    <row r="1417" spans="1:21" ht="28.2">
      <c r="L1417" s="180">
        <v>1198687135</v>
      </c>
      <c r="M1417" s="180" t="s">
        <v>416</v>
      </c>
      <c r="N1417" s="180" t="s">
        <v>9624</v>
      </c>
      <c r="O1417" s="181"/>
      <c r="P1417" s="181"/>
      <c r="Q1417" s="181"/>
      <c r="R1417" s="181"/>
      <c r="S1417" s="181"/>
      <c r="T1417" s="180">
        <v>1</v>
      </c>
      <c r="U1417" s="180">
        <v>1</v>
      </c>
    </row>
    <row r="1418" spans="1:21" ht="28.2">
      <c r="L1418" s="180">
        <v>1198687135</v>
      </c>
      <c r="M1418" s="180" t="s">
        <v>416</v>
      </c>
      <c r="N1418" s="180" t="s">
        <v>9689</v>
      </c>
      <c r="O1418" s="181"/>
      <c r="P1418" s="181"/>
      <c r="Q1418" s="181"/>
      <c r="R1418" s="181"/>
      <c r="S1418" s="181"/>
      <c r="T1418" s="181"/>
      <c r="U1418" s="180">
        <v>1</v>
      </c>
    </row>
    <row r="1419" spans="1:21" ht="28.2">
      <c r="L1419" s="180">
        <v>1198687135</v>
      </c>
      <c r="M1419" s="180" t="s">
        <v>416</v>
      </c>
      <c r="N1419" s="180" t="s">
        <v>9599</v>
      </c>
      <c r="O1419" s="181"/>
      <c r="P1419" s="181"/>
      <c r="Q1419" s="181"/>
      <c r="R1419" s="181"/>
      <c r="S1419" s="181"/>
      <c r="T1419" s="180">
        <v>1</v>
      </c>
      <c r="U1419" s="180">
        <v>1</v>
      </c>
    </row>
    <row r="1420" spans="1:21" ht="28.2">
      <c r="L1420" s="180">
        <v>1198687135</v>
      </c>
      <c r="M1420" s="180" t="s">
        <v>416</v>
      </c>
      <c r="N1420" s="180" t="s">
        <v>9536</v>
      </c>
      <c r="O1420" s="181"/>
      <c r="P1420" s="181"/>
      <c r="Q1420" s="181"/>
      <c r="R1420" s="181"/>
      <c r="S1420" s="181"/>
      <c r="T1420" s="180">
        <v>1</v>
      </c>
      <c r="U1420" s="180">
        <v>1</v>
      </c>
    </row>
    <row r="1421" spans="1:21" ht="28.2">
      <c r="L1421" s="180">
        <v>1198687135</v>
      </c>
      <c r="M1421" s="180" t="s">
        <v>416</v>
      </c>
      <c r="N1421" s="180" t="s">
        <v>9581</v>
      </c>
      <c r="O1421" s="181"/>
      <c r="P1421" s="181"/>
      <c r="Q1421" s="181"/>
      <c r="R1421" s="181"/>
      <c r="S1421" s="181"/>
      <c r="T1421" s="180">
        <v>1</v>
      </c>
      <c r="U1421" s="180">
        <v>1</v>
      </c>
    </row>
    <row r="1422" spans="1:21" ht="28.2">
      <c r="L1422" s="180">
        <v>1198687135</v>
      </c>
      <c r="M1422" s="180" t="s">
        <v>416</v>
      </c>
      <c r="N1422" s="180" t="s">
        <v>9541</v>
      </c>
      <c r="O1422" s="181"/>
      <c r="P1422" s="181"/>
      <c r="Q1422" s="181"/>
      <c r="R1422" s="181"/>
      <c r="S1422" s="181"/>
      <c r="T1422" s="181"/>
      <c r="U1422" s="180">
        <v>1</v>
      </c>
    </row>
    <row r="1423" spans="1:21" ht="28.2">
      <c r="L1423" s="180">
        <v>1198687135</v>
      </c>
      <c r="M1423" s="180" t="s">
        <v>416</v>
      </c>
      <c r="N1423" s="180" t="s">
        <v>9618</v>
      </c>
      <c r="O1423" s="181"/>
      <c r="P1423" s="181"/>
      <c r="Q1423" s="181"/>
      <c r="R1423" s="181"/>
      <c r="S1423" s="181"/>
      <c r="T1423" s="181"/>
      <c r="U1423" s="180">
        <v>1</v>
      </c>
    </row>
    <row r="1424" spans="1:21" ht="28.2">
      <c r="L1424" s="180">
        <v>1198687135</v>
      </c>
      <c r="M1424" s="180" t="s">
        <v>416</v>
      </c>
      <c r="N1424" s="180" t="s">
        <v>9531</v>
      </c>
      <c r="O1424" s="181"/>
      <c r="P1424" s="181"/>
      <c r="Q1424" s="181"/>
      <c r="R1424" s="181"/>
      <c r="S1424" s="181"/>
      <c r="T1424" s="181"/>
      <c r="U1424" s="180">
        <v>1</v>
      </c>
    </row>
    <row r="1425" spans="12:21" ht="28.2">
      <c r="L1425" s="180">
        <v>1198687135</v>
      </c>
      <c r="M1425" s="180" t="s">
        <v>416</v>
      </c>
      <c r="N1425" s="180" t="s">
        <v>9644</v>
      </c>
      <c r="O1425" s="181"/>
      <c r="P1425" s="181"/>
      <c r="Q1425" s="181"/>
      <c r="R1425" s="181"/>
      <c r="S1425" s="181"/>
      <c r="T1425" s="181"/>
      <c r="U1425" s="180">
        <v>1</v>
      </c>
    </row>
    <row r="1426" spans="12:21" ht="28.2">
      <c r="L1426" s="180">
        <v>1198687135</v>
      </c>
      <c r="M1426" s="180" t="s">
        <v>416</v>
      </c>
      <c r="N1426" s="180" t="s">
        <v>9634</v>
      </c>
      <c r="O1426" s="181"/>
      <c r="P1426" s="181"/>
      <c r="Q1426" s="181"/>
      <c r="R1426" s="181"/>
      <c r="S1426" s="181"/>
      <c r="T1426" s="181"/>
      <c r="U1426" s="180">
        <v>1</v>
      </c>
    </row>
    <row r="1427" spans="12:21" ht="28.2">
      <c r="L1427" s="180">
        <v>1198687135</v>
      </c>
      <c r="M1427" s="180" t="s">
        <v>416</v>
      </c>
      <c r="N1427" s="180" t="s">
        <v>9612</v>
      </c>
      <c r="O1427" s="181"/>
      <c r="P1427" s="181"/>
      <c r="Q1427" s="181"/>
      <c r="R1427" s="181"/>
      <c r="S1427" s="181"/>
      <c r="T1427" s="180">
        <v>1</v>
      </c>
      <c r="U1427" s="180">
        <v>1</v>
      </c>
    </row>
    <row r="1428" spans="12:21" ht="28.2">
      <c r="L1428" s="180">
        <v>1198687135</v>
      </c>
      <c r="M1428" s="180" t="s">
        <v>416</v>
      </c>
      <c r="N1428" s="180" t="s">
        <v>9679</v>
      </c>
      <c r="O1428" s="181"/>
      <c r="P1428" s="181"/>
      <c r="Q1428" s="181"/>
      <c r="R1428" s="181"/>
      <c r="S1428" s="181"/>
      <c r="T1428" s="181"/>
      <c r="U1428" s="180">
        <v>1</v>
      </c>
    </row>
    <row r="1429" spans="12:21" ht="28.2">
      <c r="L1429" s="180">
        <v>1198687135</v>
      </c>
      <c r="M1429" s="180" t="s">
        <v>416</v>
      </c>
      <c r="N1429" s="180" t="s">
        <v>9674</v>
      </c>
      <c r="O1429" s="181"/>
      <c r="P1429" s="181"/>
      <c r="Q1429" s="181"/>
      <c r="R1429" s="181"/>
      <c r="S1429" s="181"/>
      <c r="T1429" s="180">
        <v>1</v>
      </c>
      <c r="U1429" s="180">
        <v>1</v>
      </c>
    </row>
    <row r="1430" spans="12:21" ht="28.2">
      <c r="L1430" s="180">
        <v>1198687135</v>
      </c>
      <c r="M1430" s="180" t="s">
        <v>416</v>
      </c>
      <c r="N1430" s="180" t="s">
        <v>9685</v>
      </c>
      <c r="O1430" s="181"/>
      <c r="P1430" s="181"/>
      <c r="Q1430" s="181"/>
      <c r="R1430" s="181"/>
      <c r="S1430" s="181"/>
      <c r="T1430" s="181"/>
      <c r="U1430" s="180">
        <v>1</v>
      </c>
    </row>
    <row r="1431" spans="12:21" ht="28.2">
      <c r="L1431" s="180">
        <v>1198687135</v>
      </c>
      <c r="M1431" s="180" t="s">
        <v>416</v>
      </c>
      <c r="N1431" s="180" t="s">
        <v>9693</v>
      </c>
      <c r="O1431" s="181"/>
      <c r="P1431" s="181"/>
      <c r="Q1431" s="181"/>
      <c r="R1431" s="181"/>
      <c r="S1431" s="181"/>
      <c r="T1431" s="181"/>
      <c r="U1431" s="180">
        <v>1</v>
      </c>
    </row>
    <row r="1432" spans="12:21" ht="28.2">
      <c r="L1432" s="180">
        <v>1198687135</v>
      </c>
      <c r="M1432" s="180" t="s">
        <v>416</v>
      </c>
      <c r="N1432" s="180" t="s">
        <v>9639</v>
      </c>
      <c r="O1432" s="181"/>
      <c r="P1432" s="181"/>
      <c r="Q1432" s="181"/>
      <c r="R1432" s="181"/>
      <c r="S1432" s="181"/>
      <c r="T1432" s="181"/>
      <c r="U1432" s="180">
        <v>1</v>
      </c>
    </row>
    <row r="1433" spans="12:21" ht="28.2">
      <c r="L1433" s="180">
        <v>1198687135</v>
      </c>
      <c r="M1433" s="180" t="s">
        <v>416</v>
      </c>
      <c r="N1433" s="180" t="s">
        <v>9704</v>
      </c>
      <c r="O1433" s="181"/>
      <c r="P1433" s="181"/>
      <c r="Q1433" s="181"/>
      <c r="R1433" s="181"/>
      <c r="S1433" s="181"/>
      <c r="T1433" s="181"/>
      <c r="U1433" s="180">
        <v>1</v>
      </c>
    </row>
    <row r="1434" spans="12:21" ht="28.2">
      <c r="L1434" s="180">
        <v>1198687135</v>
      </c>
      <c r="M1434" s="180" t="s">
        <v>416</v>
      </c>
      <c r="N1434" s="180" t="s">
        <v>9629</v>
      </c>
      <c r="O1434" s="181"/>
      <c r="P1434" s="181"/>
      <c r="Q1434" s="181"/>
      <c r="R1434" s="181"/>
      <c r="S1434" s="181"/>
      <c r="T1434" s="181"/>
      <c r="U1434" s="180">
        <v>1</v>
      </c>
    </row>
    <row r="1435" spans="12:21" ht="28.2">
      <c r="L1435" s="180">
        <v>1198687135</v>
      </c>
      <c r="M1435" s="180" t="s">
        <v>416</v>
      </c>
      <c r="N1435" s="180" t="s">
        <v>9595</v>
      </c>
      <c r="O1435" s="181"/>
      <c r="P1435" s="181"/>
      <c r="Q1435" s="181"/>
      <c r="R1435" s="181"/>
      <c r="S1435" s="181"/>
      <c r="T1435" s="180">
        <v>1</v>
      </c>
      <c r="U1435" s="180">
        <v>1</v>
      </c>
    </row>
    <row r="1436" spans="12:21" ht="28.2">
      <c r="L1436" s="180">
        <v>1198687135</v>
      </c>
      <c r="M1436" s="180" t="s">
        <v>416</v>
      </c>
      <c r="N1436" s="180" t="s">
        <v>9653</v>
      </c>
      <c r="O1436" s="181"/>
      <c r="P1436" s="181"/>
      <c r="Q1436" s="181"/>
      <c r="R1436" s="181"/>
      <c r="S1436" s="181"/>
      <c r="T1436" s="180">
        <v>1</v>
      </c>
      <c r="U1436" s="180">
        <v>1</v>
      </c>
    </row>
    <row r="1437" spans="12:21" ht="28.2">
      <c r="L1437" s="180">
        <v>1198687135</v>
      </c>
      <c r="M1437" s="180" t="s">
        <v>416</v>
      </c>
      <c r="N1437" s="180" t="s">
        <v>9522</v>
      </c>
      <c r="O1437" s="181"/>
      <c r="P1437" s="181"/>
      <c r="Q1437" s="181"/>
      <c r="R1437" s="181"/>
      <c r="S1437" s="181"/>
      <c r="T1437" s="181"/>
      <c r="U1437" s="180">
        <v>1</v>
      </c>
    </row>
    <row r="1438" spans="12:21" ht="28.2">
      <c r="L1438" s="180">
        <v>1198687135</v>
      </c>
      <c r="M1438" s="180" t="s">
        <v>416</v>
      </c>
      <c r="N1438" s="180" t="s">
        <v>9526</v>
      </c>
      <c r="O1438" s="181"/>
      <c r="P1438" s="181"/>
      <c r="Q1438" s="181"/>
      <c r="R1438" s="181"/>
      <c r="S1438" s="181"/>
      <c r="T1438" s="180">
        <v>1</v>
      </c>
      <c r="U1438" s="180">
        <v>1</v>
      </c>
    </row>
    <row r="1439" spans="12:21" ht="28.2">
      <c r="L1439" s="180">
        <v>1198687135</v>
      </c>
      <c r="M1439" s="180" t="s">
        <v>416</v>
      </c>
      <c r="N1439" s="180" t="s">
        <v>9546</v>
      </c>
      <c r="O1439" s="181"/>
      <c r="P1439" s="181"/>
      <c r="Q1439" s="181"/>
      <c r="R1439" s="181"/>
      <c r="S1439" s="181"/>
      <c r="T1439" s="181"/>
      <c r="U1439" s="180">
        <v>1</v>
      </c>
    </row>
    <row r="1440" spans="12:21" ht="28.2">
      <c r="L1440" s="180">
        <v>1198687135</v>
      </c>
      <c r="M1440" s="180" t="s">
        <v>416</v>
      </c>
      <c r="N1440" s="180" t="s">
        <v>9563</v>
      </c>
      <c r="O1440" s="181"/>
      <c r="P1440" s="181"/>
      <c r="Q1440" s="181"/>
      <c r="R1440" s="181"/>
      <c r="S1440" s="181"/>
      <c r="T1440" s="181"/>
      <c r="U1440" s="180">
        <v>1</v>
      </c>
    </row>
    <row r="1441" spans="12:21" ht="28.2">
      <c r="L1441" s="180">
        <v>1198687135</v>
      </c>
      <c r="M1441" s="180" t="s">
        <v>416</v>
      </c>
      <c r="N1441" s="180" t="s">
        <v>9649</v>
      </c>
      <c r="O1441" s="181"/>
      <c r="P1441" s="181"/>
      <c r="Q1441" s="181"/>
      <c r="R1441" s="181"/>
      <c r="S1441" s="181"/>
      <c r="T1441" s="181"/>
      <c r="U1441" s="180">
        <v>1</v>
      </c>
    </row>
    <row r="1442" spans="12:21" ht="28.2">
      <c r="L1442" s="180">
        <v>1198687135</v>
      </c>
      <c r="M1442" s="180" t="s">
        <v>416</v>
      </c>
      <c r="N1442" s="180" t="s">
        <v>9571</v>
      </c>
      <c r="O1442" s="181"/>
      <c r="P1442" s="181"/>
      <c r="Q1442" s="181"/>
      <c r="R1442" s="181"/>
      <c r="S1442" s="181"/>
      <c r="T1442" s="181"/>
      <c r="U1442" s="180">
        <v>1</v>
      </c>
    </row>
    <row r="1443" spans="12:21" ht="28.2">
      <c r="L1443" s="180">
        <v>1198687135</v>
      </c>
      <c r="M1443" s="180" t="s">
        <v>416</v>
      </c>
      <c r="N1443" s="180" t="s">
        <v>9664</v>
      </c>
      <c r="O1443" s="181"/>
      <c r="P1443" s="181"/>
      <c r="Q1443" s="181"/>
      <c r="R1443" s="181"/>
      <c r="S1443" s="181"/>
      <c r="T1443" s="181"/>
      <c r="U1443" s="180">
        <v>1</v>
      </c>
    </row>
    <row r="1444" spans="12:21" ht="28.2">
      <c r="L1444" s="180">
        <v>1198687135</v>
      </c>
      <c r="M1444" s="180" t="s">
        <v>416</v>
      </c>
      <c r="N1444" s="180" t="s">
        <v>9567</v>
      </c>
      <c r="O1444" s="181"/>
      <c r="P1444" s="181"/>
      <c r="Q1444" s="181"/>
      <c r="R1444" s="181"/>
      <c r="S1444" s="181"/>
      <c r="T1444" s="181"/>
      <c r="U1444" s="180">
        <v>1</v>
      </c>
    </row>
    <row r="1445" spans="12:21" ht="28.2">
      <c r="L1445" s="180">
        <v>1198687135</v>
      </c>
      <c r="M1445" s="180" t="s">
        <v>416</v>
      </c>
      <c r="N1445" s="180" t="s">
        <v>9586</v>
      </c>
      <c r="O1445" s="181"/>
      <c r="P1445" s="181"/>
      <c r="Q1445" s="181"/>
      <c r="R1445" s="181"/>
      <c r="S1445" s="181"/>
      <c r="T1445" s="180">
        <v>1</v>
      </c>
      <c r="U1445" s="180">
        <v>1</v>
      </c>
    </row>
    <row r="1446" spans="12:21" ht="28.2">
      <c r="L1446" s="180">
        <v>1198687135</v>
      </c>
      <c r="M1446" s="180" t="s">
        <v>416</v>
      </c>
      <c r="N1446" s="180" t="s">
        <v>9591</v>
      </c>
      <c r="O1446" s="181"/>
      <c r="P1446" s="181"/>
      <c r="Q1446" s="181"/>
      <c r="R1446" s="181"/>
      <c r="S1446" s="181"/>
      <c r="T1446" s="180">
        <v>1</v>
      </c>
      <c r="U1446" s="180">
        <v>1</v>
      </c>
    </row>
    <row r="1447" spans="12:21" ht="28.2">
      <c r="L1447" s="180">
        <v>1198687135</v>
      </c>
      <c r="M1447" s="180" t="s">
        <v>416</v>
      </c>
      <c r="N1447" s="180" t="s">
        <v>9659</v>
      </c>
      <c r="O1447" s="181"/>
      <c r="P1447" s="181"/>
      <c r="Q1447" s="181"/>
      <c r="R1447" s="181"/>
      <c r="S1447" s="181"/>
      <c r="T1447" s="180">
        <v>1</v>
      </c>
      <c r="U1447" s="180">
        <v>1</v>
      </c>
    </row>
    <row r="1448" spans="12:21" ht="28.2">
      <c r="L1448" s="180">
        <v>1198687135</v>
      </c>
      <c r="M1448" s="180" t="s">
        <v>416</v>
      </c>
      <c r="N1448" s="180" t="s">
        <v>9669</v>
      </c>
      <c r="O1448" s="181"/>
      <c r="P1448" s="181"/>
      <c r="Q1448" s="181"/>
      <c r="R1448" s="181"/>
      <c r="S1448" s="181"/>
      <c r="T1448" s="180">
        <v>1</v>
      </c>
      <c r="U1448" s="180">
        <v>1</v>
      </c>
    </row>
    <row r="1449" spans="12:21" ht="28.2">
      <c r="L1449" s="180">
        <v>1198687135</v>
      </c>
      <c r="M1449" s="180" t="s">
        <v>416</v>
      </c>
      <c r="N1449" s="180" t="s">
        <v>9554</v>
      </c>
      <c r="O1449" s="181"/>
      <c r="P1449" s="181"/>
      <c r="Q1449" s="181"/>
      <c r="R1449" s="181"/>
      <c r="S1449" s="181"/>
      <c r="T1449" s="180">
        <v>1</v>
      </c>
      <c r="U1449" s="180">
        <v>1</v>
      </c>
    </row>
    <row r="1450" spans="12:21" ht="28.2">
      <c r="L1450" s="180">
        <v>1198687135</v>
      </c>
      <c r="M1450" s="180" t="s">
        <v>416</v>
      </c>
      <c r="N1450" s="180" t="s">
        <v>9710</v>
      </c>
      <c r="O1450" s="181"/>
      <c r="P1450" s="181"/>
      <c r="Q1450" s="181"/>
      <c r="R1450" s="181"/>
      <c r="S1450" s="181"/>
      <c r="T1450" s="180">
        <v>1</v>
      </c>
      <c r="U1450" s="180">
        <v>1</v>
      </c>
    </row>
    <row r="1451" spans="12:21" ht="28.2">
      <c r="L1451" s="180">
        <v>1198687135</v>
      </c>
      <c r="M1451" s="180" t="s">
        <v>416</v>
      </c>
      <c r="N1451" s="180" t="s">
        <v>9576</v>
      </c>
      <c r="O1451" s="181"/>
      <c r="P1451" s="181"/>
      <c r="Q1451" s="181"/>
      <c r="R1451" s="181"/>
      <c r="S1451" s="181"/>
      <c r="T1451" s="180">
        <v>1</v>
      </c>
      <c r="U1451" s="180">
        <v>1</v>
      </c>
    </row>
    <row r="1452" spans="12:21" ht="28.2">
      <c r="L1452" s="180">
        <v>1198687135</v>
      </c>
      <c r="M1452" s="180" t="s">
        <v>416</v>
      </c>
      <c r="N1452" s="180" t="s">
        <v>9603</v>
      </c>
      <c r="O1452" s="181"/>
      <c r="P1452" s="181"/>
      <c r="Q1452" s="181"/>
      <c r="R1452" s="181"/>
      <c r="S1452" s="181"/>
      <c r="T1452" s="181"/>
      <c r="U1452" s="180">
        <v>1</v>
      </c>
    </row>
    <row r="1453" spans="12:21" ht="28.2">
      <c r="L1453" s="180">
        <v>1198687135</v>
      </c>
      <c r="M1453" s="180" t="s">
        <v>416</v>
      </c>
      <c r="N1453" s="180" t="s">
        <v>9607</v>
      </c>
      <c r="O1453" s="181"/>
      <c r="P1453" s="181"/>
      <c r="Q1453" s="181"/>
      <c r="R1453" s="181"/>
      <c r="S1453" s="181"/>
      <c r="T1453" s="180">
        <v>1</v>
      </c>
      <c r="U1453" s="180">
        <v>1</v>
      </c>
    </row>
    <row r="1454" spans="12:21" ht="28.2">
      <c r="L1454" s="180">
        <v>1198687135</v>
      </c>
      <c r="M1454" s="180" t="s">
        <v>416</v>
      </c>
      <c r="N1454" s="180" t="s">
        <v>9550</v>
      </c>
      <c r="O1454" s="181"/>
      <c r="P1454" s="181"/>
      <c r="Q1454" s="181"/>
      <c r="R1454" s="181"/>
      <c r="S1454" s="181"/>
      <c r="T1454" s="181"/>
      <c r="U1454" s="180">
        <v>1</v>
      </c>
    </row>
    <row r="1455" spans="12:21" ht="28.2">
      <c r="L1455" s="180">
        <v>1198687135</v>
      </c>
      <c r="M1455" s="180" t="s">
        <v>416</v>
      </c>
      <c r="N1455" s="180" t="s">
        <v>9559</v>
      </c>
      <c r="O1455" s="181"/>
      <c r="P1455" s="181"/>
      <c r="Q1455" s="181"/>
      <c r="R1455" s="181"/>
      <c r="S1455" s="181"/>
      <c r="T1455" s="180">
        <v>1</v>
      </c>
      <c r="U1455" s="180">
        <v>1</v>
      </c>
    </row>
  </sheetData>
  <autoFilter ref="L1:U1455" xr:uid="{FE85796F-E4DF-425E-86D6-AF8A209553DF}"/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85217-49FA-4546-962B-16F99F4BFB33}">
  <sheetPr codeName="Sheet21"/>
  <dimension ref="A1:K5151"/>
  <sheetViews>
    <sheetView zoomScale="85" zoomScaleNormal="85" workbookViewId="0">
      <pane ySplit="1" topLeftCell="A2" activePane="bottomLeft" state="frozen"/>
      <selection pane="bottomLeft" activeCell="K9" sqref="K9"/>
    </sheetView>
  </sheetViews>
  <sheetFormatPr defaultColWidth="13" defaultRowHeight="17.399999999999999"/>
  <cols>
    <col min="1" max="1" width="24.3984375" style="33" customWidth="1"/>
    <col min="2" max="6" width="12.59765625" style="33" customWidth="1"/>
    <col min="7" max="7" width="15.19921875" style="33" customWidth="1"/>
    <col min="8" max="10" width="12.59765625" style="33" customWidth="1"/>
    <col min="11" max="11" width="15.09765625" style="33" bestFit="1" customWidth="1"/>
    <col min="12" max="16384" width="13" style="33"/>
  </cols>
  <sheetData>
    <row r="1" spans="1:11">
      <c r="A1" s="37" t="s">
        <v>10771</v>
      </c>
      <c r="B1" s="37" t="s">
        <v>10772</v>
      </c>
      <c r="C1" s="37" t="s">
        <v>10773</v>
      </c>
      <c r="D1" s="37" t="s">
        <v>10774</v>
      </c>
      <c r="E1" s="37" t="s">
        <v>10775</v>
      </c>
      <c r="F1" s="37" t="s">
        <v>10776</v>
      </c>
      <c r="G1" s="37" t="str">
        <f>D1&amp;F1</f>
        <v>시도읍면동</v>
      </c>
      <c r="H1" s="37" t="s">
        <v>10777</v>
      </c>
      <c r="I1" s="38" t="s">
        <v>10774</v>
      </c>
      <c r="J1" s="38" t="s">
        <v>10773</v>
      </c>
      <c r="K1" s="38" t="s">
        <v>10778</v>
      </c>
    </row>
    <row r="2" spans="1:11">
      <c r="A2" s="33" t="s">
        <v>10779</v>
      </c>
      <c r="B2" s="34" t="b">
        <v>1</v>
      </c>
      <c r="C2" s="33">
        <f t="shared" ref="C2:C65" si="0">_xlfn.XLOOKUP(D2,I:I,J:J)</f>
        <v>11</v>
      </c>
      <c r="D2" s="33" t="s">
        <v>57</v>
      </c>
      <c r="E2" s="33" t="s">
        <v>5205</v>
      </c>
      <c r="F2" s="33" t="s">
        <v>10780</v>
      </c>
      <c r="G2" s="33" t="str">
        <f t="shared" ref="G2:G65" si="1">D2&amp;F2</f>
        <v>서울청운동</v>
      </c>
      <c r="H2" s="33" t="s">
        <v>10781</v>
      </c>
      <c r="I2" s="35" t="s">
        <v>57</v>
      </c>
      <c r="J2" s="36">
        <v>11</v>
      </c>
      <c r="K2" s="33" t="s">
        <v>10782</v>
      </c>
    </row>
    <row r="3" spans="1:11">
      <c r="A3" s="33" t="s">
        <v>10783</v>
      </c>
      <c r="B3" s="34" t="b">
        <v>1</v>
      </c>
      <c r="C3" s="33">
        <f t="shared" si="0"/>
        <v>11</v>
      </c>
      <c r="D3" s="33" t="s">
        <v>57</v>
      </c>
      <c r="E3" s="33" t="s">
        <v>5205</v>
      </c>
      <c r="F3" s="33" t="s">
        <v>10784</v>
      </c>
      <c r="G3" s="33" t="str">
        <f t="shared" si="1"/>
        <v>서울신교동</v>
      </c>
      <c r="H3" s="33" t="s">
        <v>10781</v>
      </c>
      <c r="I3" s="35" t="s">
        <v>109</v>
      </c>
      <c r="J3" s="36">
        <v>12</v>
      </c>
      <c r="K3" s="33" t="s">
        <v>10785</v>
      </c>
    </row>
    <row r="4" spans="1:11">
      <c r="A4" s="33" t="s">
        <v>10786</v>
      </c>
      <c r="B4" s="34" t="b">
        <v>1</v>
      </c>
      <c r="C4" s="33">
        <f t="shared" si="0"/>
        <v>11</v>
      </c>
      <c r="D4" s="33" t="s">
        <v>57</v>
      </c>
      <c r="E4" s="33" t="s">
        <v>5205</v>
      </c>
      <c r="F4" s="33" t="s">
        <v>10787</v>
      </c>
      <c r="G4" s="33" t="str">
        <f t="shared" si="1"/>
        <v>서울궁정동</v>
      </c>
      <c r="H4" s="33" t="s">
        <v>10781</v>
      </c>
      <c r="I4" s="35" t="s">
        <v>2149</v>
      </c>
      <c r="J4" s="36">
        <v>13</v>
      </c>
      <c r="K4" s="33" t="s">
        <v>10788</v>
      </c>
    </row>
    <row r="5" spans="1:11">
      <c r="A5" s="33" t="s">
        <v>10789</v>
      </c>
      <c r="B5" s="34" t="b">
        <v>1</v>
      </c>
      <c r="C5" s="33">
        <f t="shared" si="0"/>
        <v>11</v>
      </c>
      <c r="D5" s="33" t="s">
        <v>57</v>
      </c>
      <c r="E5" s="33" t="s">
        <v>5205</v>
      </c>
      <c r="F5" s="33" t="s">
        <v>10790</v>
      </c>
      <c r="G5" s="33" t="str">
        <f t="shared" si="1"/>
        <v>서울효자동</v>
      </c>
      <c r="H5" s="33" t="s">
        <v>10781</v>
      </c>
      <c r="I5" s="35" t="s">
        <v>288</v>
      </c>
      <c r="J5" s="36">
        <v>21</v>
      </c>
      <c r="K5" s="33" t="s">
        <v>10791</v>
      </c>
    </row>
    <row r="6" spans="1:11">
      <c r="A6" s="33" t="s">
        <v>10792</v>
      </c>
      <c r="B6" s="34" t="b">
        <v>1</v>
      </c>
      <c r="C6" s="33">
        <f t="shared" si="0"/>
        <v>11</v>
      </c>
      <c r="D6" s="33" t="s">
        <v>57</v>
      </c>
      <c r="E6" s="33" t="s">
        <v>5205</v>
      </c>
      <c r="F6" s="33" t="s">
        <v>10793</v>
      </c>
      <c r="G6" s="33" t="str">
        <f t="shared" si="1"/>
        <v>서울창성동</v>
      </c>
      <c r="H6" s="33" t="s">
        <v>10781</v>
      </c>
      <c r="I6" s="35" t="s">
        <v>447</v>
      </c>
      <c r="J6" s="36">
        <v>22</v>
      </c>
      <c r="K6" s="33" t="s">
        <v>10794</v>
      </c>
    </row>
    <row r="7" spans="1:11">
      <c r="A7" s="33" t="s">
        <v>10795</v>
      </c>
      <c r="B7" s="34" t="b">
        <v>1</v>
      </c>
      <c r="C7" s="33">
        <f t="shared" si="0"/>
        <v>11</v>
      </c>
      <c r="D7" s="33" t="s">
        <v>57</v>
      </c>
      <c r="E7" s="33" t="s">
        <v>5205</v>
      </c>
      <c r="F7" s="33" t="s">
        <v>10796</v>
      </c>
      <c r="G7" s="33" t="str">
        <f t="shared" si="1"/>
        <v>서울통의동</v>
      </c>
      <c r="H7" s="33" t="s">
        <v>10781</v>
      </c>
      <c r="I7" s="35" t="s">
        <v>1284</v>
      </c>
      <c r="J7" s="36">
        <v>23</v>
      </c>
      <c r="K7" s="33" t="s">
        <v>10797</v>
      </c>
    </row>
    <row r="8" spans="1:11">
      <c r="A8" s="33" t="s">
        <v>10798</v>
      </c>
      <c r="B8" s="34" t="b">
        <v>1</v>
      </c>
      <c r="C8" s="33">
        <f t="shared" si="0"/>
        <v>11</v>
      </c>
      <c r="D8" s="33" t="s">
        <v>57</v>
      </c>
      <c r="E8" s="33" t="s">
        <v>5205</v>
      </c>
      <c r="F8" s="33" t="s">
        <v>10799</v>
      </c>
      <c r="G8" s="33" t="str">
        <f t="shared" si="1"/>
        <v>서울적선동</v>
      </c>
      <c r="H8" s="33" t="s">
        <v>10781</v>
      </c>
      <c r="I8" s="35" t="s">
        <v>2192</v>
      </c>
      <c r="J8" s="36">
        <v>24</v>
      </c>
      <c r="K8" s="33" t="s">
        <v>3282</v>
      </c>
    </row>
    <row r="9" spans="1:11">
      <c r="A9" s="33" t="s">
        <v>10800</v>
      </c>
      <c r="B9" s="34" t="b">
        <v>1</v>
      </c>
      <c r="C9" s="33">
        <f t="shared" si="0"/>
        <v>11</v>
      </c>
      <c r="D9" s="33" t="s">
        <v>57</v>
      </c>
      <c r="E9" s="33" t="s">
        <v>5205</v>
      </c>
      <c r="F9" s="33" t="s">
        <v>10801</v>
      </c>
      <c r="G9" s="33" t="str">
        <f t="shared" si="1"/>
        <v>서울통인동</v>
      </c>
      <c r="H9" s="33" t="s">
        <v>10781</v>
      </c>
      <c r="I9" s="35" t="s">
        <v>388</v>
      </c>
      <c r="J9" s="36">
        <v>31</v>
      </c>
      <c r="K9" s="33" t="s">
        <v>10802</v>
      </c>
    </row>
    <row r="10" spans="1:11">
      <c r="A10" s="33" t="s">
        <v>10803</v>
      </c>
      <c r="B10" s="34" t="b">
        <v>1</v>
      </c>
      <c r="C10" s="33">
        <f t="shared" si="0"/>
        <v>11</v>
      </c>
      <c r="D10" s="33" t="s">
        <v>57</v>
      </c>
      <c r="E10" s="33" t="s">
        <v>5205</v>
      </c>
      <c r="F10" s="33" t="s">
        <v>10804</v>
      </c>
      <c r="G10" s="33" t="str">
        <f t="shared" si="1"/>
        <v>서울누상동</v>
      </c>
      <c r="H10" s="33" t="s">
        <v>10781</v>
      </c>
      <c r="I10" s="35" t="s">
        <v>1706</v>
      </c>
      <c r="J10" s="36">
        <v>32</v>
      </c>
      <c r="K10" s="33" t="s">
        <v>10805</v>
      </c>
    </row>
    <row r="11" spans="1:11">
      <c r="A11" s="33" t="s">
        <v>10806</v>
      </c>
      <c r="B11" s="34" t="b">
        <v>1</v>
      </c>
      <c r="C11" s="33">
        <f t="shared" si="0"/>
        <v>11</v>
      </c>
      <c r="D11" s="33" t="s">
        <v>57</v>
      </c>
      <c r="E11" s="33" t="s">
        <v>5205</v>
      </c>
      <c r="F11" s="33" t="s">
        <v>10807</v>
      </c>
      <c r="G11" s="33" t="str">
        <f t="shared" si="1"/>
        <v>서울누하동</v>
      </c>
      <c r="H11" s="33" t="s">
        <v>10781</v>
      </c>
      <c r="I11" s="35" t="s">
        <v>1236</v>
      </c>
      <c r="J11" s="36">
        <v>33</v>
      </c>
      <c r="K11" s="33" t="s">
        <v>10808</v>
      </c>
    </row>
    <row r="12" spans="1:11">
      <c r="A12" s="33" t="s">
        <v>10809</v>
      </c>
      <c r="B12" s="34" t="b">
        <v>1</v>
      </c>
      <c r="C12" s="33">
        <f t="shared" si="0"/>
        <v>11</v>
      </c>
      <c r="D12" s="33" t="s">
        <v>57</v>
      </c>
      <c r="E12" s="33" t="s">
        <v>5205</v>
      </c>
      <c r="F12" s="33" t="s">
        <v>10810</v>
      </c>
      <c r="G12" s="33" t="str">
        <f t="shared" si="1"/>
        <v>서울옥인동</v>
      </c>
      <c r="H12" s="33" t="s">
        <v>10781</v>
      </c>
      <c r="I12" s="35" t="s">
        <v>1747</v>
      </c>
      <c r="J12" s="36">
        <v>41</v>
      </c>
      <c r="K12" s="33" t="s">
        <v>10811</v>
      </c>
    </row>
    <row r="13" spans="1:11">
      <c r="A13" s="33" t="s">
        <v>10812</v>
      </c>
      <c r="B13" s="34" t="b">
        <v>1</v>
      </c>
      <c r="C13" s="33">
        <f t="shared" si="0"/>
        <v>11</v>
      </c>
      <c r="D13" s="33" t="s">
        <v>57</v>
      </c>
      <c r="E13" s="33" t="s">
        <v>5205</v>
      </c>
      <c r="F13" s="33" t="s">
        <v>10813</v>
      </c>
      <c r="G13" s="33" t="str">
        <f t="shared" si="1"/>
        <v>서울체부동</v>
      </c>
      <c r="H13" s="33" t="s">
        <v>10781</v>
      </c>
      <c r="I13" s="35" t="s">
        <v>309</v>
      </c>
      <c r="J13" s="36">
        <v>42</v>
      </c>
      <c r="K13" s="33" t="s">
        <v>10814</v>
      </c>
    </row>
    <row r="14" spans="1:11">
      <c r="A14" s="33" t="s">
        <v>10815</v>
      </c>
      <c r="B14" s="34" t="b">
        <v>1</v>
      </c>
      <c r="C14" s="33">
        <f t="shared" si="0"/>
        <v>11</v>
      </c>
      <c r="D14" s="33" t="s">
        <v>57</v>
      </c>
      <c r="E14" s="33" t="s">
        <v>5205</v>
      </c>
      <c r="F14" s="33" t="s">
        <v>10816</v>
      </c>
      <c r="G14" s="33" t="str">
        <f t="shared" si="1"/>
        <v>서울필운동</v>
      </c>
      <c r="H14" s="33" t="s">
        <v>10781</v>
      </c>
      <c r="I14" s="35" t="s">
        <v>481</v>
      </c>
      <c r="J14" s="36">
        <v>43</v>
      </c>
      <c r="K14" s="33" t="s">
        <v>10817</v>
      </c>
    </row>
    <row r="15" spans="1:11">
      <c r="A15" s="33" t="s">
        <v>10818</v>
      </c>
      <c r="B15" s="34" t="b">
        <v>1</v>
      </c>
      <c r="C15" s="33">
        <f t="shared" si="0"/>
        <v>11</v>
      </c>
      <c r="D15" s="33" t="s">
        <v>57</v>
      </c>
      <c r="E15" s="33" t="s">
        <v>5205</v>
      </c>
      <c r="F15" s="33" t="s">
        <v>10819</v>
      </c>
      <c r="G15" s="33" t="str">
        <f t="shared" si="1"/>
        <v>서울내자동</v>
      </c>
      <c r="H15" s="33" t="s">
        <v>10781</v>
      </c>
      <c r="I15" s="35" t="s">
        <v>1831</v>
      </c>
      <c r="J15" s="36">
        <v>44</v>
      </c>
      <c r="K15" s="33" t="s">
        <v>10820</v>
      </c>
    </row>
    <row r="16" spans="1:11">
      <c r="A16" s="33" t="s">
        <v>10821</v>
      </c>
      <c r="B16" s="34" t="b">
        <v>1</v>
      </c>
      <c r="C16" s="33">
        <f t="shared" si="0"/>
        <v>11</v>
      </c>
      <c r="D16" s="33" t="s">
        <v>57</v>
      </c>
      <c r="E16" s="33" t="s">
        <v>5205</v>
      </c>
      <c r="F16" s="33" t="s">
        <v>10822</v>
      </c>
      <c r="G16" s="33" t="str">
        <f t="shared" si="1"/>
        <v>서울사직동</v>
      </c>
      <c r="H16" s="33" t="s">
        <v>10781</v>
      </c>
      <c r="I16" s="35" t="s">
        <v>493</v>
      </c>
      <c r="J16" s="36">
        <v>45</v>
      </c>
      <c r="K16" s="33" t="s">
        <v>10823</v>
      </c>
    </row>
    <row r="17" spans="1:11">
      <c r="A17" s="33" t="s">
        <v>10824</v>
      </c>
      <c r="B17" s="34" t="b">
        <v>1</v>
      </c>
      <c r="C17" s="33">
        <f t="shared" si="0"/>
        <v>11</v>
      </c>
      <c r="D17" s="33" t="s">
        <v>57</v>
      </c>
      <c r="E17" s="33" t="s">
        <v>5205</v>
      </c>
      <c r="F17" s="33" t="s">
        <v>10825</v>
      </c>
      <c r="G17" s="33" t="str">
        <f t="shared" si="1"/>
        <v>서울도렴동</v>
      </c>
      <c r="H17" s="33" t="s">
        <v>10781</v>
      </c>
      <c r="I17" s="35" t="s">
        <v>1197</v>
      </c>
      <c r="J17" s="36">
        <v>51</v>
      </c>
      <c r="K17" s="33" t="s">
        <v>10826</v>
      </c>
    </row>
    <row r="18" spans="1:11">
      <c r="A18" s="33" t="s">
        <v>10827</v>
      </c>
      <c r="B18" s="34" t="b">
        <v>1</v>
      </c>
      <c r="C18" s="33">
        <f t="shared" si="0"/>
        <v>11</v>
      </c>
      <c r="D18" s="33" t="s">
        <v>57</v>
      </c>
      <c r="E18" s="33" t="s">
        <v>5205</v>
      </c>
      <c r="F18" s="33" t="s">
        <v>10828</v>
      </c>
      <c r="G18" s="33" t="str">
        <f t="shared" si="1"/>
        <v>서울당주동</v>
      </c>
      <c r="H18" s="33" t="s">
        <v>10781</v>
      </c>
      <c r="I18" s="35" t="s">
        <v>1678</v>
      </c>
      <c r="J18" s="36">
        <v>61</v>
      </c>
      <c r="K18" s="33" t="s">
        <v>10829</v>
      </c>
    </row>
    <row r="19" spans="1:11">
      <c r="A19" s="33" t="s">
        <v>10830</v>
      </c>
      <c r="B19" s="34" t="b">
        <v>1</v>
      </c>
      <c r="C19" s="33">
        <f t="shared" si="0"/>
        <v>11</v>
      </c>
      <c r="D19" s="33" t="s">
        <v>57</v>
      </c>
      <c r="E19" s="33" t="s">
        <v>5205</v>
      </c>
      <c r="F19" s="33" t="s">
        <v>10831</v>
      </c>
      <c r="G19" s="33" t="str">
        <f t="shared" si="1"/>
        <v>서울내수동</v>
      </c>
      <c r="H19" s="33" t="s">
        <v>10781</v>
      </c>
    </row>
    <row r="20" spans="1:11">
      <c r="A20" s="33" t="s">
        <v>10832</v>
      </c>
      <c r="B20" s="34" t="b">
        <v>1</v>
      </c>
      <c r="C20" s="33">
        <f t="shared" si="0"/>
        <v>11</v>
      </c>
      <c r="D20" s="33" t="s">
        <v>57</v>
      </c>
      <c r="E20" s="33" t="s">
        <v>5205</v>
      </c>
      <c r="F20" s="33" t="s">
        <v>10833</v>
      </c>
      <c r="G20" s="33" t="str">
        <f t="shared" si="1"/>
        <v>서울세종로</v>
      </c>
      <c r="H20" s="33" t="s">
        <v>10781</v>
      </c>
    </row>
    <row r="21" spans="1:11">
      <c r="A21" s="33" t="s">
        <v>10834</v>
      </c>
      <c r="B21" s="34" t="b">
        <v>1</v>
      </c>
      <c r="C21" s="33">
        <f t="shared" si="0"/>
        <v>11</v>
      </c>
      <c r="D21" s="33" t="s">
        <v>57</v>
      </c>
      <c r="E21" s="33" t="s">
        <v>5205</v>
      </c>
      <c r="F21" s="33" t="s">
        <v>10835</v>
      </c>
      <c r="G21" s="33" t="str">
        <f t="shared" si="1"/>
        <v>서울신문로1가</v>
      </c>
      <c r="H21" s="33" t="s">
        <v>10781</v>
      </c>
    </row>
    <row r="22" spans="1:11">
      <c r="A22" s="33" t="s">
        <v>10836</v>
      </c>
      <c r="B22" s="34" t="b">
        <v>1</v>
      </c>
      <c r="C22" s="33">
        <f t="shared" si="0"/>
        <v>11</v>
      </c>
      <c r="D22" s="33" t="s">
        <v>57</v>
      </c>
      <c r="E22" s="33" t="s">
        <v>5205</v>
      </c>
      <c r="F22" s="33" t="s">
        <v>10837</v>
      </c>
      <c r="G22" s="33" t="str">
        <f t="shared" si="1"/>
        <v>서울신문로2가</v>
      </c>
      <c r="H22" s="33" t="s">
        <v>10781</v>
      </c>
    </row>
    <row r="23" spans="1:11">
      <c r="A23" s="33" t="s">
        <v>10838</v>
      </c>
      <c r="B23" s="34" t="b">
        <v>1</v>
      </c>
      <c r="C23" s="33">
        <f t="shared" si="0"/>
        <v>11</v>
      </c>
      <c r="D23" s="33" t="s">
        <v>57</v>
      </c>
      <c r="E23" s="33" t="s">
        <v>5205</v>
      </c>
      <c r="F23" s="33" t="s">
        <v>10839</v>
      </c>
      <c r="G23" s="33" t="str">
        <f t="shared" si="1"/>
        <v>서울청진동</v>
      </c>
      <c r="H23" s="33" t="s">
        <v>10781</v>
      </c>
    </row>
    <row r="24" spans="1:11">
      <c r="A24" s="33" t="s">
        <v>10840</v>
      </c>
      <c r="B24" s="34" t="b">
        <v>1</v>
      </c>
      <c r="C24" s="33">
        <f t="shared" si="0"/>
        <v>11</v>
      </c>
      <c r="D24" s="33" t="s">
        <v>57</v>
      </c>
      <c r="E24" s="33" t="s">
        <v>5205</v>
      </c>
      <c r="F24" s="33" t="s">
        <v>10841</v>
      </c>
      <c r="G24" s="33" t="str">
        <f t="shared" si="1"/>
        <v>서울서린동</v>
      </c>
      <c r="H24" s="33" t="s">
        <v>10781</v>
      </c>
    </row>
    <row r="25" spans="1:11">
      <c r="A25" s="33" t="s">
        <v>10842</v>
      </c>
      <c r="B25" s="34" t="b">
        <v>1</v>
      </c>
      <c r="C25" s="33">
        <f t="shared" si="0"/>
        <v>11</v>
      </c>
      <c r="D25" s="33" t="s">
        <v>57</v>
      </c>
      <c r="E25" s="33" t="s">
        <v>5205</v>
      </c>
      <c r="F25" s="33" t="s">
        <v>10843</v>
      </c>
      <c r="G25" s="33" t="str">
        <f t="shared" si="1"/>
        <v>서울수송동</v>
      </c>
      <c r="H25" s="33" t="s">
        <v>10781</v>
      </c>
    </row>
    <row r="26" spans="1:11">
      <c r="A26" s="33" t="s">
        <v>10844</v>
      </c>
      <c r="B26" s="34" t="b">
        <v>1</v>
      </c>
      <c r="C26" s="33">
        <f t="shared" si="0"/>
        <v>11</v>
      </c>
      <c r="D26" s="33" t="s">
        <v>57</v>
      </c>
      <c r="E26" s="33" t="s">
        <v>5205</v>
      </c>
      <c r="F26" s="33" t="s">
        <v>10845</v>
      </c>
      <c r="G26" s="33" t="str">
        <f t="shared" si="1"/>
        <v>서울중학동</v>
      </c>
      <c r="H26" s="33" t="s">
        <v>10781</v>
      </c>
    </row>
    <row r="27" spans="1:11">
      <c r="A27" s="33" t="s">
        <v>10846</v>
      </c>
      <c r="B27" s="34" t="b">
        <v>1</v>
      </c>
      <c r="C27" s="33">
        <f t="shared" si="0"/>
        <v>11</v>
      </c>
      <c r="D27" s="33" t="s">
        <v>57</v>
      </c>
      <c r="E27" s="33" t="s">
        <v>5205</v>
      </c>
      <c r="F27" s="33" t="s">
        <v>10847</v>
      </c>
      <c r="G27" s="33" t="str">
        <f t="shared" si="1"/>
        <v>서울종로1가</v>
      </c>
      <c r="H27" s="33" t="s">
        <v>10781</v>
      </c>
    </row>
    <row r="28" spans="1:11">
      <c r="A28" s="33" t="s">
        <v>10848</v>
      </c>
      <c r="B28" s="34" t="b">
        <v>1</v>
      </c>
      <c r="C28" s="33">
        <f t="shared" si="0"/>
        <v>11</v>
      </c>
      <c r="D28" s="33" t="s">
        <v>57</v>
      </c>
      <c r="E28" s="33" t="s">
        <v>5205</v>
      </c>
      <c r="F28" s="33" t="s">
        <v>10849</v>
      </c>
      <c r="G28" s="33" t="str">
        <f t="shared" si="1"/>
        <v>서울공평동</v>
      </c>
      <c r="H28" s="33" t="s">
        <v>10781</v>
      </c>
    </row>
    <row r="29" spans="1:11">
      <c r="A29" s="33" t="s">
        <v>10850</v>
      </c>
      <c r="B29" s="34" t="b">
        <v>1</v>
      </c>
      <c r="C29" s="33">
        <f t="shared" si="0"/>
        <v>11</v>
      </c>
      <c r="D29" s="33" t="s">
        <v>57</v>
      </c>
      <c r="E29" s="33" t="s">
        <v>5205</v>
      </c>
      <c r="F29" s="33" t="s">
        <v>10851</v>
      </c>
      <c r="G29" s="33" t="str">
        <f t="shared" si="1"/>
        <v>서울관훈동</v>
      </c>
      <c r="H29" s="33" t="s">
        <v>10781</v>
      </c>
    </row>
    <row r="30" spans="1:11">
      <c r="A30" s="33" t="s">
        <v>10852</v>
      </c>
      <c r="B30" s="34" t="b">
        <v>1</v>
      </c>
      <c r="C30" s="33">
        <f t="shared" si="0"/>
        <v>11</v>
      </c>
      <c r="D30" s="33" t="s">
        <v>57</v>
      </c>
      <c r="E30" s="33" t="s">
        <v>5205</v>
      </c>
      <c r="F30" s="33" t="s">
        <v>10853</v>
      </c>
      <c r="G30" s="33" t="str">
        <f t="shared" si="1"/>
        <v>서울견지동</v>
      </c>
      <c r="H30" s="33" t="s">
        <v>10781</v>
      </c>
    </row>
    <row r="31" spans="1:11">
      <c r="A31" s="33" t="s">
        <v>10854</v>
      </c>
      <c r="B31" s="34" t="b">
        <v>1</v>
      </c>
      <c r="C31" s="33">
        <f t="shared" si="0"/>
        <v>11</v>
      </c>
      <c r="D31" s="33" t="s">
        <v>57</v>
      </c>
      <c r="E31" s="33" t="s">
        <v>5205</v>
      </c>
      <c r="F31" s="33" t="s">
        <v>10855</v>
      </c>
      <c r="G31" s="33" t="str">
        <f t="shared" si="1"/>
        <v>서울와룡동</v>
      </c>
      <c r="H31" s="33" t="s">
        <v>10781</v>
      </c>
    </row>
    <row r="32" spans="1:11">
      <c r="A32" s="33" t="s">
        <v>10856</v>
      </c>
      <c r="B32" s="34" t="b">
        <v>1</v>
      </c>
      <c r="C32" s="33">
        <f t="shared" si="0"/>
        <v>11</v>
      </c>
      <c r="D32" s="33" t="s">
        <v>57</v>
      </c>
      <c r="E32" s="33" t="s">
        <v>5205</v>
      </c>
      <c r="F32" s="33" t="s">
        <v>10857</v>
      </c>
      <c r="G32" s="33" t="str">
        <f t="shared" si="1"/>
        <v>서울권농동</v>
      </c>
      <c r="H32" s="33" t="s">
        <v>10781</v>
      </c>
    </row>
    <row r="33" spans="1:8">
      <c r="A33" s="33" t="s">
        <v>10858</v>
      </c>
      <c r="B33" s="34" t="b">
        <v>1</v>
      </c>
      <c r="C33" s="33">
        <f t="shared" si="0"/>
        <v>11</v>
      </c>
      <c r="D33" s="33" t="s">
        <v>57</v>
      </c>
      <c r="E33" s="33" t="s">
        <v>5205</v>
      </c>
      <c r="F33" s="33" t="s">
        <v>10859</v>
      </c>
      <c r="G33" s="33" t="str">
        <f t="shared" si="1"/>
        <v>서울운니동</v>
      </c>
      <c r="H33" s="33" t="s">
        <v>10781</v>
      </c>
    </row>
    <row r="34" spans="1:8">
      <c r="A34" s="33" t="s">
        <v>10860</v>
      </c>
      <c r="B34" s="34" t="b">
        <v>1</v>
      </c>
      <c r="C34" s="33">
        <f t="shared" si="0"/>
        <v>11</v>
      </c>
      <c r="D34" s="33" t="s">
        <v>57</v>
      </c>
      <c r="E34" s="33" t="s">
        <v>5205</v>
      </c>
      <c r="F34" s="33" t="s">
        <v>10861</v>
      </c>
      <c r="G34" s="33" t="str">
        <f t="shared" si="1"/>
        <v>서울익선동</v>
      </c>
      <c r="H34" s="33" t="s">
        <v>10781</v>
      </c>
    </row>
    <row r="35" spans="1:8">
      <c r="A35" s="33" t="s">
        <v>10862</v>
      </c>
      <c r="B35" s="34" t="b">
        <v>1</v>
      </c>
      <c r="C35" s="33">
        <f t="shared" si="0"/>
        <v>11</v>
      </c>
      <c r="D35" s="33" t="s">
        <v>57</v>
      </c>
      <c r="E35" s="33" t="s">
        <v>5205</v>
      </c>
      <c r="F35" s="33" t="s">
        <v>10863</v>
      </c>
      <c r="G35" s="33" t="str">
        <f t="shared" si="1"/>
        <v>서울경운동</v>
      </c>
      <c r="H35" s="33" t="s">
        <v>10781</v>
      </c>
    </row>
    <row r="36" spans="1:8">
      <c r="A36" s="33" t="s">
        <v>10864</v>
      </c>
      <c r="B36" s="34" t="b">
        <v>1</v>
      </c>
      <c r="C36" s="33">
        <f t="shared" si="0"/>
        <v>11</v>
      </c>
      <c r="D36" s="33" t="s">
        <v>57</v>
      </c>
      <c r="E36" s="33" t="s">
        <v>5205</v>
      </c>
      <c r="F36" s="33" t="s">
        <v>10865</v>
      </c>
      <c r="G36" s="33" t="str">
        <f t="shared" si="1"/>
        <v>서울관철동</v>
      </c>
      <c r="H36" s="33" t="s">
        <v>10781</v>
      </c>
    </row>
    <row r="37" spans="1:8">
      <c r="A37" s="33" t="s">
        <v>10866</v>
      </c>
      <c r="B37" s="34" t="b">
        <v>1</v>
      </c>
      <c r="C37" s="33">
        <f t="shared" si="0"/>
        <v>11</v>
      </c>
      <c r="D37" s="33" t="s">
        <v>57</v>
      </c>
      <c r="E37" s="33" t="s">
        <v>5205</v>
      </c>
      <c r="F37" s="33" t="s">
        <v>10867</v>
      </c>
      <c r="G37" s="33" t="str">
        <f t="shared" si="1"/>
        <v>서울인사동</v>
      </c>
      <c r="H37" s="33" t="s">
        <v>10781</v>
      </c>
    </row>
    <row r="38" spans="1:8">
      <c r="A38" s="33" t="s">
        <v>10868</v>
      </c>
      <c r="B38" s="34" t="b">
        <v>1</v>
      </c>
      <c r="C38" s="33">
        <f t="shared" si="0"/>
        <v>11</v>
      </c>
      <c r="D38" s="33" t="s">
        <v>57</v>
      </c>
      <c r="E38" s="33" t="s">
        <v>5205</v>
      </c>
      <c r="F38" s="33" t="s">
        <v>10869</v>
      </c>
      <c r="G38" s="33" t="str">
        <f t="shared" si="1"/>
        <v>서울낙원동</v>
      </c>
      <c r="H38" s="33" t="s">
        <v>10781</v>
      </c>
    </row>
    <row r="39" spans="1:8">
      <c r="A39" s="33" t="s">
        <v>10870</v>
      </c>
      <c r="B39" s="34" t="b">
        <v>1</v>
      </c>
      <c r="C39" s="33">
        <f t="shared" si="0"/>
        <v>11</v>
      </c>
      <c r="D39" s="33" t="s">
        <v>57</v>
      </c>
      <c r="E39" s="33" t="s">
        <v>5205</v>
      </c>
      <c r="F39" s="33" t="s">
        <v>10871</v>
      </c>
      <c r="G39" s="33" t="str">
        <f t="shared" si="1"/>
        <v>서울종로2가</v>
      </c>
      <c r="H39" s="33" t="s">
        <v>10781</v>
      </c>
    </row>
    <row r="40" spans="1:8">
      <c r="A40" s="33" t="s">
        <v>10872</v>
      </c>
      <c r="B40" s="34" t="b">
        <v>1</v>
      </c>
      <c r="C40" s="33">
        <f t="shared" si="0"/>
        <v>11</v>
      </c>
      <c r="D40" s="33" t="s">
        <v>57</v>
      </c>
      <c r="E40" s="33" t="s">
        <v>5205</v>
      </c>
      <c r="F40" s="33" t="s">
        <v>10873</v>
      </c>
      <c r="G40" s="33" t="str">
        <f t="shared" si="1"/>
        <v>서울팔판동</v>
      </c>
      <c r="H40" s="33" t="s">
        <v>10781</v>
      </c>
    </row>
    <row r="41" spans="1:8">
      <c r="A41" s="33" t="s">
        <v>10874</v>
      </c>
      <c r="B41" s="34" t="b">
        <v>1</v>
      </c>
      <c r="C41" s="33">
        <f t="shared" si="0"/>
        <v>11</v>
      </c>
      <c r="D41" s="33" t="s">
        <v>57</v>
      </c>
      <c r="E41" s="33" t="s">
        <v>5205</v>
      </c>
      <c r="F41" s="33" t="s">
        <v>10875</v>
      </c>
      <c r="G41" s="33" t="str">
        <f t="shared" si="1"/>
        <v>서울삼청동</v>
      </c>
      <c r="H41" s="33" t="s">
        <v>10781</v>
      </c>
    </row>
    <row r="42" spans="1:8">
      <c r="A42" s="33" t="s">
        <v>10876</v>
      </c>
      <c r="B42" s="34" t="b">
        <v>1</v>
      </c>
      <c r="C42" s="33">
        <f t="shared" si="0"/>
        <v>11</v>
      </c>
      <c r="D42" s="33" t="s">
        <v>57</v>
      </c>
      <c r="E42" s="33" t="s">
        <v>5205</v>
      </c>
      <c r="F42" s="33" t="s">
        <v>10877</v>
      </c>
      <c r="G42" s="33" t="str">
        <f t="shared" si="1"/>
        <v>서울안국동</v>
      </c>
      <c r="H42" s="33" t="s">
        <v>10781</v>
      </c>
    </row>
    <row r="43" spans="1:8">
      <c r="A43" s="33" t="s">
        <v>10878</v>
      </c>
      <c r="B43" s="34" t="b">
        <v>1</v>
      </c>
      <c r="C43" s="33">
        <f t="shared" si="0"/>
        <v>11</v>
      </c>
      <c r="D43" s="33" t="s">
        <v>57</v>
      </c>
      <c r="E43" s="33" t="s">
        <v>5205</v>
      </c>
      <c r="F43" s="33" t="s">
        <v>10879</v>
      </c>
      <c r="G43" s="33" t="str">
        <f t="shared" si="1"/>
        <v>서울소격동</v>
      </c>
      <c r="H43" s="33" t="s">
        <v>10781</v>
      </c>
    </row>
    <row r="44" spans="1:8">
      <c r="A44" s="33" t="s">
        <v>10880</v>
      </c>
      <c r="B44" s="34" t="b">
        <v>1</v>
      </c>
      <c r="C44" s="33">
        <f t="shared" si="0"/>
        <v>11</v>
      </c>
      <c r="D44" s="33" t="s">
        <v>57</v>
      </c>
      <c r="E44" s="33" t="s">
        <v>5205</v>
      </c>
      <c r="F44" s="33" t="s">
        <v>10881</v>
      </c>
      <c r="G44" s="33" t="str">
        <f t="shared" si="1"/>
        <v>서울화동</v>
      </c>
      <c r="H44" s="33" t="s">
        <v>10781</v>
      </c>
    </row>
    <row r="45" spans="1:8">
      <c r="A45" s="33" t="s">
        <v>10882</v>
      </c>
      <c r="B45" s="34" t="b">
        <v>1</v>
      </c>
      <c r="C45" s="33">
        <f t="shared" si="0"/>
        <v>11</v>
      </c>
      <c r="D45" s="33" t="s">
        <v>57</v>
      </c>
      <c r="E45" s="33" t="s">
        <v>5205</v>
      </c>
      <c r="F45" s="33" t="s">
        <v>10883</v>
      </c>
      <c r="G45" s="33" t="str">
        <f t="shared" si="1"/>
        <v>서울사간동</v>
      </c>
      <c r="H45" s="33" t="s">
        <v>10781</v>
      </c>
    </row>
    <row r="46" spans="1:8">
      <c r="A46" s="33" t="s">
        <v>10884</v>
      </c>
      <c r="B46" s="34" t="b">
        <v>1</v>
      </c>
      <c r="C46" s="33">
        <f t="shared" si="0"/>
        <v>11</v>
      </c>
      <c r="D46" s="33" t="s">
        <v>57</v>
      </c>
      <c r="E46" s="33" t="s">
        <v>5205</v>
      </c>
      <c r="F46" s="33" t="s">
        <v>10885</v>
      </c>
      <c r="G46" s="33" t="str">
        <f t="shared" si="1"/>
        <v>서울송현동</v>
      </c>
      <c r="H46" s="33" t="s">
        <v>10781</v>
      </c>
    </row>
    <row r="47" spans="1:8">
      <c r="A47" s="33" t="s">
        <v>10886</v>
      </c>
      <c r="B47" s="34" t="b">
        <v>1</v>
      </c>
      <c r="C47" s="33">
        <f t="shared" si="0"/>
        <v>11</v>
      </c>
      <c r="D47" s="33" t="s">
        <v>57</v>
      </c>
      <c r="E47" s="33" t="s">
        <v>5205</v>
      </c>
      <c r="F47" s="33" t="s">
        <v>10887</v>
      </c>
      <c r="G47" s="33" t="str">
        <f t="shared" si="1"/>
        <v>서울가회동</v>
      </c>
      <c r="H47" s="33" t="s">
        <v>10781</v>
      </c>
    </row>
    <row r="48" spans="1:8">
      <c r="A48" s="33" t="s">
        <v>10888</v>
      </c>
      <c r="B48" s="34" t="b">
        <v>1</v>
      </c>
      <c r="C48" s="33">
        <f t="shared" si="0"/>
        <v>11</v>
      </c>
      <c r="D48" s="33" t="s">
        <v>57</v>
      </c>
      <c r="E48" s="33" t="s">
        <v>5205</v>
      </c>
      <c r="F48" s="33" t="s">
        <v>10889</v>
      </c>
      <c r="G48" s="33" t="str">
        <f t="shared" si="1"/>
        <v>서울재동</v>
      </c>
      <c r="H48" s="33" t="s">
        <v>10781</v>
      </c>
    </row>
    <row r="49" spans="1:8">
      <c r="A49" s="33" t="s">
        <v>10890</v>
      </c>
      <c r="B49" s="34" t="b">
        <v>1</v>
      </c>
      <c r="C49" s="33">
        <f t="shared" si="0"/>
        <v>11</v>
      </c>
      <c r="D49" s="33" t="s">
        <v>57</v>
      </c>
      <c r="E49" s="33" t="s">
        <v>5205</v>
      </c>
      <c r="F49" s="33" t="s">
        <v>10891</v>
      </c>
      <c r="G49" s="33" t="str">
        <f t="shared" si="1"/>
        <v>서울계동</v>
      </c>
      <c r="H49" s="33" t="s">
        <v>10781</v>
      </c>
    </row>
    <row r="50" spans="1:8">
      <c r="A50" s="33" t="s">
        <v>10892</v>
      </c>
      <c r="B50" s="34" t="b">
        <v>1</v>
      </c>
      <c r="C50" s="33">
        <f t="shared" si="0"/>
        <v>11</v>
      </c>
      <c r="D50" s="33" t="s">
        <v>57</v>
      </c>
      <c r="E50" s="33" t="s">
        <v>5205</v>
      </c>
      <c r="F50" s="33" t="s">
        <v>10893</v>
      </c>
      <c r="G50" s="33" t="str">
        <f t="shared" si="1"/>
        <v>서울원서동</v>
      </c>
      <c r="H50" s="33" t="s">
        <v>10781</v>
      </c>
    </row>
    <row r="51" spans="1:8">
      <c r="A51" s="33" t="s">
        <v>10894</v>
      </c>
      <c r="B51" s="34" t="b">
        <v>1</v>
      </c>
      <c r="C51" s="33">
        <f t="shared" si="0"/>
        <v>11</v>
      </c>
      <c r="D51" s="33" t="s">
        <v>57</v>
      </c>
      <c r="E51" s="33" t="s">
        <v>5205</v>
      </c>
      <c r="F51" s="33" t="s">
        <v>10895</v>
      </c>
      <c r="G51" s="33" t="str">
        <f t="shared" si="1"/>
        <v>서울훈정동</v>
      </c>
      <c r="H51" s="33" t="s">
        <v>10781</v>
      </c>
    </row>
    <row r="52" spans="1:8">
      <c r="A52" s="33" t="s">
        <v>10896</v>
      </c>
      <c r="B52" s="34" t="b">
        <v>1</v>
      </c>
      <c r="C52" s="33">
        <f t="shared" si="0"/>
        <v>11</v>
      </c>
      <c r="D52" s="33" t="s">
        <v>57</v>
      </c>
      <c r="E52" s="33" t="s">
        <v>5205</v>
      </c>
      <c r="F52" s="33" t="s">
        <v>10897</v>
      </c>
      <c r="G52" s="33" t="str">
        <f t="shared" si="1"/>
        <v>서울묘동</v>
      </c>
      <c r="H52" s="33" t="s">
        <v>10781</v>
      </c>
    </row>
    <row r="53" spans="1:8">
      <c r="A53" s="33" t="s">
        <v>10898</v>
      </c>
      <c r="B53" s="34" t="b">
        <v>1</v>
      </c>
      <c r="C53" s="33">
        <f t="shared" si="0"/>
        <v>11</v>
      </c>
      <c r="D53" s="33" t="s">
        <v>57</v>
      </c>
      <c r="E53" s="33" t="s">
        <v>5205</v>
      </c>
      <c r="F53" s="33" t="s">
        <v>10899</v>
      </c>
      <c r="G53" s="33" t="str">
        <f t="shared" si="1"/>
        <v>서울봉익동</v>
      </c>
      <c r="H53" s="33" t="s">
        <v>10781</v>
      </c>
    </row>
    <row r="54" spans="1:8">
      <c r="A54" s="33" t="s">
        <v>10900</v>
      </c>
      <c r="B54" s="34" t="b">
        <v>1</v>
      </c>
      <c r="C54" s="33">
        <f t="shared" si="0"/>
        <v>11</v>
      </c>
      <c r="D54" s="33" t="s">
        <v>57</v>
      </c>
      <c r="E54" s="33" t="s">
        <v>5205</v>
      </c>
      <c r="F54" s="33" t="s">
        <v>10901</v>
      </c>
      <c r="G54" s="33" t="str">
        <f t="shared" si="1"/>
        <v>서울돈의동</v>
      </c>
      <c r="H54" s="33" t="s">
        <v>10781</v>
      </c>
    </row>
    <row r="55" spans="1:8">
      <c r="A55" s="33" t="s">
        <v>10902</v>
      </c>
      <c r="B55" s="34" t="b">
        <v>1</v>
      </c>
      <c r="C55" s="33">
        <f t="shared" si="0"/>
        <v>11</v>
      </c>
      <c r="D55" s="33" t="s">
        <v>57</v>
      </c>
      <c r="E55" s="33" t="s">
        <v>5205</v>
      </c>
      <c r="F55" s="33" t="s">
        <v>10903</v>
      </c>
      <c r="G55" s="33" t="str">
        <f t="shared" si="1"/>
        <v>서울장사동</v>
      </c>
      <c r="H55" s="33" t="s">
        <v>10781</v>
      </c>
    </row>
    <row r="56" spans="1:8">
      <c r="A56" s="33" t="s">
        <v>10904</v>
      </c>
      <c r="B56" s="34" t="b">
        <v>1</v>
      </c>
      <c r="C56" s="33">
        <f t="shared" si="0"/>
        <v>11</v>
      </c>
      <c r="D56" s="33" t="s">
        <v>57</v>
      </c>
      <c r="E56" s="33" t="s">
        <v>5205</v>
      </c>
      <c r="F56" s="33" t="s">
        <v>10905</v>
      </c>
      <c r="G56" s="33" t="str">
        <f t="shared" si="1"/>
        <v>서울관수동</v>
      </c>
      <c r="H56" s="33" t="s">
        <v>10781</v>
      </c>
    </row>
    <row r="57" spans="1:8">
      <c r="A57" s="33" t="s">
        <v>10906</v>
      </c>
      <c r="B57" s="34" t="b">
        <v>1</v>
      </c>
      <c r="C57" s="33">
        <f t="shared" si="0"/>
        <v>11</v>
      </c>
      <c r="D57" s="33" t="s">
        <v>57</v>
      </c>
      <c r="E57" s="33" t="s">
        <v>5205</v>
      </c>
      <c r="F57" s="33" t="s">
        <v>10907</v>
      </c>
      <c r="G57" s="33" t="str">
        <f t="shared" si="1"/>
        <v>서울종로3가</v>
      </c>
      <c r="H57" s="33" t="s">
        <v>10781</v>
      </c>
    </row>
    <row r="58" spans="1:8">
      <c r="A58" s="33" t="s">
        <v>10908</v>
      </c>
      <c r="B58" s="34" t="b">
        <v>1</v>
      </c>
      <c r="C58" s="33">
        <f t="shared" si="0"/>
        <v>11</v>
      </c>
      <c r="D58" s="33" t="s">
        <v>57</v>
      </c>
      <c r="E58" s="33" t="s">
        <v>5205</v>
      </c>
      <c r="F58" s="33" t="s">
        <v>10909</v>
      </c>
      <c r="G58" s="33" t="str">
        <f t="shared" si="1"/>
        <v>서울인의동</v>
      </c>
      <c r="H58" s="33" t="s">
        <v>10781</v>
      </c>
    </row>
    <row r="59" spans="1:8">
      <c r="A59" s="33" t="s">
        <v>10910</v>
      </c>
      <c r="B59" s="34" t="b">
        <v>1</v>
      </c>
      <c r="C59" s="33">
        <f t="shared" si="0"/>
        <v>11</v>
      </c>
      <c r="D59" s="33" t="s">
        <v>57</v>
      </c>
      <c r="E59" s="33" t="s">
        <v>5205</v>
      </c>
      <c r="F59" s="33" t="s">
        <v>10911</v>
      </c>
      <c r="G59" s="33" t="str">
        <f t="shared" si="1"/>
        <v>서울예지동</v>
      </c>
      <c r="H59" s="33" t="s">
        <v>10781</v>
      </c>
    </row>
    <row r="60" spans="1:8">
      <c r="A60" s="33" t="s">
        <v>10912</v>
      </c>
      <c r="B60" s="34" t="b">
        <v>1</v>
      </c>
      <c r="C60" s="33">
        <f t="shared" si="0"/>
        <v>11</v>
      </c>
      <c r="D60" s="33" t="s">
        <v>57</v>
      </c>
      <c r="E60" s="33" t="s">
        <v>5205</v>
      </c>
      <c r="F60" s="33" t="s">
        <v>10913</v>
      </c>
      <c r="G60" s="33" t="str">
        <f t="shared" si="1"/>
        <v>서울원남동</v>
      </c>
      <c r="H60" s="33" t="s">
        <v>10781</v>
      </c>
    </row>
    <row r="61" spans="1:8">
      <c r="A61" s="33" t="s">
        <v>10914</v>
      </c>
      <c r="B61" s="34" t="b">
        <v>1</v>
      </c>
      <c r="C61" s="33">
        <f t="shared" si="0"/>
        <v>11</v>
      </c>
      <c r="D61" s="33" t="s">
        <v>57</v>
      </c>
      <c r="E61" s="33" t="s">
        <v>5205</v>
      </c>
      <c r="F61" s="33" t="s">
        <v>10915</v>
      </c>
      <c r="G61" s="33" t="str">
        <f t="shared" si="1"/>
        <v>서울연지동</v>
      </c>
      <c r="H61" s="33" t="s">
        <v>10781</v>
      </c>
    </row>
    <row r="62" spans="1:8">
      <c r="A62" s="33" t="s">
        <v>10916</v>
      </c>
      <c r="B62" s="34" t="b">
        <v>1</v>
      </c>
      <c r="C62" s="33">
        <f t="shared" si="0"/>
        <v>11</v>
      </c>
      <c r="D62" s="33" t="s">
        <v>57</v>
      </c>
      <c r="E62" s="33" t="s">
        <v>5205</v>
      </c>
      <c r="F62" s="33" t="s">
        <v>10917</v>
      </c>
      <c r="G62" s="33" t="str">
        <f t="shared" si="1"/>
        <v>서울종로4가</v>
      </c>
      <c r="H62" s="33" t="s">
        <v>10781</v>
      </c>
    </row>
    <row r="63" spans="1:8">
      <c r="A63" s="33" t="s">
        <v>10918</v>
      </c>
      <c r="B63" s="34" t="b">
        <v>1</v>
      </c>
      <c r="C63" s="33">
        <f t="shared" si="0"/>
        <v>11</v>
      </c>
      <c r="D63" s="33" t="s">
        <v>57</v>
      </c>
      <c r="E63" s="33" t="s">
        <v>5205</v>
      </c>
      <c r="F63" s="33" t="s">
        <v>10919</v>
      </c>
      <c r="G63" s="33" t="str">
        <f t="shared" si="1"/>
        <v>서울효제동</v>
      </c>
      <c r="H63" s="33" t="s">
        <v>10781</v>
      </c>
    </row>
    <row r="64" spans="1:8">
      <c r="A64" s="33" t="s">
        <v>10920</v>
      </c>
      <c r="B64" s="34" t="b">
        <v>1</v>
      </c>
      <c r="C64" s="33">
        <f t="shared" si="0"/>
        <v>11</v>
      </c>
      <c r="D64" s="33" t="s">
        <v>57</v>
      </c>
      <c r="E64" s="33" t="s">
        <v>5205</v>
      </c>
      <c r="F64" s="33" t="s">
        <v>10921</v>
      </c>
      <c r="G64" s="33" t="str">
        <f t="shared" si="1"/>
        <v>서울종로5가</v>
      </c>
      <c r="H64" s="33" t="s">
        <v>10781</v>
      </c>
    </row>
    <row r="65" spans="1:8">
      <c r="A65" s="33" t="s">
        <v>10922</v>
      </c>
      <c r="B65" s="34" t="b">
        <v>1</v>
      </c>
      <c r="C65" s="33">
        <f t="shared" si="0"/>
        <v>11</v>
      </c>
      <c r="D65" s="33" t="s">
        <v>57</v>
      </c>
      <c r="E65" s="33" t="s">
        <v>5205</v>
      </c>
      <c r="F65" s="33" t="s">
        <v>10923</v>
      </c>
      <c r="G65" s="33" t="str">
        <f t="shared" si="1"/>
        <v>서울종로6가</v>
      </c>
      <c r="H65" s="33" t="s">
        <v>10781</v>
      </c>
    </row>
    <row r="66" spans="1:8">
      <c r="A66" s="33" t="s">
        <v>10924</v>
      </c>
      <c r="B66" s="34" t="b">
        <v>1</v>
      </c>
      <c r="C66" s="33">
        <f t="shared" ref="C66:C129" si="2">_xlfn.XLOOKUP(D66,I:I,J:J)</f>
        <v>11</v>
      </c>
      <c r="D66" s="33" t="s">
        <v>57</v>
      </c>
      <c r="E66" s="33" t="s">
        <v>5205</v>
      </c>
      <c r="F66" s="33" t="s">
        <v>10925</v>
      </c>
      <c r="G66" s="33" t="str">
        <f t="shared" ref="G66:G129" si="3">D66&amp;F66</f>
        <v>서울이화동</v>
      </c>
      <c r="H66" s="33" t="s">
        <v>10781</v>
      </c>
    </row>
    <row r="67" spans="1:8">
      <c r="A67" s="33" t="s">
        <v>10926</v>
      </c>
      <c r="B67" s="34" t="b">
        <v>1</v>
      </c>
      <c r="C67" s="33">
        <f t="shared" si="2"/>
        <v>11</v>
      </c>
      <c r="D67" s="33" t="s">
        <v>57</v>
      </c>
      <c r="E67" s="33" t="s">
        <v>5205</v>
      </c>
      <c r="F67" s="33" t="s">
        <v>10927</v>
      </c>
      <c r="G67" s="33" t="str">
        <f t="shared" si="3"/>
        <v>서울연건동</v>
      </c>
      <c r="H67" s="33" t="s">
        <v>10781</v>
      </c>
    </row>
    <row r="68" spans="1:8">
      <c r="A68" s="33" t="s">
        <v>10928</v>
      </c>
      <c r="B68" s="34" t="b">
        <v>1</v>
      </c>
      <c r="C68" s="33">
        <f t="shared" si="2"/>
        <v>11</v>
      </c>
      <c r="D68" s="33" t="s">
        <v>57</v>
      </c>
      <c r="E68" s="33" t="s">
        <v>5205</v>
      </c>
      <c r="F68" s="33" t="s">
        <v>10929</v>
      </c>
      <c r="G68" s="33" t="str">
        <f t="shared" si="3"/>
        <v>서울충신동</v>
      </c>
      <c r="H68" s="33" t="s">
        <v>10781</v>
      </c>
    </row>
    <row r="69" spans="1:8">
      <c r="A69" s="33" t="s">
        <v>10930</v>
      </c>
      <c r="B69" s="34" t="b">
        <v>1</v>
      </c>
      <c r="C69" s="33">
        <f t="shared" si="2"/>
        <v>11</v>
      </c>
      <c r="D69" s="33" t="s">
        <v>57</v>
      </c>
      <c r="E69" s="33" t="s">
        <v>5205</v>
      </c>
      <c r="F69" s="33" t="s">
        <v>10931</v>
      </c>
      <c r="G69" s="33" t="str">
        <f t="shared" si="3"/>
        <v>서울동숭동</v>
      </c>
      <c r="H69" s="33" t="s">
        <v>10781</v>
      </c>
    </row>
    <row r="70" spans="1:8">
      <c r="A70" s="33" t="s">
        <v>10932</v>
      </c>
      <c r="B70" s="34" t="b">
        <v>1</v>
      </c>
      <c r="C70" s="33">
        <f t="shared" si="2"/>
        <v>11</v>
      </c>
      <c r="D70" s="33" t="s">
        <v>57</v>
      </c>
      <c r="E70" s="33" t="s">
        <v>5205</v>
      </c>
      <c r="F70" s="33" t="s">
        <v>10933</v>
      </c>
      <c r="G70" s="33" t="str">
        <f t="shared" si="3"/>
        <v>서울혜화동</v>
      </c>
      <c r="H70" s="33" t="s">
        <v>10781</v>
      </c>
    </row>
    <row r="71" spans="1:8">
      <c r="A71" s="33" t="s">
        <v>10934</v>
      </c>
      <c r="B71" s="34" t="b">
        <v>1</v>
      </c>
      <c r="C71" s="33">
        <f t="shared" si="2"/>
        <v>11</v>
      </c>
      <c r="D71" s="33" t="s">
        <v>57</v>
      </c>
      <c r="E71" s="33" t="s">
        <v>5205</v>
      </c>
      <c r="F71" s="33" t="s">
        <v>10935</v>
      </c>
      <c r="G71" s="33" t="str">
        <f t="shared" si="3"/>
        <v>서울명륜1가</v>
      </c>
      <c r="H71" s="33" t="s">
        <v>10781</v>
      </c>
    </row>
    <row r="72" spans="1:8">
      <c r="A72" s="33" t="s">
        <v>10936</v>
      </c>
      <c r="B72" s="34" t="b">
        <v>1</v>
      </c>
      <c r="C72" s="33">
        <f t="shared" si="2"/>
        <v>11</v>
      </c>
      <c r="D72" s="33" t="s">
        <v>57</v>
      </c>
      <c r="E72" s="33" t="s">
        <v>5205</v>
      </c>
      <c r="F72" s="33" t="s">
        <v>10937</v>
      </c>
      <c r="G72" s="33" t="str">
        <f t="shared" si="3"/>
        <v>서울명륜2가</v>
      </c>
      <c r="H72" s="33" t="s">
        <v>10781</v>
      </c>
    </row>
    <row r="73" spans="1:8">
      <c r="A73" s="33" t="s">
        <v>10938</v>
      </c>
      <c r="B73" s="34" t="b">
        <v>1</v>
      </c>
      <c r="C73" s="33">
        <f t="shared" si="2"/>
        <v>11</v>
      </c>
      <c r="D73" s="33" t="s">
        <v>57</v>
      </c>
      <c r="E73" s="33" t="s">
        <v>5205</v>
      </c>
      <c r="F73" s="33" t="s">
        <v>10939</v>
      </c>
      <c r="G73" s="33" t="str">
        <f t="shared" si="3"/>
        <v>서울명륜4가</v>
      </c>
      <c r="H73" s="33" t="s">
        <v>10781</v>
      </c>
    </row>
    <row r="74" spans="1:8">
      <c r="A74" s="33" t="s">
        <v>10940</v>
      </c>
      <c r="B74" s="34" t="b">
        <v>1</v>
      </c>
      <c r="C74" s="33">
        <f t="shared" si="2"/>
        <v>11</v>
      </c>
      <c r="D74" s="33" t="s">
        <v>57</v>
      </c>
      <c r="E74" s="33" t="s">
        <v>5205</v>
      </c>
      <c r="F74" s="33" t="s">
        <v>10941</v>
      </c>
      <c r="G74" s="33" t="str">
        <f t="shared" si="3"/>
        <v>서울명륜3가</v>
      </c>
      <c r="H74" s="33" t="s">
        <v>10781</v>
      </c>
    </row>
    <row r="75" spans="1:8">
      <c r="A75" s="33" t="s">
        <v>10942</v>
      </c>
      <c r="B75" s="34" t="b">
        <v>1</v>
      </c>
      <c r="C75" s="33">
        <f t="shared" si="2"/>
        <v>11</v>
      </c>
      <c r="D75" s="33" t="s">
        <v>57</v>
      </c>
      <c r="E75" s="33" t="s">
        <v>5205</v>
      </c>
      <c r="F75" s="33" t="s">
        <v>10943</v>
      </c>
      <c r="G75" s="33" t="str">
        <f t="shared" si="3"/>
        <v>서울창신동</v>
      </c>
      <c r="H75" s="33" t="s">
        <v>10781</v>
      </c>
    </row>
    <row r="76" spans="1:8">
      <c r="A76" s="33" t="s">
        <v>10944</v>
      </c>
      <c r="B76" s="34" t="b">
        <v>1</v>
      </c>
      <c r="C76" s="33">
        <f t="shared" si="2"/>
        <v>11</v>
      </c>
      <c r="D76" s="33" t="s">
        <v>57</v>
      </c>
      <c r="E76" s="33" t="s">
        <v>5205</v>
      </c>
      <c r="F76" s="33" t="s">
        <v>10945</v>
      </c>
      <c r="G76" s="33" t="str">
        <f t="shared" si="3"/>
        <v>서울숭인동</v>
      </c>
      <c r="H76" s="33" t="s">
        <v>10781</v>
      </c>
    </row>
    <row r="77" spans="1:8">
      <c r="A77" s="33" t="s">
        <v>10946</v>
      </c>
      <c r="B77" s="34" t="b">
        <v>1</v>
      </c>
      <c r="C77" s="33">
        <f t="shared" si="2"/>
        <v>11</v>
      </c>
      <c r="D77" s="33" t="s">
        <v>57</v>
      </c>
      <c r="E77" s="33" t="s">
        <v>5205</v>
      </c>
      <c r="F77" s="33" t="s">
        <v>10947</v>
      </c>
      <c r="G77" s="33" t="str">
        <f t="shared" si="3"/>
        <v>서울교남동</v>
      </c>
      <c r="H77" s="33" t="s">
        <v>10781</v>
      </c>
    </row>
    <row r="78" spans="1:8">
      <c r="A78" s="33" t="s">
        <v>10948</v>
      </c>
      <c r="B78" s="34" t="b">
        <v>1</v>
      </c>
      <c r="C78" s="33">
        <f t="shared" si="2"/>
        <v>11</v>
      </c>
      <c r="D78" s="33" t="s">
        <v>57</v>
      </c>
      <c r="E78" s="33" t="s">
        <v>5205</v>
      </c>
      <c r="F78" s="33" t="s">
        <v>10949</v>
      </c>
      <c r="G78" s="33" t="str">
        <f t="shared" si="3"/>
        <v>서울평동</v>
      </c>
      <c r="H78" s="33" t="s">
        <v>10781</v>
      </c>
    </row>
    <row r="79" spans="1:8">
      <c r="A79" s="33" t="s">
        <v>10950</v>
      </c>
      <c r="B79" s="34" t="b">
        <v>1</v>
      </c>
      <c r="C79" s="33">
        <f t="shared" si="2"/>
        <v>11</v>
      </c>
      <c r="D79" s="33" t="s">
        <v>57</v>
      </c>
      <c r="E79" s="33" t="s">
        <v>5205</v>
      </c>
      <c r="F79" s="33" t="s">
        <v>10951</v>
      </c>
      <c r="G79" s="33" t="str">
        <f t="shared" si="3"/>
        <v>서울송월동</v>
      </c>
      <c r="H79" s="33" t="s">
        <v>10781</v>
      </c>
    </row>
    <row r="80" spans="1:8">
      <c r="A80" s="33" t="s">
        <v>10952</v>
      </c>
      <c r="B80" s="34" t="b">
        <v>1</v>
      </c>
      <c r="C80" s="33">
        <f t="shared" si="2"/>
        <v>11</v>
      </c>
      <c r="D80" s="33" t="s">
        <v>57</v>
      </c>
      <c r="E80" s="33" t="s">
        <v>5205</v>
      </c>
      <c r="F80" s="33" t="s">
        <v>10953</v>
      </c>
      <c r="G80" s="33" t="str">
        <f t="shared" si="3"/>
        <v>서울홍파동</v>
      </c>
      <c r="H80" s="33" t="s">
        <v>10781</v>
      </c>
    </row>
    <row r="81" spans="1:8">
      <c r="A81" s="33" t="s">
        <v>10954</v>
      </c>
      <c r="B81" s="34" t="b">
        <v>1</v>
      </c>
      <c r="C81" s="33">
        <f t="shared" si="2"/>
        <v>11</v>
      </c>
      <c r="D81" s="33" t="s">
        <v>57</v>
      </c>
      <c r="E81" s="33" t="s">
        <v>5205</v>
      </c>
      <c r="F81" s="33" t="s">
        <v>10955</v>
      </c>
      <c r="G81" s="33" t="str">
        <f t="shared" si="3"/>
        <v>서울교북동</v>
      </c>
      <c r="H81" s="33" t="s">
        <v>10781</v>
      </c>
    </row>
    <row r="82" spans="1:8">
      <c r="A82" s="33" t="s">
        <v>10956</v>
      </c>
      <c r="B82" s="34" t="b">
        <v>1</v>
      </c>
      <c r="C82" s="33">
        <f t="shared" si="2"/>
        <v>11</v>
      </c>
      <c r="D82" s="33" t="s">
        <v>57</v>
      </c>
      <c r="E82" s="33" t="s">
        <v>5205</v>
      </c>
      <c r="F82" s="33" t="s">
        <v>10957</v>
      </c>
      <c r="G82" s="33" t="str">
        <f t="shared" si="3"/>
        <v>서울행촌동</v>
      </c>
      <c r="H82" s="33" t="s">
        <v>10781</v>
      </c>
    </row>
    <row r="83" spans="1:8">
      <c r="A83" s="33" t="s">
        <v>10958</v>
      </c>
      <c r="B83" s="34" t="b">
        <v>1</v>
      </c>
      <c r="C83" s="33">
        <f t="shared" si="2"/>
        <v>11</v>
      </c>
      <c r="D83" s="33" t="s">
        <v>57</v>
      </c>
      <c r="E83" s="33" t="s">
        <v>5205</v>
      </c>
      <c r="F83" s="33" t="s">
        <v>10959</v>
      </c>
      <c r="G83" s="33" t="str">
        <f t="shared" si="3"/>
        <v>서울구기동</v>
      </c>
      <c r="H83" s="33" t="s">
        <v>10781</v>
      </c>
    </row>
    <row r="84" spans="1:8">
      <c r="A84" s="33" t="s">
        <v>10960</v>
      </c>
      <c r="B84" s="34" t="b">
        <v>1</v>
      </c>
      <c r="C84" s="33">
        <f t="shared" si="2"/>
        <v>11</v>
      </c>
      <c r="D84" s="33" t="s">
        <v>57</v>
      </c>
      <c r="E84" s="33" t="s">
        <v>5205</v>
      </c>
      <c r="F84" s="33" t="s">
        <v>10961</v>
      </c>
      <c r="G84" s="33" t="str">
        <f t="shared" si="3"/>
        <v>서울평창동</v>
      </c>
      <c r="H84" s="33" t="s">
        <v>10781</v>
      </c>
    </row>
    <row r="85" spans="1:8">
      <c r="A85" s="33" t="s">
        <v>10962</v>
      </c>
      <c r="B85" s="34" t="b">
        <v>1</v>
      </c>
      <c r="C85" s="33">
        <f t="shared" si="2"/>
        <v>11</v>
      </c>
      <c r="D85" s="33" t="s">
        <v>57</v>
      </c>
      <c r="E85" s="33" t="s">
        <v>5205</v>
      </c>
      <c r="F85" s="33" t="s">
        <v>10963</v>
      </c>
      <c r="G85" s="33" t="str">
        <f t="shared" si="3"/>
        <v>서울부암동</v>
      </c>
      <c r="H85" s="33" t="s">
        <v>10781</v>
      </c>
    </row>
    <row r="86" spans="1:8">
      <c r="A86" s="33" t="s">
        <v>10964</v>
      </c>
      <c r="B86" s="34" t="b">
        <v>1</v>
      </c>
      <c r="C86" s="33">
        <f t="shared" si="2"/>
        <v>11</v>
      </c>
      <c r="D86" s="33" t="s">
        <v>57</v>
      </c>
      <c r="E86" s="33" t="s">
        <v>5205</v>
      </c>
      <c r="F86" s="33" t="s">
        <v>10965</v>
      </c>
      <c r="G86" s="33" t="str">
        <f t="shared" si="3"/>
        <v>서울홍지동</v>
      </c>
      <c r="H86" s="33" t="s">
        <v>10781</v>
      </c>
    </row>
    <row r="87" spans="1:8">
      <c r="A87" s="33" t="s">
        <v>10966</v>
      </c>
      <c r="B87" s="34" t="b">
        <v>1</v>
      </c>
      <c r="C87" s="33">
        <f t="shared" si="2"/>
        <v>11</v>
      </c>
      <c r="D87" s="33" t="s">
        <v>57</v>
      </c>
      <c r="E87" s="33" t="s">
        <v>5205</v>
      </c>
      <c r="F87" s="33" t="s">
        <v>10967</v>
      </c>
      <c r="G87" s="33" t="str">
        <f t="shared" si="3"/>
        <v>서울신영동</v>
      </c>
      <c r="H87" s="33" t="s">
        <v>10781</v>
      </c>
    </row>
    <row r="88" spans="1:8">
      <c r="A88" s="33" t="s">
        <v>10968</v>
      </c>
      <c r="B88" s="34" t="b">
        <v>1</v>
      </c>
      <c r="C88" s="33">
        <f t="shared" si="2"/>
        <v>11</v>
      </c>
      <c r="D88" s="33" t="s">
        <v>57</v>
      </c>
      <c r="E88" s="33" t="s">
        <v>5205</v>
      </c>
      <c r="F88" s="33" t="s">
        <v>10969</v>
      </c>
      <c r="G88" s="33" t="str">
        <f t="shared" si="3"/>
        <v>서울무악동</v>
      </c>
      <c r="H88" s="33" t="s">
        <v>10781</v>
      </c>
    </row>
    <row r="89" spans="1:8">
      <c r="A89" s="33" t="s">
        <v>10970</v>
      </c>
      <c r="B89" s="34" t="b">
        <v>1</v>
      </c>
      <c r="C89" s="33">
        <f t="shared" si="2"/>
        <v>11</v>
      </c>
      <c r="D89" s="33" t="s">
        <v>57</v>
      </c>
      <c r="E89" s="33" t="s">
        <v>302</v>
      </c>
      <c r="F89" s="33" t="s">
        <v>10971</v>
      </c>
      <c r="G89" s="33" t="str">
        <f t="shared" si="3"/>
        <v>서울무교동</v>
      </c>
      <c r="H89" s="33" t="s">
        <v>10781</v>
      </c>
    </row>
    <row r="90" spans="1:8">
      <c r="A90" s="33" t="s">
        <v>10972</v>
      </c>
      <c r="B90" s="34" t="b">
        <v>1</v>
      </c>
      <c r="C90" s="33">
        <f t="shared" si="2"/>
        <v>11</v>
      </c>
      <c r="D90" s="33" t="s">
        <v>57</v>
      </c>
      <c r="E90" s="33" t="s">
        <v>302</v>
      </c>
      <c r="F90" s="33" t="s">
        <v>10973</v>
      </c>
      <c r="G90" s="33" t="str">
        <f t="shared" si="3"/>
        <v>서울다동</v>
      </c>
      <c r="H90" s="33" t="s">
        <v>10781</v>
      </c>
    </row>
    <row r="91" spans="1:8">
      <c r="A91" s="33" t="s">
        <v>10974</v>
      </c>
      <c r="B91" s="34" t="b">
        <v>1</v>
      </c>
      <c r="C91" s="33">
        <f t="shared" si="2"/>
        <v>11</v>
      </c>
      <c r="D91" s="33" t="s">
        <v>57</v>
      </c>
      <c r="E91" s="33" t="s">
        <v>302</v>
      </c>
      <c r="F91" s="33" t="s">
        <v>10975</v>
      </c>
      <c r="G91" s="33" t="str">
        <f t="shared" si="3"/>
        <v>서울태평로1가</v>
      </c>
      <c r="H91" s="33" t="s">
        <v>10781</v>
      </c>
    </row>
    <row r="92" spans="1:8">
      <c r="A92" s="33" t="s">
        <v>10976</v>
      </c>
      <c r="B92" s="34" t="b">
        <v>1</v>
      </c>
      <c r="C92" s="33">
        <f t="shared" si="2"/>
        <v>11</v>
      </c>
      <c r="D92" s="33" t="s">
        <v>57</v>
      </c>
      <c r="E92" s="33" t="s">
        <v>302</v>
      </c>
      <c r="F92" s="33" t="s">
        <v>10977</v>
      </c>
      <c r="G92" s="33" t="str">
        <f t="shared" si="3"/>
        <v>서울을지로1가</v>
      </c>
      <c r="H92" s="33" t="s">
        <v>10781</v>
      </c>
    </row>
    <row r="93" spans="1:8">
      <c r="A93" s="33" t="s">
        <v>10978</v>
      </c>
      <c r="B93" s="34" t="b">
        <v>1</v>
      </c>
      <c r="C93" s="33">
        <f t="shared" si="2"/>
        <v>11</v>
      </c>
      <c r="D93" s="33" t="s">
        <v>57</v>
      </c>
      <c r="E93" s="33" t="s">
        <v>302</v>
      </c>
      <c r="F93" s="33" t="s">
        <v>10979</v>
      </c>
      <c r="G93" s="33" t="str">
        <f t="shared" si="3"/>
        <v>서울을지로2가</v>
      </c>
      <c r="H93" s="33" t="s">
        <v>10781</v>
      </c>
    </row>
    <row r="94" spans="1:8">
      <c r="A94" s="33" t="s">
        <v>10980</v>
      </c>
      <c r="B94" s="34" t="b">
        <v>1</v>
      </c>
      <c r="C94" s="33">
        <f t="shared" si="2"/>
        <v>11</v>
      </c>
      <c r="D94" s="33" t="s">
        <v>57</v>
      </c>
      <c r="E94" s="33" t="s">
        <v>302</v>
      </c>
      <c r="F94" s="33" t="s">
        <v>10981</v>
      </c>
      <c r="G94" s="33" t="str">
        <f t="shared" si="3"/>
        <v>서울남대문로1가</v>
      </c>
      <c r="H94" s="33" t="s">
        <v>10781</v>
      </c>
    </row>
    <row r="95" spans="1:8">
      <c r="A95" s="33" t="s">
        <v>10982</v>
      </c>
      <c r="B95" s="34" t="b">
        <v>1</v>
      </c>
      <c r="C95" s="33">
        <f t="shared" si="2"/>
        <v>11</v>
      </c>
      <c r="D95" s="33" t="s">
        <v>57</v>
      </c>
      <c r="E95" s="33" t="s">
        <v>302</v>
      </c>
      <c r="F95" s="33" t="s">
        <v>10983</v>
      </c>
      <c r="G95" s="33" t="str">
        <f t="shared" si="3"/>
        <v>서울삼각동</v>
      </c>
      <c r="H95" s="33" t="s">
        <v>10781</v>
      </c>
    </row>
    <row r="96" spans="1:8">
      <c r="A96" s="33" t="s">
        <v>10984</v>
      </c>
      <c r="B96" s="34" t="b">
        <v>1</v>
      </c>
      <c r="C96" s="33">
        <f t="shared" si="2"/>
        <v>11</v>
      </c>
      <c r="D96" s="33" t="s">
        <v>57</v>
      </c>
      <c r="E96" s="33" t="s">
        <v>302</v>
      </c>
      <c r="F96" s="33" t="s">
        <v>10985</v>
      </c>
      <c r="G96" s="33" t="str">
        <f t="shared" si="3"/>
        <v>서울수하동</v>
      </c>
      <c r="H96" s="33" t="s">
        <v>10781</v>
      </c>
    </row>
    <row r="97" spans="1:8">
      <c r="A97" s="33" t="s">
        <v>10986</v>
      </c>
      <c r="B97" s="34" t="b">
        <v>1</v>
      </c>
      <c r="C97" s="33">
        <f t="shared" si="2"/>
        <v>11</v>
      </c>
      <c r="D97" s="33" t="s">
        <v>57</v>
      </c>
      <c r="E97" s="33" t="s">
        <v>302</v>
      </c>
      <c r="F97" s="33" t="s">
        <v>10987</v>
      </c>
      <c r="G97" s="33" t="str">
        <f t="shared" si="3"/>
        <v>서울장교동</v>
      </c>
      <c r="H97" s="33" t="s">
        <v>10781</v>
      </c>
    </row>
    <row r="98" spans="1:8">
      <c r="A98" s="33" t="s">
        <v>10988</v>
      </c>
      <c r="B98" s="34" t="b">
        <v>1</v>
      </c>
      <c r="C98" s="33">
        <f t="shared" si="2"/>
        <v>11</v>
      </c>
      <c r="D98" s="33" t="s">
        <v>57</v>
      </c>
      <c r="E98" s="33" t="s">
        <v>302</v>
      </c>
      <c r="F98" s="33" t="s">
        <v>10989</v>
      </c>
      <c r="G98" s="33" t="str">
        <f t="shared" si="3"/>
        <v>서울수표동</v>
      </c>
      <c r="H98" s="33" t="s">
        <v>10781</v>
      </c>
    </row>
    <row r="99" spans="1:8">
      <c r="A99" s="33" t="s">
        <v>10990</v>
      </c>
      <c r="B99" s="34" t="b">
        <v>1</v>
      </c>
      <c r="C99" s="33">
        <f t="shared" si="2"/>
        <v>11</v>
      </c>
      <c r="D99" s="33" t="s">
        <v>57</v>
      </c>
      <c r="E99" s="33" t="s">
        <v>302</v>
      </c>
      <c r="F99" s="33" t="s">
        <v>10991</v>
      </c>
      <c r="G99" s="33" t="str">
        <f t="shared" si="3"/>
        <v>서울소공동</v>
      </c>
      <c r="H99" s="33" t="s">
        <v>10781</v>
      </c>
    </row>
    <row r="100" spans="1:8">
      <c r="A100" s="33" t="s">
        <v>10992</v>
      </c>
      <c r="B100" s="34" t="b">
        <v>1</v>
      </c>
      <c r="C100" s="33">
        <f t="shared" si="2"/>
        <v>11</v>
      </c>
      <c r="D100" s="33" t="s">
        <v>57</v>
      </c>
      <c r="E100" s="33" t="s">
        <v>302</v>
      </c>
      <c r="F100" s="33" t="s">
        <v>10993</v>
      </c>
      <c r="G100" s="33" t="str">
        <f t="shared" si="3"/>
        <v>서울남창동</v>
      </c>
      <c r="H100" s="33" t="s">
        <v>10781</v>
      </c>
    </row>
    <row r="101" spans="1:8">
      <c r="A101" s="33" t="s">
        <v>10994</v>
      </c>
      <c r="B101" s="34" t="b">
        <v>1</v>
      </c>
      <c r="C101" s="33">
        <f t="shared" si="2"/>
        <v>11</v>
      </c>
      <c r="D101" s="33" t="s">
        <v>57</v>
      </c>
      <c r="E101" s="33" t="s">
        <v>302</v>
      </c>
      <c r="F101" s="33" t="s">
        <v>10995</v>
      </c>
      <c r="G101" s="33" t="str">
        <f t="shared" si="3"/>
        <v>서울북창동</v>
      </c>
      <c r="H101" s="33" t="s">
        <v>10781</v>
      </c>
    </row>
    <row r="102" spans="1:8">
      <c r="A102" s="33" t="s">
        <v>10996</v>
      </c>
      <c r="B102" s="34" t="b">
        <v>1</v>
      </c>
      <c r="C102" s="33">
        <f t="shared" si="2"/>
        <v>11</v>
      </c>
      <c r="D102" s="33" t="s">
        <v>57</v>
      </c>
      <c r="E102" s="33" t="s">
        <v>302</v>
      </c>
      <c r="F102" s="33" t="s">
        <v>10997</v>
      </c>
      <c r="G102" s="33" t="str">
        <f t="shared" si="3"/>
        <v>서울태평로2가</v>
      </c>
      <c r="H102" s="33" t="s">
        <v>10781</v>
      </c>
    </row>
    <row r="103" spans="1:8">
      <c r="A103" s="33" t="s">
        <v>10998</v>
      </c>
      <c r="B103" s="34" t="b">
        <v>1</v>
      </c>
      <c r="C103" s="33">
        <f t="shared" si="2"/>
        <v>11</v>
      </c>
      <c r="D103" s="33" t="s">
        <v>57</v>
      </c>
      <c r="E103" s="33" t="s">
        <v>302</v>
      </c>
      <c r="F103" s="33" t="s">
        <v>10999</v>
      </c>
      <c r="G103" s="33" t="str">
        <f t="shared" si="3"/>
        <v>서울남대문로2가</v>
      </c>
      <c r="H103" s="33" t="s">
        <v>10781</v>
      </c>
    </row>
    <row r="104" spans="1:8">
      <c r="A104" s="33" t="s">
        <v>11000</v>
      </c>
      <c r="B104" s="34" t="b">
        <v>1</v>
      </c>
      <c r="C104" s="33">
        <f t="shared" si="2"/>
        <v>11</v>
      </c>
      <c r="D104" s="33" t="s">
        <v>57</v>
      </c>
      <c r="E104" s="33" t="s">
        <v>302</v>
      </c>
      <c r="F104" s="33" t="s">
        <v>11001</v>
      </c>
      <c r="G104" s="33" t="str">
        <f t="shared" si="3"/>
        <v>서울남대문로3가</v>
      </c>
      <c r="H104" s="33" t="s">
        <v>10781</v>
      </c>
    </row>
    <row r="105" spans="1:8">
      <c r="A105" s="33" t="s">
        <v>11002</v>
      </c>
      <c r="B105" s="34" t="b">
        <v>1</v>
      </c>
      <c r="C105" s="33">
        <f t="shared" si="2"/>
        <v>11</v>
      </c>
      <c r="D105" s="33" t="s">
        <v>57</v>
      </c>
      <c r="E105" s="33" t="s">
        <v>302</v>
      </c>
      <c r="F105" s="33" t="s">
        <v>11003</v>
      </c>
      <c r="G105" s="33" t="str">
        <f t="shared" si="3"/>
        <v>서울남대문로4가</v>
      </c>
      <c r="H105" s="33" t="s">
        <v>10781</v>
      </c>
    </row>
    <row r="106" spans="1:8">
      <c r="A106" s="33" t="s">
        <v>11004</v>
      </c>
      <c r="B106" s="34" t="b">
        <v>1</v>
      </c>
      <c r="C106" s="33">
        <f t="shared" si="2"/>
        <v>11</v>
      </c>
      <c r="D106" s="33" t="s">
        <v>57</v>
      </c>
      <c r="E106" s="33" t="s">
        <v>302</v>
      </c>
      <c r="F106" s="33" t="s">
        <v>11005</v>
      </c>
      <c r="G106" s="33" t="str">
        <f t="shared" si="3"/>
        <v>서울남대문로5가</v>
      </c>
      <c r="H106" s="33" t="s">
        <v>10781</v>
      </c>
    </row>
    <row r="107" spans="1:8">
      <c r="A107" s="33" t="s">
        <v>11006</v>
      </c>
      <c r="B107" s="34" t="b">
        <v>1</v>
      </c>
      <c r="C107" s="33">
        <f t="shared" si="2"/>
        <v>11</v>
      </c>
      <c r="D107" s="33" t="s">
        <v>57</v>
      </c>
      <c r="E107" s="33" t="s">
        <v>302</v>
      </c>
      <c r="F107" s="33" t="s">
        <v>11007</v>
      </c>
      <c r="G107" s="33" t="str">
        <f t="shared" si="3"/>
        <v>서울봉래동1가</v>
      </c>
      <c r="H107" s="33" t="s">
        <v>10781</v>
      </c>
    </row>
    <row r="108" spans="1:8">
      <c r="A108" s="33" t="s">
        <v>11008</v>
      </c>
      <c r="B108" s="34" t="b">
        <v>1</v>
      </c>
      <c r="C108" s="33">
        <f t="shared" si="2"/>
        <v>11</v>
      </c>
      <c r="D108" s="33" t="s">
        <v>57</v>
      </c>
      <c r="E108" s="33" t="s">
        <v>302</v>
      </c>
      <c r="F108" s="33" t="s">
        <v>11009</v>
      </c>
      <c r="G108" s="33" t="str">
        <f t="shared" si="3"/>
        <v>서울봉래동2가</v>
      </c>
      <c r="H108" s="33" t="s">
        <v>10781</v>
      </c>
    </row>
    <row r="109" spans="1:8">
      <c r="A109" s="33" t="s">
        <v>11010</v>
      </c>
      <c r="B109" s="34" t="b">
        <v>1</v>
      </c>
      <c r="C109" s="33">
        <f t="shared" si="2"/>
        <v>11</v>
      </c>
      <c r="D109" s="33" t="s">
        <v>57</v>
      </c>
      <c r="E109" s="33" t="s">
        <v>302</v>
      </c>
      <c r="F109" s="33" t="s">
        <v>11011</v>
      </c>
      <c r="G109" s="33" t="str">
        <f t="shared" si="3"/>
        <v>서울회현동1가</v>
      </c>
      <c r="H109" s="33" t="s">
        <v>10781</v>
      </c>
    </row>
    <row r="110" spans="1:8">
      <c r="A110" s="33" t="s">
        <v>11012</v>
      </c>
      <c r="B110" s="34" t="b">
        <v>1</v>
      </c>
      <c r="C110" s="33">
        <f t="shared" si="2"/>
        <v>11</v>
      </c>
      <c r="D110" s="33" t="s">
        <v>57</v>
      </c>
      <c r="E110" s="33" t="s">
        <v>302</v>
      </c>
      <c r="F110" s="33" t="s">
        <v>11013</v>
      </c>
      <c r="G110" s="33" t="str">
        <f t="shared" si="3"/>
        <v>서울회현동2가</v>
      </c>
      <c r="H110" s="33" t="s">
        <v>10781</v>
      </c>
    </row>
    <row r="111" spans="1:8">
      <c r="A111" s="33" t="s">
        <v>11014</v>
      </c>
      <c r="B111" s="34" t="b">
        <v>1</v>
      </c>
      <c r="C111" s="33">
        <f t="shared" si="2"/>
        <v>11</v>
      </c>
      <c r="D111" s="33" t="s">
        <v>57</v>
      </c>
      <c r="E111" s="33" t="s">
        <v>302</v>
      </c>
      <c r="F111" s="33" t="s">
        <v>11015</v>
      </c>
      <c r="G111" s="33" t="str">
        <f t="shared" si="3"/>
        <v>서울회현동3가</v>
      </c>
      <c r="H111" s="33" t="s">
        <v>10781</v>
      </c>
    </row>
    <row r="112" spans="1:8">
      <c r="A112" s="33" t="s">
        <v>11016</v>
      </c>
      <c r="B112" s="34" t="b">
        <v>1</v>
      </c>
      <c r="C112" s="33">
        <f t="shared" si="2"/>
        <v>11</v>
      </c>
      <c r="D112" s="33" t="s">
        <v>57</v>
      </c>
      <c r="E112" s="33" t="s">
        <v>302</v>
      </c>
      <c r="F112" s="33" t="s">
        <v>11017</v>
      </c>
      <c r="G112" s="33" t="str">
        <f t="shared" si="3"/>
        <v>서울충무로1가</v>
      </c>
      <c r="H112" s="33" t="s">
        <v>10781</v>
      </c>
    </row>
    <row r="113" spans="1:8">
      <c r="A113" s="33" t="s">
        <v>11018</v>
      </c>
      <c r="B113" s="34" t="b">
        <v>1</v>
      </c>
      <c r="C113" s="33">
        <f t="shared" si="2"/>
        <v>11</v>
      </c>
      <c r="D113" s="33" t="s">
        <v>57</v>
      </c>
      <c r="E113" s="33" t="s">
        <v>302</v>
      </c>
      <c r="F113" s="33" t="s">
        <v>11019</v>
      </c>
      <c r="G113" s="33" t="str">
        <f t="shared" si="3"/>
        <v>서울충무로2가</v>
      </c>
      <c r="H113" s="33" t="s">
        <v>10781</v>
      </c>
    </row>
    <row r="114" spans="1:8">
      <c r="A114" s="33" t="s">
        <v>11020</v>
      </c>
      <c r="B114" s="34" t="b">
        <v>1</v>
      </c>
      <c r="C114" s="33">
        <f t="shared" si="2"/>
        <v>11</v>
      </c>
      <c r="D114" s="33" t="s">
        <v>57</v>
      </c>
      <c r="E114" s="33" t="s">
        <v>302</v>
      </c>
      <c r="F114" s="33" t="s">
        <v>11021</v>
      </c>
      <c r="G114" s="33" t="str">
        <f t="shared" si="3"/>
        <v>서울명동1가</v>
      </c>
      <c r="H114" s="33" t="s">
        <v>10781</v>
      </c>
    </row>
    <row r="115" spans="1:8">
      <c r="A115" s="33" t="s">
        <v>11022</v>
      </c>
      <c r="B115" s="34" t="b">
        <v>1</v>
      </c>
      <c r="C115" s="33">
        <f t="shared" si="2"/>
        <v>11</v>
      </c>
      <c r="D115" s="33" t="s">
        <v>57</v>
      </c>
      <c r="E115" s="33" t="s">
        <v>302</v>
      </c>
      <c r="F115" s="33" t="s">
        <v>11023</v>
      </c>
      <c r="G115" s="33" t="str">
        <f t="shared" si="3"/>
        <v>서울명동2가</v>
      </c>
      <c r="H115" s="33" t="s">
        <v>10781</v>
      </c>
    </row>
    <row r="116" spans="1:8">
      <c r="A116" s="33" t="s">
        <v>11024</v>
      </c>
      <c r="B116" s="34" t="b">
        <v>1</v>
      </c>
      <c r="C116" s="33">
        <f t="shared" si="2"/>
        <v>11</v>
      </c>
      <c r="D116" s="33" t="s">
        <v>57</v>
      </c>
      <c r="E116" s="33" t="s">
        <v>302</v>
      </c>
      <c r="F116" s="33" t="s">
        <v>11025</v>
      </c>
      <c r="G116" s="33" t="str">
        <f t="shared" si="3"/>
        <v>서울남산동1가</v>
      </c>
      <c r="H116" s="33" t="s">
        <v>10781</v>
      </c>
    </row>
    <row r="117" spans="1:8">
      <c r="A117" s="33" t="s">
        <v>11026</v>
      </c>
      <c r="B117" s="34" t="b">
        <v>1</v>
      </c>
      <c r="C117" s="33">
        <f t="shared" si="2"/>
        <v>11</v>
      </c>
      <c r="D117" s="33" t="s">
        <v>57</v>
      </c>
      <c r="E117" s="33" t="s">
        <v>302</v>
      </c>
      <c r="F117" s="33" t="s">
        <v>11027</v>
      </c>
      <c r="G117" s="33" t="str">
        <f t="shared" si="3"/>
        <v>서울남산동2가</v>
      </c>
      <c r="H117" s="33" t="s">
        <v>10781</v>
      </c>
    </row>
    <row r="118" spans="1:8">
      <c r="A118" s="33" t="s">
        <v>11028</v>
      </c>
      <c r="B118" s="34" t="b">
        <v>1</v>
      </c>
      <c r="C118" s="33">
        <f t="shared" si="2"/>
        <v>11</v>
      </c>
      <c r="D118" s="33" t="s">
        <v>57</v>
      </c>
      <c r="E118" s="33" t="s">
        <v>302</v>
      </c>
      <c r="F118" s="33" t="s">
        <v>11029</v>
      </c>
      <c r="G118" s="33" t="str">
        <f t="shared" si="3"/>
        <v>서울남산동3가</v>
      </c>
      <c r="H118" s="33" t="s">
        <v>10781</v>
      </c>
    </row>
    <row r="119" spans="1:8">
      <c r="A119" s="33" t="s">
        <v>11030</v>
      </c>
      <c r="B119" s="34" t="b">
        <v>1</v>
      </c>
      <c r="C119" s="33">
        <f t="shared" si="2"/>
        <v>11</v>
      </c>
      <c r="D119" s="33" t="s">
        <v>57</v>
      </c>
      <c r="E119" s="33" t="s">
        <v>302</v>
      </c>
      <c r="F119" s="33" t="s">
        <v>11031</v>
      </c>
      <c r="G119" s="33" t="str">
        <f t="shared" si="3"/>
        <v>서울저동1가</v>
      </c>
      <c r="H119" s="33" t="s">
        <v>10781</v>
      </c>
    </row>
    <row r="120" spans="1:8">
      <c r="A120" s="33" t="s">
        <v>11032</v>
      </c>
      <c r="B120" s="34" t="b">
        <v>1</v>
      </c>
      <c r="C120" s="33">
        <f t="shared" si="2"/>
        <v>11</v>
      </c>
      <c r="D120" s="33" t="s">
        <v>57</v>
      </c>
      <c r="E120" s="33" t="s">
        <v>302</v>
      </c>
      <c r="F120" s="33" t="s">
        <v>11033</v>
      </c>
      <c r="G120" s="33" t="str">
        <f t="shared" si="3"/>
        <v>서울충무로4가</v>
      </c>
      <c r="H120" s="33" t="s">
        <v>10781</v>
      </c>
    </row>
    <row r="121" spans="1:8">
      <c r="A121" s="33" t="s">
        <v>11034</v>
      </c>
      <c r="B121" s="34" t="b">
        <v>1</v>
      </c>
      <c r="C121" s="33">
        <f t="shared" si="2"/>
        <v>11</v>
      </c>
      <c r="D121" s="33" t="s">
        <v>57</v>
      </c>
      <c r="E121" s="33" t="s">
        <v>302</v>
      </c>
      <c r="F121" s="33" t="s">
        <v>11035</v>
      </c>
      <c r="G121" s="33" t="str">
        <f t="shared" si="3"/>
        <v>서울충무로5가</v>
      </c>
      <c r="H121" s="33" t="s">
        <v>10781</v>
      </c>
    </row>
    <row r="122" spans="1:8">
      <c r="A122" s="33" t="s">
        <v>11036</v>
      </c>
      <c r="B122" s="34" t="b">
        <v>1</v>
      </c>
      <c r="C122" s="33">
        <f t="shared" si="2"/>
        <v>11</v>
      </c>
      <c r="D122" s="33" t="s">
        <v>57</v>
      </c>
      <c r="E122" s="33" t="s">
        <v>302</v>
      </c>
      <c r="F122" s="33" t="s">
        <v>11037</v>
      </c>
      <c r="G122" s="33" t="str">
        <f t="shared" si="3"/>
        <v>서울인현동2가</v>
      </c>
      <c r="H122" s="33" t="s">
        <v>10781</v>
      </c>
    </row>
    <row r="123" spans="1:8">
      <c r="A123" s="33" t="s">
        <v>11038</v>
      </c>
      <c r="B123" s="34" t="b">
        <v>1</v>
      </c>
      <c r="C123" s="33">
        <f t="shared" si="2"/>
        <v>11</v>
      </c>
      <c r="D123" s="33" t="s">
        <v>57</v>
      </c>
      <c r="E123" s="33" t="s">
        <v>302</v>
      </c>
      <c r="F123" s="33" t="s">
        <v>11039</v>
      </c>
      <c r="G123" s="33" t="str">
        <f t="shared" si="3"/>
        <v>서울예관동</v>
      </c>
      <c r="H123" s="33" t="s">
        <v>10781</v>
      </c>
    </row>
    <row r="124" spans="1:8">
      <c r="A124" s="33" t="s">
        <v>11040</v>
      </c>
      <c r="B124" s="34" t="b">
        <v>1</v>
      </c>
      <c r="C124" s="33">
        <f t="shared" si="2"/>
        <v>11</v>
      </c>
      <c r="D124" s="33" t="s">
        <v>57</v>
      </c>
      <c r="E124" s="33" t="s">
        <v>302</v>
      </c>
      <c r="F124" s="33" t="s">
        <v>11041</v>
      </c>
      <c r="G124" s="33" t="str">
        <f t="shared" si="3"/>
        <v>서울묵정동</v>
      </c>
      <c r="H124" s="33" t="s">
        <v>10781</v>
      </c>
    </row>
    <row r="125" spans="1:8">
      <c r="A125" s="33" t="s">
        <v>11042</v>
      </c>
      <c r="B125" s="34" t="b">
        <v>1</v>
      </c>
      <c r="C125" s="33">
        <f t="shared" si="2"/>
        <v>11</v>
      </c>
      <c r="D125" s="33" t="s">
        <v>57</v>
      </c>
      <c r="E125" s="33" t="s">
        <v>302</v>
      </c>
      <c r="F125" s="33" t="s">
        <v>11043</v>
      </c>
      <c r="G125" s="33" t="str">
        <f t="shared" si="3"/>
        <v>서울필동1가</v>
      </c>
      <c r="H125" s="33" t="s">
        <v>10781</v>
      </c>
    </row>
    <row r="126" spans="1:8">
      <c r="A126" s="33" t="s">
        <v>11044</v>
      </c>
      <c r="B126" s="34" t="b">
        <v>1</v>
      </c>
      <c r="C126" s="33">
        <f t="shared" si="2"/>
        <v>11</v>
      </c>
      <c r="D126" s="33" t="s">
        <v>57</v>
      </c>
      <c r="E126" s="33" t="s">
        <v>302</v>
      </c>
      <c r="F126" s="33" t="s">
        <v>11045</v>
      </c>
      <c r="G126" s="33" t="str">
        <f t="shared" si="3"/>
        <v>서울필동2가</v>
      </c>
      <c r="H126" s="33" t="s">
        <v>10781</v>
      </c>
    </row>
    <row r="127" spans="1:8">
      <c r="A127" s="33" t="s">
        <v>11046</v>
      </c>
      <c r="B127" s="34" t="b">
        <v>1</v>
      </c>
      <c r="C127" s="33">
        <f t="shared" si="2"/>
        <v>11</v>
      </c>
      <c r="D127" s="33" t="s">
        <v>57</v>
      </c>
      <c r="E127" s="33" t="s">
        <v>302</v>
      </c>
      <c r="F127" s="33" t="s">
        <v>11047</v>
      </c>
      <c r="G127" s="33" t="str">
        <f t="shared" si="3"/>
        <v>서울필동3가</v>
      </c>
      <c r="H127" s="33" t="s">
        <v>10781</v>
      </c>
    </row>
    <row r="128" spans="1:8">
      <c r="A128" s="33" t="s">
        <v>11048</v>
      </c>
      <c r="B128" s="34" t="b">
        <v>1</v>
      </c>
      <c r="C128" s="33">
        <f t="shared" si="2"/>
        <v>11</v>
      </c>
      <c r="D128" s="33" t="s">
        <v>57</v>
      </c>
      <c r="E128" s="33" t="s">
        <v>302</v>
      </c>
      <c r="F128" s="33" t="s">
        <v>11049</v>
      </c>
      <c r="G128" s="33" t="str">
        <f t="shared" si="3"/>
        <v>서울남학동</v>
      </c>
      <c r="H128" s="33" t="s">
        <v>10781</v>
      </c>
    </row>
    <row r="129" spans="1:8">
      <c r="A129" s="33" t="s">
        <v>11050</v>
      </c>
      <c r="B129" s="34" t="b">
        <v>1</v>
      </c>
      <c r="C129" s="33">
        <f t="shared" si="2"/>
        <v>11</v>
      </c>
      <c r="D129" s="33" t="s">
        <v>57</v>
      </c>
      <c r="E129" s="33" t="s">
        <v>302</v>
      </c>
      <c r="F129" s="33" t="s">
        <v>11051</v>
      </c>
      <c r="G129" s="33" t="str">
        <f t="shared" si="3"/>
        <v>서울주자동</v>
      </c>
      <c r="H129" s="33" t="s">
        <v>10781</v>
      </c>
    </row>
    <row r="130" spans="1:8">
      <c r="A130" s="33" t="s">
        <v>11052</v>
      </c>
      <c r="B130" s="34" t="b">
        <v>1</v>
      </c>
      <c r="C130" s="33">
        <f t="shared" ref="C130:C193" si="4">_xlfn.XLOOKUP(D130,I:I,J:J)</f>
        <v>11</v>
      </c>
      <c r="D130" s="33" t="s">
        <v>57</v>
      </c>
      <c r="E130" s="33" t="s">
        <v>302</v>
      </c>
      <c r="F130" s="33" t="s">
        <v>11053</v>
      </c>
      <c r="G130" s="33" t="str">
        <f t="shared" ref="G130:G193" si="5">D130&amp;F130</f>
        <v>서울예장동</v>
      </c>
      <c r="H130" s="33" t="s">
        <v>10781</v>
      </c>
    </row>
    <row r="131" spans="1:8">
      <c r="A131" s="33" t="s">
        <v>11054</v>
      </c>
      <c r="B131" s="34" t="b">
        <v>1</v>
      </c>
      <c r="C131" s="33">
        <f t="shared" si="4"/>
        <v>11</v>
      </c>
      <c r="D131" s="33" t="s">
        <v>57</v>
      </c>
      <c r="E131" s="33" t="s">
        <v>302</v>
      </c>
      <c r="F131" s="33" t="s">
        <v>11055</v>
      </c>
      <c r="G131" s="33" t="str">
        <f t="shared" si="5"/>
        <v>서울장충동1가</v>
      </c>
      <c r="H131" s="33" t="s">
        <v>10781</v>
      </c>
    </row>
    <row r="132" spans="1:8">
      <c r="A132" s="33" t="s">
        <v>11056</v>
      </c>
      <c r="B132" s="34" t="b">
        <v>1</v>
      </c>
      <c r="C132" s="33">
        <f t="shared" si="4"/>
        <v>11</v>
      </c>
      <c r="D132" s="33" t="s">
        <v>57</v>
      </c>
      <c r="E132" s="33" t="s">
        <v>302</v>
      </c>
      <c r="F132" s="33" t="s">
        <v>11057</v>
      </c>
      <c r="G132" s="33" t="str">
        <f t="shared" si="5"/>
        <v>서울장충동2가</v>
      </c>
      <c r="H132" s="33" t="s">
        <v>10781</v>
      </c>
    </row>
    <row r="133" spans="1:8">
      <c r="A133" s="33" t="s">
        <v>11058</v>
      </c>
      <c r="B133" s="34" t="b">
        <v>1</v>
      </c>
      <c r="C133" s="33">
        <f t="shared" si="4"/>
        <v>11</v>
      </c>
      <c r="D133" s="33" t="s">
        <v>57</v>
      </c>
      <c r="E133" s="33" t="s">
        <v>302</v>
      </c>
      <c r="F133" s="33" t="s">
        <v>11059</v>
      </c>
      <c r="G133" s="33" t="str">
        <f t="shared" si="5"/>
        <v>서울광희동1가</v>
      </c>
      <c r="H133" s="33" t="s">
        <v>10781</v>
      </c>
    </row>
    <row r="134" spans="1:8">
      <c r="A134" s="33" t="s">
        <v>11060</v>
      </c>
      <c r="B134" s="34" t="b">
        <v>1</v>
      </c>
      <c r="C134" s="33">
        <f t="shared" si="4"/>
        <v>11</v>
      </c>
      <c r="D134" s="33" t="s">
        <v>57</v>
      </c>
      <c r="E134" s="33" t="s">
        <v>302</v>
      </c>
      <c r="F134" s="33" t="s">
        <v>11061</v>
      </c>
      <c r="G134" s="33" t="str">
        <f t="shared" si="5"/>
        <v>서울광희동2가</v>
      </c>
      <c r="H134" s="33" t="s">
        <v>10781</v>
      </c>
    </row>
    <row r="135" spans="1:8">
      <c r="A135" s="33" t="s">
        <v>11062</v>
      </c>
      <c r="B135" s="34" t="b">
        <v>1</v>
      </c>
      <c r="C135" s="33">
        <f t="shared" si="4"/>
        <v>11</v>
      </c>
      <c r="D135" s="33" t="s">
        <v>57</v>
      </c>
      <c r="E135" s="33" t="s">
        <v>302</v>
      </c>
      <c r="F135" s="33" t="s">
        <v>11063</v>
      </c>
      <c r="G135" s="33" t="str">
        <f t="shared" si="5"/>
        <v>서울쌍림동</v>
      </c>
      <c r="H135" s="33" t="s">
        <v>10781</v>
      </c>
    </row>
    <row r="136" spans="1:8">
      <c r="A136" s="33" t="s">
        <v>11064</v>
      </c>
      <c r="B136" s="34" t="b">
        <v>1</v>
      </c>
      <c r="C136" s="33">
        <f t="shared" si="4"/>
        <v>11</v>
      </c>
      <c r="D136" s="33" t="s">
        <v>57</v>
      </c>
      <c r="E136" s="33" t="s">
        <v>302</v>
      </c>
      <c r="F136" s="33" t="s">
        <v>11065</v>
      </c>
      <c r="G136" s="33" t="str">
        <f t="shared" si="5"/>
        <v>서울을지로6가</v>
      </c>
      <c r="H136" s="33" t="s">
        <v>10781</v>
      </c>
    </row>
    <row r="137" spans="1:8">
      <c r="A137" s="33" t="s">
        <v>11066</v>
      </c>
      <c r="B137" s="34" t="b">
        <v>1</v>
      </c>
      <c r="C137" s="33">
        <f t="shared" si="4"/>
        <v>11</v>
      </c>
      <c r="D137" s="33" t="s">
        <v>57</v>
      </c>
      <c r="E137" s="33" t="s">
        <v>302</v>
      </c>
      <c r="F137" s="33" t="s">
        <v>11067</v>
      </c>
      <c r="G137" s="33" t="str">
        <f t="shared" si="5"/>
        <v>서울을지로7가</v>
      </c>
      <c r="H137" s="33" t="s">
        <v>10781</v>
      </c>
    </row>
    <row r="138" spans="1:8">
      <c r="A138" s="33" t="s">
        <v>11068</v>
      </c>
      <c r="B138" s="34" t="b">
        <v>1</v>
      </c>
      <c r="C138" s="33">
        <f t="shared" si="4"/>
        <v>11</v>
      </c>
      <c r="D138" s="33" t="s">
        <v>57</v>
      </c>
      <c r="E138" s="33" t="s">
        <v>302</v>
      </c>
      <c r="F138" s="33" t="s">
        <v>11069</v>
      </c>
      <c r="G138" s="33" t="str">
        <f t="shared" si="5"/>
        <v>서울을지로4가</v>
      </c>
      <c r="H138" s="33" t="s">
        <v>10781</v>
      </c>
    </row>
    <row r="139" spans="1:8">
      <c r="A139" s="33" t="s">
        <v>11070</v>
      </c>
      <c r="B139" s="34" t="b">
        <v>1</v>
      </c>
      <c r="C139" s="33">
        <f t="shared" si="4"/>
        <v>11</v>
      </c>
      <c r="D139" s="33" t="s">
        <v>57</v>
      </c>
      <c r="E139" s="33" t="s">
        <v>302</v>
      </c>
      <c r="F139" s="33" t="s">
        <v>11071</v>
      </c>
      <c r="G139" s="33" t="str">
        <f t="shared" si="5"/>
        <v>서울을지로5가</v>
      </c>
      <c r="H139" s="33" t="s">
        <v>10781</v>
      </c>
    </row>
    <row r="140" spans="1:8">
      <c r="A140" s="33" t="s">
        <v>11072</v>
      </c>
      <c r="B140" s="34" t="b">
        <v>1</v>
      </c>
      <c r="C140" s="33">
        <f t="shared" si="4"/>
        <v>11</v>
      </c>
      <c r="D140" s="33" t="s">
        <v>57</v>
      </c>
      <c r="E140" s="33" t="s">
        <v>302</v>
      </c>
      <c r="F140" s="33" t="s">
        <v>11073</v>
      </c>
      <c r="G140" s="33" t="str">
        <f t="shared" si="5"/>
        <v>서울주교동</v>
      </c>
      <c r="H140" s="33" t="s">
        <v>10781</v>
      </c>
    </row>
    <row r="141" spans="1:8">
      <c r="A141" s="33" t="s">
        <v>11074</v>
      </c>
      <c r="B141" s="34" t="b">
        <v>1</v>
      </c>
      <c r="C141" s="33">
        <f t="shared" si="4"/>
        <v>11</v>
      </c>
      <c r="D141" s="33" t="s">
        <v>57</v>
      </c>
      <c r="E141" s="33" t="s">
        <v>302</v>
      </c>
      <c r="F141" s="33" t="s">
        <v>11075</v>
      </c>
      <c r="G141" s="33" t="str">
        <f t="shared" si="5"/>
        <v>서울방산동</v>
      </c>
      <c r="H141" s="33" t="s">
        <v>10781</v>
      </c>
    </row>
    <row r="142" spans="1:8">
      <c r="A142" s="33" t="s">
        <v>11076</v>
      </c>
      <c r="B142" s="34" t="b">
        <v>1</v>
      </c>
      <c r="C142" s="33">
        <f t="shared" si="4"/>
        <v>11</v>
      </c>
      <c r="D142" s="33" t="s">
        <v>57</v>
      </c>
      <c r="E142" s="33" t="s">
        <v>302</v>
      </c>
      <c r="F142" s="33" t="s">
        <v>11077</v>
      </c>
      <c r="G142" s="33" t="str">
        <f t="shared" si="5"/>
        <v>서울오장동</v>
      </c>
      <c r="H142" s="33" t="s">
        <v>10781</v>
      </c>
    </row>
    <row r="143" spans="1:8">
      <c r="A143" s="33" t="s">
        <v>11078</v>
      </c>
      <c r="B143" s="34" t="b">
        <v>1</v>
      </c>
      <c r="C143" s="33">
        <f t="shared" si="4"/>
        <v>11</v>
      </c>
      <c r="D143" s="33" t="s">
        <v>57</v>
      </c>
      <c r="E143" s="33" t="s">
        <v>302</v>
      </c>
      <c r="F143" s="33" t="s">
        <v>11079</v>
      </c>
      <c r="G143" s="33" t="str">
        <f t="shared" si="5"/>
        <v>서울을지로3가</v>
      </c>
      <c r="H143" s="33" t="s">
        <v>10781</v>
      </c>
    </row>
    <row r="144" spans="1:8">
      <c r="A144" s="33" t="s">
        <v>11080</v>
      </c>
      <c r="B144" s="34" t="b">
        <v>1</v>
      </c>
      <c r="C144" s="33">
        <f t="shared" si="4"/>
        <v>11</v>
      </c>
      <c r="D144" s="33" t="s">
        <v>57</v>
      </c>
      <c r="E144" s="33" t="s">
        <v>302</v>
      </c>
      <c r="F144" s="33" t="s">
        <v>11081</v>
      </c>
      <c r="G144" s="33" t="str">
        <f t="shared" si="5"/>
        <v>서울입정동</v>
      </c>
      <c r="H144" s="33" t="s">
        <v>10781</v>
      </c>
    </row>
    <row r="145" spans="1:8">
      <c r="A145" s="33" t="s">
        <v>11082</v>
      </c>
      <c r="B145" s="34" t="b">
        <v>1</v>
      </c>
      <c r="C145" s="33">
        <f t="shared" si="4"/>
        <v>11</v>
      </c>
      <c r="D145" s="33" t="s">
        <v>57</v>
      </c>
      <c r="E145" s="33" t="s">
        <v>302</v>
      </c>
      <c r="F145" s="33" t="s">
        <v>11083</v>
      </c>
      <c r="G145" s="33" t="str">
        <f t="shared" si="5"/>
        <v>서울산림동</v>
      </c>
      <c r="H145" s="33" t="s">
        <v>10781</v>
      </c>
    </row>
    <row r="146" spans="1:8">
      <c r="A146" s="33" t="s">
        <v>11084</v>
      </c>
      <c r="B146" s="34" t="b">
        <v>1</v>
      </c>
      <c r="C146" s="33">
        <f t="shared" si="4"/>
        <v>11</v>
      </c>
      <c r="D146" s="33" t="s">
        <v>57</v>
      </c>
      <c r="E146" s="33" t="s">
        <v>302</v>
      </c>
      <c r="F146" s="33" t="s">
        <v>11085</v>
      </c>
      <c r="G146" s="33" t="str">
        <f t="shared" si="5"/>
        <v>서울충무로3가</v>
      </c>
      <c r="H146" s="33" t="s">
        <v>10781</v>
      </c>
    </row>
    <row r="147" spans="1:8">
      <c r="A147" s="33" t="s">
        <v>11086</v>
      </c>
      <c r="B147" s="34" t="b">
        <v>1</v>
      </c>
      <c r="C147" s="33">
        <f t="shared" si="4"/>
        <v>11</v>
      </c>
      <c r="D147" s="33" t="s">
        <v>57</v>
      </c>
      <c r="E147" s="33" t="s">
        <v>302</v>
      </c>
      <c r="F147" s="33" t="s">
        <v>11087</v>
      </c>
      <c r="G147" s="33" t="str">
        <f t="shared" si="5"/>
        <v>서울초동</v>
      </c>
      <c r="H147" s="33" t="s">
        <v>10781</v>
      </c>
    </row>
    <row r="148" spans="1:8">
      <c r="A148" s="33" t="s">
        <v>11088</v>
      </c>
      <c r="B148" s="34" t="b">
        <v>1</v>
      </c>
      <c r="C148" s="33">
        <f t="shared" si="4"/>
        <v>11</v>
      </c>
      <c r="D148" s="33" t="s">
        <v>57</v>
      </c>
      <c r="E148" s="33" t="s">
        <v>302</v>
      </c>
      <c r="F148" s="33" t="s">
        <v>11089</v>
      </c>
      <c r="G148" s="33" t="str">
        <f t="shared" si="5"/>
        <v>서울인현동1가</v>
      </c>
      <c r="H148" s="33" t="s">
        <v>10781</v>
      </c>
    </row>
    <row r="149" spans="1:8">
      <c r="A149" s="33" t="s">
        <v>11090</v>
      </c>
      <c r="B149" s="34" t="b">
        <v>1</v>
      </c>
      <c r="C149" s="33">
        <f t="shared" si="4"/>
        <v>11</v>
      </c>
      <c r="D149" s="33" t="s">
        <v>57</v>
      </c>
      <c r="E149" s="33" t="s">
        <v>302</v>
      </c>
      <c r="F149" s="33" t="s">
        <v>11091</v>
      </c>
      <c r="G149" s="33" t="str">
        <f t="shared" si="5"/>
        <v>서울저동2가</v>
      </c>
      <c r="H149" s="33" t="s">
        <v>10781</v>
      </c>
    </row>
    <row r="150" spans="1:8">
      <c r="A150" s="33" t="s">
        <v>11092</v>
      </c>
      <c r="B150" s="34" t="b">
        <v>1</v>
      </c>
      <c r="C150" s="33">
        <f t="shared" si="4"/>
        <v>11</v>
      </c>
      <c r="D150" s="33" t="s">
        <v>57</v>
      </c>
      <c r="E150" s="33" t="s">
        <v>302</v>
      </c>
      <c r="F150" s="33" t="s">
        <v>11093</v>
      </c>
      <c r="G150" s="33" t="str">
        <f t="shared" si="5"/>
        <v>서울신당동</v>
      </c>
      <c r="H150" s="33" t="s">
        <v>10781</v>
      </c>
    </row>
    <row r="151" spans="1:8">
      <c r="A151" s="33" t="s">
        <v>11094</v>
      </c>
      <c r="B151" s="34" t="b">
        <v>1</v>
      </c>
      <c r="C151" s="33">
        <f t="shared" si="4"/>
        <v>11</v>
      </c>
      <c r="D151" s="33" t="s">
        <v>57</v>
      </c>
      <c r="E151" s="33" t="s">
        <v>302</v>
      </c>
      <c r="F151" s="33" t="s">
        <v>11095</v>
      </c>
      <c r="G151" s="33" t="str">
        <f t="shared" si="5"/>
        <v>서울흥인동</v>
      </c>
      <c r="H151" s="33" t="s">
        <v>10781</v>
      </c>
    </row>
    <row r="152" spans="1:8">
      <c r="A152" s="33" t="s">
        <v>11096</v>
      </c>
      <c r="B152" s="34" t="b">
        <v>1</v>
      </c>
      <c r="C152" s="33">
        <f t="shared" si="4"/>
        <v>11</v>
      </c>
      <c r="D152" s="33" t="s">
        <v>57</v>
      </c>
      <c r="E152" s="33" t="s">
        <v>302</v>
      </c>
      <c r="F152" s="33" t="s">
        <v>11097</v>
      </c>
      <c r="G152" s="33" t="str">
        <f t="shared" si="5"/>
        <v>서울무학동</v>
      </c>
      <c r="H152" s="33" t="s">
        <v>10781</v>
      </c>
    </row>
    <row r="153" spans="1:8">
      <c r="A153" s="33" t="s">
        <v>11098</v>
      </c>
      <c r="B153" s="34" t="b">
        <v>1</v>
      </c>
      <c r="C153" s="33">
        <f t="shared" si="4"/>
        <v>11</v>
      </c>
      <c r="D153" s="33" t="s">
        <v>57</v>
      </c>
      <c r="E153" s="33" t="s">
        <v>302</v>
      </c>
      <c r="F153" s="33" t="s">
        <v>11099</v>
      </c>
      <c r="G153" s="33" t="str">
        <f t="shared" si="5"/>
        <v>서울황학동</v>
      </c>
      <c r="H153" s="33" t="s">
        <v>10781</v>
      </c>
    </row>
    <row r="154" spans="1:8">
      <c r="A154" s="33" t="s">
        <v>11100</v>
      </c>
      <c r="B154" s="34" t="b">
        <v>1</v>
      </c>
      <c r="C154" s="33">
        <f t="shared" si="4"/>
        <v>11</v>
      </c>
      <c r="D154" s="33" t="s">
        <v>57</v>
      </c>
      <c r="E154" s="33" t="s">
        <v>302</v>
      </c>
      <c r="F154" s="33" t="s">
        <v>11101</v>
      </c>
      <c r="G154" s="33" t="str">
        <f t="shared" si="5"/>
        <v>서울서소문동</v>
      </c>
      <c r="H154" s="33" t="s">
        <v>10781</v>
      </c>
    </row>
    <row r="155" spans="1:8">
      <c r="A155" s="33" t="s">
        <v>11102</v>
      </c>
      <c r="B155" s="34" t="b">
        <v>1</v>
      </c>
      <c r="C155" s="33">
        <f t="shared" si="4"/>
        <v>11</v>
      </c>
      <c r="D155" s="33" t="s">
        <v>57</v>
      </c>
      <c r="E155" s="33" t="s">
        <v>302</v>
      </c>
      <c r="F155" s="33" t="s">
        <v>11103</v>
      </c>
      <c r="G155" s="33" t="str">
        <f t="shared" si="5"/>
        <v>서울정동</v>
      </c>
      <c r="H155" s="33" t="s">
        <v>10781</v>
      </c>
    </row>
    <row r="156" spans="1:8">
      <c r="A156" s="33" t="s">
        <v>11104</v>
      </c>
      <c r="B156" s="34" t="b">
        <v>1</v>
      </c>
      <c r="C156" s="33">
        <f t="shared" si="4"/>
        <v>11</v>
      </c>
      <c r="D156" s="33" t="s">
        <v>57</v>
      </c>
      <c r="E156" s="33" t="s">
        <v>302</v>
      </c>
      <c r="F156" s="33" t="s">
        <v>11105</v>
      </c>
      <c r="G156" s="33" t="str">
        <f t="shared" si="5"/>
        <v>서울순화동</v>
      </c>
      <c r="H156" s="33" t="s">
        <v>10781</v>
      </c>
    </row>
    <row r="157" spans="1:8">
      <c r="A157" s="33" t="s">
        <v>11106</v>
      </c>
      <c r="B157" s="34" t="b">
        <v>1</v>
      </c>
      <c r="C157" s="33">
        <f t="shared" si="4"/>
        <v>11</v>
      </c>
      <c r="D157" s="33" t="s">
        <v>57</v>
      </c>
      <c r="E157" s="33" t="s">
        <v>302</v>
      </c>
      <c r="F157" s="33" t="s">
        <v>11107</v>
      </c>
      <c r="G157" s="33" t="str">
        <f t="shared" si="5"/>
        <v>서울의주로1가</v>
      </c>
      <c r="H157" s="33" t="s">
        <v>10781</v>
      </c>
    </row>
    <row r="158" spans="1:8">
      <c r="A158" s="33" t="s">
        <v>11108</v>
      </c>
      <c r="B158" s="34" t="b">
        <v>1</v>
      </c>
      <c r="C158" s="33">
        <f t="shared" si="4"/>
        <v>11</v>
      </c>
      <c r="D158" s="33" t="s">
        <v>57</v>
      </c>
      <c r="E158" s="33" t="s">
        <v>302</v>
      </c>
      <c r="F158" s="33" t="s">
        <v>11109</v>
      </c>
      <c r="G158" s="33" t="str">
        <f t="shared" si="5"/>
        <v>서울충정로1가</v>
      </c>
      <c r="H158" s="33" t="s">
        <v>10781</v>
      </c>
    </row>
    <row r="159" spans="1:8">
      <c r="A159" s="33" t="s">
        <v>11110</v>
      </c>
      <c r="B159" s="34" t="b">
        <v>1</v>
      </c>
      <c r="C159" s="33">
        <f t="shared" si="4"/>
        <v>11</v>
      </c>
      <c r="D159" s="33" t="s">
        <v>57</v>
      </c>
      <c r="E159" s="33" t="s">
        <v>302</v>
      </c>
      <c r="F159" s="33" t="s">
        <v>11111</v>
      </c>
      <c r="G159" s="33" t="str">
        <f t="shared" si="5"/>
        <v>서울중림동</v>
      </c>
      <c r="H159" s="33" t="s">
        <v>10781</v>
      </c>
    </row>
    <row r="160" spans="1:8">
      <c r="A160" s="33" t="s">
        <v>11112</v>
      </c>
      <c r="B160" s="34" t="b">
        <v>1</v>
      </c>
      <c r="C160" s="33">
        <f t="shared" si="4"/>
        <v>11</v>
      </c>
      <c r="D160" s="33" t="s">
        <v>57</v>
      </c>
      <c r="E160" s="33" t="s">
        <v>302</v>
      </c>
      <c r="F160" s="33" t="s">
        <v>11113</v>
      </c>
      <c r="G160" s="33" t="str">
        <f t="shared" si="5"/>
        <v>서울의주로2가</v>
      </c>
      <c r="H160" s="33" t="s">
        <v>10781</v>
      </c>
    </row>
    <row r="161" spans="1:8">
      <c r="A161" s="33" t="s">
        <v>11114</v>
      </c>
      <c r="B161" s="34" t="b">
        <v>1</v>
      </c>
      <c r="C161" s="33">
        <f t="shared" si="4"/>
        <v>11</v>
      </c>
      <c r="D161" s="33" t="s">
        <v>57</v>
      </c>
      <c r="E161" s="33" t="s">
        <v>302</v>
      </c>
      <c r="F161" s="33" t="s">
        <v>11115</v>
      </c>
      <c r="G161" s="33" t="str">
        <f t="shared" si="5"/>
        <v>서울만리동1가</v>
      </c>
      <c r="H161" s="33" t="s">
        <v>10781</v>
      </c>
    </row>
    <row r="162" spans="1:8">
      <c r="A162" s="33" t="s">
        <v>11116</v>
      </c>
      <c r="B162" s="34" t="b">
        <v>1</v>
      </c>
      <c r="C162" s="33">
        <f t="shared" si="4"/>
        <v>11</v>
      </c>
      <c r="D162" s="33" t="s">
        <v>57</v>
      </c>
      <c r="E162" s="33" t="s">
        <v>302</v>
      </c>
      <c r="F162" s="33" t="s">
        <v>11117</v>
      </c>
      <c r="G162" s="33" t="str">
        <f t="shared" si="5"/>
        <v>서울만리동2가</v>
      </c>
      <c r="H162" s="33" t="s">
        <v>10781</v>
      </c>
    </row>
    <row r="163" spans="1:8">
      <c r="A163" s="33" t="s">
        <v>11118</v>
      </c>
      <c r="B163" s="34" t="b">
        <v>1</v>
      </c>
      <c r="C163" s="33">
        <f t="shared" si="4"/>
        <v>11</v>
      </c>
      <c r="D163" s="33" t="s">
        <v>57</v>
      </c>
      <c r="E163" s="33" t="s">
        <v>755</v>
      </c>
      <c r="F163" s="33" t="s">
        <v>11119</v>
      </c>
      <c r="G163" s="33" t="str">
        <f t="shared" si="5"/>
        <v>서울후암동</v>
      </c>
      <c r="H163" s="33" t="s">
        <v>10781</v>
      </c>
    </row>
    <row r="164" spans="1:8">
      <c r="A164" s="33" t="s">
        <v>11120</v>
      </c>
      <c r="B164" s="34" t="b">
        <v>1</v>
      </c>
      <c r="C164" s="33">
        <f t="shared" si="4"/>
        <v>11</v>
      </c>
      <c r="D164" s="33" t="s">
        <v>57</v>
      </c>
      <c r="E164" s="33" t="s">
        <v>755</v>
      </c>
      <c r="F164" s="33" t="s">
        <v>11121</v>
      </c>
      <c r="G164" s="33" t="str">
        <f t="shared" si="5"/>
        <v>서울용산동2가</v>
      </c>
      <c r="H164" s="33" t="s">
        <v>10781</v>
      </c>
    </row>
    <row r="165" spans="1:8">
      <c r="A165" s="33" t="s">
        <v>11122</v>
      </c>
      <c r="B165" s="34" t="b">
        <v>1</v>
      </c>
      <c r="C165" s="33">
        <f t="shared" si="4"/>
        <v>11</v>
      </c>
      <c r="D165" s="33" t="s">
        <v>57</v>
      </c>
      <c r="E165" s="33" t="s">
        <v>755</v>
      </c>
      <c r="F165" s="33" t="s">
        <v>11123</v>
      </c>
      <c r="G165" s="33" t="str">
        <f t="shared" si="5"/>
        <v>서울용산동4가</v>
      </c>
      <c r="H165" s="33" t="s">
        <v>10781</v>
      </c>
    </row>
    <row r="166" spans="1:8">
      <c r="A166" s="33" t="s">
        <v>11124</v>
      </c>
      <c r="B166" s="34" t="b">
        <v>1</v>
      </c>
      <c r="C166" s="33">
        <f t="shared" si="4"/>
        <v>11</v>
      </c>
      <c r="D166" s="33" t="s">
        <v>57</v>
      </c>
      <c r="E166" s="33" t="s">
        <v>755</v>
      </c>
      <c r="F166" s="33" t="s">
        <v>11125</v>
      </c>
      <c r="G166" s="33" t="str">
        <f t="shared" si="5"/>
        <v>서울갈월동</v>
      </c>
      <c r="H166" s="33" t="s">
        <v>10781</v>
      </c>
    </row>
    <row r="167" spans="1:8">
      <c r="A167" s="33" t="s">
        <v>11126</v>
      </c>
      <c r="B167" s="34" t="b">
        <v>1</v>
      </c>
      <c r="C167" s="33">
        <f t="shared" si="4"/>
        <v>11</v>
      </c>
      <c r="D167" s="33" t="s">
        <v>57</v>
      </c>
      <c r="E167" s="33" t="s">
        <v>755</v>
      </c>
      <c r="F167" s="33" t="s">
        <v>11127</v>
      </c>
      <c r="G167" s="33" t="str">
        <f t="shared" si="5"/>
        <v>서울남영동</v>
      </c>
      <c r="H167" s="33" t="s">
        <v>10781</v>
      </c>
    </row>
    <row r="168" spans="1:8">
      <c r="A168" s="33" t="s">
        <v>11128</v>
      </c>
      <c r="B168" s="34" t="b">
        <v>1</v>
      </c>
      <c r="C168" s="33">
        <f t="shared" si="4"/>
        <v>11</v>
      </c>
      <c r="D168" s="33" t="s">
        <v>57</v>
      </c>
      <c r="E168" s="33" t="s">
        <v>755</v>
      </c>
      <c r="F168" s="33" t="s">
        <v>11129</v>
      </c>
      <c r="G168" s="33" t="str">
        <f t="shared" si="5"/>
        <v>서울용산동1가</v>
      </c>
      <c r="H168" s="33" t="s">
        <v>10781</v>
      </c>
    </row>
    <row r="169" spans="1:8">
      <c r="A169" s="33" t="s">
        <v>11130</v>
      </c>
      <c r="B169" s="34" t="b">
        <v>1</v>
      </c>
      <c r="C169" s="33">
        <f t="shared" si="4"/>
        <v>11</v>
      </c>
      <c r="D169" s="33" t="s">
        <v>57</v>
      </c>
      <c r="E169" s="33" t="s">
        <v>755</v>
      </c>
      <c r="F169" s="33" t="s">
        <v>11131</v>
      </c>
      <c r="G169" s="33" t="str">
        <f t="shared" si="5"/>
        <v>서울동자동</v>
      </c>
      <c r="H169" s="33" t="s">
        <v>10781</v>
      </c>
    </row>
    <row r="170" spans="1:8">
      <c r="A170" s="33" t="s">
        <v>11132</v>
      </c>
      <c r="B170" s="34" t="b">
        <v>1</v>
      </c>
      <c r="C170" s="33">
        <f t="shared" si="4"/>
        <v>11</v>
      </c>
      <c r="D170" s="33" t="s">
        <v>57</v>
      </c>
      <c r="E170" s="33" t="s">
        <v>755</v>
      </c>
      <c r="F170" s="33" t="s">
        <v>11133</v>
      </c>
      <c r="G170" s="33" t="str">
        <f t="shared" si="5"/>
        <v>서울서계동</v>
      </c>
      <c r="H170" s="33" t="s">
        <v>10781</v>
      </c>
    </row>
    <row r="171" spans="1:8">
      <c r="A171" s="33" t="s">
        <v>11134</v>
      </c>
      <c r="B171" s="34" t="b">
        <v>1</v>
      </c>
      <c r="C171" s="33">
        <f t="shared" si="4"/>
        <v>11</v>
      </c>
      <c r="D171" s="33" t="s">
        <v>57</v>
      </c>
      <c r="E171" s="33" t="s">
        <v>755</v>
      </c>
      <c r="F171" s="33" t="s">
        <v>11135</v>
      </c>
      <c r="G171" s="33" t="str">
        <f t="shared" si="5"/>
        <v>서울청파동1가</v>
      </c>
      <c r="H171" s="33" t="s">
        <v>10781</v>
      </c>
    </row>
    <row r="172" spans="1:8">
      <c r="A172" s="33" t="s">
        <v>11136</v>
      </c>
      <c r="B172" s="34" t="b">
        <v>1</v>
      </c>
      <c r="C172" s="33">
        <f t="shared" si="4"/>
        <v>11</v>
      </c>
      <c r="D172" s="33" t="s">
        <v>57</v>
      </c>
      <c r="E172" s="33" t="s">
        <v>755</v>
      </c>
      <c r="F172" s="33" t="s">
        <v>11137</v>
      </c>
      <c r="G172" s="33" t="str">
        <f t="shared" si="5"/>
        <v>서울청파동2가</v>
      </c>
      <c r="H172" s="33" t="s">
        <v>10781</v>
      </c>
    </row>
    <row r="173" spans="1:8">
      <c r="A173" s="33" t="s">
        <v>11138</v>
      </c>
      <c r="B173" s="34" t="b">
        <v>1</v>
      </c>
      <c r="C173" s="33">
        <f t="shared" si="4"/>
        <v>11</v>
      </c>
      <c r="D173" s="33" t="s">
        <v>57</v>
      </c>
      <c r="E173" s="33" t="s">
        <v>755</v>
      </c>
      <c r="F173" s="33" t="s">
        <v>11139</v>
      </c>
      <c r="G173" s="33" t="str">
        <f t="shared" si="5"/>
        <v>서울청파동3가</v>
      </c>
      <c r="H173" s="33" t="s">
        <v>10781</v>
      </c>
    </row>
    <row r="174" spans="1:8">
      <c r="A174" s="33" t="s">
        <v>11140</v>
      </c>
      <c r="B174" s="34" t="b">
        <v>1</v>
      </c>
      <c r="C174" s="33">
        <f t="shared" si="4"/>
        <v>11</v>
      </c>
      <c r="D174" s="33" t="s">
        <v>57</v>
      </c>
      <c r="E174" s="33" t="s">
        <v>755</v>
      </c>
      <c r="F174" s="33" t="s">
        <v>11141</v>
      </c>
      <c r="G174" s="33" t="str">
        <f t="shared" si="5"/>
        <v>서울원효로1가</v>
      </c>
      <c r="H174" s="33" t="s">
        <v>10781</v>
      </c>
    </row>
    <row r="175" spans="1:8">
      <c r="A175" s="33" t="s">
        <v>11142</v>
      </c>
      <c r="B175" s="34" t="b">
        <v>1</v>
      </c>
      <c r="C175" s="33">
        <f t="shared" si="4"/>
        <v>11</v>
      </c>
      <c r="D175" s="33" t="s">
        <v>57</v>
      </c>
      <c r="E175" s="33" t="s">
        <v>755</v>
      </c>
      <c r="F175" s="33" t="s">
        <v>11143</v>
      </c>
      <c r="G175" s="33" t="str">
        <f t="shared" si="5"/>
        <v>서울원효로2가</v>
      </c>
      <c r="H175" s="33" t="s">
        <v>10781</v>
      </c>
    </row>
    <row r="176" spans="1:8">
      <c r="A176" s="33" t="s">
        <v>11144</v>
      </c>
      <c r="B176" s="34" t="b">
        <v>1</v>
      </c>
      <c r="C176" s="33">
        <f t="shared" si="4"/>
        <v>11</v>
      </c>
      <c r="D176" s="33" t="s">
        <v>57</v>
      </c>
      <c r="E176" s="33" t="s">
        <v>755</v>
      </c>
      <c r="F176" s="33" t="s">
        <v>11145</v>
      </c>
      <c r="G176" s="33" t="str">
        <f t="shared" si="5"/>
        <v>서울신창동</v>
      </c>
      <c r="H176" s="33" t="s">
        <v>10781</v>
      </c>
    </row>
    <row r="177" spans="1:8">
      <c r="A177" s="33" t="s">
        <v>11146</v>
      </c>
      <c r="B177" s="34" t="b">
        <v>1</v>
      </c>
      <c r="C177" s="33">
        <f t="shared" si="4"/>
        <v>11</v>
      </c>
      <c r="D177" s="33" t="s">
        <v>57</v>
      </c>
      <c r="E177" s="33" t="s">
        <v>755</v>
      </c>
      <c r="F177" s="33" t="s">
        <v>11147</v>
      </c>
      <c r="G177" s="33" t="str">
        <f t="shared" si="5"/>
        <v>서울산천동</v>
      </c>
      <c r="H177" s="33" t="s">
        <v>10781</v>
      </c>
    </row>
    <row r="178" spans="1:8">
      <c r="A178" s="33" t="s">
        <v>11148</v>
      </c>
      <c r="B178" s="34" t="b">
        <v>1</v>
      </c>
      <c r="C178" s="33">
        <f t="shared" si="4"/>
        <v>11</v>
      </c>
      <c r="D178" s="33" t="s">
        <v>57</v>
      </c>
      <c r="E178" s="33" t="s">
        <v>755</v>
      </c>
      <c r="F178" s="33" t="s">
        <v>11149</v>
      </c>
      <c r="G178" s="33" t="str">
        <f t="shared" si="5"/>
        <v>서울청암동</v>
      </c>
      <c r="H178" s="33" t="s">
        <v>10781</v>
      </c>
    </row>
    <row r="179" spans="1:8">
      <c r="A179" s="33" t="s">
        <v>11150</v>
      </c>
      <c r="B179" s="34" t="b">
        <v>1</v>
      </c>
      <c r="C179" s="33">
        <f t="shared" si="4"/>
        <v>11</v>
      </c>
      <c r="D179" s="33" t="s">
        <v>57</v>
      </c>
      <c r="E179" s="33" t="s">
        <v>755</v>
      </c>
      <c r="F179" s="33" t="s">
        <v>11151</v>
      </c>
      <c r="G179" s="33" t="str">
        <f t="shared" si="5"/>
        <v>서울원효로3가</v>
      </c>
      <c r="H179" s="33" t="s">
        <v>10781</v>
      </c>
    </row>
    <row r="180" spans="1:8">
      <c r="A180" s="33" t="s">
        <v>11152</v>
      </c>
      <c r="B180" s="34" t="b">
        <v>1</v>
      </c>
      <c r="C180" s="33">
        <f t="shared" si="4"/>
        <v>11</v>
      </c>
      <c r="D180" s="33" t="s">
        <v>57</v>
      </c>
      <c r="E180" s="33" t="s">
        <v>755</v>
      </c>
      <c r="F180" s="33" t="s">
        <v>11153</v>
      </c>
      <c r="G180" s="33" t="str">
        <f t="shared" si="5"/>
        <v>서울원효로4가</v>
      </c>
      <c r="H180" s="33" t="s">
        <v>10781</v>
      </c>
    </row>
    <row r="181" spans="1:8">
      <c r="A181" s="33" t="s">
        <v>11154</v>
      </c>
      <c r="B181" s="34" t="b">
        <v>1</v>
      </c>
      <c r="C181" s="33">
        <f t="shared" si="4"/>
        <v>11</v>
      </c>
      <c r="D181" s="33" t="s">
        <v>57</v>
      </c>
      <c r="E181" s="33" t="s">
        <v>755</v>
      </c>
      <c r="F181" s="33" t="s">
        <v>11155</v>
      </c>
      <c r="G181" s="33" t="str">
        <f t="shared" si="5"/>
        <v>서울효창동</v>
      </c>
      <c r="H181" s="33" t="s">
        <v>10781</v>
      </c>
    </row>
    <row r="182" spans="1:8">
      <c r="A182" s="33" t="s">
        <v>11156</v>
      </c>
      <c r="B182" s="34" t="b">
        <v>1</v>
      </c>
      <c r="C182" s="33">
        <f t="shared" si="4"/>
        <v>11</v>
      </c>
      <c r="D182" s="33" t="s">
        <v>57</v>
      </c>
      <c r="E182" s="33" t="s">
        <v>755</v>
      </c>
      <c r="F182" s="33" t="s">
        <v>11157</v>
      </c>
      <c r="G182" s="33" t="str">
        <f t="shared" si="5"/>
        <v>서울도원동</v>
      </c>
      <c r="H182" s="33" t="s">
        <v>10781</v>
      </c>
    </row>
    <row r="183" spans="1:8">
      <c r="A183" s="33" t="s">
        <v>11158</v>
      </c>
      <c r="B183" s="34" t="b">
        <v>1</v>
      </c>
      <c r="C183" s="33">
        <f t="shared" si="4"/>
        <v>11</v>
      </c>
      <c r="D183" s="33" t="s">
        <v>57</v>
      </c>
      <c r="E183" s="33" t="s">
        <v>755</v>
      </c>
      <c r="F183" s="33" t="s">
        <v>11159</v>
      </c>
      <c r="G183" s="33" t="str">
        <f t="shared" si="5"/>
        <v>서울용문동</v>
      </c>
      <c r="H183" s="33" t="s">
        <v>10781</v>
      </c>
    </row>
    <row r="184" spans="1:8">
      <c r="A184" s="33" t="s">
        <v>11160</v>
      </c>
      <c r="B184" s="34" t="b">
        <v>1</v>
      </c>
      <c r="C184" s="33">
        <f t="shared" si="4"/>
        <v>11</v>
      </c>
      <c r="D184" s="33" t="s">
        <v>57</v>
      </c>
      <c r="E184" s="33" t="s">
        <v>755</v>
      </c>
      <c r="F184" s="33" t="s">
        <v>11161</v>
      </c>
      <c r="G184" s="33" t="str">
        <f t="shared" si="5"/>
        <v>서울문배동</v>
      </c>
      <c r="H184" s="33" t="s">
        <v>10781</v>
      </c>
    </row>
    <row r="185" spans="1:8">
      <c r="A185" s="33" t="s">
        <v>11162</v>
      </c>
      <c r="B185" s="34" t="b">
        <v>1</v>
      </c>
      <c r="C185" s="33">
        <f t="shared" si="4"/>
        <v>11</v>
      </c>
      <c r="D185" s="33" t="s">
        <v>57</v>
      </c>
      <c r="E185" s="33" t="s">
        <v>755</v>
      </c>
      <c r="F185" s="33" t="s">
        <v>11163</v>
      </c>
      <c r="G185" s="33" t="str">
        <f t="shared" si="5"/>
        <v>서울신계동</v>
      </c>
      <c r="H185" s="33" t="s">
        <v>10781</v>
      </c>
    </row>
    <row r="186" spans="1:8">
      <c r="A186" s="33" t="s">
        <v>11164</v>
      </c>
      <c r="B186" s="34" t="b">
        <v>1</v>
      </c>
      <c r="C186" s="33">
        <f t="shared" si="4"/>
        <v>11</v>
      </c>
      <c r="D186" s="33" t="s">
        <v>57</v>
      </c>
      <c r="E186" s="33" t="s">
        <v>755</v>
      </c>
      <c r="F186" s="33" t="s">
        <v>11165</v>
      </c>
      <c r="G186" s="33" t="str">
        <f t="shared" si="5"/>
        <v>서울한강로1가</v>
      </c>
      <c r="H186" s="33" t="s">
        <v>10781</v>
      </c>
    </row>
    <row r="187" spans="1:8">
      <c r="A187" s="33" t="s">
        <v>11166</v>
      </c>
      <c r="B187" s="34" t="b">
        <v>1</v>
      </c>
      <c r="C187" s="33">
        <f t="shared" si="4"/>
        <v>11</v>
      </c>
      <c r="D187" s="33" t="s">
        <v>57</v>
      </c>
      <c r="E187" s="33" t="s">
        <v>755</v>
      </c>
      <c r="F187" s="33" t="s">
        <v>11167</v>
      </c>
      <c r="G187" s="33" t="str">
        <f t="shared" si="5"/>
        <v>서울한강로2가</v>
      </c>
      <c r="H187" s="33" t="s">
        <v>10781</v>
      </c>
    </row>
    <row r="188" spans="1:8">
      <c r="A188" s="33" t="s">
        <v>11168</v>
      </c>
      <c r="B188" s="34" t="b">
        <v>1</v>
      </c>
      <c r="C188" s="33">
        <f t="shared" si="4"/>
        <v>11</v>
      </c>
      <c r="D188" s="33" t="s">
        <v>57</v>
      </c>
      <c r="E188" s="33" t="s">
        <v>755</v>
      </c>
      <c r="F188" s="33" t="s">
        <v>11169</v>
      </c>
      <c r="G188" s="33" t="str">
        <f t="shared" si="5"/>
        <v>서울용산동3가</v>
      </c>
      <c r="H188" s="33" t="s">
        <v>10781</v>
      </c>
    </row>
    <row r="189" spans="1:8">
      <c r="A189" s="33" t="s">
        <v>11170</v>
      </c>
      <c r="B189" s="34" t="b">
        <v>1</v>
      </c>
      <c r="C189" s="33">
        <f t="shared" si="4"/>
        <v>11</v>
      </c>
      <c r="D189" s="33" t="s">
        <v>57</v>
      </c>
      <c r="E189" s="33" t="s">
        <v>755</v>
      </c>
      <c r="F189" s="33" t="s">
        <v>11171</v>
      </c>
      <c r="G189" s="33" t="str">
        <f t="shared" si="5"/>
        <v>서울용산동5가</v>
      </c>
      <c r="H189" s="33" t="s">
        <v>10781</v>
      </c>
    </row>
    <row r="190" spans="1:8">
      <c r="A190" s="33" t="s">
        <v>11172</v>
      </c>
      <c r="B190" s="34" t="b">
        <v>1</v>
      </c>
      <c r="C190" s="33">
        <f t="shared" si="4"/>
        <v>11</v>
      </c>
      <c r="D190" s="33" t="s">
        <v>57</v>
      </c>
      <c r="E190" s="33" t="s">
        <v>755</v>
      </c>
      <c r="F190" s="33" t="s">
        <v>11173</v>
      </c>
      <c r="G190" s="33" t="str">
        <f t="shared" si="5"/>
        <v>서울한강로3가</v>
      </c>
      <c r="H190" s="33" t="s">
        <v>10781</v>
      </c>
    </row>
    <row r="191" spans="1:8">
      <c r="A191" s="33" t="s">
        <v>11174</v>
      </c>
      <c r="B191" s="34" t="b">
        <v>1</v>
      </c>
      <c r="C191" s="33">
        <f t="shared" si="4"/>
        <v>11</v>
      </c>
      <c r="D191" s="33" t="s">
        <v>57</v>
      </c>
      <c r="E191" s="33" t="s">
        <v>755</v>
      </c>
      <c r="F191" s="33" t="s">
        <v>11175</v>
      </c>
      <c r="G191" s="33" t="str">
        <f t="shared" si="5"/>
        <v>서울이촌동</v>
      </c>
      <c r="H191" s="33" t="s">
        <v>10781</v>
      </c>
    </row>
    <row r="192" spans="1:8">
      <c r="A192" s="33" t="s">
        <v>11176</v>
      </c>
      <c r="B192" s="34" t="b">
        <v>1</v>
      </c>
      <c r="C192" s="33">
        <f t="shared" si="4"/>
        <v>11</v>
      </c>
      <c r="D192" s="33" t="s">
        <v>57</v>
      </c>
      <c r="E192" s="33" t="s">
        <v>755</v>
      </c>
      <c r="F192" s="33" t="s">
        <v>11177</v>
      </c>
      <c r="G192" s="33" t="str">
        <f t="shared" si="5"/>
        <v>서울이태원동</v>
      </c>
      <c r="H192" s="33" t="s">
        <v>10781</v>
      </c>
    </row>
    <row r="193" spans="1:8">
      <c r="A193" s="33" t="s">
        <v>11178</v>
      </c>
      <c r="B193" s="34" t="b">
        <v>1</v>
      </c>
      <c r="C193" s="33">
        <f t="shared" si="4"/>
        <v>11</v>
      </c>
      <c r="D193" s="33" t="s">
        <v>57</v>
      </c>
      <c r="E193" s="33" t="s">
        <v>755</v>
      </c>
      <c r="F193" s="33" t="s">
        <v>11179</v>
      </c>
      <c r="G193" s="33" t="str">
        <f t="shared" si="5"/>
        <v>서울한남동</v>
      </c>
      <c r="H193" s="33" t="s">
        <v>10781</v>
      </c>
    </row>
    <row r="194" spans="1:8">
      <c r="A194" s="33" t="s">
        <v>11180</v>
      </c>
      <c r="B194" s="34" t="b">
        <v>1</v>
      </c>
      <c r="C194" s="33">
        <f t="shared" ref="C194:C257" si="6">_xlfn.XLOOKUP(D194,I:I,J:J)</f>
        <v>11</v>
      </c>
      <c r="D194" s="33" t="s">
        <v>57</v>
      </c>
      <c r="E194" s="33" t="s">
        <v>755</v>
      </c>
      <c r="F194" s="33" t="s">
        <v>11181</v>
      </c>
      <c r="G194" s="33" t="str">
        <f t="shared" ref="G194:G257" si="7">D194&amp;F194</f>
        <v>서울동빙고동</v>
      </c>
      <c r="H194" s="33" t="s">
        <v>10781</v>
      </c>
    </row>
    <row r="195" spans="1:8">
      <c r="A195" s="33" t="s">
        <v>11182</v>
      </c>
      <c r="B195" s="34" t="b">
        <v>1</v>
      </c>
      <c r="C195" s="33">
        <f t="shared" si="6"/>
        <v>11</v>
      </c>
      <c r="D195" s="33" t="s">
        <v>57</v>
      </c>
      <c r="E195" s="33" t="s">
        <v>755</v>
      </c>
      <c r="F195" s="33" t="s">
        <v>11183</v>
      </c>
      <c r="G195" s="33" t="str">
        <f t="shared" si="7"/>
        <v>서울서빙고동</v>
      </c>
      <c r="H195" s="33" t="s">
        <v>10781</v>
      </c>
    </row>
    <row r="196" spans="1:8">
      <c r="A196" s="33" t="s">
        <v>11184</v>
      </c>
      <c r="B196" s="34" t="b">
        <v>1</v>
      </c>
      <c r="C196" s="33">
        <f t="shared" si="6"/>
        <v>11</v>
      </c>
      <c r="D196" s="33" t="s">
        <v>57</v>
      </c>
      <c r="E196" s="33" t="s">
        <v>755</v>
      </c>
      <c r="F196" s="33" t="s">
        <v>11185</v>
      </c>
      <c r="G196" s="33" t="str">
        <f t="shared" si="7"/>
        <v>서울주성동</v>
      </c>
      <c r="H196" s="33" t="s">
        <v>10781</v>
      </c>
    </row>
    <row r="197" spans="1:8">
      <c r="A197" s="33" t="s">
        <v>11186</v>
      </c>
      <c r="B197" s="34" t="b">
        <v>1</v>
      </c>
      <c r="C197" s="33">
        <f t="shared" si="6"/>
        <v>11</v>
      </c>
      <c r="D197" s="33" t="s">
        <v>57</v>
      </c>
      <c r="E197" s="33" t="s">
        <v>755</v>
      </c>
      <c r="F197" s="33" t="s">
        <v>11187</v>
      </c>
      <c r="G197" s="33" t="str">
        <f t="shared" si="7"/>
        <v>서울용산동6가</v>
      </c>
      <c r="H197" s="33" t="s">
        <v>10781</v>
      </c>
    </row>
    <row r="198" spans="1:8">
      <c r="A198" s="33" t="s">
        <v>11188</v>
      </c>
      <c r="B198" s="34" t="b">
        <v>1</v>
      </c>
      <c r="C198" s="33">
        <f t="shared" si="6"/>
        <v>11</v>
      </c>
      <c r="D198" s="33" t="s">
        <v>57</v>
      </c>
      <c r="E198" s="33" t="s">
        <v>755</v>
      </c>
      <c r="F198" s="33" t="s">
        <v>11189</v>
      </c>
      <c r="G198" s="33" t="str">
        <f t="shared" si="7"/>
        <v>서울보광동</v>
      </c>
      <c r="H198" s="33" t="s">
        <v>10781</v>
      </c>
    </row>
    <row r="199" spans="1:8">
      <c r="A199" s="33" t="s">
        <v>11190</v>
      </c>
      <c r="B199" s="34" t="b">
        <v>1</v>
      </c>
      <c r="C199" s="33">
        <f t="shared" si="6"/>
        <v>11</v>
      </c>
      <c r="D199" s="33" t="s">
        <v>57</v>
      </c>
      <c r="E199" s="33" t="s">
        <v>2328</v>
      </c>
      <c r="F199" s="33" t="s">
        <v>11191</v>
      </c>
      <c r="G199" s="33" t="str">
        <f t="shared" si="7"/>
        <v>서울상왕십리동</v>
      </c>
      <c r="H199" s="33" t="s">
        <v>10781</v>
      </c>
    </row>
    <row r="200" spans="1:8">
      <c r="A200" s="33" t="s">
        <v>11192</v>
      </c>
      <c r="B200" s="34" t="b">
        <v>1</v>
      </c>
      <c r="C200" s="33">
        <f t="shared" si="6"/>
        <v>11</v>
      </c>
      <c r="D200" s="33" t="s">
        <v>57</v>
      </c>
      <c r="E200" s="33" t="s">
        <v>2328</v>
      </c>
      <c r="F200" s="33" t="s">
        <v>11193</v>
      </c>
      <c r="G200" s="33" t="str">
        <f t="shared" si="7"/>
        <v>서울하왕십리동</v>
      </c>
      <c r="H200" s="33" t="s">
        <v>10781</v>
      </c>
    </row>
    <row r="201" spans="1:8">
      <c r="A201" s="33" t="s">
        <v>11194</v>
      </c>
      <c r="B201" s="34" t="b">
        <v>1</v>
      </c>
      <c r="C201" s="33">
        <f t="shared" si="6"/>
        <v>11</v>
      </c>
      <c r="D201" s="33" t="s">
        <v>57</v>
      </c>
      <c r="E201" s="33" t="s">
        <v>2328</v>
      </c>
      <c r="F201" s="33" t="s">
        <v>11195</v>
      </c>
      <c r="G201" s="33" t="str">
        <f t="shared" si="7"/>
        <v>서울홍익동</v>
      </c>
      <c r="H201" s="33" t="s">
        <v>10781</v>
      </c>
    </row>
    <row r="202" spans="1:8">
      <c r="A202" s="33" t="s">
        <v>11196</v>
      </c>
      <c r="B202" s="34" t="b">
        <v>1</v>
      </c>
      <c r="C202" s="33">
        <f t="shared" si="6"/>
        <v>11</v>
      </c>
      <c r="D202" s="33" t="s">
        <v>57</v>
      </c>
      <c r="E202" s="33" t="s">
        <v>2328</v>
      </c>
      <c r="F202" s="33" t="s">
        <v>11197</v>
      </c>
      <c r="G202" s="33" t="str">
        <f t="shared" si="7"/>
        <v>서울도선동</v>
      </c>
      <c r="H202" s="33" t="s">
        <v>10781</v>
      </c>
    </row>
    <row r="203" spans="1:8">
      <c r="A203" s="33" t="s">
        <v>11198</v>
      </c>
      <c r="B203" s="34" t="b">
        <v>1</v>
      </c>
      <c r="C203" s="33">
        <f t="shared" si="6"/>
        <v>11</v>
      </c>
      <c r="D203" s="33" t="s">
        <v>57</v>
      </c>
      <c r="E203" s="33" t="s">
        <v>2328</v>
      </c>
      <c r="F203" s="33" t="s">
        <v>11199</v>
      </c>
      <c r="G203" s="33" t="str">
        <f t="shared" si="7"/>
        <v>서울마장동</v>
      </c>
      <c r="H203" s="33" t="s">
        <v>10781</v>
      </c>
    </row>
    <row r="204" spans="1:8">
      <c r="A204" s="33" t="s">
        <v>11200</v>
      </c>
      <c r="B204" s="34" t="b">
        <v>1</v>
      </c>
      <c r="C204" s="33">
        <f t="shared" si="6"/>
        <v>11</v>
      </c>
      <c r="D204" s="33" t="s">
        <v>57</v>
      </c>
      <c r="E204" s="33" t="s">
        <v>2328</v>
      </c>
      <c r="F204" s="33" t="s">
        <v>11201</v>
      </c>
      <c r="G204" s="33" t="str">
        <f t="shared" si="7"/>
        <v>서울사근동</v>
      </c>
      <c r="H204" s="33" t="s">
        <v>10781</v>
      </c>
    </row>
    <row r="205" spans="1:8">
      <c r="A205" s="33" t="s">
        <v>11202</v>
      </c>
      <c r="B205" s="34" t="b">
        <v>1</v>
      </c>
      <c r="C205" s="33">
        <f t="shared" si="6"/>
        <v>11</v>
      </c>
      <c r="D205" s="33" t="s">
        <v>57</v>
      </c>
      <c r="E205" s="33" t="s">
        <v>2328</v>
      </c>
      <c r="F205" s="33" t="s">
        <v>11203</v>
      </c>
      <c r="G205" s="33" t="str">
        <f t="shared" si="7"/>
        <v>서울행당동</v>
      </c>
      <c r="H205" s="33" t="s">
        <v>10781</v>
      </c>
    </row>
    <row r="206" spans="1:8">
      <c r="A206" s="33" t="s">
        <v>11204</v>
      </c>
      <c r="B206" s="34" t="b">
        <v>1</v>
      </c>
      <c r="C206" s="33">
        <f t="shared" si="6"/>
        <v>11</v>
      </c>
      <c r="D206" s="33" t="s">
        <v>57</v>
      </c>
      <c r="E206" s="33" t="s">
        <v>2328</v>
      </c>
      <c r="F206" s="33" t="s">
        <v>11205</v>
      </c>
      <c r="G206" s="33" t="str">
        <f t="shared" si="7"/>
        <v>서울응봉동</v>
      </c>
      <c r="H206" s="33" t="s">
        <v>10781</v>
      </c>
    </row>
    <row r="207" spans="1:8">
      <c r="A207" s="33" t="s">
        <v>11206</v>
      </c>
      <c r="B207" s="34" t="b">
        <v>1</v>
      </c>
      <c r="C207" s="33">
        <f t="shared" si="6"/>
        <v>11</v>
      </c>
      <c r="D207" s="33" t="s">
        <v>57</v>
      </c>
      <c r="E207" s="33" t="s">
        <v>2328</v>
      </c>
      <c r="F207" s="33" t="s">
        <v>11207</v>
      </c>
      <c r="G207" s="33" t="str">
        <f t="shared" si="7"/>
        <v>서울금호동1가</v>
      </c>
      <c r="H207" s="33" t="s">
        <v>10781</v>
      </c>
    </row>
    <row r="208" spans="1:8">
      <c r="A208" s="33" t="s">
        <v>11208</v>
      </c>
      <c r="B208" s="34" t="b">
        <v>1</v>
      </c>
      <c r="C208" s="33">
        <f t="shared" si="6"/>
        <v>11</v>
      </c>
      <c r="D208" s="33" t="s">
        <v>57</v>
      </c>
      <c r="E208" s="33" t="s">
        <v>2328</v>
      </c>
      <c r="F208" s="33" t="s">
        <v>11209</v>
      </c>
      <c r="G208" s="33" t="str">
        <f t="shared" si="7"/>
        <v>서울금호동2가</v>
      </c>
      <c r="H208" s="33" t="s">
        <v>10781</v>
      </c>
    </row>
    <row r="209" spans="1:8">
      <c r="A209" s="33" t="s">
        <v>11210</v>
      </c>
      <c r="B209" s="34" t="b">
        <v>1</v>
      </c>
      <c r="C209" s="33">
        <f t="shared" si="6"/>
        <v>11</v>
      </c>
      <c r="D209" s="33" t="s">
        <v>57</v>
      </c>
      <c r="E209" s="33" t="s">
        <v>2328</v>
      </c>
      <c r="F209" s="33" t="s">
        <v>11211</v>
      </c>
      <c r="G209" s="33" t="str">
        <f t="shared" si="7"/>
        <v>서울금호동3가</v>
      </c>
      <c r="H209" s="33" t="s">
        <v>10781</v>
      </c>
    </row>
    <row r="210" spans="1:8">
      <c r="A210" s="33" t="s">
        <v>11212</v>
      </c>
      <c r="B210" s="34" t="b">
        <v>1</v>
      </c>
      <c r="C210" s="33">
        <f t="shared" si="6"/>
        <v>11</v>
      </c>
      <c r="D210" s="33" t="s">
        <v>57</v>
      </c>
      <c r="E210" s="33" t="s">
        <v>2328</v>
      </c>
      <c r="F210" s="33" t="s">
        <v>11213</v>
      </c>
      <c r="G210" s="33" t="str">
        <f t="shared" si="7"/>
        <v>서울금호동4가</v>
      </c>
      <c r="H210" s="33" t="s">
        <v>10781</v>
      </c>
    </row>
    <row r="211" spans="1:8">
      <c r="A211" s="33" t="s">
        <v>11214</v>
      </c>
      <c r="B211" s="34" t="b">
        <v>1</v>
      </c>
      <c r="C211" s="33">
        <f t="shared" si="6"/>
        <v>11</v>
      </c>
      <c r="D211" s="33" t="s">
        <v>57</v>
      </c>
      <c r="E211" s="33" t="s">
        <v>2328</v>
      </c>
      <c r="F211" s="33" t="s">
        <v>11215</v>
      </c>
      <c r="G211" s="33" t="str">
        <f t="shared" si="7"/>
        <v>서울옥수동</v>
      </c>
      <c r="H211" s="33" t="s">
        <v>10781</v>
      </c>
    </row>
    <row r="212" spans="1:8">
      <c r="A212" s="33" t="s">
        <v>11216</v>
      </c>
      <c r="B212" s="34" t="b">
        <v>1</v>
      </c>
      <c r="C212" s="33">
        <f t="shared" si="6"/>
        <v>11</v>
      </c>
      <c r="D212" s="33" t="s">
        <v>57</v>
      </c>
      <c r="E212" s="33" t="s">
        <v>2328</v>
      </c>
      <c r="F212" s="33" t="s">
        <v>11217</v>
      </c>
      <c r="G212" s="33" t="str">
        <f t="shared" si="7"/>
        <v>서울성수동1가</v>
      </c>
      <c r="H212" s="33" t="s">
        <v>10781</v>
      </c>
    </row>
    <row r="213" spans="1:8">
      <c r="A213" s="33" t="s">
        <v>11218</v>
      </c>
      <c r="B213" s="34" t="b">
        <v>1</v>
      </c>
      <c r="C213" s="33">
        <f t="shared" si="6"/>
        <v>11</v>
      </c>
      <c r="D213" s="33" t="s">
        <v>57</v>
      </c>
      <c r="E213" s="33" t="s">
        <v>2328</v>
      </c>
      <c r="F213" s="33" t="s">
        <v>11219</v>
      </c>
      <c r="G213" s="33" t="str">
        <f t="shared" si="7"/>
        <v>서울성수동2가</v>
      </c>
      <c r="H213" s="33" t="s">
        <v>10781</v>
      </c>
    </row>
    <row r="214" spans="1:8">
      <c r="A214" s="33" t="s">
        <v>11220</v>
      </c>
      <c r="B214" s="34" t="b">
        <v>1</v>
      </c>
      <c r="C214" s="33">
        <f t="shared" si="6"/>
        <v>11</v>
      </c>
      <c r="D214" s="33" t="s">
        <v>57</v>
      </c>
      <c r="E214" s="33" t="s">
        <v>2328</v>
      </c>
      <c r="F214" s="33" t="s">
        <v>11221</v>
      </c>
      <c r="G214" s="33" t="str">
        <f t="shared" si="7"/>
        <v>서울송정동</v>
      </c>
      <c r="H214" s="33" t="s">
        <v>10781</v>
      </c>
    </row>
    <row r="215" spans="1:8">
      <c r="A215" s="33" t="s">
        <v>11222</v>
      </c>
      <c r="B215" s="34" t="b">
        <v>1</v>
      </c>
      <c r="C215" s="33">
        <f t="shared" si="6"/>
        <v>11</v>
      </c>
      <c r="D215" s="33" t="s">
        <v>57</v>
      </c>
      <c r="E215" s="33" t="s">
        <v>2328</v>
      </c>
      <c r="F215" s="33" t="s">
        <v>11223</v>
      </c>
      <c r="G215" s="33" t="str">
        <f t="shared" si="7"/>
        <v>서울용답동</v>
      </c>
      <c r="H215" s="33" t="s">
        <v>10781</v>
      </c>
    </row>
    <row r="216" spans="1:8">
      <c r="A216" s="33" t="s">
        <v>11224</v>
      </c>
      <c r="B216" s="34" t="b">
        <v>1</v>
      </c>
      <c r="C216" s="33">
        <f t="shared" si="6"/>
        <v>11</v>
      </c>
      <c r="D216" s="33" t="s">
        <v>57</v>
      </c>
      <c r="E216" s="33" t="s">
        <v>371</v>
      </c>
      <c r="F216" s="33" t="s">
        <v>11225</v>
      </c>
      <c r="G216" s="33" t="str">
        <f t="shared" si="7"/>
        <v>서울중곡동</v>
      </c>
      <c r="H216" s="33" t="s">
        <v>10781</v>
      </c>
    </row>
    <row r="217" spans="1:8">
      <c r="A217" s="33" t="s">
        <v>11226</v>
      </c>
      <c r="B217" s="34" t="b">
        <v>1</v>
      </c>
      <c r="C217" s="33">
        <f t="shared" si="6"/>
        <v>11</v>
      </c>
      <c r="D217" s="33" t="s">
        <v>57</v>
      </c>
      <c r="E217" s="33" t="s">
        <v>371</v>
      </c>
      <c r="F217" s="33" t="s">
        <v>11227</v>
      </c>
      <c r="G217" s="33" t="str">
        <f t="shared" si="7"/>
        <v>서울능동</v>
      </c>
      <c r="H217" s="33" t="s">
        <v>10781</v>
      </c>
    </row>
    <row r="218" spans="1:8">
      <c r="A218" s="33" t="s">
        <v>11228</v>
      </c>
      <c r="B218" s="34" t="b">
        <v>1</v>
      </c>
      <c r="C218" s="33">
        <f t="shared" si="6"/>
        <v>11</v>
      </c>
      <c r="D218" s="33" t="s">
        <v>57</v>
      </c>
      <c r="E218" s="33" t="s">
        <v>371</v>
      </c>
      <c r="F218" s="33" t="s">
        <v>11229</v>
      </c>
      <c r="G218" s="33" t="str">
        <f t="shared" si="7"/>
        <v>서울구의동</v>
      </c>
      <c r="H218" s="33" t="s">
        <v>10781</v>
      </c>
    </row>
    <row r="219" spans="1:8">
      <c r="A219" s="33" t="s">
        <v>11230</v>
      </c>
      <c r="B219" s="34" t="b">
        <v>1</v>
      </c>
      <c r="C219" s="33">
        <f t="shared" si="6"/>
        <v>11</v>
      </c>
      <c r="D219" s="33" t="s">
        <v>57</v>
      </c>
      <c r="E219" s="33" t="s">
        <v>371</v>
      </c>
      <c r="F219" s="33" t="s">
        <v>11231</v>
      </c>
      <c r="G219" s="33" t="str">
        <f t="shared" si="7"/>
        <v>서울광장동</v>
      </c>
      <c r="H219" s="33" t="s">
        <v>10781</v>
      </c>
    </row>
    <row r="220" spans="1:8">
      <c r="A220" s="33" t="s">
        <v>11232</v>
      </c>
      <c r="B220" s="34" t="b">
        <v>1</v>
      </c>
      <c r="C220" s="33">
        <f t="shared" si="6"/>
        <v>11</v>
      </c>
      <c r="D220" s="33" t="s">
        <v>57</v>
      </c>
      <c r="E220" s="33" t="s">
        <v>371</v>
      </c>
      <c r="F220" s="33" t="s">
        <v>11233</v>
      </c>
      <c r="G220" s="33" t="str">
        <f t="shared" si="7"/>
        <v>서울자양동</v>
      </c>
      <c r="H220" s="33" t="s">
        <v>10781</v>
      </c>
    </row>
    <row r="221" spans="1:8">
      <c r="A221" s="33" t="s">
        <v>11234</v>
      </c>
      <c r="B221" s="34" t="b">
        <v>1</v>
      </c>
      <c r="C221" s="33">
        <f t="shared" si="6"/>
        <v>11</v>
      </c>
      <c r="D221" s="33" t="s">
        <v>57</v>
      </c>
      <c r="E221" s="33" t="s">
        <v>371</v>
      </c>
      <c r="F221" s="33" t="s">
        <v>11235</v>
      </c>
      <c r="G221" s="33" t="str">
        <f t="shared" si="7"/>
        <v>서울화양동</v>
      </c>
      <c r="H221" s="33" t="s">
        <v>10781</v>
      </c>
    </row>
    <row r="222" spans="1:8">
      <c r="A222" s="33" t="s">
        <v>11236</v>
      </c>
      <c r="B222" s="34" t="b">
        <v>1</v>
      </c>
      <c r="C222" s="33">
        <f t="shared" si="6"/>
        <v>11</v>
      </c>
      <c r="D222" s="33" t="s">
        <v>57</v>
      </c>
      <c r="E222" s="33" t="s">
        <v>371</v>
      </c>
      <c r="F222" s="33" t="s">
        <v>11237</v>
      </c>
      <c r="G222" s="33" t="str">
        <f t="shared" si="7"/>
        <v>서울군자동</v>
      </c>
      <c r="H222" s="33" t="s">
        <v>10781</v>
      </c>
    </row>
    <row r="223" spans="1:8">
      <c r="A223" s="33" t="s">
        <v>11238</v>
      </c>
      <c r="B223" s="34" t="b">
        <v>1</v>
      </c>
      <c r="C223" s="33">
        <f t="shared" si="6"/>
        <v>11</v>
      </c>
      <c r="D223" s="33" t="s">
        <v>57</v>
      </c>
      <c r="E223" s="33" t="s">
        <v>337</v>
      </c>
      <c r="F223" s="33" t="s">
        <v>11239</v>
      </c>
      <c r="G223" s="33" t="str">
        <f t="shared" si="7"/>
        <v>서울신설동</v>
      </c>
      <c r="H223" s="33" t="s">
        <v>10781</v>
      </c>
    </row>
    <row r="224" spans="1:8">
      <c r="A224" s="33" t="s">
        <v>11240</v>
      </c>
      <c r="B224" s="34" t="b">
        <v>1</v>
      </c>
      <c r="C224" s="33">
        <f t="shared" si="6"/>
        <v>11</v>
      </c>
      <c r="D224" s="33" t="s">
        <v>57</v>
      </c>
      <c r="E224" s="33" t="s">
        <v>337</v>
      </c>
      <c r="F224" s="33" t="s">
        <v>11241</v>
      </c>
      <c r="G224" s="33" t="str">
        <f t="shared" si="7"/>
        <v>서울용두동</v>
      </c>
      <c r="H224" s="33" t="s">
        <v>10781</v>
      </c>
    </row>
    <row r="225" spans="1:8">
      <c r="A225" s="33" t="s">
        <v>11242</v>
      </c>
      <c r="B225" s="34" t="b">
        <v>1</v>
      </c>
      <c r="C225" s="33">
        <f t="shared" si="6"/>
        <v>11</v>
      </c>
      <c r="D225" s="33" t="s">
        <v>57</v>
      </c>
      <c r="E225" s="33" t="s">
        <v>337</v>
      </c>
      <c r="F225" s="33" t="s">
        <v>11243</v>
      </c>
      <c r="G225" s="33" t="str">
        <f t="shared" si="7"/>
        <v>서울제기동</v>
      </c>
      <c r="H225" s="33" t="s">
        <v>10781</v>
      </c>
    </row>
    <row r="226" spans="1:8">
      <c r="A226" s="33" t="s">
        <v>11244</v>
      </c>
      <c r="B226" s="34" t="b">
        <v>1</v>
      </c>
      <c r="C226" s="33">
        <f t="shared" si="6"/>
        <v>11</v>
      </c>
      <c r="D226" s="33" t="s">
        <v>57</v>
      </c>
      <c r="E226" s="33" t="s">
        <v>337</v>
      </c>
      <c r="F226" s="33" t="s">
        <v>11245</v>
      </c>
      <c r="G226" s="33" t="str">
        <f t="shared" si="7"/>
        <v>서울전농동</v>
      </c>
      <c r="H226" s="33" t="s">
        <v>10781</v>
      </c>
    </row>
    <row r="227" spans="1:8">
      <c r="A227" s="33" t="s">
        <v>11246</v>
      </c>
      <c r="B227" s="34" t="b">
        <v>1</v>
      </c>
      <c r="C227" s="33">
        <f t="shared" si="6"/>
        <v>11</v>
      </c>
      <c r="D227" s="33" t="s">
        <v>57</v>
      </c>
      <c r="E227" s="33" t="s">
        <v>337</v>
      </c>
      <c r="F227" s="33" t="s">
        <v>11247</v>
      </c>
      <c r="G227" s="33" t="str">
        <f t="shared" si="7"/>
        <v>서울답십리동</v>
      </c>
      <c r="H227" s="33" t="s">
        <v>10781</v>
      </c>
    </row>
    <row r="228" spans="1:8">
      <c r="A228" s="33" t="s">
        <v>11248</v>
      </c>
      <c r="B228" s="34" t="b">
        <v>1</v>
      </c>
      <c r="C228" s="33">
        <f t="shared" si="6"/>
        <v>11</v>
      </c>
      <c r="D228" s="33" t="s">
        <v>57</v>
      </c>
      <c r="E228" s="33" t="s">
        <v>337</v>
      </c>
      <c r="F228" s="33" t="s">
        <v>11249</v>
      </c>
      <c r="G228" s="33" t="str">
        <f t="shared" si="7"/>
        <v>서울장안동</v>
      </c>
      <c r="H228" s="33" t="s">
        <v>10781</v>
      </c>
    </row>
    <row r="229" spans="1:8">
      <c r="A229" s="33" t="s">
        <v>11250</v>
      </c>
      <c r="B229" s="34" t="b">
        <v>1</v>
      </c>
      <c r="C229" s="33">
        <f t="shared" si="6"/>
        <v>11</v>
      </c>
      <c r="D229" s="33" t="s">
        <v>57</v>
      </c>
      <c r="E229" s="33" t="s">
        <v>337</v>
      </c>
      <c r="F229" s="33" t="s">
        <v>11251</v>
      </c>
      <c r="G229" s="33" t="str">
        <f t="shared" si="7"/>
        <v>서울청량리동</v>
      </c>
      <c r="H229" s="33" t="s">
        <v>10781</v>
      </c>
    </row>
    <row r="230" spans="1:8">
      <c r="A230" s="33" t="s">
        <v>11252</v>
      </c>
      <c r="B230" s="34" t="b">
        <v>1</v>
      </c>
      <c r="C230" s="33">
        <f t="shared" si="6"/>
        <v>11</v>
      </c>
      <c r="D230" s="33" t="s">
        <v>57</v>
      </c>
      <c r="E230" s="33" t="s">
        <v>337</v>
      </c>
      <c r="F230" s="33" t="s">
        <v>11253</v>
      </c>
      <c r="G230" s="33" t="str">
        <f t="shared" si="7"/>
        <v>서울회기동</v>
      </c>
      <c r="H230" s="33" t="s">
        <v>10781</v>
      </c>
    </row>
    <row r="231" spans="1:8">
      <c r="A231" s="33" t="s">
        <v>11254</v>
      </c>
      <c r="B231" s="34" t="b">
        <v>1</v>
      </c>
      <c r="C231" s="33">
        <f t="shared" si="6"/>
        <v>11</v>
      </c>
      <c r="D231" s="33" t="s">
        <v>57</v>
      </c>
      <c r="E231" s="33" t="s">
        <v>337</v>
      </c>
      <c r="F231" s="33" t="s">
        <v>11255</v>
      </c>
      <c r="G231" s="33" t="str">
        <f t="shared" si="7"/>
        <v>서울휘경동</v>
      </c>
      <c r="H231" s="33" t="s">
        <v>10781</v>
      </c>
    </row>
    <row r="232" spans="1:8">
      <c r="A232" s="33" t="s">
        <v>11256</v>
      </c>
      <c r="B232" s="34" t="b">
        <v>1</v>
      </c>
      <c r="C232" s="33">
        <f t="shared" si="6"/>
        <v>11</v>
      </c>
      <c r="D232" s="33" t="s">
        <v>57</v>
      </c>
      <c r="E232" s="33" t="s">
        <v>337</v>
      </c>
      <c r="F232" s="33" t="s">
        <v>11257</v>
      </c>
      <c r="G232" s="33" t="str">
        <f t="shared" si="7"/>
        <v>서울이문동</v>
      </c>
      <c r="H232" s="33" t="s">
        <v>10781</v>
      </c>
    </row>
    <row r="233" spans="1:8">
      <c r="A233" s="33" t="s">
        <v>11258</v>
      </c>
      <c r="B233" s="34" t="b">
        <v>1</v>
      </c>
      <c r="C233" s="33">
        <f t="shared" si="6"/>
        <v>11</v>
      </c>
      <c r="D233" s="33" t="s">
        <v>57</v>
      </c>
      <c r="E233" s="33" t="s">
        <v>576</v>
      </c>
      <c r="F233" s="33" t="s">
        <v>11259</v>
      </c>
      <c r="G233" s="33" t="str">
        <f t="shared" si="7"/>
        <v>서울면목동</v>
      </c>
      <c r="H233" s="33" t="s">
        <v>10781</v>
      </c>
    </row>
    <row r="234" spans="1:8">
      <c r="A234" s="33" t="s">
        <v>11260</v>
      </c>
      <c r="B234" s="34" t="b">
        <v>1</v>
      </c>
      <c r="C234" s="33">
        <f t="shared" si="6"/>
        <v>11</v>
      </c>
      <c r="D234" s="33" t="s">
        <v>57</v>
      </c>
      <c r="E234" s="33" t="s">
        <v>576</v>
      </c>
      <c r="F234" s="33" t="s">
        <v>11261</v>
      </c>
      <c r="G234" s="33" t="str">
        <f t="shared" si="7"/>
        <v>서울상봉동</v>
      </c>
      <c r="H234" s="33" t="s">
        <v>10781</v>
      </c>
    </row>
    <row r="235" spans="1:8">
      <c r="A235" s="33" t="s">
        <v>11262</v>
      </c>
      <c r="B235" s="34" t="b">
        <v>1</v>
      </c>
      <c r="C235" s="33">
        <f t="shared" si="6"/>
        <v>11</v>
      </c>
      <c r="D235" s="33" t="s">
        <v>57</v>
      </c>
      <c r="E235" s="33" t="s">
        <v>576</v>
      </c>
      <c r="F235" s="33" t="s">
        <v>11263</v>
      </c>
      <c r="G235" s="33" t="str">
        <f t="shared" si="7"/>
        <v>서울중화동</v>
      </c>
      <c r="H235" s="33" t="s">
        <v>10781</v>
      </c>
    </row>
    <row r="236" spans="1:8">
      <c r="A236" s="33" t="s">
        <v>11264</v>
      </c>
      <c r="B236" s="34" t="b">
        <v>1</v>
      </c>
      <c r="C236" s="33">
        <f t="shared" si="6"/>
        <v>11</v>
      </c>
      <c r="D236" s="33" t="s">
        <v>57</v>
      </c>
      <c r="E236" s="33" t="s">
        <v>576</v>
      </c>
      <c r="F236" s="33" t="s">
        <v>11265</v>
      </c>
      <c r="G236" s="33" t="str">
        <f t="shared" si="7"/>
        <v>서울묵동</v>
      </c>
      <c r="H236" s="33" t="s">
        <v>10781</v>
      </c>
    </row>
    <row r="237" spans="1:8">
      <c r="A237" s="33" t="s">
        <v>11266</v>
      </c>
      <c r="B237" s="34" t="b">
        <v>1</v>
      </c>
      <c r="C237" s="33">
        <f t="shared" si="6"/>
        <v>11</v>
      </c>
      <c r="D237" s="33" t="s">
        <v>57</v>
      </c>
      <c r="E237" s="33" t="s">
        <v>576</v>
      </c>
      <c r="F237" s="33" t="s">
        <v>11267</v>
      </c>
      <c r="G237" s="33" t="str">
        <f t="shared" si="7"/>
        <v>서울망우동</v>
      </c>
      <c r="H237" s="33" t="s">
        <v>10781</v>
      </c>
    </row>
    <row r="238" spans="1:8">
      <c r="A238" s="33" t="s">
        <v>11268</v>
      </c>
      <c r="B238" s="34" t="b">
        <v>1</v>
      </c>
      <c r="C238" s="33">
        <f t="shared" si="6"/>
        <v>11</v>
      </c>
      <c r="D238" s="33" t="s">
        <v>57</v>
      </c>
      <c r="E238" s="33" t="s">
        <v>576</v>
      </c>
      <c r="F238" s="33" t="s">
        <v>11269</v>
      </c>
      <c r="G238" s="33" t="str">
        <f t="shared" si="7"/>
        <v>서울신내동</v>
      </c>
      <c r="H238" s="33" t="s">
        <v>10781</v>
      </c>
    </row>
    <row r="239" spans="1:8">
      <c r="A239" s="33" t="s">
        <v>11270</v>
      </c>
      <c r="B239" s="34" t="b">
        <v>1</v>
      </c>
      <c r="C239" s="33">
        <f t="shared" si="6"/>
        <v>11</v>
      </c>
      <c r="D239" s="33" t="s">
        <v>57</v>
      </c>
      <c r="E239" s="33" t="s">
        <v>264</v>
      </c>
      <c r="F239" s="33" t="s">
        <v>11271</v>
      </c>
      <c r="G239" s="33" t="str">
        <f t="shared" si="7"/>
        <v>서울성북동</v>
      </c>
      <c r="H239" s="33" t="s">
        <v>10781</v>
      </c>
    </row>
    <row r="240" spans="1:8">
      <c r="A240" s="33" t="s">
        <v>11272</v>
      </c>
      <c r="B240" s="34" t="b">
        <v>1</v>
      </c>
      <c r="C240" s="33">
        <f t="shared" si="6"/>
        <v>11</v>
      </c>
      <c r="D240" s="33" t="s">
        <v>57</v>
      </c>
      <c r="E240" s="33" t="s">
        <v>264</v>
      </c>
      <c r="F240" s="33" t="s">
        <v>11273</v>
      </c>
      <c r="G240" s="33" t="str">
        <f t="shared" si="7"/>
        <v>서울성북동1가</v>
      </c>
      <c r="H240" s="33" t="s">
        <v>10781</v>
      </c>
    </row>
    <row r="241" spans="1:8">
      <c r="A241" s="33" t="s">
        <v>11274</v>
      </c>
      <c r="B241" s="34" t="b">
        <v>1</v>
      </c>
      <c r="C241" s="33">
        <f t="shared" si="6"/>
        <v>11</v>
      </c>
      <c r="D241" s="33" t="s">
        <v>57</v>
      </c>
      <c r="E241" s="33" t="s">
        <v>264</v>
      </c>
      <c r="F241" s="33" t="s">
        <v>11275</v>
      </c>
      <c r="G241" s="33" t="str">
        <f t="shared" si="7"/>
        <v>서울돈암동</v>
      </c>
      <c r="H241" s="33" t="s">
        <v>10781</v>
      </c>
    </row>
    <row r="242" spans="1:8">
      <c r="A242" s="33" t="s">
        <v>11276</v>
      </c>
      <c r="B242" s="34" t="b">
        <v>1</v>
      </c>
      <c r="C242" s="33">
        <f t="shared" si="6"/>
        <v>11</v>
      </c>
      <c r="D242" s="33" t="s">
        <v>57</v>
      </c>
      <c r="E242" s="33" t="s">
        <v>264</v>
      </c>
      <c r="F242" s="33" t="s">
        <v>11277</v>
      </c>
      <c r="G242" s="33" t="str">
        <f t="shared" si="7"/>
        <v>서울동소문동1가</v>
      </c>
      <c r="H242" s="33" t="s">
        <v>10781</v>
      </c>
    </row>
    <row r="243" spans="1:8">
      <c r="A243" s="33" t="s">
        <v>11278</v>
      </c>
      <c r="B243" s="34" t="b">
        <v>1</v>
      </c>
      <c r="C243" s="33">
        <f t="shared" si="6"/>
        <v>11</v>
      </c>
      <c r="D243" s="33" t="s">
        <v>57</v>
      </c>
      <c r="E243" s="33" t="s">
        <v>264</v>
      </c>
      <c r="F243" s="33" t="s">
        <v>11279</v>
      </c>
      <c r="G243" s="33" t="str">
        <f t="shared" si="7"/>
        <v>서울동소문동2가</v>
      </c>
      <c r="H243" s="33" t="s">
        <v>10781</v>
      </c>
    </row>
    <row r="244" spans="1:8">
      <c r="A244" s="33" t="s">
        <v>11280</v>
      </c>
      <c r="B244" s="34" t="b">
        <v>1</v>
      </c>
      <c r="C244" s="33">
        <f t="shared" si="6"/>
        <v>11</v>
      </c>
      <c r="D244" s="33" t="s">
        <v>57</v>
      </c>
      <c r="E244" s="33" t="s">
        <v>264</v>
      </c>
      <c r="F244" s="33" t="s">
        <v>11281</v>
      </c>
      <c r="G244" s="33" t="str">
        <f t="shared" si="7"/>
        <v>서울동소문동3가</v>
      </c>
      <c r="H244" s="33" t="s">
        <v>10781</v>
      </c>
    </row>
    <row r="245" spans="1:8">
      <c r="A245" s="33" t="s">
        <v>11282</v>
      </c>
      <c r="B245" s="34" t="b">
        <v>1</v>
      </c>
      <c r="C245" s="33">
        <f t="shared" si="6"/>
        <v>11</v>
      </c>
      <c r="D245" s="33" t="s">
        <v>57</v>
      </c>
      <c r="E245" s="33" t="s">
        <v>264</v>
      </c>
      <c r="F245" s="33" t="s">
        <v>11283</v>
      </c>
      <c r="G245" s="33" t="str">
        <f t="shared" si="7"/>
        <v>서울동소문동4가</v>
      </c>
      <c r="H245" s="33" t="s">
        <v>10781</v>
      </c>
    </row>
    <row r="246" spans="1:8">
      <c r="A246" s="33" t="s">
        <v>11284</v>
      </c>
      <c r="B246" s="34" t="b">
        <v>1</v>
      </c>
      <c r="C246" s="33">
        <f t="shared" si="6"/>
        <v>11</v>
      </c>
      <c r="D246" s="33" t="s">
        <v>57</v>
      </c>
      <c r="E246" s="33" t="s">
        <v>264</v>
      </c>
      <c r="F246" s="33" t="s">
        <v>11285</v>
      </c>
      <c r="G246" s="33" t="str">
        <f t="shared" si="7"/>
        <v>서울동소문동5가</v>
      </c>
      <c r="H246" s="33" t="s">
        <v>10781</v>
      </c>
    </row>
    <row r="247" spans="1:8">
      <c r="A247" s="33" t="s">
        <v>11286</v>
      </c>
      <c r="B247" s="34" t="b">
        <v>1</v>
      </c>
      <c r="C247" s="33">
        <f t="shared" si="6"/>
        <v>11</v>
      </c>
      <c r="D247" s="33" t="s">
        <v>57</v>
      </c>
      <c r="E247" s="33" t="s">
        <v>264</v>
      </c>
      <c r="F247" s="33" t="s">
        <v>11287</v>
      </c>
      <c r="G247" s="33" t="str">
        <f t="shared" si="7"/>
        <v>서울동소문동6가</v>
      </c>
      <c r="H247" s="33" t="s">
        <v>10781</v>
      </c>
    </row>
    <row r="248" spans="1:8">
      <c r="A248" s="33" t="s">
        <v>11288</v>
      </c>
      <c r="B248" s="34" t="b">
        <v>1</v>
      </c>
      <c r="C248" s="33">
        <f t="shared" si="6"/>
        <v>11</v>
      </c>
      <c r="D248" s="33" t="s">
        <v>57</v>
      </c>
      <c r="E248" s="33" t="s">
        <v>264</v>
      </c>
      <c r="F248" s="33" t="s">
        <v>11289</v>
      </c>
      <c r="G248" s="33" t="str">
        <f t="shared" si="7"/>
        <v>서울동소문동7가</v>
      </c>
      <c r="H248" s="33" t="s">
        <v>10781</v>
      </c>
    </row>
    <row r="249" spans="1:8">
      <c r="A249" s="33" t="s">
        <v>11290</v>
      </c>
      <c r="B249" s="34" t="b">
        <v>1</v>
      </c>
      <c r="C249" s="33">
        <f t="shared" si="6"/>
        <v>11</v>
      </c>
      <c r="D249" s="33" t="s">
        <v>57</v>
      </c>
      <c r="E249" s="33" t="s">
        <v>264</v>
      </c>
      <c r="F249" s="33" t="s">
        <v>11291</v>
      </c>
      <c r="G249" s="33" t="str">
        <f t="shared" si="7"/>
        <v>서울삼선동1가</v>
      </c>
      <c r="H249" s="33" t="s">
        <v>10781</v>
      </c>
    </row>
    <row r="250" spans="1:8">
      <c r="A250" s="33" t="s">
        <v>11292</v>
      </c>
      <c r="B250" s="34" t="b">
        <v>1</v>
      </c>
      <c r="C250" s="33">
        <f t="shared" si="6"/>
        <v>11</v>
      </c>
      <c r="D250" s="33" t="s">
        <v>57</v>
      </c>
      <c r="E250" s="33" t="s">
        <v>264</v>
      </c>
      <c r="F250" s="33" t="s">
        <v>11293</v>
      </c>
      <c r="G250" s="33" t="str">
        <f t="shared" si="7"/>
        <v>서울삼선동2가</v>
      </c>
      <c r="H250" s="33" t="s">
        <v>10781</v>
      </c>
    </row>
    <row r="251" spans="1:8">
      <c r="A251" s="33" t="s">
        <v>11294</v>
      </c>
      <c r="B251" s="34" t="b">
        <v>1</v>
      </c>
      <c r="C251" s="33">
        <f t="shared" si="6"/>
        <v>11</v>
      </c>
      <c r="D251" s="33" t="s">
        <v>57</v>
      </c>
      <c r="E251" s="33" t="s">
        <v>264</v>
      </c>
      <c r="F251" s="33" t="s">
        <v>11295</v>
      </c>
      <c r="G251" s="33" t="str">
        <f t="shared" si="7"/>
        <v>서울삼선동3가</v>
      </c>
      <c r="H251" s="33" t="s">
        <v>10781</v>
      </c>
    </row>
    <row r="252" spans="1:8">
      <c r="A252" s="33" t="s">
        <v>11296</v>
      </c>
      <c r="B252" s="34" t="b">
        <v>1</v>
      </c>
      <c r="C252" s="33">
        <f t="shared" si="6"/>
        <v>11</v>
      </c>
      <c r="D252" s="33" t="s">
        <v>57</v>
      </c>
      <c r="E252" s="33" t="s">
        <v>264</v>
      </c>
      <c r="F252" s="33" t="s">
        <v>11297</v>
      </c>
      <c r="G252" s="33" t="str">
        <f t="shared" si="7"/>
        <v>서울삼선동4가</v>
      </c>
      <c r="H252" s="33" t="s">
        <v>10781</v>
      </c>
    </row>
    <row r="253" spans="1:8">
      <c r="A253" s="33" t="s">
        <v>11298</v>
      </c>
      <c r="B253" s="34" t="b">
        <v>1</v>
      </c>
      <c r="C253" s="33">
        <f t="shared" si="6"/>
        <v>11</v>
      </c>
      <c r="D253" s="33" t="s">
        <v>57</v>
      </c>
      <c r="E253" s="33" t="s">
        <v>264</v>
      </c>
      <c r="F253" s="33" t="s">
        <v>11299</v>
      </c>
      <c r="G253" s="33" t="str">
        <f t="shared" si="7"/>
        <v>서울삼선동5가</v>
      </c>
      <c r="H253" s="33" t="s">
        <v>10781</v>
      </c>
    </row>
    <row r="254" spans="1:8">
      <c r="A254" s="33" t="s">
        <v>11300</v>
      </c>
      <c r="B254" s="34" t="b">
        <v>1</v>
      </c>
      <c r="C254" s="33">
        <f t="shared" si="6"/>
        <v>11</v>
      </c>
      <c r="D254" s="33" t="s">
        <v>57</v>
      </c>
      <c r="E254" s="33" t="s">
        <v>264</v>
      </c>
      <c r="F254" s="33" t="s">
        <v>11301</v>
      </c>
      <c r="G254" s="33" t="str">
        <f t="shared" si="7"/>
        <v>서울동선동1가</v>
      </c>
      <c r="H254" s="33" t="s">
        <v>10781</v>
      </c>
    </row>
    <row r="255" spans="1:8">
      <c r="A255" s="33" t="s">
        <v>11302</v>
      </c>
      <c r="B255" s="34" t="b">
        <v>1</v>
      </c>
      <c r="C255" s="33">
        <f t="shared" si="6"/>
        <v>11</v>
      </c>
      <c r="D255" s="33" t="s">
        <v>57</v>
      </c>
      <c r="E255" s="33" t="s">
        <v>264</v>
      </c>
      <c r="F255" s="33" t="s">
        <v>11303</v>
      </c>
      <c r="G255" s="33" t="str">
        <f t="shared" si="7"/>
        <v>서울동선동2가</v>
      </c>
      <c r="H255" s="33" t="s">
        <v>10781</v>
      </c>
    </row>
    <row r="256" spans="1:8">
      <c r="A256" s="33" t="s">
        <v>11304</v>
      </c>
      <c r="B256" s="34" t="b">
        <v>1</v>
      </c>
      <c r="C256" s="33">
        <f t="shared" si="6"/>
        <v>11</v>
      </c>
      <c r="D256" s="33" t="s">
        <v>57</v>
      </c>
      <c r="E256" s="33" t="s">
        <v>264</v>
      </c>
      <c r="F256" s="33" t="s">
        <v>11305</v>
      </c>
      <c r="G256" s="33" t="str">
        <f t="shared" si="7"/>
        <v>서울동선동3가</v>
      </c>
      <c r="H256" s="33" t="s">
        <v>10781</v>
      </c>
    </row>
    <row r="257" spans="1:8">
      <c r="A257" s="33" t="s">
        <v>11306</v>
      </c>
      <c r="B257" s="34" t="b">
        <v>1</v>
      </c>
      <c r="C257" s="33">
        <f t="shared" si="6"/>
        <v>11</v>
      </c>
      <c r="D257" s="33" t="s">
        <v>57</v>
      </c>
      <c r="E257" s="33" t="s">
        <v>264</v>
      </c>
      <c r="F257" s="33" t="s">
        <v>11307</v>
      </c>
      <c r="G257" s="33" t="str">
        <f t="shared" si="7"/>
        <v>서울동선동4가</v>
      </c>
      <c r="H257" s="33" t="s">
        <v>10781</v>
      </c>
    </row>
    <row r="258" spans="1:8">
      <c r="A258" s="33" t="s">
        <v>11308</v>
      </c>
      <c r="B258" s="34" t="b">
        <v>1</v>
      </c>
      <c r="C258" s="33">
        <f t="shared" ref="C258:C321" si="8">_xlfn.XLOOKUP(D258,I:I,J:J)</f>
        <v>11</v>
      </c>
      <c r="D258" s="33" t="s">
        <v>57</v>
      </c>
      <c r="E258" s="33" t="s">
        <v>264</v>
      </c>
      <c r="F258" s="33" t="s">
        <v>11309</v>
      </c>
      <c r="G258" s="33" t="str">
        <f t="shared" ref="G258:G321" si="9">D258&amp;F258</f>
        <v>서울동선동5가</v>
      </c>
      <c r="H258" s="33" t="s">
        <v>10781</v>
      </c>
    </row>
    <row r="259" spans="1:8">
      <c r="A259" s="33" t="s">
        <v>11310</v>
      </c>
      <c r="B259" s="34" t="b">
        <v>1</v>
      </c>
      <c r="C259" s="33">
        <f t="shared" si="8"/>
        <v>11</v>
      </c>
      <c r="D259" s="33" t="s">
        <v>57</v>
      </c>
      <c r="E259" s="33" t="s">
        <v>264</v>
      </c>
      <c r="F259" s="33" t="s">
        <v>11311</v>
      </c>
      <c r="G259" s="33" t="str">
        <f t="shared" si="9"/>
        <v>서울안암동1가</v>
      </c>
      <c r="H259" s="33" t="s">
        <v>10781</v>
      </c>
    </row>
    <row r="260" spans="1:8">
      <c r="A260" s="33" t="s">
        <v>11312</v>
      </c>
      <c r="B260" s="34" t="b">
        <v>1</v>
      </c>
      <c r="C260" s="33">
        <f t="shared" si="8"/>
        <v>11</v>
      </c>
      <c r="D260" s="33" t="s">
        <v>57</v>
      </c>
      <c r="E260" s="33" t="s">
        <v>264</v>
      </c>
      <c r="F260" s="33" t="s">
        <v>11313</v>
      </c>
      <c r="G260" s="33" t="str">
        <f t="shared" si="9"/>
        <v>서울안암동2가</v>
      </c>
      <c r="H260" s="33" t="s">
        <v>10781</v>
      </c>
    </row>
    <row r="261" spans="1:8">
      <c r="A261" s="33" t="s">
        <v>11314</v>
      </c>
      <c r="B261" s="34" t="b">
        <v>1</v>
      </c>
      <c r="C261" s="33">
        <f t="shared" si="8"/>
        <v>11</v>
      </c>
      <c r="D261" s="33" t="s">
        <v>57</v>
      </c>
      <c r="E261" s="33" t="s">
        <v>264</v>
      </c>
      <c r="F261" s="33" t="s">
        <v>11315</v>
      </c>
      <c r="G261" s="33" t="str">
        <f t="shared" si="9"/>
        <v>서울안암동3가</v>
      </c>
      <c r="H261" s="33" t="s">
        <v>10781</v>
      </c>
    </row>
    <row r="262" spans="1:8">
      <c r="A262" s="33" t="s">
        <v>11316</v>
      </c>
      <c r="B262" s="34" t="b">
        <v>1</v>
      </c>
      <c r="C262" s="33">
        <f t="shared" si="8"/>
        <v>11</v>
      </c>
      <c r="D262" s="33" t="s">
        <v>57</v>
      </c>
      <c r="E262" s="33" t="s">
        <v>264</v>
      </c>
      <c r="F262" s="33" t="s">
        <v>11317</v>
      </c>
      <c r="G262" s="33" t="str">
        <f t="shared" si="9"/>
        <v>서울안암동4가</v>
      </c>
      <c r="H262" s="33" t="s">
        <v>10781</v>
      </c>
    </row>
    <row r="263" spans="1:8">
      <c r="A263" s="33" t="s">
        <v>11318</v>
      </c>
      <c r="B263" s="34" t="b">
        <v>1</v>
      </c>
      <c r="C263" s="33">
        <f t="shared" si="8"/>
        <v>11</v>
      </c>
      <c r="D263" s="33" t="s">
        <v>57</v>
      </c>
      <c r="E263" s="33" t="s">
        <v>264</v>
      </c>
      <c r="F263" s="33" t="s">
        <v>11319</v>
      </c>
      <c r="G263" s="33" t="str">
        <f t="shared" si="9"/>
        <v>서울안암동5가</v>
      </c>
      <c r="H263" s="33" t="s">
        <v>10781</v>
      </c>
    </row>
    <row r="264" spans="1:8">
      <c r="A264" s="33" t="s">
        <v>11320</v>
      </c>
      <c r="B264" s="34" t="b">
        <v>1</v>
      </c>
      <c r="C264" s="33">
        <f t="shared" si="8"/>
        <v>11</v>
      </c>
      <c r="D264" s="33" t="s">
        <v>57</v>
      </c>
      <c r="E264" s="33" t="s">
        <v>264</v>
      </c>
      <c r="F264" s="33" t="s">
        <v>11321</v>
      </c>
      <c r="G264" s="33" t="str">
        <f t="shared" si="9"/>
        <v>서울보문동4가</v>
      </c>
      <c r="H264" s="33" t="s">
        <v>10781</v>
      </c>
    </row>
    <row r="265" spans="1:8">
      <c r="A265" s="33" t="s">
        <v>11322</v>
      </c>
      <c r="B265" s="34" t="b">
        <v>1</v>
      </c>
      <c r="C265" s="33">
        <f t="shared" si="8"/>
        <v>11</v>
      </c>
      <c r="D265" s="33" t="s">
        <v>57</v>
      </c>
      <c r="E265" s="33" t="s">
        <v>264</v>
      </c>
      <c r="F265" s="33" t="s">
        <v>11323</v>
      </c>
      <c r="G265" s="33" t="str">
        <f t="shared" si="9"/>
        <v>서울보문동5가</v>
      </c>
      <c r="H265" s="33" t="s">
        <v>10781</v>
      </c>
    </row>
    <row r="266" spans="1:8">
      <c r="A266" s="33" t="s">
        <v>11324</v>
      </c>
      <c r="B266" s="34" t="b">
        <v>1</v>
      </c>
      <c r="C266" s="33">
        <f t="shared" si="8"/>
        <v>11</v>
      </c>
      <c r="D266" s="33" t="s">
        <v>57</v>
      </c>
      <c r="E266" s="33" t="s">
        <v>264</v>
      </c>
      <c r="F266" s="33" t="s">
        <v>11325</v>
      </c>
      <c r="G266" s="33" t="str">
        <f t="shared" si="9"/>
        <v>서울보문동6가</v>
      </c>
      <c r="H266" s="33" t="s">
        <v>10781</v>
      </c>
    </row>
    <row r="267" spans="1:8">
      <c r="A267" s="33" t="s">
        <v>11326</v>
      </c>
      <c r="B267" s="34" t="b">
        <v>1</v>
      </c>
      <c r="C267" s="33">
        <f t="shared" si="8"/>
        <v>11</v>
      </c>
      <c r="D267" s="33" t="s">
        <v>57</v>
      </c>
      <c r="E267" s="33" t="s">
        <v>264</v>
      </c>
      <c r="F267" s="33" t="s">
        <v>11327</v>
      </c>
      <c r="G267" s="33" t="str">
        <f t="shared" si="9"/>
        <v>서울보문동7가</v>
      </c>
      <c r="H267" s="33" t="s">
        <v>10781</v>
      </c>
    </row>
    <row r="268" spans="1:8">
      <c r="A268" s="33" t="s">
        <v>11328</v>
      </c>
      <c r="B268" s="34" t="b">
        <v>1</v>
      </c>
      <c r="C268" s="33">
        <f t="shared" si="8"/>
        <v>11</v>
      </c>
      <c r="D268" s="33" t="s">
        <v>57</v>
      </c>
      <c r="E268" s="33" t="s">
        <v>264</v>
      </c>
      <c r="F268" s="33" t="s">
        <v>11329</v>
      </c>
      <c r="G268" s="33" t="str">
        <f t="shared" si="9"/>
        <v>서울보문동1가</v>
      </c>
      <c r="H268" s="33" t="s">
        <v>10781</v>
      </c>
    </row>
    <row r="269" spans="1:8">
      <c r="A269" s="33" t="s">
        <v>11330</v>
      </c>
      <c r="B269" s="34" t="b">
        <v>1</v>
      </c>
      <c r="C269" s="33">
        <f t="shared" si="8"/>
        <v>11</v>
      </c>
      <c r="D269" s="33" t="s">
        <v>57</v>
      </c>
      <c r="E269" s="33" t="s">
        <v>264</v>
      </c>
      <c r="F269" s="33" t="s">
        <v>11331</v>
      </c>
      <c r="G269" s="33" t="str">
        <f t="shared" si="9"/>
        <v>서울보문동2가</v>
      </c>
      <c r="H269" s="33" t="s">
        <v>10781</v>
      </c>
    </row>
    <row r="270" spans="1:8">
      <c r="A270" s="33" t="s">
        <v>11332</v>
      </c>
      <c r="B270" s="34" t="b">
        <v>1</v>
      </c>
      <c r="C270" s="33">
        <f t="shared" si="8"/>
        <v>11</v>
      </c>
      <c r="D270" s="33" t="s">
        <v>57</v>
      </c>
      <c r="E270" s="33" t="s">
        <v>264</v>
      </c>
      <c r="F270" s="33" t="s">
        <v>11333</v>
      </c>
      <c r="G270" s="33" t="str">
        <f t="shared" si="9"/>
        <v>서울보문동3가</v>
      </c>
      <c r="H270" s="33" t="s">
        <v>10781</v>
      </c>
    </row>
    <row r="271" spans="1:8">
      <c r="A271" s="33" t="s">
        <v>11334</v>
      </c>
      <c r="B271" s="34" t="b">
        <v>1</v>
      </c>
      <c r="C271" s="33">
        <f t="shared" si="8"/>
        <v>11</v>
      </c>
      <c r="D271" s="33" t="s">
        <v>57</v>
      </c>
      <c r="E271" s="33" t="s">
        <v>264</v>
      </c>
      <c r="F271" s="33" t="s">
        <v>11335</v>
      </c>
      <c r="G271" s="33" t="str">
        <f t="shared" si="9"/>
        <v>서울정릉동</v>
      </c>
      <c r="H271" s="33" t="s">
        <v>10781</v>
      </c>
    </row>
    <row r="272" spans="1:8">
      <c r="A272" s="33" t="s">
        <v>11336</v>
      </c>
      <c r="B272" s="34" t="b">
        <v>1</v>
      </c>
      <c r="C272" s="33">
        <f t="shared" si="8"/>
        <v>11</v>
      </c>
      <c r="D272" s="33" t="s">
        <v>57</v>
      </c>
      <c r="E272" s="33" t="s">
        <v>264</v>
      </c>
      <c r="F272" s="33" t="s">
        <v>11337</v>
      </c>
      <c r="G272" s="33" t="str">
        <f t="shared" si="9"/>
        <v>서울길음동</v>
      </c>
      <c r="H272" s="33" t="s">
        <v>10781</v>
      </c>
    </row>
    <row r="273" spans="1:8">
      <c r="A273" s="33" t="s">
        <v>11338</v>
      </c>
      <c r="B273" s="34" t="b">
        <v>1</v>
      </c>
      <c r="C273" s="33">
        <f t="shared" si="8"/>
        <v>11</v>
      </c>
      <c r="D273" s="33" t="s">
        <v>57</v>
      </c>
      <c r="E273" s="33" t="s">
        <v>264</v>
      </c>
      <c r="F273" s="33" t="s">
        <v>11339</v>
      </c>
      <c r="G273" s="33" t="str">
        <f t="shared" si="9"/>
        <v>서울종암동</v>
      </c>
      <c r="H273" s="33" t="s">
        <v>10781</v>
      </c>
    </row>
    <row r="274" spans="1:8">
      <c r="A274" s="33" t="s">
        <v>11340</v>
      </c>
      <c r="B274" s="34" t="b">
        <v>1</v>
      </c>
      <c r="C274" s="33">
        <f t="shared" si="8"/>
        <v>11</v>
      </c>
      <c r="D274" s="33" t="s">
        <v>57</v>
      </c>
      <c r="E274" s="33" t="s">
        <v>264</v>
      </c>
      <c r="F274" s="33" t="s">
        <v>11341</v>
      </c>
      <c r="G274" s="33" t="str">
        <f t="shared" si="9"/>
        <v>서울하월곡동</v>
      </c>
      <c r="H274" s="33" t="s">
        <v>10781</v>
      </c>
    </row>
    <row r="275" spans="1:8">
      <c r="A275" s="33" t="s">
        <v>11342</v>
      </c>
      <c r="B275" s="34" t="b">
        <v>1</v>
      </c>
      <c r="C275" s="33">
        <f t="shared" si="8"/>
        <v>11</v>
      </c>
      <c r="D275" s="33" t="s">
        <v>57</v>
      </c>
      <c r="E275" s="33" t="s">
        <v>264</v>
      </c>
      <c r="F275" s="33" t="s">
        <v>11343</v>
      </c>
      <c r="G275" s="33" t="str">
        <f t="shared" si="9"/>
        <v>서울상월곡동</v>
      </c>
      <c r="H275" s="33" t="s">
        <v>10781</v>
      </c>
    </row>
    <row r="276" spans="1:8">
      <c r="A276" s="33" t="s">
        <v>11344</v>
      </c>
      <c r="B276" s="34" t="b">
        <v>1</v>
      </c>
      <c r="C276" s="33">
        <f t="shared" si="8"/>
        <v>11</v>
      </c>
      <c r="D276" s="33" t="s">
        <v>57</v>
      </c>
      <c r="E276" s="33" t="s">
        <v>264</v>
      </c>
      <c r="F276" s="33" t="s">
        <v>11345</v>
      </c>
      <c r="G276" s="33" t="str">
        <f t="shared" si="9"/>
        <v>서울장위동</v>
      </c>
      <c r="H276" s="33" t="s">
        <v>10781</v>
      </c>
    </row>
    <row r="277" spans="1:8">
      <c r="A277" s="33" t="s">
        <v>11346</v>
      </c>
      <c r="B277" s="34" t="b">
        <v>1</v>
      </c>
      <c r="C277" s="33">
        <f t="shared" si="8"/>
        <v>11</v>
      </c>
      <c r="D277" s="33" t="s">
        <v>57</v>
      </c>
      <c r="E277" s="33" t="s">
        <v>264</v>
      </c>
      <c r="F277" s="33" t="s">
        <v>11347</v>
      </c>
      <c r="G277" s="33" t="str">
        <f t="shared" si="9"/>
        <v>서울석관동</v>
      </c>
      <c r="H277" s="33" t="s">
        <v>10781</v>
      </c>
    </row>
    <row r="278" spans="1:8">
      <c r="A278" s="33" t="s">
        <v>11348</v>
      </c>
      <c r="B278" s="34" t="b">
        <v>1</v>
      </c>
      <c r="C278" s="33">
        <f t="shared" si="8"/>
        <v>11</v>
      </c>
      <c r="D278" s="33" t="s">
        <v>57</v>
      </c>
      <c r="E278" s="33" t="s">
        <v>281</v>
      </c>
      <c r="F278" s="33" t="s">
        <v>11349</v>
      </c>
      <c r="G278" s="33" t="str">
        <f t="shared" si="9"/>
        <v>서울미아동</v>
      </c>
      <c r="H278" s="33" t="s">
        <v>10781</v>
      </c>
    </row>
    <row r="279" spans="1:8">
      <c r="A279" s="33" t="s">
        <v>11350</v>
      </c>
      <c r="B279" s="34" t="b">
        <v>1</v>
      </c>
      <c r="C279" s="33">
        <f t="shared" si="8"/>
        <v>11</v>
      </c>
      <c r="D279" s="33" t="s">
        <v>57</v>
      </c>
      <c r="E279" s="33" t="s">
        <v>281</v>
      </c>
      <c r="F279" s="33" t="s">
        <v>11351</v>
      </c>
      <c r="G279" s="33" t="str">
        <f t="shared" si="9"/>
        <v>서울번동</v>
      </c>
      <c r="H279" s="33" t="s">
        <v>10781</v>
      </c>
    </row>
    <row r="280" spans="1:8">
      <c r="A280" s="33" t="s">
        <v>11352</v>
      </c>
      <c r="B280" s="34" t="b">
        <v>1</v>
      </c>
      <c r="C280" s="33">
        <f t="shared" si="8"/>
        <v>11</v>
      </c>
      <c r="D280" s="33" t="s">
        <v>57</v>
      </c>
      <c r="E280" s="33" t="s">
        <v>281</v>
      </c>
      <c r="F280" s="33" t="s">
        <v>11353</v>
      </c>
      <c r="G280" s="33" t="str">
        <f t="shared" si="9"/>
        <v>서울수유동</v>
      </c>
      <c r="H280" s="33" t="s">
        <v>10781</v>
      </c>
    </row>
    <row r="281" spans="1:8">
      <c r="A281" s="33" t="s">
        <v>11354</v>
      </c>
      <c r="B281" s="34" t="b">
        <v>1</v>
      </c>
      <c r="C281" s="33">
        <f t="shared" si="8"/>
        <v>11</v>
      </c>
      <c r="D281" s="33" t="s">
        <v>57</v>
      </c>
      <c r="E281" s="33" t="s">
        <v>281</v>
      </c>
      <c r="F281" s="33" t="s">
        <v>11355</v>
      </c>
      <c r="G281" s="33" t="str">
        <f t="shared" si="9"/>
        <v>서울우이동</v>
      </c>
      <c r="H281" s="33" t="s">
        <v>10781</v>
      </c>
    </row>
    <row r="282" spans="1:8">
      <c r="A282" s="33" t="s">
        <v>11356</v>
      </c>
      <c r="B282" s="34" t="b">
        <v>1</v>
      </c>
      <c r="C282" s="33">
        <f t="shared" si="8"/>
        <v>11</v>
      </c>
      <c r="D282" s="33" t="s">
        <v>57</v>
      </c>
      <c r="E282" s="33" t="s">
        <v>1409</v>
      </c>
      <c r="F282" s="33" t="s">
        <v>11357</v>
      </c>
      <c r="G282" s="33" t="str">
        <f t="shared" si="9"/>
        <v>서울쌍문동</v>
      </c>
      <c r="H282" s="33" t="s">
        <v>10781</v>
      </c>
    </row>
    <row r="283" spans="1:8">
      <c r="A283" s="33" t="s">
        <v>11358</v>
      </c>
      <c r="B283" s="34" t="b">
        <v>1</v>
      </c>
      <c r="C283" s="33">
        <f t="shared" si="8"/>
        <v>11</v>
      </c>
      <c r="D283" s="33" t="s">
        <v>57</v>
      </c>
      <c r="E283" s="33" t="s">
        <v>1409</v>
      </c>
      <c r="F283" s="33" t="s">
        <v>11359</v>
      </c>
      <c r="G283" s="33" t="str">
        <f t="shared" si="9"/>
        <v>서울방학동</v>
      </c>
      <c r="H283" s="33" t="s">
        <v>10781</v>
      </c>
    </row>
    <row r="284" spans="1:8">
      <c r="A284" s="33" t="s">
        <v>11360</v>
      </c>
      <c r="B284" s="34" t="b">
        <v>1</v>
      </c>
      <c r="C284" s="33">
        <f t="shared" si="8"/>
        <v>11</v>
      </c>
      <c r="D284" s="33" t="s">
        <v>57</v>
      </c>
      <c r="E284" s="33" t="s">
        <v>1409</v>
      </c>
      <c r="F284" s="33" t="s">
        <v>11361</v>
      </c>
      <c r="G284" s="33" t="str">
        <f t="shared" si="9"/>
        <v>서울창동</v>
      </c>
      <c r="H284" s="33" t="s">
        <v>10781</v>
      </c>
    </row>
    <row r="285" spans="1:8">
      <c r="A285" s="33" t="s">
        <v>11362</v>
      </c>
      <c r="B285" s="34" t="b">
        <v>1</v>
      </c>
      <c r="C285" s="33">
        <f t="shared" si="8"/>
        <v>11</v>
      </c>
      <c r="D285" s="33" t="s">
        <v>57</v>
      </c>
      <c r="E285" s="33" t="s">
        <v>1409</v>
      </c>
      <c r="F285" s="33" t="s">
        <v>11363</v>
      </c>
      <c r="G285" s="33" t="str">
        <f t="shared" si="9"/>
        <v>서울도봉동</v>
      </c>
      <c r="H285" s="33" t="s">
        <v>10781</v>
      </c>
    </row>
    <row r="286" spans="1:8">
      <c r="A286" s="33" t="s">
        <v>11364</v>
      </c>
      <c r="B286" s="34" t="b">
        <v>1</v>
      </c>
      <c r="C286" s="33">
        <f t="shared" si="8"/>
        <v>11</v>
      </c>
      <c r="D286" s="33" t="s">
        <v>57</v>
      </c>
      <c r="E286" s="33" t="s">
        <v>271</v>
      </c>
      <c r="F286" s="33" t="s">
        <v>11365</v>
      </c>
      <c r="G286" s="33" t="str">
        <f t="shared" si="9"/>
        <v>서울월계동</v>
      </c>
      <c r="H286" s="33" t="s">
        <v>10781</v>
      </c>
    </row>
    <row r="287" spans="1:8">
      <c r="A287" s="33" t="s">
        <v>11366</v>
      </c>
      <c r="B287" s="34" t="b">
        <v>1</v>
      </c>
      <c r="C287" s="33">
        <f t="shared" si="8"/>
        <v>11</v>
      </c>
      <c r="D287" s="33" t="s">
        <v>57</v>
      </c>
      <c r="E287" s="33" t="s">
        <v>271</v>
      </c>
      <c r="F287" s="33" t="s">
        <v>11367</v>
      </c>
      <c r="G287" s="33" t="str">
        <f t="shared" si="9"/>
        <v>서울공릉동</v>
      </c>
      <c r="H287" s="33" t="s">
        <v>10781</v>
      </c>
    </row>
    <row r="288" spans="1:8">
      <c r="A288" s="33" t="s">
        <v>11368</v>
      </c>
      <c r="B288" s="34" t="b">
        <v>1</v>
      </c>
      <c r="C288" s="33">
        <f t="shared" si="8"/>
        <v>11</v>
      </c>
      <c r="D288" s="33" t="s">
        <v>57</v>
      </c>
      <c r="E288" s="33" t="s">
        <v>271</v>
      </c>
      <c r="F288" s="33" t="s">
        <v>11369</v>
      </c>
      <c r="G288" s="33" t="str">
        <f t="shared" si="9"/>
        <v>서울하계동</v>
      </c>
      <c r="H288" s="33" t="s">
        <v>10781</v>
      </c>
    </row>
    <row r="289" spans="1:8">
      <c r="A289" s="33" t="s">
        <v>11370</v>
      </c>
      <c r="B289" s="34" t="b">
        <v>1</v>
      </c>
      <c r="C289" s="33">
        <f t="shared" si="8"/>
        <v>11</v>
      </c>
      <c r="D289" s="33" t="s">
        <v>57</v>
      </c>
      <c r="E289" s="33" t="s">
        <v>271</v>
      </c>
      <c r="F289" s="33" t="s">
        <v>11371</v>
      </c>
      <c r="G289" s="33" t="str">
        <f t="shared" si="9"/>
        <v>서울상계동</v>
      </c>
      <c r="H289" s="33" t="s">
        <v>10781</v>
      </c>
    </row>
    <row r="290" spans="1:8">
      <c r="A290" s="33" t="s">
        <v>11372</v>
      </c>
      <c r="B290" s="34" t="b">
        <v>1</v>
      </c>
      <c r="C290" s="33">
        <f t="shared" si="8"/>
        <v>11</v>
      </c>
      <c r="D290" s="33" t="s">
        <v>57</v>
      </c>
      <c r="E290" s="33" t="s">
        <v>271</v>
      </c>
      <c r="F290" s="33" t="s">
        <v>11373</v>
      </c>
      <c r="G290" s="33" t="str">
        <f t="shared" si="9"/>
        <v>서울중계동</v>
      </c>
      <c r="H290" s="33" t="s">
        <v>10781</v>
      </c>
    </row>
    <row r="291" spans="1:8">
      <c r="A291" s="33" t="s">
        <v>11374</v>
      </c>
      <c r="B291" s="34" t="b">
        <v>1</v>
      </c>
      <c r="C291" s="33">
        <f t="shared" si="8"/>
        <v>11</v>
      </c>
      <c r="D291" s="33" t="s">
        <v>57</v>
      </c>
      <c r="E291" s="33" t="s">
        <v>765</v>
      </c>
      <c r="F291" s="33" t="s">
        <v>11375</v>
      </c>
      <c r="G291" s="33" t="str">
        <f t="shared" si="9"/>
        <v>서울수색동</v>
      </c>
      <c r="H291" s="33" t="s">
        <v>10781</v>
      </c>
    </row>
    <row r="292" spans="1:8">
      <c r="A292" s="33" t="s">
        <v>11376</v>
      </c>
      <c r="B292" s="34" t="b">
        <v>1</v>
      </c>
      <c r="C292" s="33">
        <f t="shared" si="8"/>
        <v>11</v>
      </c>
      <c r="D292" s="33" t="s">
        <v>57</v>
      </c>
      <c r="E292" s="33" t="s">
        <v>765</v>
      </c>
      <c r="F292" s="33" t="s">
        <v>11377</v>
      </c>
      <c r="G292" s="33" t="str">
        <f t="shared" si="9"/>
        <v>서울녹번동</v>
      </c>
      <c r="H292" s="33" t="s">
        <v>10781</v>
      </c>
    </row>
    <row r="293" spans="1:8">
      <c r="A293" s="33" t="s">
        <v>11378</v>
      </c>
      <c r="B293" s="34" t="b">
        <v>1</v>
      </c>
      <c r="C293" s="33">
        <f t="shared" si="8"/>
        <v>11</v>
      </c>
      <c r="D293" s="33" t="s">
        <v>57</v>
      </c>
      <c r="E293" s="33" t="s">
        <v>765</v>
      </c>
      <c r="F293" s="33" t="s">
        <v>11379</v>
      </c>
      <c r="G293" s="33" t="str">
        <f t="shared" si="9"/>
        <v>서울불광동</v>
      </c>
      <c r="H293" s="33" t="s">
        <v>10781</v>
      </c>
    </row>
    <row r="294" spans="1:8">
      <c r="A294" s="33" t="s">
        <v>11380</v>
      </c>
      <c r="B294" s="34" t="b">
        <v>1</v>
      </c>
      <c r="C294" s="33">
        <f t="shared" si="8"/>
        <v>11</v>
      </c>
      <c r="D294" s="33" t="s">
        <v>57</v>
      </c>
      <c r="E294" s="33" t="s">
        <v>765</v>
      </c>
      <c r="F294" s="33" t="s">
        <v>11381</v>
      </c>
      <c r="G294" s="33" t="str">
        <f t="shared" si="9"/>
        <v>서울갈현동</v>
      </c>
      <c r="H294" s="33" t="s">
        <v>10781</v>
      </c>
    </row>
    <row r="295" spans="1:8">
      <c r="A295" s="33" t="s">
        <v>11382</v>
      </c>
      <c r="B295" s="34" t="b">
        <v>1</v>
      </c>
      <c r="C295" s="33">
        <f t="shared" si="8"/>
        <v>11</v>
      </c>
      <c r="D295" s="33" t="s">
        <v>57</v>
      </c>
      <c r="E295" s="33" t="s">
        <v>765</v>
      </c>
      <c r="F295" s="33" t="s">
        <v>11383</v>
      </c>
      <c r="G295" s="33" t="str">
        <f t="shared" si="9"/>
        <v>서울구산동</v>
      </c>
      <c r="H295" s="33" t="s">
        <v>10781</v>
      </c>
    </row>
    <row r="296" spans="1:8">
      <c r="A296" s="33" t="s">
        <v>11384</v>
      </c>
      <c r="B296" s="34" t="b">
        <v>1</v>
      </c>
      <c r="C296" s="33">
        <f t="shared" si="8"/>
        <v>11</v>
      </c>
      <c r="D296" s="33" t="s">
        <v>57</v>
      </c>
      <c r="E296" s="33" t="s">
        <v>765</v>
      </c>
      <c r="F296" s="33" t="s">
        <v>11385</v>
      </c>
      <c r="G296" s="33" t="str">
        <f t="shared" si="9"/>
        <v>서울대조동</v>
      </c>
      <c r="H296" s="33" t="s">
        <v>10781</v>
      </c>
    </row>
    <row r="297" spans="1:8">
      <c r="A297" s="33" t="s">
        <v>11386</v>
      </c>
      <c r="B297" s="34" t="b">
        <v>1</v>
      </c>
      <c r="C297" s="33">
        <f t="shared" si="8"/>
        <v>11</v>
      </c>
      <c r="D297" s="33" t="s">
        <v>57</v>
      </c>
      <c r="E297" s="33" t="s">
        <v>765</v>
      </c>
      <c r="F297" s="33" t="s">
        <v>11387</v>
      </c>
      <c r="G297" s="33" t="str">
        <f t="shared" si="9"/>
        <v>서울응암동</v>
      </c>
      <c r="H297" s="33" t="s">
        <v>10781</v>
      </c>
    </row>
    <row r="298" spans="1:8">
      <c r="A298" s="33" t="s">
        <v>11388</v>
      </c>
      <c r="B298" s="34" t="b">
        <v>1</v>
      </c>
      <c r="C298" s="33">
        <f t="shared" si="8"/>
        <v>11</v>
      </c>
      <c r="D298" s="33" t="s">
        <v>57</v>
      </c>
      <c r="E298" s="33" t="s">
        <v>765</v>
      </c>
      <c r="F298" s="33" t="s">
        <v>11389</v>
      </c>
      <c r="G298" s="33" t="str">
        <f t="shared" si="9"/>
        <v>서울역촌동</v>
      </c>
      <c r="H298" s="33" t="s">
        <v>10781</v>
      </c>
    </row>
    <row r="299" spans="1:8">
      <c r="A299" s="33" t="s">
        <v>11390</v>
      </c>
      <c r="B299" s="34" t="b">
        <v>1</v>
      </c>
      <c r="C299" s="33">
        <f t="shared" si="8"/>
        <v>11</v>
      </c>
      <c r="D299" s="33" t="s">
        <v>57</v>
      </c>
      <c r="E299" s="33" t="s">
        <v>765</v>
      </c>
      <c r="F299" s="33" t="s">
        <v>11391</v>
      </c>
      <c r="G299" s="33" t="str">
        <f t="shared" si="9"/>
        <v>서울신사동</v>
      </c>
      <c r="H299" s="33" t="s">
        <v>10781</v>
      </c>
    </row>
    <row r="300" spans="1:8">
      <c r="A300" s="33" t="s">
        <v>11392</v>
      </c>
      <c r="B300" s="34" t="b">
        <v>1</v>
      </c>
      <c r="C300" s="33">
        <f t="shared" si="8"/>
        <v>11</v>
      </c>
      <c r="D300" s="33" t="s">
        <v>57</v>
      </c>
      <c r="E300" s="33" t="s">
        <v>765</v>
      </c>
      <c r="F300" s="33" t="s">
        <v>11393</v>
      </c>
      <c r="G300" s="33" t="str">
        <f t="shared" si="9"/>
        <v>서울증산동</v>
      </c>
      <c r="H300" s="33" t="s">
        <v>10781</v>
      </c>
    </row>
    <row r="301" spans="1:8">
      <c r="A301" s="33" t="s">
        <v>11394</v>
      </c>
      <c r="B301" s="34" t="b">
        <v>1</v>
      </c>
      <c r="C301" s="33">
        <f t="shared" si="8"/>
        <v>11</v>
      </c>
      <c r="D301" s="33" t="s">
        <v>57</v>
      </c>
      <c r="E301" s="33" t="s">
        <v>765</v>
      </c>
      <c r="F301" s="33" t="s">
        <v>11395</v>
      </c>
      <c r="G301" s="33" t="str">
        <f t="shared" si="9"/>
        <v>서울진관동</v>
      </c>
      <c r="H301" s="33" t="s">
        <v>10781</v>
      </c>
    </row>
    <row r="302" spans="1:8">
      <c r="A302" s="33" t="s">
        <v>11396</v>
      </c>
      <c r="B302" s="34" t="b">
        <v>1</v>
      </c>
      <c r="C302" s="33">
        <f t="shared" si="8"/>
        <v>11</v>
      </c>
      <c r="D302" s="33" t="s">
        <v>57</v>
      </c>
      <c r="E302" s="33" t="s">
        <v>82</v>
      </c>
      <c r="F302" s="33" t="s">
        <v>11397</v>
      </c>
      <c r="G302" s="33" t="str">
        <f t="shared" si="9"/>
        <v>서울충정로2가</v>
      </c>
      <c r="H302" s="33" t="s">
        <v>10781</v>
      </c>
    </row>
    <row r="303" spans="1:8">
      <c r="A303" s="33" t="s">
        <v>11398</v>
      </c>
      <c r="B303" s="34" t="b">
        <v>1</v>
      </c>
      <c r="C303" s="33">
        <f t="shared" si="8"/>
        <v>11</v>
      </c>
      <c r="D303" s="33" t="s">
        <v>57</v>
      </c>
      <c r="E303" s="33" t="s">
        <v>82</v>
      </c>
      <c r="F303" s="33" t="s">
        <v>11399</v>
      </c>
      <c r="G303" s="33" t="str">
        <f t="shared" si="9"/>
        <v>서울충정로3가</v>
      </c>
      <c r="H303" s="33" t="s">
        <v>10781</v>
      </c>
    </row>
    <row r="304" spans="1:8">
      <c r="A304" s="33" t="s">
        <v>11400</v>
      </c>
      <c r="B304" s="34" t="b">
        <v>1</v>
      </c>
      <c r="C304" s="33">
        <f t="shared" si="8"/>
        <v>11</v>
      </c>
      <c r="D304" s="33" t="s">
        <v>57</v>
      </c>
      <c r="E304" s="33" t="s">
        <v>82</v>
      </c>
      <c r="F304" s="33" t="s">
        <v>11401</v>
      </c>
      <c r="G304" s="33" t="str">
        <f t="shared" si="9"/>
        <v>서울합동</v>
      </c>
      <c r="H304" s="33" t="s">
        <v>10781</v>
      </c>
    </row>
    <row r="305" spans="1:8">
      <c r="A305" s="33" t="s">
        <v>11402</v>
      </c>
      <c r="B305" s="34" t="b">
        <v>1</v>
      </c>
      <c r="C305" s="33">
        <f t="shared" si="8"/>
        <v>11</v>
      </c>
      <c r="D305" s="33" t="s">
        <v>57</v>
      </c>
      <c r="E305" s="33" t="s">
        <v>82</v>
      </c>
      <c r="F305" s="33" t="s">
        <v>11403</v>
      </c>
      <c r="G305" s="33" t="str">
        <f t="shared" si="9"/>
        <v>서울미근동</v>
      </c>
      <c r="H305" s="33" t="s">
        <v>10781</v>
      </c>
    </row>
    <row r="306" spans="1:8">
      <c r="A306" s="33" t="s">
        <v>11404</v>
      </c>
      <c r="B306" s="34" t="b">
        <v>1</v>
      </c>
      <c r="C306" s="33">
        <f t="shared" si="8"/>
        <v>11</v>
      </c>
      <c r="D306" s="33" t="s">
        <v>57</v>
      </c>
      <c r="E306" s="33" t="s">
        <v>82</v>
      </c>
      <c r="F306" s="33" t="s">
        <v>11405</v>
      </c>
      <c r="G306" s="33" t="str">
        <f t="shared" si="9"/>
        <v>서울냉천동</v>
      </c>
      <c r="H306" s="33" t="s">
        <v>10781</v>
      </c>
    </row>
    <row r="307" spans="1:8">
      <c r="A307" s="33" t="s">
        <v>11406</v>
      </c>
      <c r="B307" s="34" t="b">
        <v>1</v>
      </c>
      <c r="C307" s="33">
        <f t="shared" si="8"/>
        <v>11</v>
      </c>
      <c r="D307" s="33" t="s">
        <v>57</v>
      </c>
      <c r="E307" s="33" t="s">
        <v>82</v>
      </c>
      <c r="F307" s="33" t="s">
        <v>11407</v>
      </c>
      <c r="G307" s="33" t="str">
        <f t="shared" si="9"/>
        <v>서울천연동</v>
      </c>
      <c r="H307" s="33" t="s">
        <v>10781</v>
      </c>
    </row>
    <row r="308" spans="1:8">
      <c r="A308" s="33" t="s">
        <v>11408</v>
      </c>
      <c r="B308" s="34" t="b">
        <v>1</v>
      </c>
      <c r="C308" s="33">
        <f t="shared" si="8"/>
        <v>11</v>
      </c>
      <c r="D308" s="33" t="s">
        <v>57</v>
      </c>
      <c r="E308" s="33" t="s">
        <v>82</v>
      </c>
      <c r="F308" s="33" t="s">
        <v>11409</v>
      </c>
      <c r="G308" s="33" t="str">
        <f t="shared" si="9"/>
        <v>서울옥천동</v>
      </c>
      <c r="H308" s="33" t="s">
        <v>10781</v>
      </c>
    </row>
    <row r="309" spans="1:8">
      <c r="A309" s="33" t="s">
        <v>11410</v>
      </c>
      <c r="B309" s="34" t="b">
        <v>1</v>
      </c>
      <c r="C309" s="33">
        <f t="shared" si="8"/>
        <v>11</v>
      </c>
      <c r="D309" s="33" t="s">
        <v>57</v>
      </c>
      <c r="E309" s="33" t="s">
        <v>82</v>
      </c>
      <c r="F309" s="33" t="s">
        <v>11411</v>
      </c>
      <c r="G309" s="33" t="str">
        <f t="shared" si="9"/>
        <v>서울영천동</v>
      </c>
      <c r="H309" s="33" t="s">
        <v>10781</v>
      </c>
    </row>
    <row r="310" spans="1:8">
      <c r="A310" s="33" t="s">
        <v>11412</v>
      </c>
      <c r="B310" s="34" t="b">
        <v>1</v>
      </c>
      <c r="C310" s="33">
        <f t="shared" si="8"/>
        <v>11</v>
      </c>
      <c r="D310" s="33" t="s">
        <v>57</v>
      </c>
      <c r="E310" s="33" t="s">
        <v>82</v>
      </c>
      <c r="F310" s="33" t="s">
        <v>11413</v>
      </c>
      <c r="G310" s="33" t="str">
        <f t="shared" si="9"/>
        <v>서울현저동</v>
      </c>
      <c r="H310" s="33" t="s">
        <v>10781</v>
      </c>
    </row>
    <row r="311" spans="1:8">
      <c r="A311" s="33" t="s">
        <v>11414</v>
      </c>
      <c r="B311" s="34" t="b">
        <v>1</v>
      </c>
      <c r="C311" s="33">
        <f t="shared" si="8"/>
        <v>11</v>
      </c>
      <c r="D311" s="33" t="s">
        <v>57</v>
      </c>
      <c r="E311" s="33" t="s">
        <v>82</v>
      </c>
      <c r="F311" s="33" t="s">
        <v>11415</v>
      </c>
      <c r="G311" s="33" t="str">
        <f t="shared" si="9"/>
        <v>서울북아현동</v>
      </c>
      <c r="H311" s="33" t="s">
        <v>10781</v>
      </c>
    </row>
    <row r="312" spans="1:8">
      <c r="A312" s="33" t="s">
        <v>11416</v>
      </c>
      <c r="B312" s="34" t="b">
        <v>1</v>
      </c>
      <c r="C312" s="33">
        <f t="shared" si="8"/>
        <v>11</v>
      </c>
      <c r="D312" s="33" t="s">
        <v>57</v>
      </c>
      <c r="E312" s="33" t="s">
        <v>82</v>
      </c>
      <c r="F312" s="33" t="s">
        <v>11417</v>
      </c>
      <c r="G312" s="33" t="str">
        <f t="shared" si="9"/>
        <v>서울홍제동</v>
      </c>
      <c r="H312" s="33" t="s">
        <v>10781</v>
      </c>
    </row>
    <row r="313" spans="1:8">
      <c r="A313" s="33" t="s">
        <v>11418</v>
      </c>
      <c r="B313" s="34" t="b">
        <v>1</v>
      </c>
      <c r="C313" s="33">
        <f t="shared" si="8"/>
        <v>11</v>
      </c>
      <c r="D313" s="33" t="s">
        <v>57</v>
      </c>
      <c r="E313" s="33" t="s">
        <v>82</v>
      </c>
      <c r="F313" s="33" t="s">
        <v>11419</v>
      </c>
      <c r="G313" s="33" t="str">
        <f t="shared" si="9"/>
        <v>서울대현동</v>
      </c>
      <c r="H313" s="33" t="s">
        <v>10781</v>
      </c>
    </row>
    <row r="314" spans="1:8">
      <c r="A314" s="33" t="s">
        <v>11420</v>
      </c>
      <c r="B314" s="34" t="b">
        <v>1</v>
      </c>
      <c r="C314" s="33">
        <f t="shared" si="8"/>
        <v>11</v>
      </c>
      <c r="D314" s="33" t="s">
        <v>57</v>
      </c>
      <c r="E314" s="33" t="s">
        <v>82</v>
      </c>
      <c r="F314" s="33" t="s">
        <v>11421</v>
      </c>
      <c r="G314" s="33" t="str">
        <f t="shared" si="9"/>
        <v>서울대신동</v>
      </c>
      <c r="H314" s="33" t="s">
        <v>10781</v>
      </c>
    </row>
    <row r="315" spans="1:8">
      <c r="A315" s="33" t="s">
        <v>11422</v>
      </c>
      <c r="B315" s="34" t="b">
        <v>1</v>
      </c>
      <c r="C315" s="33">
        <f t="shared" si="8"/>
        <v>11</v>
      </c>
      <c r="D315" s="33" t="s">
        <v>57</v>
      </c>
      <c r="E315" s="33" t="s">
        <v>82</v>
      </c>
      <c r="F315" s="33" t="s">
        <v>11423</v>
      </c>
      <c r="G315" s="33" t="str">
        <f t="shared" si="9"/>
        <v>서울신촌동</v>
      </c>
      <c r="H315" s="33" t="s">
        <v>10781</v>
      </c>
    </row>
    <row r="316" spans="1:8">
      <c r="A316" s="33" t="s">
        <v>11424</v>
      </c>
      <c r="B316" s="34" t="b">
        <v>1</v>
      </c>
      <c r="C316" s="33">
        <f t="shared" si="8"/>
        <v>11</v>
      </c>
      <c r="D316" s="33" t="s">
        <v>57</v>
      </c>
      <c r="E316" s="33" t="s">
        <v>82</v>
      </c>
      <c r="F316" s="33" t="s">
        <v>11425</v>
      </c>
      <c r="G316" s="33" t="str">
        <f t="shared" si="9"/>
        <v>서울봉원동</v>
      </c>
      <c r="H316" s="33" t="s">
        <v>10781</v>
      </c>
    </row>
    <row r="317" spans="1:8">
      <c r="A317" s="33" t="s">
        <v>11426</v>
      </c>
      <c r="B317" s="34" t="b">
        <v>1</v>
      </c>
      <c r="C317" s="33">
        <f t="shared" si="8"/>
        <v>11</v>
      </c>
      <c r="D317" s="33" t="s">
        <v>57</v>
      </c>
      <c r="E317" s="33" t="s">
        <v>82</v>
      </c>
      <c r="F317" s="33" t="s">
        <v>11427</v>
      </c>
      <c r="G317" s="33" t="str">
        <f t="shared" si="9"/>
        <v>서울창천동</v>
      </c>
      <c r="H317" s="33" t="s">
        <v>10781</v>
      </c>
    </row>
    <row r="318" spans="1:8">
      <c r="A318" s="33" t="s">
        <v>11428</v>
      </c>
      <c r="B318" s="34" t="b">
        <v>1</v>
      </c>
      <c r="C318" s="33">
        <f t="shared" si="8"/>
        <v>11</v>
      </c>
      <c r="D318" s="33" t="s">
        <v>57</v>
      </c>
      <c r="E318" s="33" t="s">
        <v>82</v>
      </c>
      <c r="F318" s="33" t="s">
        <v>11429</v>
      </c>
      <c r="G318" s="33" t="str">
        <f t="shared" si="9"/>
        <v>서울연희동</v>
      </c>
      <c r="H318" s="33" t="s">
        <v>10781</v>
      </c>
    </row>
    <row r="319" spans="1:8">
      <c r="A319" s="33" t="s">
        <v>11430</v>
      </c>
      <c r="B319" s="34" t="b">
        <v>1</v>
      </c>
      <c r="C319" s="33">
        <f t="shared" si="8"/>
        <v>11</v>
      </c>
      <c r="D319" s="33" t="s">
        <v>57</v>
      </c>
      <c r="E319" s="33" t="s">
        <v>82</v>
      </c>
      <c r="F319" s="33" t="s">
        <v>11431</v>
      </c>
      <c r="G319" s="33" t="str">
        <f t="shared" si="9"/>
        <v>서울홍은동</v>
      </c>
      <c r="H319" s="33" t="s">
        <v>10781</v>
      </c>
    </row>
    <row r="320" spans="1:8">
      <c r="A320" s="33" t="s">
        <v>11432</v>
      </c>
      <c r="B320" s="34" t="b">
        <v>1</v>
      </c>
      <c r="C320" s="33">
        <f t="shared" si="8"/>
        <v>11</v>
      </c>
      <c r="D320" s="33" t="s">
        <v>57</v>
      </c>
      <c r="E320" s="33" t="s">
        <v>82</v>
      </c>
      <c r="F320" s="33" t="s">
        <v>11433</v>
      </c>
      <c r="G320" s="33" t="str">
        <f t="shared" si="9"/>
        <v>서울북가좌동</v>
      </c>
      <c r="H320" s="33" t="s">
        <v>10781</v>
      </c>
    </row>
    <row r="321" spans="1:8">
      <c r="A321" s="33" t="s">
        <v>11434</v>
      </c>
      <c r="B321" s="34" t="b">
        <v>1</v>
      </c>
      <c r="C321" s="33">
        <f t="shared" si="8"/>
        <v>11</v>
      </c>
      <c r="D321" s="33" t="s">
        <v>57</v>
      </c>
      <c r="E321" s="33" t="s">
        <v>82</v>
      </c>
      <c r="F321" s="33" t="s">
        <v>11435</v>
      </c>
      <c r="G321" s="33" t="str">
        <f t="shared" si="9"/>
        <v>서울남가좌동</v>
      </c>
      <c r="H321" s="33" t="s">
        <v>10781</v>
      </c>
    </row>
    <row r="322" spans="1:8">
      <c r="A322" s="33" t="s">
        <v>11436</v>
      </c>
      <c r="B322" s="34" t="b">
        <v>1</v>
      </c>
      <c r="C322" s="33">
        <f t="shared" ref="C322:C385" si="10">_xlfn.XLOOKUP(D322,I:I,J:J)</f>
        <v>11</v>
      </c>
      <c r="D322" s="33" t="s">
        <v>57</v>
      </c>
      <c r="E322" s="33" t="s">
        <v>252</v>
      </c>
      <c r="F322" s="33" t="s">
        <v>11437</v>
      </c>
      <c r="G322" s="33" t="str">
        <f t="shared" ref="G322:G385" si="11">D322&amp;F322</f>
        <v>서울아현동</v>
      </c>
      <c r="H322" s="33" t="s">
        <v>10781</v>
      </c>
    </row>
    <row r="323" spans="1:8">
      <c r="A323" s="33" t="s">
        <v>11438</v>
      </c>
      <c r="B323" s="34" t="b">
        <v>1</v>
      </c>
      <c r="C323" s="33">
        <f t="shared" si="10"/>
        <v>11</v>
      </c>
      <c r="D323" s="33" t="s">
        <v>57</v>
      </c>
      <c r="E323" s="33" t="s">
        <v>252</v>
      </c>
      <c r="F323" s="33" t="s">
        <v>11439</v>
      </c>
      <c r="G323" s="33" t="str">
        <f t="shared" si="11"/>
        <v>서울공덕동</v>
      </c>
      <c r="H323" s="33" t="s">
        <v>10781</v>
      </c>
    </row>
    <row r="324" spans="1:8">
      <c r="A324" s="33" t="s">
        <v>11440</v>
      </c>
      <c r="B324" s="34" t="b">
        <v>1</v>
      </c>
      <c r="C324" s="33">
        <f t="shared" si="10"/>
        <v>11</v>
      </c>
      <c r="D324" s="33" t="s">
        <v>57</v>
      </c>
      <c r="E324" s="33" t="s">
        <v>252</v>
      </c>
      <c r="F324" s="33" t="s">
        <v>11441</v>
      </c>
      <c r="G324" s="33" t="str">
        <f t="shared" si="11"/>
        <v>서울신공덕동</v>
      </c>
      <c r="H324" s="33" t="s">
        <v>10781</v>
      </c>
    </row>
    <row r="325" spans="1:8">
      <c r="A325" s="33" t="s">
        <v>11442</v>
      </c>
      <c r="B325" s="34" t="b">
        <v>1</v>
      </c>
      <c r="C325" s="33">
        <f t="shared" si="10"/>
        <v>11</v>
      </c>
      <c r="D325" s="33" t="s">
        <v>57</v>
      </c>
      <c r="E325" s="33" t="s">
        <v>252</v>
      </c>
      <c r="F325" s="33" t="s">
        <v>11443</v>
      </c>
      <c r="G325" s="33" t="str">
        <f t="shared" si="11"/>
        <v>서울도화동</v>
      </c>
      <c r="H325" s="33" t="s">
        <v>10781</v>
      </c>
    </row>
    <row r="326" spans="1:8">
      <c r="A326" s="33" t="s">
        <v>11444</v>
      </c>
      <c r="B326" s="34" t="b">
        <v>1</v>
      </c>
      <c r="C326" s="33">
        <f t="shared" si="10"/>
        <v>11</v>
      </c>
      <c r="D326" s="33" t="s">
        <v>57</v>
      </c>
      <c r="E326" s="33" t="s">
        <v>252</v>
      </c>
      <c r="F326" s="33" t="s">
        <v>11445</v>
      </c>
      <c r="G326" s="33" t="str">
        <f t="shared" si="11"/>
        <v>서울용강동</v>
      </c>
      <c r="H326" s="33" t="s">
        <v>10781</v>
      </c>
    </row>
    <row r="327" spans="1:8">
      <c r="A327" s="33" t="s">
        <v>11446</v>
      </c>
      <c r="B327" s="34" t="b">
        <v>1</v>
      </c>
      <c r="C327" s="33">
        <f t="shared" si="10"/>
        <v>11</v>
      </c>
      <c r="D327" s="33" t="s">
        <v>57</v>
      </c>
      <c r="E327" s="33" t="s">
        <v>252</v>
      </c>
      <c r="F327" s="33" t="s">
        <v>11447</v>
      </c>
      <c r="G327" s="33" t="str">
        <f t="shared" si="11"/>
        <v>서울토정동</v>
      </c>
      <c r="H327" s="33" t="s">
        <v>10781</v>
      </c>
    </row>
    <row r="328" spans="1:8">
      <c r="A328" s="33" t="s">
        <v>11448</v>
      </c>
      <c r="B328" s="34" t="b">
        <v>1</v>
      </c>
      <c r="C328" s="33">
        <f t="shared" si="10"/>
        <v>11</v>
      </c>
      <c r="D328" s="33" t="s">
        <v>57</v>
      </c>
      <c r="E328" s="33" t="s">
        <v>252</v>
      </c>
      <c r="F328" s="33" t="s">
        <v>11449</v>
      </c>
      <c r="G328" s="33" t="str">
        <f t="shared" si="11"/>
        <v>서울마포동</v>
      </c>
      <c r="H328" s="33" t="s">
        <v>10781</v>
      </c>
    </row>
    <row r="329" spans="1:8">
      <c r="A329" s="33" t="s">
        <v>11450</v>
      </c>
      <c r="B329" s="34" t="b">
        <v>1</v>
      </c>
      <c r="C329" s="33">
        <f t="shared" si="10"/>
        <v>11</v>
      </c>
      <c r="D329" s="33" t="s">
        <v>57</v>
      </c>
      <c r="E329" s="33" t="s">
        <v>252</v>
      </c>
      <c r="F329" s="33" t="s">
        <v>11451</v>
      </c>
      <c r="G329" s="33" t="str">
        <f t="shared" si="11"/>
        <v>서울대흥동</v>
      </c>
      <c r="H329" s="33" t="s">
        <v>10781</v>
      </c>
    </row>
    <row r="330" spans="1:8">
      <c r="A330" s="33" t="s">
        <v>11452</v>
      </c>
      <c r="B330" s="34" t="b">
        <v>1</v>
      </c>
      <c r="C330" s="33">
        <f t="shared" si="10"/>
        <v>11</v>
      </c>
      <c r="D330" s="33" t="s">
        <v>57</v>
      </c>
      <c r="E330" s="33" t="s">
        <v>252</v>
      </c>
      <c r="F330" s="33" t="s">
        <v>11453</v>
      </c>
      <c r="G330" s="33" t="str">
        <f t="shared" si="11"/>
        <v>서울염리동</v>
      </c>
      <c r="H330" s="33" t="s">
        <v>10781</v>
      </c>
    </row>
    <row r="331" spans="1:8">
      <c r="A331" s="33" t="s">
        <v>11454</v>
      </c>
      <c r="B331" s="34" t="b">
        <v>1</v>
      </c>
      <c r="C331" s="33">
        <f t="shared" si="10"/>
        <v>11</v>
      </c>
      <c r="D331" s="33" t="s">
        <v>57</v>
      </c>
      <c r="E331" s="33" t="s">
        <v>252</v>
      </c>
      <c r="F331" s="33" t="s">
        <v>11455</v>
      </c>
      <c r="G331" s="33" t="str">
        <f t="shared" si="11"/>
        <v>서울노고산동</v>
      </c>
      <c r="H331" s="33" t="s">
        <v>10781</v>
      </c>
    </row>
    <row r="332" spans="1:8">
      <c r="A332" s="33" t="s">
        <v>11456</v>
      </c>
      <c r="B332" s="34" t="b">
        <v>1</v>
      </c>
      <c r="C332" s="33">
        <f t="shared" si="10"/>
        <v>11</v>
      </c>
      <c r="D332" s="33" t="s">
        <v>57</v>
      </c>
      <c r="E332" s="33" t="s">
        <v>252</v>
      </c>
      <c r="F332" s="33" t="s">
        <v>11457</v>
      </c>
      <c r="G332" s="33" t="str">
        <f t="shared" si="11"/>
        <v>서울신수동</v>
      </c>
      <c r="H332" s="33" t="s">
        <v>10781</v>
      </c>
    </row>
    <row r="333" spans="1:8">
      <c r="A333" s="33" t="s">
        <v>11458</v>
      </c>
      <c r="B333" s="34" t="b">
        <v>1</v>
      </c>
      <c r="C333" s="33">
        <f t="shared" si="10"/>
        <v>11</v>
      </c>
      <c r="D333" s="33" t="s">
        <v>57</v>
      </c>
      <c r="E333" s="33" t="s">
        <v>252</v>
      </c>
      <c r="F333" s="33" t="s">
        <v>11459</v>
      </c>
      <c r="G333" s="33" t="str">
        <f t="shared" si="11"/>
        <v>서울현석동</v>
      </c>
      <c r="H333" s="33" t="s">
        <v>10781</v>
      </c>
    </row>
    <row r="334" spans="1:8">
      <c r="A334" s="33" t="s">
        <v>11460</v>
      </c>
      <c r="B334" s="34" t="b">
        <v>1</v>
      </c>
      <c r="C334" s="33">
        <f t="shared" si="10"/>
        <v>11</v>
      </c>
      <c r="D334" s="33" t="s">
        <v>57</v>
      </c>
      <c r="E334" s="33" t="s">
        <v>252</v>
      </c>
      <c r="F334" s="33" t="s">
        <v>11461</v>
      </c>
      <c r="G334" s="33" t="str">
        <f t="shared" si="11"/>
        <v>서울구수동</v>
      </c>
      <c r="H334" s="33" t="s">
        <v>10781</v>
      </c>
    </row>
    <row r="335" spans="1:8">
      <c r="A335" s="33" t="s">
        <v>11462</v>
      </c>
      <c r="B335" s="34" t="b">
        <v>1</v>
      </c>
      <c r="C335" s="33">
        <f t="shared" si="10"/>
        <v>11</v>
      </c>
      <c r="D335" s="33" t="s">
        <v>57</v>
      </c>
      <c r="E335" s="33" t="s">
        <v>252</v>
      </c>
      <c r="F335" s="33" t="s">
        <v>11463</v>
      </c>
      <c r="G335" s="33" t="str">
        <f t="shared" si="11"/>
        <v>서울창전동</v>
      </c>
      <c r="H335" s="33" t="s">
        <v>10781</v>
      </c>
    </row>
    <row r="336" spans="1:8">
      <c r="A336" s="33" t="s">
        <v>11464</v>
      </c>
      <c r="B336" s="34" t="b">
        <v>1</v>
      </c>
      <c r="C336" s="33">
        <f t="shared" si="10"/>
        <v>11</v>
      </c>
      <c r="D336" s="33" t="s">
        <v>57</v>
      </c>
      <c r="E336" s="33" t="s">
        <v>252</v>
      </c>
      <c r="F336" s="33" t="s">
        <v>11465</v>
      </c>
      <c r="G336" s="33" t="str">
        <f t="shared" si="11"/>
        <v>서울상수동</v>
      </c>
      <c r="H336" s="33" t="s">
        <v>10781</v>
      </c>
    </row>
    <row r="337" spans="1:8">
      <c r="A337" s="33" t="s">
        <v>11466</v>
      </c>
      <c r="B337" s="34" t="b">
        <v>1</v>
      </c>
      <c r="C337" s="33">
        <f t="shared" si="10"/>
        <v>11</v>
      </c>
      <c r="D337" s="33" t="s">
        <v>57</v>
      </c>
      <c r="E337" s="33" t="s">
        <v>252</v>
      </c>
      <c r="F337" s="33" t="s">
        <v>11467</v>
      </c>
      <c r="G337" s="33" t="str">
        <f t="shared" si="11"/>
        <v>서울하중동</v>
      </c>
      <c r="H337" s="33" t="s">
        <v>10781</v>
      </c>
    </row>
    <row r="338" spans="1:8">
      <c r="A338" s="33" t="s">
        <v>11468</v>
      </c>
      <c r="B338" s="34" t="b">
        <v>1</v>
      </c>
      <c r="C338" s="33">
        <f t="shared" si="10"/>
        <v>11</v>
      </c>
      <c r="D338" s="33" t="s">
        <v>57</v>
      </c>
      <c r="E338" s="33" t="s">
        <v>252</v>
      </c>
      <c r="F338" s="33" t="s">
        <v>11469</v>
      </c>
      <c r="G338" s="33" t="str">
        <f t="shared" si="11"/>
        <v>서울신정동</v>
      </c>
      <c r="H338" s="33" t="s">
        <v>10781</v>
      </c>
    </row>
    <row r="339" spans="1:8">
      <c r="A339" s="33" t="s">
        <v>11470</v>
      </c>
      <c r="B339" s="34" t="b">
        <v>1</v>
      </c>
      <c r="C339" s="33">
        <f t="shared" si="10"/>
        <v>11</v>
      </c>
      <c r="D339" s="33" t="s">
        <v>57</v>
      </c>
      <c r="E339" s="33" t="s">
        <v>252</v>
      </c>
      <c r="F339" s="33" t="s">
        <v>11471</v>
      </c>
      <c r="G339" s="33" t="str">
        <f t="shared" si="11"/>
        <v>서울당인동</v>
      </c>
      <c r="H339" s="33" t="s">
        <v>10781</v>
      </c>
    </row>
    <row r="340" spans="1:8">
      <c r="A340" s="33" t="s">
        <v>11472</v>
      </c>
      <c r="B340" s="34" t="b">
        <v>1</v>
      </c>
      <c r="C340" s="33">
        <f t="shared" si="10"/>
        <v>11</v>
      </c>
      <c r="D340" s="33" t="s">
        <v>57</v>
      </c>
      <c r="E340" s="33" t="s">
        <v>252</v>
      </c>
      <c r="F340" s="33" t="s">
        <v>11473</v>
      </c>
      <c r="G340" s="33" t="str">
        <f t="shared" si="11"/>
        <v>서울서교동</v>
      </c>
      <c r="H340" s="33" t="s">
        <v>10781</v>
      </c>
    </row>
    <row r="341" spans="1:8">
      <c r="A341" s="33" t="s">
        <v>11474</v>
      </c>
      <c r="B341" s="34" t="b">
        <v>1</v>
      </c>
      <c r="C341" s="33">
        <f t="shared" si="10"/>
        <v>11</v>
      </c>
      <c r="D341" s="33" t="s">
        <v>57</v>
      </c>
      <c r="E341" s="33" t="s">
        <v>252</v>
      </c>
      <c r="F341" s="33" t="s">
        <v>11475</v>
      </c>
      <c r="G341" s="33" t="str">
        <f t="shared" si="11"/>
        <v>서울동교동</v>
      </c>
      <c r="H341" s="33" t="s">
        <v>10781</v>
      </c>
    </row>
    <row r="342" spans="1:8">
      <c r="A342" s="33" t="s">
        <v>11476</v>
      </c>
      <c r="B342" s="34" t="b">
        <v>1</v>
      </c>
      <c r="C342" s="33">
        <f t="shared" si="10"/>
        <v>11</v>
      </c>
      <c r="D342" s="33" t="s">
        <v>57</v>
      </c>
      <c r="E342" s="33" t="s">
        <v>252</v>
      </c>
      <c r="F342" s="33" t="s">
        <v>11477</v>
      </c>
      <c r="G342" s="33" t="str">
        <f t="shared" si="11"/>
        <v>서울합정동</v>
      </c>
      <c r="H342" s="33" t="s">
        <v>10781</v>
      </c>
    </row>
    <row r="343" spans="1:8">
      <c r="A343" s="33" t="s">
        <v>11478</v>
      </c>
      <c r="B343" s="34" t="b">
        <v>1</v>
      </c>
      <c r="C343" s="33">
        <f t="shared" si="10"/>
        <v>11</v>
      </c>
      <c r="D343" s="33" t="s">
        <v>57</v>
      </c>
      <c r="E343" s="33" t="s">
        <v>252</v>
      </c>
      <c r="F343" s="33" t="s">
        <v>11479</v>
      </c>
      <c r="G343" s="33" t="str">
        <f t="shared" si="11"/>
        <v>서울망원동</v>
      </c>
      <c r="H343" s="33" t="s">
        <v>10781</v>
      </c>
    </row>
    <row r="344" spans="1:8">
      <c r="A344" s="33" t="s">
        <v>11480</v>
      </c>
      <c r="B344" s="34" t="b">
        <v>1</v>
      </c>
      <c r="C344" s="33">
        <f t="shared" si="10"/>
        <v>11</v>
      </c>
      <c r="D344" s="33" t="s">
        <v>57</v>
      </c>
      <c r="E344" s="33" t="s">
        <v>252</v>
      </c>
      <c r="F344" s="33" t="s">
        <v>11481</v>
      </c>
      <c r="G344" s="33" t="str">
        <f t="shared" si="11"/>
        <v>서울연남동</v>
      </c>
      <c r="H344" s="33" t="s">
        <v>10781</v>
      </c>
    </row>
    <row r="345" spans="1:8">
      <c r="A345" s="33" t="s">
        <v>11482</v>
      </c>
      <c r="B345" s="34" t="b">
        <v>1</v>
      </c>
      <c r="C345" s="33">
        <f t="shared" si="10"/>
        <v>11</v>
      </c>
      <c r="D345" s="33" t="s">
        <v>57</v>
      </c>
      <c r="E345" s="33" t="s">
        <v>252</v>
      </c>
      <c r="F345" s="33" t="s">
        <v>11483</v>
      </c>
      <c r="G345" s="33" t="str">
        <f t="shared" si="11"/>
        <v>서울성산동</v>
      </c>
      <c r="H345" s="33" t="s">
        <v>10781</v>
      </c>
    </row>
    <row r="346" spans="1:8">
      <c r="A346" s="33" t="s">
        <v>11484</v>
      </c>
      <c r="B346" s="34" t="b">
        <v>1</v>
      </c>
      <c r="C346" s="33">
        <f t="shared" si="10"/>
        <v>11</v>
      </c>
      <c r="D346" s="33" t="s">
        <v>57</v>
      </c>
      <c r="E346" s="33" t="s">
        <v>252</v>
      </c>
      <c r="F346" s="33" t="s">
        <v>11485</v>
      </c>
      <c r="G346" s="33" t="str">
        <f t="shared" si="11"/>
        <v>서울중동</v>
      </c>
      <c r="H346" s="33" t="s">
        <v>10781</v>
      </c>
    </row>
    <row r="347" spans="1:8">
      <c r="A347" s="33" t="s">
        <v>11486</v>
      </c>
      <c r="B347" s="34" t="b">
        <v>1</v>
      </c>
      <c r="C347" s="33">
        <f t="shared" si="10"/>
        <v>11</v>
      </c>
      <c r="D347" s="33" t="s">
        <v>57</v>
      </c>
      <c r="E347" s="33" t="s">
        <v>252</v>
      </c>
      <c r="F347" s="33" t="s">
        <v>11487</v>
      </c>
      <c r="G347" s="33" t="str">
        <f t="shared" si="11"/>
        <v>서울상암동</v>
      </c>
      <c r="H347" s="33" t="s">
        <v>10781</v>
      </c>
    </row>
    <row r="348" spans="1:8">
      <c r="A348" s="33" t="s">
        <v>11488</v>
      </c>
      <c r="B348" s="34" t="b">
        <v>1</v>
      </c>
      <c r="C348" s="33">
        <f t="shared" si="10"/>
        <v>11</v>
      </c>
      <c r="D348" s="33" t="s">
        <v>57</v>
      </c>
      <c r="E348" s="33" t="s">
        <v>360</v>
      </c>
      <c r="F348" s="33" t="s">
        <v>11469</v>
      </c>
      <c r="G348" s="33" t="str">
        <f t="shared" si="11"/>
        <v>서울신정동</v>
      </c>
      <c r="H348" s="33" t="s">
        <v>10781</v>
      </c>
    </row>
    <row r="349" spans="1:8">
      <c r="A349" s="33" t="s">
        <v>11489</v>
      </c>
      <c r="B349" s="34" t="b">
        <v>1</v>
      </c>
      <c r="C349" s="33">
        <f t="shared" si="10"/>
        <v>11</v>
      </c>
      <c r="D349" s="33" t="s">
        <v>57</v>
      </c>
      <c r="E349" s="33" t="s">
        <v>360</v>
      </c>
      <c r="F349" s="33" t="s">
        <v>11490</v>
      </c>
      <c r="G349" s="33" t="str">
        <f t="shared" si="11"/>
        <v>서울목동</v>
      </c>
      <c r="H349" s="33" t="s">
        <v>10781</v>
      </c>
    </row>
    <row r="350" spans="1:8">
      <c r="A350" s="33" t="s">
        <v>11491</v>
      </c>
      <c r="B350" s="34" t="b">
        <v>1</v>
      </c>
      <c r="C350" s="33">
        <f t="shared" si="10"/>
        <v>11</v>
      </c>
      <c r="D350" s="33" t="s">
        <v>57</v>
      </c>
      <c r="E350" s="33" t="s">
        <v>360</v>
      </c>
      <c r="F350" s="33" t="s">
        <v>11492</v>
      </c>
      <c r="G350" s="33" t="str">
        <f t="shared" si="11"/>
        <v>서울신월동</v>
      </c>
      <c r="H350" s="33" t="s">
        <v>10781</v>
      </c>
    </row>
    <row r="351" spans="1:8">
      <c r="A351" s="33" t="s">
        <v>11493</v>
      </c>
      <c r="B351" s="34" t="b">
        <v>1</v>
      </c>
      <c r="C351" s="33">
        <f t="shared" si="10"/>
        <v>11</v>
      </c>
      <c r="D351" s="33" t="s">
        <v>57</v>
      </c>
      <c r="E351" s="33" t="s">
        <v>348</v>
      </c>
      <c r="F351" s="33" t="s">
        <v>11494</v>
      </c>
      <c r="G351" s="33" t="str">
        <f t="shared" si="11"/>
        <v>서울염창동</v>
      </c>
      <c r="H351" s="33" t="s">
        <v>10781</v>
      </c>
    </row>
    <row r="352" spans="1:8">
      <c r="A352" s="33" t="s">
        <v>11495</v>
      </c>
      <c r="B352" s="34" t="b">
        <v>1</v>
      </c>
      <c r="C352" s="33">
        <f t="shared" si="10"/>
        <v>11</v>
      </c>
      <c r="D352" s="33" t="s">
        <v>57</v>
      </c>
      <c r="E352" s="33" t="s">
        <v>348</v>
      </c>
      <c r="F352" s="33" t="s">
        <v>11496</v>
      </c>
      <c r="G352" s="33" t="str">
        <f t="shared" si="11"/>
        <v>서울등촌동</v>
      </c>
      <c r="H352" s="33" t="s">
        <v>10781</v>
      </c>
    </row>
    <row r="353" spans="1:8">
      <c r="A353" s="33" t="s">
        <v>11497</v>
      </c>
      <c r="B353" s="34" t="b">
        <v>1</v>
      </c>
      <c r="C353" s="33">
        <f t="shared" si="10"/>
        <v>11</v>
      </c>
      <c r="D353" s="33" t="s">
        <v>57</v>
      </c>
      <c r="E353" s="33" t="s">
        <v>348</v>
      </c>
      <c r="F353" s="33" t="s">
        <v>11498</v>
      </c>
      <c r="G353" s="33" t="str">
        <f t="shared" si="11"/>
        <v>서울화곡동</v>
      </c>
      <c r="H353" s="33" t="s">
        <v>10781</v>
      </c>
    </row>
    <row r="354" spans="1:8">
      <c r="A354" s="33" t="s">
        <v>11499</v>
      </c>
      <c r="B354" s="34" t="b">
        <v>1</v>
      </c>
      <c r="C354" s="33">
        <f t="shared" si="10"/>
        <v>11</v>
      </c>
      <c r="D354" s="33" t="s">
        <v>57</v>
      </c>
      <c r="E354" s="33" t="s">
        <v>348</v>
      </c>
      <c r="F354" s="33" t="s">
        <v>11500</v>
      </c>
      <c r="G354" s="33" t="str">
        <f t="shared" si="11"/>
        <v>서울가양동</v>
      </c>
      <c r="H354" s="33" t="s">
        <v>10781</v>
      </c>
    </row>
    <row r="355" spans="1:8">
      <c r="A355" s="33" t="s">
        <v>11501</v>
      </c>
      <c r="B355" s="34" t="b">
        <v>1</v>
      </c>
      <c r="C355" s="33">
        <f t="shared" si="10"/>
        <v>11</v>
      </c>
      <c r="D355" s="33" t="s">
        <v>57</v>
      </c>
      <c r="E355" s="33" t="s">
        <v>348</v>
      </c>
      <c r="F355" s="33" t="s">
        <v>11502</v>
      </c>
      <c r="G355" s="33" t="str">
        <f t="shared" si="11"/>
        <v>서울마곡동</v>
      </c>
      <c r="H355" s="33" t="s">
        <v>10781</v>
      </c>
    </row>
    <row r="356" spans="1:8">
      <c r="A356" s="33" t="s">
        <v>11503</v>
      </c>
      <c r="B356" s="34" t="b">
        <v>1</v>
      </c>
      <c r="C356" s="33">
        <f t="shared" si="10"/>
        <v>11</v>
      </c>
      <c r="D356" s="33" t="s">
        <v>57</v>
      </c>
      <c r="E356" s="33" t="s">
        <v>348</v>
      </c>
      <c r="F356" s="33" t="s">
        <v>11504</v>
      </c>
      <c r="G356" s="33" t="str">
        <f t="shared" si="11"/>
        <v>서울내발산동</v>
      </c>
      <c r="H356" s="33" t="s">
        <v>10781</v>
      </c>
    </row>
    <row r="357" spans="1:8">
      <c r="A357" s="33" t="s">
        <v>11505</v>
      </c>
      <c r="B357" s="34" t="b">
        <v>1</v>
      </c>
      <c r="C357" s="33">
        <f t="shared" si="10"/>
        <v>11</v>
      </c>
      <c r="D357" s="33" t="s">
        <v>57</v>
      </c>
      <c r="E357" s="33" t="s">
        <v>348</v>
      </c>
      <c r="F357" s="33" t="s">
        <v>11506</v>
      </c>
      <c r="G357" s="33" t="str">
        <f t="shared" si="11"/>
        <v>서울외발산동</v>
      </c>
      <c r="H357" s="33" t="s">
        <v>10781</v>
      </c>
    </row>
    <row r="358" spans="1:8">
      <c r="A358" s="33" t="s">
        <v>11507</v>
      </c>
      <c r="B358" s="34" t="b">
        <v>1</v>
      </c>
      <c r="C358" s="33">
        <f t="shared" si="10"/>
        <v>11</v>
      </c>
      <c r="D358" s="33" t="s">
        <v>57</v>
      </c>
      <c r="E358" s="33" t="s">
        <v>348</v>
      </c>
      <c r="F358" s="33" t="s">
        <v>11508</v>
      </c>
      <c r="G358" s="33" t="str">
        <f t="shared" si="11"/>
        <v>서울공항동</v>
      </c>
      <c r="H358" s="33" t="s">
        <v>10781</v>
      </c>
    </row>
    <row r="359" spans="1:8">
      <c r="A359" s="33" t="s">
        <v>11509</v>
      </c>
      <c r="B359" s="34" t="b">
        <v>1</v>
      </c>
      <c r="C359" s="33">
        <f t="shared" si="10"/>
        <v>11</v>
      </c>
      <c r="D359" s="33" t="s">
        <v>57</v>
      </c>
      <c r="E359" s="33" t="s">
        <v>348</v>
      </c>
      <c r="F359" s="33" t="s">
        <v>11510</v>
      </c>
      <c r="G359" s="33" t="str">
        <f t="shared" si="11"/>
        <v>서울방화동</v>
      </c>
      <c r="H359" s="33" t="s">
        <v>10781</v>
      </c>
    </row>
    <row r="360" spans="1:8">
      <c r="A360" s="33" t="s">
        <v>11511</v>
      </c>
      <c r="B360" s="34" t="b">
        <v>1</v>
      </c>
      <c r="C360" s="33">
        <f t="shared" si="10"/>
        <v>11</v>
      </c>
      <c r="D360" s="33" t="s">
        <v>57</v>
      </c>
      <c r="E360" s="33" t="s">
        <v>348</v>
      </c>
      <c r="F360" s="33" t="s">
        <v>11512</v>
      </c>
      <c r="G360" s="33" t="str">
        <f t="shared" si="11"/>
        <v>서울개화동</v>
      </c>
      <c r="H360" s="33" t="s">
        <v>10781</v>
      </c>
    </row>
    <row r="361" spans="1:8">
      <c r="A361" s="33" t="s">
        <v>11513</v>
      </c>
      <c r="B361" s="34" t="b">
        <v>1</v>
      </c>
      <c r="C361" s="33">
        <f t="shared" si="10"/>
        <v>11</v>
      </c>
      <c r="D361" s="33" t="s">
        <v>57</v>
      </c>
      <c r="E361" s="33" t="s">
        <v>348</v>
      </c>
      <c r="F361" s="33" t="s">
        <v>11514</v>
      </c>
      <c r="G361" s="33" t="str">
        <f t="shared" si="11"/>
        <v>서울과해동</v>
      </c>
      <c r="H361" s="33" t="s">
        <v>10781</v>
      </c>
    </row>
    <row r="362" spans="1:8">
      <c r="A362" s="33" t="s">
        <v>11515</v>
      </c>
      <c r="B362" s="34" t="b">
        <v>1</v>
      </c>
      <c r="C362" s="33">
        <f t="shared" si="10"/>
        <v>11</v>
      </c>
      <c r="D362" s="33" t="s">
        <v>57</v>
      </c>
      <c r="E362" s="33" t="s">
        <v>348</v>
      </c>
      <c r="F362" s="33" t="s">
        <v>11516</v>
      </c>
      <c r="G362" s="33" t="str">
        <f t="shared" si="11"/>
        <v>서울오곡동</v>
      </c>
      <c r="H362" s="33" t="s">
        <v>10781</v>
      </c>
    </row>
    <row r="363" spans="1:8">
      <c r="A363" s="33" t="s">
        <v>11517</v>
      </c>
      <c r="B363" s="34" t="b">
        <v>1</v>
      </c>
      <c r="C363" s="33">
        <f t="shared" si="10"/>
        <v>11</v>
      </c>
      <c r="D363" s="33" t="s">
        <v>57</v>
      </c>
      <c r="E363" s="33" t="s">
        <v>348</v>
      </c>
      <c r="F363" s="33" t="s">
        <v>11518</v>
      </c>
      <c r="G363" s="33" t="str">
        <f t="shared" si="11"/>
        <v>서울오쇠동</v>
      </c>
      <c r="H363" s="33" t="s">
        <v>10781</v>
      </c>
    </row>
    <row r="364" spans="1:8">
      <c r="A364" s="33" t="s">
        <v>11519</v>
      </c>
      <c r="B364" s="34" t="b">
        <v>1</v>
      </c>
      <c r="C364" s="33">
        <f t="shared" si="10"/>
        <v>11</v>
      </c>
      <c r="D364" s="33" t="s">
        <v>57</v>
      </c>
      <c r="E364" s="33" t="s">
        <v>702</v>
      </c>
      <c r="F364" s="33" t="s">
        <v>11520</v>
      </c>
      <c r="G364" s="33" t="str">
        <f t="shared" si="11"/>
        <v>서울신도림동</v>
      </c>
      <c r="H364" s="33" t="s">
        <v>10781</v>
      </c>
    </row>
    <row r="365" spans="1:8">
      <c r="A365" s="33" t="s">
        <v>11521</v>
      </c>
      <c r="B365" s="34" t="b">
        <v>1</v>
      </c>
      <c r="C365" s="33">
        <f t="shared" si="10"/>
        <v>11</v>
      </c>
      <c r="D365" s="33" t="s">
        <v>57</v>
      </c>
      <c r="E365" s="33" t="s">
        <v>702</v>
      </c>
      <c r="F365" s="33" t="s">
        <v>11522</v>
      </c>
      <c r="G365" s="33" t="str">
        <f t="shared" si="11"/>
        <v>서울구로동</v>
      </c>
      <c r="H365" s="33" t="s">
        <v>10781</v>
      </c>
    </row>
    <row r="366" spans="1:8">
      <c r="A366" s="33" t="s">
        <v>11523</v>
      </c>
      <c r="B366" s="34" t="b">
        <v>1</v>
      </c>
      <c r="C366" s="33">
        <f t="shared" si="10"/>
        <v>11</v>
      </c>
      <c r="D366" s="33" t="s">
        <v>57</v>
      </c>
      <c r="E366" s="33" t="s">
        <v>702</v>
      </c>
      <c r="F366" s="33" t="s">
        <v>11524</v>
      </c>
      <c r="G366" s="33" t="str">
        <f t="shared" si="11"/>
        <v>서울가리봉동</v>
      </c>
      <c r="H366" s="33" t="s">
        <v>10781</v>
      </c>
    </row>
    <row r="367" spans="1:8">
      <c r="A367" s="33" t="s">
        <v>11525</v>
      </c>
      <c r="B367" s="34" t="b">
        <v>1</v>
      </c>
      <c r="C367" s="33">
        <f t="shared" si="10"/>
        <v>11</v>
      </c>
      <c r="D367" s="33" t="s">
        <v>57</v>
      </c>
      <c r="E367" s="33" t="s">
        <v>702</v>
      </c>
      <c r="F367" s="33" t="s">
        <v>11526</v>
      </c>
      <c r="G367" s="33" t="str">
        <f t="shared" si="11"/>
        <v>서울고척동</v>
      </c>
      <c r="H367" s="33" t="s">
        <v>10781</v>
      </c>
    </row>
    <row r="368" spans="1:8">
      <c r="A368" s="33" t="s">
        <v>11527</v>
      </c>
      <c r="B368" s="34" t="b">
        <v>1</v>
      </c>
      <c r="C368" s="33">
        <f t="shared" si="10"/>
        <v>11</v>
      </c>
      <c r="D368" s="33" t="s">
        <v>57</v>
      </c>
      <c r="E368" s="33" t="s">
        <v>702</v>
      </c>
      <c r="F368" s="33" t="s">
        <v>11528</v>
      </c>
      <c r="G368" s="33" t="str">
        <f t="shared" si="11"/>
        <v>서울개봉동</v>
      </c>
      <c r="H368" s="33" t="s">
        <v>10781</v>
      </c>
    </row>
    <row r="369" spans="1:8">
      <c r="A369" s="33" t="s">
        <v>11529</v>
      </c>
      <c r="B369" s="34" t="b">
        <v>1</v>
      </c>
      <c r="C369" s="33">
        <f t="shared" si="10"/>
        <v>11</v>
      </c>
      <c r="D369" s="33" t="s">
        <v>57</v>
      </c>
      <c r="E369" s="33" t="s">
        <v>702</v>
      </c>
      <c r="F369" s="33" t="s">
        <v>11530</v>
      </c>
      <c r="G369" s="33" t="str">
        <f t="shared" si="11"/>
        <v>서울오류동</v>
      </c>
      <c r="H369" s="33" t="s">
        <v>10781</v>
      </c>
    </row>
    <row r="370" spans="1:8">
      <c r="A370" s="33" t="s">
        <v>11531</v>
      </c>
      <c r="B370" s="34" t="b">
        <v>1</v>
      </c>
      <c r="C370" s="33">
        <f t="shared" si="10"/>
        <v>11</v>
      </c>
      <c r="D370" s="33" t="s">
        <v>57</v>
      </c>
      <c r="E370" s="33" t="s">
        <v>702</v>
      </c>
      <c r="F370" s="33" t="s">
        <v>11532</v>
      </c>
      <c r="G370" s="33" t="str">
        <f t="shared" si="11"/>
        <v>서울궁동</v>
      </c>
      <c r="H370" s="33" t="s">
        <v>10781</v>
      </c>
    </row>
    <row r="371" spans="1:8">
      <c r="A371" s="33" t="s">
        <v>11533</v>
      </c>
      <c r="B371" s="34" t="b">
        <v>1</v>
      </c>
      <c r="C371" s="33">
        <f t="shared" si="10"/>
        <v>11</v>
      </c>
      <c r="D371" s="33" t="s">
        <v>57</v>
      </c>
      <c r="E371" s="33" t="s">
        <v>702</v>
      </c>
      <c r="F371" s="33" t="s">
        <v>11534</v>
      </c>
      <c r="G371" s="33" t="str">
        <f t="shared" si="11"/>
        <v>서울온수동</v>
      </c>
      <c r="H371" s="33" t="s">
        <v>10781</v>
      </c>
    </row>
    <row r="372" spans="1:8">
      <c r="A372" s="33" t="s">
        <v>11535</v>
      </c>
      <c r="B372" s="34" t="b">
        <v>1</v>
      </c>
      <c r="C372" s="33">
        <f t="shared" si="10"/>
        <v>11</v>
      </c>
      <c r="D372" s="33" t="s">
        <v>57</v>
      </c>
      <c r="E372" s="33" t="s">
        <v>702</v>
      </c>
      <c r="F372" s="33" t="s">
        <v>11536</v>
      </c>
      <c r="G372" s="33" t="str">
        <f t="shared" si="11"/>
        <v>서울천왕동</v>
      </c>
      <c r="H372" s="33" t="s">
        <v>10781</v>
      </c>
    </row>
    <row r="373" spans="1:8">
      <c r="A373" s="33" t="s">
        <v>11537</v>
      </c>
      <c r="B373" s="34" t="b">
        <v>1</v>
      </c>
      <c r="C373" s="33">
        <f t="shared" si="10"/>
        <v>11</v>
      </c>
      <c r="D373" s="33" t="s">
        <v>57</v>
      </c>
      <c r="E373" s="33" t="s">
        <v>702</v>
      </c>
      <c r="F373" s="33" t="s">
        <v>11538</v>
      </c>
      <c r="G373" s="33" t="str">
        <f t="shared" si="11"/>
        <v>서울항동</v>
      </c>
      <c r="H373" s="33" t="s">
        <v>10781</v>
      </c>
    </row>
    <row r="374" spans="1:8">
      <c r="A374" s="33" t="s">
        <v>11539</v>
      </c>
      <c r="B374" s="34" t="b">
        <v>1</v>
      </c>
      <c r="C374" s="33">
        <f t="shared" si="10"/>
        <v>11</v>
      </c>
      <c r="D374" s="33" t="s">
        <v>57</v>
      </c>
      <c r="E374" s="33" t="s">
        <v>2571</v>
      </c>
      <c r="F374" s="33" t="s">
        <v>11540</v>
      </c>
      <c r="G374" s="33" t="str">
        <f t="shared" si="11"/>
        <v>서울가산동</v>
      </c>
      <c r="H374" s="33" t="s">
        <v>10781</v>
      </c>
    </row>
    <row r="375" spans="1:8">
      <c r="A375" s="33" t="s">
        <v>11541</v>
      </c>
      <c r="B375" s="34" t="b">
        <v>1</v>
      </c>
      <c r="C375" s="33">
        <f t="shared" si="10"/>
        <v>11</v>
      </c>
      <c r="D375" s="33" t="s">
        <v>57</v>
      </c>
      <c r="E375" s="33" t="s">
        <v>2571</v>
      </c>
      <c r="F375" s="33" t="s">
        <v>11542</v>
      </c>
      <c r="G375" s="33" t="str">
        <f t="shared" si="11"/>
        <v>서울독산동</v>
      </c>
      <c r="H375" s="33" t="s">
        <v>10781</v>
      </c>
    </row>
    <row r="376" spans="1:8">
      <c r="A376" s="33" t="s">
        <v>11543</v>
      </c>
      <c r="B376" s="34" t="b">
        <v>1</v>
      </c>
      <c r="C376" s="33">
        <f t="shared" si="10"/>
        <v>11</v>
      </c>
      <c r="D376" s="33" t="s">
        <v>57</v>
      </c>
      <c r="E376" s="33" t="s">
        <v>2571</v>
      </c>
      <c r="F376" s="33" t="s">
        <v>11544</v>
      </c>
      <c r="G376" s="33" t="str">
        <f t="shared" si="11"/>
        <v>서울시흥동</v>
      </c>
      <c r="H376" s="33" t="s">
        <v>10781</v>
      </c>
    </row>
    <row r="377" spans="1:8">
      <c r="A377" s="33" t="s">
        <v>11545</v>
      </c>
      <c r="B377" s="34" t="b">
        <v>1</v>
      </c>
      <c r="C377" s="33">
        <f t="shared" si="10"/>
        <v>11</v>
      </c>
      <c r="D377" s="33" t="s">
        <v>57</v>
      </c>
      <c r="E377" s="33" t="s">
        <v>743</v>
      </c>
      <c r="F377" s="33" t="s">
        <v>11546</v>
      </c>
      <c r="G377" s="33" t="str">
        <f t="shared" si="11"/>
        <v>서울영등포동</v>
      </c>
      <c r="H377" s="33" t="s">
        <v>10781</v>
      </c>
    </row>
    <row r="378" spans="1:8">
      <c r="A378" s="33" t="s">
        <v>11547</v>
      </c>
      <c r="B378" s="34" t="b">
        <v>1</v>
      </c>
      <c r="C378" s="33">
        <f t="shared" si="10"/>
        <v>11</v>
      </c>
      <c r="D378" s="33" t="s">
        <v>57</v>
      </c>
      <c r="E378" s="33" t="s">
        <v>743</v>
      </c>
      <c r="F378" s="33" t="s">
        <v>11548</v>
      </c>
      <c r="G378" s="33" t="str">
        <f t="shared" si="11"/>
        <v>서울영등포동1가</v>
      </c>
      <c r="H378" s="33" t="s">
        <v>10781</v>
      </c>
    </row>
    <row r="379" spans="1:8">
      <c r="A379" s="33" t="s">
        <v>11549</v>
      </c>
      <c r="B379" s="34" t="b">
        <v>1</v>
      </c>
      <c r="C379" s="33">
        <f t="shared" si="10"/>
        <v>11</v>
      </c>
      <c r="D379" s="33" t="s">
        <v>57</v>
      </c>
      <c r="E379" s="33" t="s">
        <v>743</v>
      </c>
      <c r="F379" s="33" t="s">
        <v>11550</v>
      </c>
      <c r="G379" s="33" t="str">
        <f t="shared" si="11"/>
        <v>서울영등포동2가</v>
      </c>
      <c r="H379" s="33" t="s">
        <v>10781</v>
      </c>
    </row>
    <row r="380" spans="1:8">
      <c r="A380" s="33" t="s">
        <v>11551</v>
      </c>
      <c r="B380" s="34" t="b">
        <v>1</v>
      </c>
      <c r="C380" s="33">
        <f t="shared" si="10"/>
        <v>11</v>
      </c>
      <c r="D380" s="33" t="s">
        <v>57</v>
      </c>
      <c r="E380" s="33" t="s">
        <v>743</v>
      </c>
      <c r="F380" s="33" t="s">
        <v>11552</v>
      </c>
      <c r="G380" s="33" t="str">
        <f t="shared" si="11"/>
        <v>서울영등포동3가</v>
      </c>
      <c r="H380" s="33" t="s">
        <v>10781</v>
      </c>
    </row>
    <row r="381" spans="1:8">
      <c r="A381" s="33" t="s">
        <v>11553</v>
      </c>
      <c r="B381" s="34" t="b">
        <v>1</v>
      </c>
      <c r="C381" s="33">
        <f t="shared" si="10"/>
        <v>11</v>
      </c>
      <c r="D381" s="33" t="s">
        <v>57</v>
      </c>
      <c r="E381" s="33" t="s">
        <v>743</v>
      </c>
      <c r="F381" s="33" t="s">
        <v>11554</v>
      </c>
      <c r="G381" s="33" t="str">
        <f t="shared" si="11"/>
        <v>서울영등포동4가</v>
      </c>
      <c r="H381" s="33" t="s">
        <v>10781</v>
      </c>
    </row>
    <row r="382" spans="1:8">
      <c r="A382" s="33" t="s">
        <v>11555</v>
      </c>
      <c r="B382" s="34" t="b">
        <v>1</v>
      </c>
      <c r="C382" s="33">
        <f t="shared" si="10"/>
        <v>11</v>
      </c>
      <c r="D382" s="33" t="s">
        <v>57</v>
      </c>
      <c r="E382" s="33" t="s">
        <v>743</v>
      </c>
      <c r="F382" s="33" t="s">
        <v>11556</v>
      </c>
      <c r="G382" s="33" t="str">
        <f t="shared" si="11"/>
        <v>서울영등포동5가</v>
      </c>
      <c r="H382" s="33" t="s">
        <v>10781</v>
      </c>
    </row>
    <row r="383" spans="1:8">
      <c r="A383" s="33" t="s">
        <v>11557</v>
      </c>
      <c r="B383" s="34" t="b">
        <v>1</v>
      </c>
      <c r="C383" s="33">
        <f t="shared" si="10"/>
        <v>11</v>
      </c>
      <c r="D383" s="33" t="s">
        <v>57</v>
      </c>
      <c r="E383" s="33" t="s">
        <v>743</v>
      </c>
      <c r="F383" s="33" t="s">
        <v>11558</v>
      </c>
      <c r="G383" s="33" t="str">
        <f t="shared" si="11"/>
        <v>서울영등포동6가</v>
      </c>
      <c r="H383" s="33" t="s">
        <v>10781</v>
      </c>
    </row>
    <row r="384" spans="1:8">
      <c r="A384" s="33" t="s">
        <v>11559</v>
      </c>
      <c r="B384" s="34" t="b">
        <v>1</v>
      </c>
      <c r="C384" s="33">
        <f t="shared" si="10"/>
        <v>11</v>
      </c>
      <c r="D384" s="33" t="s">
        <v>57</v>
      </c>
      <c r="E384" s="33" t="s">
        <v>743</v>
      </c>
      <c r="F384" s="33" t="s">
        <v>11560</v>
      </c>
      <c r="G384" s="33" t="str">
        <f t="shared" si="11"/>
        <v>서울영등포동7가</v>
      </c>
      <c r="H384" s="33" t="s">
        <v>10781</v>
      </c>
    </row>
    <row r="385" spans="1:8">
      <c r="A385" s="33" t="s">
        <v>11561</v>
      </c>
      <c r="B385" s="34" t="b">
        <v>1</v>
      </c>
      <c r="C385" s="33">
        <f t="shared" si="10"/>
        <v>11</v>
      </c>
      <c r="D385" s="33" t="s">
        <v>57</v>
      </c>
      <c r="E385" s="33" t="s">
        <v>743</v>
      </c>
      <c r="F385" s="33" t="s">
        <v>11562</v>
      </c>
      <c r="G385" s="33" t="str">
        <f t="shared" si="11"/>
        <v>서울영등포동8가</v>
      </c>
      <c r="H385" s="33" t="s">
        <v>10781</v>
      </c>
    </row>
    <row r="386" spans="1:8">
      <c r="A386" s="33" t="s">
        <v>11563</v>
      </c>
      <c r="B386" s="34" t="b">
        <v>1</v>
      </c>
      <c r="C386" s="33">
        <f t="shared" ref="C386:C449" si="12">_xlfn.XLOOKUP(D386,I:I,J:J)</f>
        <v>11</v>
      </c>
      <c r="D386" s="33" t="s">
        <v>57</v>
      </c>
      <c r="E386" s="33" t="s">
        <v>743</v>
      </c>
      <c r="F386" s="33" t="s">
        <v>11564</v>
      </c>
      <c r="G386" s="33" t="str">
        <f t="shared" ref="G386:G449" si="13">D386&amp;F386</f>
        <v>서울여의도동</v>
      </c>
      <c r="H386" s="33" t="s">
        <v>10781</v>
      </c>
    </row>
    <row r="387" spans="1:8">
      <c r="A387" s="33" t="s">
        <v>11565</v>
      </c>
      <c r="B387" s="34" t="b">
        <v>1</v>
      </c>
      <c r="C387" s="33">
        <f t="shared" si="12"/>
        <v>11</v>
      </c>
      <c r="D387" s="33" t="s">
        <v>57</v>
      </c>
      <c r="E387" s="33" t="s">
        <v>743</v>
      </c>
      <c r="F387" s="33" t="s">
        <v>11566</v>
      </c>
      <c r="G387" s="33" t="str">
        <f t="shared" si="13"/>
        <v>서울당산동1가</v>
      </c>
      <c r="H387" s="33" t="s">
        <v>10781</v>
      </c>
    </row>
    <row r="388" spans="1:8">
      <c r="A388" s="33" t="s">
        <v>11567</v>
      </c>
      <c r="B388" s="34" t="b">
        <v>1</v>
      </c>
      <c r="C388" s="33">
        <f t="shared" si="12"/>
        <v>11</v>
      </c>
      <c r="D388" s="33" t="s">
        <v>57</v>
      </c>
      <c r="E388" s="33" t="s">
        <v>743</v>
      </c>
      <c r="F388" s="33" t="s">
        <v>11568</v>
      </c>
      <c r="G388" s="33" t="str">
        <f t="shared" si="13"/>
        <v>서울당산동2가</v>
      </c>
      <c r="H388" s="33" t="s">
        <v>10781</v>
      </c>
    </row>
    <row r="389" spans="1:8">
      <c r="A389" s="33" t="s">
        <v>11569</v>
      </c>
      <c r="B389" s="34" t="b">
        <v>1</v>
      </c>
      <c r="C389" s="33">
        <f t="shared" si="12"/>
        <v>11</v>
      </c>
      <c r="D389" s="33" t="s">
        <v>57</v>
      </c>
      <c r="E389" s="33" t="s">
        <v>743</v>
      </c>
      <c r="F389" s="33" t="s">
        <v>11570</v>
      </c>
      <c r="G389" s="33" t="str">
        <f t="shared" si="13"/>
        <v>서울당산동3가</v>
      </c>
      <c r="H389" s="33" t="s">
        <v>10781</v>
      </c>
    </row>
    <row r="390" spans="1:8">
      <c r="A390" s="33" t="s">
        <v>11571</v>
      </c>
      <c r="B390" s="34" t="b">
        <v>1</v>
      </c>
      <c r="C390" s="33">
        <f t="shared" si="12"/>
        <v>11</v>
      </c>
      <c r="D390" s="33" t="s">
        <v>57</v>
      </c>
      <c r="E390" s="33" t="s">
        <v>743</v>
      </c>
      <c r="F390" s="33" t="s">
        <v>11572</v>
      </c>
      <c r="G390" s="33" t="str">
        <f t="shared" si="13"/>
        <v>서울당산동4가</v>
      </c>
      <c r="H390" s="33" t="s">
        <v>10781</v>
      </c>
    </row>
    <row r="391" spans="1:8">
      <c r="A391" s="33" t="s">
        <v>11573</v>
      </c>
      <c r="B391" s="34" t="b">
        <v>1</v>
      </c>
      <c r="C391" s="33">
        <f t="shared" si="12"/>
        <v>11</v>
      </c>
      <c r="D391" s="33" t="s">
        <v>57</v>
      </c>
      <c r="E391" s="33" t="s">
        <v>743</v>
      </c>
      <c r="F391" s="33" t="s">
        <v>11574</v>
      </c>
      <c r="G391" s="33" t="str">
        <f t="shared" si="13"/>
        <v>서울당산동5가</v>
      </c>
      <c r="H391" s="33" t="s">
        <v>10781</v>
      </c>
    </row>
    <row r="392" spans="1:8">
      <c r="A392" s="33" t="s">
        <v>11575</v>
      </c>
      <c r="B392" s="34" t="b">
        <v>1</v>
      </c>
      <c r="C392" s="33">
        <f t="shared" si="12"/>
        <v>11</v>
      </c>
      <c r="D392" s="33" t="s">
        <v>57</v>
      </c>
      <c r="E392" s="33" t="s">
        <v>743</v>
      </c>
      <c r="F392" s="33" t="s">
        <v>11576</v>
      </c>
      <c r="G392" s="33" t="str">
        <f t="shared" si="13"/>
        <v>서울당산동6가</v>
      </c>
      <c r="H392" s="33" t="s">
        <v>10781</v>
      </c>
    </row>
    <row r="393" spans="1:8">
      <c r="A393" s="33" t="s">
        <v>11577</v>
      </c>
      <c r="B393" s="34" t="b">
        <v>1</v>
      </c>
      <c r="C393" s="33">
        <f t="shared" si="12"/>
        <v>11</v>
      </c>
      <c r="D393" s="33" t="s">
        <v>57</v>
      </c>
      <c r="E393" s="33" t="s">
        <v>743</v>
      </c>
      <c r="F393" s="33" t="s">
        <v>11578</v>
      </c>
      <c r="G393" s="33" t="str">
        <f t="shared" si="13"/>
        <v>서울당산동</v>
      </c>
      <c r="H393" s="33" t="s">
        <v>10781</v>
      </c>
    </row>
    <row r="394" spans="1:8">
      <c r="A394" s="33" t="s">
        <v>11579</v>
      </c>
      <c r="B394" s="34" t="b">
        <v>1</v>
      </c>
      <c r="C394" s="33">
        <f t="shared" si="12"/>
        <v>11</v>
      </c>
      <c r="D394" s="33" t="s">
        <v>57</v>
      </c>
      <c r="E394" s="33" t="s">
        <v>743</v>
      </c>
      <c r="F394" s="33" t="s">
        <v>11580</v>
      </c>
      <c r="G394" s="33" t="str">
        <f t="shared" si="13"/>
        <v>서울도림동</v>
      </c>
      <c r="H394" s="33" t="s">
        <v>10781</v>
      </c>
    </row>
    <row r="395" spans="1:8">
      <c r="A395" s="33" t="s">
        <v>11581</v>
      </c>
      <c r="B395" s="34" t="b">
        <v>1</v>
      </c>
      <c r="C395" s="33">
        <f t="shared" si="12"/>
        <v>11</v>
      </c>
      <c r="D395" s="33" t="s">
        <v>57</v>
      </c>
      <c r="E395" s="33" t="s">
        <v>743</v>
      </c>
      <c r="F395" s="33" t="s">
        <v>11582</v>
      </c>
      <c r="G395" s="33" t="str">
        <f t="shared" si="13"/>
        <v>서울문래동1가</v>
      </c>
      <c r="H395" s="33" t="s">
        <v>10781</v>
      </c>
    </row>
    <row r="396" spans="1:8">
      <c r="A396" s="33" t="s">
        <v>11583</v>
      </c>
      <c r="B396" s="34" t="b">
        <v>1</v>
      </c>
      <c r="C396" s="33">
        <f t="shared" si="12"/>
        <v>11</v>
      </c>
      <c r="D396" s="33" t="s">
        <v>57</v>
      </c>
      <c r="E396" s="33" t="s">
        <v>743</v>
      </c>
      <c r="F396" s="33" t="s">
        <v>11584</v>
      </c>
      <c r="G396" s="33" t="str">
        <f t="shared" si="13"/>
        <v>서울문래동2가</v>
      </c>
      <c r="H396" s="33" t="s">
        <v>10781</v>
      </c>
    </row>
    <row r="397" spans="1:8">
      <c r="A397" s="33" t="s">
        <v>11585</v>
      </c>
      <c r="B397" s="34" t="b">
        <v>1</v>
      </c>
      <c r="C397" s="33">
        <f t="shared" si="12"/>
        <v>11</v>
      </c>
      <c r="D397" s="33" t="s">
        <v>57</v>
      </c>
      <c r="E397" s="33" t="s">
        <v>743</v>
      </c>
      <c r="F397" s="33" t="s">
        <v>11586</v>
      </c>
      <c r="G397" s="33" t="str">
        <f t="shared" si="13"/>
        <v>서울문래동3가</v>
      </c>
      <c r="H397" s="33" t="s">
        <v>10781</v>
      </c>
    </row>
    <row r="398" spans="1:8">
      <c r="A398" s="33" t="s">
        <v>11587</v>
      </c>
      <c r="B398" s="34" t="b">
        <v>1</v>
      </c>
      <c r="C398" s="33">
        <f t="shared" si="12"/>
        <v>11</v>
      </c>
      <c r="D398" s="33" t="s">
        <v>57</v>
      </c>
      <c r="E398" s="33" t="s">
        <v>743</v>
      </c>
      <c r="F398" s="33" t="s">
        <v>11588</v>
      </c>
      <c r="G398" s="33" t="str">
        <f t="shared" si="13"/>
        <v>서울문래동4가</v>
      </c>
      <c r="H398" s="33" t="s">
        <v>10781</v>
      </c>
    </row>
    <row r="399" spans="1:8">
      <c r="A399" s="33" t="s">
        <v>11589</v>
      </c>
      <c r="B399" s="34" t="b">
        <v>1</v>
      </c>
      <c r="C399" s="33">
        <f t="shared" si="12"/>
        <v>11</v>
      </c>
      <c r="D399" s="33" t="s">
        <v>57</v>
      </c>
      <c r="E399" s="33" t="s">
        <v>743</v>
      </c>
      <c r="F399" s="33" t="s">
        <v>11590</v>
      </c>
      <c r="G399" s="33" t="str">
        <f t="shared" si="13"/>
        <v>서울문래동5가</v>
      </c>
      <c r="H399" s="33" t="s">
        <v>10781</v>
      </c>
    </row>
    <row r="400" spans="1:8">
      <c r="A400" s="33" t="s">
        <v>11591</v>
      </c>
      <c r="B400" s="34" t="b">
        <v>1</v>
      </c>
      <c r="C400" s="33">
        <f t="shared" si="12"/>
        <v>11</v>
      </c>
      <c r="D400" s="33" t="s">
        <v>57</v>
      </c>
      <c r="E400" s="33" t="s">
        <v>743</v>
      </c>
      <c r="F400" s="33" t="s">
        <v>11592</v>
      </c>
      <c r="G400" s="33" t="str">
        <f t="shared" si="13"/>
        <v>서울문래동6가</v>
      </c>
      <c r="H400" s="33" t="s">
        <v>10781</v>
      </c>
    </row>
    <row r="401" spans="1:8">
      <c r="A401" s="33" t="s">
        <v>11593</v>
      </c>
      <c r="B401" s="34" t="b">
        <v>1</v>
      </c>
      <c r="C401" s="33">
        <f t="shared" si="12"/>
        <v>11</v>
      </c>
      <c r="D401" s="33" t="s">
        <v>57</v>
      </c>
      <c r="E401" s="33" t="s">
        <v>743</v>
      </c>
      <c r="F401" s="33" t="s">
        <v>11594</v>
      </c>
      <c r="G401" s="33" t="str">
        <f t="shared" si="13"/>
        <v>서울양평동1가</v>
      </c>
      <c r="H401" s="33" t="s">
        <v>10781</v>
      </c>
    </row>
    <row r="402" spans="1:8">
      <c r="A402" s="33" t="s">
        <v>11595</v>
      </c>
      <c r="B402" s="34" t="b">
        <v>1</v>
      </c>
      <c r="C402" s="33">
        <f t="shared" si="12"/>
        <v>11</v>
      </c>
      <c r="D402" s="33" t="s">
        <v>57</v>
      </c>
      <c r="E402" s="33" t="s">
        <v>743</v>
      </c>
      <c r="F402" s="33" t="s">
        <v>11596</v>
      </c>
      <c r="G402" s="33" t="str">
        <f t="shared" si="13"/>
        <v>서울양평동2가</v>
      </c>
      <c r="H402" s="33" t="s">
        <v>10781</v>
      </c>
    </row>
    <row r="403" spans="1:8">
      <c r="A403" s="33" t="s">
        <v>11597</v>
      </c>
      <c r="B403" s="34" t="b">
        <v>1</v>
      </c>
      <c r="C403" s="33">
        <f t="shared" si="12"/>
        <v>11</v>
      </c>
      <c r="D403" s="33" t="s">
        <v>57</v>
      </c>
      <c r="E403" s="33" t="s">
        <v>743</v>
      </c>
      <c r="F403" s="33" t="s">
        <v>11598</v>
      </c>
      <c r="G403" s="33" t="str">
        <f t="shared" si="13"/>
        <v>서울양평동3가</v>
      </c>
      <c r="H403" s="33" t="s">
        <v>10781</v>
      </c>
    </row>
    <row r="404" spans="1:8">
      <c r="A404" s="33" t="s">
        <v>11599</v>
      </c>
      <c r="B404" s="34" t="b">
        <v>1</v>
      </c>
      <c r="C404" s="33">
        <f t="shared" si="12"/>
        <v>11</v>
      </c>
      <c r="D404" s="33" t="s">
        <v>57</v>
      </c>
      <c r="E404" s="33" t="s">
        <v>743</v>
      </c>
      <c r="F404" s="33" t="s">
        <v>11600</v>
      </c>
      <c r="G404" s="33" t="str">
        <f t="shared" si="13"/>
        <v>서울양평동4가</v>
      </c>
      <c r="H404" s="33" t="s">
        <v>10781</v>
      </c>
    </row>
    <row r="405" spans="1:8">
      <c r="A405" s="33" t="s">
        <v>11601</v>
      </c>
      <c r="B405" s="34" t="b">
        <v>1</v>
      </c>
      <c r="C405" s="33">
        <f t="shared" si="12"/>
        <v>11</v>
      </c>
      <c r="D405" s="33" t="s">
        <v>57</v>
      </c>
      <c r="E405" s="33" t="s">
        <v>743</v>
      </c>
      <c r="F405" s="33" t="s">
        <v>11602</v>
      </c>
      <c r="G405" s="33" t="str">
        <f t="shared" si="13"/>
        <v>서울양평동5가</v>
      </c>
      <c r="H405" s="33" t="s">
        <v>10781</v>
      </c>
    </row>
    <row r="406" spans="1:8">
      <c r="A406" s="33" t="s">
        <v>11603</v>
      </c>
      <c r="B406" s="34" t="b">
        <v>1</v>
      </c>
      <c r="C406" s="33">
        <f t="shared" si="12"/>
        <v>11</v>
      </c>
      <c r="D406" s="33" t="s">
        <v>57</v>
      </c>
      <c r="E406" s="33" t="s">
        <v>743</v>
      </c>
      <c r="F406" s="33" t="s">
        <v>11604</v>
      </c>
      <c r="G406" s="33" t="str">
        <f t="shared" si="13"/>
        <v>서울양평동6가</v>
      </c>
      <c r="H406" s="33" t="s">
        <v>10781</v>
      </c>
    </row>
    <row r="407" spans="1:8">
      <c r="A407" s="33" t="s">
        <v>11605</v>
      </c>
      <c r="B407" s="34" t="b">
        <v>1</v>
      </c>
      <c r="C407" s="33">
        <f t="shared" si="12"/>
        <v>11</v>
      </c>
      <c r="D407" s="33" t="s">
        <v>57</v>
      </c>
      <c r="E407" s="33" t="s">
        <v>743</v>
      </c>
      <c r="F407" s="33" t="s">
        <v>11606</v>
      </c>
      <c r="G407" s="33" t="str">
        <f t="shared" si="13"/>
        <v>서울양화동</v>
      </c>
      <c r="H407" s="33" t="s">
        <v>10781</v>
      </c>
    </row>
    <row r="408" spans="1:8">
      <c r="A408" s="33" t="s">
        <v>11607</v>
      </c>
      <c r="B408" s="34" t="b">
        <v>1</v>
      </c>
      <c r="C408" s="33">
        <f t="shared" si="12"/>
        <v>11</v>
      </c>
      <c r="D408" s="33" t="s">
        <v>57</v>
      </c>
      <c r="E408" s="33" t="s">
        <v>743</v>
      </c>
      <c r="F408" s="33" t="s">
        <v>11608</v>
      </c>
      <c r="G408" s="33" t="str">
        <f t="shared" si="13"/>
        <v>서울신길동</v>
      </c>
      <c r="H408" s="33" t="s">
        <v>10781</v>
      </c>
    </row>
    <row r="409" spans="1:8">
      <c r="A409" s="33" t="s">
        <v>11609</v>
      </c>
      <c r="B409" s="34" t="b">
        <v>1</v>
      </c>
      <c r="C409" s="33">
        <f t="shared" si="12"/>
        <v>11</v>
      </c>
      <c r="D409" s="33" t="s">
        <v>57</v>
      </c>
      <c r="E409" s="33" t="s">
        <v>743</v>
      </c>
      <c r="F409" s="33" t="s">
        <v>11610</v>
      </c>
      <c r="G409" s="33" t="str">
        <f t="shared" si="13"/>
        <v>서울대림동</v>
      </c>
      <c r="H409" s="33" t="s">
        <v>10781</v>
      </c>
    </row>
    <row r="410" spans="1:8">
      <c r="A410" s="33" t="s">
        <v>11611</v>
      </c>
      <c r="B410" s="34" t="b">
        <v>1</v>
      </c>
      <c r="C410" s="33">
        <f t="shared" si="12"/>
        <v>11</v>
      </c>
      <c r="D410" s="33" t="s">
        <v>57</v>
      </c>
      <c r="E410" s="33" t="s">
        <v>743</v>
      </c>
      <c r="F410" s="33" t="s">
        <v>11612</v>
      </c>
      <c r="G410" s="33" t="str">
        <f t="shared" si="13"/>
        <v>서울양평동</v>
      </c>
      <c r="H410" s="33" t="s">
        <v>10781</v>
      </c>
    </row>
    <row r="411" spans="1:8">
      <c r="A411" s="33" t="s">
        <v>11613</v>
      </c>
      <c r="B411" s="34" t="b">
        <v>1</v>
      </c>
      <c r="C411" s="33">
        <f t="shared" si="12"/>
        <v>11</v>
      </c>
      <c r="D411" s="33" t="s">
        <v>57</v>
      </c>
      <c r="E411" s="33" t="s">
        <v>713</v>
      </c>
      <c r="F411" s="33" t="s">
        <v>11614</v>
      </c>
      <c r="G411" s="33" t="str">
        <f t="shared" si="13"/>
        <v>서울노량진동</v>
      </c>
      <c r="H411" s="33" t="s">
        <v>10781</v>
      </c>
    </row>
    <row r="412" spans="1:8">
      <c r="A412" s="33" t="s">
        <v>11615</v>
      </c>
      <c r="B412" s="34" t="b">
        <v>1</v>
      </c>
      <c r="C412" s="33">
        <f t="shared" si="12"/>
        <v>11</v>
      </c>
      <c r="D412" s="33" t="s">
        <v>57</v>
      </c>
      <c r="E412" s="33" t="s">
        <v>713</v>
      </c>
      <c r="F412" s="33" t="s">
        <v>11616</v>
      </c>
      <c r="G412" s="33" t="str">
        <f t="shared" si="13"/>
        <v>서울상도동</v>
      </c>
      <c r="H412" s="33" t="s">
        <v>10781</v>
      </c>
    </row>
    <row r="413" spans="1:8">
      <c r="A413" s="33" t="s">
        <v>11617</v>
      </c>
      <c r="B413" s="34" t="b">
        <v>1</v>
      </c>
      <c r="C413" s="33">
        <f t="shared" si="12"/>
        <v>11</v>
      </c>
      <c r="D413" s="33" t="s">
        <v>57</v>
      </c>
      <c r="E413" s="33" t="s">
        <v>713</v>
      </c>
      <c r="F413" s="33" t="s">
        <v>11618</v>
      </c>
      <c r="G413" s="33" t="str">
        <f t="shared" si="13"/>
        <v>서울상도1동</v>
      </c>
      <c r="H413" s="33" t="s">
        <v>10781</v>
      </c>
    </row>
    <row r="414" spans="1:8">
      <c r="A414" s="33" t="s">
        <v>11619</v>
      </c>
      <c r="B414" s="34" t="b">
        <v>1</v>
      </c>
      <c r="C414" s="33">
        <f t="shared" si="12"/>
        <v>11</v>
      </c>
      <c r="D414" s="33" t="s">
        <v>57</v>
      </c>
      <c r="E414" s="33" t="s">
        <v>713</v>
      </c>
      <c r="F414" s="33" t="s">
        <v>11620</v>
      </c>
      <c r="G414" s="33" t="str">
        <f t="shared" si="13"/>
        <v>서울본동</v>
      </c>
      <c r="H414" s="33" t="s">
        <v>10781</v>
      </c>
    </row>
    <row r="415" spans="1:8">
      <c r="A415" s="33" t="s">
        <v>11621</v>
      </c>
      <c r="B415" s="34" t="b">
        <v>1</v>
      </c>
      <c r="C415" s="33">
        <f t="shared" si="12"/>
        <v>11</v>
      </c>
      <c r="D415" s="33" t="s">
        <v>57</v>
      </c>
      <c r="E415" s="33" t="s">
        <v>713</v>
      </c>
      <c r="F415" s="33" t="s">
        <v>11622</v>
      </c>
      <c r="G415" s="33" t="str">
        <f t="shared" si="13"/>
        <v>서울흑석동</v>
      </c>
      <c r="H415" s="33" t="s">
        <v>10781</v>
      </c>
    </row>
    <row r="416" spans="1:8">
      <c r="A416" s="33" t="s">
        <v>11623</v>
      </c>
      <c r="B416" s="34" t="b">
        <v>1</v>
      </c>
      <c r="C416" s="33">
        <f t="shared" si="12"/>
        <v>11</v>
      </c>
      <c r="D416" s="33" t="s">
        <v>57</v>
      </c>
      <c r="E416" s="33" t="s">
        <v>713</v>
      </c>
      <c r="F416" s="33" t="s">
        <v>11624</v>
      </c>
      <c r="G416" s="33" t="str">
        <f t="shared" si="13"/>
        <v>서울동작동</v>
      </c>
      <c r="H416" s="33" t="s">
        <v>10781</v>
      </c>
    </row>
    <row r="417" spans="1:8">
      <c r="A417" s="33" t="s">
        <v>11625</v>
      </c>
      <c r="B417" s="34" t="b">
        <v>1</v>
      </c>
      <c r="C417" s="33">
        <f t="shared" si="12"/>
        <v>11</v>
      </c>
      <c r="D417" s="33" t="s">
        <v>57</v>
      </c>
      <c r="E417" s="33" t="s">
        <v>713</v>
      </c>
      <c r="F417" s="33" t="s">
        <v>11626</v>
      </c>
      <c r="G417" s="33" t="str">
        <f t="shared" si="13"/>
        <v>서울사당동</v>
      </c>
      <c r="H417" s="33" t="s">
        <v>10781</v>
      </c>
    </row>
    <row r="418" spans="1:8">
      <c r="A418" s="33" t="s">
        <v>11627</v>
      </c>
      <c r="B418" s="34" t="b">
        <v>1</v>
      </c>
      <c r="C418" s="33">
        <f t="shared" si="12"/>
        <v>11</v>
      </c>
      <c r="D418" s="33" t="s">
        <v>57</v>
      </c>
      <c r="E418" s="33" t="s">
        <v>713</v>
      </c>
      <c r="F418" s="33" t="s">
        <v>11628</v>
      </c>
      <c r="G418" s="33" t="str">
        <f t="shared" si="13"/>
        <v>서울대방동</v>
      </c>
      <c r="H418" s="33" t="s">
        <v>10781</v>
      </c>
    </row>
    <row r="419" spans="1:8">
      <c r="A419" s="33" t="s">
        <v>11629</v>
      </c>
      <c r="B419" s="34" t="b">
        <v>1</v>
      </c>
      <c r="C419" s="33">
        <f t="shared" si="12"/>
        <v>11</v>
      </c>
      <c r="D419" s="33" t="s">
        <v>57</v>
      </c>
      <c r="E419" s="33" t="s">
        <v>713</v>
      </c>
      <c r="F419" s="33" t="s">
        <v>11630</v>
      </c>
      <c r="G419" s="33" t="str">
        <f t="shared" si="13"/>
        <v>서울신대방동</v>
      </c>
      <c r="H419" s="33" t="s">
        <v>10781</v>
      </c>
    </row>
    <row r="420" spans="1:8">
      <c r="A420" s="33" t="s">
        <v>11631</v>
      </c>
      <c r="B420" s="34" t="b">
        <v>1</v>
      </c>
      <c r="C420" s="33">
        <f t="shared" si="12"/>
        <v>11</v>
      </c>
      <c r="D420" s="33" t="s">
        <v>57</v>
      </c>
      <c r="E420" s="33" t="s">
        <v>2952</v>
      </c>
      <c r="F420" s="33" t="s">
        <v>11632</v>
      </c>
      <c r="G420" s="33" t="str">
        <f t="shared" si="13"/>
        <v>서울봉천동</v>
      </c>
      <c r="H420" s="33" t="s">
        <v>10781</v>
      </c>
    </row>
    <row r="421" spans="1:8">
      <c r="A421" s="33" t="s">
        <v>11633</v>
      </c>
      <c r="B421" s="34" t="b">
        <v>1</v>
      </c>
      <c r="C421" s="33">
        <f t="shared" si="12"/>
        <v>11</v>
      </c>
      <c r="D421" s="33" t="s">
        <v>57</v>
      </c>
      <c r="E421" s="33" t="s">
        <v>2952</v>
      </c>
      <c r="F421" s="33" t="s">
        <v>11634</v>
      </c>
      <c r="G421" s="33" t="str">
        <f t="shared" si="13"/>
        <v>서울신림동</v>
      </c>
      <c r="H421" s="33" t="s">
        <v>10781</v>
      </c>
    </row>
    <row r="422" spans="1:8">
      <c r="A422" s="33" t="s">
        <v>11635</v>
      </c>
      <c r="B422" s="34" t="b">
        <v>1</v>
      </c>
      <c r="C422" s="33">
        <f t="shared" si="12"/>
        <v>11</v>
      </c>
      <c r="D422" s="33" t="s">
        <v>57</v>
      </c>
      <c r="E422" s="33" t="s">
        <v>2952</v>
      </c>
      <c r="F422" s="33" t="s">
        <v>11636</v>
      </c>
      <c r="G422" s="33" t="str">
        <f t="shared" si="13"/>
        <v>서울남현동</v>
      </c>
      <c r="H422" s="33" t="s">
        <v>10781</v>
      </c>
    </row>
    <row r="423" spans="1:8">
      <c r="A423" s="33" t="s">
        <v>11637</v>
      </c>
      <c r="B423" s="34" t="b">
        <v>1</v>
      </c>
      <c r="C423" s="33">
        <f t="shared" si="12"/>
        <v>11</v>
      </c>
      <c r="D423" s="33" t="s">
        <v>57</v>
      </c>
      <c r="E423" s="33" t="s">
        <v>4088</v>
      </c>
      <c r="F423" s="33" t="s">
        <v>11638</v>
      </c>
      <c r="G423" s="33" t="str">
        <f t="shared" si="13"/>
        <v>서울방배동</v>
      </c>
      <c r="H423" s="33" t="s">
        <v>10781</v>
      </c>
    </row>
    <row r="424" spans="1:8">
      <c r="A424" s="33" t="s">
        <v>11639</v>
      </c>
      <c r="B424" s="34" t="b">
        <v>1</v>
      </c>
      <c r="C424" s="33">
        <f t="shared" si="12"/>
        <v>11</v>
      </c>
      <c r="D424" s="33" t="s">
        <v>57</v>
      </c>
      <c r="E424" s="33" t="s">
        <v>4088</v>
      </c>
      <c r="F424" s="33" t="s">
        <v>11640</v>
      </c>
      <c r="G424" s="33" t="str">
        <f t="shared" si="13"/>
        <v>서울양재동</v>
      </c>
      <c r="H424" s="33" t="s">
        <v>10781</v>
      </c>
    </row>
    <row r="425" spans="1:8">
      <c r="A425" s="33" t="s">
        <v>11641</v>
      </c>
      <c r="B425" s="34" t="b">
        <v>1</v>
      </c>
      <c r="C425" s="33">
        <f t="shared" si="12"/>
        <v>11</v>
      </c>
      <c r="D425" s="33" t="s">
        <v>57</v>
      </c>
      <c r="E425" s="33" t="s">
        <v>4088</v>
      </c>
      <c r="F425" s="33" t="s">
        <v>11642</v>
      </c>
      <c r="G425" s="33" t="str">
        <f t="shared" si="13"/>
        <v>서울우면동</v>
      </c>
      <c r="H425" s="33" t="s">
        <v>10781</v>
      </c>
    </row>
    <row r="426" spans="1:8">
      <c r="A426" s="33" t="s">
        <v>11643</v>
      </c>
      <c r="B426" s="34" t="b">
        <v>1</v>
      </c>
      <c r="C426" s="33">
        <f t="shared" si="12"/>
        <v>11</v>
      </c>
      <c r="D426" s="33" t="s">
        <v>57</v>
      </c>
      <c r="E426" s="33" t="s">
        <v>4088</v>
      </c>
      <c r="F426" s="33" t="s">
        <v>11644</v>
      </c>
      <c r="G426" s="33" t="str">
        <f t="shared" si="13"/>
        <v>서울원지동</v>
      </c>
      <c r="H426" s="33" t="s">
        <v>10781</v>
      </c>
    </row>
    <row r="427" spans="1:8">
      <c r="A427" s="33" t="s">
        <v>11645</v>
      </c>
      <c r="B427" s="34" t="b">
        <v>1</v>
      </c>
      <c r="C427" s="33">
        <f t="shared" si="12"/>
        <v>11</v>
      </c>
      <c r="D427" s="33" t="s">
        <v>57</v>
      </c>
      <c r="E427" s="33" t="s">
        <v>4088</v>
      </c>
      <c r="F427" s="33" t="s">
        <v>11646</v>
      </c>
      <c r="G427" s="33" t="str">
        <f t="shared" si="13"/>
        <v>서울잠원동</v>
      </c>
      <c r="H427" s="33" t="s">
        <v>10781</v>
      </c>
    </row>
    <row r="428" spans="1:8">
      <c r="A428" s="33" t="s">
        <v>11647</v>
      </c>
      <c r="B428" s="34" t="b">
        <v>1</v>
      </c>
      <c r="C428" s="33">
        <f t="shared" si="12"/>
        <v>11</v>
      </c>
      <c r="D428" s="33" t="s">
        <v>57</v>
      </c>
      <c r="E428" s="33" t="s">
        <v>4088</v>
      </c>
      <c r="F428" s="33" t="s">
        <v>11648</v>
      </c>
      <c r="G428" s="33" t="str">
        <f t="shared" si="13"/>
        <v>서울반포동</v>
      </c>
      <c r="H428" s="33" t="s">
        <v>10781</v>
      </c>
    </row>
    <row r="429" spans="1:8">
      <c r="A429" s="33" t="s">
        <v>11649</v>
      </c>
      <c r="B429" s="34" t="b">
        <v>1</v>
      </c>
      <c r="C429" s="33">
        <f t="shared" si="12"/>
        <v>11</v>
      </c>
      <c r="D429" s="33" t="s">
        <v>57</v>
      </c>
      <c r="E429" s="33" t="s">
        <v>4088</v>
      </c>
      <c r="F429" s="33" t="s">
        <v>11650</v>
      </c>
      <c r="G429" s="33" t="str">
        <f t="shared" si="13"/>
        <v>서울서초동</v>
      </c>
      <c r="H429" s="33" t="s">
        <v>10781</v>
      </c>
    </row>
    <row r="430" spans="1:8">
      <c r="A430" s="33" t="s">
        <v>11651</v>
      </c>
      <c r="B430" s="34" t="b">
        <v>1</v>
      </c>
      <c r="C430" s="33">
        <f t="shared" si="12"/>
        <v>11</v>
      </c>
      <c r="D430" s="33" t="s">
        <v>57</v>
      </c>
      <c r="E430" s="33" t="s">
        <v>4088</v>
      </c>
      <c r="F430" s="33" t="s">
        <v>11652</v>
      </c>
      <c r="G430" s="33" t="str">
        <f t="shared" si="13"/>
        <v>서울내곡동</v>
      </c>
      <c r="H430" s="33" t="s">
        <v>10781</v>
      </c>
    </row>
    <row r="431" spans="1:8">
      <c r="A431" s="33" t="s">
        <v>11653</v>
      </c>
      <c r="B431" s="34" t="b">
        <v>1</v>
      </c>
      <c r="C431" s="33">
        <f t="shared" si="12"/>
        <v>11</v>
      </c>
      <c r="D431" s="33" t="s">
        <v>57</v>
      </c>
      <c r="E431" s="33" t="s">
        <v>4088</v>
      </c>
      <c r="F431" s="33" t="s">
        <v>11654</v>
      </c>
      <c r="G431" s="33" t="str">
        <f t="shared" si="13"/>
        <v>서울염곡동</v>
      </c>
      <c r="H431" s="33" t="s">
        <v>10781</v>
      </c>
    </row>
    <row r="432" spans="1:8">
      <c r="A432" s="33" t="s">
        <v>11655</v>
      </c>
      <c r="B432" s="34" t="b">
        <v>1</v>
      </c>
      <c r="C432" s="33">
        <f t="shared" si="12"/>
        <v>11</v>
      </c>
      <c r="D432" s="33" t="s">
        <v>57</v>
      </c>
      <c r="E432" s="33" t="s">
        <v>4088</v>
      </c>
      <c r="F432" s="33" t="s">
        <v>11656</v>
      </c>
      <c r="G432" s="33" t="str">
        <f t="shared" si="13"/>
        <v>서울신원동</v>
      </c>
      <c r="H432" s="33" t="s">
        <v>10781</v>
      </c>
    </row>
    <row r="433" spans="1:8">
      <c r="A433" s="33" t="s">
        <v>11657</v>
      </c>
      <c r="B433" s="34" t="b">
        <v>1</v>
      </c>
      <c r="C433" s="33">
        <f t="shared" si="12"/>
        <v>11</v>
      </c>
      <c r="D433" s="33" t="s">
        <v>57</v>
      </c>
      <c r="E433" s="33" t="s">
        <v>95</v>
      </c>
      <c r="F433" s="33" t="s">
        <v>11658</v>
      </c>
      <c r="G433" s="33" t="str">
        <f t="shared" si="13"/>
        <v>서울역삼동</v>
      </c>
      <c r="H433" s="33" t="s">
        <v>10781</v>
      </c>
    </row>
    <row r="434" spans="1:8">
      <c r="A434" s="33" t="s">
        <v>11659</v>
      </c>
      <c r="B434" s="34" t="b">
        <v>1</v>
      </c>
      <c r="C434" s="33">
        <f t="shared" si="12"/>
        <v>11</v>
      </c>
      <c r="D434" s="33" t="s">
        <v>57</v>
      </c>
      <c r="E434" s="33" t="s">
        <v>95</v>
      </c>
      <c r="F434" s="33" t="s">
        <v>11660</v>
      </c>
      <c r="G434" s="33" t="str">
        <f t="shared" si="13"/>
        <v>서울개포동</v>
      </c>
      <c r="H434" s="33" t="s">
        <v>10781</v>
      </c>
    </row>
    <row r="435" spans="1:8">
      <c r="A435" s="33" t="s">
        <v>11661</v>
      </c>
      <c r="B435" s="34" t="b">
        <v>1</v>
      </c>
      <c r="C435" s="33">
        <f t="shared" si="12"/>
        <v>11</v>
      </c>
      <c r="D435" s="33" t="s">
        <v>57</v>
      </c>
      <c r="E435" s="33" t="s">
        <v>95</v>
      </c>
      <c r="F435" s="33" t="s">
        <v>11662</v>
      </c>
      <c r="G435" s="33" t="str">
        <f t="shared" si="13"/>
        <v>서울청담동</v>
      </c>
      <c r="H435" s="33" t="s">
        <v>10781</v>
      </c>
    </row>
    <row r="436" spans="1:8">
      <c r="A436" s="33" t="s">
        <v>11663</v>
      </c>
      <c r="B436" s="34" t="b">
        <v>1</v>
      </c>
      <c r="C436" s="33">
        <f t="shared" si="12"/>
        <v>11</v>
      </c>
      <c r="D436" s="33" t="s">
        <v>57</v>
      </c>
      <c r="E436" s="33" t="s">
        <v>95</v>
      </c>
      <c r="F436" s="33" t="s">
        <v>11664</v>
      </c>
      <c r="G436" s="33" t="str">
        <f t="shared" si="13"/>
        <v>서울삼성동</v>
      </c>
      <c r="H436" s="33" t="s">
        <v>10781</v>
      </c>
    </row>
    <row r="437" spans="1:8">
      <c r="A437" s="33" t="s">
        <v>11665</v>
      </c>
      <c r="B437" s="34" t="b">
        <v>1</v>
      </c>
      <c r="C437" s="33">
        <f t="shared" si="12"/>
        <v>11</v>
      </c>
      <c r="D437" s="33" t="s">
        <v>57</v>
      </c>
      <c r="E437" s="33" t="s">
        <v>95</v>
      </c>
      <c r="F437" s="33" t="s">
        <v>11666</v>
      </c>
      <c r="G437" s="33" t="str">
        <f t="shared" si="13"/>
        <v>서울대치동</v>
      </c>
      <c r="H437" s="33" t="s">
        <v>10781</v>
      </c>
    </row>
    <row r="438" spans="1:8">
      <c r="A438" s="33" t="s">
        <v>11667</v>
      </c>
      <c r="B438" s="34" t="b">
        <v>1</v>
      </c>
      <c r="C438" s="33">
        <f t="shared" si="12"/>
        <v>11</v>
      </c>
      <c r="D438" s="33" t="s">
        <v>57</v>
      </c>
      <c r="E438" s="33" t="s">
        <v>95</v>
      </c>
      <c r="F438" s="33" t="s">
        <v>11391</v>
      </c>
      <c r="G438" s="33" t="str">
        <f t="shared" si="13"/>
        <v>서울신사동</v>
      </c>
      <c r="H438" s="33" t="s">
        <v>10781</v>
      </c>
    </row>
    <row r="439" spans="1:8">
      <c r="A439" s="33" t="s">
        <v>11668</v>
      </c>
      <c r="B439" s="34" t="b">
        <v>1</v>
      </c>
      <c r="C439" s="33">
        <f t="shared" si="12"/>
        <v>11</v>
      </c>
      <c r="D439" s="33" t="s">
        <v>57</v>
      </c>
      <c r="E439" s="33" t="s">
        <v>95</v>
      </c>
      <c r="F439" s="33" t="s">
        <v>11669</v>
      </c>
      <c r="G439" s="33" t="str">
        <f t="shared" si="13"/>
        <v>서울논현동</v>
      </c>
      <c r="H439" s="33" t="s">
        <v>10781</v>
      </c>
    </row>
    <row r="440" spans="1:8">
      <c r="A440" s="33" t="s">
        <v>11670</v>
      </c>
      <c r="B440" s="34" t="b">
        <v>1</v>
      </c>
      <c r="C440" s="33">
        <f t="shared" si="12"/>
        <v>11</v>
      </c>
      <c r="D440" s="33" t="s">
        <v>57</v>
      </c>
      <c r="E440" s="33" t="s">
        <v>95</v>
      </c>
      <c r="F440" s="33" t="s">
        <v>11671</v>
      </c>
      <c r="G440" s="33" t="str">
        <f t="shared" si="13"/>
        <v>서울압구정동</v>
      </c>
      <c r="H440" s="33" t="s">
        <v>10781</v>
      </c>
    </row>
    <row r="441" spans="1:8">
      <c r="A441" s="33" t="s">
        <v>11672</v>
      </c>
      <c r="B441" s="34" t="b">
        <v>1</v>
      </c>
      <c r="C441" s="33">
        <f t="shared" si="12"/>
        <v>11</v>
      </c>
      <c r="D441" s="33" t="s">
        <v>57</v>
      </c>
      <c r="E441" s="33" t="s">
        <v>95</v>
      </c>
      <c r="F441" s="33" t="s">
        <v>11673</v>
      </c>
      <c r="G441" s="33" t="str">
        <f t="shared" si="13"/>
        <v>서울세곡동</v>
      </c>
      <c r="H441" s="33" t="s">
        <v>10781</v>
      </c>
    </row>
    <row r="442" spans="1:8">
      <c r="A442" s="33" t="s">
        <v>11674</v>
      </c>
      <c r="B442" s="34" t="b">
        <v>1</v>
      </c>
      <c r="C442" s="33">
        <f t="shared" si="12"/>
        <v>11</v>
      </c>
      <c r="D442" s="33" t="s">
        <v>57</v>
      </c>
      <c r="E442" s="33" t="s">
        <v>95</v>
      </c>
      <c r="F442" s="33" t="s">
        <v>11675</v>
      </c>
      <c r="G442" s="33" t="str">
        <f t="shared" si="13"/>
        <v>서울자곡동</v>
      </c>
      <c r="H442" s="33" t="s">
        <v>10781</v>
      </c>
    </row>
    <row r="443" spans="1:8">
      <c r="A443" s="33" t="s">
        <v>11676</v>
      </c>
      <c r="B443" s="34" t="b">
        <v>1</v>
      </c>
      <c r="C443" s="33">
        <f t="shared" si="12"/>
        <v>11</v>
      </c>
      <c r="D443" s="33" t="s">
        <v>57</v>
      </c>
      <c r="E443" s="33" t="s">
        <v>95</v>
      </c>
      <c r="F443" s="33" t="s">
        <v>11677</v>
      </c>
      <c r="G443" s="33" t="str">
        <f t="shared" si="13"/>
        <v>서울율현동</v>
      </c>
      <c r="H443" s="33" t="s">
        <v>10781</v>
      </c>
    </row>
    <row r="444" spans="1:8">
      <c r="A444" s="33" t="s">
        <v>11678</v>
      </c>
      <c r="B444" s="34" t="b">
        <v>1</v>
      </c>
      <c r="C444" s="33">
        <f t="shared" si="12"/>
        <v>11</v>
      </c>
      <c r="D444" s="33" t="s">
        <v>57</v>
      </c>
      <c r="E444" s="33" t="s">
        <v>95</v>
      </c>
      <c r="F444" s="33" t="s">
        <v>11679</v>
      </c>
      <c r="G444" s="33" t="str">
        <f t="shared" si="13"/>
        <v>서울일원동</v>
      </c>
      <c r="H444" s="33" t="s">
        <v>10781</v>
      </c>
    </row>
    <row r="445" spans="1:8">
      <c r="A445" s="33" t="s">
        <v>11680</v>
      </c>
      <c r="B445" s="34" t="b">
        <v>1</v>
      </c>
      <c r="C445" s="33">
        <f t="shared" si="12"/>
        <v>11</v>
      </c>
      <c r="D445" s="33" t="s">
        <v>57</v>
      </c>
      <c r="E445" s="33" t="s">
        <v>95</v>
      </c>
      <c r="F445" s="33" t="s">
        <v>11681</v>
      </c>
      <c r="G445" s="33" t="str">
        <f t="shared" si="13"/>
        <v>서울수서동</v>
      </c>
      <c r="H445" s="33" t="s">
        <v>10781</v>
      </c>
    </row>
    <row r="446" spans="1:8">
      <c r="A446" s="33" t="s">
        <v>11682</v>
      </c>
      <c r="B446" s="34" t="b">
        <v>1</v>
      </c>
      <c r="C446" s="33">
        <f t="shared" si="12"/>
        <v>11</v>
      </c>
      <c r="D446" s="33" t="s">
        <v>57</v>
      </c>
      <c r="E446" s="33" t="s">
        <v>95</v>
      </c>
      <c r="F446" s="33" t="s">
        <v>11683</v>
      </c>
      <c r="G446" s="33" t="str">
        <f t="shared" si="13"/>
        <v>서울도곡동</v>
      </c>
      <c r="H446" s="33" t="s">
        <v>10781</v>
      </c>
    </row>
    <row r="447" spans="1:8">
      <c r="A447" s="33" t="s">
        <v>11684</v>
      </c>
      <c r="B447" s="34" t="b">
        <v>1</v>
      </c>
      <c r="C447" s="33">
        <f t="shared" si="12"/>
        <v>11</v>
      </c>
      <c r="D447" s="33" t="s">
        <v>57</v>
      </c>
      <c r="E447" s="33" t="s">
        <v>58</v>
      </c>
      <c r="F447" s="33" t="s">
        <v>11685</v>
      </c>
      <c r="G447" s="33" t="str">
        <f t="shared" si="13"/>
        <v>서울잠실동</v>
      </c>
      <c r="H447" s="33" t="s">
        <v>10781</v>
      </c>
    </row>
    <row r="448" spans="1:8">
      <c r="A448" s="33" t="s">
        <v>11686</v>
      </c>
      <c r="B448" s="34" t="b">
        <v>1</v>
      </c>
      <c r="C448" s="33">
        <f t="shared" si="12"/>
        <v>11</v>
      </c>
      <c r="D448" s="33" t="s">
        <v>57</v>
      </c>
      <c r="E448" s="33" t="s">
        <v>58</v>
      </c>
      <c r="F448" s="33" t="s">
        <v>11687</v>
      </c>
      <c r="G448" s="33" t="str">
        <f t="shared" si="13"/>
        <v>서울신천동</v>
      </c>
      <c r="H448" s="33" t="s">
        <v>10781</v>
      </c>
    </row>
    <row r="449" spans="1:8">
      <c r="A449" s="33" t="s">
        <v>11688</v>
      </c>
      <c r="B449" s="34" t="b">
        <v>1</v>
      </c>
      <c r="C449" s="33">
        <f t="shared" si="12"/>
        <v>11</v>
      </c>
      <c r="D449" s="33" t="s">
        <v>57</v>
      </c>
      <c r="E449" s="33" t="s">
        <v>58</v>
      </c>
      <c r="F449" s="33" t="s">
        <v>11689</v>
      </c>
      <c r="G449" s="33" t="str">
        <f t="shared" si="13"/>
        <v>서울풍납동</v>
      </c>
      <c r="H449" s="33" t="s">
        <v>10781</v>
      </c>
    </row>
    <row r="450" spans="1:8">
      <c r="A450" s="33" t="s">
        <v>11690</v>
      </c>
      <c r="B450" s="34" t="b">
        <v>1</v>
      </c>
      <c r="C450" s="33">
        <f t="shared" ref="C450:C513" si="14">_xlfn.XLOOKUP(D450,I:I,J:J)</f>
        <v>11</v>
      </c>
      <c r="D450" s="33" t="s">
        <v>57</v>
      </c>
      <c r="E450" s="33" t="s">
        <v>58</v>
      </c>
      <c r="F450" s="33" t="s">
        <v>11691</v>
      </c>
      <c r="G450" s="33" t="str">
        <f t="shared" ref="G450:G513" si="15">D450&amp;F450</f>
        <v>서울송파동</v>
      </c>
      <c r="H450" s="33" t="s">
        <v>10781</v>
      </c>
    </row>
    <row r="451" spans="1:8">
      <c r="A451" s="33" t="s">
        <v>11692</v>
      </c>
      <c r="B451" s="34" t="b">
        <v>1</v>
      </c>
      <c r="C451" s="33">
        <f t="shared" si="14"/>
        <v>11</v>
      </c>
      <c r="D451" s="33" t="s">
        <v>57</v>
      </c>
      <c r="E451" s="33" t="s">
        <v>58</v>
      </c>
      <c r="F451" s="33" t="s">
        <v>11693</v>
      </c>
      <c r="G451" s="33" t="str">
        <f t="shared" si="15"/>
        <v>서울석촌동</v>
      </c>
      <c r="H451" s="33" t="s">
        <v>10781</v>
      </c>
    </row>
    <row r="452" spans="1:8">
      <c r="A452" s="33" t="s">
        <v>11694</v>
      </c>
      <c r="B452" s="34" t="b">
        <v>1</v>
      </c>
      <c r="C452" s="33">
        <f t="shared" si="14"/>
        <v>11</v>
      </c>
      <c r="D452" s="33" t="s">
        <v>57</v>
      </c>
      <c r="E452" s="33" t="s">
        <v>58</v>
      </c>
      <c r="F452" s="33" t="s">
        <v>11695</v>
      </c>
      <c r="G452" s="33" t="str">
        <f t="shared" si="15"/>
        <v>서울삼전동</v>
      </c>
      <c r="H452" s="33" t="s">
        <v>10781</v>
      </c>
    </row>
    <row r="453" spans="1:8">
      <c r="A453" s="33" t="s">
        <v>11696</v>
      </c>
      <c r="B453" s="34" t="b">
        <v>1</v>
      </c>
      <c r="C453" s="33">
        <f t="shared" si="14"/>
        <v>11</v>
      </c>
      <c r="D453" s="33" t="s">
        <v>57</v>
      </c>
      <c r="E453" s="33" t="s">
        <v>58</v>
      </c>
      <c r="F453" s="33" t="s">
        <v>11697</v>
      </c>
      <c r="G453" s="33" t="str">
        <f t="shared" si="15"/>
        <v>서울가락동</v>
      </c>
      <c r="H453" s="33" t="s">
        <v>10781</v>
      </c>
    </row>
    <row r="454" spans="1:8">
      <c r="A454" s="33" t="s">
        <v>11698</v>
      </c>
      <c r="B454" s="34" t="b">
        <v>1</v>
      </c>
      <c r="C454" s="33">
        <f t="shared" si="14"/>
        <v>11</v>
      </c>
      <c r="D454" s="33" t="s">
        <v>57</v>
      </c>
      <c r="E454" s="33" t="s">
        <v>58</v>
      </c>
      <c r="F454" s="33" t="s">
        <v>11699</v>
      </c>
      <c r="G454" s="33" t="str">
        <f t="shared" si="15"/>
        <v>서울문정동</v>
      </c>
      <c r="H454" s="33" t="s">
        <v>10781</v>
      </c>
    </row>
    <row r="455" spans="1:8">
      <c r="A455" s="33" t="s">
        <v>11700</v>
      </c>
      <c r="B455" s="34" t="b">
        <v>1</v>
      </c>
      <c r="C455" s="33">
        <f t="shared" si="14"/>
        <v>11</v>
      </c>
      <c r="D455" s="33" t="s">
        <v>57</v>
      </c>
      <c r="E455" s="33" t="s">
        <v>58</v>
      </c>
      <c r="F455" s="33" t="s">
        <v>11701</v>
      </c>
      <c r="G455" s="33" t="str">
        <f t="shared" si="15"/>
        <v>서울장지동</v>
      </c>
      <c r="H455" s="33" t="s">
        <v>10781</v>
      </c>
    </row>
    <row r="456" spans="1:8">
      <c r="A456" s="33" t="s">
        <v>11702</v>
      </c>
      <c r="B456" s="34" t="b">
        <v>1</v>
      </c>
      <c r="C456" s="33">
        <f t="shared" si="14"/>
        <v>11</v>
      </c>
      <c r="D456" s="33" t="s">
        <v>57</v>
      </c>
      <c r="E456" s="33" t="s">
        <v>58</v>
      </c>
      <c r="F456" s="33" t="s">
        <v>11703</v>
      </c>
      <c r="G456" s="33" t="str">
        <f t="shared" si="15"/>
        <v>서울방이동</v>
      </c>
      <c r="H456" s="33" t="s">
        <v>10781</v>
      </c>
    </row>
    <row r="457" spans="1:8">
      <c r="A457" s="33" t="s">
        <v>11704</v>
      </c>
      <c r="B457" s="34" t="b">
        <v>1</v>
      </c>
      <c r="C457" s="33">
        <f t="shared" si="14"/>
        <v>11</v>
      </c>
      <c r="D457" s="33" t="s">
        <v>57</v>
      </c>
      <c r="E457" s="33" t="s">
        <v>58</v>
      </c>
      <c r="F457" s="33" t="s">
        <v>11705</v>
      </c>
      <c r="G457" s="33" t="str">
        <f t="shared" si="15"/>
        <v>서울오금동</v>
      </c>
      <c r="H457" s="33" t="s">
        <v>10781</v>
      </c>
    </row>
    <row r="458" spans="1:8">
      <c r="A458" s="33" t="s">
        <v>11706</v>
      </c>
      <c r="B458" s="34" t="b">
        <v>1</v>
      </c>
      <c r="C458" s="33">
        <f t="shared" si="14"/>
        <v>11</v>
      </c>
      <c r="D458" s="33" t="s">
        <v>57</v>
      </c>
      <c r="E458" s="33" t="s">
        <v>58</v>
      </c>
      <c r="F458" s="33" t="s">
        <v>11707</v>
      </c>
      <c r="G458" s="33" t="str">
        <f t="shared" si="15"/>
        <v>서울거여동</v>
      </c>
      <c r="H458" s="33" t="s">
        <v>10781</v>
      </c>
    </row>
    <row r="459" spans="1:8">
      <c r="A459" s="33" t="s">
        <v>11708</v>
      </c>
      <c r="B459" s="34" t="b">
        <v>1</v>
      </c>
      <c r="C459" s="33">
        <f t="shared" si="14"/>
        <v>11</v>
      </c>
      <c r="D459" s="33" t="s">
        <v>57</v>
      </c>
      <c r="E459" s="33" t="s">
        <v>58</v>
      </c>
      <c r="F459" s="33" t="s">
        <v>11709</v>
      </c>
      <c r="G459" s="33" t="str">
        <f t="shared" si="15"/>
        <v>서울마천동</v>
      </c>
      <c r="H459" s="33" t="s">
        <v>10781</v>
      </c>
    </row>
    <row r="460" spans="1:8">
      <c r="A460" s="33" t="s">
        <v>11710</v>
      </c>
      <c r="B460" s="34" t="b">
        <v>1</v>
      </c>
      <c r="C460" s="33">
        <f t="shared" si="14"/>
        <v>11</v>
      </c>
      <c r="D460" s="33" t="s">
        <v>57</v>
      </c>
      <c r="E460" s="33" t="s">
        <v>634</v>
      </c>
      <c r="F460" s="33" t="s">
        <v>11711</v>
      </c>
      <c r="G460" s="33" t="str">
        <f t="shared" si="15"/>
        <v>서울명일동</v>
      </c>
      <c r="H460" s="33" t="s">
        <v>10781</v>
      </c>
    </row>
    <row r="461" spans="1:8">
      <c r="A461" s="33" t="s">
        <v>11712</v>
      </c>
      <c r="B461" s="34" t="b">
        <v>1</v>
      </c>
      <c r="C461" s="33">
        <f t="shared" si="14"/>
        <v>11</v>
      </c>
      <c r="D461" s="33" t="s">
        <v>57</v>
      </c>
      <c r="E461" s="33" t="s">
        <v>634</v>
      </c>
      <c r="F461" s="33" t="s">
        <v>11713</v>
      </c>
      <c r="G461" s="33" t="str">
        <f t="shared" si="15"/>
        <v>서울고덕동</v>
      </c>
      <c r="H461" s="33" t="s">
        <v>10781</v>
      </c>
    </row>
    <row r="462" spans="1:8">
      <c r="A462" s="33" t="s">
        <v>11714</v>
      </c>
      <c r="B462" s="34" t="b">
        <v>1</v>
      </c>
      <c r="C462" s="33">
        <f t="shared" si="14"/>
        <v>11</v>
      </c>
      <c r="D462" s="33" t="s">
        <v>57</v>
      </c>
      <c r="E462" s="33" t="s">
        <v>634</v>
      </c>
      <c r="F462" s="33" t="s">
        <v>11715</v>
      </c>
      <c r="G462" s="33" t="str">
        <f t="shared" si="15"/>
        <v>서울상일동</v>
      </c>
      <c r="H462" s="33" t="s">
        <v>10781</v>
      </c>
    </row>
    <row r="463" spans="1:8">
      <c r="A463" s="33" t="s">
        <v>11716</v>
      </c>
      <c r="B463" s="34" t="b">
        <v>1</v>
      </c>
      <c r="C463" s="33">
        <f t="shared" si="14"/>
        <v>11</v>
      </c>
      <c r="D463" s="33" t="s">
        <v>57</v>
      </c>
      <c r="E463" s="33" t="s">
        <v>634</v>
      </c>
      <c r="F463" s="33" t="s">
        <v>11717</v>
      </c>
      <c r="G463" s="33" t="str">
        <f t="shared" si="15"/>
        <v>서울길동</v>
      </c>
      <c r="H463" s="33" t="s">
        <v>10781</v>
      </c>
    </row>
    <row r="464" spans="1:8">
      <c r="A464" s="33" t="s">
        <v>11718</v>
      </c>
      <c r="B464" s="34" t="b">
        <v>1</v>
      </c>
      <c r="C464" s="33">
        <f t="shared" si="14"/>
        <v>11</v>
      </c>
      <c r="D464" s="33" t="s">
        <v>57</v>
      </c>
      <c r="E464" s="33" t="s">
        <v>634</v>
      </c>
      <c r="F464" s="33" t="s">
        <v>11719</v>
      </c>
      <c r="G464" s="33" t="str">
        <f t="shared" si="15"/>
        <v>서울둔촌동</v>
      </c>
      <c r="H464" s="33" t="s">
        <v>10781</v>
      </c>
    </row>
    <row r="465" spans="1:8">
      <c r="A465" s="33" t="s">
        <v>11720</v>
      </c>
      <c r="B465" s="34" t="b">
        <v>1</v>
      </c>
      <c r="C465" s="33">
        <f t="shared" si="14"/>
        <v>11</v>
      </c>
      <c r="D465" s="33" t="s">
        <v>57</v>
      </c>
      <c r="E465" s="33" t="s">
        <v>634</v>
      </c>
      <c r="F465" s="33" t="s">
        <v>11721</v>
      </c>
      <c r="G465" s="33" t="str">
        <f t="shared" si="15"/>
        <v>서울암사동</v>
      </c>
      <c r="H465" s="33" t="s">
        <v>10781</v>
      </c>
    </row>
    <row r="466" spans="1:8">
      <c r="A466" s="33" t="s">
        <v>11722</v>
      </c>
      <c r="B466" s="34" t="b">
        <v>1</v>
      </c>
      <c r="C466" s="33">
        <f t="shared" si="14"/>
        <v>11</v>
      </c>
      <c r="D466" s="33" t="s">
        <v>57</v>
      </c>
      <c r="E466" s="33" t="s">
        <v>634</v>
      </c>
      <c r="F466" s="33" t="s">
        <v>11723</v>
      </c>
      <c r="G466" s="33" t="str">
        <f t="shared" si="15"/>
        <v>서울성내동</v>
      </c>
      <c r="H466" s="33" t="s">
        <v>10781</v>
      </c>
    </row>
    <row r="467" spans="1:8">
      <c r="A467" s="33" t="s">
        <v>11724</v>
      </c>
      <c r="B467" s="34" t="b">
        <v>1</v>
      </c>
      <c r="C467" s="33">
        <f t="shared" si="14"/>
        <v>11</v>
      </c>
      <c r="D467" s="33" t="s">
        <v>57</v>
      </c>
      <c r="E467" s="33" t="s">
        <v>634</v>
      </c>
      <c r="F467" s="33" t="s">
        <v>11725</v>
      </c>
      <c r="G467" s="33" t="str">
        <f t="shared" si="15"/>
        <v>서울천호동</v>
      </c>
      <c r="H467" s="33" t="s">
        <v>10781</v>
      </c>
    </row>
    <row r="468" spans="1:8">
      <c r="A468" s="33" t="s">
        <v>11726</v>
      </c>
      <c r="B468" s="34" t="b">
        <v>1</v>
      </c>
      <c r="C468" s="33">
        <f t="shared" si="14"/>
        <v>11</v>
      </c>
      <c r="D468" s="33" t="s">
        <v>57</v>
      </c>
      <c r="E468" s="33" t="s">
        <v>634</v>
      </c>
      <c r="F468" s="33" t="s">
        <v>11727</v>
      </c>
      <c r="G468" s="33" t="str">
        <f t="shared" si="15"/>
        <v>서울강일동</v>
      </c>
      <c r="H468" s="33" t="s">
        <v>10781</v>
      </c>
    </row>
    <row r="469" spans="1:8">
      <c r="A469" s="33" t="s">
        <v>11728</v>
      </c>
      <c r="B469" s="34" t="b">
        <v>1</v>
      </c>
      <c r="C469" s="33">
        <f t="shared" si="14"/>
        <v>45</v>
      </c>
      <c r="D469" s="33" t="s">
        <v>493</v>
      </c>
      <c r="E469" s="33" t="s">
        <v>302</v>
      </c>
      <c r="F469" s="33" t="s">
        <v>11729</v>
      </c>
      <c r="G469" s="33" t="str">
        <f t="shared" si="15"/>
        <v>부산영주동</v>
      </c>
      <c r="H469" s="33" t="s">
        <v>10781</v>
      </c>
    </row>
    <row r="470" spans="1:8">
      <c r="A470" s="33" t="s">
        <v>11730</v>
      </c>
      <c r="B470" s="34" t="b">
        <v>1</v>
      </c>
      <c r="C470" s="33">
        <f t="shared" si="14"/>
        <v>45</v>
      </c>
      <c r="D470" s="33" t="s">
        <v>493</v>
      </c>
      <c r="E470" s="33" t="s">
        <v>302</v>
      </c>
      <c r="F470" s="33" t="s">
        <v>11731</v>
      </c>
      <c r="G470" s="33" t="str">
        <f t="shared" si="15"/>
        <v>부산대창동1가</v>
      </c>
      <c r="H470" s="33" t="s">
        <v>10781</v>
      </c>
    </row>
    <row r="471" spans="1:8">
      <c r="A471" s="33" t="s">
        <v>11732</v>
      </c>
      <c r="B471" s="34" t="b">
        <v>1</v>
      </c>
      <c r="C471" s="33">
        <f t="shared" si="14"/>
        <v>45</v>
      </c>
      <c r="D471" s="33" t="s">
        <v>493</v>
      </c>
      <c r="E471" s="33" t="s">
        <v>302</v>
      </c>
      <c r="F471" s="33" t="s">
        <v>11733</v>
      </c>
      <c r="G471" s="33" t="str">
        <f t="shared" si="15"/>
        <v>부산대창동2가</v>
      </c>
      <c r="H471" s="33" t="s">
        <v>10781</v>
      </c>
    </row>
    <row r="472" spans="1:8">
      <c r="A472" s="33" t="s">
        <v>11734</v>
      </c>
      <c r="B472" s="34" t="b">
        <v>1</v>
      </c>
      <c r="C472" s="33">
        <f t="shared" si="14"/>
        <v>45</v>
      </c>
      <c r="D472" s="33" t="s">
        <v>493</v>
      </c>
      <c r="E472" s="33" t="s">
        <v>302</v>
      </c>
      <c r="F472" s="33" t="s">
        <v>11735</v>
      </c>
      <c r="G472" s="33" t="str">
        <f t="shared" si="15"/>
        <v>부산중앙동1가</v>
      </c>
      <c r="H472" s="33" t="s">
        <v>10781</v>
      </c>
    </row>
    <row r="473" spans="1:8">
      <c r="A473" s="33" t="s">
        <v>11736</v>
      </c>
      <c r="B473" s="34" t="b">
        <v>1</v>
      </c>
      <c r="C473" s="33">
        <f t="shared" si="14"/>
        <v>45</v>
      </c>
      <c r="D473" s="33" t="s">
        <v>493</v>
      </c>
      <c r="E473" s="33" t="s">
        <v>302</v>
      </c>
      <c r="F473" s="33" t="s">
        <v>11737</v>
      </c>
      <c r="G473" s="33" t="str">
        <f t="shared" si="15"/>
        <v>부산중앙동2가</v>
      </c>
      <c r="H473" s="33" t="s">
        <v>10781</v>
      </c>
    </row>
    <row r="474" spans="1:8">
      <c r="A474" s="33" t="s">
        <v>11738</v>
      </c>
      <c r="B474" s="34" t="b">
        <v>1</v>
      </c>
      <c r="C474" s="33">
        <f t="shared" si="14"/>
        <v>45</v>
      </c>
      <c r="D474" s="33" t="s">
        <v>493</v>
      </c>
      <c r="E474" s="33" t="s">
        <v>302</v>
      </c>
      <c r="F474" s="33" t="s">
        <v>11739</v>
      </c>
      <c r="G474" s="33" t="str">
        <f t="shared" si="15"/>
        <v>부산중앙동3가</v>
      </c>
      <c r="H474" s="33" t="s">
        <v>10781</v>
      </c>
    </row>
    <row r="475" spans="1:8">
      <c r="A475" s="33" t="s">
        <v>11740</v>
      </c>
      <c r="B475" s="34" t="b">
        <v>1</v>
      </c>
      <c r="C475" s="33">
        <f t="shared" si="14"/>
        <v>45</v>
      </c>
      <c r="D475" s="33" t="s">
        <v>493</v>
      </c>
      <c r="E475" s="33" t="s">
        <v>302</v>
      </c>
      <c r="F475" s="33" t="s">
        <v>11741</v>
      </c>
      <c r="G475" s="33" t="str">
        <f t="shared" si="15"/>
        <v>부산중앙동4가</v>
      </c>
      <c r="H475" s="33" t="s">
        <v>10781</v>
      </c>
    </row>
    <row r="476" spans="1:8">
      <c r="A476" s="33" t="s">
        <v>11742</v>
      </c>
      <c r="B476" s="34" t="b">
        <v>1</v>
      </c>
      <c r="C476" s="33">
        <f t="shared" si="14"/>
        <v>45</v>
      </c>
      <c r="D476" s="33" t="s">
        <v>493</v>
      </c>
      <c r="E476" s="33" t="s">
        <v>302</v>
      </c>
      <c r="F476" s="33" t="s">
        <v>11743</v>
      </c>
      <c r="G476" s="33" t="str">
        <f t="shared" si="15"/>
        <v>부산중앙동5가</v>
      </c>
      <c r="H476" s="33" t="s">
        <v>10781</v>
      </c>
    </row>
    <row r="477" spans="1:8">
      <c r="A477" s="33" t="s">
        <v>11744</v>
      </c>
      <c r="B477" s="34" t="b">
        <v>1</v>
      </c>
      <c r="C477" s="33">
        <f t="shared" si="14"/>
        <v>45</v>
      </c>
      <c r="D477" s="33" t="s">
        <v>493</v>
      </c>
      <c r="E477" s="33" t="s">
        <v>302</v>
      </c>
      <c r="F477" s="33" t="s">
        <v>11745</v>
      </c>
      <c r="G477" s="33" t="str">
        <f t="shared" si="15"/>
        <v>부산중앙동6가</v>
      </c>
      <c r="H477" s="33" t="s">
        <v>10781</v>
      </c>
    </row>
    <row r="478" spans="1:8">
      <c r="A478" s="33" t="s">
        <v>11746</v>
      </c>
      <c r="B478" s="34" t="b">
        <v>1</v>
      </c>
      <c r="C478" s="33">
        <f t="shared" si="14"/>
        <v>45</v>
      </c>
      <c r="D478" s="33" t="s">
        <v>493</v>
      </c>
      <c r="E478" s="33" t="s">
        <v>302</v>
      </c>
      <c r="F478" s="33" t="s">
        <v>11747</v>
      </c>
      <c r="G478" s="33" t="str">
        <f t="shared" si="15"/>
        <v>부산중앙동7가</v>
      </c>
      <c r="H478" s="33" t="s">
        <v>10781</v>
      </c>
    </row>
    <row r="479" spans="1:8">
      <c r="A479" s="33" t="s">
        <v>11748</v>
      </c>
      <c r="B479" s="34" t="b">
        <v>1</v>
      </c>
      <c r="C479" s="33">
        <f t="shared" si="14"/>
        <v>45</v>
      </c>
      <c r="D479" s="33" t="s">
        <v>493</v>
      </c>
      <c r="E479" s="33" t="s">
        <v>302</v>
      </c>
      <c r="F479" s="33" t="s">
        <v>11749</v>
      </c>
      <c r="G479" s="33" t="str">
        <f t="shared" si="15"/>
        <v>부산동광동1가</v>
      </c>
      <c r="H479" s="33" t="s">
        <v>10781</v>
      </c>
    </row>
    <row r="480" spans="1:8">
      <c r="A480" s="33" t="s">
        <v>11750</v>
      </c>
      <c r="B480" s="34" t="b">
        <v>1</v>
      </c>
      <c r="C480" s="33">
        <f t="shared" si="14"/>
        <v>45</v>
      </c>
      <c r="D480" s="33" t="s">
        <v>493</v>
      </c>
      <c r="E480" s="33" t="s">
        <v>302</v>
      </c>
      <c r="F480" s="33" t="s">
        <v>11751</v>
      </c>
      <c r="G480" s="33" t="str">
        <f t="shared" si="15"/>
        <v>부산동광동2가</v>
      </c>
      <c r="H480" s="33" t="s">
        <v>10781</v>
      </c>
    </row>
    <row r="481" spans="1:8">
      <c r="A481" s="33" t="s">
        <v>11752</v>
      </c>
      <c r="B481" s="34" t="b">
        <v>1</v>
      </c>
      <c r="C481" s="33">
        <f t="shared" si="14"/>
        <v>45</v>
      </c>
      <c r="D481" s="33" t="s">
        <v>493</v>
      </c>
      <c r="E481" s="33" t="s">
        <v>302</v>
      </c>
      <c r="F481" s="33" t="s">
        <v>11753</v>
      </c>
      <c r="G481" s="33" t="str">
        <f t="shared" si="15"/>
        <v>부산동광동3가</v>
      </c>
      <c r="H481" s="33" t="s">
        <v>10781</v>
      </c>
    </row>
    <row r="482" spans="1:8">
      <c r="A482" s="33" t="s">
        <v>11754</v>
      </c>
      <c r="B482" s="34" t="b">
        <v>1</v>
      </c>
      <c r="C482" s="33">
        <f t="shared" si="14"/>
        <v>45</v>
      </c>
      <c r="D482" s="33" t="s">
        <v>493</v>
      </c>
      <c r="E482" s="33" t="s">
        <v>302</v>
      </c>
      <c r="F482" s="33" t="s">
        <v>11755</v>
      </c>
      <c r="G482" s="33" t="str">
        <f t="shared" si="15"/>
        <v>부산동광동4가</v>
      </c>
      <c r="H482" s="33" t="s">
        <v>10781</v>
      </c>
    </row>
    <row r="483" spans="1:8">
      <c r="A483" s="33" t="s">
        <v>11756</v>
      </c>
      <c r="B483" s="34" t="b">
        <v>1</v>
      </c>
      <c r="C483" s="33">
        <f t="shared" si="14"/>
        <v>45</v>
      </c>
      <c r="D483" s="33" t="s">
        <v>493</v>
      </c>
      <c r="E483" s="33" t="s">
        <v>302</v>
      </c>
      <c r="F483" s="33" t="s">
        <v>11757</v>
      </c>
      <c r="G483" s="33" t="str">
        <f t="shared" si="15"/>
        <v>부산동광동5가</v>
      </c>
      <c r="H483" s="33" t="s">
        <v>10781</v>
      </c>
    </row>
    <row r="484" spans="1:8">
      <c r="A484" s="33" t="s">
        <v>11758</v>
      </c>
      <c r="B484" s="34" t="b">
        <v>1</v>
      </c>
      <c r="C484" s="33">
        <f t="shared" si="14"/>
        <v>45</v>
      </c>
      <c r="D484" s="33" t="s">
        <v>493</v>
      </c>
      <c r="E484" s="33" t="s">
        <v>302</v>
      </c>
      <c r="F484" s="33" t="s">
        <v>11759</v>
      </c>
      <c r="G484" s="33" t="str">
        <f t="shared" si="15"/>
        <v>부산대청동1가</v>
      </c>
      <c r="H484" s="33" t="s">
        <v>10781</v>
      </c>
    </row>
    <row r="485" spans="1:8">
      <c r="A485" s="33" t="s">
        <v>11760</v>
      </c>
      <c r="B485" s="34" t="b">
        <v>1</v>
      </c>
      <c r="C485" s="33">
        <f t="shared" si="14"/>
        <v>45</v>
      </c>
      <c r="D485" s="33" t="s">
        <v>493</v>
      </c>
      <c r="E485" s="33" t="s">
        <v>302</v>
      </c>
      <c r="F485" s="33" t="s">
        <v>11761</v>
      </c>
      <c r="G485" s="33" t="str">
        <f t="shared" si="15"/>
        <v>부산대청동2가</v>
      </c>
      <c r="H485" s="33" t="s">
        <v>10781</v>
      </c>
    </row>
    <row r="486" spans="1:8">
      <c r="A486" s="33" t="s">
        <v>11762</v>
      </c>
      <c r="B486" s="34" t="b">
        <v>1</v>
      </c>
      <c r="C486" s="33">
        <f t="shared" si="14"/>
        <v>45</v>
      </c>
      <c r="D486" s="33" t="s">
        <v>493</v>
      </c>
      <c r="E486" s="33" t="s">
        <v>302</v>
      </c>
      <c r="F486" s="33" t="s">
        <v>11763</v>
      </c>
      <c r="G486" s="33" t="str">
        <f t="shared" si="15"/>
        <v>부산대청동3가</v>
      </c>
      <c r="H486" s="33" t="s">
        <v>10781</v>
      </c>
    </row>
    <row r="487" spans="1:8">
      <c r="A487" s="33" t="s">
        <v>11764</v>
      </c>
      <c r="B487" s="34" t="b">
        <v>1</v>
      </c>
      <c r="C487" s="33">
        <f t="shared" si="14"/>
        <v>45</v>
      </c>
      <c r="D487" s="33" t="s">
        <v>493</v>
      </c>
      <c r="E487" s="33" t="s">
        <v>302</v>
      </c>
      <c r="F487" s="33" t="s">
        <v>11765</v>
      </c>
      <c r="G487" s="33" t="str">
        <f t="shared" si="15"/>
        <v>부산대청동4가</v>
      </c>
      <c r="H487" s="33" t="s">
        <v>10781</v>
      </c>
    </row>
    <row r="488" spans="1:8">
      <c r="A488" s="33" t="s">
        <v>11766</v>
      </c>
      <c r="B488" s="34" t="b">
        <v>1</v>
      </c>
      <c r="C488" s="33">
        <f t="shared" si="14"/>
        <v>45</v>
      </c>
      <c r="D488" s="33" t="s">
        <v>493</v>
      </c>
      <c r="E488" s="33" t="s">
        <v>302</v>
      </c>
      <c r="F488" s="33" t="s">
        <v>11767</v>
      </c>
      <c r="G488" s="33" t="str">
        <f t="shared" si="15"/>
        <v>부산보수동1가</v>
      </c>
      <c r="H488" s="33" t="s">
        <v>10781</v>
      </c>
    </row>
    <row r="489" spans="1:8">
      <c r="A489" s="33" t="s">
        <v>11768</v>
      </c>
      <c r="B489" s="34" t="b">
        <v>1</v>
      </c>
      <c r="C489" s="33">
        <f t="shared" si="14"/>
        <v>45</v>
      </c>
      <c r="D489" s="33" t="s">
        <v>493</v>
      </c>
      <c r="E489" s="33" t="s">
        <v>302</v>
      </c>
      <c r="F489" s="33" t="s">
        <v>11769</v>
      </c>
      <c r="G489" s="33" t="str">
        <f t="shared" si="15"/>
        <v>부산보수동2가</v>
      </c>
      <c r="H489" s="33" t="s">
        <v>10781</v>
      </c>
    </row>
    <row r="490" spans="1:8">
      <c r="A490" s="33" t="s">
        <v>11770</v>
      </c>
      <c r="B490" s="34" t="b">
        <v>1</v>
      </c>
      <c r="C490" s="33">
        <f t="shared" si="14"/>
        <v>45</v>
      </c>
      <c r="D490" s="33" t="s">
        <v>493</v>
      </c>
      <c r="E490" s="33" t="s">
        <v>302</v>
      </c>
      <c r="F490" s="33" t="s">
        <v>11771</v>
      </c>
      <c r="G490" s="33" t="str">
        <f t="shared" si="15"/>
        <v>부산보수동3가</v>
      </c>
      <c r="H490" s="33" t="s">
        <v>10781</v>
      </c>
    </row>
    <row r="491" spans="1:8">
      <c r="A491" s="33" t="s">
        <v>11772</v>
      </c>
      <c r="B491" s="34" t="b">
        <v>1</v>
      </c>
      <c r="C491" s="33">
        <f t="shared" si="14"/>
        <v>45</v>
      </c>
      <c r="D491" s="33" t="s">
        <v>493</v>
      </c>
      <c r="E491" s="33" t="s">
        <v>302</v>
      </c>
      <c r="F491" s="33" t="s">
        <v>11773</v>
      </c>
      <c r="G491" s="33" t="str">
        <f t="shared" si="15"/>
        <v>부산부평동1가</v>
      </c>
      <c r="H491" s="33" t="s">
        <v>10781</v>
      </c>
    </row>
    <row r="492" spans="1:8">
      <c r="A492" s="33" t="s">
        <v>11774</v>
      </c>
      <c r="B492" s="34" t="b">
        <v>1</v>
      </c>
      <c r="C492" s="33">
        <f t="shared" si="14"/>
        <v>45</v>
      </c>
      <c r="D492" s="33" t="s">
        <v>493</v>
      </c>
      <c r="E492" s="33" t="s">
        <v>302</v>
      </c>
      <c r="F492" s="33" t="s">
        <v>11775</v>
      </c>
      <c r="G492" s="33" t="str">
        <f t="shared" si="15"/>
        <v>부산부평동2가</v>
      </c>
      <c r="H492" s="33" t="s">
        <v>10781</v>
      </c>
    </row>
    <row r="493" spans="1:8">
      <c r="A493" s="33" t="s">
        <v>11776</v>
      </c>
      <c r="B493" s="34" t="b">
        <v>1</v>
      </c>
      <c r="C493" s="33">
        <f t="shared" si="14"/>
        <v>45</v>
      </c>
      <c r="D493" s="33" t="s">
        <v>493</v>
      </c>
      <c r="E493" s="33" t="s">
        <v>302</v>
      </c>
      <c r="F493" s="33" t="s">
        <v>11777</v>
      </c>
      <c r="G493" s="33" t="str">
        <f t="shared" si="15"/>
        <v>부산부평동3가</v>
      </c>
      <c r="H493" s="33" t="s">
        <v>10781</v>
      </c>
    </row>
    <row r="494" spans="1:8">
      <c r="A494" s="33" t="s">
        <v>11778</v>
      </c>
      <c r="B494" s="34" t="b">
        <v>1</v>
      </c>
      <c r="C494" s="33">
        <f t="shared" si="14"/>
        <v>45</v>
      </c>
      <c r="D494" s="33" t="s">
        <v>493</v>
      </c>
      <c r="E494" s="33" t="s">
        <v>302</v>
      </c>
      <c r="F494" s="33" t="s">
        <v>11779</v>
      </c>
      <c r="G494" s="33" t="str">
        <f t="shared" si="15"/>
        <v>부산부평동4가</v>
      </c>
      <c r="H494" s="33" t="s">
        <v>10781</v>
      </c>
    </row>
    <row r="495" spans="1:8">
      <c r="A495" s="33" t="s">
        <v>11780</v>
      </c>
      <c r="B495" s="34" t="b">
        <v>1</v>
      </c>
      <c r="C495" s="33">
        <f t="shared" si="14"/>
        <v>45</v>
      </c>
      <c r="D495" s="33" t="s">
        <v>493</v>
      </c>
      <c r="E495" s="33" t="s">
        <v>302</v>
      </c>
      <c r="F495" s="33" t="s">
        <v>11781</v>
      </c>
      <c r="G495" s="33" t="str">
        <f t="shared" si="15"/>
        <v>부산신창동1가</v>
      </c>
      <c r="H495" s="33" t="s">
        <v>10781</v>
      </c>
    </row>
    <row r="496" spans="1:8">
      <c r="A496" s="33" t="s">
        <v>11782</v>
      </c>
      <c r="B496" s="34" t="b">
        <v>1</v>
      </c>
      <c r="C496" s="33">
        <f t="shared" si="14"/>
        <v>45</v>
      </c>
      <c r="D496" s="33" t="s">
        <v>493</v>
      </c>
      <c r="E496" s="33" t="s">
        <v>302</v>
      </c>
      <c r="F496" s="33" t="s">
        <v>11783</v>
      </c>
      <c r="G496" s="33" t="str">
        <f t="shared" si="15"/>
        <v>부산신창동2가</v>
      </c>
      <c r="H496" s="33" t="s">
        <v>10781</v>
      </c>
    </row>
    <row r="497" spans="1:8">
      <c r="A497" s="33" t="s">
        <v>11784</v>
      </c>
      <c r="B497" s="34" t="b">
        <v>1</v>
      </c>
      <c r="C497" s="33">
        <f t="shared" si="14"/>
        <v>45</v>
      </c>
      <c r="D497" s="33" t="s">
        <v>493</v>
      </c>
      <c r="E497" s="33" t="s">
        <v>302</v>
      </c>
      <c r="F497" s="33" t="s">
        <v>11785</v>
      </c>
      <c r="G497" s="33" t="str">
        <f t="shared" si="15"/>
        <v>부산신창동3가</v>
      </c>
      <c r="H497" s="33" t="s">
        <v>10781</v>
      </c>
    </row>
    <row r="498" spans="1:8">
      <c r="A498" s="33" t="s">
        <v>11786</v>
      </c>
      <c r="B498" s="34" t="b">
        <v>1</v>
      </c>
      <c r="C498" s="33">
        <f t="shared" si="14"/>
        <v>45</v>
      </c>
      <c r="D498" s="33" t="s">
        <v>493</v>
      </c>
      <c r="E498" s="33" t="s">
        <v>302</v>
      </c>
      <c r="F498" s="33" t="s">
        <v>11787</v>
      </c>
      <c r="G498" s="33" t="str">
        <f t="shared" si="15"/>
        <v>부산신창동4가</v>
      </c>
      <c r="H498" s="33" t="s">
        <v>10781</v>
      </c>
    </row>
    <row r="499" spans="1:8">
      <c r="A499" s="33" t="s">
        <v>11788</v>
      </c>
      <c r="B499" s="34" t="b">
        <v>1</v>
      </c>
      <c r="C499" s="33">
        <f t="shared" si="14"/>
        <v>45</v>
      </c>
      <c r="D499" s="33" t="s">
        <v>493</v>
      </c>
      <c r="E499" s="33" t="s">
        <v>302</v>
      </c>
      <c r="F499" s="33" t="s">
        <v>11789</v>
      </c>
      <c r="G499" s="33" t="str">
        <f t="shared" si="15"/>
        <v>부산창선동1가</v>
      </c>
      <c r="H499" s="33" t="s">
        <v>10781</v>
      </c>
    </row>
    <row r="500" spans="1:8">
      <c r="A500" s="33" t="s">
        <v>11790</v>
      </c>
      <c r="B500" s="34" t="b">
        <v>1</v>
      </c>
      <c r="C500" s="33">
        <f t="shared" si="14"/>
        <v>45</v>
      </c>
      <c r="D500" s="33" t="s">
        <v>493</v>
      </c>
      <c r="E500" s="33" t="s">
        <v>302</v>
      </c>
      <c r="F500" s="33" t="s">
        <v>11791</v>
      </c>
      <c r="G500" s="33" t="str">
        <f t="shared" si="15"/>
        <v>부산창선동2가</v>
      </c>
      <c r="H500" s="33" t="s">
        <v>10781</v>
      </c>
    </row>
    <row r="501" spans="1:8">
      <c r="A501" s="33" t="s">
        <v>11792</v>
      </c>
      <c r="B501" s="34" t="b">
        <v>1</v>
      </c>
      <c r="C501" s="33">
        <f t="shared" si="14"/>
        <v>45</v>
      </c>
      <c r="D501" s="33" t="s">
        <v>493</v>
      </c>
      <c r="E501" s="33" t="s">
        <v>302</v>
      </c>
      <c r="F501" s="33" t="s">
        <v>11793</v>
      </c>
      <c r="G501" s="33" t="str">
        <f t="shared" si="15"/>
        <v>부산광복동1가</v>
      </c>
      <c r="H501" s="33" t="s">
        <v>10781</v>
      </c>
    </row>
    <row r="502" spans="1:8">
      <c r="A502" s="33" t="s">
        <v>11794</v>
      </c>
      <c r="B502" s="34" t="b">
        <v>1</v>
      </c>
      <c r="C502" s="33">
        <f t="shared" si="14"/>
        <v>45</v>
      </c>
      <c r="D502" s="33" t="s">
        <v>493</v>
      </c>
      <c r="E502" s="33" t="s">
        <v>302</v>
      </c>
      <c r="F502" s="33" t="s">
        <v>11795</v>
      </c>
      <c r="G502" s="33" t="str">
        <f t="shared" si="15"/>
        <v>부산광복동2가</v>
      </c>
      <c r="H502" s="33" t="s">
        <v>10781</v>
      </c>
    </row>
    <row r="503" spans="1:8">
      <c r="A503" s="33" t="s">
        <v>11796</v>
      </c>
      <c r="B503" s="34" t="b">
        <v>1</v>
      </c>
      <c r="C503" s="33">
        <f t="shared" si="14"/>
        <v>45</v>
      </c>
      <c r="D503" s="33" t="s">
        <v>493</v>
      </c>
      <c r="E503" s="33" t="s">
        <v>302</v>
      </c>
      <c r="F503" s="33" t="s">
        <v>11797</v>
      </c>
      <c r="G503" s="33" t="str">
        <f t="shared" si="15"/>
        <v>부산광복동3가</v>
      </c>
      <c r="H503" s="33" t="s">
        <v>10781</v>
      </c>
    </row>
    <row r="504" spans="1:8">
      <c r="A504" s="33" t="s">
        <v>11798</v>
      </c>
      <c r="B504" s="34" t="b">
        <v>1</v>
      </c>
      <c r="C504" s="33">
        <f t="shared" si="14"/>
        <v>45</v>
      </c>
      <c r="D504" s="33" t="s">
        <v>493</v>
      </c>
      <c r="E504" s="33" t="s">
        <v>302</v>
      </c>
      <c r="F504" s="33" t="s">
        <v>11799</v>
      </c>
      <c r="G504" s="33" t="str">
        <f t="shared" si="15"/>
        <v>부산남포동1가</v>
      </c>
      <c r="H504" s="33" t="s">
        <v>10781</v>
      </c>
    </row>
    <row r="505" spans="1:8">
      <c r="A505" s="33" t="s">
        <v>11800</v>
      </c>
      <c r="B505" s="34" t="b">
        <v>1</v>
      </c>
      <c r="C505" s="33">
        <f t="shared" si="14"/>
        <v>45</v>
      </c>
      <c r="D505" s="33" t="s">
        <v>493</v>
      </c>
      <c r="E505" s="33" t="s">
        <v>302</v>
      </c>
      <c r="F505" s="33" t="s">
        <v>11801</v>
      </c>
      <c r="G505" s="33" t="str">
        <f t="shared" si="15"/>
        <v>부산남포동2가</v>
      </c>
      <c r="H505" s="33" t="s">
        <v>10781</v>
      </c>
    </row>
    <row r="506" spans="1:8">
      <c r="A506" s="33" t="s">
        <v>11802</v>
      </c>
      <c r="B506" s="34" t="b">
        <v>1</v>
      </c>
      <c r="C506" s="33">
        <f t="shared" si="14"/>
        <v>45</v>
      </c>
      <c r="D506" s="33" t="s">
        <v>493</v>
      </c>
      <c r="E506" s="33" t="s">
        <v>302</v>
      </c>
      <c r="F506" s="33" t="s">
        <v>11803</v>
      </c>
      <c r="G506" s="33" t="str">
        <f t="shared" si="15"/>
        <v>부산남포동3가</v>
      </c>
      <c r="H506" s="33" t="s">
        <v>10781</v>
      </c>
    </row>
    <row r="507" spans="1:8">
      <c r="A507" s="33" t="s">
        <v>11804</v>
      </c>
      <c r="B507" s="34" t="b">
        <v>1</v>
      </c>
      <c r="C507" s="33">
        <f t="shared" si="14"/>
        <v>45</v>
      </c>
      <c r="D507" s="33" t="s">
        <v>493</v>
      </c>
      <c r="E507" s="33" t="s">
        <v>302</v>
      </c>
      <c r="F507" s="33" t="s">
        <v>11805</v>
      </c>
      <c r="G507" s="33" t="str">
        <f t="shared" si="15"/>
        <v>부산남포동4가</v>
      </c>
      <c r="H507" s="33" t="s">
        <v>10781</v>
      </c>
    </row>
    <row r="508" spans="1:8">
      <c r="A508" s="33" t="s">
        <v>11806</v>
      </c>
      <c r="B508" s="34" t="b">
        <v>1</v>
      </c>
      <c r="C508" s="33">
        <f t="shared" si="14"/>
        <v>45</v>
      </c>
      <c r="D508" s="33" t="s">
        <v>493</v>
      </c>
      <c r="E508" s="33" t="s">
        <v>302</v>
      </c>
      <c r="F508" s="33" t="s">
        <v>11807</v>
      </c>
      <c r="G508" s="33" t="str">
        <f t="shared" si="15"/>
        <v>부산남포동5가</v>
      </c>
      <c r="H508" s="33" t="s">
        <v>10781</v>
      </c>
    </row>
    <row r="509" spans="1:8">
      <c r="A509" s="33" t="s">
        <v>11808</v>
      </c>
      <c r="B509" s="34" t="b">
        <v>1</v>
      </c>
      <c r="C509" s="33">
        <f t="shared" si="14"/>
        <v>45</v>
      </c>
      <c r="D509" s="33" t="s">
        <v>493</v>
      </c>
      <c r="E509" s="33" t="s">
        <v>302</v>
      </c>
      <c r="F509" s="33" t="s">
        <v>11809</v>
      </c>
      <c r="G509" s="33" t="str">
        <f t="shared" si="15"/>
        <v>부산남포동6가</v>
      </c>
      <c r="H509" s="33" t="s">
        <v>10781</v>
      </c>
    </row>
    <row r="510" spans="1:8">
      <c r="A510" s="33" t="s">
        <v>11810</v>
      </c>
      <c r="B510" s="34" t="b">
        <v>1</v>
      </c>
      <c r="C510" s="33">
        <f t="shared" si="14"/>
        <v>45</v>
      </c>
      <c r="D510" s="33" t="s">
        <v>493</v>
      </c>
      <c r="E510" s="33" t="s">
        <v>435</v>
      </c>
      <c r="F510" s="33" t="s">
        <v>11811</v>
      </c>
      <c r="G510" s="33" t="str">
        <f t="shared" si="15"/>
        <v>부산동대신동1가</v>
      </c>
      <c r="H510" s="33" t="s">
        <v>10781</v>
      </c>
    </row>
    <row r="511" spans="1:8">
      <c r="A511" s="33" t="s">
        <v>11812</v>
      </c>
      <c r="B511" s="34" t="b">
        <v>1</v>
      </c>
      <c r="C511" s="33">
        <f t="shared" si="14"/>
        <v>45</v>
      </c>
      <c r="D511" s="33" t="s">
        <v>493</v>
      </c>
      <c r="E511" s="33" t="s">
        <v>435</v>
      </c>
      <c r="F511" s="33" t="s">
        <v>11813</v>
      </c>
      <c r="G511" s="33" t="str">
        <f t="shared" si="15"/>
        <v>부산동대신동2가</v>
      </c>
      <c r="H511" s="33" t="s">
        <v>10781</v>
      </c>
    </row>
    <row r="512" spans="1:8">
      <c r="A512" s="33" t="s">
        <v>11814</v>
      </c>
      <c r="B512" s="34" t="b">
        <v>1</v>
      </c>
      <c r="C512" s="33">
        <f t="shared" si="14"/>
        <v>45</v>
      </c>
      <c r="D512" s="33" t="s">
        <v>493</v>
      </c>
      <c r="E512" s="33" t="s">
        <v>435</v>
      </c>
      <c r="F512" s="33" t="s">
        <v>11815</v>
      </c>
      <c r="G512" s="33" t="str">
        <f t="shared" si="15"/>
        <v>부산동대신동3가</v>
      </c>
      <c r="H512" s="33" t="s">
        <v>10781</v>
      </c>
    </row>
    <row r="513" spans="1:8">
      <c r="A513" s="33" t="s">
        <v>11816</v>
      </c>
      <c r="B513" s="34" t="b">
        <v>1</v>
      </c>
      <c r="C513" s="33">
        <f t="shared" si="14"/>
        <v>45</v>
      </c>
      <c r="D513" s="33" t="s">
        <v>493</v>
      </c>
      <c r="E513" s="33" t="s">
        <v>435</v>
      </c>
      <c r="F513" s="33" t="s">
        <v>11817</v>
      </c>
      <c r="G513" s="33" t="str">
        <f t="shared" si="15"/>
        <v>부산서대신동1가</v>
      </c>
      <c r="H513" s="33" t="s">
        <v>10781</v>
      </c>
    </row>
    <row r="514" spans="1:8">
      <c r="A514" s="33" t="s">
        <v>11818</v>
      </c>
      <c r="B514" s="34" t="b">
        <v>1</v>
      </c>
      <c r="C514" s="33">
        <f t="shared" ref="C514:C577" si="16">_xlfn.XLOOKUP(D514,I:I,J:J)</f>
        <v>45</v>
      </c>
      <c r="D514" s="33" t="s">
        <v>493</v>
      </c>
      <c r="E514" s="33" t="s">
        <v>435</v>
      </c>
      <c r="F514" s="33" t="s">
        <v>11819</v>
      </c>
      <c r="G514" s="33" t="str">
        <f t="shared" ref="G514:G577" si="17">D514&amp;F514</f>
        <v>부산서대신동2가</v>
      </c>
      <c r="H514" s="33" t="s">
        <v>10781</v>
      </c>
    </row>
    <row r="515" spans="1:8">
      <c r="A515" s="33" t="s">
        <v>11820</v>
      </c>
      <c r="B515" s="34" t="b">
        <v>1</v>
      </c>
      <c r="C515" s="33">
        <f t="shared" si="16"/>
        <v>45</v>
      </c>
      <c r="D515" s="33" t="s">
        <v>493</v>
      </c>
      <c r="E515" s="33" t="s">
        <v>435</v>
      </c>
      <c r="F515" s="33" t="s">
        <v>11821</v>
      </c>
      <c r="G515" s="33" t="str">
        <f t="shared" si="17"/>
        <v>부산서대신동3가</v>
      </c>
      <c r="H515" s="33" t="s">
        <v>10781</v>
      </c>
    </row>
    <row r="516" spans="1:8">
      <c r="A516" s="33" t="s">
        <v>11822</v>
      </c>
      <c r="B516" s="34" t="b">
        <v>1</v>
      </c>
      <c r="C516" s="33">
        <f t="shared" si="16"/>
        <v>45</v>
      </c>
      <c r="D516" s="33" t="s">
        <v>493</v>
      </c>
      <c r="E516" s="33" t="s">
        <v>435</v>
      </c>
      <c r="F516" s="33" t="s">
        <v>11823</v>
      </c>
      <c r="G516" s="33" t="str">
        <f t="shared" si="17"/>
        <v>부산부용동1가</v>
      </c>
      <c r="H516" s="33" t="s">
        <v>10781</v>
      </c>
    </row>
    <row r="517" spans="1:8">
      <c r="A517" s="33" t="s">
        <v>11824</v>
      </c>
      <c r="B517" s="34" t="b">
        <v>1</v>
      </c>
      <c r="C517" s="33">
        <f t="shared" si="16"/>
        <v>45</v>
      </c>
      <c r="D517" s="33" t="s">
        <v>493</v>
      </c>
      <c r="E517" s="33" t="s">
        <v>435</v>
      </c>
      <c r="F517" s="33" t="s">
        <v>11825</v>
      </c>
      <c r="G517" s="33" t="str">
        <f t="shared" si="17"/>
        <v>부산부용동2가</v>
      </c>
      <c r="H517" s="33" t="s">
        <v>10781</v>
      </c>
    </row>
    <row r="518" spans="1:8">
      <c r="A518" s="33" t="s">
        <v>11826</v>
      </c>
      <c r="B518" s="34" t="b">
        <v>1</v>
      </c>
      <c r="C518" s="33">
        <f t="shared" si="16"/>
        <v>45</v>
      </c>
      <c r="D518" s="33" t="s">
        <v>493</v>
      </c>
      <c r="E518" s="33" t="s">
        <v>435</v>
      </c>
      <c r="F518" s="33" t="s">
        <v>11827</v>
      </c>
      <c r="G518" s="33" t="str">
        <f t="shared" si="17"/>
        <v>부산부민동1가</v>
      </c>
      <c r="H518" s="33" t="s">
        <v>10781</v>
      </c>
    </row>
    <row r="519" spans="1:8">
      <c r="A519" s="33" t="s">
        <v>11828</v>
      </c>
      <c r="B519" s="34" t="b">
        <v>1</v>
      </c>
      <c r="C519" s="33">
        <f t="shared" si="16"/>
        <v>45</v>
      </c>
      <c r="D519" s="33" t="s">
        <v>493</v>
      </c>
      <c r="E519" s="33" t="s">
        <v>435</v>
      </c>
      <c r="F519" s="33" t="s">
        <v>11829</v>
      </c>
      <c r="G519" s="33" t="str">
        <f t="shared" si="17"/>
        <v>부산부민동2가</v>
      </c>
      <c r="H519" s="33" t="s">
        <v>10781</v>
      </c>
    </row>
    <row r="520" spans="1:8">
      <c r="A520" s="33" t="s">
        <v>11830</v>
      </c>
      <c r="B520" s="34" t="b">
        <v>1</v>
      </c>
      <c r="C520" s="33">
        <f t="shared" si="16"/>
        <v>45</v>
      </c>
      <c r="D520" s="33" t="s">
        <v>493</v>
      </c>
      <c r="E520" s="33" t="s">
        <v>435</v>
      </c>
      <c r="F520" s="33" t="s">
        <v>11831</v>
      </c>
      <c r="G520" s="33" t="str">
        <f t="shared" si="17"/>
        <v>부산부민동3가</v>
      </c>
      <c r="H520" s="33" t="s">
        <v>10781</v>
      </c>
    </row>
    <row r="521" spans="1:8">
      <c r="A521" s="33" t="s">
        <v>11832</v>
      </c>
      <c r="B521" s="34" t="b">
        <v>1</v>
      </c>
      <c r="C521" s="33">
        <f t="shared" si="16"/>
        <v>45</v>
      </c>
      <c r="D521" s="33" t="s">
        <v>493</v>
      </c>
      <c r="E521" s="33" t="s">
        <v>435</v>
      </c>
      <c r="F521" s="33" t="s">
        <v>11833</v>
      </c>
      <c r="G521" s="33" t="str">
        <f t="shared" si="17"/>
        <v>부산토성동1가</v>
      </c>
      <c r="H521" s="33" t="s">
        <v>10781</v>
      </c>
    </row>
    <row r="522" spans="1:8">
      <c r="A522" s="33" t="s">
        <v>11834</v>
      </c>
      <c r="B522" s="34" t="b">
        <v>1</v>
      </c>
      <c r="C522" s="33">
        <f t="shared" si="16"/>
        <v>45</v>
      </c>
      <c r="D522" s="33" t="s">
        <v>493</v>
      </c>
      <c r="E522" s="33" t="s">
        <v>435</v>
      </c>
      <c r="F522" s="33" t="s">
        <v>11835</v>
      </c>
      <c r="G522" s="33" t="str">
        <f t="shared" si="17"/>
        <v>부산토성동2가</v>
      </c>
      <c r="H522" s="33" t="s">
        <v>10781</v>
      </c>
    </row>
    <row r="523" spans="1:8">
      <c r="A523" s="33" t="s">
        <v>11836</v>
      </c>
      <c r="B523" s="34" t="b">
        <v>1</v>
      </c>
      <c r="C523" s="33">
        <f t="shared" si="16"/>
        <v>45</v>
      </c>
      <c r="D523" s="33" t="s">
        <v>493</v>
      </c>
      <c r="E523" s="33" t="s">
        <v>435</v>
      </c>
      <c r="F523" s="33" t="s">
        <v>11837</v>
      </c>
      <c r="G523" s="33" t="str">
        <f t="shared" si="17"/>
        <v>부산토성동3가</v>
      </c>
      <c r="H523" s="33" t="s">
        <v>10781</v>
      </c>
    </row>
    <row r="524" spans="1:8">
      <c r="A524" s="33" t="s">
        <v>11838</v>
      </c>
      <c r="B524" s="34" t="b">
        <v>1</v>
      </c>
      <c r="C524" s="33">
        <f t="shared" si="16"/>
        <v>45</v>
      </c>
      <c r="D524" s="33" t="s">
        <v>493</v>
      </c>
      <c r="E524" s="33" t="s">
        <v>435</v>
      </c>
      <c r="F524" s="33" t="s">
        <v>11839</v>
      </c>
      <c r="G524" s="33" t="str">
        <f t="shared" si="17"/>
        <v>부산아미동1가</v>
      </c>
      <c r="H524" s="33" t="s">
        <v>10781</v>
      </c>
    </row>
    <row r="525" spans="1:8">
      <c r="A525" s="33" t="s">
        <v>11840</v>
      </c>
      <c r="B525" s="34" t="b">
        <v>1</v>
      </c>
      <c r="C525" s="33">
        <f t="shared" si="16"/>
        <v>45</v>
      </c>
      <c r="D525" s="33" t="s">
        <v>493</v>
      </c>
      <c r="E525" s="33" t="s">
        <v>435</v>
      </c>
      <c r="F525" s="33" t="s">
        <v>11841</v>
      </c>
      <c r="G525" s="33" t="str">
        <f t="shared" si="17"/>
        <v>부산아미동2가</v>
      </c>
      <c r="H525" s="33" t="s">
        <v>10781</v>
      </c>
    </row>
    <row r="526" spans="1:8">
      <c r="A526" s="33" t="s">
        <v>11842</v>
      </c>
      <c r="B526" s="34" t="b">
        <v>1</v>
      </c>
      <c r="C526" s="33">
        <f t="shared" si="16"/>
        <v>45</v>
      </c>
      <c r="D526" s="33" t="s">
        <v>493</v>
      </c>
      <c r="E526" s="33" t="s">
        <v>435</v>
      </c>
      <c r="F526" s="33" t="s">
        <v>11843</v>
      </c>
      <c r="G526" s="33" t="str">
        <f t="shared" si="17"/>
        <v>부산토성동4가</v>
      </c>
      <c r="H526" s="33" t="s">
        <v>10781</v>
      </c>
    </row>
    <row r="527" spans="1:8">
      <c r="A527" s="33" t="s">
        <v>11844</v>
      </c>
      <c r="B527" s="34" t="b">
        <v>1</v>
      </c>
      <c r="C527" s="33">
        <f t="shared" si="16"/>
        <v>45</v>
      </c>
      <c r="D527" s="33" t="s">
        <v>493</v>
      </c>
      <c r="E527" s="33" t="s">
        <v>435</v>
      </c>
      <c r="F527" s="33" t="s">
        <v>11845</v>
      </c>
      <c r="G527" s="33" t="str">
        <f t="shared" si="17"/>
        <v>부산토성동5가</v>
      </c>
      <c r="H527" s="33" t="s">
        <v>10781</v>
      </c>
    </row>
    <row r="528" spans="1:8">
      <c r="A528" s="33" t="s">
        <v>11846</v>
      </c>
      <c r="B528" s="34" t="b">
        <v>1</v>
      </c>
      <c r="C528" s="33">
        <f t="shared" si="16"/>
        <v>45</v>
      </c>
      <c r="D528" s="33" t="s">
        <v>493</v>
      </c>
      <c r="E528" s="33" t="s">
        <v>435</v>
      </c>
      <c r="F528" s="33" t="s">
        <v>11847</v>
      </c>
      <c r="G528" s="33" t="str">
        <f t="shared" si="17"/>
        <v>부산초장동</v>
      </c>
      <c r="H528" s="33" t="s">
        <v>10781</v>
      </c>
    </row>
    <row r="529" spans="1:8">
      <c r="A529" s="33" t="s">
        <v>11848</v>
      </c>
      <c r="B529" s="34" t="b">
        <v>1</v>
      </c>
      <c r="C529" s="33">
        <f t="shared" si="16"/>
        <v>45</v>
      </c>
      <c r="D529" s="33" t="s">
        <v>493</v>
      </c>
      <c r="E529" s="33" t="s">
        <v>435</v>
      </c>
      <c r="F529" s="33" t="s">
        <v>11849</v>
      </c>
      <c r="G529" s="33" t="str">
        <f t="shared" si="17"/>
        <v>부산충무동1가</v>
      </c>
      <c r="H529" s="33" t="s">
        <v>10781</v>
      </c>
    </row>
    <row r="530" spans="1:8">
      <c r="A530" s="33" t="s">
        <v>11850</v>
      </c>
      <c r="B530" s="34" t="b">
        <v>1</v>
      </c>
      <c r="C530" s="33">
        <f t="shared" si="16"/>
        <v>45</v>
      </c>
      <c r="D530" s="33" t="s">
        <v>493</v>
      </c>
      <c r="E530" s="33" t="s">
        <v>435</v>
      </c>
      <c r="F530" s="33" t="s">
        <v>11851</v>
      </c>
      <c r="G530" s="33" t="str">
        <f t="shared" si="17"/>
        <v>부산충무동2가</v>
      </c>
      <c r="H530" s="33" t="s">
        <v>10781</v>
      </c>
    </row>
    <row r="531" spans="1:8">
      <c r="A531" s="33" t="s">
        <v>11852</v>
      </c>
      <c r="B531" s="34" t="b">
        <v>1</v>
      </c>
      <c r="C531" s="33">
        <f t="shared" si="16"/>
        <v>45</v>
      </c>
      <c r="D531" s="33" t="s">
        <v>493</v>
      </c>
      <c r="E531" s="33" t="s">
        <v>435</v>
      </c>
      <c r="F531" s="33" t="s">
        <v>11853</v>
      </c>
      <c r="G531" s="33" t="str">
        <f t="shared" si="17"/>
        <v>부산충무동3가</v>
      </c>
      <c r="H531" s="33" t="s">
        <v>10781</v>
      </c>
    </row>
    <row r="532" spans="1:8">
      <c r="A532" s="33" t="s">
        <v>11854</v>
      </c>
      <c r="B532" s="34" t="b">
        <v>1</v>
      </c>
      <c r="C532" s="33">
        <f t="shared" si="16"/>
        <v>45</v>
      </c>
      <c r="D532" s="33" t="s">
        <v>493</v>
      </c>
      <c r="E532" s="33" t="s">
        <v>435</v>
      </c>
      <c r="F532" s="33" t="s">
        <v>11855</v>
      </c>
      <c r="G532" s="33" t="str">
        <f t="shared" si="17"/>
        <v>부산남부민동</v>
      </c>
      <c r="H532" s="33" t="s">
        <v>10781</v>
      </c>
    </row>
    <row r="533" spans="1:8">
      <c r="A533" s="33" t="s">
        <v>11856</v>
      </c>
      <c r="B533" s="34" t="b">
        <v>1</v>
      </c>
      <c r="C533" s="33">
        <f t="shared" si="16"/>
        <v>45</v>
      </c>
      <c r="D533" s="33" t="s">
        <v>493</v>
      </c>
      <c r="E533" s="33" t="s">
        <v>435</v>
      </c>
      <c r="F533" s="33" t="s">
        <v>11857</v>
      </c>
      <c r="G533" s="33" t="str">
        <f t="shared" si="17"/>
        <v>부산암남동</v>
      </c>
      <c r="H533" s="33" t="s">
        <v>10781</v>
      </c>
    </row>
    <row r="534" spans="1:8">
      <c r="A534" s="33" t="s">
        <v>11858</v>
      </c>
      <c r="B534" s="34" t="b">
        <v>1</v>
      </c>
      <c r="C534" s="33">
        <f t="shared" si="16"/>
        <v>45</v>
      </c>
      <c r="D534" s="33" t="s">
        <v>493</v>
      </c>
      <c r="E534" s="33" t="s">
        <v>289</v>
      </c>
      <c r="F534" s="33" t="s">
        <v>11859</v>
      </c>
      <c r="G534" s="33" t="str">
        <f t="shared" si="17"/>
        <v>부산초량동</v>
      </c>
      <c r="H534" s="33" t="s">
        <v>10781</v>
      </c>
    </row>
    <row r="535" spans="1:8">
      <c r="A535" s="33" t="s">
        <v>11860</v>
      </c>
      <c r="B535" s="34" t="b">
        <v>1</v>
      </c>
      <c r="C535" s="33">
        <f t="shared" si="16"/>
        <v>45</v>
      </c>
      <c r="D535" s="33" t="s">
        <v>493</v>
      </c>
      <c r="E535" s="33" t="s">
        <v>289</v>
      </c>
      <c r="F535" s="33" t="s">
        <v>11861</v>
      </c>
      <c r="G535" s="33" t="str">
        <f t="shared" si="17"/>
        <v>부산수정동</v>
      </c>
      <c r="H535" s="33" t="s">
        <v>10781</v>
      </c>
    </row>
    <row r="536" spans="1:8">
      <c r="A536" s="33" t="s">
        <v>11862</v>
      </c>
      <c r="B536" s="34" t="b">
        <v>1</v>
      </c>
      <c r="C536" s="33">
        <f t="shared" si="16"/>
        <v>45</v>
      </c>
      <c r="D536" s="33" t="s">
        <v>493</v>
      </c>
      <c r="E536" s="33" t="s">
        <v>289</v>
      </c>
      <c r="F536" s="33" t="s">
        <v>11863</v>
      </c>
      <c r="G536" s="33" t="str">
        <f t="shared" si="17"/>
        <v>부산좌천동</v>
      </c>
      <c r="H536" s="33" t="s">
        <v>10781</v>
      </c>
    </row>
    <row r="537" spans="1:8">
      <c r="A537" s="33" t="s">
        <v>11864</v>
      </c>
      <c r="B537" s="34" t="b">
        <v>1</v>
      </c>
      <c r="C537" s="33">
        <f t="shared" si="16"/>
        <v>45</v>
      </c>
      <c r="D537" s="33" t="s">
        <v>493</v>
      </c>
      <c r="E537" s="33" t="s">
        <v>289</v>
      </c>
      <c r="F537" s="33" t="s">
        <v>11865</v>
      </c>
      <c r="G537" s="33" t="str">
        <f t="shared" si="17"/>
        <v>부산범일동</v>
      </c>
      <c r="H537" s="33" t="s">
        <v>10781</v>
      </c>
    </row>
    <row r="538" spans="1:8">
      <c r="A538" s="33" t="s">
        <v>11866</v>
      </c>
      <c r="B538" s="34" t="b">
        <v>1</v>
      </c>
      <c r="C538" s="33">
        <f t="shared" si="16"/>
        <v>45</v>
      </c>
      <c r="D538" s="33" t="s">
        <v>493</v>
      </c>
      <c r="E538" s="33" t="s">
        <v>1918</v>
      </c>
      <c r="F538" s="33" t="s">
        <v>11867</v>
      </c>
      <c r="G538" s="33" t="str">
        <f t="shared" si="17"/>
        <v>부산대교동1가</v>
      </c>
      <c r="H538" s="33" t="s">
        <v>10781</v>
      </c>
    </row>
    <row r="539" spans="1:8">
      <c r="A539" s="33" t="s">
        <v>11868</v>
      </c>
      <c r="B539" s="34" t="b">
        <v>1</v>
      </c>
      <c r="C539" s="33">
        <f t="shared" si="16"/>
        <v>45</v>
      </c>
      <c r="D539" s="33" t="s">
        <v>493</v>
      </c>
      <c r="E539" s="33" t="s">
        <v>1918</v>
      </c>
      <c r="F539" s="33" t="s">
        <v>11869</v>
      </c>
      <c r="G539" s="33" t="str">
        <f t="shared" si="17"/>
        <v>부산대교동2가</v>
      </c>
      <c r="H539" s="33" t="s">
        <v>10781</v>
      </c>
    </row>
    <row r="540" spans="1:8">
      <c r="A540" s="33" t="s">
        <v>11870</v>
      </c>
      <c r="B540" s="34" t="b">
        <v>1</v>
      </c>
      <c r="C540" s="33">
        <f t="shared" si="16"/>
        <v>45</v>
      </c>
      <c r="D540" s="33" t="s">
        <v>493</v>
      </c>
      <c r="E540" s="33" t="s">
        <v>1918</v>
      </c>
      <c r="F540" s="33" t="s">
        <v>11871</v>
      </c>
      <c r="G540" s="33" t="str">
        <f t="shared" si="17"/>
        <v>부산대평동1가</v>
      </c>
      <c r="H540" s="33" t="s">
        <v>10781</v>
      </c>
    </row>
    <row r="541" spans="1:8">
      <c r="A541" s="33" t="s">
        <v>11872</v>
      </c>
      <c r="B541" s="34" t="b">
        <v>1</v>
      </c>
      <c r="C541" s="33">
        <f t="shared" si="16"/>
        <v>45</v>
      </c>
      <c r="D541" s="33" t="s">
        <v>493</v>
      </c>
      <c r="E541" s="33" t="s">
        <v>1918</v>
      </c>
      <c r="F541" s="33" t="s">
        <v>11873</v>
      </c>
      <c r="G541" s="33" t="str">
        <f t="shared" si="17"/>
        <v>부산대평동2가</v>
      </c>
      <c r="H541" s="33" t="s">
        <v>10781</v>
      </c>
    </row>
    <row r="542" spans="1:8">
      <c r="A542" s="33" t="s">
        <v>11874</v>
      </c>
      <c r="B542" s="34" t="b">
        <v>1</v>
      </c>
      <c r="C542" s="33">
        <f t="shared" si="16"/>
        <v>45</v>
      </c>
      <c r="D542" s="33" t="s">
        <v>493</v>
      </c>
      <c r="E542" s="33" t="s">
        <v>1918</v>
      </c>
      <c r="F542" s="33" t="s">
        <v>11875</v>
      </c>
      <c r="G542" s="33" t="str">
        <f t="shared" si="17"/>
        <v>부산남항동1가</v>
      </c>
      <c r="H542" s="33" t="s">
        <v>10781</v>
      </c>
    </row>
    <row r="543" spans="1:8">
      <c r="A543" s="33" t="s">
        <v>11876</v>
      </c>
      <c r="B543" s="34" t="b">
        <v>1</v>
      </c>
      <c r="C543" s="33">
        <f t="shared" si="16"/>
        <v>45</v>
      </c>
      <c r="D543" s="33" t="s">
        <v>493</v>
      </c>
      <c r="E543" s="33" t="s">
        <v>1918</v>
      </c>
      <c r="F543" s="33" t="s">
        <v>11877</v>
      </c>
      <c r="G543" s="33" t="str">
        <f t="shared" si="17"/>
        <v>부산남항동2가</v>
      </c>
      <c r="H543" s="33" t="s">
        <v>10781</v>
      </c>
    </row>
    <row r="544" spans="1:8">
      <c r="A544" s="33" t="s">
        <v>11878</v>
      </c>
      <c r="B544" s="34" t="b">
        <v>1</v>
      </c>
      <c r="C544" s="33">
        <f t="shared" si="16"/>
        <v>45</v>
      </c>
      <c r="D544" s="33" t="s">
        <v>493</v>
      </c>
      <c r="E544" s="33" t="s">
        <v>1918</v>
      </c>
      <c r="F544" s="33" t="s">
        <v>11879</v>
      </c>
      <c r="G544" s="33" t="str">
        <f t="shared" si="17"/>
        <v>부산남항동3가</v>
      </c>
      <c r="H544" s="33" t="s">
        <v>10781</v>
      </c>
    </row>
    <row r="545" spans="1:8">
      <c r="A545" s="33" t="s">
        <v>11880</v>
      </c>
      <c r="B545" s="34" t="b">
        <v>1</v>
      </c>
      <c r="C545" s="33">
        <f t="shared" si="16"/>
        <v>45</v>
      </c>
      <c r="D545" s="33" t="s">
        <v>493</v>
      </c>
      <c r="E545" s="33" t="s">
        <v>1918</v>
      </c>
      <c r="F545" s="33" t="s">
        <v>11881</v>
      </c>
      <c r="G545" s="33" t="str">
        <f t="shared" si="17"/>
        <v>부산영선동1가</v>
      </c>
      <c r="H545" s="33" t="s">
        <v>10781</v>
      </c>
    </row>
    <row r="546" spans="1:8">
      <c r="A546" s="33" t="s">
        <v>11882</v>
      </c>
      <c r="B546" s="34" t="b">
        <v>1</v>
      </c>
      <c r="C546" s="33">
        <f t="shared" si="16"/>
        <v>45</v>
      </c>
      <c r="D546" s="33" t="s">
        <v>493</v>
      </c>
      <c r="E546" s="33" t="s">
        <v>1918</v>
      </c>
      <c r="F546" s="33" t="s">
        <v>11883</v>
      </c>
      <c r="G546" s="33" t="str">
        <f t="shared" si="17"/>
        <v>부산영선동2가</v>
      </c>
      <c r="H546" s="33" t="s">
        <v>10781</v>
      </c>
    </row>
    <row r="547" spans="1:8">
      <c r="A547" s="33" t="s">
        <v>11884</v>
      </c>
      <c r="B547" s="34" t="b">
        <v>1</v>
      </c>
      <c r="C547" s="33">
        <f t="shared" si="16"/>
        <v>45</v>
      </c>
      <c r="D547" s="33" t="s">
        <v>493</v>
      </c>
      <c r="E547" s="33" t="s">
        <v>1918</v>
      </c>
      <c r="F547" s="33" t="s">
        <v>11885</v>
      </c>
      <c r="G547" s="33" t="str">
        <f t="shared" si="17"/>
        <v>부산영선동3가</v>
      </c>
      <c r="H547" s="33" t="s">
        <v>10781</v>
      </c>
    </row>
    <row r="548" spans="1:8">
      <c r="A548" s="33" t="s">
        <v>11886</v>
      </c>
      <c r="B548" s="34" t="b">
        <v>1</v>
      </c>
      <c r="C548" s="33">
        <f t="shared" si="16"/>
        <v>45</v>
      </c>
      <c r="D548" s="33" t="s">
        <v>493</v>
      </c>
      <c r="E548" s="33" t="s">
        <v>1918</v>
      </c>
      <c r="F548" s="33" t="s">
        <v>11887</v>
      </c>
      <c r="G548" s="33" t="str">
        <f t="shared" si="17"/>
        <v>부산영선동4가</v>
      </c>
      <c r="H548" s="33" t="s">
        <v>10781</v>
      </c>
    </row>
    <row r="549" spans="1:8">
      <c r="A549" s="33" t="s">
        <v>11888</v>
      </c>
      <c r="B549" s="34" t="b">
        <v>1</v>
      </c>
      <c r="C549" s="33">
        <f t="shared" si="16"/>
        <v>45</v>
      </c>
      <c r="D549" s="33" t="s">
        <v>493</v>
      </c>
      <c r="E549" s="33" t="s">
        <v>1918</v>
      </c>
      <c r="F549" s="33" t="s">
        <v>11889</v>
      </c>
      <c r="G549" s="33" t="str">
        <f t="shared" si="17"/>
        <v>부산신선동1가</v>
      </c>
      <c r="H549" s="33" t="s">
        <v>10781</v>
      </c>
    </row>
    <row r="550" spans="1:8">
      <c r="A550" s="33" t="s">
        <v>11890</v>
      </c>
      <c r="B550" s="34" t="b">
        <v>1</v>
      </c>
      <c r="C550" s="33">
        <f t="shared" si="16"/>
        <v>45</v>
      </c>
      <c r="D550" s="33" t="s">
        <v>493</v>
      </c>
      <c r="E550" s="33" t="s">
        <v>1918</v>
      </c>
      <c r="F550" s="33" t="s">
        <v>11891</v>
      </c>
      <c r="G550" s="33" t="str">
        <f t="shared" si="17"/>
        <v>부산신선동2가</v>
      </c>
      <c r="H550" s="33" t="s">
        <v>10781</v>
      </c>
    </row>
    <row r="551" spans="1:8">
      <c r="A551" s="33" t="s">
        <v>11892</v>
      </c>
      <c r="B551" s="34" t="b">
        <v>1</v>
      </c>
      <c r="C551" s="33">
        <f t="shared" si="16"/>
        <v>45</v>
      </c>
      <c r="D551" s="33" t="s">
        <v>493</v>
      </c>
      <c r="E551" s="33" t="s">
        <v>1918</v>
      </c>
      <c r="F551" s="33" t="s">
        <v>11893</v>
      </c>
      <c r="G551" s="33" t="str">
        <f t="shared" si="17"/>
        <v>부산신선동3가</v>
      </c>
      <c r="H551" s="33" t="s">
        <v>10781</v>
      </c>
    </row>
    <row r="552" spans="1:8">
      <c r="A552" s="33" t="s">
        <v>11894</v>
      </c>
      <c r="B552" s="34" t="b">
        <v>1</v>
      </c>
      <c r="C552" s="33">
        <f t="shared" si="16"/>
        <v>45</v>
      </c>
      <c r="D552" s="33" t="s">
        <v>493</v>
      </c>
      <c r="E552" s="33" t="s">
        <v>1918</v>
      </c>
      <c r="F552" s="33" t="s">
        <v>11007</v>
      </c>
      <c r="G552" s="33" t="str">
        <f t="shared" si="17"/>
        <v>부산봉래동1가</v>
      </c>
      <c r="H552" s="33" t="s">
        <v>10781</v>
      </c>
    </row>
    <row r="553" spans="1:8">
      <c r="A553" s="33" t="s">
        <v>11895</v>
      </c>
      <c r="B553" s="34" t="b">
        <v>1</v>
      </c>
      <c r="C553" s="33">
        <f t="shared" si="16"/>
        <v>45</v>
      </c>
      <c r="D553" s="33" t="s">
        <v>493</v>
      </c>
      <c r="E553" s="33" t="s">
        <v>1918</v>
      </c>
      <c r="F553" s="33" t="s">
        <v>11009</v>
      </c>
      <c r="G553" s="33" t="str">
        <f t="shared" si="17"/>
        <v>부산봉래동2가</v>
      </c>
      <c r="H553" s="33" t="s">
        <v>10781</v>
      </c>
    </row>
    <row r="554" spans="1:8">
      <c r="A554" s="33" t="s">
        <v>11896</v>
      </c>
      <c r="B554" s="34" t="b">
        <v>1</v>
      </c>
      <c r="C554" s="33">
        <f t="shared" si="16"/>
        <v>45</v>
      </c>
      <c r="D554" s="33" t="s">
        <v>493</v>
      </c>
      <c r="E554" s="33" t="s">
        <v>1918</v>
      </c>
      <c r="F554" s="33" t="s">
        <v>11897</v>
      </c>
      <c r="G554" s="33" t="str">
        <f t="shared" si="17"/>
        <v>부산봉래동3가</v>
      </c>
      <c r="H554" s="33" t="s">
        <v>10781</v>
      </c>
    </row>
    <row r="555" spans="1:8">
      <c r="A555" s="33" t="s">
        <v>11898</v>
      </c>
      <c r="B555" s="34" t="b">
        <v>1</v>
      </c>
      <c r="C555" s="33">
        <f t="shared" si="16"/>
        <v>45</v>
      </c>
      <c r="D555" s="33" t="s">
        <v>493</v>
      </c>
      <c r="E555" s="33" t="s">
        <v>1918</v>
      </c>
      <c r="F555" s="33" t="s">
        <v>11899</v>
      </c>
      <c r="G555" s="33" t="str">
        <f t="shared" si="17"/>
        <v>부산봉래동4가</v>
      </c>
      <c r="H555" s="33" t="s">
        <v>10781</v>
      </c>
    </row>
    <row r="556" spans="1:8">
      <c r="A556" s="33" t="s">
        <v>11900</v>
      </c>
      <c r="B556" s="34" t="b">
        <v>1</v>
      </c>
      <c r="C556" s="33">
        <f t="shared" si="16"/>
        <v>45</v>
      </c>
      <c r="D556" s="33" t="s">
        <v>493</v>
      </c>
      <c r="E556" s="33" t="s">
        <v>1918</v>
      </c>
      <c r="F556" s="33" t="s">
        <v>11901</v>
      </c>
      <c r="G556" s="33" t="str">
        <f t="shared" si="17"/>
        <v>부산봉래동5가</v>
      </c>
      <c r="H556" s="33" t="s">
        <v>10781</v>
      </c>
    </row>
    <row r="557" spans="1:8">
      <c r="A557" s="33" t="s">
        <v>11902</v>
      </c>
      <c r="B557" s="34" t="b">
        <v>1</v>
      </c>
      <c r="C557" s="33">
        <f t="shared" si="16"/>
        <v>45</v>
      </c>
      <c r="D557" s="33" t="s">
        <v>493</v>
      </c>
      <c r="E557" s="33" t="s">
        <v>1918</v>
      </c>
      <c r="F557" s="33" t="s">
        <v>11903</v>
      </c>
      <c r="G557" s="33" t="str">
        <f t="shared" si="17"/>
        <v>부산청학동</v>
      </c>
      <c r="H557" s="33" t="s">
        <v>10781</v>
      </c>
    </row>
    <row r="558" spans="1:8">
      <c r="A558" s="33" t="s">
        <v>11904</v>
      </c>
      <c r="B558" s="34" t="b">
        <v>1</v>
      </c>
      <c r="C558" s="33">
        <f t="shared" si="16"/>
        <v>45</v>
      </c>
      <c r="D558" s="33" t="s">
        <v>493</v>
      </c>
      <c r="E558" s="33" t="s">
        <v>1918</v>
      </c>
      <c r="F558" s="33" t="s">
        <v>11905</v>
      </c>
      <c r="G558" s="33" t="str">
        <f t="shared" si="17"/>
        <v>부산동삼동</v>
      </c>
      <c r="H558" s="33" t="s">
        <v>10781</v>
      </c>
    </row>
    <row r="559" spans="1:8">
      <c r="A559" s="33" t="s">
        <v>11906</v>
      </c>
      <c r="B559" s="34" t="b">
        <v>1</v>
      </c>
      <c r="C559" s="33">
        <f t="shared" si="16"/>
        <v>45</v>
      </c>
      <c r="D559" s="33" t="s">
        <v>493</v>
      </c>
      <c r="E559" s="33" t="s">
        <v>494</v>
      </c>
      <c r="F559" s="33" t="s">
        <v>11907</v>
      </c>
      <c r="G559" s="33" t="str">
        <f t="shared" si="17"/>
        <v>부산양정동</v>
      </c>
      <c r="H559" s="33" t="s">
        <v>10781</v>
      </c>
    </row>
    <row r="560" spans="1:8">
      <c r="A560" s="33" t="s">
        <v>11908</v>
      </c>
      <c r="B560" s="34" t="b">
        <v>1</v>
      </c>
      <c r="C560" s="33">
        <f t="shared" si="16"/>
        <v>45</v>
      </c>
      <c r="D560" s="33" t="s">
        <v>493</v>
      </c>
      <c r="E560" s="33" t="s">
        <v>494</v>
      </c>
      <c r="F560" s="33" t="s">
        <v>11909</v>
      </c>
      <c r="G560" s="33" t="str">
        <f t="shared" si="17"/>
        <v>부산전포동</v>
      </c>
      <c r="H560" s="33" t="s">
        <v>10781</v>
      </c>
    </row>
    <row r="561" spans="1:8">
      <c r="A561" s="33" t="s">
        <v>11910</v>
      </c>
      <c r="B561" s="34" t="b">
        <v>1</v>
      </c>
      <c r="C561" s="33">
        <f t="shared" si="16"/>
        <v>45</v>
      </c>
      <c r="D561" s="33" t="s">
        <v>493</v>
      </c>
      <c r="E561" s="33" t="s">
        <v>494</v>
      </c>
      <c r="F561" s="33" t="s">
        <v>11911</v>
      </c>
      <c r="G561" s="33" t="str">
        <f t="shared" si="17"/>
        <v>부산부전동</v>
      </c>
      <c r="H561" s="33" t="s">
        <v>10781</v>
      </c>
    </row>
    <row r="562" spans="1:8">
      <c r="A562" s="33" t="s">
        <v>11912</v>
      </c>
      <c r="B562" s="34" t="b">
        <v>1</v>
      </c>
      <c r="C562" s="33">
        <f t="shared" si="16"/>
        <v>45</v>
      </c>
      <c r="D562" s="33" t="s">
        <v>493</v>
      </c>
      <c r="E562" s="33" t="s">
        <v>494</v>
      </c>
      <c r="F562" s="33" t="s">
        <v>11913</v>
      </c>
      <c r="G562" s="33" t="str">
        <f t="shared" si="17"/>
        <v>부산범천동</v>
      </c>
      <c r="H562" s="33" t="s">
        <v>10781</v>
      </c>
    </row>
    <row r="563" spans="1:8">
      <c r="A563" s="33" t="s">
        <v>11914</v>
      </c>
      <c r="B563" s="34" t="b">
        <v>1</v>
      </c>
      <c r="C563" s="33">
        <f t="shared" si="16"/>
        <v>45</v>
      </c>
      <c r="D563" s="33" t="s">
        <v>493</v>
      </c>
      <c r="E563" s="33" t="s">
        <v>494</v>
      </c>
      <c r="F563" s="33" t="s">
        <v>11915</v>
      </c>
      <c r="G563" s="33" t="str">
        <f t="shared" si="17"/>
        <v>부산범전동</v>
      </c>
      <c r="H563" s="33" t="s">
        <v>10781</v>
      </c>
    </row>
    <row r="564" spans="1:8">
      <c r="A564" s="33" t="s">
        <v>11916</v>
      </c>
      <c r="B564" s="34" t="b">
        <v>1</v>
      </c>
      <c r="C564" s="33">
        <f t="shared" si="16"/>
        <v>45</v>
      </c>
      <c r="D564" s="33" t="s">
        <v>493</v>
      </c>
      <c r="E564" s="33" t="s">
        <v>494</v>
      </c>
      <c r="F564" s="33" t="s">
        <v>10915</v>
      </c>
      <c r="G564" s="33" t="str">
        <f t="shared" si="17"/>
        <v>부산연지동</v>
      </c>
      <c r="H564" s="33" t="s">
        <v>10781</v>
      </c>
    </row>
    <row r="565" spans="1:8">
      <c r="A565" s="33" t="s">
        <v>11917</v>
      </c>
      <c r="B565" s="34" t="b">
        <v>1</v>
      </c>
      <c r="C565" s="33">
        <f t="shared" si="16"/>
        <v>45</v>
      </c>
      <c r="D565" s="33" t="s">
        <v>493</v>
      </c>
      <c r="E565" s="33" t="s">
        <v>494</v>
      </c>
      <c r="F565" s="33" t="s">
        <v>11918</v>
      </c>
      <c r="G565" s="33" t="str">
        <f t="shared" si="17"/>
        <v>부산초읍동</v>
      </c>
      <c r="H565" s="33" t="s">
        <v>10781</v>
      </c>
    </row>
    <row r="566" spans="1:8">
      <c r="A566" s="33" t="s">
        <v>11919</v>
      </c>
      <c r="B566" s="34" t="b">
        <v>1</v>
      </c>
      <c r="C566" s="33">
        <f t="shared" si="16"/>
        <v>45</v>
      </c>
      <c r="D566" s="33" t="s">
        <v>493</v>
      </c>
      <c r="E566" s="33" t="s">
        <v>494</v>
      </c>
      <c r="F566" s="33" t="s">
        <v>10963</v>
      </c>
      <c r="G566" s="33" t="str">
        <f t="shared" si="17"/>
        <v>부산부암동</v>
      </c>
      <c r="H566" s="33" t="s">
        <v>10781</v>
      </c>
    </row>
    <row r="567" spans="1:8">
      <c r="A567" s="33" t="s">
        <v>11920</v>
      </c>
      <c r="B567" s="34" t="b">
        <v>1</v>
      </c>
      <c r="C567" s="33">
        <f t="shared" si="16"/>
        <v>45</v>
      </c>
      <c r="D567" s="33" t="s">
        <v>493</v>
      </c>
      <c r="E567" s="33" t="s">
        <v>494</v>
      </c>
      <c r="F567" s="33" t="s">
        <v>11921</v>
      </c>
      <c r="G567" s="33" t="str">
        <f t="shared" si="17"/>
        <v>부산당감동</v>
      </c>
      <c r="H567" s="33" t="s">
        <v>10781</v>
      </c>
    </row>
    <row r="568" spans="1:8">
      <c r="A568" s="33" t="s">
        <v>11922</v>
      </c>
      <c r="B568" s="34" t="b">
        <v>1</v>
      </c>
      <c r="C568" s="33">
        <f t="shared" si="16"/>
        <v>45</v>
      </c>
      <c r="D568" s="33" t="s">
        <v>493</v>
      </c>
      <c r="E568" s="33" t="s">
        <v>494</v>
      </c>
      <c r="F568" s="33" t="s">
        <v>11923</v>
      </c>
      <c r="G568" s="33" t="str">
        <f t="shared" si="17"/>
        <v>부산가야동</v>
      </c>
      <c r="H568" s="33" t="s">
        <v>10781</v>
      </c>
    </row>
    <row r="569" spans="1:8">
      <c r="A569" s="33" t="s">
        <v>11924</v>
      </c>
      <c r="B569" s="34" t="b">
        <v>1</v>
      </c>
      <c r="C569" s="33">
        <f t="shared" si="16"/>
        <v>45</v>
      </c>
      <c r="D569" s="33" t="s">
        <v>493</v>
      </c>
      <c r="E569" s="33" t="s">
        <v>494</v>
      </c>
      <c r="F569" s="33" t="s">
        <v>11925</v>
      </c>
      <c r="G569" s="33" t="str">
        <f t="shared" si="17"/>
        <v>부산개금동</v>
      </c>
      <c r="H569" s="33" t="s">
        <v>10781</v>
      </c>
    </row>
    <row r="570" spans="1:8">
      <c r="A570" s="33" t="s">
        <v>11926</v>
      </c>
      <c r="B570" s="34" t="b">
        <v>1</v>
      </c>
      <c r="C570" s="33">
        <f t="shared" si="16"/>
        <v>45</v>
      </c>
      <c r="D570" s="33" t="s">
        <v>493</v>
      </c>
      <c r="E570" s="33" t="s">
        <v>1790</v>
      </c>
      <c r="F570" s="33" t="s">
        <v>11927</v>
      </c>
      <c r="G570" s="33" t="str">
        <f t="shared" si="17"/>
        <v>부산명장동</v>
      </c>
      <c r="H570" s="33" t="s">
        <v>10781</v>
      </c>
    </row>
    <row r="571" spans="1:8">
      <c r="A571" s="33" t="s">
        <v>11928</v>
      </c>
      <c r="B571" s="34" t="b">
        <v>1</v>
      </c>
      <c r="C571" s="33">
        <f t="shared" si="16"/>
        <v>45</v>
      </c>
      <c r="D571" s="33" t="s">
        <v>493</v>
      </c>
      <c r="E571" s="33" t="s">
        <v>1790</v>
      </c>
      <c r="F571" s="33" t="s">
        <v>11929</v>
      </c>
      <c r="G571" s="33" t="str">
        <f t="shared" si="17"/>
        <v>부산안락동</v>
      </c>
      <c r="H571" s="33" t="s">
        <v>10781</v>
      </c>
    </row>
    <row r="572" spans="1:8">
      <c r="A572" s="33" t="s">
        <v>11930</v>
      </c>
      <c r="B572" s="34" t="b">
        <v>1</v>
      </c>
      <c r="C572" s="33">
        <f t="shared" si="16"/>
        <v>45</v>
      </c>
      <c r="D572" s="33" t="s">
        <v>493</v>
      </c>
      <c r="E572" s="33" t="s">
        <v>1790</v>
      </c>
      <c r="F572" s="33" t="s">
        <v>11931</v>
      </c>
      <c r="G572" s="33" t="str">
        <f t="shared" si="17"/>
        <v>부산칠산동</v>
      </c>
      <c r="H572" s="33" t="s">
        <v>10781</v>
      </c>
    </row>
    <row r="573" spans="1:8">
      <c r="A573" s="33" t="s">
        <v>11932</v>
      </c>
      <c r="B573" s="34" t="b">
        <v>1</v>
      </c>
      <c r="C573" s="33">
        <f t="shared" si="16"/>
        <v>45</v>
      </c>
      <c r="D573" s="33" t="s">
        <v>493</v>
      </c>
      <c r="E573" s="33" t="s">
        <v>1790</v>
      </c>
      <c r="F573" s="33" t="s">
        <v>11933</v>
      </c>
      <c r="G573" s="33" t="str">
        <f t="shared" si="17"/>
        <v>부산낙민동</v>
      </c>
      <c r="H573" s="33" t="s">
        <v>10781</v>
      </c>
    </row>
    <row r="574" spans="1:8">
      <c r="A574" s="33" t="s">
        <v>11934</v>
      </c>
      <c r="B574" s="34" t="b">
        <v>1</v>
      </c>
      <c r="C574" s="33">
        <f t="shared" si="16"/>
        <v>45</v>
      </c>
      <c r="D574" s="33" t="s">
        <v>493</v>
      </c>
      <c r="E574" s="33" t="s">
        <v>1790</v>
      </c>
      <c r="F574" s="33" t="s">
        <v>11935</v>
      </c>
      <c r="G574" s="33" t="str">
        <f t="shared" si="17"/>
        <v>부산복천동</v>
      </c>
      <c r="H574" s="33" t="s">
        <v>10781</v>
      </c>
    </row>
    <row r="575" spans="1:8">
      <c r="A575" s="33" t="s">
        <v>11936</v>
      </c>
      <c r="B575" s="34" t="b">
        <v>1</v>
      </c>
      <c r="C575" s="33">
        <f t="shared" si="16"/>
        <v>45</v>
      </c>
      <c r="D575" s="33" t="s">
        <v>493</v>
      </c>
      <c r="E575" s="33" t="s">
        <v>1790</v>
      </c>
      <c r="F575" s="33" t="s">
        <v>11937</v>
      </c>
      <c r="G575" s="33" t="str">
        <f t="shared" si="17"/>
        <v>부산수안동</v>
      </c>
      <c r="H575" s="33" t="s">
        <v>10781</v>
      </c>
    </row>
    <row r="576" spans="1:8">
      <c r="A576" s="33" t="s">
        <v>11938</v>
      </c>
      <c r="B576" s="34" t="b">
        <v>1</v>
      </c>
      <c r="C576" s="33">
        <f t="shared" si="16"/>
        <v>45</v>
      </c>
      <c r="D576" s="33" t="s">
        <v>493</v>
      </c>
      <c r="E576" s="33" t="s">
        <v>1790</v>
      </c>
      <c r="F576" s="33" t="s">
        <v>11939</v>
      </c>
      <c r="G576" s="33" t="str">
        <f t="shared" si="17"/>
        <v>부산명륜동</v>
      </c>
      <c r="H576" s="33" t="s">
        <v>10781</v>
      </c>
    </row>
    <row r="577" spans="1:8">
      <c r="A577" s="33" t="s">
        <v>11940</v>
      </c>
      <c r="B577" s="34" t="b">
        <v>1</v>
      </c>
      <c r="C577" s="33">
        <f t="shared" si="16"/>
        <v>45</v>
      </c>
      <c r="D577" s="33" t="s">
        <v>493</v>
      </c>
      <c r="E577" s="33" t="s">
        <v>1790</v>
      </c>
      <c r="F577" s="33" t="s">
        <v>11941</v>
      </c>
      <c r="G577" s="33" t="str">
        <f t="shared" si="17"/>
        <v>부산온천동</v>
      </c>
      <c r="H577" s="33" t="s">
        <v>10781</v>
      </c>
    </row>
    <row r="578" spans="1:8">
      <c r="A578" s="33" t="s">
        <v>11942</v>
      </c>
      <c r="B578" s="34" t="b">
        <v>1</v>
      </c>
      <c r="C578" s="33">
        <f t="shared" ref="C578:C641" si="18">_xlfn.XLOOKUP(D578,I:I,J:J)</f>
        <v>45</v>
      </c>
      <c r="D578" s="33" t="s">
        <v>493</v>
      </c>
      <c r="E578" s="33" t="s">
        <v>1790</v>
      </c>
      <c r="F578" s="33" t="s">
        <v>10822</v>
      </c>
      <c r="G578" s="33" t="str">
        <f t="shared" ref="G578:G605" si="19">D578&amp;F578</f>
        <v>부산사직동</v>
      </c>
      <c r="H578" s="33" t="s">
        <v>10781</v>
      </c>
    </row>
    <row r="579" spans="1:8">
      <c r="A579" s="33" t="s">
        <v>11943</v>
      </c>
      <c r="B579" s="34" t="b">
        <v>1</v>
      </c>
      <c r="C579" s="33">
        <f t="shared" si="18"/>
        <v>45</v>
      </c>
      <c r="D579" s="33" t="s">
        <v>493</v>
      </c>
      <c r="E579" s="33" t="s">
        <v>400</v>
      </c>
      <c r="F579" s="33" t="s">
        <v>11944</v>
      </c>
      <c r="G579" s="33" t="str">
        <f t="shared" si="19"/>
        <v>부산대연동</v>
      </c>
      <c r="H579" s="33" t="s">
        <v>10781</v>
      </c>
    </row>
    <row r="580" spans="1:8">
      <c r="A580" s="33" t="s">
        <v>11945</v>
      </c>
      <c r="B580" s="34" t="b">
        <v>1</v>
      </c>
      <c r="C580" s="33">
        <f t="shared" si="18"/>
        <v>45</v>
      </c>
      <c r="D580" s="33" t="s">
        <v>493</v>
      </c>
      <c r="E580" s="33" t="s">
        <v>400</v>
      </c>
      <c r="F580" s="33" t="s">
        <v>11946</v>
      </c>
      <c r="G580" s="33" t="str">
        <f t="shared" si="19"/>
        <v>부산용호동</v>
      </c>
      <c r="H580" s="33" t="s">
        <v>10781</v>
      </c>
    </row>
    <row r="581" spans="1:8">
      <c r="A581" s="33" t="s">
        <v>11947</v>
      </c>
      <c r="B581" s="34" t="b">
        <v>1</v>
      </c>
      <c r="C581" s="33">
        <f t="shared" si="18"/>
        <v>45</v>
      </c>
      <c r="D581" s="33" t="s">
        <v>493</v>
      </c>
      <c r="E581" s="33" t="s">
        <v>400</v>
      </c>
      <c r="F581" s="33" t="s">
        <v>11948</v>
      </c>
      <c r="G581" s="33" t="str">
        <f t="shared" si="19"/>
        <v>부산용당동</v>
      </c>
      <c r="H581" s="33" t="s">
        <v>10781</v>
      </c>
    </row>
    <row r="582" spans="1:8">
      <c r="A582" s="33" t="s">
        <v>11949</v>
      </c>
      <c r="B582" s="34" t="b">
        <v>1</v>
      </c>
      <c r="C582" s="33">
        <f t="shared" si="18"/>
        <v>45</v>
      </c>
      <c r="D582" s="33" t="s">
        <v>493</v>
      </c>
      <c r="E582" s="33" t="s">
        <v>400</v>
      </c>
      <c r="F582" s="33" t="s">
        <v>11950</v>
      </c>
      <c r="G582" s="33" t="str">
        <f t="shared" si="19"/>
        <v>부산문현동</v>
      </c>
      <c r="H582" s="33" t="s">
        <v>10781</v>
      </c>
    </row>
    <row r="583" spans="1:8">
      <c r="A583" s="33" t="s">
        <v>11951</v>
      </c>
      <c r="B583" s="34" t="b">
        <v>1</v>
      </c>
      <c r="C583" s="33">
        <f t="shared" si="18"/>
        <v>45</v>
      </c>
      <c r="D583" s="33" t="s">
        <v>493</v>
      </c>
      <c r="E583" s="33" t="s">
        <v>400</v>
      </c>
      <c r="F583" s="33" t="s">
        <v>11952</v>
      </c>
      <c r="G583" s="33" t="str">
        <f t="shared" si="19"/>
        <v>부산우암동</v>
      </c>
      <c r="H583" s="33" t="s">
        <v>10781</v>
      </c>
    </row>
    <row r="584" spans="1:8">
      <c r="A584" s="33" t="s">
        <v>11953</v>
      </c>
      <c r="B584" s="34" t="b">
        <v>1</v>
      </c>
      <c r="C584" s="33">
        <f t="shared" si="18"/>
        <v>45</v>
      </c>
      <c r="D584" s="33" t="s">
        <v>493</v>
      </c>
      <c r="E584" s="33" t="s">
        <v>400</v>
      </c>
      <c r="F584" s="33" t="s">
        <v>11954</v>
      </c>
      <c r="G584" s="33" t="str">
        <f t="shared" si="19"/>
        <v>부산감만동</v>
      </c>
      <c r="H584" s="33" t="s">
        <v>10781</v>
      </c>
    </row>
    <row r="585" spans="1:8">
      <c r="A585" s="33" t="s">
        <v>11955</v>
      </c>
      <c r="B585" s="34" t="b">
        <v>1</v>
      </c>
      <c r="C585" s="33">
        <f t="shared" si="18"/>
        <v>45</v>
      </c>
      <c r="D585" s="33" t="s">
        <v>493</v>
      </c>
      <c r="E585" s="33" t="s">
        <v>377</v>
      </c>
      <c r="F585" s="33" t="s">
        <v>11956</v>
      </c>
      <c r="G585" s="33" t="str">
        <f t="shared" si="19"/>
        <v>부산금곡동</v>
      </c>
      <c r="H585" s="33" t="s">
        <v>10781</v>
      </c>
    </row>
    <row r="586" spans="1:8">
      <c r="A586" s="33" t="s">
        <v>11957</v>
      </c>
      <c r="B586" s="34" t="b">
        <v>1</v>
      </c>
      <c r="C586" s="33">
        <f t="shared" si="18"/>
        <v>45</v>
      </c>
      <c r="D586" s="33" t="s">
        <v>493</v>
      </c>
      <c r="E586" s="33" t="s">
        <v>377</v>
      </c>
      <c r="F586" s="33" t="s">
        <v>11958</v>
      </c>
      <c r="G586" s="33" t="str">
        <f t="shared" si="19"/>
        <v>부산화명동</v>
      </c>
      <c r="H586" s="33" t="s">
        <v>10781</v>
      </c>
    </row>
    <row r="587" spans="1:8">
      <c r="A587" s="33" t="s">
        <v>11959</v>
      </c>
      <c r="B587" s="34" t="b">
        <v>1</v>
      </c>
      <c r="C587" s="33">
        <f t="shared" si="18"/>
        <v>45</v>
      </c>
      <c r="D587" s="33" t="s">
        <v>493</v>
      </c>
      <c r="E587" s="33" t="s">
        <v>377</v>
      </c>
      <c r="F587" s="33" t="s">
        <v>11960</v>
      </c>
      <c r="G587" s="33" t="str">
        <f t="shared" si="19"/>
        <v>부산만덕동</v>
      </c>
      <c r="H587" s="33" t="s">
        <v>10781</v>
      </c>
    </row>
    <row r="588" spans="1:8">
      <c r="A588" s="33" t="s">
        <v>11961</v>
      </c>
      <c r="B588" s="34" t="b">
        <v>1</v>
      </c>
      <c r="C588" s="33">
        <f t="shared" si="18"/>
        <v>45</v>
      </c>
      <c r="D588" s="33" t="s">
        <v>493</v>
      </c>
      <c r="E588" s="33" t="s">
        <v>377</v>
      </c>
      <c r="F588" s="33" t="s">
        <v>11962</v>
      </c>
      <c r="G588" s="33" t="str">
        <f t="shared" si="19"/>
        <v>부산덕천동</v>
      </c>
      <c r="H588" s="33" t="s">
        <v>10781</v>
      </c>
    </row>
    <row r="589" spans="1:8">
      <c r="A589" s="33" t="s">
        <v>11963</v>
      </c>
      <c r="B589" s="34" t="b">
        <v>1</v>
      </c>
      <c r="C589" s="33">
        <f t="shared" si="18"/>
        <v>45</v>
      </c>
      <c r="D589" s="33" t="s">
        <v>493</v>
      </c>
      <c r="E589" s="33" t="s">
        <v>377</v>
      </c>
      <c r="F589" s="33" t="s">
        <v>11964</v>
      </c>
      <c r="G589" s="33" t="str">
        <f t="shared" si="19"/>
        <v>부산구포동</v>
      </c>
      <c r="H589" s="33" t="s">
        <v>10781</v>
      </c>
    </row>
    <row r="590" spans="1:8">
      <c r="A590" s="33" t="s">
        <v>11965</v>
      </c>
      <c r="B590" s="34" t="b">
        <v>1</v>
      </c>
      <c r="C590" s="33">
        <f t="shared" si="18"/>
        <v>45</v>
      </c>
      <c r="D590" s="33" t="s">
        <v>493</v>
      </c>
      <c r="E590" s="33" t="s">
        <v>539</v>
      </c>
      <c r="F590" s="33" t="s">
        <v>11966</v>
      </c>
      <c r="G590" s="33" t="str">
        <f t="shared" si="19"/>
        <v>부산반송동</v>
      </c>
      <c r="H590" s="33" t="s">
        <v>10781</v>
      </c>
    </row>
    <row r="591" spans="1:8">
      <c r="A591" s="33" t="s">
        <v>11967</v>
      </c>
      <c r="B591" s="34" t="b">
        <v>1</v>
      </c>
      <c r="C591" s="33">
        <f t="shared" si="18"/>
        <v>45</v>
      </c>
      <c r="D591" s="33" t="s">
        <v>493</v>
      </c>
      <c r="E591" s="33" t="s">
        <v>539</v>
      </c>
      <c r="F591" s="33" t="s">
        <v>11968</v>
      </c>
      <c r="G591" s="33" t="str">
        <f t="shared" si="19"/>
        <v>부산석대동</v>
      </c>
      <c r="H591" s="33" t="s">
        <v>10781</v>
      </c>
    </row>
    <row r="592" spans="1:8">
      <c r="A592" s="33" t="s">
        <v>11969</v>
      </c>
      <c r="B592" s="34" t="b">
        <v>1</v>
      </c>
      <c r="C592" s="33">
        <f t="shared" si="18"/>
        <v>45</v>
      </c>
      <c r="D592" s="33" t="s">
        <v>493</v>
      </c>
      <c r="E592" s="33" t="s">
        <v>539</v>
      </c>
      <c r="F592" s="33" t="s">
        <v>11970</v>
      </c>
      <c r="G592" s="33" t="str">
        <f t="shared" si="19"/>
        <v>부산반여동</v>
      </c>
      <c r="H592" s="33" t="s">
        <v>10781</v>
      </c>
    </row>
    <row r="593" spans="1:8">
      <c r="A593" s="33" t="s">
        <v>11971</v>
      </c>
      <c r="B593" s="34" t="b">
        <v>1</v>
      </c>
      <c r="C593" s="33">
        <f t="shared" si="18"/>
        <v>45</v>
      </c>
      <c r="D593" s="33" t="s">
        <v>493</v>
      </c>
      <c r="E593" s="33" t="s">
        <v>539</v>
      </c>
      <c r="F593" s="33" t="s">
        <v>11972</v>
      </c>
      <c r="G593" s="33" t="str">
        <f t="shared" si="19"/>
        <v>부산재송동</v>
      </c>
      <c r="H593" s="33" t="s">
        <v>10781</v>
      </c>
    </row>
    <row r="594" spans="1:8">
      <c r="A594" s="33" t="s">
        <v>11973</v>
      </c>
      <c r="B594" s="34" t="b">
        <v>1</v>
      </c>
      <c r="C594" s="33">
        <f t="shared" si="18"/>
        <v>45</v>
      </c>
      <c r="D594" s="33" t="s">
        <v>493</v>
      </c>
      <c r="E594" s="33" t="s">
        <v>539</v>
      </c>
      <c r="F594" s="33" t="s">
        <v>11974</v>
      </c>
      <c r="G594" s="33" t="str">
        <f t="shared" si="19"/>
        <v>부산우동</v>
      </c>
      <c r="H594" s="33" t="s">
        <v>10781</v>
      </c>
    </row>
    <row r="595" spans="1:8">
      <c r="A595" s="33" t="s">
        <v>11975</v>
      </c>
      <c r="B595" s="34" t="b">
        <v>1</v>
      </c>
      <c r="C595" s="33">
        <f t="shared" si="18"/>
        <v>45</v>
      </c>
      <c r="D595" s="33" t="s">
        <v>493</v>
      </c>
      <c r="E595" s="33" t="s">
        <v>539</v>
      </c>
      <c r="F595" s="33" t="s">
        <v>11485</v>
      </c>
      <c r="G595" s="33" t="str">
        <f t="shared" si="19"/>
        <v>부산중동</v>
      </c>
      <c r="H595" s="33" t="s">
        <v>10781</v>
      </c>
    </row>
    <row r="596" spans="1:8">
      <c r="A596" s="33" t="s">
        <v>11976</v>
      </c>
      <c r="B596" s="34" t="b">
        <v>1</v>
      </c>
      <c r="C596" s="33">
        <f t="shared" si="18"/>
        <v>45</v>
      </c>
      <c r="D596" s="33" t="s">
        <v>493</v>
      </c>
      <c r="E596" s="33" t="s">
        <v>539</v>
      </c>
      <c r="F596" s="33" t="s">
        <v>11977</v>
      </c>
      <c r="G596" s="33" t="str">
        <f t="shared" si="19"/>
        <v>부산좌동</v>
      </c>
      <c r="H596" s="33" t="s">
        <v>10781</v>
      </c>
    </row>
    <row r="597" spans="1:8">
      <c r="A597" s="33" t="s">
        <v>11978</v>
      </c>
      <c r="B597" s="34" t="b">
        <v>1</v>
      </c>
      <c r="C597" s="33">
        <f t="shared" si="18"/>
        <v>45</v>
      </c>
      <c r="D597" s="33" t="s">
        <v>493</v>
      </c>
      <c r="E597" s="33" t="s">
        <v>539</v>
      </c>
      <c r="F597" s="33" t="s">
        <v>11221</v>
      </c>
      <c r="G597" s="33" t="str">
        <f t="shared" si="19"/>
        <v>부산송정동</v>
      </c>
      <c r="H597" s="33" t="s">
        <v>10781</v>
      </c>
    </row>
    <row r="598" spans="1:8">
      <c r="A598" s="33" t="s">
        <v>11979</v>
      </c>
      <c r="B598" s="34" t="b">
        <v>1</v>
      </c>
      <c r="C598" s="33">
        <f t="shared" si="18"/>
        <v>45</v>
      </c>
      <c r="D598" s="33" t="s">
        <v>493</v>
      </c>
      <c r="E598" s="33" t="s">
        <v>517</v>
      </c>
      <c r="F598" s="33" t="s">
        <v>11980</v>
      </c>
      <c r="G598" s="33" t="str">
        <f t="shared" si="19"/>
        <v>부산괴정동</v>
      </c>
      <c r="H598" s="33" t="s">
        <v>10781</v>
      </c>
    </row>
    <row r="599" spans="1:8">
      <c r="A599" s="33" t="s">
        <v>11981</v>
      </c>
      <c r="B599" s="34" t="b">
        <v>1</v>
      </c>
      <c r="C599" s="33">
        <f t="shared" si="18"/>
        <v>45</v>
      </c>
      <c r="D599" s="33" t="s">
        <v>493</v>
      </c>
      <c r="E599" s="33" t="s">
        <v>517</v>
      </c>
      <c r="F599" s="33" t="s">
        <v>11982</v>
      </c>
      <c r="G599" s="33" t="str">
        <f t="shared" si="19"/>
        <v>부산당리동</v>
      </c>
      <c r="H599" s="33" t="s">
        <v>10781</v>
      </c>
    </row>
    <row r="600" spans="1:8">
      <c r="A600" s="33" t="s">
        <v>11983</v>
      </c>
      <c r="B600" s="34" t="b">
        <v>1</v>
      </c>
      <c r="C600" s="33">
        <f t="shared" si="18"/>
        <v>45</v>
      </c>
      <c r="D600" s="33" t="s">
        <v>493</v>
      </c>
      <c r="E600" s="33" t="s">
        <v>517</v>
      </c>
      <c r="F600" s="33" t="s">
        <v>11984</v>
      </c>
      <c r="G600" s="33" t="str">
        <f t="shared" si="19"/>
        <v>부산하단동</v>
      </c>
      <c r="H600" s="33" t="s">
        <v>10781</v>
      </c>
    </row>
    <row r="601" spans="1:8">
      <c r="A601" s="33" t="s">
        <v>11985</v>
      </c>
      <c r="B601" s="34" t="b">
        <v>1</v>
      </c>
      <c r="C601" s="33">
        <f t="shared" si="18"/>
        <v>45</v>
      </c>
      <c r="D601" s="33" t="s">
        <v>493</v>
      </c>
      <c r="E601" s="33" t="s">
        <v>517</v>
      </c>
      <c r="F601" s="33" t="s">
        <v>11986</v>
      </c>
      <c r="G601" s="33" t="str">
        <f t="shared" si="19"/>
        <v>부산신평동</v>
      </c>
      <c r="H601" s="33" t="s">
        <v>10781</v>
      </c>
    </row>
    <row r="602" spans="1:8">
      <c r="A602" s="33" t="s">
        <v>11987</v>
      </c>
      <c r="B602" s="34" t="b">
        <v>1</v>
      </c>
      <c r="C602" s="33">
        <f t="shared" si="18"/>
        <v>45</v>
      </c>
      <c r="D602" s="33" t="s">
        <v>493</v>
      </c>
      <c r="E602" s="33" t="s">
        <v>517</v>
      </c>
      <c r="F602" s="33" t="s">
        <v>11988</v>
      </c>
      <c r="G602" s="33" t="str">
        <f t="shared" si="19"/>
        <v>부산장림동</v>
      </c>
      <c r="H602" s="33" t="s">
        <v>10781</v>
      </c>
    </row>
    <row r="603" spans="1:8">
      <c r="A603" s="33" t="s">
        <v>11989</v>
      </c>
      <c r="B603" s="34" t="b">
        <v>1</v>
      </c>
      <c r="C603" s="33">
        <f t="shared" si="18"/>
        <v>45</v>
      </c>
      <c r="D603" s="33" t="s">
        <v>493</v>
      </c>
      <c r="E603" s="33" t="s">
        <v>517</v>
      </c>
      <c r="F603" s="33" t="s">
        <v>11990</v>
      </c>
      <c r="G603" s="33" t="str">
        <f t="shared" si="19"/>
        <v>부산다대동</v>
      </c>
      <c r="H603" s="33" t="s">
        <v>10781</v>
      </c>
    </row>
    <row r="604" spans="1:8">
      <c r="A604" s="33" t="s">
        <v>11991</v>
      </c>
      <c r="B604" s="34" t="b">
        <v>1</v>
      </c>
      <c r="C604" s="33">
        <f t="shared" si="18"/>
        <v>45</v>
      </c>
      <c r="D604" s="33" t="s">
        <v>493</v>
      </c>
      <c r="E604" s="33" t="s">
        <v>517</v>
      </c>
      <c r="F604" s="33" t="s">
        <v>11992</v>
      </c>
      <c r="G604" s="33" t="str">
        <f t="shared" si="19"/>
        <v>부산구평동</v>
      </c>
      <c r="H604" s="33" t="s">
        <v>10781</v>
      </c>
    </row>
    <row r="605" spans="1:8">
      <c r="A605" s="33" t="s">
        <v>11993</v>
      </c>
      <c r="B605" s="34" t="b">
        <v>1</v>
      </c>
      <c r="C605" s="33">
        <f t="shared" si="18"/>
        <v>45</v>
      </c>
      <c r="D605" s="33" t="s">
        <v>493</v>
      </c>
      <c r="E605" s="33" t="s">
        <v>517</v>
      </c>
      <c r="F605" s="33" t="s">
        <v>11994</v>
      </c>
      <c r="G605" s="33" t="str">
        <f t="shared" si="19"/>
        <v>부산감천동</v>
      </c>
      <c r="H605" s="33" t="s">
        <v>10781</v>
      </c>
    </row>
    <row r="606" spans="1:8">
      <c r="A606" s="33" t="s">
        <v>11995</v>
      </c>
      <c r="B606" s="34" t="b">
        <v>1</v>
      </c>
      <c r="C606" s="33">
        <f t="shared" si="18"/>
        <v>45</v>
      </c>
      <c r="D606" s="33" t="s">
        <v>493</v>
      </c>
      <c r="E606" s="33" t="s">
        <v>1784</v>
      </c>
      <c r="F606" s="33" t="s">
        <v>11996</v>
      </c>
      <c r="G606" s="33" t="str">
        <f t="shared" ref="G606:G637" si="20">D606&amp;F606</f>
        <v>부산두구동</v>
      </c>
      <c r="H606" s="33" t="s">
        <v>10781</v>
      </c>
    </row>
    <row r="607" spans="1:8">
      <c r="A607" s="33" t="s">
        <v>11997</v>
      </c>
      <c r="B607" s="34" t="b">
        <v>1</v>
      </c>
      <c r="C607" s="33">
        <f t="shared" si="18"/>
        <v>45</v>
      </c>
      <c r="D607" s="33" t="s">
        <v>493</v>
      </c>
      <c r="E607" s="33" t="s">
        <v>1784</v>
      </c>
      <c r="F607" s="33" t="s">
        <v>11998</v>
      </c>
      <c r="G607" s="33" t="str">
        <f t="shared" si="20"/>
        <v>부산노포동</v>
      </c>
      <c r="H607" s="33" t="s">
        <v>10781</v>
      </c>
    </row>
    <row r="608" spans="1:8">
      <c r="A608" s="33" t="s">
        <v>11999</v>
      </c>
      <c r="B608" s="34" t="b">
        <v>1</v>
      </c>
      <c r="C608" s="33">
        <f t="shared" si="18"/>
        <v>45</v>
      </c>
      <c r="D608" s="33" t="s">
        <v>493</v>
      </c>
      <c r="E608" s="33" t="s">
        <v>1784</v>
      </c>
      <c r="F608" s="33" t="s">
        <v>12000</v>
      </c>
      <c r="G608" s="33" t="str">
        <f t="shared" si="20"/>
        <v>부산청룡동</v>
      </c>
      <c r="H608" s="33" t="s">
        <v>10781</v>
      </c>
    </row>
    <row r="609" spans="1:8">
      <c r="A609" s="33" t="s">
        <v>12001</v>
      </c>
      <c r="B609" s="34" t="b">
        <v>1</v>
      </c>
      <c r="C609" s="33">
        <f t="shared" si="18"/>
        <v>45</v>
      </c>
      <c r="D609" s="33" t="s">
        <v>493</v>
      </c>
      <c r="E609" s="33" t="s">
        <v>1784</v>
      </c>
      <c r="F609" s="33" t="s">
        <v>12002</v>
      </c>
      <c r="G609" s="33" t="str">
        <f t="shared" si="20"/>
        <v>부산남산동</v>
      </c>
      <c r="H609" s="33" t="s">
        <v>10781</v>
      </c>
    </row>
    <row r="610" spans="1:8">
      <c r="A610" s="33" t="s">
        <v>12003</v>
      </c>
      <c r="B610" s="34" t="b">
        <v>1</v>
      </c>
      <c r="C610" s="33">
        <f t="shared" si="18"/>
        <v>45</v>
      </c>
      <c r="D610" s="33" t="s">
        <v>493</v>
      </c>
      <c r="E610" s="33" t="s">
        <v>1784</v>
      </c>
      <c r="F610" s="33" t="s">
        <v>12004</v>
      </c>
      <c r="G610" s="33" t="str">
        <f t="shared" si="20"/>
        <v>부산선동</v>
      </c>
      <c r="H610" s="33" t="s">
        <v>10781</v>
      </c>
    </row>
    <row r="611" spans="1:8">
      <c r="A611" s="33" t="s">
        <v>12005</v>
      </c>
      <c r="B611" s="34" t="b">
        <v>1</v>
      </c>
      <c r="C611" s="33">
        <f t="shared" si="18"/>
        <v>45</v>
      </c>
      <c r="D611" s="33" t="s">
        <v>493</v>
      </c>
      <c r="E611" s="33" t="s">
        <v>1784</v>
      </c>
      <c r="F611" s="33" t="s">
        <v>12006</v>
      </c>
      <c r="G611" s="33" t="str">
        <f t="shared" si="20"/>
        <v>부산오륜동</v>
      </c>
      <c r="H611" s="33" t="s">
        <v>10781</v>
      </c>
    </row>
    <row r="612" spans="1:8">
      <c r="A612" s="33" t="s">
        <v>12007</v>
      </c>
      <c r="B612" s="34" t="b">
        <v>1</v>
      </c>
      <c r="C612" s="33">
        <f t="shared" si="18"/>
        <v>45</v>
      </c>
      <c r="D612" s="33" t="s">
        <v>493</v>
      </c>
      <c r="E612" s="33" t="s">
        <v>1784</v>
      </c>
      <c r="F612" s="33" t="s">
        <v>12008</v>
      </c>
      <c r="G612" s="33" t="str">
        <f t="shared" si="20"/>
        <v>부산구서동</v>
      </c>
      <c r="H612" s="33" t="s">
        <v>10781</v>
      </c>
    </row>
    <row r="613" spans="1:8">
      <c r="A613" s="33" t="s">
        <v>12009</v>
      </c>
      <c r="B613" s="34" t="b">
        <v>1</v>
      </c>
      <c r="C613" s="33">
        <f t="shared" si="18"/>
        <v>45</v>
      </c>
      <c r="D613" s="33" t="s">
        <v>493</v>
      </c>
      <c r="E613" s="33" t="s">
        <v>1784</v>
      </c>
      <c r="F613" s="33" t="s">
        <v>12010</v>
      </c>
      <c r="G613" s="33" t="str">
        <f t="shared" si="20"/>
        <v>부산장전동</v>
      </c>
      <c r="H613" s="33" t="s">
        <v>10781</v>
      </c>
    </row>
    <row r="614" spans="1:8">
      <c r="A614" s="33" t="s">
        <v>12011</v>
      </c>
      <c r="B614" s="34" t="b">
        <v>1</v>
      </c>
      <c r="C614" s="33">
        <f t="shared" si="18"/>
        <v>45</v>
      </c>
      <c r="D614" s="33" t="s">
        <v>493</v>
      </c>
      <c r="E614" s="33" t="s">
        <v>1784</v>
      </c>
      <c r="F614" s="33" t="s">
        <v>12012</v>
      </c>
      <c r="G614" s="33" t="str">
        <f t="shared" si="20"/>
        <v>부산부곡동</v>
      </c>
      <c r="H614" s="33" t="s">
        <v>10781</v>
      </c>
    </row>
    <row r="615" spans="1:8">
      <c r="A615" s="33" t="s">
        <v>12013</v>
      </c>
      <c r="B615" s="34" t="b">
        <v>1</v>
      </c>
      <c r="C615" s="33">
        <f t="shared" si="18"/>
        <v>45</v>
      </c>
      <c r="D615" s="33" t="s">
        <v>493</v>
      </c>
      <c r="E615" s="33" t="s">
        <v>1784</v>
      </c>
      <c r="F615" s="33" t="s">
        <v>12014</v>
      </c>
      <c r="G615" s="33" t="str">
        <f t="shared" si="20"/>
        <v>부산서동</v>
      </c>
      <c r="H615" s="33" t="s">
        <v>10781</v>
      </c>
    </row>
    <row r="616" spans="1:8">
      <c r="A616" s="33" t="s">
        <v>12015</v>
      </c>
      <c r="B616" s="34" t="b">
        <v>1</v>
      </c>
      <c r="C616" s="33">
        <f t="shared" si="18"/>
        <v>45</v>
      </c>
      <c r="D616" s="33" t="s">
        <v>493</v>
      </c>
      <c r="E616" s="33" t="s">
        <v>1784</v>
      </c>
      <c r="F616" s="33" t="s">
        <v>12016</v>
      </c>
      <c r="G616" s="33" t="str">
        <f t="shared" si="20"/>
        <v>부산금사동</v>
      </c>
      <c r="H616" s="33" t="s">
        <v>10781</v>
      </c>
    </row>
    <row r="617" spans="1:8">
      <c r="A617" s="33" t="s">
        <v>12017</v>
      </c>
      <c r="B617" s="34" t="b">
        <v>1</v>
      </c>
      <c r="C617" s="33">
        <f t="shared" si="18"/>
        <v>45</v>
      </c>
      <c r="D617" s="33" t="s">
        <v>493</v>
      </c>
      <c r="E617" s="33" t="s">
        <v>1784</v>
      </c>
      <c r="F617" s="33" t="s">
        <v>12018</v>
      </c>
      <c r="G617" s="33" t="str">
        <f t="shared" si="20"/>
        <v>부산회동동</v>
      </c>
      <c r="H617" s="33" t="s">
        <v>10781</v>
      </c>
    </row>
    <row r="618" spans="1:8">
      <c r="A618" s="33" t="s">
        <v>12019</v>
      </c>
      <c r="B618" s="34" t="b">
        <v>1</v>
      </c>
      <c r="C618" s="33">
        <f t="shared" si="18"/>
        <v>45</v>
      </c>
      <c r="D618" s="33" t="s">
        <v>493</v>
      </c>
      <c r="E618" s="33" t="s">
        <v>1784</v>
      </c>
      <c r="F618" s="33" t="s">
        <v>12020</v>
      </c>
      <c r="G618" s="33" t="str">
        <f t="shared" si="20"/>
        <v>부산금성동</v>
      </c>
      <c r="H618" s="33" t="s">
        <v>10781</v>
      </c>
    </row>
    <row r="619" spans="1:8">
      <c r="A619" s="33" t="s">
        <v>12021</v>
      </c>
      <c r="B619" s="34" t="b">
        <v>1</v>
      </c>
      <c r="C619" s="33">
        <f t="shared" si="18"/>
        <v>45</v>
      </c>
      <c r="D619" s="33" t="s">
        <v>493</v>
      </c>
      <c r="E619" s="33" t="s">
        <v>348</v>
      </c>
      <c r="F619" s="33" t="s">
        <v>12022</v>
      </c>
      <c r="G619" s="33" t="str">
        <f t="shared" si="20"/>
        <v>부산대저1동</v>
      </c>
      <c r="H619" s="33" t="s">
        <v>10781</v>
      </c>
    </row>
    <row r="620" spans="1:8">
      <c r="A620" s="33" t="s">
        <v>12023</v>
      </c>
      <c r="B620" s="34" t="b">
        <v>1</v>
      </c>
      <c r="C620" s="33">
        <f t="shared" si="18"/>
        <v>45</v>
      </c>
      <c r="D620" s="33" t="s">
        <v>493</v>
      </c>
      <c r="E620" s="33" t="s">
        <v>348</v>
      </c>
      <c r="F620" s="33" t="s">
        <v>12024</v>
      </c>
      <c r="G620" s="33" t="str">
        <f t="shared" si="20"/>
        <v>부산대저2동</v>
      </c>
      <c r="H620" s="33" t="s">
        <v>10781</v>
      </c>
    </row>
    <row r="621" spans="1:8">
      <c r="A621" s="33" t="s">
        <v>12025</v>
      </c>
      <c r="B621" s="34" t="b">
        <v>1</v>
      </c>
      <c r="C621" s="33">
        <f t="shared" si="18"/>
        <v>45</v>
      </c>
      <c r="D621" s="33" t="s">
        <v>493</v>
      </c>
      <c r="E621" s="33" t="s">
        <v>348</v>
      </c>
      <c r="F621" s="33" t="s">
        <v>12026</v>
      </c>
      <c r="G621" s="33" t="str">
        <f t="shared" si="20"/>
        <v>부산강동동</v>
      </c>
      <c r="H621" s="33" t="s">
        <v>10781</v>
      </c>
    </row>
    <row r="622" spans="1:8">
      <c r="A622" s="33" t="s">
        <v>12027</v>
      </c>
      <c r="B622" s="34" t="b">
        <v>1</v>
      </c>
      <c r="C622" s="33">
        <f t="shared" si="18"/>
        <v>45</v>
      </c>
      <c r="D622" s="33" t="s">
        <v>493</v>
      </c>
      <c r="E622" s="33" t="s">
        <v>348</v>
      </c>
      <c r="F622" s="33" t="s">
        <v>12028</v>
      </c>
      <c r="G622" s="33" t="str">
        <f t="shared" si="20"/>
        <v>부산명지동</v>
      </c>
      <c r="H622" s="33" t="s">
        <v>10781</v>
      </c>
    </row>
    <row r="623" spans="1:8">
      <c r="A623" s="33" t="s">
        <v>12029</v>
      </c>
      <c r="B623" s="34" t="b">
        <v>1</v>
      </c>
      <c r="C623" s="33">
        <f t="shared" si="18"/>
        <v>45</v>
      </c>
      <c r="D623" s="33" t="s">
        <v>493</v>
      </c>
      <c r="E623" s="33" t="s">
        <v>348</v>
      </c>
      <c r="F623" s="33" t="s">
        <v>12030</v>
      </c>
      <c r="G623" s="33" t="str">
        <f t="shared" si="20"/>
        <v>부산죽림동</v>
      </c>
      <c r="H623" s="33" t="s">
        <v>10781</v>
      </c>
    </row>
    <row r="624" spans="1:8">
      <c r="A624" s="33" t="s">
        <v>12031</v>
      </c>
      <c r="B624" s="34" t="b">
        <v>1</v>
      </c>
      <c r="C624" s="33">
        <f t="shared" si="18"/>
        <v>45</v>
      </c>
      <c r="D624" s="33" t="s">
        <v>493</v>
      </c>
      <c r="E624" s="33" t="s">
        <v>348</v>
      </c>
      <c r="F624" s="33" t="s">
        <v>12032</v>
      </c>
      <c r="G624" s="33" t="str">
        <f t="shared" si="20"/>
        <v>부산식만동</v>
      </c>
      <c r="H624" s="33" t="s">
        <v>10781</v>
      </c>
    </row>
    <row r="625" spans="1:8">
      <c r="A625" s="33" t="s">
        <v>12033</v>
      </c>
      <c r="B625" s="34" t="b">
        <v>1</v>
      </c>
      <c r="C625" s="33">
        <f t="shared" si="18"/>
        <v>45</v>
      </c>
      <c r="D625" s="33" t="s">
        <v>493</v>
      </c>
      <c r="E625" s="33" t="s">
        <v>348</v>
      </c>
      <c r="F625" s="33" t="s">
        <v>12034</v>
      </c>
      <c r="G625" s="33" t="str">
        <f t="shared" si="20"/>
        <v>부산죽동동</v>
      </c>
      <c r="H625" s="33" t="s">
        <v>10781</v>
      </c>
    </row>
    <row r="626" spans="1:8">
      <c r="A626" s="33" t="s">
        <v>12035</v>
      </c>
      <c r="B626" s="34" t="b">
        <v>1</v>
      </c>
      <c r="C626" s="33">
        <f t="shared" si="18"/>
        <v>45</v>
      </c>
      <c r="D626" s="33" t="s">
        <v>493</v>
      </c>
      <c r="E626" s="33" t="s">
        <v>348</v>
      </c>
      <c r="F626" s="33" t="s">
        <v>12036</v>
      </c>
      <c r="G626" s="33" t="str">
        <f t="shared" si="20"/>
        <v>부산봉림동</v>
      </c>
      <c r="H626" s="33" t="s">
        <v>10781</v>
      </c>
    </row>
    <row r="627" spans="1:8">
      <c r="A627" s="33" t="s">
        <v>12037</v>
      </c>
      <c r="B627" s="34" t="b">
        <v>1</v>
      </c>
      <c r="C627" s="33">
        <f t="shared" si="18"/>
        <v>45</v>
      </c>
      <c r="D627" s="33" t="s">
        <v>493</v>
      </c>
      <c r="E627" s="33" t="s">
        <v>348</v>
      </c>
      <c r="F627" s="33" t="s">
        <v>11221</v>
      </c>
      <c r="G627" s="33" t="str">
        <f t="shared" si="20"/>
        <v>부산송정동</v>
      </c>
      <c r="H627" s="33" t="s">
        <v>10781</v>
      </c>
    </row>
    <row r="628" spans="1:8">
      <c r="A628" s="33" t="s">
        <v>12038</v>
      </c>
      <c r="B628" s="34" t="b">
        <v>1</v>
      </c>
      <c r="C628" s="33">
        <f t="shared" si="18"/>
        <v>45</v>
      </c>
      <c r="D628" s="33" t="s">
        <v>493</v>
      </c>
      <c r="E628" s="33" t="s">
        <v>348</v>
      </c>
      <c r="F628" s="33" t="s">
        <v>12039</v>
      </c>
      <c r="G628" s="33" t="str">
        <f t="shared" si="20"/>
        <v>부산화전동</v>
      </c>
      <c r="H628" s="33" t="s">
        <v>10781</v>
      </c>
    </row>
    <row r="629" spans="1:8">
      <c r="A629" s="33" t="s">
        <v>12040</v>
      </c>
      <c r="B629" s="34" t="b">
        <v>1</v>
      </c>
      <c r="C629" s="33">
        <f t="shared" si="18"/>
        <v>45</v>
      </c>
      <c r="D629" s="33" t="s">
        <v>493</v>
      </c>
      <c r="E629" s="33" t="s">
        <v>348</v>
      </c>
      <c r="F629" s="33" t="s">
        <v>12041</v>
      </c>
      <c r="G629" s="33" t="str">
        <f t="shared" si="20"/>
        <v>부산녹산동</v>
      </c>
      <c r="H629" s="33" t="s">
        <v>10781</v>
      </c>
    </row>
    <row r="630" spans="1:8">
      <c r="A630" s="33" t="s">
        <v>12042</v>
      </c>
      <c r="B630" s="34" t="b">
        <v>1</v>
      </c>
      <c r="C630" s="33">
        <f t="shared" si="18"/>
        <v>45</v>
      </c>
      <c r="D630" s="33" t="s">
        <v>493</v>
      </c>
      <c r="E630" s="33" t="s">
        <v>348</v>
      </c>
      <c r="F630" s="33" t="s">
        <v>12043</v>
      </c>
      <c r="G630" s="33" t="str">
        <f t="shared" si="20"/>
        <v>부산생곡동</v>
      </c>
      <c r="H630" s="33" t="s">
        <v>10781</v>
      </c>
    </row>
    <row r="631" spans="1:8">
      <c r="A631" s="33" t="s">
        <v>12044</v>
      </c>
      <c r="B631" s="34" t="b">
        <v>1</v>
      </c>
      <c r="C631" s="33">
        <f t="shared" si="18"/>
        <v>45</v>
      </c>
      <c r="D631" s="33" t="s">
        <v>493</v>
      </c>
      <c r="E631" s="33" t="s">
        <v>348</v>
      </c>
      <c r="F631" s="33" t="s">
        <v>12045</v>
      </c>
      <c r="G631" s="33" t="str">
        <f t="shared" si="20"/>
        <v>부산구랑동</v>
      </c>
      <c r="H631" s="33" t="s">
        <v>10781</v>
      </c>
    </row>
    <row r="632" spans="1:8">
      <c r="A632" s="33" t="s">
        <v>12046</v>
      </c>
      <c r="B632" s="34" t="b">
        <v>1</v>
      </c>
      <c r="C632" s="33">
        <f t="shared" si="18"/>
        <v>45</v>
      </c>
      <c r="D632" s="33" t="s">
        <v>493</v>
      </c>
      <c r="E632" s="33" t="s">
        <v>348</v>
      </c>
      <c r="F632" s="33" t="s">
        <v>12047</v>
      </c>
      <c r="G632" s="33" t="str">
        <f t="shared" si="20"/>
        <v>부산지사동</v>
      </c>
      <c r="H632" s="33" t="s">
        <v>10781</v>
      </c>
    </row>
    <row r="633" spans="1:8">
      <c r="A633" s="33" t="s">
        <v>12048</v>
      </c>
      <c r="B633" s="34" t="b">
        <v>1</v>
      </c>
      <c r="C633" s="33">
        <f t="shared" si="18"/>
        <v>45</v>
      </c>
      <c r="D633" s="33" t="s">
        <v>493</v>
      </c>
      <c r="E633" s="33" t="s">
        <v>348</v>
      </c>
      <c r="F633" s="33" t="s">
        <v>12049</v>
      </c>
      <c r="G633" s="33" t="str">
        <f t="shared" si="20"/>
        <v>부산미음동</v>
      </c>
      <c r="H633" s="33" t="s">
        <v>10781</v>
      </c>
    </row>
    <row r="634" spans="1:8">
      <c r="A634" s="33" t="s">
        <v>12050</v>
      </c>
      <c r="B634" s="34" t="b">
        <v>1</v>
      </c>
      <c r="C634" s="33">
        <f t="shared" si="18"/>
        <v>45</v>
      </c>
      <c r="D634" s="33" t="s">
        <v>493</v>
      </c>
      <c r="E634" s="33" t="s">
        <v>348</v>
      </c>
      <c r="F634" s="33" t="s">
        <v>12051</v>
      </c>
      <c r="G634" s="33" t="str">
        <f t="shared" si="20"/>
        <v>부산범방동</v>
      </c>
      <c r="H634" s="33" t="s">
        <v>10781</v>
      </c>
    </row>
    <row r="635" spans="1:8">
      <c r="A635" s="33" t="s">
        <v>12052</v>
      </c>
      <c r="B635" s="34" t="b">
        <v>1</v>
      </c>
      <c r="C635" s="33">
        <f t="shared" si="18"/>
        <v>45</v>
      </c>
      <c r="D635" s="33" t="s">
        <v>493</v>
      </c>
      <c r="E635" s="33" t="s">
        <v>348</v>
      </c>
      <c r="F635" s="33" t="s">
        <v>12053</v>
      </c>
      <c r="G635" s="33" t="str">
        <f t="shared" si="20"/>
        <v>부산신호동</v>
      </c>
      <c r="H635" s="33" t="s">
        <v>10781</v>
      </c>
    </row>
    <row r="636" spans="1:8">
      <c r="A636" s="33" t="s">
        <v>12054</v>
      </c>
      <c r="B636" s="34" t="b">
        <v>1</v>
      </c>
      <c r="C636" s="33">
        <f t="shared" si="18"/>
        <v>45</v>
      </c>
      <c r="D636" s="33" t="s">
        <v>493</v>
      </c>
      <c r="E636" s="33" t="s">
        <v>348</v>
      </c>
      <c r="F636" s="33" t="s">
        <v>12055</v>
      </c>
      <c r="G636" s="33" t="str">
        <f t="shared" si="20"/>
        <v>부산동선동</v>
      </c>
      <c r="H636" s="33" t="s">
        <v>10781</v>
      </c>
    </row>
    <row r="637" spans="1:8">
      <c r="A637" s="33" t="s">
        <v>12056</v>
      </c>
      <c r="B637" s="34" t="b">
        <v>1</v>
      </c>
      <c r="C637" s="33">
        <f t="shared" si="18"/>
        <v>45</v>
      </c>
      <c r="D637" s="33" t="s">
        <v>493</v>
      </c>
      <c r="E637" s="33" t="s">
        <v>348</v>
      </c>
      <c r="F637" s="33" t="s">
        <v>11271</v>
      </c>
      <c r="G637" s="33" t="str">
        <f t="shared" si="20"/>
        <v>부산성북동</v>
      </c>
      <c r="H637" s="33" t="s">
        <v>10781</v>
      </c>
    </row>
    <row r="638" spans="1:8">
      <c r="A638" s="33" t="s">
        <v>12057</v>
      </c>
      <c r="B638" s="34" t="b">
        <v>1</v>
      </c>
      <c r="C638" s="33">
        <f t="shared" si="18"/>
        <v>45</v>
      </c>
      <c r="D638" s="33" t="s">
        <v>493</v>
      </c>
      <c r="E638" s="33" t="s">
        <v>348</v>
      </c>
      <c r="F638" s="33" t="s">
        <v>12058</v>
      </c>
      <c r="G638" s="33" t="str">
        <f t="shared" ref="G638:G663" si="21">D638&amp;F638</f>
        <v>부산눌차동</v>
      </c>
      <c r="H638" s="33" t="s">
        <v>10781</v>
      </c>
    </row>
    <row r="639" spans="1:8">
      <c r="A639" s="33" t="s">
        <v>12059</v>
      </c>
      <c r="B639" s="34" t="b">
        <v>1</v>
      </c>
      <c r="C639" s="33">
        <f t="shared" si="18"/>
        <v>45</v>
      </c>
      <c r="D639" s="33" t="s">
        <v>493</v>
      </c>
      <c r="E639" s="33" t="s">
        <v>348</v>
      </c>
      <c r="F639" s="33" t="s">
        <v>12060</v>
      </c>
      <c r="G639" s="33" t="str">
        <f t="shared" si="21"/>
        <v>부산천성동</v>
      </c>
      <c r="H639" s="33" t="s">
        <v>10781</v>
      </c>
    </row>
    <row r="640" spans="1:8">
      <c r="A640" s="33" t="s">
        <v>12061</v>
      </c>
      <c r="B640" s="34" t="b">
        <v>1</v>
      </c>
      <c r="C640" s="33">
        <f t="shared" si="18"/>
        <v>45</v>
      </c>
      <c r="D640" s="33" t="s">
        <v>493</v>
      </c>
      <c r="E640" s="33" t="s">
        <v>348</v>
      </c>
      <c r="F640" s="33" t="s">
        <v>12062</v>
      </c>
      <c r="G640" s="33" t="str">
        <f t="shared" si="21"/>
        <v>부산대항동</v>
      </c>
      <c r="H640" s="33" t="s">
        <v>10781</v>
      </c>
    </row>
    <row r="641" spans="1:8">
      <c r="A641" s="33" t="s">
        <v>12063</v>
      </c>
      <c r="B641" s="34" t="b">
        <v>1</v>
      </c>
      <c r="C641" s="33">
        <f t="shared" si="18"/>
        <v>45</v>
      </c>
      <c r="D641" s="33" t="s">
        <v>493</v>
      </c>
      <c r="E641" s="33" t="s">
        <v>1765</v>
      </c>
      <c r="F641" s="33" t="s">
        <v>12064</v>
      </c>
      <c r="G641" s="33" t="str">
        <f t="shared" si="21"/>
        <v>부산거제동</v>
      </c>
      <c r="H641" s="33" t="s">
        <v>10781</v>
      </c>
    </row>
    <row r="642" spans="1:8">
      <c r="A642" s="33" t="s">
        <v>12065</v>
      </c>
      <c r="B642" s="34" t="b">
        <v>1</v>
      </c>
      <c r="C642" s="33">
        <f t="shared" ref="C642:C705" si="22">_xlfn.XLOOKUP(D642,I:I,J:J)</f>
        <v>45</v>
      </c>
      <c r="D642" s="33" t="s">
        <v>493</v>
      </c>
      <c r="E642" s="33" t="s">
        <v>1765</v>
      </c>
      <c r="F642" s="33" t="s">
        <v>12066</v>
      </c>
      <c r="G642" s="33" t="str">
        <f t="shared" si="21"/>
        <v>부산연산동</v>
      </c>
      <c r="H642" s="33" t="s">
        <v>10781</v>
      </c>
    </row>
    <row r="643" spans="1:8">
      <c r="A643" s="33" t="s">
        <v>12067</v>
      </c>
      <c r="B643" s="34" t="b">
        <v>1</v>
      </c>
      <c r="C643" s="33">
        <f t="shared" si="22"/>
        <v>45</v>
      </c>
      <c r="D643" s="33" t="s">
        <v>493</v>
      </c>
      <c r="E643" s="33" t="s">
        <v>2005</v>
      </c>
      <c r="F643" s="33" t="s">
        <v>12068</v>
      </c>
      <c r="G643" s="33" t="str">
        <f t="shared" si="21"/>
        <v>부산망미동</v>
      </c>
      <c r="H643" s="33" t="s">
        <v>10781</v>
      </c>
    </row>
    <row r="644" spans="1:8">
      <c r="A644" s="33" t="s">
        <v>12069</v>
      </c>
      <c r="B644" s="34" t="b">
        <v>1</v>
      </c>
      <c r="C644" s="33">
        <f t="shared" si="22"/>
        <v>45</v>
      </c>
      <c r="D644" s="33" t="s">
        <v>493</v>
      </c>
      <c r="E644" s="33" t="s">
        <v>2005</v>
      </c>
      <c r="F644" s="33" t="s">
        <v>12070</v>
      </c>
      <c r="G644" s="33" t="str">
        <f t="shared" si="21"/>
        <v>부산수영동</v>
      </c>
      <c r="H644" s="33" t="s">
        <v>10781</v>
      </c>
    </row>
    <row r="645" spans="1:8">
      <c r="A645" s="33" t="s">
        <v>12071</v>
      </c>
      <c r="B645" s="34" t="b">
        <v>1</v>
      </c>
      <c r="C645" s="33">
        <f t="shared" si="22"/>
        <v>45</v>
      </c>
      <c r="D645" s="33" t="s">
        <v>493</v>
      </c>
      <c r="E645" s="33" t="s">
        <v>2005</v>
      </c>
      <c r="F645" s="33" t="s">
        <v>12072</v>
      </c>
      <c r="G645" s="33" t="str">
        <f t="shared" si="21"/>
        <v>부산민락동</v>
      </c>
      <c r="H645" s="33" t="s">
        <v>10781</v>
      </c>
    </row>
    <row r="646" spans="1:8">
      <c r="A646" s="33" t="s">
        <v>12073</v>
      </c>
      <c r="B646" s="34" t="b">
        <v>1</v>
      </c>
      <c r="C646" s="33">
        <f t="shared" si="22"/>
        <v>45</v>
      </c>
      <c r="D646" s="33" t="s">
        <v>493</v>
      </c>
      <c r="E646" s="33" t="s">
        <v>2005</v>
      </c>
      <c r="F646" s="33" t="s">
        <v>12074</v>
      </c>
      <c r="G646" s="33" t="str">
        <f t="shared" si="21"/>
        <v>부산광안동</v>
      </c>
      <c r="H646" s="33" t="s">
        <v>10781</v>
      </c>
    </row>
    <row r="647" spans="1:8">
      <c r="A647" s="33" t="s">
        <v>12075</v>
      </c>
      <c r="B647" s="34" t="b">
        <v>1</v>
      </c>
      <c r="C647" s="33">
        <f t="shared" si="22"/>
        <v>45</v>
      </c>
      <c r="D647" s="33" t="s">
        <v>493</v>
      </c>
      <c r="E647" s="33" t="s">
        <v>2005</v>
      </c>
      <c r="F647" s="33" t="s">
        <v>12076</v>
      </c>
      <c r="G647" s="33" t="str">
        <f t="shared" si="21"/>
        <v>부산남천동</v>
      </c>
      <c r="H647" s="33" t="s">
        <v>10781</v>
      </c>
    </row>
    <row r="648" spans="1:8">
      <c r="A648" s="33" t="s">
        <v>12077</v>
      </c>
      <c r="B648" s="34" t="b">
        <v>1</v>
      </c>
      <c r="C648" s="33">
        <f t="shared" si="22"/>
        <v>45</v>
      </c>
      <c r="D648" s="33" t="s">
        <v>493</v>
      </c>
      <c r="E648" s="33" t="s">
        <v>506</v>
      </c>
      <c r="F648" s="33" t="s">
        <v>12078</v>
      </c>
      <c r="G648" s="33" t="str">
        <f t="shared" si="21"/>
        <v>부산삼락동</v>
      </c>
      <c r="H648" s="33" t="s">
        <v>10781</v>
      </c>
    </row>
    <row r="649" spans="1:8">
      <c r="A649" s="33" t="s">
        <v>12079</v>
      </c>
      <c r="B649" s="34" t="b">
        <v>1</v>
      </c>
      <c r="C649" s="33">
        <f t="shared" si="22"/>
        <v>45</v>
      </c>
      <c r="D649" s="33" t="s">
        <v>493</v>
      </c>
      <c r="E649" s="33" t="s">
        <v>506</v>
      </c>
      <c r="F649" s="33" t="s">
        <v>12080</v>
      </c>
      <c r="G649" s="33" t="str">
        <f t="shared" si="21"/>
        <v>부산모라동</v>
      </c>
      <c r="H649" s="33" t="s">
        <v>10781</v>
      </c>
    </row>
    <row r="650" spans="1:8">
      <c r="A650" s="33" t="s">
        <v>12081</v>
      </c>
      <c r="B650" s="34" t="b">
        <v>1</v>
      </c>
      <c r="C650" s="33">
        <f t="shared" si="22"/>
        <v>45</v>
      </c>
      <c r="D650" s="33" t="s">
        <v>493</v>
      </c>
      <c r="E650" s="33" t="s">
        <v>506</v>
      </c>
      <c r="F650" s="33" t="s">
        <v>12082</v>
      </c>
      <c r="G650" s="33" t="str">
        <f t="shared" si="21"/>
        <v>부산덕포동</v>
      </c>
      <c r="H650" s="33" t="s">
        <v>10781</v>
      </c>
    </row>
    <row r="651" spans="1:8">
      <c r="A651" s="33" t="s">
        <v>12083</v>
      </c>
      <c r="B651" s="34" t="b">
        <v>1</v>
      </c>
      <c r="C651" s="33">
        <f t="shared" si="22"/>
        <v>45</v>
      </c>
      <c r="D651" s="33" t="s">
        <v>493</v>
      </c>
      <c r="E651" s="33" t="s">
        <v>506</v>
      </c>
      <c r="F651" s="33" t="s">
        <v>12084</v>
      </c>
      <c r="G651" s="33" t="str">
        <f t="shared" si="21"/>
        <v>부산괘법동</v>
      </c>
      <c r="H651" s="33" t="s">
        <v>10781</v>
      </c>
    </row>
    <row r="652" spans="1:8">
      <c r="A652" s="33" t="s">
        <v>12085</v>
      </c>
      <c r="B652" s="34" t="b">
        <v>1</v>
      </c>
      <c r="C652" s="33">
        <f t="shared" si="22"/>
        <v>45</v>
      </c>
      <c r="D652" s="33" t="s">
        <v>493</v>
      </c>
      <c r="E652" s="33" t="s">
        <v>506</v>
      </c>
      <c r="F652" s="33" t="s">
        <v>12086</v>
      </c>
      <c r="G652" s="33" t="str">
        <f t="shared" si="21"/>
        <v>부산감전동</v>
      </c>
      <c r="H652" s="33" t="s">
        <v>10781</v>
      </c>
    </row>
    <row r="653" spans="1:8">
      <c r="A653" s="33" t="s">
        <v>12087</v>
      </c>
      <c r="B653" s="34" t="b">
        <v>1</v>
      </c>
      <c r="C653" s="33">
        <f t="shared" si="22"/>
        <v>45</v>
      </c>
      <c r="D653" s="33" t="s">
        <v>493</v>
      </c>
      <c r="E653" s="33" t="s">
        <v>506</v>
      </c>
      <c r="F653" s="33" t="s">
        <v>12088</v>
      </c>
      <c r="G653" s="33" t="str">
        <f t="shared" si="21"/>
        <v>부산주례동</v>
      </c>
      <c r="H653" s="33" t="s">
        <v>10781</v>
      </c>
    </row>
    <row r="654" spans="1:8">
      <c r="A654" s="33" t="s">
        <v>12089</v>
      </c>
      <c r="B654" s="34" t="b">
        <v>1</v>
      </c>
      <c r="C654" s="33">
        <f t="shared" si="22"/>
        <v>45</v>
      </c>
      <c r="D654" s="33" t="s">
        <v>493</v>
      </c>
      <c r="E654" s="33" t="s">
        <v>506</v>
      </c>
      <c r="F654" s="33" t="s">
        <v>12090</v>
      </c>
      <c r="G654" s="33" t="str">
        <f t="shared" si="21"/>
        <v>부산학장동</v>
      </c>
      <c r="H654" s="33" t="s">
        <v>10781</v>
      </c>
    </row>
    <row r="655" spans="1:8">
      <c r="A655" s="33" t="s">
        <v>12091</v>
      </c>
      <c r="B655" s="34" t="b">
        <v>1</v>
      </c>
      <c r="C655" s="33">
        <f t="shared" si="22"/>
        <v>45</v>
      </c>
      <c r="D655" s="33" t="s">
        <v>493</v>
      </c>
      <c r="E655" s="33" t="s">
        <v>506</v>
      </c>
      <c r="F655" s="33" t="s">
        <v>12092</v>
      </c>
      <c r="G655" s="33" t="str">
        <f t="shared" si="21"/>
        <v>부산엄궁동</v>
      </c>
      <c r="H655" s="33" t="s">
        <v>10781</v>
      </c>
    </row>
    <row r="656" spans="1:8">
      <c r="A656" s="33" t="s">
        <v>12093</v>
      </c>
      <c r="B656" s="34" t="b">
        <v>1</v>
      </c>
      <c r="C656" s="33">
        <f t="shared" si="22"/>
        <v>45</v>
      </c>
      <c r="D656" s="33" t="s">
        <v>493</v>
      </c>
      <c r="E656" s="33" t="s">
        <v>2027</v>
      </c>
      <c r="F656" s="33" t="s">
        <v>12094</v>
      </c>
      <c r="G656" s="33" t="str">
        <f t="shared" si="21"/>
        <v>부산기장읍</v>
      </c>
      <c r="H656" s="33" t="s">
        <v>10781</v>
      </c>
    </row>
    <row r="657" spans="1:8">
      <c r="A657" s="33" t="s">
        <v>12095</v>
      </c>
      <c r="B657" s="34" t="b">
        <v>1</v>
      </c>
      <c r="C657" s="33">
        <f t="shared" si="22"/>
        <v>45</v>
      </c>
      <c r="D657" s="33" t="s">
        <v>493</v>
      </c>
      <c r="E657" s="33" t="s">
        <v>2027</v>
      </c>
      <c r="F657" s="33" t="s">
        <v>12096</v>
      </c>
      <c r="G657" s="33" t="str">
        <f t="shared" si="21"/>
        <v>부산장안읍</v>
      </c>
      <c r="H657" s="33" t="s">
        <v>10781</v>
      </c>
    </row>
    <row r="658" spans="1:8">
      <c r="A658" s="33" t="s">
        <v>12097</v>
      </c>
      <c r="B658" s="34" t="b">
        <v>1</v>
      </c>
      <c r="C658" s="33">
        <f t="shared" si="22"/>
        <v>45</v>
      </c>
      <c r="D658" s="33" t="s">
        <v>493</v>
      </c>
      <c r="E658" s="33" t="s">
        <v>2027</v>
      </c>
      <c r="F658" s="33" t="s">
        <v>12098</v>
      </c>
      <c r="G658" s="33" t="str">
        <f t="shared" si="21"/>
        <v>부산정관읍</v>
      </c>
      <c r="H658" s="33" t="s">
        <v>10781</v>
      </c>
    </row>
    <row r="659" spans="1:8">
      <c r="A659" s="33" t="s">
        <v>12099</v>
      </c>
      <c r="B659" s="34" t="b">
        <v>1</v>
      </c>
      <c r="C659" s="33">
        <f t="shared" si="22"/>
        <v>45</v>
      </c>
      <c r="D659" s="33" t="s">
        <v>493</v>
      </c>
      <c r="E659" s="33" t="s">
        <v>2027</v>
      </c>
      <c r="F659" s="33" t="s">
        <v>12100</v>
      </c>
      <c r="G659" s="33" t="str">
        <f t="shared" si="21"/>
        <v>부산일광읍</v>
      </c>
      <c r="H659" s="33" t="s">
        <v>10781</v>
      </c>
    </row>
    <row r="660" spans="1:8">
      <c r="A660" s="33" t="s">
        <v>12101</v>
      </c>
      <c r="B660" s="34" t="b">
        <v>1</v>
      </c>
      <c r="C660" s="33">
        <f t="shared" si="22"/>
        <v>45</v>
      </c>
      <c r="D660" s="33" t="s">
        <v>493</v>
      </c>
      <c r="E660" s="33" t="s">
        <v>2027</v>
      </c>
      <c r="F660" s="33" t="s">
        <v>12102</v>
      </c>
      <c r="G660" s="33" t="str">
        <f t="shared" si="21"/>
        <v>부산철마면</v>
      </c>
      <c r="H660" s="33" t="s">
        <v>10781</v>
      </c>
    </row>
    <row r="661" spans="1:8">
      <c r="A661" s="33" t="s">
        <v>12103</v>
      </c>
      <c r="B661" s="34" t="b">
        <v>1</v>
      </c>
      <c r="C661" s="33">
        <f t="shared" si="22"/>
        <v>42</v>
      </c>
      <c r="D661" s="33" t="s">
        <v>309</v>
      </c>
      <c r="E661" s="33" t="s">
        <v>302</v>
      </c>
      <c r="F661" s="33" t="s">
        <v>12104</v>
      </c>
      <c r="G661" s="33" t="str">
        <f t="shared" si="21"/>
        <v>대구동인동1가</v>
      </c>
      <c r="H661" s="33" t="s">
        <v>10781</v>
      </c>
    </row>
    <row r="662" spans="1:8">
      <c r="A662" s="33" t="s">
        <v>12105</v>
      </c>
      <c r="B662" s="34" t="b">
        <v>1</v>
      </c>
      <c r="C662" s="33">
        <f t="shared" si="22"/>
        <v>42</v>
      </c>
      <c r="D662" s="33" t="s">
        <v>309</v>
      </c>
      <c r="E662" s="33" t="s">
        <v>302</v>
      </c>
      <c r="F662" s="33" t="s">
        <v>12106</v>
      </c>
      <c r="G662" s="33" t="str">
        <f t="shared" si="21"/>
        <v>대구동인동2가</v>
      </c>
      <c r="H662" s="33" t="s">
        <v>10781</v>
      </c>
    </row>
    <row r="663" spans="1:8">
      <c r="A663" s="33" t="s">
        <v>12107</v>
      </c>
      <c r="B663" s="34" t="b">
        <v>1</v>
      </c>
      <c r="C663" s="33">
        <f t="shared" si="22"/>
        <v>42</v>
      </c>
      <c r="D663" s="33" t="s">
        <v>309</v>
      </c>
      <c r="E663" s="33" t="s">
        <v>302</v>
      </c>
      <c r="F663" s="33" t="s">
        <v>12108</v>
      </c>
      <c r="G663" s="33" t="str">
        <f t="shared" si="21"/>
        <v>대구동인동3가</v>
      </c>
      <c r="H663" s="33" t="s">
        <v>10781</v>
      </c>
    </row>
    <row r="664" spans="1:8">
      <c r="A664" s="33" t="s">
        <v>12109</v>
      </c>
      <c r="B664" s="34" t="b">
        <v>1</v>
      </c>
      <c r="C664" s="33">
        <f t="shared" si="22"/>
        <v>42</v>
      </c>
      <c r="D664" s="33" t="s">
        <v>309</v>
      </c>
      <c r="E664" s="33" t="s">
        <v>302</v>
      </c>
      <c r="F664" s="33" t="s">
        <v>12110</v>
      </c>
      <c r="G664" s="33" t="str">
        <f t="shared" ref="G664:G727" si="23">D664&amp;F664</f>
        <v>대구동인동4가</v>
      </c>
      <c r="H664" s="33" t="s">
        <v>10781</v>
      </c>
    </row>
    <row r="665" spans="1:8">
      <c r="A665" s="33" t="s">
        <v>12111</v>
      </c>
      <c r="B665" s="34" t="b">
        <v>1</v>
      </c>
      <c r="C665" s="33">
        <f t="shared" si="22"/>
        <v>42</v>
      </c>
      <c r="D665" s="33" t="s">
        <v>309</v>
      </c>
      <c r="E665" s="33" t="s">
        <v>302</v>
      </c>
      <c r="F665" s="33" t="s">
        <v>12112</v>
      </c>
      <c r="G665" s="33" t="str">
        <f t="shared" si="23"/>
        <v>대구삼덕동1가</v>
      </c>
      <c r="H665" s="33" t="s">
        <v>10781</v>
      </c>
    </row>
    <row r="666" spans="1:8">
      <c r="A666" s="33" t="s">
        <v>12113</v>
      </c>
      <c r="B666" s="34" t="b">
        <v>1</v>
      </c>
      <c r="C666" s="33">
        <f t="shared" si="22"/>
        <v>42</v>
      </c>
      <c r="D666" s="33" t="s">
        <v>309</v>
      </c>
      <c r="E666" s="33" t="s">
        <v>302</v>
      </c>
      <c r="F666" s="33" t="s">
        <v>12114</v>
      </c>
      <c r="G666" s="33" t="str">
        <f t="shared" si="23"/>
        <v>대구삼덕동2가</v>
      </c>
      <c r="H666" s="33" t="s">
        <v>10781</v>
      </c>
    </row>
    <row r="667" spans="1:8">
      <c r="A667" s="33" t="s">
        <v>12115</v>
      </c>
      <c r="B667" s="34" t="b">
        <v>1</v>
      </c>
      <c r="C667" s="33">
        <f t="shared" si="22"/>
        <v>42</v>
      </c>
      <c r="D667" s="33" t="s">
        <v>309</v>
      </c>
      <c r="E667" s="33" t="s">
        <v>302</v>
      </c>
      <c r="F667" s="33" t="s">
        <v>12116</v>
      </c>
      <c r="G667" s="33" t="str">
        <f t="shared" si="23"/>
        <v>대구삼덕동3가</v>
      </c>
      <c r="H667" s="33" t="s">
        <v>10781</v>
      </c>
    </row>
    <row r="668" spans="1:8">
      <c r="A668" s="33" t="s">
        <v>12117</v>
      </c>
      <c r="B668" s="34" t="b">
        <v>1</v>
      </c>
      <c r="C668" s="33">
        <f t="shared" si="22"/>
        <v>42</v>
      </c>
      <c r="D668" s="33" t="s">
        <v>309</v>
      </c>
      <c r="E668" s="33" t="s">
        <v>302</v>
      </c>
      <c r="F668" s="33" t="s">
        <v>12118</v>
      </c>
      <c r="G668" s="33" t="str">
        <f t="shared" si="23"/>
        <v>대구봉산동</v>
      </c>
      <c r="H668" s="33" t="s">
        <v>10781</v>
      </c>
    </row>
    <row r="669" spans="1:8">
      <c r="A669" s="33" t="s">
        <v>12119</v>
      </c>
      <c r="B669" s="34" t="b">
        <v>1</v>
      </c>
      <c r="C669" s="33">
        <f t="shared" si="22"/>
        <v>42</v>
      </c>
      <c r="D669" s="33" t="s">
        <v>309</v>
      </c>
      <c r="E669" s="33" t="s">
        <v>302</v>
      </c>
      <c r="F669" s="33" t="s">
        <v>12120</v>
      </c>
      <c r="G669" s="33" t="str">
        <f t="shared" si="23"/>
        <v>대구장관동</v>
      </c>
      <c r="H669" s="33" t="s">
        <v>10781</v>
      </c>
    </row>
    <row r="670" spans="1:8">
      <c r="A670" s="33" t="s">
        <v>12121</v>
      </c>
      <c r="B670" s="34" t="b">
        <v>1</v>
      </c>
      <c r="C670" s="33">
        <f t="shared" si="22"/>
        <v>42</v>
      </c>
      <c r="D670" s="33" t="s">
        <v>309</v>
      </c>
      <c r="E670" s="33" t="s">
        <v>302</v>
      </c>
      <c r="F670" s="33" t="s">
        <v>12122</v>
      </c>
      <c r="G670" s="33" t="str">
        <f t="shared" si="23"/>
        <v>대구상서동</v>
      </c>
      <c r="H670" s="33" t="s">
        <v>10781</v>
      </c>
    </row>
    <row r="671" spans="1:8">
      <c r="A671" s="33" t="s">
        <v>12123</v>
      </c>
      <c r="B671" s="34" t="b">
        <v>1</v>
      </c>
      <c r="C671" s="33">
        <f t="shared" si="22"/>
        <v>42</v>
      </c>
      <c r="D671" s="33" t="s">
        <v>309</v>
      </c>
      <c r="E671" s="33" t="s">
        <v>302</v>
      </c>
      <c r="F671" s="33" t="s">
        <v>12124</v>
      </c>
      <c r="G671" s="33" t="str">
        <f t="shared" si="23"/>
        <v>대구수동</v>
      </c>
      <c r="H671" s="33" t="s">
        <v>10781</v>
      </c>
    </row>
    <row r="672" spans="1:8">
      <c r="A672" s="33" t="s">
        <v>12125</v>
      </c>
      <c r="B672" s="34" t="b">
        <v>1</v>
      </c>
      <c r="C672" s="33">
        <f t="shared" si="22"/>
        <v>42</v>
      </c>
      <c r="D672" s="33" t="s">
        <v>309</v>
      </c>
      <c r="E672" s="33" t="s">
        <v>302</v>
      </c>
      <c r="F672" s="33" t="s">
        <v>12126</v>
      </c>
      <c r="G672" s="33" t="str">
        <f t="shared" si="23"/>
        <v>대구덕산동</v>
      </c>
      <c r="H672" s="33" t="s">
        <v>10781</v>
      </c>
    </row>
    <row r="673" spans="1:8">
      <c r="A673" s="33" t="s">
        <v>12127</v>
      </c>
      <c r="B673" s="34" t="b">
        <v>1</v>
      </c>
      <c r="C673" s="33">
        <f t="shared" si="22"/>
        <v>42</v>
      </c>
      <c r="D673" s="33" t="s">
        <v>309</v>
      </c>
      <c r="E673" s="33" t="s">
        <v>302</v>
      </c>
      <c r="F673" s="33" t="s">
        <v>10847</v>
      </c>
      <c r="G673" s="33" t="str">
        <f t="shared" si="23"/>
        <v>대구종로1가</v>
      </c>
      <c r="H673" s="33" t="s">
        <v>10781</v>
      </c>
    </row>
    <row r="674" spans="1:8">
      <c r="A674" s="33" t="s">
        <v>12128</v>
      </c>
      <c r="B674" s="34" t="b">
        <v>1</v>
      </c>
      <c r="C674" s="33">
        <f t="shared" si="22"/>
        <v>42</v>
      </c>
      <c r="D674" s="33" t="s">
        <v>309</v>
      </c>
      <c r="E674" s="33" t="s">
        <v>302</v>
      </c>
      <c r="F674" s="33" t="s">
        <v>10871</v>
      </c>
      <c r="G674" s="33" t="str">
        <f t="shared" si="23"/>
        <v>대구종로2가</v>
      </c>
      <c r="H674" s="33" t="s">
        <v>10781</v>
      </c>
    </row>
    <row r="675" spans="1:8">
      <c r="A675" s="33" t="s">
        <v>12129</v>
      </c>
      <c r="B675" s="34" t="b">
        <v>1</v>
      </c>
      <c r="C675" s="33">
        <f t="shared" si="22"/>
        <v>42</v>
      </c>
      <c r="D675" s="33" t="s">
        <v>309</v>
      </c>
      <c r="E675" s="33" t="s">
        <v>302</v>
      </c>
      <c r="F675" s="33" t="s">
        <v>12130</v>
      </c>
      <c r="G675" s="33" t="str">
        <f t="shared" si="23"/>
        <v>대구사일동</v>
      </c>
      <c r="H675" s="33" t="s">
        <v>10781</v>
      </c>
    </row>
    <row r="676" spans="1:8">
      <c r="A676" s="33" t="s">
        <v>12131</v>
      </c>
      <c r="B676" s="34" t="b">
        <v>1</v>
      </c>
      <c r="C676" s="33">
        <f t="shared" si="22"/>
        <v>42</v>
      </c>
      <c r="D676" s="33" t="s">
        <v>309</v>
      </c>
      <c r="E676" s="33" t="s">
        <v>302</v>
      </c>
      <c r="F676" s="33" t="s">
        <v>12132</v>
      </c>
      <c r="G676" s="33" t="str">
        <f t="shared" si="23"/>
        <v>대구동일동</v>
      </c>
      <c r="H676" s="33" t="s">
        <v>10781</v>
      </c>
    </row>
    <row r="677" spans="1:8">
      <c r="A677" s="33" t="s">
        <v>12133</v>
      </c>
      <c r="B677" s="34" t="b">
        <v>1</v>
      </c>
      <c r="C677" s="33">
        <f t="shared" si="22"/>
        <v>42</v>
      </c>
      <c r="D677" s="33" t="s">
        <v>309</v>
      </c>
      <c r="E677" s="33" t="s">
        <v>302</v>
      </c>
      <c r="F677" s="33" t="s">
        <v>12134</v>
      </c>
      <c r="G677" s="33" t="str">
        <f t="shared" si="23"/>
        <v>대구남일동</v>
      </c>
      <c r="H677" s="33" t="s">
        <v>10781</v>
      </c>
    </row>
    <row r="678" spans="1:8">
      <c r="A678" s="33" t="s">
        <v>12135</v>
      </c>
      <c r="B678" s="34" t="b">
        <v>1</v>
      </c>
      <c r="C678" s="33">
        <f t="shared" si="22"/>
        <v>42</v>
      </c>
      <c r="D678" s="33" t="s">
        <v>309</v>
      </c>
      <c r="E678" s="33" t="s">
        <v>302</v>
      </c>
      <c r="F678" s="33" t="s">
        <v>12136</v>
      </c>
      <c r="G678" s="33" t="str">
        <f t="shared" si="23"/>
        <v>대구전동</v>
      </c>
      <c r="H678" s="33" t="s">
        <v>10781</v>
      </c>
    </row>
    <row r="679" spans="1:8">
      <c r="A679" s="33" t="s">
        <v>12137</v>
      </c>
      <c r="B679" s="34" t="b">
        <v>1</v>
      </c>
      <c r="C679" s="33">
        <f t="shared" si="22"/>
        <v>42</v>
      </c>
      <c r="D679" s="33" t="s">
        <v>309</v>
      </c>
      <c r="E679" s="33" t="s">
        <v>302</v>
      </c>
      <c r="F679" s="33" t="s">
        <v>12138</v>
      </c>
      <c r="G679" s="33" t="str">
        <f t="shared" si="23"/>
        <v>대구동성로3가</v>
      </c>
      <c r="H679" s="33" t="s">
        <v>10781</v>
      </c>
    </row>
    <row r="680" spans="1:8">
      <c r="A680" s="33" t="s">
        <v>12139</v>
      </c>
      <c r="B680" s="34" t="b">
        <v>1</v>
      </c>
      <c r="C680" s="33">
        <f t="shared" si="22"/>
        <v>42</v>
      </c>
      <c r="D680" s="33" t="s">
        <v>309</v>
      </c>
      <c r="E680" s="33" t="s">
        <v>302</v>
      </c>
      <c r="F680" s="33" t="s">
        <v>12140</v>
      </c>
      <c r="G680" s="33" t="str">
        <f t="shared" si="23"/>
        <v>대구동문동</v>
      </c>
      <c r="H680" s="33" t="s">
        <v>10781</v>
      </c>
    </row>
    <row r="681" spans="1:8">
      <c r="A681" s="33" t="s">
        <v>12141</v>
      </c>
      <c r="B681" s="34" t="b">
        <v>1</v>
      </c>
      <c r="C681" s="33">
        <f t="shared" si="22"/>
        <v>42</v>
      </c>
      <c r="D681" s="33" t="s">
        <v>309</v>
      </c>
      <c r="E681" s="33" t="s">
        <v>302</v>
      </c>
      <c r="F681" s="33" t="s">
        <v>12142</v>
      </c>
      <c r="G681" s="33" t="str">
        <f t="shared" si="23"/>
        <v>대구문화동</v>
      </c>
      <c r="H681" s="33" t="s">
        <v>10781</v>
      </c>
    </row>
    <row r="682" spans="1:8">
      <c r="A682" s="33" t="s">
        <v>12143</v>
      </c>
      <c r="B682" s="34" t="b">
        <v>1</v>
      </c>
      <c r="C682" s="33">
        <f t="shared" si="22"/>
        <v>42</v>
      </c>
      <c r="D682" s="33" t="s">
        <v>309</v>
      </c>
      <c r="E682" s="33" t="s">
        <v>302</v>
      </c>
      <c r="F682" s="33" t="s">
        <v>10849</v>
      </c>
      <c r="G682" s="33" t="str">
        <f t="shared" si="23"/>
        <v>대구공평동</v>
      </c>
      <c r="H682" s="33" t="s">
        <v>10781</v>
      </c>
    </row>
    <row r="683" spans="1:8">
      <c r="A683" s="33" t="s">
        <v>12144</v>
      </c>
      <c r="B683" s="34" t="b">
        <v>1</v>
      </c>
      <c r="C683" s="33">
        <f t="shared" si="22"/>
        <v>42</v>
      </c>
      <c r="D683" s="33" t="s">
        <v>309</v>
      </c>
      <c r="E683" s="33" t="s">
        <v>302</v>
      </c>
      <c r="F683" s="33" t="s">
        <v>12145</v>
      </c>
      <c r="G683" s="33" t="str">
        <f t="shared" si="23"/>
        <v>대구동성로2가</v>
      </c>
      <c r="H683" s="33" t="s">
        <v>10781</v>
      </c>
    </row>
    <row r="684" spans="1:8">
      <c r="A684" s="33" t="s">
        <v>12146</v>
      </c>
      <c r="B684" s="34" t="b">
        <v>1</v>
      </c>
      <c r="C684" s="33">
        <f t="shared" si="22"/>
        <v>42</v>
      </c>
      <c r="D684" s="33" t="s">
        <v>309</v>
      </c>
      <c r="E684" s="33" t="s">
        <v>302</v>
      </c>
      <c r="F684" s="33" t="s">
        <v>10975</v>
      </c>
      <c r="G684" s="33" t="str">
        <f t="shared" si="23"/>
        <v>대구태평로1가</v>
      </c>
      <c r="H684" s="33" t="s">
        <v>10781</v>
      </c>
    </row>
    <row r="685" spans="1:8">
      <c r="A685" s="33" t="s">
        <v>12147</v>
      </c>
      <c r="B685" s="34" t="b">
        <v>1</v>
      </c>
      <c r="C685" s="33">
        <f t="shared" si="22"/>
        <v>42</v>
      </c>
      <c r="D685" s="33" t="s">
        <v>309</v>
      </c>
      <c r="E685" s="33" t="s">
        <v>302</v>
      </c>
      <c r="F685" s="33" t="s">
        <v>12148</v>
      </c>
      <c r="G685" s="33" t="str">
        <f t="shared" si="23"/>
        <v>대구교동</v>
      </c>
      <c r="H685" s="33" t="s">
        <v>10781</v>
      </c>
    </row>
    <row r="686" spans="1:8">
      <c r="A686" s="33" t="s">
        <v>12149</v>
      </c>
      <c r="B686" s="34" t="b">
        <v>1</v>
      </c>
      <c r="C686" s="33">
        <f t="shared" si="22"/>
        <v>42</v>
      </c>
      <c r="D686" s="33" t="s">
        <v>309</v>
      </c>
      <c r="E686" s="33" t="s">
        <v>302</v>
      </c>
      <c r="F686" s="33" t="s">
        <v>12150</v>
      </c>
      <c r="G686" s="33" t="str">
        <f t="shared" si="23"/>
        <v>대구용덕동</v>
      </c>
      <c r="H686" s="33" t="s">
        <v>10781</v>
      </c>
    </row>
    <row r="687" spans="1:8">
      <c r="A687" s="33" t="s">
        <v>12151</v>
      </c>
      <c r="B687" s="34" t="b">
        <v>1</v>
      </c>
      <c r="C687" s="33">
        <f t="shared" si="22"/>
        <v>42</v>
      </c>
      <c r="D687" s="33" t="s">
        <v>309</v>
      </c>
      <c r="E687" s="33" t="s">
        <v>302</v>
      </c>
      <c r="F687" s="33" t="s">
        <v>12152</v>
      </c>
      <c r="G687" s="33" t="str">
        <f t="shared" si="23"/>
        <v>대구상덕동</v>
      </c>
      <c r="H687" s="33" t="s">
        <v>10781</v>
      </c>
    </row>
    <row r="688" spans="1:8">
      <c r="A688" s="33" t="s">
        <v>12153</v>
      </c>
      <c r="B688" s="34" t="b">
        <v>1</v>
      </c>
      <c r="C688" s="33">
        <f t="shared" si="22"/>
        <v>42</v>
      </c>
      <c r="D688" s="33" t="s">
        <v>309</v>
      </c>
      <c r="E688" s="33" t="s">
        <v>302</v>
      </c>
      <c r="F688" s="33" t="s">
        <v>12154</v>
      </c>
      <c r="G688" s="33" t="str">
        <f t="shared" si="23"/>
        <v>대구완전동</v>
      </c>
      <c r="H688" s="33" t="s">
        <v>10781</v>
      </c>
    </row>
    <row r="689" spans="1:8">
      <c r="A689" s="33" t="s">
        <v>12155</v>
      </c>
      <c r="B689" s="34" t="b">
        <v>1</v>
      </c>
      <c r="C689" s="33">
        <f t="shared" si="22"/>
        <v>42</v>
      </c>
      <c r="D689" s="33" t="s">
        <v>309</v>
      </c>
      <c r="E689" s="33" t="s">
        <v>302</v>
      </c>
      <c r="F689" s="33" t="s">
        <v>11157</v>
      </c>
      <c r="G689" s="33" t="str">
        <f t="shared" si="23"/>
        <v>대구도원동</v>
      </c>
      <c r="H689" s="33" t="s">
        <v>10781</v>
      </c>
    </row>
    <row r="690" spans="1:8">
      <c r="A690" s="33" t="s">
        <v>12156</v>
      </c>
      <c r="B690" s="34" t="b">
        <v>1</v>
      </c>
      <c r="C690" s="33">
        <f t="shared" si="22"/>
        <v>42</v>
      </c>
      <c r="D690" s="33" t="s">
        <v>309</v>
      </c>
      <c r="E690" s="33" t="s">
        <v>302</v>
      </c>
      <c r="F690" s="33" t="s">
        <v>12157</v>
      </c>
      <c r="G690" s="33" t="str">
        <f t="shared" si="23"/>
        <v>대구수창동</v>
      </c>
      <c r="H690" s="33" t="s">
        <v>10781</v>
      </c>
    </row>
    <row r="691" spans="1:8">
      <c r="A691" s="33" t="s">
        <v>12158</v>
      </c>
      <c r="B691" s="34" t="b">
        <v>1</v>
      </c>
      <c r="C691" s="33">
        <f t="shared" si="22"/>
        <v>42</v>
      </c>
      <c r="D691" s="33" t="s">
        <v>309</v>
      </c>
      <c r="E691" s="33" t="s">
        <v>302</v>
      </c>
      <c r="F691" s="33" t="s">
        <v>12159</v>
      </c>
      <c r="G691" s="33" t="str">
        <f t="shared" si="23"/>
        <v>대구태평로3가</v>
      </c>
      <c r="H691" s="33" t="s">
        <v>10781</v>
      </c>
    </row>
    <row r="692" spans="1:8">
      <c r="A692" s="33" t="s">
        <v>12160</v>
      </c>
      <c r="B692" s="34" t="b">
        <v>1</v>
      </c>
      <c r="C692" s="33">
        <f t="shared" si="22"/>
        <v>42</v>
      </c>
      <c r="D692" s="33" t="s">
        <v>309</v>
      </c>
      <c r="E692" s="33" t="s">
        <v>302</v>
      </c>
      <c r="F692" s="33" t="s">
        <v>12161</v>
      </c>
      <c r="G692" s="33" t="str">
        <f t="shared" si="23"/>
        <v>대구인교동</v>
      </c>
      <c r="H692" s="33" t="s">
        <v>10781</v>
      </c>
    </row>
    <row r="693" spans="1:8">
      <c r="A693" s="33" t="s">
        <v>12162</v>
      </c>
      <c r="B693" s="34" t="b">
        <v>1</v>
      </c>
      <c r="C693" s="33">
        <f t="shared" si="22"/>
        <v>42</v>
      </c>
      <c r="D693" s="33" t="s">
        <v>309</v>
      </c>
      <c r="E693" s="33" t="s">
        <v>302</v>
      </c>
      <c r="F693" s="33" t="s">
        <v>12163</v>
      </c>
      <c r="G693" s="33" t="str">
        <f t="shared" si="23"/>
        <v>대구서야동</v>
      </c>
      <c r="H693" s="33" t="s">
        <v>10781</v>
      </c>
    </row>
    <row r="694" spans="1:8">
      <c r="A694" s="33" t="s">
        <v>12164</v>
      </c>
      <c r="B694" s="34" t="b">
        <v>1</v>
      </c>
      <c r="C694" s="33">
        <f t="shared" si="22"/>
        <v>42</v>
      </c>
      <c r="D694" s="33" t="s">
        <v>309</v>
      </c>
      <c r="E694" s="33" t="s">
        <v>302</v>
      </c>
      <c r="F694" s="33" t="s">
        <v>12165</v>
      </c>
      <c r="G694" s="33" t="str">
        <f t="shared" si="23"/>
        <v>대구서성로1가</v>
      </c>
      <c r="H694" s="33" t="s">
        <v>10781</v>
      </c>
    </row>
    <row r="695" spans="1:8">
      <c r="A695" s="33" t="s">
        <v>12166</v>
      </c>
      <c r="B695" s="34" t="b">
        <v>1</v>
      </c>
      <c r="C695" s="33">
        <f t="shared" si="22"/>
        <v>42</v>
      </c>
      <c r="D695" s="33" t="s">
        <v>309</v>
      </c>
      <c r="E695" s="33" t="s">
        <v>302</v>
      </c>
      <c r="F695" s="33" t="s">
        <v>12167</v>
      </c>
      <c r="G695" s="33" t="str">
        <f t="shared" si="23"/>
        <v>대구시장북로</v>
      </c>
      <c r="H695" s="33" t="s">
        <v>10781</v>
      </c>
    </row>
    <row r="696" spans="1:8">
      <c r="A696" s="33" t="s">
        <v>12168</v>
      </c>
      <c r="B696" s="34" t="b">
        <v>1</v>
      </c>
      <c r="C696" s="33">
        <f t="shared" si="22"/>
        <v>42</v>
      </c>
      <c r="D696" s="33" t="s">
        <v>309</v>
      </c>
      <c r="E696" s="33" t="s">
        <v>302</v>
      </c>
      <c r="F696" s="33" t="s">
        <v>12169</v>
      </c>
      <c r="G696" s="33" t="str">
        <f t="shared" si="23"/>
        <v>대구하서동</v>
      </c>
      <c r="H696" s="33" t="s">
        <v>10781</v>
      </c>
    </row>
    <row r="697" spans="1:8">
      <c r="A697" s="33" t="s">
        <v>12170</v>
      </c>
      <c r="B697" s="34" t="b">
        <v>1</v>
      </c>
      <c r="C697" s="33">
        <f t="shared" si="22"/>
        <v>42</v>
      </c>
      <c r="D697" s="33" t="s">
        <v>309</v>
      </c>
      <c r="E697" s="33" t="s">
        <v>302</v>
      </c>
      <c r="F697" s="33" t="s">
        <v>12171</v>
      </c>
      <c r="G697" s="33" t="str">
        <f t="shared" si="23"/>
        <v>대구남성로</v>
      </c>
      <c r="H697" s="33" t="s">
        <v>10781</v>
      </c>
    </row>
    <row r="698" spans="1:8">
      <c r="A698" s="33" t="s">
        <v>12172</v>
      </c>
      <c r="B698" s="34" t="b">
        <v>1</v>
      </c>
      <c r="C698" s="33">
        <f t="shared" si="22"/>
        <v>42</v>
      </c>
      <c r="D698" s="33" t="s">
        <v>309</v>
      </c>
      <c r="E698" s="33" t="s">
        <v>302</v>
      </c>
      <c r="F698" s="33" t="s">
        <v>12173</v>
      </c>
      <c r="G698" s="33" t="str">
        <f t="shared" si="23"/>
        <v>대구계산동1가</v>
      </c>
      <c r="H698" s="33" t="s">
        <v>10781</v>
      </c>
    </row>
    <row r="699" spans="1:8">
      <c r="A699" s="33" t="s">
        <v>12174</v>
      </c>
      <c r="B699" s="34" t="b">
        <v>1</v>
      </c>
      <c r="C699" s="33">
        <f t="shared" si="22"/>
        <v>42</v>
      </c>
      <c r="D699" s="33" t="s">
        <v>309</v>
      </c>
      <c r="E699" s="33" t="s">
        <v>302</v>
      </c>
      <c r="F699" s="33" t="s">
        <v>12175</v>
      </c>
      <c r="G699" s="33" t="str">
        <f t="shared" si="23"/>
        <v>대구계산동2가</v>
      </c>
      <c r="H699" s="33" t="s">
        <v>10781</v>
      </c>
    </row>
    <row r="700" spans="1:8">
      <c r="A700" s="33" t="s">
        <v>12176</v>
      </c>
      <c r="B700" s="34" t="b">
        <v>1</v>
      </c>
      <c r="C700" s="33">
        <f t="shared" si="22"/>
        <v>42</v>
      </c>
      <c r="D700" s="33" t="s">
        <v>309</v>
      </c>
      <c r="E700" s="33" t="s">
        <v>302</v>
      </c>
      <c r="F700" s="33" t="s">
        <v>12177</v>
      </c>
      <c r="G700" s="33" t="str">
        <f t="shared" si="23"/>
        <v>대구동산동</v>
      </c>
      <c r="H700" s="33" t="s">
        <v>10781</v>
      </c>
    </row>
    <row r="701" spans="1:8">
      <c r="A701" s="33" t="s">
        <v>12178</v>
      </c>
      <c r="B701" s="34" t="b">
        <v>1</v>
      </c>
      <c r="C701" s="33">
        <f t="shared" si="22"/>
        <v>42</v>
      </c>
      <c r="D701" s="33" t="s">
        <v>309</v>
      </c>
      <c r="E701" s="33" t="s">
        <v>302</v>
      </c>
      <c r="F701" s="33" t="s">
        <v>12179</v>
      </c>
      <c r="G701" s="33" t="str">
        <f t="shared" si="23"/>
        <v>대구서문로2가</v>
      </c>
      <c r="H701" s="33" t="s">
        <v>10781</v>
      </c>
    </row>
    <row r="702" spans="1:8">
      <c r="A702" s="33" t="s">
        <v>12180</v>
      </c>
      <c r="B702" s="34" t="b">
        <v>1</v>
      </c>
      <c r="C702" s="33">
        <f t="shared" si="22"/>
        <v>42</v>
      </c>
      <c r="D702" s="33" t="s">
        <v>309</v>
      </c>
      <c r="E702" s="33" t="s">
        <v>302</v>
      </c>
      <c r="F702" s="33" t="s">
        <v>12181</v>
      </c>
      <c r="G702" s="33" t="str">
        <f t="shared" si="23"/>
        <v>대구서성로2가</v>
      </c>
      <c r="H702" s="33" t="s">
        <v>10781</v>
      </c>
    </row>
    <row r="703" spans="1:8">
      <c r="A703" s="33" t="s">
        <v>12182</v>
      </c>
      <c r="B703" s="34" t="b">
        <v>1</v>
      </c>
      <c r="C703" s="33">
        <f t="shared" si="22"/>
        <v>42</v>
      </c>
      <c r="D703" s="33" t="s">
        <v>309</v>
      </c>
      <c r="E703" s="33" t="s">
        <v>302</v>
      </c>
      <c r="F703" s="33" t="s">
        <v>12183</v>
      </c>
      <c r="G703" s="33" t="str">
        <f t="shared" si="23"/>
        <v>대구포정동</v>
      </c>
      <c r="H703" s="33" t="s">
        <v>10781</v>
      </c>
    </row>
    <row r="704" spans="1:8">
      <c r="A704" s="33" t="s">
        <v>12184</v>
      </c>
      <c r="B704" s="34" t="b">
        <v>1</v>
      </c>
      <c r="C704" s="33">
        <f t="shared" si="22"/>
        <v>42</v>
      </c>
      <c r="D704" s="33" t="s">
        <v>309</v>
      </c>
      <c r="E704" s="33" t="s">
        <v>302</v>
      </c>
      <c r="F704" s="33" t="s">
        <v>12185</v>
      </c>
      <c r="G704" s="33" t="str">
        <f t="shared" si="23"/>
        <v>대구서문로1가</v>
      </c>
      <c r="H704" s="33" t="s">
        <v>10781</v>
      </c>
    </row>
    <row r="705" spans="1:8">
      <c r="A705" s="33" t="s">
        <v>12186</v>
      </c>
      <c r="B705" s="34" t="b">
        <v>1</v>
      </c>
      <c r="C705" s="33">
        <f t="shared" si="22"/>
        <v>42</v>
      </c>
      <c r="D705" s="33" t="s">
        <v>309</v>
      </c>
      <c r="E705" s="33" t="s">
        <v>302</v>
      </c>
      <c r="F705" s="33" t="s">
        <v>12187</v>
      </c>
      <c r="G705" s="33" t="str">
        <f t="shared" si="23"/>
        <v>대구서내동</v>
      </c>
      <c r="H705" s="33" t="s">
        <v>10781</v>
      </c>
    </row>
    <row r="706" spans="1:8">
      <c r="A706" s="33" t="s">
        <v>12188</v>
      </c>
      <c r="B706" s="34" t="b">
        <v>1</v>
      </c>
      <c r="C706" s="33">
        <f t="shared" ref="C706:C769" si="24">_xlfn.XLOOKUP(D706,I:I,J:J)</f>
        <v>42</v>
      </c>
      <c r="D706" s="33" t="s">
        <v>309</v>
      </c>
      <c r="E706" s="33" t="s">
        <v>302</v>
      </c>
      <c r="F706" s="33" t="s">
        <v>12189</v>
      </c>
      <c r="G706" s="33" t="str">
        <f t="shared" si="23"/>
        <v>대구북성로2가</v>
      </c>
      <c r="H706" s="33" t="s">
        <v>10781</v>
      </c>
    </row>
    <row r="707" spans="1:8">
      <c r="A707" s="33" t="s">
        <v>12190</v>
      </c>
      <c r="B707" s="34" t="b">
        <v>1</v>
      </c>
      <c r="C707" s="33">
        <f t="shared" si="24"/>
        <v>42</v>
      </c>
      <c r="D707" s="33" t="s">
        <v>309</v>
      </c>
      <c r="E707" s="33" t="s">
        <v>302</v>
      </c>
      <c r="F707" s="33" t="s">
        <v>12191</v>
      </c>
      <c r="G707" s="33" t="str">
        <f t="shared" si="23"/>
        <v>대구대안동</v>
      </c>
      <c r="H707" s="33" t="s">
        <v>10781</v>
      </c>
    </row>
    <row r="708" spans="1:8">
      <c r="A708" s="33" t="s">
        <v>12192</v>
      </c>
      <c r="B708" s="34" t="b">
        <v>1</v>
      </c>
      <c r="C708" s="33">
        <f t="shared" si="24"/>
        <v>42</v>
      </c>
      <c r="D708" s="33" t="s">
        <v>309</v>
      </c>
      <c r="E708" s="33" t="s">
        <v>302</v>
      </c>
      <c r="F708" s="33" t="s">
        <v>12193</v>
      </c>
      <c r="G708" s="33" t="str">
        <f t="shared" si="23"/>
        <v>대구동성로1가</v>
      </c>
      <c r="H708" s="33" t="s">
        <v>10781</v>
      </c>
    </row>
    <row r="709" spans="1:8">
      <c r="A709" s="33" t="s">
        <v>12194</v>
      </c>
      <c r="B709" s="34" t="b">
        <v>1</v>
      </c>
      <c r="C709" s="33">
        <f t="shared" si="24"/>
        <v>42</v>
      </c>
      <c r="D709" s="33" t="s">
        <v>309</v>
      </c>
      <c r="E709" s="33" t="s">
        <v>302</v>
      </c>
      <c r="F709" s="33" t="s">
        <v>10997</v>
      </c>
      <c r="G709" s="33" t="str">
        <f t="shared" si="23"/>
        <v>대구태평로2가</v>
      </c>
      <c r="H709" s="33" t="s">
        <v>10781</v>
      </c>
    </row>
    <row r="710" spans="1:8">
      <c r="A710" s="33" t="s">
        <v>12195</v>
      </c>
      <c r="B710" s="34" t="b">
        <v>1</v>
      </c>
      <c r="C710" s="33">
        <f t="shared" si="24"/>
        <v>42</v>
      </c>
      <c r="D710" s="33" t="s">
        <v>309</v>
      </c>
      <c r="E710" s="33" t="s">
        <v>302</v>
      </c>
      <c r="F710" s="33" t="s">
        <v>12196</v>
      </c>
      <c r="G710" s="33" t="str">
        <f t="shared" si="23"/>
        <v>대구북성로1가</v>
      </c>
      <c r="H710" s="33" t="s">
        <v>10781</v>
      </c>
    </row>
    <row r="711" spans="1:8">
      <c r="A711" s="33" t="s">
        <v>12197</v>
      </c>
      <c r="B711" s="34" t="b">
        <v>1</v>
      </c>
      <c r="C711" s="33">
        <f t="shared" si="24"/>
        <v>42</v>
      </c>
      <c r="D711" s="33" t="s">
        <v>309</v>
      </c>
      <c r="E711" s="33" t="s">
        <v>302</v>
      </c>
      <c r="F711" s="33" t="s">
        <v>12039</v>
      </c>
      <c r="G711" s="33" t="str">
        <f t="shared" si="23"/>
        <v>대구화전동</v>
      </c>
      <c r="H711" s="33" t="s">
        <v>10781</v>
      </c>
    </row>
    <row r="712" spans="1:8">
      <c r="A712" s="33" t="s">
        <v>12198</v>
      </c>
      <c r="B712" s="34" t="b">
        <v>1</v>
      </c>
      <c r="C712" s="33">
        <f t="shared" si="24"/>
        <v>42</v>
      </c>
      <c r="D712" s="33" t="s">
        <v>309</v>
      </c>
      <c r="E712" s="33" t="s">
        <v>302</v>
      </c>
      <c r="F712" s="33" t="s">
        <v>12199</v>
      </c>
      <c r="G712" s="33" t="str">
        <f t="shared" si="23"/>
        <v>대구향촌동</v>
      </c>
      <c r="H712" s="33" t="s">
        <v>10781</v>
      </c>
    </row>
    <row r="713" spans="1:8">
      <c r="A713" s="33" t="s">
        <v>12200</v>
      </c>
      <c r="B713" s="34" t="b">
        <v>1</v>
      </c>
      <c r="C713" s="33">
        <f t="shared" si="24"/>
        <v>42</v>
      </c>
      <c r="D713" s="33" t="s">
        <v>309</v>
      </c>
      <c r="E713" s="33" t="s">
        <v>302</v>
      </c>
      <c r="F713" s="33" t="s">
        <v>12201</v>
      </c>
      <c r="G713" s="33" t="str">
        <f t="shared" si="23"/>
        <v>대구북내동</v>
      </c>
      <c r="H713" s="33" t="s">
        <v>10781</v>
      </c>
    </row>
    <row r="714" spans="1:8">
      <c r="A714" s="33" t="s">
        <v>12202</v>
      </c>
      <c r="B714" s="34" t="b">
        <v>1</v>
      </c>
      <c r="C714" s="33">
        <f t="shared" si="24"/>
        <v>42</v>
      </c>
      <c r="D714" s="33" t="s">
        <v>309</v>
      </c>
      <c r="E714" s="33" t="s">
        <v>302</v>
      </c>
      <c r="F714" s="33" t="s">
        <v>11421</v>
      </c>
      <c r="G714" s="33" t="str">
        <f t="shared" si="23"/>
        <v>대구대신동</v>
      </c>
      <c r="H714" s="33" t="s">
        <v>10781</v>
      </c>
    </row>
    <row r="715" spans="1:8">
      <c r="A715" s="33" t="s">
        <v>12203</v>
      </c>
      <c r="B715" s="34" t="b">
        <v>1</v>
      </c>
      <c r="C715" s="33">
        <f t="shared" si="24"/>
        <v>42</v>
      </c>
      <c r="D715" s="33" t="s">
        <v>309</v>
      </c>
      <c r="E715" s="33" t="s">
        <v>302</v>
      </c>
      <c r="F715" s="33" t="s">
        <v>12204</v>
      </c>
      <c r="G715" s="33" t="str">
        <f t="shared" si="23"/>
        <v>대구달성동</v>
      </c>
      <c r="H715" s="33" t="s">
        <v>10781</v>
      </c>
    </row>
    <row r="716" spans="1:8">
      <c r="A716" s="33" t="s">
        <v>12205</v>
      </c>
      <c r="B716" s="34" t="b">
        <v>1</v>
      </c>
      <c r="C716" s="33">
        <f t="shared" si="24"/>
        <v>42</v>
      </c>
      <c r="D716" s="33" t="s">
        <v>309</v>
      </c>
      <c r="E716" s="33" t="s">
        <v>302</v>
      </c>
      <c r="F716" s="33" t="s">
        <v>12002</v>
      </c>
      <c r="G716" s="33" t="str">
        <f t="shared" si="23"/>
        <v>대구남산동</v>
      </c>
      <c r="H716" s="33" t="s">
        <v>10781</v>
      </c>
    </row>
    <row r="717" spans="1:8">
      <c r="A717" s="33" t="s">
        <v>12206</v>
      </c>
      <c r="B717" s="34" t="b">
        <v>1</v>
      </c>
      <c r="C717" s="33">
        <f t="shared" si="24"/>
        <v>42</v>
      </c>
      <c r="D717" s="33" t="s">
        <v>309</v>
      </c>
      <c r="E717" s="33" t="s">
        <v>302</v>
      </c>
      <c r="F717" s="33" t="s">
        <v>12207</v>
      </c>
      <c r="G717" s="33" t="str">
        <f t="shared" si="23"/>
        <v>대구대봉동</v>
      </c>
      <c r="H717" s="33" t="s">
        <v>10781</v>
      </c>
    </row>
    <row r="718" spans="1:8">
      <c r="A718" s="33" t="s">
        <v>12208</v>
      </c>
      <c r="B718" s="34" t="b">
        <v>1</v>
      </c>
      <c r="C718" s="33">
        <f t="shared" si="24"/>
        <v>42</v>
      </c>
      <c r="D718" s="33" t="s">
        <v>309</v>
      </c>
      <c r="E718" s="33" t="s">
        <v>289</v>
      </c>
      <c r="F718" s="33" t="s">
        <v>12209</v>
      </c>
      <c r="G718" s="33" t="str">
        <f t="shared" si="23"/>
        <v>대구신암동</v>
      </c>
      <c r="H718" s="33" t="s">
        <v>10781</v>
      </c>
    </row>
    <row r="719" spans="1:8">
      <c r="A719" s="33" t="s">
        <v>12210</v>
      </c>
      <c r="B719" s="34" t="b">
        <v>1</v>
      </c>
      <c r="C719" s="33">
        <f t="shared" si="24"/>
        <v>42</v>
      </c>
      <c r="D719" s="33" t="s">
        <v>309</v>
      </c>
      <c r="E719" s="33" t="s">
        <v>289</v>
      </c>
      <c r="F719" s="33" t="s">
        <v>11687</v>
      </c>
      <c r="G719" s="33" t="str">
        <f t="shared" si="23"/>
        <v>대구신천동</v>
      </c>
      <c r="H719" s="33" t="s">
        <v>10781</v>
      </c>
    </row>
    <row r="720" spans="1:8">
      <c r="A720" s="33" t="s">
        <v>12211</v>
      </c>
      <c r="B720" s="34" t="b">
        <v>1</v>
      </c>
      <c r="C720" s="33">
        <f t="shared" si="24"/>
        <v>42</v>
      </c>
      <c r="D720" s="33" t="s">
        <v>309</v>
      </c>
      <c r="E720" s="33" t="s">
        <v>289</v>
      </c>
      <c r="F720" s="33" t="s">
        <v>12212</v>
      </c>
      <c r="G720" s="33" t="str">
        <f t="shared" si="23"/>
        <v>대구효목동</v>
      </c>
      <c r="H720" s="33" t="s">
        <v>10781</v>
      </c>
    </row>
    <row r="721" spans="1:8">
      <c r="A721" s="33" t="s">
        <v>12213</v>
      </c>
      <c r="B721" s="34" t="b">
        <v>1</v>
      </c>
      <c r="C721" s="33">
        <f t="shared" si="24"/>
        <v>42</v>
      </c>
      <c r="D721" s="33" t="s">
        <v>309</v>
      </c>
      <c r="E721" s="33" t="s">
        <v>289</v>
      </c>
      <c r="F721" s="33" t="s">
        <v>12214</v>
      </c>
      <c r="G721" s="33" t="str">
        <f t="shared" si="23"/>
        <v>대구평광동</v>
      </c>
      <c r="H721" s="33" t="s">
        <v>10781</v>
      </c>
    </row>
    <row r="722" spans="1:8">
      <c r="A722" s="33" t="s">
        <v>12215</v>
      </c>
      <c r="B722" s="34" t="b">
        <v>1</v>
      </c>
      <c r="C722" s="33">
        <f t="shared" si="24"/>
        <v>42</v>
      </c>
      <c r="D722" s="33" t="s">
        <v>309</v>
      </c>
      <c r="E722" s="33" t="s">
        <v>289</v>
      </c>
      <c r="F722" s="33" t="s">
        <v>12216</v>
      </c>
      <c r="G722" s="33" t="str">
        <f t="shared" si="23"/>
        <v>대구봉무동</v>
      </c>
      <c r="H722" s="33" t="s">
        <v>10781</v>
      </c>
    </row>
    <row r="723" spans="1:8">
      <c r="A723" s="33" t="s">
        <v>12217</v>
      </c>
      <c r="B723" s="34" t="b">
        <v>1</v>
      </c>
      <c r="C723" s="33">
        <f t="shared" si="24"/>
        <v>42</v>
      </c>
      <c r="D723" s="33" t="s">
        <v>309</v>
      </c>
      <c r="E723" s="33" t="s">
        <v>289</v>
      </c>
      <c r="F723" s="33" t="s">
        <v>12218</v>
      </c>
      <c r="G723" s="33" t="str">
        <f t="shared" si="23"/>
        <v>대구불로동</v>
      </c>
      <c r="H723" s="33" t="s">
        <v>10781</v>
      </c>
    </row>
    <row r="724" spans="1:8">
      <c r="A724" s="33" t="s">
        <v>12219</v>
      </c>
      <c r="B724" s="34" t="b">
        <v>1</v>
      </c>
      <c r="C724" s="33">
        <f t="shared" si="24"/>
        <v>42</v>
      </c>
      <c r="D724" s="33" t="s">
        <v>309</v>
      </c>
      <c r="E724" s="33" t="s">
        <v>289</v>
      </c>
      <c r="F724" s="33" t="s">
        <v>12220</v>
      </c>
      <c r="G724" s="33" t="str">
        <f t="shared" si="23"/>
        <v>대구도동</v>
      </c>
      <c r="H724" s="33" t="s">
        <v>10781</v>
      </c>
    </row>
    <row r="725" spans="1:8">
      <c r="A725" s="33" t="s">
        <v>12221</v>
      </c>
      <c r="B725" s="34" t="b">
        <v>1</v>
      </c>
      <c r="C725" s="33">
        <f t="shared" si="24"/>
        <v>42</v>
      </c>
      <c r="D725" s="33" t="s">
        <v>309</v>
      </c>
      <c r="E725" s="33" t="s">
        <v>289</v>
      </c>
      <c r="F725" s="33" t="s">
        <v>12222</v>
      </c>
      <c r="G725" s="33" t="str">
        <f t="shared" si="23"/>
        <v>대구지저동</v>
      </c>
      <c r="H725" s="33" t="s">
        <v>10781</v>
      </c>
    </row>
    <row r="726" spans="1:8">
      <c r="A726" s="33" t="s">
        <v>12223</v>
      </c>
      <c r="B726" s="34" t="b">
        <v>1</v>
      </c>
      <c r="C726" s="33">
        <f t="shared" si="24"/>
        <v>42</v>
      </c>
      <c r="D726" s="33" t="s">
        <v>309</v>
      </c>
      <c r="E726" s="33" t="s">
        <v>289</v>
      </c>
      <c r="F726" s="33" t="s">
        <v>12224</v>
      </c>
      <c r="G726" s="33" t="str">
        <f t="shared" si="23"/>
        <v>대구입석동</v>
      </c>
      <c r="H726" s="33" t="s">
        <v>10781</v>
      </c>
    </row>
    <row r="727" spans="1:8">
      <c r="A727" s="33" t="s">
        <v>12225</v>
      </c>
      <c r="B727" s="34" t="b">
        <v>1</v>
      </c>
      <c r="C727" s="33">
        <f t="shared" si="24"/>
        <v>42</v>
      </c>
      <c r="D727" s="33" t="s">
        <v>309</v>
      </c>
      <c r="E727" s="33" t="s">
        <v>289</v>
      </c>
      <c r="F727" s="33" t="s">
        <v>12226</v>
      </c>
      <c r="G727" s="33" t="str">
        <f t="shared" si="23"/>
        <v>대구검사동</v>
      </c>
      <c r="H727" s="33" t="s">
        <v>10781</v>
      </c>
    </row>
    <row r="728" spans="1:8">
      <c r="A728" s="33" t="s">
        <v>12227</v>
      </c>
      <c r="B728" s="34" t="b">
        <v>1</v>
      </c>
      <c r="C728" s="33">
        <f t="shared" si="24"/>
        <v>42</v>
      </c>
      <c r="D728" s="33" t="s">
        <v>309</v>
      </c>
      <c r="E728" s="33" t="s">
        <v>289</v>
      </c>
      <c r="F728" s="33" t="s">
        <v>12228</v>
      </c>
      <c r="G728" s="33" t="str">
        <f t="shared" ref="G728:G791" si="25">D728&amp;F728</f>
        <v>대구방촌동</v>
      </c>
      <c r="H728" s="33" t="s">
        <v>10781</v>
      </c>
    </row>
    <row r="729" spans="1:8">
      <c r="A729" s="33" t="s">
        <v>12229</v>
      </c>
      <c r="B729" s="34" t="b">
        <v>1</v>
      </c>
      <c r="C729" s="33">
        <f t="shared" si="24"/>
        <v>42</v>
      </c>
      <c r="D729" s="33" t="s">
        <v>309</v>
      </c>
      <c r="E729" s="33" t="s">
        <v>289</v>
      </c>
      <c r="F729" s="33" t="s">
        <v>12230</v>
      </c>
      <c r="G729" s="33" t="str">
        <f t="shared" si="25"/>
        <v>대구둔산동</v>
      </c>
      <c r="H729" s="33" t="s">
        <v>10781</v>
      </c>
    </row>
    <row r="730" spans="1:8">
      <c r="A730" s="33" t="s">
        <v>12231</v>
      </c>
      <c r="B730" s="34" t="b">
        <v>1</v>
      </c>
      <c r="C730" s="33">
        <f t="shared" si="24"/>
        <v>42</v>
      </c>
      <c r="D730" s="33" t="s">
        <v>309</v>
      </c>
      <c r="E730" s="33" t="s">
        <v>289</v>
      </c>
      <c r="F730" s="33" t="s">
        <v>12232</v>
      </c>
      <c r="G730" s="33" t="str">
        <f t="shared" si="25"/>
        <v>대구부동</v>
      </c>
      <c r="H730" s="33" t="s">
        <v>10781</v>
      </c>
    </row>
    <row r="731" spans="1:8">
      <c r="A731" s="33" t="s">
        <v>12233</v>
      </c>
      <c r="B731" s="34" t="b">
        <v>1</v>
      </c>
      <c r="C731" s="33">
        <f t="shared" si="24"/>
        <v>42</v>
      </c>
      <c r="D731" s="33" t="s">
        <v>309</v>
      </c>
      <c r="E731" s="33" t="s">
        <v>289</v>
      </c>
      <c r="F731" s="33" t="s">
        <v>11986</v>
      </c>
      <c r="G731" s="33" t="str">
        <f t="shared" si="25"/>
        <v>대구신평동</v>
      </c>
      <c r="H731" s="33" t="s">
        <v>10781</v>
      </c>
    </row>
    <row r="732" spans="1:8">
      <c r="A732" s="33" t="s">
        <v>12234</v>
      </c>
      <c r="B732" s="34" t="b">
        <v>1</v>
      </c>
      <c r="C732" s="33">
        <f t="shared" si="24"/>
        <v>42</v>
      </c>
      <c r="D732" s="33" t="s">
        <v>309</v>
      </c>
      <c r="E732" s="33" t="s">
        <v>289</v>
      </c>
      <c r="F732" s="33" t="s">
        <v>12235</v>
      </c>
      <c r="G732" s="33" t="str">
        <f t="shared" si="25"/>
        <v>대구서호동</v>
      </c>
      <c r="H732" s="33" t="s">
        <v>10781</v>
      </c>
    </row>
    <row r="733" spans="1:8">
      <c r="A733" s="33" t="s">
        <v>12236</v>
      </c>
      <c r="B733" s="34" t="b">
        <v>1</v>
      </c>
      <c r="C733" s="33">
        <f t="shared" si="24"/>
        <v>42</v>
      </c>
      <c r="D733" s="33" t="s">
        <v>309</v>
      </c>
      <c r="E733" s="33" t="s">
        <v>289</v>
      </c>
      <c r="F733" s="33" t="s">
        <v>12237</v>
      </c>
      <c r="G733" s="33" t="str">
        <f t="shared" si="25"/>
        <v>대구동호동</v>
      </c>
      <c r="H733" s="33" t="s">
        <v>10781</v>
      </c>
    </row>
    <row r="734" spans="1:8">
      <c r="A734" s="33" t="s">
        <v>12238</v>
      </c>
      <c r="B734" s="34" t="b">
        <v>1</v>
      </c>
      <c r="C734" s="33">
        <f t="shared" si="24"/>
        <v>42</v>
      </c>
      <c r="D734" s="33" t="s">
        <v>309</v>
      </c>
      <c r="E734" s="33" t="s">
        <v>289</v>
      </c>
      <c r="F734" s="33" t="s">
        <v>12239</v>
      </c>
      <c r="G734" s="33" t="str">
        <f t="shared" si="25"/>
        <v>대구신기동</v>
      </c>
      <c r="H734" s="33" t="s">
        <v>10781</v>
      </c>
    </row>
    <row r="735" spans="1:8">
      <c r="A735" s="33" t="s">
        <v>12240</v>
      </c>
      <c r="B735" s="34" t="b">
        <v>1</v>
      </c>
      <c r="C735" s="33">
        <f t="shared" si="24"/>
        <v>42</v>
      </c>
      <c r="D735" s="33" t="s">
        <v>309</v>
      </c>
      <c r="E735" s="33" t="s">
        <v>289</v>
      </c>
      <c r="F735" s="33" t="s">
        <v>12241</v>
      </c>
      <c r="G735" s="33" t="str">
        <f t="shared" si="25"/>
        <v>대구율하동</v>
      </c>
      <c r="H735" s="33" t="s">
        <v>10781</v>
      </c>
    </row>
    <row r="736" spans="1:8">
      <c r="A736" s="33" t="s">
        <v>12242</v>
      </c>
      <c r="B736" s="34" t="b">
        <v>1</v>
      </c>
      <c r="C736" s="33">
        <f t="shared" si="24"/>
        <v>42</v>
      </c>
      <c r="D736" s="33" t="s">
        <v>309</v>
      </c>
      <c r="E736" s="33" t="s">
        <v>289</v>
      </c>
      <c r="F736" s="33" t="s">
        <v>12243</v>
      </c>
      <c r="G736" s="33" t="str">
        <f t="shared" si="25"/>
        <v>대구용계동</v>
      </c>
      <c r="H736" s="33" t="s">
        <v>10781</v>
      </c>
    </row>
    <row r="737" spans="1:8">
      <c r="A737" s="33" t="s">
        <v>12244</v>
      </c>
      <c r="B737" s="34" t="b">
        <v>1</v>
      </c>
      <c r="C737" s="33">
        <f t="shared" si="24"/>
        <v>42</v>
      </c>
      <c r="D737" s="33" t="s">
        <v>309</v>
      </c>
      <c r="E737" s="33" t="s">
        <v>289</v>
      </c>
      <c r="F737" s="33" t="s">
        <v>12245</v>
      </c>
      <c r="G737" s="33" t="str">
        <f t="shared" si="25"/>
        <v>대구율암동</v>
      </c>
      <c r="H737" s="33" t="s">
        <v>10781</v>
      </c>
    </row>
    <row r="738" spans="1:8">
      <c r="A738" s="33" t="s">
        <v>12246</v>
      </c>
      <c r="B738" s="34" t="b">
        <v>1</v>
      </c>
      <c r="C738" s="33">
        <f t="shared" si="24"/>
        <v>42</v>
      </c>
      <c r="D738" s="33" t="s">
        <v>309</v>
      </c>
      <c r="E738" s="33" t="s">
        <v>289</v>
      </c>
      <c r="F738" s="33" t="s">
        <v>12247</v>
      </c>
      <c r="G738" s="33" t="str">
        <f t="shared" si="25"/>
        <v>대구상매동</v>
      </c>
      <c r="H738" s="33" t="s">
        <v>10781</v>
      </c>
    </row>
    <row r="739" spans="1:8">
      <c r="A739" s="33" t="s">
        <v>12248</v>
      </c>
      <c r="B739" s="34" t="b">
        <v>1</v>
      </c>
      <c r="C739" s="33">
        <f t="shared" si="24"/>
        <v>42</v>
      </c>
      <c r="D739" s="33" t="s">
        <v>309</v>
      </c>
      <c r="E739" s="33" t="s">
        <v>289</v>
      </c>
      <c r="F739" s="33" t="s">
        <v>12249</v>
      </c>
      <c r="G739" s="33" t="str">
        <f t="shared" si="25"/>
        <v>대구매여동</v>
      </c>
      <c r="H739" s="33" t="s">
        <v>10781</v>
      </c>
    </row>
    <row r="740" spans="1:8">
      <c r="A740" s="33" t="s">
        <v>12250</v>
      </c>
      <c r="B740" s="34" t="b">
        <v>1</v>
      </c>
      <c r="C740" s="33">
        <f t="shared" si="24"/>
        <v>42</v>
      </c>
      <c r="D740" s="33" t="s">
        <v>309</v>
      </c>
      <c r="E740" s="33" t="s">
        <v>289</v>
      </c>
      <c r="F740" s="33" t="s">
        <v>12251</v>
      </c>
      <c r="G740" s="33" t="str">
        <f t="shared" si="25"/>
        <v>대구각산동</v>
      </c>
      <c r="H740" s="33" t="s">
        <v>10781</v>
      </c>
    </row>
    <row r="741" spans="1:8">
      <c r="A741" s="33" t="s">
        <v>12252</v>
      </c>
      <c r="B741" s="34" t="b">
        <v>1</v>
      </c>
      <c r="C741" s="33">
        <f t="shared" si="24"/>
        <v>42</v>
      </c>
      <c r="D741" s="33" t="s">
        <v>309</v>
      </c>
      <c r="E741" s="33" t="s">
        <v>289</v>
      </c>
      <c r="F741" s="33" t="s">
        <v>12253</v>
      </c>
      <c r="G741" s="33" t="str">
        <f t="shared" si="25"/>
        <v>대구신서동</v>
      </c>
      <c r="H741" s="33" t="s">
        <v>10781</v>
      </c>
    </row>
    <row r="742" spans="1:8">
      <c r="A742" s="33" t="s">
        <v>12254</v>
      </c>
      <c r="B742" s="34" t="b">
        <v>1</v>
      </c>
      <c r="C742" s="33">
        <f t="shared" si="24"/>
        <v>42</v>
      </c>
      <c r="D742" s="33" t="s">
        <v>309</v>
      </c>
      <c r="E742" s="33" t="s">
        <v>289</v>
      </c>
      <c r="F742" s="33" t="s">
        <v>12255</v>
      </c>
      <c r="G742" s="33" t="str">
        <f t="shared" si="25"/>
        <v>대구동내동</v>
      </c>
      <c r="H742" s="33" t="s">
        <v>10781</v>
      </c>
    </row>
    <row r="743" spans="1:8">
      <c r="A743" s="33" t="s">
        <v>12256</v>
      </c>
      <c r="B743" s="34" t="b">
        <v>1</v>
      </c>
      <c r="C743" s="33">
        <f t="shared" si="24"/>
        <v>42</v>
      </c>
      <c r="D743" s="33" t="s">
        <v>309</v>
      </c>
      <c r="E743" s="33" t="s">
        <v>289</v>
      </c>
      <c r="F743" s="33" t="s">
        <v>12257</v>
      </c>
      <c r="G743" s="33" t="str">
        <f t="shared" si="25"/>
        <v>대구괴전동</v>
      </c>
      <c r="H743" s="33" t="s">
        <v>10781</v>
      </c>
    </row>
    <row r="744" spans="1:8">
      <c r="A744" s="33" t="s">
        <v>12258</v>
      </c>
      <c r="B744" s="34" t="b">
        <v>1</v>
      </c>
      <c r="C744" s="33">
        <f t="shared" si="24"/>
        <v>42</v>
      </c>
      <c r="D744" s="33" t="s">
        <v>309</v>
      </c>
      <c r="E744" s="33" t="s">
        <v>289</v>
      </c>
      <c r="F744" s="33" t="s">
        <v>12259</v>
      </c>
      <c r="G744" s="33" t="str">
        <f t="shared" si="25"/>
        <v>대구금강동</v>
      </c>
      <c r="H744" s="33" t="s">
        <v>10781</v>
      </c>
    </row>
    <row r="745" spans="1:8">
      <c r="A745" s="33" t="s">
        <v>12260</v>
      </c>
      <c r="B745" s="34" t="b">
        <v>1</v>
      </c>
      <c r="C745" s="33">
        <f t="shared" si="24"/>
        <v>42</v>
      </c>
      <c r="D745" s="33" t="s">
        <v>309</v>
      </c>
      <c r="E745" s="33" t="s">
        <v>289</v>
      </c>
      <c r="F745" s="33" t="s">
        <v>11610</v>
      </c>
      <c r="G745" s="33" t="str">
        <f t="shared" si="25"/>
        <v>대구대림동</v>
      </c>
      <c r="H745" s="33" t="s">
        <v>10781</v>
      </c>
    </row>
    <row r="746" spans="1:8">
      <c r="A746" s="33" t="s">
        <v>12261</v>
      </c>
      <c r="B746" s="34" t="b">
        <v>1</v>
      </c>
      <c r="C746" s="33">
        <f t="shared" si="24"/>
        <v>42</v>
      </c>
      <c r="D746" s="33" t="s">
        <v>309</v>
      </c>
      <c r="E746" s="33" t="s">
        <v>289</v>
      </c>
      <c r="F746" s="33" t="s">
        <v>12262</v>
      </c>
      <c r="G746" s="33" t="str">
        <f t="shared" si="25"/>
        <v>대구사복동</v>
      </c>
      <c r="H746" s="33" t="s">
        <v>10781</v>
      </c>
    </row>
    <row r="747" spans="1:8">
      <c r="A747" s="33" t="s">
        <v>12263</v>
      </c>
      <c r="B747" s="34" t="b">
        <v>1</v>
      </c>
      <c r="C747" s="33">
        <f t="shared" si="24"/>
        <v>42</v>
      </c>
      <c r="D747" s="33" t="s">
        <v>309</v>
      </c>
      <c r="E747" s="33" t="s">
        <v>289</v>
      </c>
      <c r="F747" s="33" t="s">
        <v>12264</v>
      </c>
      <c r="G747" s="33" t="str">
        <f t="shared" si="25"/>
        <v>대구숙천동</v>
      </c>
      <c r="H747" s="33" t="s">
        <v>10781</v>
      </c>
    </row>
    <row r="748" spans="1:8">
      <c r="A748" s="33" t="s">
        <v>12265</v>
      </c>
      <c r="B748" s="34" t="b">
        <v>1</v>
      </c>
      <c r="C748" s="33">
        <f t="shared" si="24"/>
        <v>42</v>
      </c>
      <c r="D748" s="33" t="s">
        <v>309</v>
      </c>
      <c r="E748" s="33" t="s">
        <v>289</v>
      </c>
      <c r="F748" s="33" t="s">
        <v>11652</v>
      </c>
      <c r="G748" s="33" t="str">
        <f t="shared" si="25"/>
        <v>대구내곡동</v>
      </c>
      <c r="H748" s="33" t="s">
        <v>10781</v>
      </c>
    </row>
    <row r="749" spans="1:8">
      <c r="A749" s="33" t="s">
        <v>12266</v>
      </c>
      <c r="B749" s="34" t="b">
        <v>1</v>
      </c>
      <c r="C749" s="33">
        <f t="shared" si="24"/>
        <v>42</v>
      </c>
      <c r="D749" s="33" t="s">
        <v>309</v>
      </c>
      <c r="E749" s="33" t="s">
        <v>289</v>
      </c>
      <c r="F749" s="33" t="s">
        <v>12267</v>
      </c>
      <c r="G749" s="33" t="str">
        <f t="shared" si="25"/>
        <v>대구능성동</v>
      </c>
      <c r="H749" s="33" t="s">
        <v>10781</v>
      </c>
    </row>
    <row r="750" spans="1:8">
      <c r="A750" s="33" t="s">
        <v>12268</v>
      </c>
      <c r="B750" s="34" t="b">
        <v>1</v>
      </c>
      <c r="C750" s="33">
        <f t="shared" si="24"/>
        <v>42</v>
      </c>
      <c r="D750" s="33" t="s">
        <v>309</v>
      </c>
      <c r="E750" s="33" t="s">
        <v>289</v>
      </c>
      <c r="F750" s="33" t="s">
        <v>12269</v>
      </c>
      <c r="G750" s="33" t="str">
        <f t="shared" si="25"/>
        <v>대구진인동</v>
      </c>
      <c r="H750" s="33" t="s">
        <v>10781</v>
      </c>
    </row>
    <row r="751" spans="1:8">
      <c r="A751" s="33" t="s">
        <v>12270</v>
      </c>
      <c r="B751" s="34" t="b">
        <v>1</v>
      </c>
      <c r="C751" s="33">
        <f t="shared" si="24"/>
        <v>42</v>
      </c>
      <c r="D751" s="33" t="s">
        <v>309</v>
      </c>
      <c r="E751" s="33" t="s">
        <v>289</v>
      </c>
      <c r="F751" s="33" t="s">
        <v>12271</v>
      </c>
      <c r="G751" s="33" t="str">
        <f t="shared" si="25"/>
        <v>대구도학동</v>
      </c>
      <c r="H751" s="33" t="s">
        <v>10781</v>
      </c>
    </row>
    <row r="752" spans="1:8">
      <c r="A752" s="33" t="s">
        <v>12272</v>
      </c>
      <c r="B752" s="34" t="b">
        <v>1</v>
      </c>
      <c r="C752" s="33">
        <f t="shared" si="24"/>
        <v>42</v>
      </c>
      <c r="D752" s="33" t="s">
        <v>309</v>
      </c>
      <c r="E752" s="33" t="s">
        <v>289</v>
      </c>
      <c r="F752" s="33" t="s">
        <v>12273</v>
      </c>
      <c r="G752" s="33" t="str">
        <f t="shared" si="25"/>
        <v>대구백안동</v>
      </c>
      <c r="H752" s="33" t="s">
        <v>10781</v>
      </c>
    </row>
    <row r="753" spans="1:8">
      <c r="A753" s="33" t="s">
        <v>12274</v>
      </c>
      <c r="B753" s="34" t="b">
        <v>1</v>
      </c>
      <c r="C753" s="33">
        <f t="shared" si="24"/>
        <v>42</v>
      </c>
      <c r="D753" s="33" t="s">
        <v>309</v>
      </c>
      <c r="E753" s="33" t="s">
        <v>289</v>
      </c>
      <c r="F753" s="33" t="s">
        <v>12275</v>
      </c>
      <c r="G753" s="33" t="str">
        <f t="shared" si="25"/>
        <v>대구미곡동</v>
      </c>
      <c r="H753" s="33" t="s">
        <v>10781</v>
      </c>
    </row>
    <row r="754" spans="1:8">
      <c r="A754" s="33" t="s">
        <v>12276</v>
      </c>
      <c r="B754" s="34" t="b">
        <v>1</v>
      </c>
      <c r="C754" s="33">
        <f t="shared" si="24"/>
        <v>42</v>
      </c>
      <c r="D754" s="33" t="s">
        <v>309</v>
      </c>
      <c r="E754" s="33" t="s">
        <v>289</v>
      </c>
      <c r="F754" s="33" t="s">
        <v>12277</v>
      </c>
      <c r="G754" s="33" t="str">
        <f t="shared" si="25"/>
        <v>대구용수동</v>
      </c>
      <c r="H754" s="33" t="s">
        <v>10781</v>
      </c>
    </row>
    <row r="755" spans="1:8">
      <c r="A755" s="33" t="s">
        <v>12278</v>
      </c>
      <c r="B755" s="34" t="b">
        <v>1</v>
      </c>
      <c r="C755" s="33">
        <f t="shared" si="24"/>
        <v>42</v>
      </c>
      <c r="D755" s="33" t="s">
        <v>309</v>
      </c>
      <c r="E755" s="33" t="s">
        <v>289</v>
      </c>
      <c r="F755" s="33" t="s">
        <v>12279</v>
      </c>
      <c r="G755" s="33" t="str">
        <f t="shared" si="25"/>
        <v>대구신무동</v>
      </c>
      <c r="H755" s="33" t="s">
        <v>10781</v>
      </c>
    </row>
    <row r="756" spans="1:8">
      <c r="A756" s="33" t="s">
        <v>12280</v>
      </c>
      <c r="B756" s="34" t="b">
        <v>1</v>
      </c>
      <c r="C756" s="33">
        <f t="shared" si="24"/>
        <v>42</v>
      </c>
      <c r="D756" s="33" t="s">
        <v>309</v>
      </c>
      <c r="E756" s="33" t="s">
        <v>289</v>
      </c>
      <c r="F756" s="33" t="s">
        <v>12281</v>
      </c>
      <c r="G756" s="33" t="str">
        <f t="shared" si="25"/>
        <v>대구미대동</v>
      </c>
      <c r="H756" s="33" t="s">
        <v>10781</v>
      </c>
    </row>
    <row r="757" spans="1:8">
      <c r="A757" s="33" t="s">
        <v>12282</v>
      </c>
      <c r="B757" s="34" t="b">
        <v>1</v>
      </c>
      <c r="C757" s="33">
        <f t="shared" si="24"/>
        <v>42</v>
      </c>
      <c r="D757" s="33" t="s">
        <v>309</v>
      </c>
      <c r="E757" s="33" t="s">
        <v>289</v>
      </c>
      <c r="F757" s="33" t="s">
        <v>12283</v>
      </c>
      <c r="G757" s="33" t="str">
        <f t="shared" si="25"/>
        <v>대구내동</v>
      </c>
      <c r="H757" s="33" t="s">
        <v>10781</v>
      </c>
    </row>
    <row r="758" spans="1:8">
      <c r="A758" s="33" t="s">
        <v>12284</v>
      </c>
      <c r="B758" s="34" t="b">
        <v>1</v>
      </c>
      <c r="C758" s="33">
        <f t="shared" si="24"/>
        <v>42</v>
      </c>
      <c r="D758" s="33" t="s">
        <v>309</v>
      </c>
      <c r="E758" s="33" t="s">
        <v>289</v>
      </c>
      <c r="F758" s="33" t="s">
        <v>12285</v>
      </c>
      <c r="G758" s="33" t="str">
        <f t="shared" si="25"/>
        <v>대구신용동</v>
      </c>
      <c r="H758" s="33" t="s">
        <v>10781</v>
      </c>
    </row>
    <row r="759" spans="1:8">
      <c r="A759" s="33" t="s">
        <v>12286</v>
      </c>
      <c r="B759" s="34" t="b">
        <v>1</v>
      </c>
      <c r="C759" s="33">
        <f t="shared" si="24"/>
        <v>42</v>
      </c>
      <c r="D759" s="33" t="s">
        <v>309</v>
      </c>
      <c r="E759" s="33" t="s">
        <v>289</v>
      </c>
      <c r="F759" s="33" t="s">
        <v>12287</v>
      </c>
      <c r="G759" s="33" t="str">
        <f t="shared" si="25"/>
        <v>대구중대동</v>
      </c>
      <c r="H759" s="33" t="s">
        <v>10781</v>
      </c>
    </row>
    <row r="760" spans="1:8">
      <c r="A760" s="33" t="s">
        <v>12288</v>
      </c>
      <c r="B760" s="34" t="b">
        <v>1</v>
      </c>
      <c r="C760" s="33">
        <f t="shared" si="24"/>
        <v>42</v>
      </c>
      <c r="D760" s="33" t="s">
        <v>309</v>
      </c>
      <c r="E760" s="33" t="s">
        <v>289</v>
      </c>
      <c r="F760" s="33" t="s">
        <v>11221</v>
      </c>
      <c r="G760" s="33" t="str">
        <f t="shared" si="25"/>
        <v>대구송정동</v>
      </c>
      <c r="H760" s="33" t="s">
        <v>10781</v>
      </c>
    </row>
    <row r="761" spans="1:8">
      <c r="A761" s="33" t="s">
        <v>12289</v>
      </c>
      <c r="B761" s="34" t="b">
        <v>1</v>
      </c>
      <c r="C761" s="33">
        <f t="shared" si="24"/>
        <v>42</v>
      </c>
      <c r="D761" s="33" t="s">
        <v>309</v>
      </c>
      <c r="E761" s="33" t="s">
        <v>289</v>
      </c>
      <c r="F761" s="33" t="s">
        <v>12290</v>
      </c>
      <c r="G761" s="33" t="str">
        <f t="shared" si="25"/>
        <v>대구덕곡동</v>
      </c>
      <c r="H761" s="33" t="s">
        <v>10781</v>
      </c>
    </row>
    <row r="762" spans="1:8">
      <c r="A762" s="33" t="s">
        <v>12291</v>
      </c>
      <c r="B762" s="34" t="b">
        <v>1</v>
      </c>
      <c r="C762" s="33">
        <f t="shared" si="24"/>
        <v>42</v>
      </c>
      <c r="D762" s="33" t="s">
        <v>309</v>
      </c>
      <c r="E762" s="33" t="s">
        <v>289</v>
      </c>
      <c r="F762" s="33" t="s">
        <v>12292</v>
      </c>
      <c r="G762" s="33" t="str">
        <f t="shared" si="25"/>
        <v>대구지묘동</v>
      </c>
      <c r="H762" s="33" t="s">
        <v>10781</v>
      </c>
    </row>
    <row r="763" spans="1:8">
      <c r="A763" s="33" t="s">
        <v>12293</v>
      </c>
      <c r="B763" s="34" t="b">
        <v>1</v>
      </c>
      <c r="C763" s="33">
        <f t="shared" si="24"/>
        <v>42</v>
      </c>
      <c r="D763" s="33" t="s">
        <v>309</v>
      </c>
      <c r="E763" s="33" t="s">
        <v>435</v>
      </c>
      <c r="F763" s="33" t="s">
        <v>12294</v>
      </c>
      <c r="G763" s="33" t="str">
        <f t="shared" si="25"/>
        <v>대구내당동</v>
      </c>
      <c r="H763" s="33" t="s">
        <v>10781</v>
      </c>
    </row>
    <row r="764" spans="1:8">
      <c r="A764" s="33" t="s">
        <v>12295</v>
      </c>
      <c r="B764" s="34" t="b">
        <v>1</v>
      </c>
      <c r="C764" s="33">
        <f t="shared" si="24"/>
        <v>42</v>
      </c>
      <c r="D764" s="33" t="s">
        <v>309</v>
      </c>
      <c r="E764" s="33" t="s">
        <v>435</v>
      </c>
      <c r="F764" s="33" t="s">
        <v>12296</v>
      </c>
      <c r="G764" s="33" t="str">
        <f t="shared" si="25"/>
        <v>대구비산동</v>
      </c>
      <c r="H764" s="33" t="s">
        <v>10781</v>
      </c>
    </row>
    <row r="765" spans="1:8">
      <c r="A765" s="33" t="s">
        <v>12297</v>
      </c>
      <c r="B765" s="34" t="b">
        <v>1</v>
      </c>
      <c r="C765" s="33">
        <f t="shared" si="24"/>
        <v>42</v>
      </c>
      <c r="D765" s="33" t="s">
        <v>309</v>
      </c>
      <c r="E765" s="33" t="s">
        <v>435</v>
      </c>
      <c r="F765" s="33" t="s">
        <v>12298</v>
      </c>
      <c r="G765" s="33" t="str">
        <f t="shared" si="25"/>
        <v>대구평리동</v>
      </c>
      <c r="H765" s="33" t="s">
        <v>10781</v>
      </c>
    </row>
    <row r="766" spans="1:8">
      <c r="A766" s="33" t="s">
        <v>12299</v>
      </c>
      <c r="B766" s="34" t="b">
        <v>1</v>
      </c>
      <c r="C766" s="33">
        <f t="shared" si="24"/>
        <v>42</v>
      </c>
      <c r="D766" s="33" t="s">
        <v>309</v>
      </c>
      <c r="E766" s="33" t="s">
        <v>435</v>
      </c>
      <c r="F766" s="33" t="s">
        <v>12300</v>
      </c>
      <c r="G766" s="33" t="str">
        <f t="shared" si="25"/>
        <v>대구상리동</v>
      </c>
      <c r="H766" s="33" t="s">
        <v>10781</v>
      </c>
    </row>
    <row r="767" spans="1:8">
      <c r="A767" s="33" t="s">
        <v>12301</v>
      </c>
      <c r="B767" s="34" t="b">
        <v>1</v>
      </c>
      <c r="C767" s="33">
        <f t="shared" si="24"/>
        <v>42</v>
      </c>
      <c r="D767" s="33" t="s">
        <v>309</v>
      </c>
      <c r="E767" s="33" t="s">
        <v>435</v>
      </c>
      <c r="F767" s="33" t="s">
        <v>12302</v>
      </c>
      <c r="G767" s="33" t="str">
        <f t="shared" si="25"/>
        <v>대구중리동</v>
      </c>
      <c r="H767" s="33" t="s">
        <v>10781</v>
      </c>
    </row>
    <row r="768" spans="1:8">
      <c r="A768" s="33" t="s">
        <v>12303</v>
      </c>
      <c r="B768" s="34" t="b">
        <v>1</v>
      </c>
      <c r="C768" s="33">
        <f t="shared" si="24"/>
        <v>42</v>
      </c>
      <c r="D768" s="33" t="s">
        <v>309</v>
      </c>
      <c r="E768" s="33" t="s">
        <v>435</v>
      </c>
      <c r="F768" s="33" t="s">
        <v>12304</v>
      </c>
      <c r="G768" s="33" t="str">
        <f t="shared" si="25"/>
        <v>대구이현동</v>
      </c>
      <c r="H768" s="33" t="s">
        <v>10781</v>
      </c>
    </row>
    <row r="769" spans="1:8">
      <c r="A769" s="33" t="s">
        <v>12305</v>
      </c>
      <c r="B769" s="34" t="b">
        <v>1</v>
      </c>
      <c r="C769" s="33">
        <f t="shared" si="24"/>
        <v>42</v>
      </c>
      <c r="D769" s="33" t="s">
        <v>309</v>
      </c>
      <c r="E769" s="33" t="s">
        <v>435</v>
      </c>
      <c r="F769" s="33" t="s">
        <v>12306</v>
      </c>
      <c r="G769" s="33" t="str">
        <f t="shared" si="25"/>
        <v>대구원대동1가</v>
      </c>
      <c r="H769" s="33" t="s">
        <v>10781</v>
      </c>
    </row>
    <row r="770" spans="1:8">
      <c r="A770" s="33" t="s">
        <v>12307</v>
      </c>
      <c r="B770" s="34" t="b">
        <v>1</v>
      </c>
      <c r="C770" s="33">
        <f t="shared" ref="C770:C833" si="26">_xlfn.XLOOKUP(D770,I:I,J:J)</f>
        <v>42</v>
      </c>
      <c r="D770" s="33" t="s">
        <v>309</v>
      </c>
      <c r="E770" s="33" t="s">
        <v>435</v>
      </c>
      <c r="F770" s="33" t="s">
        <v>12308</v>
      </c>
      <c r="G770" s="33" t="str">
        <f t="shared" si="25"/>
        <v>대구원대동2가</v>
      </c>
      <c r="H770" s="33" t="s">
        <v>10781</v>
      </c>
    </row>
    <row r="771" spans="1:8">
      <c r="A771" s="33" t="s">
        <v>12309</v>
      </c>
      <c r="B771" s="34" t="b">
        <v>1</v>
      </c>
      <c r="C771" s="33">
        <f t="shared" si="26"/>
        <v>42</v>
      </c>
      <c r="D771" s="33" t="s">
        <v>309</v>
      </c>
      <c r="E771" s="33" t="s">
        <v>435</v>
      </c>
      <c r="F771" s="33" t="s">
        <v>12310</v>
      </c>
      <c r="G771" s="33" t="str">
        <f t="shared" si="25"/>
        <v>대구원대동3가</v>
      </c>
      <c r="H771" s="33" t="s">
        <v>10781</v>
      </c>
    </row>
    <row r="772" spans="1:8">
      <c r="A772" s="33" t="s">
        <v>12311</v>
      </c>
      <c r="B772" s="34" t="b">
        <v>1</v>
      </c>
      <c r="C772" s="33">
        <f t="shared" si="26"/>
        <v>42</v>
      </c>
      <c r="D772" s="33" t="s">
        <v>309</v>
      </c>
      <c r="E772" s="33" t="s">
        <v>400</v>
      </c>
      <c r="F772" s="33" t="s">
        <v>12312</v>
      </c>
      <c r="G772" s="33" t="str">
        <f t="shared" si="25"/>
        <v>대구이천동</v>
      </c>
      <c r="H772" s="33" t="s">
        <v>10781</v>
      </c>
    </row>
    <row r="773" spans="1:8">
      <c r="A773" s="33" t="s">
        <v>12313</v>
      </c>
      <c r="B773" s="34" t="b">
        <v>1</v>
      </c>
      <c r="C773" s="33">
        <f t="shared" si="26"/>
        <v>42</v>
      </c>
      <c r="D773" s="33" t="s">
        <v>309</v>
      </c>
      <c r="E773" s="33" t="s">
        <v>400</v>
      </c>
      <c r="F773" s="33" t="s">
        <v>12314</v>
      </c>
      <c r="G773" s="33" t="str">
        <f t="shared" si="25"/>
        <v>대구봉덕동</v>
      </c>
      <c r="H773" s="33" t="s">
        <v>10781</v>
      </c>
    </row>
    <row r="774" spans="1:8">
      <c r="A774" s="33" t="s">
        <v>12315</v>
      </c>
      <c r="B774" s="34" t="b">
        <v>1</v>
      </c>
      <c r="C774" s="33">
        <f t="shared" si="26"/>
        <v>42</v>
      </c>
      <c r="D774" s="33" t="s">
        <v>309</v>
      </c>
      <c r="E774" s="33" t="s">
        <v>400</v>
      </c>
      <c r="F774" s="33" t="s">
        <v>12316</v>
      </c>
      <c r="G774" s="33" t="str">
        <f t="shared" si="25"/>
        <v>대구대명동</v>
      </c>
      <c r="H774" s="33" t="s">
        <v>10781</v>
      </c>
    </row>
    <row r="775" spans="1:8">
      <c r="A775" s="33" t="s">
        <v>12317</v>
      </c>
      <c r="B775" s="34" t="b">
        <v>1</v>
      </c>
      <c r="C775" s="33">
        <f t="shared" si="26"/>
        <v>42</v>
      </c>
      <c r="D775" s="33" t="s">
        <v>309</v>
      </c>
      <c r="E775" s="33" t="s">
        <v>377</v>
      </c>
      <c r="F775" s="33" t="s">
        <v>12318</v>
      </c>
      <c r="G775" s="33" t="str">
        <f t="shared" si="25"/>
        <v>대구칠성동1가</v>
      </c>
      <c r="H775" s="33" t="s">
        <v>10781</v>
      </c>
    </row>
    <row r="776" spans="1:8">
      <c r="A776" s="33" t="s">
        <v>12319</v>
      </c>
      <c r="B776" s="34" t="b">
        <v>1</v>
      </c>
      <c r="C776" s="33">
        <f t="shared" si="26"/>
        <v>42</v>
      </c>
      <c r="D776" s="33" t="s">
        <v>309</v>
      </c>
      <c r="E776" s="33" t="s">
        <v>377</v>
      </c>
      <c r="F776" s="33" t="s">
        <v>12320</v>
      </c>
      <c r="G776" s="33" t="str">
        <f t="shared" si="25"/>
        <v>대구칠성동2가</v>
      </c>
      <c r="H776" s="33" t="s">
        <v>10781</v>
      </c>
    </row>
    <row r="777" spans="1:8">
      <c r="A777" s="33" t="s">
        <v>12321</v>
      </c>
      <c r="B777" s="34" t="b">
        <v>1</v>
      </c>
      <c r="C777" s="33">
        <f t="shared" si="26"/>
        <v>42</v>
      </c>
      <c r="D777" s="33" t="s">
        <v>309</v>
      </c>
      <c r="E777" s="33" t="s">
        <v>377</v>
      </c>
      <c r="F777" s="33" t="s">
        <v>12322</v>
      </c>
      <c r="G777" s="33" t="str">
        <f t="shared" si="25"/>
        <v>대구고성동1가</v>
      </c>
      <c r="H777" s="33" t="s">
        <v>10781</v>
      </c>
    </row>
    <row r="778" spans="1:8">
      <c r="A778" s="33" t="s">
        <v>12323</v>
      </c>
      <c r="B778" s="34" t="b">
        <v>1</v>
      </c>
      <c r="C778" s="33">
        <f t="shared" si="26"/>
        <v>42</v>
      </c>
      <c r="D778" s="33" t="s">
        <v>309</v>
      </c>
      <c r="E778" s="33" t="s">
        <v>377</v>
      </c>
      <c r="F778" s="33" t="s">
        <v>12324</v>
      </c>
      <c r="G778" s="33" t="str">
        <f t="shared" si="25"/>
        <v>대구고성동2가</v>
      </c>
      <c r="H778" s="33" t="s">
        <v>10781</v>
      </c>
    </row>
    <row r="779" spans="1:8">
      <c r="A779" s="33" t="s">
        <v>12325</v>
      </c>
      <c r="B779" s="34" t="b">
        <v>1</v>
      </c>
      <c r="C779" s="33">
        <f t="shared" si="26"/>
        <v>42</v>
      </c>
      <c r="D779" s="33" t="s">
        <v>309</v>
      </c>
      <c r="E779" s="33" t="s">
        <v>377</v>
      </c>
      <c r="F779" s="33" t="s">
        <v>12326</v>
      </c>
      <c r="G779" s="33" t="str">
        <f t="shared" si="25"/>
        <v>대구고성동3가</v>
      </c>
      <c r="H779" s="33" t="s">
        <v>10781</v>
      </c>
    </row>
    <row r="780" spans="1:8">
      <c r="A780" s="33" t="s">
        <v>12327</v>
      </c>
      <c r="B780" s="34" t="b">
        <v>1</v>
      </c>
      <c r="C780" s="33">
        <f t="shared" si="26"/>
        <v>42</v>
      </c>
      <c r="D780" s="33" t="s">
        <v>309</v>
      </c>
      <c r="E780" s="33" t="s">
        <v>377</v>
      </c>
      <c r="F780" s="33" t="s">
        <v>12328</v>
      </c>
      <c r="G780" s="33" t="str">
        <f t="shared" si="25"/>
        <v>대구침산동</v>
      </c>
      <c r="H780" s="33" t="s">
        <v>10781</v>
      </c>
    </row>
    <row r="781" spans="1:8">
      <c r="A781" s="33" t="s">
        <v>12329</v>
      </c>
      <c r="B781" s="34" t="b">
        <v>1</v>
      </c>
      <c r="C781" s="33">
        <f t="shared" si="26"/>
        <v>42</v>
      </c>
      <c r="D781" s="33" t="s">
        <v>309</v>
      </c>
      <c r="E781" s="33" t="s">
        <v>377</v>
      </c>
      <c r="F781" s="33" t="s">
        <v>12330</v>
      </c>
      <c r="G781" s="33" t="str">
        <f t="shared" si="25"/>
        <v>대구노원동1가</v>
      </c>
      <c r="H781" s="33" t="s">
        <v>10781</v>
      </c>
    </row>
    <row r="782" spans="1:8">
      <c r="A782" s="33" t="s">
        <v>12331</v>
      </c>
      <c r="B782" s="34" t="b">
        <v>1</v>
      </c>
      <c r="C782" s="33">
        <f t="shared" si="26"/>
        <v>42</v>
      </c>
      <c r="D782" s="33" t="s">
        <v>309</v>
      </c>
      <c r="E782" s="33" t="s">
        <v>377</v>
      </c>
      <c r="F782" s="33" t="s">
        <v>12332</v>
      </c>
      <c r="G782" s="33" t="str">
        <f t="shared" si="25"/>
        <v>대구노원동2가</v>
      </c>
      <c r="H782" s="33" t="s">
        <v>10781</v>
      </c>
    </row>
    <row r="783" spans="1:8">
      <c r="A783" s="33" t="s">
        <v>12333</v>
      </c>
      <c r="B783" s="34" t="b">
        <v>1</v>
      </c>
      <c r="C783" s="33">
        <f t="shared" si="26"/>
        <v>42</v>
      </c>
      <c r="D783" s="33" t="s">
        <v>309</v>
      </c>
      <c r="E783" s="33" t="s">
        <v>377</v>
      </c>
      <c r="F783" s="33" t="s">
        <v>12334</v>
      </c>
      <c r="G783" s="33" t="str">
        <f t="shared" si="25"/>
        <v>대구노원동3가</v>
      </c>
      <c r="H783" s="33" t="s">
        <v>10781</v>
      </c>
    </row>
    <row r="784" spans="1:8">
      <c r="A784" s="33" t="s">
        <v>12335</v>
      </c>
      <c r="B784" s="34" t="b">
        <v>1</v>
      </c>
      <c r="C784" s="33">
        <f t="shared" si="26"/>
        <v>42</v>
      </c>
      <c r="D784" s="33" t="s">
        <v>309</v>
      </c>
      <c r="E784" s="33" t="s">
        <v>377</v>
      </c>
      <c r="F784" s="33" t="s">
        <v>11419</v>
      </c>
      <c r="G784" s="33" t="str">
        <f t="shared" si="25"/>
        <v>대구대현동</v>
      </c>
      <c r="H784" s="33" t="s">
        <v>10781</v>
      </c>
    </row>
    <row r="785" spans="1:8">
      <c r="A785" s="33" t="s">
        <v>12336</v>
      </c>
      <c r="B785" s="34" t="b">
        <v>1</v>
      </c>
      <c r="C785" s="33">
        <f t="shared" si="26"/>
        <v>42</v>
      </c>
      <c r="D785" s="33" t="s">
        <v>309</v>
      </c>
      <c r="E785" s="33" t="s">
        <v>377</v>
      </c>
      <c r="F785" s="33" t="s">
        <v>12337</v>
      </c>
      <c r="G785" s="33" t="str">
        <f t="shared" si="25"/>
        <v>대구산격동</v>
      </c>
      <c r="H785" s="33" t="s">
        <v>10781</v>
      </c>
    </row>
    <row r="786" spans="1:8">
      <c r="A786" s="33" t="s">
        <v>12338</v>
      </c>
      <c r="B786" s="34" t="b">
        <v>1</v>
      </c>
      <c r="C786" s="33">
        <f t="shared" si="26"/>
        <v>42</v>
      </c>
      <c r="D786" s="33" t="s">
        <v>309</v>
      </c>
      <c r="E786" s="33" t="s">
        <v>377</v>
      </c>
      <c r="F786" s="33" t="s">
        <v>12339</v>
      </c>
      <c r="G786" s="33" t="str">
        <f t="shared" si="25"/>
        <v>대구복현동</v>
      </c>
      <c r="H786" s="33" t="s">
        <v>10781</v>
      </c>
    </row>
    <row r="787" spans="1:8">
      <c r="A787" s="33" t="s">
        <v>12340</v>
      </c>
      <c r="B787" s="34" t="b">
        <v>1</v>
      </c>
      <c r="C787" s="33">
        <f t="shared" si="26"/>
        <v>42</v>
      </c>
      <c r="D787" s="33" t="s">
        <v>309</v>
      </c>
      <c r="E787" s="33" t="s">
        <v>377</v>
      </c>
      <c r="F787" s="33" t="s">
        <v>12341</v>
      </c>
      <c r="G787" s="33" t="str">
        <f t="shared" si="25"/>
        <v>대구검단동</v>
      </c>
      <c r="H787" s="33" t="s">
        <v>10781</v>
      </c>
    </row>
    <row r="788" spans="1:8">
      <c r="A788" s="33" t="s">
        <v>12342</v>
      </c>
      <c r="B788" s="34" t="b">
        <v>1</v>
      </c>
      <c r="C788" s="33">
        <f t="shared" si="26"/>
        <v>42</v>
      </c>
      <c r="D788" s="33" t="s">
        <v>309</v>
      </c>
      <c r="E788" s="33" t="s">
        <v>377</v>
      </c>
      <c r="F788" s="33" t="s">
        <v>12343</v>
      </c>
      <c r="G788" s="33" t="str">
        <f t="shared" si="25"/>
        <v>대구동변동</v>
      </c>
      <c r="H788" s="33" t="s">
        <v>10781</v>
      </c>
    </row>
    <row r="789" spans="1:8">
      <c r="A789" s="33" t="s">
        <v>12344</v>
      </c>
      <c r="B789" s="34" t="b">
        <v>1</v>
      </c>
      <c r="C789" s="33">
        <f t="shared" si="26"/>
        <v>42</v>
      </c>
      <c r="D789" s="33" t="s">
        <v>309</v>
      </c>
      <c r="E789" s="33" t="s">
        <v>377</v>
      </c>
      <c r="F789" s="33" t="s">
        <v>12345</v>
      </c>
      <c r="G789" s="33" t="str">
        <f t="shared" si="25"/>
        <v>대구서변동</v>
      </c>
      <c r="H789" s="33" t="s">
        <v>10781</v>
      </c>
    </row>
    <row r="790" spans="1:8">
      <c r="A790" s="33" t="s">
        <v>12346</v>
      </c>
      <c r="B790" s="34" t="b">
        <v>1</v>
      </c>
      <c r="C790" s="33">
        <f t="shared" si="26"/>
        <v>42</v>
      </c>
      <c r="D790" s="33" t="s">
        <v>309</v>
      </c>
      <c r="E790" s="33" t="s">
        <v>377</v>
      </c>
      <c r="F790" s="33" t="s">
        <v>12347</v>
      </c>
      <c r="G790" s="33" t="str">
        <f t="shared" si="25"/>
        <v>대구조야동</v>
      </c>
      <c r="H790" s="33" t="s">
        <v>10781</v>
      </c>
    </row>
    <row r="791" spans="1:8">
      <c r="A791" s="33" t="s">
        <v>12348</v>
      </c>
      <c r="B791" s="34" t="b">
        <v>1</v>
      </c>
      <c r="C791" s="33">
        <f t="shared" si="26"/>
        <v>42</v>
      </c>
      <c r="D791" s="33" t="s">
        <v>309</v>
      </c>
      <c r="E791" s="33" t="s">
        <v>377</v>
      </c>
      <c r="F791" s="33" t="s">
        <v>12349</v>
      </c>
      <c r="G791" s="33" t="str">
        <f t="shared" si="25"/>
        <v>대구노곡동</v>
      </c>
      <c r="H791" s="33" t="s">
        <v>10781</v>
      </c>
    </row>
    <row r="792" spans="1:8">
      <c r="A792" s="33" t="s">
        <v>12350</v>
      </c>
      <c r="B792" s="34" t="b">
        <v>1</v>
      </c>
      <c r="C792" s="33">
        <f t="shared" si="26"/>
        <v>42</v>
      </c>
      <c r="D792" s="33" t="s">
        <v>309</v>
      </c>
      <c r="E792" s="33" t="s">
        <v>377</v>
      </c>
      <c r="F792" s="33" t="s">
        <v>12351</v>
      </c>
      <c r="G792" s="33" t="str">
        <f t="shared" ref="G792:G849" si="27">D792&amp;F792</f>
        <v>대구읍내동</v>
      </c>
      <c r="H792" s="33" t="s">
        <v>10781</v>
      </c>
    </row>
    <row r="793" spans="1:8">
      <c r="A793" s="33" t="s">
        <v>12352</v>
      </c>
      <c r="B793" s="34" t="b">
        <v>1</v>
      </c>
      <c r="C793" s="33">
        <f t="shared" si="26"/>
        <v>42</v>
      </c>
      <c r="D793" s="33" t="s">
        <v>309</v>
      </c>
      <c r="E793" s="33" t="s">
        <v>377</v>
      </c>
      <c r="F793" s="33" t="s">
        <v>12237</v>
      </c>
      <c r="G793" s="33" t="str">
        <f t="shared" si="27"/>
        <v>대구동호동</v>
      </c>
      <c r="H793" s="33" t="s">
        <v>10781</v>
      </c>
    </row>
    <row r="794" spans="1:8">
      <c r="A794" s="33" t="s">
        <v>12353</v>
      </c>
      <c r="B794" s="34" t="b">
        <v>1</v>
      </c>
      <c r="C794" s="33">
        <f t="shared" si="26"/>
        <v>42</v>
      </c>
      <c r="D794" s="33" t="s">
        <v>309</v>
      </c>
      <c r="E794" s="33" t="s">
        <v>377</v>
      </c>
      <c r="F794" s="33" t="s">
        <v>12354</v>
      </c>
      <c r="G794" s="33" t="str">
        <f t="shared" si="27"/>
        <v>대구학정동</v>
      </c>
      <c r="H794" s="33" t="s">
        <v>10781</v>
      </c>
    </row>
    <row r="795" spans="1:8">
      <c r="A795" s="33" t="s">
        <v>12355</v>
      </c>
      <c r="B795" s="34" t="b">
        <v>1</v>
      </c>
      <c r="C795" s="33">
        <f t="shared" si="26"/>
        <v>42</v>
      </c>
      <c r="D795" s="33" t="s">
        <v>309</v>
      </c>
      <c r="E795" s="33" t="s">
        <v>377</v>
      </c>
      <c r="F795" s="33" t="s">
        <v>12356</v>
      </c>
      <c r="G795" s="33" t="str">
        <f t="shared" si="27"/>
        <v>대구도남동</v>
      </c>
      <c r="H795" s="33" t="s">
        <v>10781</v>
      </c>
    </row>
    <row r="796" spans="1:8">
      <c r="A796" s="33" t="s">
        <v>12357</v>
      </c>
      <c r="B796" s="34" t="b">
        <v>1</v>
      </c>
      <c r="C796" s="33">
        <f t="shared" si="26"/>
        <v>42</v>
      </c>
      <c r="D796" s="33" t="s">
        <v>309</v>
      </c>
      <c r="E796" s="33" t="s">
        <v>377</v>
      </c>
      <c r="F796" s="33" t="s">
        <v>12358</v>
      </c>
      <c r="G796" s="33" t="str">
        <f t="shared" si="27"/>
        <v>대구국우동</v>
      </c>
      <c r="H796" s="33" t="s">
        <v>10781</v>
      </c>
    </row>
    <row r="797" spans="1:8">
      <c r="A797" s="33" t="s">
        <v>12359</v>
      </c>
      <c r="B797" s="34" t="b">
        <v>1</v>
      </c>
      <c r="C797" s="33">
        <f t="shared" si="26"/>
        <v>42</v>
      </c>
      <c r="D797" s="33" t="s">
        <v>309</v>
      </c>
      <c r="E797" s="33" t="s">
        <v>377</v>
      </c>
      <c r="F797" s="33" t="s">
        <v>12360</v>
      </c>
      <c r="G797" s="33" t="str">
        <f t="shared" si="27"/>
        <v>대구구암동</v>
      </c>
      <c r="H797" s="33" t="s">
        <v>10781</v>
      </c>
    </row>
    <row r="798" spans="1:8">
      <c r="A798" s="33" t="s">
        <v>12361</v>
      </c>
      <c r="B798" s="34" t="b">
        <v>1</v>
      </c>
      <c r="C798" s="33">
        <f t="shared" si="26"/>
        <v>42</v>
      </c>
      <c r="D798" s="33" t="s">
        <v>309</v>
      </c>
      <c r="E798" s="33" t="s">
        <v>377</v>
      </c>
      <c r="F798" s="33" t="s">
        <v>12362</v>
      </c>
      <c r="G798" s="33" t="str">
        <f t="shared" si="27"/>
        <v>대구동천동</v>
      </c>
      <c r="H798" s="33" t="s">
        <v>10781</v>
      </c>
    </row>
    <row r="799" spans="1:8">
      <c r="A799" s="33" t="s">
        <v>12363</v>
      </c>
      <c r="B799" s="34" t="b">
        <v>1</v>
      </c>
      <c r="C799" s="33">
        <f t="shared" si="26"/>
        <v>42</v>
      </c>
      <c r="D799" s="33" t="s">
        <v>309</v>
      </c>
      <c r="E799" s="33" t="s">
        <v>377</v>
      </c>
      <c r="F799" s="33" t="s">
        <v>12364</v>
      </c>
      <c r="G799" s="33" t="str">
        <f t="shared" si="27"/>
        <v>대구관음동</v>
      </c>
      <c r="H799" s="33" t="s">
        <v>10781</v>
      </c>
    </row>
    <row r="800" spans="1:8">
      <c r="A800" s="33" t="s">
        <v>12365</v>
      </c>
      <c r="B800" s="34" t="b">
        <v>1</v>
      </c>
      <c r="C800" s="33">
        <f t="shared" si="26"/>
        <v>42</v>
      </c>
      <c r="D800" s="33" t="s">
        <v>309</v>
      </c>
      <c r="E800" s="33" t="s">
        <v>377</v>
      </c>
      <c r="F800" s="33" t="s">
        <v>12366</v>
      </c>
      <c r="G800" s="33" t="str">
        <f t="shared" si="27"/>
        <v>대구태전동</v>
      </c>
      <c r="H800" s="33" t="s">
        <v>10781</v>
      </c>
    </row>
    <row r="801" spans="1:8">
      <c r="A801" s="33" t="s">
        <v>12367</v>
      </c>
      <c r="B801" s="34" t="b">
        <v>1</v>
      </c>
      <c r="C801" s="33">
        <f t="shared" si="26"/>
        <v>42</v>
      </c>
      <c r="D801" s="33" t="s">
        <v>309</v>
      </c>
      <c r="E801" s="33" t="s">
        <v>377</v>
      </c>
      <c r="F801" s="33" t="s">
        <v>12368</v>
      </c>
      <c r="G801" s="33" t="str">
        <f t="shared" si="27"/>
        <v>대구매천동</v>
      </c>
      <c r="H801" s="33" t="s">
        <v>10781</v>
      </c>
    </row>
    <row r="802" spans="1:8">
      <c r="A802" s="33" t="s">
        <v>12369</v>
      </c>
      <c r="B802" s="34" t="b">
        <v>1</v>
      </c>
      <c r="C802" s="33">
        <f t="shared" si="26"/>
        <v>42</v>
      </c>
      <c r="D802" s="33" t="s">
        <v>309</v>
      </c>
      <c r="E802" s="33" t="s">
        <v>377</v>
      </c>
      <c r="F802" s="33" t="s">
        <v>12370</v>
      </c>
      <c r="G802" s="33" t="str">
        <f t="shared" si="27"/>
        <v>대구팔달동</v>
      </c>
      <c r="H802" s="33" t="s">
        <v>10781</v>
      </c>
    </row>
    <row r="803" spans="1:8">
      <c r="A803" s="33" t="s">
        <v>12371</v>
      </c>
      <c r="B803" s="34" t="b">
        <v>1</v>
      </c>
      <c r="C803" s="33">
        <f t="shared" si="26"/>
        <v>42</v>
      </c>
      <c r="D803" s="33" t="s">
        <v>309</v>
      </c>
      <c r="E803" s="33" t="s">
        <v>377</v>
      </c>
      <c r="F803" s="33" t="s">
        <v>12372</v>
      </c>
      <c r="G803" s="33" t="str">
        <f t="shared" si="27"/>
        <v>대구금호동</v>
      </c>
      <c r="H803" s="33" t="s">
        <v>10781</v>
      </c>
    </row>
    <row r="804" spans="1:8">
      <c r="A804" s="33" t="s">
        <v>12373</v>
      </c>
      <c r="B804" s="34" t="b">
        <v>1</v>
      </c>
      <c r="C804" s="33">
        <f t="shared" si="26"/>
        <v>42</v>
      </c>
      <c r="D804" s="33" t="s">
        <v>309</v>
      </c>
      <c r="E804" s="33" t="s">
        <v>377</v>
      </c>
      <c r="F804" s="33" t="s">
        <v>12374</v>
      </c>
      <c r="G804" s="33" t="str">
        <f t="shared" si="27"/>
        <v>대구사수동</v>
      </c>
      <c r="H804" s="33" t="s">
        <v>10781</v>
      </c>
    </row>
    <row r="805" spans="1:8">
      <c r="A805" s="33" t="s">
        <v>12375</v>
      </c>
      <c r="B805" s="34" t="b">
        <v>1</v>
      </c>
      <c r="C805" s="33">
        <f t="shared" si="26"/>
        <v>42</v>
      </c>
      <c r="D805" s="33" t="s">
        <v>309</v>
      </c>
      <c r="E805" s="33" t="s">
        <v>377</v>
      </c>
      <c r="F805" s="33" t="s">
        <v>12376</v>
      </c>
      <c r="G805" s="33" t="str">
        <f t="shared" si="27"/>
        <v>대구연경동</v>
      </c>
      <c r="H805" s="33" t="s">
        <v>10781</v>
      </c>
    </row>
    <row r="806" spans="1:8">
      <c r="A806" s="33" t="s">
        <v>12377</v>
      </c>
      <c r="B806" s="34" t="b">
        <v>1</v>
      </c>
      <c r="C806" s="33">
        <f t="shared" si="26"/>
        <v>42</v>
      </c>
      <c r="D806" s="33" t="s">
        <v>309</v>
      </c>
      <c r="E806" s="33" t="s">
        <v>3318</v>
      </c>
      <c r="F806" s="33" t="s">
        <v>12378</v>
      </c>
      <c r="G806" s="33" t="str">
        <f t="shared" si="27"/>
        <v>대구범어동</v>
      </c>
      <c r="H806" s="33" t="s">
        <v>10781</v>
      </c>
    </row>
    <row r="807" spans="1:8">
      <c r="A807" s="33" t="s">
        <v>12379</v>
      </c>
      <c r="B807" s="34" t="b">
        <v>1</v>
      </c>
      <c r="C807" s="33">
        <f t="shared" si="26"/>
        <v>42</v>
      </c>
      <c r="D807" s="33" t="s">
        <v>309</v>
      </c>
      <c r="E807" s="33" t="s">
        <v>3318</v>
      </c>
      <c r="F807" s="33" t="s">
        <v>12380</v>
      </c>
      <c r="G807" s="33" t="str">
        <f t="shared" si="27"/>
        <v>대구만촌동</v>
      </c>
      <c r="H807" s="33" t="s">
        <v>10781</v>
      </c>
    </row>
    <row r="808" spans="1:8">
      <c r="A808" s="33" t="s">
        <v>12381</v>
      </c>
      <c r="B808" s="34" t="b">
        <v>1</v>
      </c>
      <c r="C808" s="33">
        <f t="shared" si="26"/>
        <v>42</v>
      </c>
      <c r="D808" s="33" t="s">
        <v>309</v>
      </c>
      <c r="E808" s="33" t="s">
        <v>3318</v>
      </c>
      <c r="F808" s="33" t="s">
        <v>12382</v>
      </c>
      <c r="G808" s="33" t="str">
        <f t="shared" si="27"/>
        <v>대구수성동1가</v>
      </c>
      <c r="H808" s="33" t="s">
        <v>10781</v>
      </c>
    </row>
    <row r="809" spans="1:8">
      <c r="A809" s="33" t="s">
        <v>12383</v>
      </c>
      <c r="B809" s="34" t="b">
        <v>1</v>
      </c>
      <c r="C809" s="33">
        <f t="shared" si="26"/>
        <v>42</v>
      </c>
      <c r="D809" s="33" t="s">
        <v>309</v>
      </c>
      <c r="E809" s="33" t="s">
        <v>3318</v>
      </c>
      <c r="F809" s="33" t="s">
        <v>12384</v>
      </c>
      <c r="G809" s="33" t="str">
        <f t="shared" si="27"/>
        <v>대구수성동2가</v>
      </c>
      <c r="H809" s="33" t="s">
        <v>10781</v>
      </c>
    </row>
    <row r="810" spans="1:8">
      <c r="A810" s="33" t="s">
        <v>12385</v>
      </c>
      <c r="B810" s="34" t="b">
        <v>1</v>
      </c>
      <c r="C810" s="33">
        <f t="shared" si="26"/>
        <v>42</v>
      </c>
      <c r="D810" s="33" t="s">
        <v>309</v>
      </c>
      <c r="E810" s="33" t="s">
        <v>3318</v>
      </c>
      <c r="F810" s="33" t="s">
        <v>12386</v>
      </c>
      <c r="G810" s="33" t="str">
        <f t="shared" si="27"/>
        <v>대구수성동3가</v>
      </c>
      <c r="H810" s="33" t="s">
        <v>10781</v>
      </c>
    </row>
    <row r="811" spans="1:8">
      <c r="A811" s="33" t="s">
        <v>12387</v>
      </c>
      <c r="B811" s="34" t="b">
        <v>1</v>
      </c>
      <c r="C811" s="33">
        <f t="shared" si="26"/>
        <v>42</v>
      </c>
      <c r="D811" s="33" t="s">
        <v>309</v>
      </c>
      <c r="E811" s="33" t="s">
        <v>3318</v>
      </c>
      <c r="F811" s="33" t="s">
        <v>12388</v>
      </c>
      <c r="G811" s="33" t="str">
        <f t="shared" si="27"/>
        <v>대구수성동4가</v>
      </c>
      <c r="H811" s="33" t="s">
        <v>10781</v>
      </c>
    </row>
    <row r="812" spans="1:8">
      <c r="A812" s="33" t="s">
        <v>12389</v>
      </c>
      <c r="B812" s="34" t="b">
        <v>1</v>
      </c>
      <c r="C812" s="33">
        <f t="shared" si="26"/>
        <v>42</v>
      </c>
      <c r="D812" s="33" t="s">
        <v>309</v>
      </c>
      <c r="E812" s="33" t="s">
        <v>3318</v>
      </c>
      <c r="F812" s="33" t="s">
        <v>12390</v>
      </c>
      <c r="G812" s="33" t="str">
        <f t="shared" si="27"/>
        <v>대구황금동</v>
      </c>
      <c r="H812" s="33" t="s">
        <v>10781</v>
      </c>
    </row>
    <row r="813" spans="1:8">
      <c r="A813" s="33" t="s">
        <v>12391</v>
      </c>
      <c r="B813" s="34" t="b">
        <v>1</v>
      </c>
      <c r="C813" s="33">
        <f t="shared" si="26"/>
        <v>42</v>
      </c>
      <c r="D813" s="33" t="s">
        <v>309</v>
      </c>
      <c r="E813" s="33" t="s">
        <v>3318</v>
      </c>
      <c r="F813" s="33" t="s">
        <v>11485</v>
      </c>
      <c r="G813" s="33" t="str">
        <f t="shared" si="27"/>
        <v>대구중동</v>
      </c>
      <c r="H813" s="33" t="s">
        <v>10781</v>
      </c>
    </row>
    <row r="814" spans="1:8">
      <c r="A814" s="33" t="s">
        <v>12392</v>
      </c>
      <c r="B814" s="34" t="b">
        <v>1</v>
      </c>
      <c r="C814" s="33">
        <f t="shared" si="26"/>
        <v>42</v>
      </c>
      <c r="D814" s="33" t="s">
        <v>309</v>
      </c>
      <c r="E814" s="33" t="s">
        <v>3318</v>
      </c>
      <c r="F814" s="33" t="s">
        <v>12393</v>
      </c>
      <c r="G814" s="33" t="str">
        <f t="shared" si="27"/>
        <v>대구상동</v>
      </c>
      <c r="H814" s="33" t="s">
        <v>10781</v>
      </c>
    </row>
    <row r="815" spans="1:8">
      <c r="A815" s="33" t="s">
        <v>12394</v>
      </c>
      <c r="B815" s="34" t="b">
        <v>1</v>
      </c>
      <c r="C815" s="33">
        <f t="shared" si="26"/>
        <v>42</v>
      </c>
      <c r="D815" s="33" t="s">
        <v>309</v>
      </c>
      <c r="E815" s="33" t="s">
        <v>3318</v>
      </c>
      <c r="F815" s="33" t="s">
        <v>12395</v>
      </c>
      <c r="G815" s="33" t="str">
        <f t="shared" si="27"/>
        <v>대구파동</v>
      </c>
      <c r="H815" s="33" t="s">
        <v>10781</v>
      </c>
    </row>
    <row r="816" spans="1:8">
      <c r="A816" s="33" t="s">
        <v>12396</v>
      </c>
      <c r="B816" s="34" t="b">
        <v>1</v>
      </c>
      <c r="C816" s="33">
        <f t="shared" si="26"/>
        <v>42</v>
      </c>
      <c r="D816" s="33" t="s">
        <v>309</v>
      </c>
      <c r="E816" s="33" t="s">
        <v>3318</v>
      </c>
      <c r="F816" s="33" t="s">
        <v>12397</v>
      </c>
      <c r="G816" s="33" t="str">
        <f t="shared" si="27"/>
        <v>대구두산동</v>
      </c>
      <c r="H816" s="33" t="s">
        <v>10781</v>
      </c>
    </row>
    <row r="817" spans="1:8">
      <c r="A817" s="33" t="s">
        <v>12398</v>
      </c>
      <c r="B817" s="34" t="b">
        <v>1</v>
      </c>
      <c r="C817" s="33">
        <f t="shared" si="26"/>
        <v>42</v>
      </c>
      <c r="D817" s="33" t="s">
        <v>309</v>
      </c>
      <c r="E817" s="33" t="s">
        <v>3318</v>
      </c>
      <c r="F817" s="33" t="s">
        <v>12399</v>
      </c>
      <c r="G817" s="33" t="str">
        <f t="shared" si="27"/>
        <v>대구지산동</v>
      </c>
      <c r="H817" s="33" t="s">
        <v>10781</v>
      </c>
    </row>
    <row r="818" spans="1:8">
      <c r="A818" s="33" t="s">
        <v>12400</v>
      </c>
      <c r="B818" s="34" t="b">
        <v>1</v>
      </c>
      <c r="C818" s="33">
        <f t="shared" si="26"/>
        <v>42</v>
      </c>
      <c r="D818" s="33" t="s">
        <v>309</v>
      </c>
      <c r="E818" s="33" t="s">
        <v>3318</v>
      </c>
      <c r="F818" s="33" t="s">
        <v>12401</v>
      </c>
      <c r="G818" s="33" t="str">
        <f t="shared" si="27"/>
        <v>대구범물동</v>
      </c>
      <c r="H818" s="33" t="s">
        <v>10781</v>
      </c>
    </row>
    <row r="819" spans="1:8">
      <c r="A819" s="33" t="s">
        <v>12402</v>
      </c>
      <c r="B819" s="34" t="b">
        <v>1</v>
      </c>
      <c r="C819" s="33">
        <f t="shared" si="26"/>
        <v>42</v>
      </c>
      <c r="D819" s="33" t="s">
        <v>309</v>
      </c>
      <c r="E819" s="33" t="s">
        <v>3318</v>
      </c>
      <c r="F819" s="33" t="s">
        <v>12403</v>
      </c>
      <c r="G819" s="33" t="str">
        <f t="shared" si="27"/>
        <v>대구시지동</v>
      </c>
      <c r="H819" s="33" t="s">
        <v>10781</v>
      </c>
    </row>
    <row r="820" spans="1:8">
      <c r="A820" s="33" t="s">
        <v>12404</v>
      </c>
      <c r="B820" s="34" t="b">
        <v>1</v>
      </c>
      <c r="C820" s="33">
        <f t="shared" si="26"/>
        <v>42</v>
      </c>
      <c r="D820" s="33" t="s">
        <v>309</v>
      </c>
      <c r="E820" s="33" t="s">
        <v>3318</v>
      </c>
      <c r="F820" s="33" t="s">
        <v>12405</v>
      </c>
      <c r="G820" s="33" t="str">
        <f t="shared" si="27"/>
        <v>대구매호동</v>
      </c>
      <c r="H820" s="33" t="s">
        <v>10781</v>
      </c>
    </row>
    <row r="821" spans="1:8">
      <c r="A821" s="33" t="s">
        <v>12406</v>
      </c>
      <c r="B821" s="34" t="b">
        <v>1</v>
      </c>
      <c r="C821" s="33">
        <f t="shared" si="26"/>
        <v>42</v>
      </c>
      <c r="D821" s="33" t="s">
        <v>309</v>
      </c>
      <c r="E821" s="33" t="s">
        <v>3318</v>
      </c>
      <c r="F821" s="33" t="s">
        <v>12407</v>
      </c>
      <c r="G821" s="33" t="str">
        <f t="shared" si="27"/>
        <v>대구성동</v>
      </c>
      <c r="H821" s="33" t="s">
        <v>10781</v>
      </c>
    </row>
    <row r="822" spans="1:8">
      <c r="A822" s="33" t="s">
        <v>12408</v>
      </c>
      <c r="B822" s="34" t="b">
        <v>1</v>
      </c>
      <c r="C822" s="33">
        <f t="shared" si="26"/>
        <v>42</v>
      </c>
      <c r="D822" s="33" t="s">
        <v>309</v>
      </c>
      <c r="E822" s="33" t="s">
        <v>3318</v>
      </c>
      <c r="F822" s="33" t="s">
        <v>12409</v>
      </c>
      <c r="G822" s="33" t="str">
        <f t="shared" si="27"/>
        <v>대구사월동</v>
      </c>
      <c r="H822" s="33" t="s">
        <v>10781</v>
      </c>
    </row>
    <row r="823" spans="1:8">
      <c r="A823" s="33" t="s">
        <v>12410</v>
      </c>
      <c r="B823" s="34" t="b">
        <v>1</v>
      </c>
      <c r="C823" s="33">
        <f t="shared" si="26"/>
        <v>42</v>
      </c>
      <c r="D823" s="33" t="s">
        <v>309</v>
      </c>
      <c r="E823" s="33" t="s">
        <v>3318</v>
      </c>
      <c r="F823" s="33" t="s">
        <v>12411</v>
      </c>
      <c r="G823" s="33" t="str">
        <f t="shared" si="27"/>
        <v>대구신매동</v>
      </c>
      <c r="H823" s="33" t="s">
        <v>10781</v>
      </c>
    </row>
    <row r="824" spans="1:8">
      <c r="A824" s="33" t="s">
        <v>12412</v>
      </c>
      <c r="B824" s="34" t="b">
        <v>1</v>
      </c>
      <c r="C824" s="33">
        <f t="shared" si="26"/>
        <v>42</v>
      </c>
      <c r="D824" s="33" t="s">
        <v>309</v>
      </c>
      <c r="E824" s="33" t="s">
        <v>3318</v>
      </c>
      <c r="F824" s="33" t="s">
        <v>12413</v>
      </c>
      <c r="G824" s="33" t="str">
        <f t="shared" si="27"/>
        <v>대구욱수동</v>
      </c>
      <c r="H824" s="33" t="s">
        <v>10781</v>
      </c>
    </row>
    <row r="825" spans="1:8">
      <c r="A825" s="33" t="s">
        <v>12414</v>
      </c>
      <c r="B825" s="34" t="b">
        <v>1</v>
      </c>
      <c r="C825" s="33">
        <f t="shared" si="26"/>
        <v>42</v>
      </c>
      <c r="D825" s="33" t="s">
        <v>309</v>
      </c>
      <c r="E825" s="33" t="s">
        <v>3318</v>
      </c>
      <c r="F825" s="33" t="s">
        <v>12415</v>
      </c>
      <c r="G825" s="33" t="str">
        <f t="shared" si="27"/>
        <v>대구노변동</v>
      </c>
      <c r="H825" s="33" t="s">
        <v>10781</v>
      </c>
    </row>
    <row r="826" spans="1:8">
      <c r="A826" s="33" t="s">
        <v>12416</v>
      </c>
      <c r="B826" s="34" t="b">
        <v>1</v>
      </c>
      <c r="C826" s="33">
        <f t="shared" si="26"/>
        <v>42</v>
      </c>
      <c r="D826" s="33" t="s">
        <v>309</v>
      </c>
      <c r="E826" s="33" t="s">
        <v>3318</v>
      </c>
      <c r="F826" s="33" t="s">
        <v>12417</v>
      </c>
      <c r="G826" s="33" t="str">
        <f t="shared" si="27"/>
        <v>대구삼덕동</v>
      </c>
      <c r="H826" s="33" t="s">
        <v>10781</v>
      </c>
    </row>
    <row r="827" spans="1:8">
      <c r="A827" s="33" t="s">
        <v>12418</v>
      </c>
      <c r="B827" s="34" t="b">
        <v>1</v>
      </c>
      <c r="C827" s="33">
        <f t="shared" si="26"/>
        <v>42</v>
      </c>
      <c r="D827" s="33" t="s">
        <v>309</v>
      </c>
      <c r="E827" s="33" t="s">
        <v>3318</v>
      </c>
      <c r="F827" s="33" t="s">
        <v>12419</v>
      </c>
      <c r="G827" s="33" t="str">
        <f t="shared" si="27"/>
        <v>대구연호동</v>
      </c>
      <c r="H827" s="33" t="s">
        <v>10781</v>
      </c>
    </row>
    <row r="828" spans="1:8">
      <c r="A828" s="33" t="s">
        <v>12420</v>
      </c>
      <c r="B828" s="34" t="b">
        <v>1</v>
      </c>
      <c r="C828" s="33">
        <f t="shared" si="26"/>
        <v>42</v>
      </c>
      <c r="D828" s="33" t="s">
        <v>309</v>
      </c>
      <c r="E828" s="33" t="s">
        <v>3318</v>
      </c>
      <c r="F828" s="33" t="s">
        <v>12312</v>
      </c>
      <c r="G828" s="33" t="str">
        <f t="shared" si="27"/>
        <v>대구이천동</v>
      </c>
      <c r="H828" s="33" t="s">
        <v>10781</v>
      </c>
    </row>
    <row r="829" spans="1:8">
      <c r="A829" s="33" t="s">
        <v>12421</v>
      </c>
      <c r="B829" s="34" t="b">
        <v>1</v>
      </c>
      <c r="C829" s="33">
        <f t="shared" si="26"/>
        <v>42</v>
      </c>
      <c r="D829" s="33" t="s">
        <v>309</v>
      </c>
      <c r="E829" s="33" t="s">
        <v>3318</v>
      </c>
      <c r="F829" s="33" t="s">
        <v>12422</v>
      </c>
      <c r="G829" s="33" t="str">
        <f t="shared" si="27"/>
        <v>대구고모동</v>
      </c>
      <c r="H829" s="33" t="s">
        <v>10781</v>
      </c>
    </row>
    <row r="830" spans="1:8">
      <c r="A830" s="33" t="s">
        <v>12423</v>
      </c>
      <c r="B830" s="34" t="b">
        <v>1</v>
      </c>
      <c r="C830" s="33">
        <f t="shared" si="26"/>
        <v>42</v>
      </c>
      <c r="D830" s="33" t="s">
        <v>309</v>
      </c>
      <c r="E830" s="33" t="s">
        <v>3318</v>
      </c>
      <c r="F830" s="33" t="s">
        <v>12424</v>
      </c>
      <c r="G830" s="33" t="str">
        <f t="shared" si="27"/>
        <v>대구가천동</v>
      </c>
      <c r="H830" s="33" t="s">
        <v>10781</v>
      </c>
    </row>
    <row r="831" spans="1:8">
      <c r="A831" s="33" t="s">
        <v>12425</v>
      </c>
      <c r="B831" s="34" t="b">
        <v>1</v>
      </c>
      <c r="C831" s="33">
        <f t="shared" si="26"/>
        <v>42</v>
      </c>
      <c r="D831" s="33" t="s">
        <v>309</v>
      </c>
      <c r="E831" s="33" t="s">
        <v>3318</v>
      </c>
      <c r="F831" s="33" t="s">
        <v>11451</v>
      </c>
      <c r="G831" s="33" t="str">
        <f t="shared" si="27"/>
        <v>대구대흥동</v>
      </c>
      <c r="H831" s="33" t="s">
        <v>10781</v>
      </c>
    </row>
    <row r="832" spans="1:8">
      <c r="A832" s="33" t="s">
        <v>12426</v>
      </c>
      <c r="B832" s="34" t="b">
        <v>1</v>
      </c>
      <c r="C832" s="33">
        <f t="shared" si="26"/>
        <v>42</v>
      </c>
      <c r="D832" s="33" t="s">
        <v>309</v>
      </c>
      <c r="E832" s="33" t="s">
        <v>310</v>
      </c>
      <c r="F832" s="33" t="s">
        <v>12427</v>
      </c>
      <c r="G832" s="33" t="str">
        <f t="shared" si="27"/>
        <v>대구성당동</v>
      </c>
      <c r="H832" s="33" t="s">
        <v>10781</v>
      </c>
    </row>
    <row r="833" spans="1:8">
      <c r="A833" s="33" t="s">
        <v>12428</v>
      </c>
      <c r="B833" s="34" t="b">
        <v>1</v>
      </c>
      <c r="C833" s="33">
        <f t="shared" si="26"/>
        <v>42</v>
      </c>
      <c r="D833" s="33" t="s">
        <v>309</v>
      </c>
      <c r="E833" s="33" t="s">
        <v>310</v>
      </c>
      <c r="F833" s="33" t="s">
        <v>12429</v>
      </c>
      <c r="G833" s="33" t="str">
        <f t="shared" si="27"/>
        <v>대구두류동</v>
      </c>
      <c r="H833" s="33" t="s">
        <v>10781</v>
      </c>
    </row>
    <row r="834" spans="1:8">
      <c r="A834" s="33" t="s">
        <v>12430</v>
      </c>
      <c r="B834" s="34" t="b">
        <v>1</v>
      </c>
      <c r="C834" s="33">
        <f t="shared" ref="C834:C897" si="28">_xlfn.XLOOKUP(D834,I:I,J:J)</f>
        <v>42</v>
      </c>
      <c r="D834" s="33" t="s">
        <v>309</v>
      </c>
      <c r="E834" s="33" t="s">
        <v>310</v>
      </c>
      <c r="F834" s="33" t="s">
        <v>12431</v>
      </c>
      <c r="G834" s="33" t="str">
        <f t="shared" si="27"/>
        <v>대구파호동</v>
      </c>
      <c r="H834" s="33" t="s">
        <v>10781</v>
      </c>
    </row>
    <row r="835" spans="1:8">
      <c r="A835" s="33" t="s">
        <v>12432</v>
      </c>
      <c r="B835" s="34" t="b">
        <v>1</v>
      </c>
      <c r="C835" s="33">
        <f t="shared" si="28"/>
        <v>42</v>
      </c>
      <c r="D835" s="33" t="s">
        <v>309</v>
      </c>
      <c r="E835" s="33" t="s">
        <v>310</v>
      </c>
      <c r="F835" s="33" t="s">
        <v>12433</v>
      </c>
      <c r="G835" s="33" t="str">
        <f t="shared" si="27"/>
        <v>대구호림동</v>
      </c>
      <c r="H835" s="33" t="s">
        <v>10781</v>
      </c>
    </row>
    <row r="836" spans="1:8">
      <c r="A836" s="33" t="s">
        <v>12434</v>
      </c>
      <c r="B836" s="34" t="b">
        <v>1</v>
      </c>
      <c r="C836" s="33">
        <f t="shared" si="28"/>
        <v>42</v>
      </c>
      <c r="D836" s="33" t="s">
        <v>309</v>
      </c>
      <c r="E836" s="33" t="s">
        <v>310</v>
      </c>
      <c r="F836" s="33" t="s">
        <v>12435</v>
      </c>
      <c r="G836" s="33" t="str">
        <f t="shared" si="27"/>
        <v>대구갈산동</v>
      </c>
      <c r="H836" s="33" t="s">
        <v>10781</v>
      </c>
    </row>
    <row r="837" spans="1:8">
      <c r="A837" s="33" t="s">
        <v>12436</v>
      </c>
      <c r="B837" s="34" t="b">
        <v>1</v>
      </c>
      <c r="C837" s="33">
        <f t="shared" si="28"/>
        <v>42</v>
      </c>
      <c r="D837" s="33" t="s">
        <v>309</v>
      </c>
      <c r="E837" s="33" t="s">
        <v>310</v>
      </c>
      <c r="F837" s="33" t="s">
        <v>11093</v>
      </c>
      <c r="G837" s="33" t="str">
        <f t="shared" si="27"/>
        <v>대구신당동</v>
      </c>
      <c r="H837" s="33" t="s">
        <v>10781</v>
      </c>
    </row>
    <row r="838" spans="1:8">
      <c r="A838" s="33" t="s">
        <v>12437</v>
      </c>
      <c r="B838" s="34" t="b">
        <v>1</v>
      </c>
      <c r="C838" s="33">
        <f t="shared" si="28"/>
        <v>42</v>
      </c>
      <c r="D838" s="33" t="s">
        <v>309</v>
      </c>
      <c r="E838" s="33" t="s">
        <v>310</v>
      </c>
      <c r="F838" s="33" t="s">
        <v>12438</v>
      </c>
      <c r="G838" s="33" t="str">
        <f t="shared" si="27"/>
        <v>대구이곡동</v>
      </c>
      <c r="H838" s="33" t="s">
        <v>10781</v>
      </c>
    </row>
    <row r="839" spans="1:8">
      <c r="A839" s="33" t="s">
        <v>12439</v>
      </c>
      <c r="B839" s="34" t="b">
        <v>1</v>
      </c>
      <c r="C839" s="33">
        <f t="shared" si="28"/>
        <v>42</v>
      </c>
      <c r="D839" s="33" t="s">
        <v>309</v>
      </c>
      <c r="E839" s="33" t="s">
        <v>310</v>
      </c>
      <c r="F839" s="33" t="s">
        <v>12440</v>
      </c>
      <c r="G839" s="33" t="str">
        <f t="shared" si="27"/>
        <v>대구장동</v>
      </c>
      <c r="H839" s="33" t="s">
        <v>10781</v>
      </c>
    </row>
    <row r="840" spans="1:8">
      <c r="A840" s="33" t="s">
        <v>12441</v>
      </c>
      <c r="B840" s="34" t="b">
        <v>1</v>
      </c>
      <c r="C840" s="33">
        <f t="shared" si="28"/>
        <v>42</v>
      </c>
      <c r="D840" s="33" t="s">
        <v>309</v>
      </c>
      <c r="E840" s="33" t="s">
        <v>310</v>
      </c>
      <c r="F840" s="33" t="s">
        <v>12442</v>
      </c>
      <c r="G840" s="33" t="str">
        <f t="shared" si="27"/>
        <v>대구장기동</v>
      </c>
      <c r="H840" s="33" t="s">
        <v>10781</v>
      </c>
    </row>
    <row r="841" spans="1:8">
      <c r="A841" s="33" t="s">
        <v>12443</v>
      </c>
      <c r="B841" s="34" t="b">
        <v>1</v>
      </c>
      <c r="C841" s="33">
        <f t="shared" si="28"/>
        <v>42</v>
      </c>
      <c r="D841" s="33" t="s">
        <v>309</v>
      </c>
      <c r="E841" s="33" t="s">
        <v>310</v>
      </c>
      <c r="F841" s="33" t="s">
        <v>12444</v>
      </c>
      <c r="G841" s="33" t="str">
        <f t="shared" si="27"/>
        <v>대구용산동</v>
      </c>
      <c r="H841" s="33" t="s">
        <v>10781</v>
      </c>
    </row>
    <row r="842" spans="1:8">
      <c r="A842" s="33" t="s">
        <v>12445</v>
      </c>
      <c r="B842" s="34" t="b">
        <v>1</v>
      </c>
      <c r="C842" s="33">
        <f t="shared" si="28"/>
        <v>42</v>
      </c>
      <c r="D842" s="33" t="s">
        <v>309</v>
      </c>
      <c r="E842" s="33" t="s">
        <v>310</v>
      </c>
      <c r="F842" s="33" t="s">
        <v>12446</v>
      </c>
      <c r="G842" s="33" t="str">
        <f t="shared" si="27"/>
        <v>대구죽전동</v>
      </c>
      <c r="H842" s="33" t="s">
        <v>10781</v>
      </c>
    </row>
    <row r="843" spans="1:8">
      <c r="A843" s="33" t="s">
        <v>12447</v>
      </c>
      <c r="B843" s="34" t="b">
        <v>1</v>
      </c>
      <c r="C843" s="33">
        <f t="shared" si="28"/>
        <v>42</v>
      </c>
      <c r="D843" s="33" t="s">
        <v>309</v>
      </c>
      <c r="E843" s="33" t="s">
        <v>310</v>
      </c>
      <c r="F843" s="33" t="s">
        <v>12448</v>
      </c>
      <c r="G843" s="33" t="str">
        <f t="shared" si="27"/>
        <v>대구감삼동</v>
      </c>
      <c r="H843" s="33" t="s">
        <v>10781</v>
      </c>
    </row>
    <row r="844" spans="1:8">
      <c r="A844" s="33" t="s">
        <v>12449</v>
      </c>
      <c r="B844" s="34" t="b">
        <v>1</v>
      </c>
      <c r="C844" s="33">
        <f t="shared" si="28"/>
        <v>42</v>
      </c>
      <c r="D844" s="33" t="s">
        <v>309</v>
      </c>
      <c r="E844" s="33" t="s">
        <v>310</v>
      </c>
      <c r="F844" s="33" t="s">
        <v>12450</v>
      </c>
      <c r="G844" s="33" t="str">
        <f t="shared" si="27"/>
        <v>대구본리동</v>
      </c>
      <c r="H844" s="33" t="s">
        <v>10781</v>
      </c>
    </row>
    <row r="845" spans="1:8">
      <c r="A845" s="33" t="s">
        <v>12451</v>
      </c>
      <c r="B845" s="34" t="b">
        <v>1</v>
      </c>
      <c r="C845" s="33">
        <f t="shared" si="28"/>
        <v>42</v>
      </c>
      <c r="D845" s="33" t="s">
        <v>309</v>
      </c>
      <c r="E845" s="33" t="s">
        <v>310</v>
      </c>
      <c r="F845" s="33" t="s">
        <v>12452</v>
      </c>
      <c r="G845" s="33" t="str">
        <f t="shared" si="27"/>
        <v>대구상인동</v>
      </c>
      <c r="H845" s="33" t="s">
        <v>10781</v>
      </c>
    </row>
    <row r="846" spans="1:8">
      <c r="A846" s="33" t="s">
        <v>12453</v>
      </c>
      <c r="B846" s="34" t="b">
        <v>1</v>
      </c>
      <c r="C846" s="33">
        <f t="shared" si="28"/>
        <v>42</v>
      </c>
      <c r="D846" s="33" t="s">
        <v>309</v>
      </c>
      <c r="E846" s="33" t="s">
        <v>310</v>
      </c>
      <c r="F846" s="33" t="s">
        <v>11157</v>
      </c>
      <c r="G846" s="33" t="str">
        <f t="shared" si="27"/>
        <v>대구도원동</v>
      </c>
      <c r="H846" s="33" t="s">
        <v>10781</v>
      </c>
    </row>
    <row r="847" spans="1:8">
      <c r="A847" s="33" t="s">
        <v>12454</v>
      </c>
      <c r="B847" s="34" t="b">
        <v>1</v>
      </c>
      <c r="C847" s="33">
        <f t="shared" si="28"/>
        <v>42</v>
      </c>
      <c r="D847" s="33" t="s">
        <v>309</v>
      </c>
      <c r="E847" s="33" t="s">
        <v>310</v>
      </c>
      <c r="F847" s="33" t="s">
        <v>12455</v>
      </c>
      <c r="G847" s="33" t="str">
        <f t="shared" si="27"/>
        <v>대구진천동</v>
      </c>
      <c r="H847" s="33" t="s">
        <v>10781</v>
      </c>
    </row>
    <row r="848" spans="1:8">
      <c r="A848" s="33" t="s">
        <v>12456</v>
      </c>
      <c r="B848" s="34" t="b">
        <v>1</v>
      </c>
      <c r="C848" s="33">
        <f t="shared" si="28"/>
        <v>42</v>
      </c>
      <c r="D848" s="33" t="s">
        <v>309</v>
      </c>
      <c r="E848" s="33" t="s">
        <v>310</v>
      </c>
      <c r="F848" s="33" t="s">
        <v>12457</v>
      </c>
      <c r="G848" s="33" t="str">
        <f t="shared" si="27"/>
        <v>대구유천동</v>
      </c>
      <c r="H848" s="33" t="s">
        <v>10781</v>
      </c>
    </row>
    <row r="849" spans="1:8">
      <c r="A849" s="33" t="s">
        <v>12458</v>
      </c>
      <c r="B849" s="34" t="b">
        <v>1</v>
      </c>
      <c r="C849" s="33">
        <f t="shared" si="28"/>
        <v>42</v>
      </c>
      <c r="D849" s="33" t="s">
        <v>309</v>
      </c>
      <c r="E849" s="33" t="s">
        <v>310</v>
      </c>
      <c r="F849" s="33" t="s">
        <v>12459</v>
      </c>
      <c r="G849" s="33" t="str">
        <f t="shared" si="27"/>
        <v>대구대천동</v>
      </c>
      <c r="H849" s="33" t="s">
        <v>10781</v>
      </c>
    </row>
    <row r="850" spans="1:8">
      <c r="A850" s="33" t="s">
        <v>12460</v>
      </c>
      <c r="B850" s="34" t="b">
        <v>1</v>
      </c>
      <c r="C850" s="33">
        <f t="shared" si="28"/>
        <v>42</v>
      </c>
      <c r="D850" s="33" t="s">
        <v>309</v>
      </c>
      <c r="E850" s="33" t="s">
        <v>310</v>
      </c>
      <c r="F850" s="33" t="s">
        <v>12461</v>
      </c>
      <c r="G850" s="33" t="str">
        <f t="shared" ref="G850:G881" si="29">D850&amp;F850</f>
        <v>대구월성동</v>
      </c>
      <c r="H850" s="33" t="s">
        <v>10781</v>
      </c>
    </row>
    <row r="851" spans="1:8">
      <c r="A851" s="33" t="s">
        <v>12462</v>
      </c>
      <c r="B851" s="34" t="b">
        <v>1</v>
      </c>
      <c r="C851" s="33">
        <f t="shared" si="28"/>
        <v>42</v>
      </c>
      <c r="D851" s="33" t="s">
        <v>309</v>
      </c>
      <c r="E851" s="33" t="s">
        <v>310</v>
      </c>
      <c r="F851" s="33" t="s">
        <v>12463</v>
      </c>
      <c r="G851" s="33" t="str">
        <f t="shared" si="29"/>
        <v>대구월암동</v>
      </c>
      <c r="H851" s="33" t="s">
        <v>10781</v>
      </c>
    </row>
    <row r="852" spans="1:8">
      <c r="A852" s="33" t="s">
        <v>12464</v>
      </c>
      <c r="B852" s="34" t="b">
        <v>1</v>
      </c>
      <c r="C852" s="33">
        <f t="shared" si="28"/>
        <v>42</v>
      </c>
      <c r="D852" s="33" t="s">
        <v>309</v>
      </c>
      <c r="E852" s="33" t="s">
        <v>310</v>
      </c>
      <c r="F852" s="33" t="s">
        <v>10885</v>
      </c>
      <c r="G852" s="33" t="str">
        <f t="shared" si="29"/>
        <v>대구송현동</v>
      </c>
      <c r="H852" s="33" t="s">
        <v>10781</v>
      </c>
    </row>
    <row r="853" spans="1:8">
      <c r="A853" s="33" t="s">
        <v>12465</v>
      </c>
      <c r="B853" s="34" t="b">
        <v>1</v>
      </c>
      <c r="C853" s="33">
        <f t="shared" si="28"/>
        <v>42</v>
      </c>
      <c r="D853" s="33" t="s">
        <v>309</v>
      </c>
      <c r="E853" s="33" t="s">
        <v>310</v>
      </c>
      <c r="F853" s="33" t="s">
        <v>12466</v>
      </c>
      <c r="G853" s="33" t="str">
        <f t="shared" si="29"/>
        <v>대구대곡동</v>
      </c>
      <c r="H853" s="33" t="s">
        <v>10781</v>
      </c>
    </row>
    <row r="854" spans="1:8">
      <c r="A854" s="33" t="s">
        <v>12467</v>
      </c>
      <c r="B854" s="34" t="b">
        <v>1</v>
      </c>
      <c r="C854" s="33">
        <f t="shared" si="28"/>
        <v>42</v>
      </c>
      <c r="D854" s="33" t="s">
        <v>309</v>
      </c>
      <c r="E854" s="33" t="s">
        <v>310</v>
      </c>
      <c r="F854" s="33" t="s">
        <v>11620</v>
      </c>
      <c r="G854" s="33" t="str">
        <f t="shared" si="29"/>
        <v>대구본동</v>
      </c>
      <c r="H854" s="33" t="s">
        <v>10781</v>
      </c>
    </row>
    <row r="855" spans="1:8">
      <c r="A855" s="33" t="s">
        <v>12468</v>
      </c>
      <c r="B855" s="34" t="b">
        <v>1</v>
      </c>
      <c r="C855" s="33">
        <f t="shared" si="28"/>
        <v>42</v>
      </c>
      <c r="D855" s="33" t="s">
        <v>309</v>
      </c>
      <c r="E855" s="33" t="s">
        <v>310</v>
      </c>
      <c r="F855" s="33" t="s">
        <v>12469</v>
      </c>
      <c r="G855" s="33" t="str">
        <f t="shared" si="29"/>
        <v>대구호산동</v>
      </c>
      <c r="H855" s="33" t="s">
        <v>10781</v>
      </c>
    </row>
    <row r="856" spans="1:8">
      <c r="A856" s="33" t="s">
        <v>12470</v>
      </c>
      <c r="B856" s="34" t="b">
        <v>1</v>
      </c>
      <c r="C856" s="33">
        <f t="shared" si="28"/>
        <v>42</v>
      </c>
      <c r="D856" s="33" t="s">
        <v>309</v>
      </c>
      <c r="E856" s="33" t="s">
        <v>6520</v>
      </c>
      <c r="F856" s="33" t="s">
        <v>12471</v>
      </c>
      <c r="G856" s="33" t="str">
        <f t="shared" si="29"/>
        <v>대구화원읍</v>
      </c>
      <c r="H856" s="33" t="s">
        <v>10781</v>
      </c>
    </row>
    <row r="857" spans="1:8">
      <c r="A857" s="33" t="s">
        <v>12472</v>
      </c>
      <c r="B857" s="34" t="b">
        <v>1</v>
      </c>
      <c r="C857" s="33">
        <f t="shared" si="28"/>
        <v>42</v>
      </c>
      <c r="D857" s="33" t="s">
        <v>309</v>
      </c>
      <c r="E857" s="33" t="s">
        <v>6520</v>
      </c>
      <c r="F857" s="33" t="s">
        <v>12473</v>
      </c>
      <c r="G857" s="33" t="str">
        <f t="shared" si="29"/>
        <v>대구논공읍</v>
      </c>
      <c r="H857" s="33" t="s">
        <v>10781</v>
      </c>
    </row>
    <row r="858" spans="1:8">
      <c r="A858" s="33" t="s">
        <v>12474</v>
      </c>
      <c r="B858" s="34" t="b">
        <v>1</v>
      </c>
      <c r="C858" s="33">
        <f t="shared" si="28"/>
        <v>42</v>
      </c>
      <c r="D858" s="33" t="s">
        <v>309</v>
      </c>
      <c r="E858" s="33" t="s">
        <v>6520</v>
      </c>
      <c r="F858" s="33" t="s">
        <v>12475</v>
      </c>
      <c r="G858" s="33" t="str">
        <f t="shared" si="29"/>
        <v>대구다사읍</v>
      </c>
      <c r="H858" s="33" t="s">
        <v>10781</v>
      </c>
    </row>
    <row r="859" spans="1:8">
      <c r="A859" s="33" t="s">
        <v>12476</v>
      </c>
      <c r="B859" s="34" t="b">
        <v>1</v>
      </c>
      <c r="C859" s="33">
        <f t="shared" si="28"/>
        <v>42</v>
      </c>
      <c r="D859" s="33" t="s">
        <v>309</v>
      </c>
      <c r="E859" s="33" t="s">
        <v>6520</v>
      </c>
      <c r="F859" s="33" t="s">
        <v>12477</v>
      </c>
      <c r="G859" s="33" t="str">
        <f t="shared" si="29"/>
        <v>대구유가읍</v>
      </c>
      <c r="H859" s="33" t="s">
        <v>10781</v>
      </c>
    </row>
    <row r="860" spans="1:8">
      <c r="A860" s="33" t="s">
        <v>12478</v>
      </c>
      <c r="B860" s="34" t="b">
        <v>1</v>
      </c>
      <c r="C860" s="33">
        <f t="shared" si="28"/>
        <v>42</v>
      </c>
      <c r="D860" s="33" t="s">
        <v>309</v>
      </c>
      <c r="E860" s="33" t="s">
        <v>6520</v>
      </c>
      <c r="F860" s="33" t="s">
        <v>12479</v>
      </c>
      <c r="G860" s="33" t="str">
        <f t="shared" si="29"/>
        <v>대구옥포읍</v>
      </c>
      <c r="H860" s="33" t="s">
        <v>10781</v>
      </c>
    </row>
    <row r="861" spans="1:8">
      <c r="A861" s="33" t="s">
        <v>12480</v>
      </c>
      <c r="B861" s="34" t="b">
        <v>1</v>
      </c>
      <c r="C861" s="33">
        <f t="shared" si="28"/>
        <v>42</v>
      </c>
      <c r="D861" s="33" t="s">
        <v>309</v>
      </c>
      <c r="E861" s="33" t="s">
        <v>6520</v>
      </c>
      <c r="F861" s="33" t="s">
        <v>12481</v>
      </c>
      <c r="G861" s="33" t="str">
        <f t="shared" si="29"/>
        <v>대구현풍읍</v>
      </c>
      <c r="H861" s="33" t="s">
        <v>10781</v>
      </c>
    </row>
    <row r="862" spans="1:8">
      <c r="A862" s="33" t="s">
        <v>12482</v>
      </c>
      <c r="B862" s="34" t="b">
        <v>1</v>
      </c>
      <c r="C862" s="33">
        <f t="shared" si="28"/>
        <v>42</v>
      </c>
      <c r="D862" s="33" t="s">
        <v>309</v>
      </c>
      <c r="E862" s="33" t="s">
        <v>6520</v>
      </c>
      <c r="F862" s="33" t="s">
        <v>12483</v>
      </c>
      <c r="G862" s="33" t="str">
        <f t="shared" si="29"/>
        <v>대구가창면</v>
      </c>
      <c r="H862" s="33" t="s">
        <v>10781</v>
      </c>
    </row>
    <row r="863" spans="1:8">
      <c r="A863" s="33" t="s">
        <v>12484</v>
      </c>
      <c r="B863" s="34" t="b">
        <v>1</v>
      </c>
      <c r="C863" s="33">
        <f t="shared" si="28"/>
        <v>42</v>
      </c>
      <c r="D863" s="33" t="s">
        <v>309</v>
      </c>
      <c r="E863" s="33" t="s">
        <v>6520</v>
      </c>
      <c r="F863" s="33" t="s">
        <v>12485</v>
      </c>
      <c r="G863" s="33" t="str">
        <f t="shared" si="29"/>
        <v>대구하빈면</v>
      </c>
      <c r="H863" s="33" t="s">
        <v>10781</v>
      </c>
    </row>
    <row r="864" spans="1:8">
      <c r="A864" s="33" t="s">
        <v>12486</v>
      </c>
      <c r="B864" s="34" t="b">
        <v>1</v>
      </c>
      <c r="C864" s="33">
        <f t="shared" si="28"/>
        <v>42</v>
      </c>
      <c r="D864" s="33" t="s">
        <v>309</v>
      </c>
      <c r="E864" s="33" t="s">
        <v>6520</v>
      </c>
      <c r="F864" s="33" t="s">
        <v>12487</v>
      </c>
      <c r="G864" s="33" t="str">
        <f t="shared" si="29"/>
        <v>대구구지면</v>
      </c>
      <c r="H864" s="33" t="s">
        <v>10781</v>
      </c>
    </row>
    <row r="865" spans="1:8">
      <c r="A865" s="33" t="s">
        <v>12488</v>
      </c>
      <c r="B865" s="34" t="b">
        <v>1</v>
      </c>
      <c r="C865" s="33">
        <f t="shared" si="28"/>
        <v>42</v>
      </c>
      <c r="D865" s="33" t="s">
        <v>309</v>
      </c>
      <c r="E865" s="33" t="s">
        <v>12489</v>
      </c>
      <c r="F865" s="33" t="s">
        <v>12490</v>
      </c>
      <c r="G865" s="33" t="str">
        <f t="shared" si="29"/>
        <v>대구군위읍</v>
      </c>
      <c r="H865" s="33" t="s">
        <v>12491</v>
      </c>
    </row>
    <row r="866" spans="1:8">
      <c r="A866" s="33" t="s">
        <v>12492</v>
      </c>
      <c r="B866" s="34" t="b">
        <v>1</v>
      </c>
      <c r="C866" s="33">
        <f t="shared" si="28"/>
        <v>42</v>
      </c>
      <c r="D866" s="33" t="s">
        <v>309</v>
      </c>
      <c r="E866" s="33" t="s">
        <v>12489</v>
      </c>
      <c r="F866" s="33" t="s">
        <v>12493</v>
      </c>
      <c r="G866" s="33" t="str">
        <f t="shared" si="29"/>
        <v>대구소보면</v>
      </c>
      <c r="H866" s="33" t="s">
        <v>12491</v>
      </c>
    </row>
    <row r="867" spans="1:8">
      <c r="A867" s="33" t="s">
        <v>12494</v>
      </c>
      <c r="B867" s="34" t="b">
        <v>1</v>
      </c>
      <c r="C867" s="33">
        <f t="shared" si="28"/>
        <v>42</v>
      </c>
      <c r="D867" s="33" t="s">
        <v>309</v>
      </c>
      <c r="E867" s="33" t="s">
        <v>12489</v>
      </c>
      <c r="F867" s="33" t="s">
        <v>12495</v>
      </c>
      <c r="G867" s="33" t="str">
        <f t="shared" si="29"/>
        <v>대구효령면</v>
      </c>
      <c r="H867" s="33" t="s">
        <v>12491</v>
      </c>
    </row>
    <row r="868" spans="1:8">
      <c r="A868" s="33" t="s">
        <v>12496</v>
      </c>
      <c r="B868" s="34" t="b">
        <v>1</v>
      </c>
      <c r="C868" s="33">
        <f t="shared" si="28"/>
        <v>42</v>
      </c>
      <c r="D868" s="33" t="s">
        <v>309</v>
      </c>
      <c r="E868" s="33" t="s">
        <v>12489</v>
      </c>
      <c r="F868" s="33" t="s">
        <v>12497</v>
      </c>
      <c r="G868" s="33" t="str">
        <f t="shared" si="29"/>
        <v>대구부계면</v>
      </c>
      <c r="H868" s="33" t="s">
        <v>12491</v>
      </c>
    </row>
    <row r="869" spans="1:8">
      <c r="A869" s="33" t="s">
        <v>12498</v>
      </c>
      <c r="B869" s="34" t="b">
        <v>1</v>
      </c>
      <c r="C869" s="33">
        <f t="shared" si="28"/>
        <v>42</v>
      </c>
      <c r="D869" s="33" t="s">
        <v>309</v>
      </c>
      <c r="E869" s="33" t="s">
        <v>12489</v>
      </c>
      <c r="F869" s="33" t="s">
        <v>12499</v>
      </c>
      <c r="G869" s="33" t="str">
        <f t="shared" si="29"/>
        <v>대구우보면</v>
      </c>
      <c r="H869" s="33" t="s">
        <v>12491</v>
      </c>
    </row>
    <row r="870" spans="1:8">
      <c r="A870" s="33" t="s">
        <v>12500</v>
      </c>
      <c r="B870" s="34" t="b">
        <v>1</v>
      </c>
      <c r="C870" s="33">
        <f t="shared" si="28"/>
        <v>42</v>
      </c>
      <c r="D870" s="33" t="s">
        <v>309</v>
      </c>
      <c r="E870" s="33" t="s">
        <v>12489</v>
      </c>
      <c r="F870" s="33" t="s">
        <v>12501</v>
      </c>
      <c r="G870" s="33" t="str">
        <f t="shared" si="29"/>
        <v>대구의흥면</v>
      </c>
      <c r="H870" s="33" t="s">
        <v>12491</v>
      </c>
    </row>
    <row r="871" spans="1:8">
      <c r="A871" s="33" t="s">
        <v>12502</v>
      </c>
      <c r="B871" s="34" t="b">
        <v>1</v>
      </c>
      <c r="C871" s="33">
        <f t="shared" si="28"/>
        <v>42</v>
      </c>
      <c r="D871" s="33" t="s">
        <v>309</v>
      </c>
      <c r="E871" s="33" t="s">
        <v>12489</v>
      </c>
      <c r="F871" s="33" t="s">
        <v>12503</v>
      </c>
      <c r="G871" s="33" t="str">
        <f t="shared" si="29"/>
        <v>대구산성면</v>
      </c>
      <c r="H871" s="33" t="s">
        <v>12491</v>
      </c>
    </row>
    <row r="872" spans="1:8">
      <c r="A872" s="33" t="s">
        <v>12504</v>
      </c>
      <c r="B872" s="34" t="b">
        <v>1</v>
      </c>
      <c r="C872" s="33">
        <f t="shared" si="28"/>
        <v>42</v>
      </c>
      <c r="D872" s="33" t="s">
        <v>309</v>
      </c>
      <c r="E872" s="33" t="s">
        <v>12489</v>
      </c>
      <c r="F872" s="33" t="s">
        <v>12505</v>
      </c>
      <c r="G872" s="33" t="str">
        <f t="shared" si="29"/>
        <v>대구삼국유사면</v>
      </c>
      <c r="H872" s="33" t="s">
        <v>12491</v>
      </c>
    </row>
    <row r="873" spans="1:8">
      <c r="A873" s="33" t="s">
        <v>12506</v>
      </c>
      <c r="B873" s="34" t="b">
        <v>1</v>
      </c>
      <c r="C873" s="33">
        <f t="shared" si="28"/>
        <v>13</v>
      </c>
      <c r="D873" s="33" t="s">
        <v>2149</v>
      </c>
      <c r="E873" s="33" t="s">
        <v>302</v>
      </c>
      <c r="F873" s="33" t="s">
        <v>11735</v>
      </c>
      <c r="G873" s="33" t="str">
        <f t="shared" si="29"/>
        <v>인천중앙동1가</v>
      </c>
      <c r="H873" s="33" t="s">
        <v>10781</v>
      </c>
    </row>
    <row r="874" spans="1:8">
      <c r="A874" s="33" t="s">
        <v>12507</v>
      </c>
      <c r="B874" s="34" t="b">
        <v>1</v>
      </c>
      <c r="C874" s="33">
        <f t="shared" si="28"/>
        <v>13</v>
      </c>
      <c r="D874" s="33" t="s">
        <v>2149</v>
      </c>
      <c r="E874" s="33" t="s">
        <v>302</v>
      </c>
      <c r="F874" s="33" t="s">
        <v>11737</v>
      </c>
      <c r="G874" s="33" t="str">
        <f t="shared" si="29"/>
        <v>인천중앙동2가</v>
      </c>
      <c r="H874" s="33" t="s">
        <v>10781</v>
      </c>
    </row>
    <row r="875" spans="1:8">
      <c r="A875" s="33" t="s">
        <v>12508</v>
      </c>
      <c r="B875" s="34" t="b">
        <v>1</v>
      </c>
      <c r="C875" s="33">
        <f t="shared" si="28"/>
        <v>13</v>
      </c>
      <c r="D875" s="33" t="s">
        <v>2149</v>
      </c>
      <c r="E875" s="33" t="s">
        <v>302</v>
      </c>
      <c r="F875" s="33" t="s">
        <v>11739</v>
      </c>
      <c r="G875" s="33" t="str">
        <f t="shared" si="29"/>
        <v>인천중앙동3가</v>
      </c>
      <c r="H875" s="33" t="s">
        <v>10781</v>
      </c>
    </row>
    <row r="876" spans="1:8">
      <c r="A876" s="33" t="s">
        <v>12509</v>
      </c>
      <c r="B876" s="34" t="b">
        <v>1</v>
      </c>
      <c r="C876" s="33">
        <f t="shared" si="28"/>
        <v>13</v>
      </c>
      <c r="D876" s="33" t="s">
        <v>2149</v>
      </c>
      <c r="E876" s="33" t="s">
        <v>302</v>
      </c>
      <c r="F876" s="33" t="s">
        <v>11741</v>
      </c>
      <c r="G876" s="33" t="str">
        <f t="shared" si="29"/>
        <v>인천중앙동4가</v>
      </c>
      <c r="H876" s="33" t="s">
        <v>10781</v>
      </c>
    </row>
    <row r="877" spans="1:8">
      <c r="A877" s="33" t="s">
        <v>12510</v>
      </c>
      <c r="B877" s="34" t="b">
        <v>1</v>
      </c>
      <c r="C877" s="33">
        <f t="shared" si="28"/>
        <v>13</v>
      </c>
      <c r="D877" s="33" t="s">
        <v>2149</v>
      </c>
      <c r="E877" s="33" t="s">
        <v>302</v>
      </c>
      <c r="F877" s="33" t="s">
        <v>12511</v>
      </c>
      <c r="G877" s="33" t="str">
        <f t="shared" si="29"/>
        <v>인천해안동1가</v>
      </c>
      <c r="H877" s="33" t="s">
        <v>10781</v>
      </c>
    </row>
    <row r="878" spans="1:8">
      <c r="A878" s="33" t="s">
        <v>12512</v>
      </c>
      <c r="B878" s="34" t="b">
        <v>1</v>
      </c>
      <c r="C878" s="33">
        <f t="shared" si="28"/>
        <v>13</v>
      </c>
      <c r="D878" s="33" t="s">
        <v>2149</v>
      </c>
      <c r="E878" s="33" t="s">
        <v>302</v>
      </c>
      <c r="F878" s="33" t="s">
        <v>12513</v>
      </c>
      <c r="G878" s="33" t="str">
        <f t="shared" si="29"/>
        <v>인천해안동2가</v>
      </c>
      <c r="H878" s="33" t="s">
        <v>10781</v>
      </c>
    </row>
    <row r="879" spans="1:8">
      <c r="A879" s="33" t="s">
        <v>12514</v>
      </c>
      <c r="B879" s="34" t="b">
        <v>1</v>
      </c>
      <c r="C879" s="33">
        <f t="shared" si="28"/>
        <v>13</v>
      </c>
      <c r="D879" s="33" t="s">
        <v>2149</v>
      </c>
      <c r="E879" s="33" t="s">
        <v>302</v>
      </c>
      <c r="F879" s="33" t="s">
        <v>12515</v>
      </c>
      <c r="G879" s="33" t="str">
        <f t="shared" si="29"/>
        <v>인천해안동3가</v>
      </c>
      <c r="H879" s="33" t="s">
        <v>10781</v>
      </c>
    </row>
    <row r="880" spans="1:8">
      <c r="A880" s="33" t="s">
        <v>12516</v>
      </c>
      <c r="B880" s="34" t="b">
        <v>1</v>
      </c>
      <c r="C880" s="33">
        <f t="shared" si="28"/>
        <v>13</v>
      </c>
      <c r="D880" s="33" t="s">
        <v>2149</v>
      </c>
      <c r="E880" s="33" t="s">
        <v>302</v>
      </c>
      <c r="F880" s="33" t="s">
        <v>12517</v>
      </c>
      <c r="G880" s="33" t="str">
        <f t="shared" si="29"/>
        <v>인천해안동4가</v>
      </c>
      <c r="H880" s="33" t="s">
        <v>10781</v>
      </c>
    </row>
    <row r="881" spans="1:8">
      <c r="A881" s="33" t="s">
        <v>12518</v>
      </c>
      <c r="B881" s="34" t="b">
        <v>1</v>
      </c>
      <c r="C881" s="33">
        <f t="shared" si="28"/>
        <v>13</v>
      </c>
      <c r="D881" s="33" t="s">
        <v>2149</v>
      </c>
      <c r="E881" s="33" t="s">
        <v>302</v>
      </c>
      <c r="F881" s="33" t="s">
        <v>12519</v>
      </c>
      <c r="G881" s="33" t="str">
        <f t="shared" si="29"/>
        <v>인천관동1가</v>
      </c>
      <c r="H881" s="33" t="s">
        <v>10781</v>
      </c>
    </row>
    <row r="882" spans="1:8">
      <c r="A882" s="33" t="s">
        <v>12520</v>
      </c>
      <c r="B882" s="34" t="b">
        <v>1</v>
      </c>
      <c r="C882" s="33">
        <f t="shared" si="28"/>
        <v>13</v>
      </c>
      <c r="D882" s="33" t="s">
        <v>2149</v>
      </c>
      <c r="E882" s="33" t="s">
        <v>302</v>
      </c>
      <c r="F882" s="33" t="s">
        <v>12521</v>
      </c>
      <c r="G882" s="33" t="str">
        <f t="shared" ref="G882:G913" si="30">D882&amp;F882</f>
        <v>인천관동2가</v>
      </c>
      <c r="H882" s="33" t="s">
        <v>10781</v>
      </c>
    </row>
    <row r="883" spans="1:8">
      <c r="A883" s="33" t="s">
        <v>12522</v>
      </c>
      <c r="B883" s="34" t="b">
        <v>1</v>
      </c>
      <c r="C883" s="33">
        <f t="shared" si="28"/>
        <v>13</v>
      </c>
      <c r="D883" s="33" t="s">
        <v>2149</v>
      </c>
      <c r="E883" s="33" t="s">
        <v>302</v>
      </c>
      <c r="F883" s="33" t="s">
        <v>12523</v>
      </c>
      <c r="G883" s="33" t="str">
        <f t="shared" si="30"/>
        <v>인천관동3가</v>
      </c>
      <c r="H883" s="33" t="s">
        <v>10781</v>
      </c>
    </row>
    <row r="884" spans="1:8">
      <c r="A884" s="33" t="s">
        <v>12524</v>
      </c>
      <c r="B884" s="34" t="b">
        <v>1</v>
      </c>
      <c r="C884" s="33">
        <f t="shared" si="28"/>
        <v>13</v>
      </c>
      <c r="D884" s="33" t="s">
        <v>2149</v>
      </c>
      <c r="E884" s="33" t="s">
        <v>302</v>
      </c>
      <c r="F884" s="33" t="s">
        <v>12525</v>
      </c>
      <c r="G884" s="33" t="str">
        <f t="shared" si="30"/>
        <v>인천항동1가</v>
      </c>
      <c r="H884" s="33" t="s">
        <v>10781</v>
      </c>
    </row>
    <row r="885" spans="1:8">
      <c r="A885" s="33" t="s">
        <v>12526</v>
      </c>
      <c r="B885" s="34" t="b">
        <v>1</v>
      </c>
      <c r="C885" s="33">
        <f t="shared" si="28"/>
        <v>13</v>
      </c>
      <c r="D885" s="33" t="s">
        <v>2149</v>
      </c>
      <c r="E885" s="33" t="s">
        <v>302</v>
      </c>
      <c r="F885" s="33" t="s">
        <v>12527</v>
      </c>
      <c r="G885" s="33" t="str">
        <f t="shared" si="30"/>
        <v>인천항동2가</v>
      </c>
      <c r="H885" s="33" t="s">
        <v>10781</v>
      </c>
    </row>
    <row r="886" spans="1:8">
      <c r="A886" s="33" t="s">
        <v>12528</v>
      </c>
      <c r="B886" s="34" t="b">
        <v>1</v>
      </c>
      <c r="C886" s="33">
        <f t="shared" si="28"/>
        <v>13</v>
      </c>
      <c r="D886" s="33" t="s">
        <v>2149</v>
      </c>
      <c r="E886" s="33" t="s">
        <v>302</v>
      </c>
      <c r="F886" s="33" t="s">
        <v>12529</v>
      </c>
      <c r="G886" s="33" t="str">
        <f t="shared" si="30"/>
        <v>인천항동3가</v>
      </c>
      <c r="H886" s="33" t="s">
        <v>10781</v>
      </c>
    </row>
    <row r="887" spans="1:8">
      <c r="A887" s="33" t="s">
        <v>12530</v>
      </c>
      <c r="B887" s="34" t="b">
        <v>1</v>
      </c>
      <c r="C887" s="33">
        <f t="shared" si="28"/>
        <v>13</v>
      </c>
      <c r="D887" s="33" t="s">
        <v>2149</v>
      </c>
      <c r="E887" s="33" t="s">
        <v>302</v>
      </c>
      <c r="F887" s="33" t="s">
        <v>12531</v>
      </c>
      <c r="G887" s="33" t="str">
        <f t="shared" si="30"/>
        <v>인천항동4가</v>
      </c>
      <c r="H887" s="33" t="s">
        <v>10781</v>
      </c>
    </row>
    <row r="888" spans="1:8">
      <c r="A888" s="33" t="s">
        <v>12532</v>
      </c>
      <c r="B888" s="34" t="b">
        <v>1</v>
      </c>
      <c r="C888" s="33">
        <f t="shared" si="28"/>
        <v>13</v>
      </c>
      <c r="D888" s="33" t="s">
        <v>2149</v>
      </c>
      <c r="E888" s="33" t="s">
        <v>302</v>
      </c>
      <c r="F888" s="33" t="s">
        <v>12533</v>
      </c>
      <c r="G888" s="33" t="str">
        <f t="shared" si="30"/>
        <v>인천항동5가</v>
      </c>
      <c r="H888" s="33" t="s">
        <v>10781</v>
      </c>
    </row>
    <row r="889" spans="1:8">
      <c r="A889" s="33" t="s">
        <v>12534</v>
      </c>
      <c r="B889" s="34" t="b">
        <v>1</v>
      </c>
      <c r="C889" s="33">
        <f t="shared" si="28"/>
        <v>13</v>
      </c>
      <c r="D889" s="33" t="s">
        <v>2149</v>
      </c>
      <c r="E889" s="33" t="s">
        <v>302</v>
      </c>
      <c r="F889" s="33" t="s">
        <v>12535</v>
      </c>
      <c r="G889" s="33" t="str">
        <f t="shared" si="30"/>
        <v>인천항동6가</v>
      </c>
      <c r="H889" s="33" t="s">
        <v>10781</v>
      </c>
    </row>
    <row r="890" spans="1:8">
      <c r="A890" s="33" t="s">
        <v>12536</v>
      </c>
      <c r="B890" s="34" t="b">
        <v>1</v>
      </c>
      <c r="C890" s="33">
        <f t="shared" si="28"/>
        <v>13</v>
      </c>
      <c r="D890" s="33" t="s">
        <v>2149</v>
      </c>
      <c r="E890" s="33" t="s">
        <v>302</v>
      </c>
      <c r="F890" s="33" t="s">
        <v>12537</v>
      </c>
      <c r="G890" s="33" t="str">
        <f t="shared" si="30"/>
        <v>인천항동7가</v>
      </c>
      <c r="H890" s="33" t="s">
        <v>10781</v>
      </c>
    </row>
    <row r="891" spans="1:8">
      <c r="A891" s="33" t="s">
        <v>12538</v>
      </c>
      <c r="B891" s="34" t="b">
        <v>1</v>
      </c>
      <c r="C891" s="33">
        <f t="shared" si="28"/>
        <v>13</v>
      </c>
      <c r="D891" s="33" t="s">
        <v>2149</v>
      </c>
      <c r="E891" s="33" t="s">
        <v>302</v>
      </c>
      <c r="F891" s="33" t="s">
        <v>12539</v>
      </c>
      <c r="G891" s="33" t="str">
        <f t="shared" si="30"/>
        <v>인천송학동1가</v>
      </c>
      <c r="H891" s="33" t="s">
        <v>10781</v>
      </c>
    </row>
    <row r="892" spans="1:8">
      <c r="A892" s="33" t="s">
        <v>12540</v>
      </c>
      <c r="B892" s="34" t="b">
        <v>1</v>
      </c>
      <c r="C892" s="33">
        <f t="shared" si="28"/>
        <v>13</v>
      </c>
      <c r="D892" s="33" t="s">
        <v>2149</v>
      </c>
      <c r="E892" s="33" t="s">
        <v>302</v>
      </c>
      <c r="F892" s="33" t="s">
        <v>12541</v>
      </c>
      <c r="G892" s="33" t="str">
        <f t="shared" si="30"/>
        <v>인천송학동2가</v>
      </c>
      <c r="H892" s="33" t="s">
        <v>10781</v>
      </c>
    </row>
    <row r="893" spans="1:8">
      <c r="A893" s="33" t="s">
        <v>12542</v>
      </c>
      <c r="B893" s="34" t="b">
        <v>1</v>
      </c>
      <c r="C893" s="33">
        <f t="shared" si="28"/>
        <v>13</v>
      </c>
      <c r="D893" s="33" t="s">
        <v>2149</v>
      </c>
      <c r="E893" s="33" t="s">
        <v>302</v>
      </c>
      <c r="F893" s="33" t="s">
        <v>12543</v>
      </c>
      <c r="G893" s="33" t="str">
        <f t="shared" si="30"/>
        <v>인천송학동3가</v>
      </c>
      <c r="H893" s="33" t="s">
        <v>10781</v>
      </c>
    </row>
    <row r="894" spans="1:8">
      <c r="A894" s="33" t="s">
        <v>12544</v>
      </c>
      <c r="B894" s="34" t="b">
        <v>1</v>
      </c>
      <c r="C894" s="33">
        <f t="shared" si="28"/>
        <v>13</v>
      </c>
      <c r="D894" s="33" t="s">
        <v>2149</v>
      </c>
      <c r="E894" s="33" t="s">
        <v>302</v>
      </c>
      <c r="F894" s="33" t="s">
        <v>12545</v>
      </c>
      <c r="G894" s="33" t="str">
        <f t="shared" si="30"/>
        <v>인천사동</v>
      </c>
      <c r="H894" s="33" t="s">
        <v>10781</v>
      </c>
    </row>
    <row r="895" spans="1:8">
      <c r="A895" s="33" t="s">
        <v>12546</v>
      </c>
      <c r="B895" s="34" t="b">
        <v>1</v>
      </c>
      <c r="C895" s="33">
        <f t="shared" si="28"/>
        <v>13</v>
      </c>
      <c r="D895" s="33" t="s">
        <v>2149</v>
      </c>
      <c r="E895" s="33" t="s">
        <v>302</v>
      </c>
      <c r="F895" s="33" t="s">
        <v>12547</v>
      </c>
      <c r="G895" s="33" t="str">
        <f t="shared" si="30"/>
        <v>인천신생동</v>
      </c>
      <c r="H895" s="33" t="s">
        <v>10781</v>
      </c>
    </row>
    <row r="896" spans="1:8">
      <c r="A896" s="33" t="s">
        <v>12548</v>
      </c>
      <c r="B896" s="34" t="b">
        <v>1</v>
      </c>
      <c r="C896" s="33">
        <f t="shared" si="28"/>
        <v>13</v>
      </c>
      <c r="D896" s="33" t="s">
        <v>2149</v>
      </c>
      <c r="E896" s="33" t="s">
        <v>302</v>
      </c>
      <c r="F896" s="33" t="s">
        <v>12549</v>
      </c>
      <c r="G896" s="33" t="str">
        <f t="shared" si="30"/>
        <v>인천신포동</v>
      </c>
      <c r="H896" s="33" t="s">
        <v>10781</v>
      </c>
    </row>
    <row r="897" spans="1:8">
      <c r="A897" s="33" t="s">
        <v>12550</v>
      </c>
      <c r="B897" s="34" t="b">
        <v>1</v>
      </c>
      <c r="C897" s="33">
        <f t="shared" si="28"/>
        <v>13</v>
      </c>
      <c r="D897" s="33" t="s">
        <v>2149</v>
      </c>
      <c r="E897" s="33" t="s">
        <v>302</v>
      </c>
      <c r="F897" s="33" t="s">
        <v>12551</v>
      </c>
      <c r="G897" s="33" t="str">
        <f t="shared" si="30"/>
        <v>인천답동</v>
      </c>
      <c r="H897" s="33" t="s">
        <v>10781</v>
      </c>
    </row>
    <row r="898" spans="1:8">
      <c r="A898" s="33" t="s">
        <v>12552</v>
      </c>
      <c r="B898" s="34" t="b">
        <v>1</v>
      </c>
      <c r="C898" s="33">
        <f t="shared" ref="C898:C961" si="31">_xlfn.XLOOKUP(D898,I:I,J:J)</f>
        <v>13</v>
      </c>
      <c r="D898" s="33" t="s">
        <v>2149</v>
      </c>
      <c r="E898" s="33" t="s">
        <v>302</v>
      </c>
      <c r="F898" s="33" t="s">
        <v>12553</v>
      </c>
      <c r="G898" s="33" t="str">
        <f t="shared" si="30"/>
        <v>인천신흥동1가</v>
      </c>
      <c r="H898" s="33" t="s">
        <v>10781</v>
      </c>
    </row>
    <row r="899" spans="1:8">
      <c r="A899" s="33" t="s">
        <v>12554</v>
      </c>
      <c r="B899" s="34" t="b">
        <v>1</v>
      </c>
      <c r="C899" s="33">
        <f t="shared" si="31"/>
        <v>13</v>
      </c>
      <c r="D899" s="33" t="s">
        <v>2149</v>
      </c>
      <c r="E899" s="33" t="s">
        <v>302</v>
      </c>
      <c r="F899" s="33" t="s">
        <v>12555</v>
      </c>
      <c r="G899" s="33" t="str">
        <f t="shared" si="30"/>
        <v>인천신흥동2가</v>
      </c>
      <c r="H899" s="33" t="s">
        <v>10781</v>
      </c>
    </row>
    <row r="900" spans="1:8">
      <c r="A900" s="33" t="s">
        <v>12556</v>
      </c>
      <c r="B900" s="34" t="b">
        <v>1</v>
      </c>
      <c r="C900" s="33">
        <f t="shared" si="31"/>
        <v>13</v>
      </c>
      <c r="D900" s="33" t="s">
        <v>2149</v>
      </c>
      <c r="E900" s="33" t="s">
        <v>302</v>
      </c>
      <c r="F900" s="33" t="s">
        <v>12557</v>
      </c>
      <c r="G900" s="33" t="str">
        <f t="shared" si="30"/>
        <v>인천신흥동3가</v>
      </c>
      <c r="H900" s="33" t="s">
        <v>10781</v>
      </c>
    </row>
    <row r="901" spans="1:8">
      <c r="A901" s="33" t="s">
        <v>12558</v>
      </c>
      <c r="B901" s="34" t="b">
        <v>1</v>
      </c>
      <c r="C901" s="33">
        <f t="shared" si="31"/>
        <v>13</v>
      </c>
      <c r="D901" s="33" t="s">
        <v>2149</v>
      </c>
      <c r="E901" s="33" t="s">
        <v>302</v>
      </c>
      <c r="F901" s="33" t="s">
        <v>12559</v>
      </c>
      <c r="G901" s="33" t="str">
        <f t="shared" si="30"/>
        <v>인천선화동</v>
      </c>
      <c r="H901" s="33" t="s">
        <v>10781</v>
      </c>
    </row>
    <row r="902" spans="1:8">
      <c r="A902" s="33" t="s">
        <v>12560</v>
      </c>
      <c r="B902" s="34" t="b">
        <v>1</v>
      </c>
      <c r="C902" s="33">
        <f t="shared" si="31"/>
        <v>13</v>
      </c>
      <c r="D902" s="33" t="s">
        <v>2149</v>
      </c>
      <c r="E902" s="33" t="s">
        <v>302</v>
      </c>
      <c r="F902" s="33" t="s">
        <v>12561</v>
      </c>
      <c r="G902" s="33" t="str">
        <f t="shared" si="30"/>
        <v>인천유동</v>
      </c>
      <c r="H902" s="33" t="s">
        <v>10781</v>
      </c>
    </row>
    <row r="903" spans="1:8">
      <c r="A903" s="33" t="s">
        <v>12562</v>
      </c>
      <c r="B903" s="34" t="b">
        <v>1</v>
      </c>
      <c r="C903" s="33">
        <f t="shared" si="31"/>
        <v>13</v>
      </c>
      <c r="D903" s="33" t="s">
        <v>2149</v>
      </c>
      <c r="E903" s="33" t="s">
        <v>302</v>
      </c>
      <c r="F903" s="33" t="s">
        <v>12563</v>
      </c>
      <c r="G903" s="33" t="str">
        <f t="shared" si="30"/>
        <v>인천율목동</v>
      </c>
      <c r="H903" s="33" t="s">
        <v>10781</v>
      </c>
    </row>
    <row r="904" spans="1:8">
      <c r="A904" s="33" t="s">
        <v>12564</v>
      </c>
      <c r="B904" s="34" t="b">
        <v>1</v>
      </c>
      <c r="C904" s="33">
        <f t="shared" si="31"/>
        <v>13</v>
      </c>
      <c r="D904" s="33" t="s">
        <v>2149</v>
      </c>
      <c r="E904" s="33" t="s">
        <v>302</v>
      </c>
      <c r="F904" s="33" t="s">
        <v>11157</v>
      </c>
      <c r="G904" s="33" t="str">
        <f t="shared" si="30"/>
        <v>인천도원동</v>
      </c>
      <c r="H904" s="33" t="s">
        <v>10781</v>
      </c>
    </row>
    <row r="905" spans="1:8">
      <c r="A905" s="33" t="s">
        <v>12565</v>
      </c>
      <c r="B905" s="34" t="b">
        <v>1</v>
      </c>
      <c r="C905" s="33">
        <f t="shared" si="31"/>
        <v>13</v>
      </c>
      <c r="D905" s="33" t="s">
        <v>2149</v>
      </c>
      <c r="E905" s="33" t="s">
        <v>302</v>
      </c>
      <c r="F905" s="33" t="s">
        <v>12283</v>
      </c>
      <c r="G905" s="33" t="str">
        <f t="shared" si="30"/>
        <v>인천내동</v>
      </c>
      <c r="H905" s="33" t="s">
        <v>10781</v>
      </c>
    </row>
    <row r="906" spans="1:8">
      <c r="A906" s="33" t="s">
        <v>12566</v>
      </c>
      <c r="B906" s="34" t="b">
        <v>1</v>
      </c>
      <c r="C906" s="33">
        <f t="shared" si="31"/>
        <v>13</v>
      </c>
      <c r="D906" s="33" t="s">
        <v>2149</v>
      </c>
      <c r="E906" s="33" t="s">
        <v>302</v>
      </c>
      <c r="F906" s="33" t="s">
        <v>12567</v>
      </c>
      <c r="G906" s="33" t="str">
        <f t="shared" si="30"/>
        <v>인천경동</v>
      </c>
      <c r="H906" s="33" t="s">
        <v>10781</v>
      </c>
    </row>
    <row r="907" spans="1:8">
      <c r="A907" s="33" t="s">
        <v>12568</v>
      </c>
      <c r="B907" s="34" t="b">
        <v>1</v>
      </c>
      <c r="C907" s="33">
        <f t="shared" si="31"/>
        <v>13</v>
      </c>
      <c r="D907" s="33" t="s">
        <v>2149</v>
      </c>
      <c r="E907" s="33" t="s">
        <v>302</v>
      </c>
      <c r="F907" s="33" t="s">
        <v>12569</v>
      </c>
      <c r="G907" s="33" t="str">
        <f t="shared" si="30"/>
        <v>인천용동</v>
      </c>
      <c r="H907" s="33" t="s">
        <v>10781</v>
      </c>
    </row>
    <row r="908" spans="1:8">
      <c r="A908" s="33" t="s">
        <v>12570</v>
      </c>
      <c r="B908" s="34" t="b">
        <v>1</v>
      </c>
      <c r="C908" s="33">
        <f t="shared" si="31"/>
        <v>13</v>
      </c>
      <c r="D908" s="33" t="s">
        <v>2149</v>
      </c>
      <c r="E908" s="33" t="s">
        <v>302</v>
      </c>
      <c r="F908" s="33" t="s">
        <v>12571</v>
      </c>
      <c r="G908" s="33" t="str">
        <f t="shared" si="30"/>
        <v>인천인현동</v>
      </c>
      <c r="H908" s="33" t="s">
        <v>10781</v>
      </c>
    </row>
    <row r="909" spans="1:8">
      <c r="A909" s="33" t="s">
        <v>12572</v>
      </c>
      <c r="B909" s="34" t="b">
        <v>1</v>
      </c>
      <c r="C909" s="33">
        <f t="shared" si="31"/>
        <v>13</v>
      </c>
      <c r="D909" s="33" t="s">
        <v>2149</v>
      </c>
      <c r="E909" s="33" t="s">
        <v>302</v>
      </c>
      <c r="F909" s="33" t="s">
        <v>12136</v>
      </c>
      <c r="G909" s="33" t="str">
        <f t="shared" si="30"/>
        <v>인천전동</v>
      </c>
      <c r="H909" s="33" t="s">
        <v>10781</v>
      </c>
    </row>
    <row r="910" spans="1:8">
      <c r="A910" s="33" t="s">
        <v>12573</v>
      </c>
      <c r="B910" s="34" t="b">
        <v>1</v>
      </c>
      <c r="C910" s="33">
        <f t="shared" si="31"/>
        <v>13</v>
      </c>
      <c r="D910" s="33" t="s">
        <v>2149</v>
      </c>
      <c r="E910" s="33" t="s">
        <v>302</v>
      </c>
      <c r="F910" s="33" t="s">
        <v>12574</v>
      </c>
      <c r="G910" s="33" t="str">
        <f t="shared" si="30"/>
        <v>인천북성동1가</v>
      </c>
      <c r="H910" s="33" t="s">
        <v>10781</v>
      </c>
    </row>
    <row r="911" spans="1:8">
      <c r="A911" s="33" t="s">
        <v>12575</v>
      </c>
      <c r="B911" s="34" t="b">
        <v>1</v>
      </c>
      <c r="C911" s="33">
        <f t="shared" si="31"/>
        <v>13</v>
      </c>
      <c r="D911" s="33" t="s">
        <v>2149</v>
      </c>
      <c r="E911" s="33" t="s">
        <v>302</v>
      </c>
      <c r="F911" s="33" t="s">
        <v>12576</v>
      </c>
      <c r="G911" s="33" t="str">
        <f t="shared" si="30"/>
        <v>인천북성동2가</v>
      </c>
      <c r="H911" s="33" t="s">
        <v>10781</v>
      </c>
    </row>
    <row r="912" spans="1:8">
      <c r="A912" s="33" t="s">
        <v>12577</v>
      </c>
      <c r="B912" s="34" t="b">
        <v>1</v>
      </c>
      <c r="C912" s="33">
        <f t="shared" si="31"/>
        <v>13</v>
      </c>
      <c r="D912" s="33" t="s">
        <v>2149</v>
      </c>
      <c r="E912" s="33" t="s">
        <v>302</v>
      </c>
      <c r="F912" s="33" t="s">
        <v>12578</v>
      </c>
      <c r="G912" s="33" t="str">
        <f t="shared" si="30"/>
        <v>인천북성동3가</v>
      </c>
      <c r="H912" s="33" t="s">
        <v>10781</v>
      </c>
    </row>
    <row r="913" spans="1:8">
      <c r="A913" s="33" t="s">
        <v>12579</v>
      </c>
      <c r="B913" s="34" t="b">
        <v>1</v>
      </c>
      <c r="C913" s="33">
        <f t="shared" si="31"/>
        <v>13</v>
      </c>
      <c r="D913" s="33" t="s">
        <v>2149</v>
      </c>
      <c r="E913" s="33" t="s">
        <v>302</v>
      </c>
      <c r="F913" s="33" t="s">
        <v>12580</v>
      </c>
      <c r="G913" s="33" t="str">
        <f t="shared" si="30"/>
        <v>인천선린동</v>
      </c>
      <c r="H913" s="33" t="s">
        <v>10781</v>
      </c>
    </row>
    <row r="914" spans="1:8">
      <c r="A914" s="33" t="s">
        <v>12581</v>
      </c>
      <c r="B914" s="34" t="b">
        <v>1</v>
      </c>
      <c r="C914" s="33">
        <f t="shared" si="31"/>
        <v>13</v>
      </c>
      <c r="D914" s="33" t="s">
        <v>2149</v>
      </c>
      <c r="E914" s="33" t="s">
        <v>302</v>
      </c>
      <c r="F914" s="33" t="s">
        <v>12582</v>
      </c>
      <c r="G914" s="33" t="str">
        <f t="shared" ref="G914" si="32">D914&amp;F914</f>
        <v>인천송월동1가</v>
      </c>
      <c r="H914" s="33" t="s">
        <v>10781</v>
      </c>
    </row>
    <row r="915" spans="1:8">
      <c r="A915" s="33" t="s">
        <v>12583</v>
      </c>
      <c r="B915" s="34" t="b">
        <v>1</v>
      </c>
      <c r="C915" s="33">
        <f t="shared" si="31"/>
        <v>13</v>
      </c>
      <c r="D915" s="33" t="s">
        <v>2149</v>
      </c>
      <c r="E915" s="33" t="s">
        <v>302</v>
      </c>
      <c r="F915" s="33" t="s">
        <v>12584</v>
      </c>
      <c r="G915" s="33" t="str">
        <f t="shared" ref="G915:G972" si="33">D915&amp;F915</f>
        <v>인천송월동2가</v>
      </c>
      <c r="H915" s="33" t="s">
        <v>10781</v>
      </c>
    </row>
    <row r="916" spans="1:8">
      <c r="A916" s="33" t="s">
        <v>12585</v>
      </c>
      <c r="B916" s="34" t="b">
        <v>1</v>
      </c>
      <c r="C916" s="33">
        <f t="shared" si="31"/>
        <v>13</v>
      </c>
      <c r="D916" s="33" t="s">
        <v>2149</v>
      </c>
      <c r="E916" s="33" t="s">
        <v>302</v>
      </c>
      <c r="F916" s="33" t="s">
        <v>12586</v>
      </c>
      <c r="G916" s="33" t="str">
        <f t="shared" si="33"/>
        <v>인천송월동3가</v>
      </c>
      <c r="H916" s="33" t="s">
        <v>10781</v>
      </c>
    </row>
    <row r="917" spans="1:8">
      <c r="A917" s="33" t="s">
        <v>12587</v>
      </c>
      <c r="B917" s="34" t="b">
        <v>1</v>
      </c>
      <c r="C917" s="33">
        <f t="shared" si="31"/>
        <v>13</v>
      </c>
      <c r="D917" s="33" t="s">
        <v>2149</v>
      </c>
      <c r="E917" s="33" t="s">
        <v>302</v>
      </c>
      <c r="F917" s="33" t="s">
        <v>12588</v>
      </c>
      <c r="G917" s="33" t="str">
        <f t="shared" si="33"/>
        <v>인천중산동</v>
      </c>
      <c r="H917" s="33" t="s">
        <v>10781</v>
      </c>
    </row>
    <row r="918" spans="1:8">
      <c r="A918" s="33" t="s">
        <v>12589</v>
      </c>
      <c r="B918" s="34" t="b">
        <v>1</v>
      </c>
      <c r="C918" s="33">
        <f t="shared" si="31"/>
        <v>13</v>
      </c>
      <c r="D918" s="33" t="s">
        <v>2149</v>
      </c>
      <c r="E918" s="33" t="s">
        <v>302</v>
      </c>
      <c r="F918" s="33" t="s">
        <v>12590</v>
      </c>
      <c r="G918" s="33" t="str">
        <f t="shared" si="33"/>
        <v>인천운남동</v>
      </c>
      <c r="H918" s="33" t="s">
        <v>10781</v>
      </c>
    </row>
    <row r="919" spans="1:8">
      <c r="A919" s="33" t="s">
        <v>12591</v>
      </c>
      <c r="B919" s="34" t="b">
        <v>1</v>
      </c>
      <c r="C919" s="33">
        <f t="shared" si="31"/>
        <v>13</v>
      </c>
      <c r="D919" s="33" t="s">
        <v>2149</v>
      </c>
      <c r="E919" s="33" t="s">
        <v>302</v>
      </c>
      <c r="F919" s="33" t="s">
        <v>12592</v>
      </c>
      <c r="G919" s="33" t="str">
        <f t="shared" si="33"/>
        <v>인천운서동</v>
      </c>
      <c r="H919" s="33" t="s">
        <v>10781</v>
      </c>
    </row>
    <row r="920" spans="1:8">
      <c r="A920" s="33" t="s">
        <v>12593</v>
      </c>
      <c r="B920" s="34" t="b">
        <v>1</v>
      </c>
      <c r="C920" s="33">
        <f t="shared" si="31"/>
        <v>13</v>
      </c>
      <c r="D920" s="33" t="s">
        <v>2149</v>
      </c>
      <c r="E920" s="33" t="s">
        <v>302</v>
      </c>
      <c r="F920" s="33" t="s">
        <v>12594</v>
      </c>
      <c r="G920" s="33" t="str">
        <f t="shared" si="33"/>
        <v>인천운북동</v>
      </c>
      <c r="H920" s="33" t="s">
        <v>10781</v>
      </c>
    </row>
    <row r="921" spans="1:8">
      <c r="A921" s="33" t="s">
        <v>12595</v>
      </c>
      <c r="B921" s="34" t="b">
        <v>1</v>
      </c>
      <c r="C921" s="33">
        <f t="shared" si="31"/>
        <v>13</v>
      </c>
      <c r="D921" s="33" t="s">
        <v>2149</v>
      </c>
      <c r="E921" s="33" t="s">
        <v>302</v>
      </c>
      <c r="F921" s="33" t="s">
        <v>12596</v>
      </c>
      <c r="G921" s="33" t="str">
        <f t="shared" si="33"/>
        <v>인천을왕동</v>
      </c>
      <c r="H921" s="33" t="s">
        <v>10781</v>
      </c>
    </row>
    <row r="922" spans="1:8">
      <c r="A922" s="33" t="s">
        <v>12597</v>
      </c>
      <c r="B922" s="34" t="b">
        <v>1</v>
      </c>
      <c r="C922" s="33">
        <f t="shared" si="31"/>
        <v>13</v>
      </c>
      <c r="D922" s="33" t="s">
        <v>2149</v>
      </c>
      <c r="E922" s="33" t="s">
        <v>302</v>
      </c>
      <c r="F922" s="33" t="s">
        <v>12598</v>
      </c>
      <c r="G922" s="33" t="str">
        <f t="shared" si="33"/>
        <v>인천남북동</v>
      </c>
      <c r="H922" s="33" t="s">
        <v>10781</v>
      </c>
    </row>
    <row r="923" spans="1:8">
      <c r="A923" s="33" t="s">
        <v>12599</v>
      </c>
      <c r="B923" s="34" t="b">
        <v>1</v>
      </c>
      <c r="C923" s="33">
        <f t="shared" si="31"/>
        <v>13</v>
      </c>
      <c r="D923" s="33" t="s">
        <v>2149</v>
      </c>
      <c r="E923" s="33" t="s">
        <v>302</v>
      </c>
      <c r="F923" s="33" t="s">
        <v>12600</v>
      </c>
      <c r="G923" s="33" t="str">
        <f t="shared" si="33"/>
        <v>인천덕교동</v>
      </c>
      <c r="H923" s="33" t="s">
        <v>10781</v>
      </c>
    </row>
    <row r="924" spans="1:8">
      <c r="A924" s="33" t="s">
        <v>12601</v>
      </c>
      <c r="B924" s="34" t="b">
        <v>1</v>
      </c>
      <c r="C924" s="33">
        <f t="shared" si="31"/>
        <v>13</v>
      </c>
      <c r="D924" s="33" t="s">
        <v>2149</v>
      </c>
      <c r="E924" s="33" t="s">
        <v>302</v>
      </c>
      <c r="F924" s="33" t="s">
        <v>12602</v>
      </c>
      <c r="G924" s="33" t="str">
        <f t="shared" si="33"/>
        <v>인천무의동</v>
      </c>
      <c r="H924" s="33" t="s">
        <v>10781</v>
      </c>
    </row>
    <row r="925" spans="1:8">
      <c r="A925" s="33" t="s">
        <v>12603</v>
      </c>
      <c r="B925" s="34" t="b">
        <v>1</v>
      </c>
      <c r="C925" s="33">
        <f t="shared" si="31"/>
        <v>13</v>
      </c>
      <c r="D925" s="33" t="s">
        <v>2149</v>
      </c>
      <c r="E925" s="33" t="s">
        <v>289</v>
      </c>
      <c r="F925" s="33" t="s">
        <v>12604</v>
      </c>
      <c r="G925" s="33" t="str">
        <f t="shared" si="33"/>
        <v>인천만석동</v>
      </c>
      <c r="H925" s="33" t="s">
        <v>10781</v>
      </c>
    </row>
    <row r="926" spans="1:8">
      <c r="A926" s="33" t="s">
        <v>12605</v>
      </c>
      <c r="B926" s="34" t="b">
        <v>1</v>
      </c>
      <c r="C926" s="33">
        <f t="shared" si="31"/>
        <v>13</v>
      </c>
      <c r="D926" s="33" t="s">
        <v>2149</v>
      </c>
      <c r="E926" s="33" t="s">
        <v>289</v>
      </c>
      <c r="F926" s="33" t="s">
        <v>12606</v>
      </c>
      <c r="G926" s="33" t="str">
        <f t="shared" si="33"/>
        <v>인천화수동</v>
      </c>
      <c r="H926" s="33" t="s">
        <v>10781</v>
      </c>
    </row>
    <row r="927" spans="1:8">
      <c r="A927" s="33" t="s">
        <v>12607</v>
      </c>
      <c r="B927" s="34" t="b">
        <v>1</v>
      </c>
      <c r="C927" s="33">
        <f t="shared" si="31"/>
        <v>13</v>
      </c>
      <c r="D927" s="33" t="s">
        <v>2149</v>
      </c>
      <c r="E927" s="33" t="s">
        <v>289</v>
      </c>
      <c r="F927" s="33" t="s">
        <v>10885</v>
      </c>
      <c r="G927" s="33" t="str">
        <f t="shared" si="33"/>
        <v>인천송현동</v>
      </c>
      <c r="H927" s="33" t="s">
        <v>10781</v>
      </c>
    </row>
    <row r="928" spans="1:8">
      <c r="A928" s="33" t="s">
        <v>12608</v>
      </c>
      <c r="B928" s="34" t="b">
        <v>1</v>
      </c>
      <c r="C928" s="33">
        <f t="shared" si="31"/>
        <v>13</v>
      </c>
      <c r="D928" s="33" t="s">
        <v>2149</v>
      </c>
      <c r="E928" s="33" t="s">
        <v>289</v>
      </c>
      <c r="F928" s="33" t="s">
        <v>12609</v>
      </c>
      <c r="G928" s="33" t="str">
        <f t="shared" si="33"/>
        <v>인천화평동</v>
      </c>
      <c r="H928" s="33" t="s">
        <v>10781</v>
      </c>
    </row>
    <row r="929" spans="1:8">
      <c r="A929" s="33" t="s">
        <v>12610</v>
      </c>
      <c r="B929" s="34" t="b">
        <v>1</v>
      </c>
      <c r="C929" s="33">
        <f t="shared" si="31"/>
        <v>13</v>
      </c>
      <c r="D929" s="33" t="s">
        <v>2149</v>
      </c>
      <c r="E929" s="33" t="s">
        <v>289</v>
      </c>
      <c r="F929" s="33" t="s">
        <v>12611</v>
      </c>
      <c r="G929" s="33" t="str">
        <f t="shared" si="33"/>
        <v>인천창영동</v>
      </c>
      <c r="H929" s="33" t="s">
        <v>10781</v>
      </c>
    </row>
    <row r="930" spans="1:8">
      <c r="A930" s="33" t="s">
        <v>12612</v>
      </c>
      <c r="B930" s="34" t="b">
        <v>1</v>
      </c>
      <c r="C930" s="33">
        <f t="shared" si="31"/>
        <v>13</v>
      </c>
      <c r="D930" s="33" t="s">
        <v>2149</v>
      </c>
      <c r="E930" s="33" t="s">
        <v>289</v>
      </c>
      <c r="F930" s="33" t="s">
        <v>11956</v>
      </c>
      <c r="G930" s="33" t="str">
        <f t="shared" si="33"/>
        <v>인천금곡동</v>
      </c>
      <c r="H930" s="33" t="s">
        <v>10781</v>
      </c>
    </row>
    <row r="931" spans="1:8">
      <c r="A931" s="33" t="s">
        <v>12613</v>
      </c>
      <c r="B931" s="34" t="b">
        <v>1</v>
      </c>
      <c r="C931" s="33">
        <f t="shared" si="31"/>
        <v>13</v>
      </c>
      <c r="D931" s="33" t="s">
        <v>2149</v>
      </c>
      <c r="E931" s="33" t="s">
        <v>289</v>
      </c>
      <c r="F931" s="33" t="s">
        <v>12614</v>
      </c>
      <c r="G931" s="33" t="str">
        <f t="shared" si="33"/>
        <v>인천송림동</v>
      </c>
      <c r="H931" s="33" t="s">
        <v>10781</v>
      </c>
    </row>
    <row r="932" spans="1:8">
      <c r="A932" s="33" t="s">
        <v>12615</v>
      </c>
      <c r="B932" s="34" t="b">
        <v>1</v>
      </c>
      <c r="C932" s="33">
        <f t="shared" si="31"/>
        <v>13</v>
      </c>
      <c r="D932" s="33" t="s">
        <v>2149</v>
      </c>
      <c r="E932" s="33" t="s">
        <v>2176</v>
      </c>
      <c r="F932" s="33" t="s">
        <v>12616</v>
      </c>
      <c r="G932" s="33" t="str">
        <f t="shared" si="33"/>
        <v>인천숭의동</v>
      </c>
      <c r="H932" s="33" t="s">
        <v>10781</v>
      </c>
    </row>
    <row r="933" spans="1:8">
      <c r="A933" s="33" t="s">
        <v>12617</v>
      </c>
      <c r="B933" s="34" t="b">
        <v>1</v>
      </c>
      <c r="C933" s="33">
        <f t="shared" si="31"/>
        <v>13</v>
      </c>
      <c r="D933" s="33" t="s">
        <v>2149</v>
      </c>
      <c r="E933" s="33" t="s">
        <v>2176</v>
      </c>
      <c r="F933" s="33" t="s">
        <v>12618</v>
      </c>
      <c r="G933" s="33" t="str">
        <f t="shared" si="33"/>
        <v>인천용현동</v>
      </c>
      <c r="H933" s="33" t="s">
        <v>10781</v>
      </c>
    </row>
    <row r="934" spans="1:8">
      <c r="A934" s="33" t="s">
        <v>12619</v>
      </c>
      <c r="B934" s="34" t="b">
        <v>1</v>
      </c>
      <c r="C934" s="33">
        <f t="shared" si="31"/>
        <v>13</v>
      </c>
      <c r="D934" s="33" t="s">
        <v>2149</v>
      </c>
      <c r="E934" s="33" t="s">
        <v>2176</v>
      </c>
      <c r="F934" s="33" t="s">
        <v>12620</v>
      </c>
      <c r="G934" s="33" t="str">
        <f t="shared" si="33"/>
        <v>인천학익동</v>
      </c>
      <c r="H934" s="33" t="s">
        <v>10781</v>
      </c>
    </row>
    <row r="935" spans="1:8">
      <c r="A935" s="33" t="s">
        <v>12621</v>
      </c>
      <c r="B935" s="34" t="b">
        <v>1</v>
      </c>
      <c r="C935" s="33">
        <f t="shared" si="31"/>
        <v>13</v>
      </c>
      <c r="D935" s="33" t="s">
        <v>2149</v>
      </c>
      <c r="E935" s="33" t="s">
        <v>2176</v>
      </c>
      <c r="F935" s="33" t="s">
        <v>11443</v>
      </c>
      <c r="G935" s="33" t="str">
        <f t="shared" si="33"/>
        <v>인천도화동</v>
      </c>
      <c r="H935" s="33" t="s">
        <v>10781</v>
      </c>
    </row>
    <row r="936" spans="1:8">
      <c r="A936" s="33" t="s">
        <v>12622</v>
      </c>
      <c r="B936" s="34" t="b">
        <v>1</v>
      </c>
      <c r="C936" s="33">
        <f t="shared" si="31"/>
        <v>13</v>
      </c>
      <c r="D936" s="33" t="s">
        <v>2149</v>
      </c>
      <c r="E936" s="33" t="s">
        <v>2176</v>
      </c>
      <c r="F936" s="33" t="s">
        <v>12623</v>
      </c>
      <c r="G936" s="33" t="str">
        <f t="shared" si="33"/>
        <v>인천주안동</v>
      </c>
      <c r="H936" s="33" t="s">
        <v>10781</v>
      </c>
    </row>
    <row r="937" spans="1:8">
      <c r="A937" s="33" t="s">
        <v>12624</v>
      </c>
      <c r="B937" s="34" t="b">
        <v>1</v>
      </c>
      <c r="C937" s="33">
        <f t="shared" si="31"/>
        <v>13</v>
      </c>
      <c r="D937" s="33" t="s">
        <v>2149</v>
      </c>
      <c r="E937" s="33" t="s">
        <v>2176</v>
      </c>
      <c r="F937" s="33" t="s">
        <v>12625</v>
      </c>
      <c r="G937" s="33" t="str">
        <f t="shared" si="33"/>
        <v>인천관교동</v>
      </c>
      <c r="H937" s="33" t="s">
        <v>10781</v>
      </c>
    </row>
    <row r="938" spans="1:8">
      <c r="A938" s="33" t="s">
        <v>12626</v>
      </c>
      <c r="B938" s="34" t="b">
        <v>1</v>
      </c>
      <c r="C938" s="33">
        <f t="shared" si="31"/>
        <v>13</v>
      </c>
      <c r="D938" s="33" t="s">
        <v>2149</v>
      </c>
      <c r="E938" s="33" t="s">
        <v>2176</v>
      </c>
      <c r="F938" s="33" t="s">
        <v>12627</v>
      </c>
      <c r="G938" s="33" t="str">
        <f t="shared" si="33"/>
        <v>인천문학동</v>
      </c>
      <c r="H938" s="33" t="s">
        <v>10781</v>
      </c>
    </row>
    <row r="939" spans="1:8">
      <c r="A939" s="33" t="s">
        <v>12628</v>
      </c>
      <c r="B939" s="34" t="b">
        <v>1</v>
      </c>
      <c r="C939" s="33">
        <f t="shared" si="31"/>
        <v>13</v>
      </c>
      <c r="D939" s="33" t="s">
        <v>2149</v>
      </c>
      <c r="E939" s="33" t="s">
        <v>2497</v>
      </c>
      <c r="F939" s="33" t="s">
        <v>12629</v>
      </c>
      <c r="G939" s="33" t="str">
        <f t="shared" si="33"/>
        <v>인천옥련동</v>
      </c>
      <c r="H939" s="33" t="s">
        <v>10781</v>
      </c>
    </row>
    <row r="940" spans="1:8">
      <c r="A940" s="33" t="s">
        <v>12630</v>
      </c>
      <c r="B940" s="34" t="b">
        <v>1</v>
      </c>
      <c r="C940" s="33">
        <f t="shared" si="31"/>
        <v>13</v>
      </c>
      <c r="D940" s="33" t="s">
        <v>2149</v>
      </c>
      <c r="E940" s="33" t="s">
        <v>2497</v>
      </c>
      <c r="F940" s="33" t="s">
        <v>12631</v>
      </c>
      <c r="G940" s="33" t="str">
        <f t="shared" si="33"/>
        <v>인천선학동</v>
      </c>
      <c r="H940" s="33" t="s">
        <v>10781</v>
      </c>
    </row>
    <row r="941" spans="1:8">
      <c r="A941" s="33" t="s">
        <v>12632</v>
      </c>
      <c r="B941" s="34" t="b">
        <v>1</v>
      </c>
      <c r="C941" s="33">
        <f t="shared" si="31"/>
        <v>13</v>
      </c>
      <c r="D941" s="33" t="s">
        <v>2149</v>
      </c>
      <c r="E941" s="33" t="s">
        <v>2497</v>
      </c>
      <c r="F941" s="33" t="s">
        <v>12633</v>
      </c>
      <c r="G941" s="33" t="str">
        <f t="shared" si="33"/>
        <v>인천연수동</v>
      </c>
      <c r="H941" s="33" t="s">
        <v>10781</v>
      </c>
    </row>
    <row r="942" spans="1:8">
      <c r="A942" s="33" t="s">
        <v>12634</v>
      </c>
      <c r="B942" s="34" t="b">
        <v>1</v>
      </c>
      <c r="C942" s="33">
        <f t="shared" si="31"/>
        <v>13</v>
      </c>
      <c r="D942" s="33" t="s">
        <v>2149</v>
      </c>
      <c r="E942" s="33" t="s">
        <v>2497</v>
      </c>
      <c r="F942" s="33" t="s">
        <v>11903</v>
      </c>
      <c r="G942" s="33" t="str">
        <f t="shared" si="33"/>
        <v>인천청학동</v>
      </c>
      <c r="H942" s="33" t="s">
        <v>10781</v>
      </c>
    </row>
    <row r="943" spans="1:8">
      <c r="A943" s="33" t="s">
        <v>12635</v>
      </c>
      <c r="B943" s="34" t="b">
        <v>1</v>
      </c>
      <c r="C943" s="33">
        <f t="shared" si="31"/>
        <v>13</v>
      </c>
      <c r="D943" s="33" t="s">
        <v>2149</v>
      </c>
      <c r="E943" s="33" t="s">
        <v>2497</v>
      </c>
      <c r="F943" s="33" t="s">
        <v>12636</v>
      </c>
      <c r="G943" s="33" t="str">
        <f t="shared" si="33"/>
        <v>인천동춘동</v>
      </c>
      <c r="H943" s="33" t="s">
        <v>10781</v>
      </c>
    </row>
    <row r="944" spans="1:8">
      <c r="A944" s="33" t="s">
        <v>12637</v>
      </c>
      <c r="B944" s="34" t="b">
        <v>1</v>
      </c>
      <c r="C944" s="33">
        <f t="shared" si="31"/>
        <v>13</v>
      </c>
      <c r="D944" s="33" t="s">
        <v>2149</v>
      </c>
      <c r="E944" s="33" t="s">
        <v>2497</v>
      </c>
      <c r="F944" s="33" t="s">
        <v>12638</v>
      </c>
      <c r="G944" s="33" t="str">
        <f t="shared" si="33"/>
        <v>인천송도동</v>
      </c>
      <c r="H944" s="33" t="s">
        <v>10781</v>
      </c>
    </row>
    <row r="945" spans="1:8">
      <c r="A945" s="33" t="s">
        <v>12639</v>
      </c>
      <c r="B945" s="34" t="b">
        <v>1</v>
      </c>
      <c r="C945" s="33">
        <f t="shared" si="31"/>
        <v>13</v>
      </c>
      <c r="D945" s="33" t="s">
        <v>2149</v>
      </c>
      <c r="E945" s="33" t="s">
        <v>2170</v>
      </c>
      <c r="F945" s="33" t="s">
        <v>12640</v>
      </c>
      <c r="G945" s="33" t="str">
        <f t="shared" si="33"/>
        <v>인천구월동</v>
      </c>
      <c r="H945" s="33" t="s">
        <v>10781</v>
      </c>
    </row>
    <row r="946" spans="1:8">
      <c r="A946" s="33" t="s">
        <v>12641</v>
      </c>
      <c r="B946" s="34" t="b">
        <v>1</v>
      </c>
      <c r="C946" s="33">
        <f t="shared" si="31"/>
        <v>13</v>
      </c>
      <c r="D946" s="33" t="s">
        <v>2149</v>
      </c>
      <c r="E946" s="33" t="s">
        <v>2170</v>
      </c>
      <c r="F946" s="33" t="s">
        <v>12642</v>
      </c>
      <c r="G946" s="33" t="str">
        <f t="shared" si="33"/>
        <v>인천간석동</v>
      </c>
      <c r="H946" s="33" t="s">
        <v>10781</v>
      </c>
    </row>
    <row r="947" spans="1:8">
      <c r="A947" s="33" t="s">
        <v>12643</v>
      </c>
      <c r="B947" s="34" t="b">
        <v>1</v>
      </c>
      <c r="C947" s="33">
        <f t="shared" si="31"/>
        <v>13</v>
      </c>
      <c r="D947" s="33" t="s">
        <v>2149</v>
      </c>
      <c r="E947" s="33" t="s">
        <v>2170</v>
      </c>
      <c r="F947" s="33" t="s">
        <v>12644</v>
      </c>
      <c r="G947" s="33" t="str">
        <f t="shared" si="33"/>
        <v>인천만수동</v>
      </c>
      <c r="H947" s="33" t="s">
        <v>10781</v>
      </c>
    </row>
    <row r="948" spans="1:8">
      <c r="A948" s="33" t="s">
        <v>12645</v>
      </c>
      <c r="B948" s="34" t="b">
        <v>1</v>
      </c>
      <c r="C948" s="33">
        <f t="shared" si="31"/>
        <v>13</v>
      </c>
      <c r="D948" s="33" t="s">
        <v>2149</v>
      </c>
      <c r="E948" s="33" t="s">
        <v>2170</v>
      </c>
      <c r="F948" s="33" t="s">
        <v>12646</v>
      </c>
      <c r="G948" s="33" t="str">
        <f t="shared" si="33"/>
        <v>인천장수동</v>
      </c>
      <c r="H948" s="33" t="s">
        <v>10781</v>
      </c>
    </row>
    <row r="949" spans="1:8">
      <c r="A949" s="33" t="s">
        <v>12647</v>
      </c>
      <c r="B949" s="34" t="b">
        <v>1</v>
      </c>
      <c r="C949" s="33">
        <f t="shared" si="31"/>
        <v>13</v>
      </c>
      <c r="D949" s="33" t="s">
        <v>2149</v>
      </c>
      <c r="E949" s="33" t="s">
        <v>2170</v>
      </c>
      <c r="F949" s="33" t="s">
        <v>12648</v>
      </c>
      <c r="G949" s="33" t="str">
        <f t="shared" si="33"/>
        <v>인천서창동</v>
      </c>
      <c r="H949" s="33" t="s">
        <v>10781</v>
      </c>
    </row>
    <row r="950" spans="1:8">
      <c r="A950" s="33" t="s">
        <v>12649</v>
      </c>
      <c r="B950" s="34" t="b">
        <v>1</v>
      </c>
      <c r="C950" s="33">
        <f t="shared" si="31"/>
        <v>13</v>
      </c>
      <c r="D950" s="33" t="s">
        <v>2149</v>
      </c>
      <c r="E950" s="33" t="s">
        <v>2170</v>
      </c>
      <c r="F950" s="33" t="s">
        <v>12650</v>
      </c>
      <c r="G950" s="33" t="str">
        <f t="shared" si="33"/>
        <v>인천운연동</v>
      </c>
      <c r="H950" s="33" t="s">
        <v>10781</v>
      </c>
    </row>
    <row r="951" spans="1:8">
      <c r="A951" s="33" t="s">
        <v>12651</v>
      </c>
      <c r="B951" s="34" t="b">
        <v>1</v>
      </c>
      <c r="C951" s="33">
        <f t="shared" si="31"/>
        <v>13</v>
      </c>
      <c r="D951" s="33" t="s">
        <v>2149</v>
      </c>
      <c r="E951" s="33" t="s">
        <v>2170</v>
      </c>
      <c r="F951" s="33" t="s">
        <v>12652</v>
      </c>
      <c r="G951" s="33" t="str">
        <f t="shared" si="33"/>
        <v>인천남촌동</v>
      </c>
      <c r="H951" s="33" t="s">
        <v>10781</v>
      </c>
    </row>
    <row r="952" spans="1:8">
      <c r="A952" s="33" t="s">
        <v>12653</v>
      </c>
      <c r="B952" s="34" t="b">
        <v>1</v>
      </c>
      <c r="C952" s="33">
        <f t="shared" si="31"/>
        <v>13</v>
      </c>
      <c r="D952" s="33" t="s">
        <v>2149</v>
      </c>
      <c r="E952" s="33" t="s">
        <v>2170</v>
      </c>
      <c r="F952" s="33" t="s">
        <v>12654</v>
      </c>
      <c r="G952" s="33" t="str">
        <f t="shared" si="33"/>
        <v>인천수산동</v>
      </c>
      <c r="H952" s="33" t="s">
        <v>10781</v>
      </c>
    </row>
    <row r="953" spans="1:8">
      <c r="A953" s="33" t="s">
        <v>12655</v>
      </c>
      <c r="B953" s="34" t="b">
        <v>1</v>
      </c>
      <c r="C953" s="33">
        <f t="shared" si="31"/>
        <v>13</v>
      </c>
      <c r="D953" s="33" t="s">
        <v>2149</v>
      </c>
      <c r="E953" s="33" t="s">
        <v>2170</v>
      </c>
      <c r="F953" s="33" t="s">
        <v>11580</v>
      </c>
      <c r="G953" s="33" t="str">
        <f t="shared" si="33"/>
        <v>인천도림동</v>
      </c>
      <c r="H953" s="33" t="s">
        <v>10781</v>
      </c>
    </row>
    <row r="954" spans="1:8">
      <c r="A954" s="33" t="s">
        <v>12656</v>
      </c>
      <c r="B954" s="34" t="b">
        <v>1</v>
      </c>
      <c r="C954" s="33">
        <f t="shared" si="31"/>
        <v>13</v>
      </c>
      <c r="D954" s="33" t="s">
        <v>2149</v>
      </c>
      <c r="E954" s="33" t="s">
        <v>2170</v>
      </c>
      <c r="F954" s="33" t="s">
        <v>11669</v>
      </c>
      <c r="G954" s="33" t="str">
        <f t="shared" si="33"/>
        <v>인천논현동</v>
      </c>
      <c r="H954" s="33" t="s">
        <v>10781</v>
      </c>
    </row>
    <row r="955" spans="1:8">
      <c r="A955" s="33" t="s">
        <v>12657</v>
      </c>
      <c r="B955" s="34" t="b">
        <v>1</v>
      </c>
      <c r="C955" s="33">
        <f t="shared" si="31"/>
        <v>13</v>
      </c>
      <c r="D955" s="33" t="s">
        <v>2149</v>
      </c>
      <c r="E955" s="33" t="s">
        <v>2170</v>
      </c>
      <c r="F955" s="33" t="s">
        <v>12658</v>
      </c>
      <c r="G955" s="33" t="str">
        <f t="shared" si="33"/>
        <v>인천고잔동</v>
      </c>
      <c r="H955" s="33" t="s">
        <v>10781</v>
      </c>
    </row>
    <row r="956" spans="1:8">
      <c r="A956" s="33" t="s">
        <v>12659</v>
      </c>
      <c r="B956" s="34" t="b">
        <v>1</v>
      </c>
      <c r="C956" s="33">
        <f t="shared" si="31"/>
        <v>13</v>
      </c>
      <c r="D956" s="33" t="s">
        <v>2149</v>
      </c>
      <c r="E956" s="33" t="s">
        <v>2150</v>
      </c>
      <c r="F956" s="33" t="s">
        <v>12660</v>
      </c>
      <c r="G956" s="33" t="str">
        <f t="shared" si="33"/>
        <v>인천부평동</v>
      </c>
      <c r="H956" s="33" t="s">
        <v>10781</v>
      </c>
    </row>
    <row r="957" spans="1:8">
      <c r="A957" s="33" t="s">
        <v>12661</v>
      </c>
      <c r="B957" s="34" t="b">
        <v>1</v>
      </c>
      <c r="C957" s="33">
        <f t="shared" si="31"/>
        <v>13</v>
      </c>
      <c r="D957" s="33" t="s">
        <v>2149</v>
      </c>
      <c r="E957" s="33" t="s">
        <v>2150</v>
      </c>
      <c r="F957" s="33" t="s">
        <v>12662</v>
      </c>
      <c r="G957" s="33" t="str">
        <f t="shared" si="33"/>
        <v>인천십정동</v>
      </c>
      <c r="H957" s="33" t="s">
        <v>10781</v>
      </c>
    </row>
    <row r="958" spans="1:8">
      <c r="A958" s="33" t="s">
        <v>12663</v>
      </c>
      <c r="B958" s="34" t="b">
        <v>1</v>
      </c>
      <c r="C958" s="33">
        <f t="shared" si="31"/>
        <v>13</v>
      </c>
      <c r="D958" s="33" t="s">
        <v>2149</v>
      </c>
      <c r="E958" s="33" t="s">
        <v>2150</v>
      </c>
      <c r="F958" s="33" t="s">
        <v>12664</v>
      </c>
      <c r="G958" s="33" t="str">
        <f t="shared" si="33"/>
        <v>인천산곡동</v>
      </c>
      <c r="H958" s="33" t="s">
        <v>10781</v>
      </c>
    </row>
    <row r="959" spans="1:8">
      <c r="A959" s="33" t="s">
        <v>12665</v>
      </c>
      <c r="B959" s="34" t="b">
        <v>1</v>
      </c>
      <c r="C959" s="33">
        <f t="shared" si="31"/>
        <v>13</v>
      </c>
      <c r="D959" s="33" t="s">
        <v>2149</v>
      </c>
      <c r="E959" s="33" t="s">
        <v>2150</v>
      </c>
      <c r="F959" s="33" t="s">
        <v>12666</v>
      </c>
      <c r="G959" s="33" t="str">
        <f t="shared" si="33"/>
        <v>인천청천동</v>
      </c>
      <c r="H959" s="33" t="s">
        <v>10781</v>
      </c>
    </row>
    <row r="960" spans="1:8">
      <c r="A960" s="33" t="s">
        <v>12667</v>
      </c>
      <c r="B960" s="34" t="b">
        <v>1</v>
      </c>
      <c r="C960" s="33">
        <f t="shared" si="31"/>
        <v>13</v>
      </c>
      <c r="D960" s="33" t="s">
        <v>2149</v>
      </c>
      <c r="E960" s="33" t="s">
        <v>2150</v>
      </c>
      <c r="F960" s="33" t="s">
        <v>12668</v>
      </c>
      <c r="G960" s="33" t="str">
        <f t="shared" si="33"/>
        <v>인천삼산동</v>
      </c>
      <c r="H960" s="33" t="s">
        <v>10781</v>
      </c>
    </row>
    <row r="961" spans="1:8">
      <c r="A961" s="33" t="s">
        <v>12669</v>
      </c>
      <c r="B961" s="34" t="b">
        <v>1</v>
      </c>
      <c r="C961" s="33">
        <f t="shared" si="31"/>
        <v>13</v>
      </c>
      <c r="D961" s="33" t="s">
        <v>2149</v>
      </c>
      <c r="E961" s="33" t="s">
        <v>2150</v>
      </c>
      <c r="F961" s="33" t="s">
        <v>12435</v>
      </c>
      <c r="G961" s="33" t="str">
        <f t="shared" si="33"/>
        <v>인천갈산동</v>
      </c>
      <c r="H961" s="33" t="s">
        <v>10781</v>
      </c>
    </row>
    <row r="962" spans="1:8">
      <c r="A962" s="33" t="s">
        <v>12670</v>
      </c>
      <c r="B962" s="34" t="b">
        <v>1</v>
      </c>
      <c r="C962" s="33">
        <f t="shared" ref="C962:C1025" si="34">_xlfn.XLOOKUP(D962,I:I,J:J)</f>
        <v>13</v>
      </c>
      <c r="D962" s="33" t="s">
        <v>2149</v>
      </c>
      <c r="E962" s="33" t="s">
        <v>2150</v>
      </c>
      <c r="F962" s="33" t="s">
        <v>12671</v>
      </c>
      <c r="G962" s="33" t="str">
        <f t="shared" si="33"/>
        <v>인천부개동</v>
      </c>
      <c r="H962" s="33" t="s">
        <v>10781</v>
      </c>
    </row>
    <row r="963" spans="1:8">
      <c r="A963" s="33" t="s">
        <v>12672</v>
      </c>
      <c r="B963" s="34" t="b">
        <v>1</v>
      </c>
      <c r="C963" s="33">
        <f t="shared" si="34"/>
        <v>13</v>
      </c>
      <c r="D963" s="33" t="s">
        <v>2149</v>
      </c>
      <c r="E963" s="33" t="s">
        <v>2150</v>
      </c>
      <c r="F963" s="33" t="s">
        <v>12673</v>
      </c>
      <c r="G963" s="33" t="str">
        <f t="shared" si="33"/>
        <v>인천일신동</v>
      </c>
      <c r="H963" s="33" t="s">
        <v>10781</v>
      </c>
    </row>
    <row r="964" spans="1:8">
      <c r="A964" s="33" t="s">
        <v>12674</v>
      </c>
      <c r="B964" s="34" t="b">
        <v>1</v>
      </c>
      <c r="C964" s="33">
        <f t="shared" si="34"/>
        <v>13</v>
      </c>
      <c r="D964" s="33" t="s">
        <v>2149</v>
      </c>
      <c r="E964" s="33" t="s">
        <v>2150</v>
      </c>
      <c r="F964" s="33" t="s">
        <v>11383</v>
      </c>
      <c r="G964" s="33" t="str">
        <f t="shared" si="33"/>
        <v>인천구산동</v>
      </c>
      <c r="H964" s="33" t="s">
        <v>10781</v>
      </c>
    </row>
    <row r="965" spans="1:8">
      <c r="A965" s="33" t="s">
        <v>12675</v>
      </c>
      <c r="B965" s="34" t="b">
        <v>1</v>
      </c>
      <c r="C965" s="33">
        <f t="shared" si="34"/>
        <v>13</v>
      </c>
      <c r="D965" s="33" t="s">
        <v>2149</v>
      </c>
      <c r="E965" s="33" t="s">
        <v>2164</v>
      </c>
      <c r="F965" s="33" t="s">
        <v>12676</v>
      </c>
      <c r="G965" s="33" t="str">
        <f t="shared" si="33"/>
        <v>인천효성동</v>
      </c>
      <c r="H965" s="33" t="s">
        <v>10781</v>
      </c>
    </row>
    <row r="966" spans="1:8">
      <c r="A966" s="33" t="s">
        <v>12677</v>
      </c>
      <c r="B966" s="34" t="b">
        <v>1</v>
      </c>
      <c r="C966" s="33">
        <f t="shared" si="34"/>
        <v>13</v>
      </c>
      <c r="D966" s="33" t="s">
        <v>2149</v>
      </c>
      <c r="E966" s="33" t="s">
        <v>2164</v>
      </c>
      <c r="F966" s="33" t="s">
        <v>12678</v>
      </c>
      <c r="G966" s="33" t="str">
        <f t="shared" si="33"/>
        <v>인천계산동</v>
      </c>
      <c r="H966" s="33" t="s">
        <v>10781</v>
      </c>
    </row>
    <row r="967" spans="1:8">
      <c r="A967" s="33" t="s">
        <v>12679</v>
      </c>
      <c r="B967" s="34" t="b">
        <v>1</v>
      </c>
      <c r="C967" s="33">
        <f t="shared" si="34"/>
        <v>13</v>
      </c>
      <c r="D967" s="33" t="s">
        <v>2149</v>
      </c>
      <c r="E967" s="33" t="s">
        <v>2164</v>
      </c>
      <c r="F967" s="33" t="s">
        <v>12680</v>
      </c>
      <c r="G967" s="33" t="str">
        <f t="shared" si="33"/>
        <v>인천작전동</v>
      </c>
      <c r="H967" s="33" t="s">
        <v>10781</v>
      </c>
    </row>
    <row r="968" spans="1:8">
      <c r="A968" s="33" t="s">
        <v>12681</v>
      </c>
      <c r="B968" s="34" t="b">
        <v>1</v>
      </c>
      <c r="C968" s="33">
        <f t="shared" si="34"/>
        <v>13</v>
      </c>
      <c r="D968" s="33" t="s">
        <v>2149</v>
      </c>
      <c r="E968" s="33" t="s">
        <v>2164</v>
      </c>
      <c r="F968" s="33" t="s">
        <v>12682</v>
      </c>
      <c r="G968" s="33" t="str">
        <f t="shared" si="33"/>
        <v>인천서운동</v>
      </c>
      <c r="H968" s="33" t="s">
        <v>10781</v>
      </c>
    </row>
    <row r="969" spans="1:8">
      <c r="A969" s="33" t="s">
        <v>12683</v>
      </c>
      <c r="B969" s="34" t="b">
        <v>1</v>
      </c>
      <c r="C969" s="33">
        <f t="shared" si="34"/>
        <v>13</v>
      </c>
      <c r="D969" s="33" t="s">
        <v>2149</v>
      </c>
      <c r="E969" s="33" t="s">
        <v>2164</v>
      </c>
      <c r="F969" s="33" t="s">
        <v>12684</v>
      </c>
      <c r="G969" s="33" t="str">
        <f t="shared" si="33"/>
        <v>인천임학동</v>
      </c>
      <c r="H969" s="33" t="s">
        <v>10781</v>
      </c>
    </row>
    <row r="970" spans="1:8">
      <c r="A970" s="33" t="s">
        <v>12685</v>
      </c>
      <c r="B970" s="34" t="b">
        <v>1</v>
      </c>
      <c r="C970" s="33">
        <f t="shared" si="34"/>
        <v>13</v>
      </c>
      <c r="D970" s="33" t="s">
        <v>2149</v>
      </c>
      <c r="E970" s="33" t="s">
        <v>2164</v>
      </c>
      <c r="F970" s="33" t="s">
        <v>12686</v>
      </c>
      <c r="G970" s="33" t="str">
        <f t="shared" si="33"/>
        <v>인천용종동</v>
      </c>
      <c r="H970" s="33" t="s">
        <v>10781</v>
      </c>
    </row>
    <row r="971" spans="1:8">
      <c r="A971" s="33" t="s">
        <v>12687</v>
      </c>
      <c r="B971" s="34" t="b">
        <v>1</v>
      </c>
      <c r="C971" s="33">
        <f t="shared" si="34"/>
        <v>13</v>
      </c>
      <c r="D971" s="33" t="s">
        <v>2149</v>
      </c>
      <c r="E971" s="33" t="s">
        <v>2164</v>
      </c>
      <c r="F971" s="33" t="s">
        <v>12688</v>
      </c>
      <c r="G971" s="33" t="str">
        <f t="shared" si="33"/>
        <v>인천병방동</v>
      </c>
      <c r="H971" s="33" t="s">
        <v>10781</v>
      </c>
    </row>
    <row r="972" spans="1:8">
      <c r="A972" s="33" t="s">
        <v>12689</v>
      </c>
      <c r="B972" s="34" t="b">
        <v>1</v>
      </c>
      <c r="C972" s="33">
        <f t="shared" si="34"/>
        <v>13</v>
      </c>
      <c r="D972" s="33" t="s">
        <v>2149</v>
      </c>
      <c r="E972" s="33" t="s">
        <v>2164</v>
      </c>
      <c r="F972" s="33" t="s">
        <v>12690</v>
      </c>
      <c r="G972" s="33" t="str">
        <f t="shared" si="33"/>
        <v>인천방축동</v>
      </c>
      <c r="H972" s="33" t="s">
        <v>10781</v>
      </c>
    </row>
    <row r="973" spans="1:8">
      <c r="A973" s="33" t="s">
        <v>12691</v>
      </c>
      <c r="B973" s="34" t="b">
        <v>1</v>
      </c>
      <c r="C973" s="33">
        <f t="shared" si="34"/>
        <v>13</v>
      </c>
      <c r="D973" s="33" t="s">
        <v>2149</v>
      </c>
      <c r="E973" s="33" t="s">
        <v>2164</v>
      </c>
      <c r="F973" s="33" t="s">
        <v>12692</v>
      </c>
      <c r="G973" s="33" t="str">
        <f t="shared" ref="G973:G1004" si="35">D973&amp;F973</f>
        <v>인천박촌동</v>
      </c>
      <c r="H973" s="33" t="s">
        <v>10781</v>
      </c>
    </row>
    <row r="974" spans="1:8">
      <c r="A974" s="33" t="s">
        <v>12693</v>
      </c>
      <c r="B974" s="34" t="b">
        <v>1</v>
      </c>
      <c r="C974" s="33">
        <f t="shared" si="34"/>
        <v>13</v>
      </c>
      <c r="D974" s="33" t="s">
        <v>2149</v>
      </c>
      <c r="E974" s="33" t="s">
        <v>2164</v>
      </c>
      <c r="F974" s="33" t="s">
        <v>12694</v>
      </c>
      <c r="G974" s="33" t="str">
        <f t="shared" si="35"/>
        <v>인천동양동</v>
      </c>
      <c r="H974" s="33" t="s">
        <v>10781</v>
      </c>
    </row>
    <row r="975" spans="1:8">
      <c r="A975" s="33" t="s">
        <v>12695</v>
      </c>
      <c r="B975" s="34" t="b">
        <v>1</v>
      </c>
      <c r="C975" s="33">
        <f t="shared" si="34"/>
        <v>13</v>
      </c>
      <c r="D975" s="33" t="s">
        <v>2149</v>
      </c>
      <c r="E975" s="33" t="s">
        <v>2164</v>
      </c>
      <c r="F975" s="33" t="s">
        <v>12696</v>
      </c>
      <c r="G975" s="33" t="str">
        <f t="shared" si="35"/>
        <v>인천귤현동</v>
      </c>
      <c r="H975" s="33" t="s">
        <v>10781</v>
      </c>
    </row>
    <row r="976" spans="1:8">
      <c r="A976" s="33" t="s">
        <v>12697</v>
      </c>
      <c r="B976" s="34" t="b">
        <v>1</v>
      </c>
      <c r="C976" s="33">
        <f t="shared" si="34"/>
        <v>13</v>
      </c>
      <c r="D976" s="33" t="s">
        <v>2149</v>
      </c>
      <c r="E976" s="33" t="s">
        <v>2164</v>
      </c>
      <c r="F976" s="33" t="s">
        <v>12698</v>
      </c>
      <c r="G976" s="33" t="str">
        <f t="shared" si="35"/>
        <v>인천상야동</v>
      </c>
      <c r="H976" s="33" t="s">
        <v>10781</v>
      </c>
    </row>
    <row r="977" spans="1:8">
      <c r="A977" s="33" t="s">
        <v>12699</v>
      </c>
      <c r="B977" s="34" t="b">
        <v>1</v>
      </c>
      <c r="C977" s="33">
        <f t="shared" si="34"/>
        <v>13</v>
      </c>
      <c r="D977" s="33" t="s">
        <v>2149</v>
      </c>
      <c r="E977" s="33" t="s">
        <v>2164</v>
      </c>
      <c r="F977" s="33" t="s">
        <v>12700</v>
      </c>
      <c r="G977" s="33" t="str">
        <f t="shared" si="35"/>
        <v>인천하야동</v>
      </c>
      <c r="H977" s="33" t="s">
        <v>10781</v>
      </c>
    </row>
    <row r="978" spans="1:8">
      <c r="A978" s="33" t="s">
        <v>12701</v>
      </c>
      <c r="B978" s="34" t="b">
        <v>1</v>
      </c>
      <c r="C978" s="33">
        <f t="shared" si="34"/>
        <v>13</v>
      </c>
      <c r="D978" s="33" t="s">
        <v>2149</v>
      </c>
      <c r="E978" s="33" t="s">
        <v>2164</v>
      </c>
      <c r="F978" s="33" t="s">
        <v>10949</v>
      </c>
      <c r="G978" s="33" t="str">
        <f t="shared" si="35"/>
        <v>인천평동</v>
      </c>
      <c r="H978" s="33" t="s">
        <v>10781</v>
      </c>
    </row>
    <row r="979" spans="1:8">
      <c r="A979" s="33" t="s">
        <v>12702</v>
      </c>
      <c r="B979" s="34" t="b">
        <v>1</v>
      </c>
      <c r="C979" s="33">
        <f t="shared" si="34"/>
        <v>13</v>
      </c>
      <c r="D979" s="33" t="s">
        <v>2149</v>
      </c>
      <c r="E979" s="33" t="s">
        <v>2164</v>
      </c>
      <c r="F979" s="33" t="s">
        <v>12703</v>
      </c>
      <c r="G979" s="33" t="str">
        <f t="shared" si="35"/>
        <v>인천노오지동</v>
      </c>
      <c r="H979" s="33" t="s">
        <v>10781</v>
      </c>
    </row>
    <row r="980" spans="1:8">
      <c r="A980" s="33" t="s">
        <v>12704</v>
      </c>
      <c r="B980" s="34" t="b">
        <v>1</v>
      </c>
      <c r="C980" s="33">
        <f t="shared" si="34"/>
        <v>13</v>
      </c>
      <c r="D980" s="33" t="s">
        <v>2149</v>
      </c>
      <c r="E980" s="33" t="s">
        <v>2164</v>
      </c>
      <c r="F980" s="33" t="s">
        <v>12705</v>
      </c>
      <c r="G980" s="33" t="str">
        <f t="shared" si="35"/>
        <v>인천선주지동</v>
      </c>
      <c r="H980" s="33" t="s">
        <v>10781</v>
      </c>
    </row>
    <row r="981" spans="1:8">
      <c r="A981" s="33" t="s">
        <v>12706</v>
      </c>
      <c r="B981" s="34" t="b">
        <v>1</v>
      </c>
      <c r="C981" s="33">
        <f t="shared" si="34"/>
        <v>13</v>
      </c>
      <c r="D981" s="33" t="s">
        <v>2149</v>
      </c>
      <c r="E981" s="33" t="s">
        <v>2164</v>
      </c>
      <c r="F981" s="33" t="s">
        <v>10925</v>
      </c>
      <c r="G981" s="33" t="str">
        <f t="shared" si="35"/>
        <v>인천이화동</v>
      </c>
      <c r="H981" s="33" t="s">
        <v>10781</v>
      </c>
    </row>
    <row r="982" spans="1:8">
      <c r="A982" s="33" t="s">
        <v>12707</v>
      </c>
      <c r="B982" s="34" t="b">
        <v>1</v>
      </c>
      <c r="C982" s="33">
        <f t="shared" si="34"/>
        <v>13</v>
      </c>
      <c r="D982" s="33" t="s">
        <v>2149</v>
      </c>
      <c r="E982" s="33" t="s">
        <v>2164</v>
      </c>
      <c r="F982" s="33" t="s">
        <v>11530</v>
      </c>
      <c r="G982" s="33" t="str">
        <f t="shared" si="35"/>
        <v>인천오류동</v>
      </c>
      <c r="H982" s="33" t="s">
        <v>10781</v>
      </c>
    </row>
    <row r="983" spans="1:8">
      <c r="A983" s="33" t="s">
        <v>12708</v>
      </c>
      <c r="B983" s="34" t="b">
        <v>1</v>
      </c>
      <c r="C983" s="33">
        <f t="shared" si="34"/>
        <v>13</v>
      </c>
      <c r="D983" s="33" t="s">
        <v>2149</v>
      </c>
      <c r="E983" s="33" t="s">
        <v>2164</v>
      </c>
      <c r="F983" s="33" t="s">
        <v>11381</v>
      </c>
      <c r="G983" s="33" t="str">
        <f t="shared" si="35"/>
        <v>인천갈현동</v>
      </c>
      <c r="H983" s="33" t="s">
        <v>10781</v>
      </c>
    </row>
    <row r="984" spans="1:8">
      <c r="A984" s="33" t="s">
        <v>12709</v>
      </c>
      <c r="B984" s="34" t="b">
        <v>1</v>
      </c>
      <c r="C984" s="33">
        <f t="shared" si="34"/>
        <v>13</v>
      </c>
      <c r="D984" s="33" t="s">
        <v>2149</v>
      </c>
      <c r="E984" s="33" t="s">
        <v>2164</v>
      </c>
      <c r="F984" s="33" t="s">
        <v>12710</v>
      </c>
      <c r="G984" s="33" t="str">
        <f t="shared" si="35"/>
        <v>인천둑실동</v>
      </c>
      <c r="H984" s="33" t="s">
        <v>10781</v>
      </c>
    </row>
    <row r="985" spans="1:8">
      <c r="A985" s="33" t="s">
        <v>12711</v>
      </c>
      <c r="B985" s="34" t="b">
        <v>1</v>
      </c>
      <c r="C985" s="33">
        <f t="shared" si="34"/>
        <v>13</v>
      </c>
      <c r="D985" s="33" t="s">
        <v>2149</v>
      </c>
      <c r="E985" s="33" t="s">
        <v>2164</v>
      </c>
      <c r="F985" s="33" t="s">
        <v>12712</v>
      </c>
      <c r="G985" s="33" t="str">
        <f t="shared" si="35"/>
        <v>인천목상동</v>
      </c>
      <c r="H985" s="33" t="s">
        <v>10781</v>
      </c>
    </row>
    <row r="986" spans="1:8">
      <c r="A986" s="33" t="s">
        <v>12713</v>
      </c>
      <c r="B986" s="34" t="b">
        <v>1</v>
      </c>
      <c r="C986" s="33">
        <f t="shared" si="34"/>
        <v>13</v>
      </c>
      <c r="D986" s="33" t="s">
        <v>2149</v>
      </c>
      <c r="E986" s="33" t="s">
        <v>2164</v>
      </c>
      <c r="F986" s="33" t="s">
        <v>12714</v>
      </c>
      <c r="G986" s="33" t="str">
        <f t="shared" si="35"/>
        <v>인천다남동</v>
      </c>
      <c r="H986" s="33" t="s">
        <v>10781</v>
      </c>
    </row>
    <row r="987" spans="1:8">
      <c r="A987" s="33" t="s">
        <v>12715</v>
      </c>
      <c r="B987" s="34" t="b">
        <v>1</v>
      </c>
      <c r="C987" s="33">
        <f t="shared" si="34"/>
        <v>13</v>
      </c>
      <c r="D987" s="33" t="s">
        <v>2149</v>
      </c>
      <c r="E987" s="33" t="s">
        <v>2164</v>
      </c>
      <c r="F987" s="33" t="s">
        <v>12442</v>
      </c>
      <c r="G987" s="33" t="str">
        <f t="shared" si="35"/>
        <v>인천장기동</v>
      </c>
      <c r="H987" s="33" t="s">
        <v>10781</v>
      </c>
    </row>
    <row r="988" spans="1:8">
      <c r="A988" s="33" t="s">
        <v>12716</v>
      </c>
      <c r="B988" s="34" t="b">
        <v>1</v>
      </c>
      <c r="C988" s="33">
        <f t="shared" si="34"/>
        <v>13</v>
      </c>
      <c r="D988" s="33" t="s">
        <v>2149</v>
      </c>
      <c r="E988" s="33" t="s">
        <v>435</v>
      </c>
      <c r="F988" s="33" t="s">
        <v>12717</v>
      </c>
      <c r="G988" s="33" t="str">
        <f t="shared" si="35"/>
        <v>인천백석동</v>
      </c>
      <c r="H988" s="33" t="s">
        <v>10781</v>
      </c>
    </row>
    <row r="989" spans="1:8">
      <c r="A989" s="33" t="s">
        <v>12718</v>
      </c>
      <c r="B989" s="34" t="b">
        <v>1</v>
      </c>
      <c r="C989" s="33">
        <f t="shared" si="34"/>
        <v>13</v>
      </c>
      <c r="D989" s="33" t="s">
        <v>2149</v>
      </c>
      <c r="E989" s="33" t="s">
        <v>435</v>
      </c>
      <c r="F989" s="33" t="s">
        <v>12719</v>
      </c>
      <c r="G989" s="33" t="str">
        <f t="shared" si="35"/>
        <v>인천시천동</v>
      </c>
      <c r="H989" s="33" t="s">
        <v>10781</v>
      </c>
    </row>
    <row r="990" spans="1:8">
      <c r="A990" s="33" t="s">
        <v>12720</v>
      </c>
      <c r="B990" s="34" t="b">
        <v>1</v>
      </c>
      <c r="C990" s="33">
        <f t="shared" si="34"/>
        <v>13</v>
      </c>
      <c r="D990" s="33" t="s">
        <v>2149</v>
      </c>
      <c r="E990" s="33" t="s">
        <v>435</v>
      </c>
      <c r="F990" s="33" t="s">
        <v>12721</v>
      </c>
      <c r="G990" s="33" t="str">
        <f t="shared" si="35"/>
        <v>인천검암동</v>
      </c>
      <c r="H990" s="33" t="s">
        <v>10781</v>
      </c>
    </row>
    <row r="991" spans="1:8">
      <c r="A991" s="33" t="s">
        <v>12722</v>
      </c>
      <c r="B991" s="34" t="b">
        <v>1</v>
      </c>
      <c r="C991" s="33">
        <f t="shared" si="34"/>
        <v>13</v>
      </c>
      <c r="D991" s="33" t="s">
        <v>2149</v>
      </c>
      <c r="E991" s="33" t="s">
        <v>435</v>
      </c>
      <c r="F991" s="33" t="s">
        <v>12723</v>
      </c>
      <c r="G991" s="33" t="str">
        <f t="shared" si="35"/>
        <v>인천경서동</v>
      </c>
      <c r="H991" s="33" t="s">
        <v>10781</v>
      </c>
    </row>
    <row r="992" spans="1:8">
      <c r="A992" s="33" t="s">
        <v>12724</v>
      </c>
      <c r="B992" s="34" t="b">
        <v>1</v>
      </c>
      <c r="C992" s="33">
        <f t="shared" si="34"/>
        <v>13</v>
      </c>
      <c r="D992" s="33" t="s">
        <v>2149</v>
      </c>
      <c r="E992" s="33" t="s">
        <v>435</v>
      </c>
      <c r="F992" s="33" t="s">
        <v>12725</v>
      </c>
      <c r="G992" s="33" t="str">
        <f t="shared" si="35"/>
        <v>인천공촌동</v>
      </c>
      <c r="H992" s="33" t="s">
        <v>10781</v>
      </c>
    </row>
    <row r="993" spans="1:8">
      <c r="A993" s="33" t="s">
        <v>12726</v>
      </c>
      <c r="B993" s="34" t="b">
        <v>1</v>
      </c>
      <c r="C993" s="33">
        <f t="shared" si="34"/>
        <v>13</v>
      </c>
      <c r="D993" s="33" t="s">
        <v>2149</v>
      </c>
      <c r="E993" s="33" t="s">
        <v>435</v>
      </c>
      <c r="F993" s="33" t="s">
        <v>11429</v>
      </c>
      <c r="G993" s="33" t="str">
        <f t="shared" si="35"/>
        <v>인천연희동</v>
      </c>
      <c r="H993" s="33" t="s">
        <v>10781</v>
      </c>
    </row>
    <row r="994" spans="1:8">
      <c r="A994" s="33" t="s">
        <v>12727</v>
      </c>
      <c r="B994" s="34" t="b">
        <v>1</v>
      </c>
      <c r="C994" s="33">
        <f t="shared" si="34"/>
        <v>13</v>
      </c>
      <c r="D994" s="33" t="s">
        <v>2149</v>
      </c>
      <c r="E994" s="33" t="s">
        <v>435</v>
      </c>
      <c r="F994" s="33" t="s">
        <v>12728</v>
      </c>
      <c r="G994" s="33" t="str">
        <f t="shared" si="35"/>
        <v>인천심곡동</v>
      </c>
      <c r="H994" s="33" t="s">
        <v>10781</v>
      </c>
    </row>
    <row r="995" spans="1:8">
      <c r="A995" s="33" t="s">
        <v>12729</v>
      </c>
      <c r="B995" s="34" t="b">
        <v>1</v>
      </c>
      <c r="C995" s="33">
        <f t="shared" si="34"/>
        <v>13</v>
      </c>
      <c r="D995" s="33" t="s">
        <v>2149</v>
      </c>
      <c r="E995" s="33" t="s">
        <v>435</v>
      </c>
      <c r="F995" s="33" t="s">
        <v>12730</v>
      </c>
      <c r="G995" s="33" t="str">
        <f t="shared" si="35"/>
        <v>인천가정동</v>
      </c>
      <c r="H995" s="33" t="s">
        <v>10781</v>
      </c>
    </row>
    <row r="996" spans="1:8">
      <c r="A996" s="33" t="s">
        <v>12731</v>
      </c>
      <c r="B996" s="34" t="b">
        <v>1</v>
      </c>
      <c r="C996" s="33">
        <f t="shared" si="34"/>
        <v>13</v>
      </c>
      <c r="D996" s="33" t="s">
        <v>2149</v>
      </c>
      <c r="E996" s="33" t="s">
        <v>435</v>
      </c>
      <c r="F996" s="33" t="s">
        <v>12732</v>
      </c>
      <c r="G996" s="33" t="str">
        <f t="shared" si="35"/>
        <v>인천신현동</v>
      </c>
      <c r="H996" s="33" t="s">
        <v>10781</v>
      </c>
    </row>
    <row r="997" spans="1:8">
      <c r="A997" s="33" t="s">
        <v>12733</v>
      </c>
      <c r="B997" s="34" t="b">
        <v>1</v>
      </c>
      <c r="C997" s="33">
        <f t="shared" si="34"/>
        <v>13</v>
      </c>
      <c r="D997" s="33" t="s">
        <v>2149</v>
      </c>
      <c r="E997" s="33" t="s">
        <v>435</v>
      </c>
      <c r="F997" s="33" t="s">
        <v>12734</v>
      </c>
      <c r="G997" s="33" t="str">
        <f t="shared" si="35"/>
        <v>인천석남동</v>
      </c>
      <c r="H997" s="33" t="s">
        <v>10781</v>
      </c>
    </row>
    <row r="998" spans="1:8">
      <c r="A998" s="33" t="s">
        <v>12735</v>
      </c>
      <c r="B998" s="34" t="b">
        <v>1</v>
      </c>
      <c r="C998" s="33">
        <f t="shared" si="34"/>
        <v>13</v>
      </c>
      <c r="D998" s="33" t="s">
        <v>2149</v>
      </c>
      <c r="E998" s="33" t="s">
        <v>435</v>
      </c>
      <c r="F998" s="33" t="s">
        <v>12736</v>
      </c>
      <c r="G998" s="33" t="str">
        <f t="shared" si="35"/>
        <v>인천원창동</v>
      </c>
      <c r="H998" s="33" t="s">
        <v>10781</v>
      </c>
    </row>
    <row r="999" spans="1:8">
      <c r="A999" s="33" t="s">
        <v>12737</v>
      </c>
      <c r="B999" s="34" t="b">
        <v>1</v>
      </c>
      <c r="C999" s="33">
        <f t="shared" si="34"/>
        <v>13</v>
      </c>
      <c r="D999" s="33" t="s">
        <v>2149</v>
      </c>
      <c r="E999" s="33" t="s">
        <v>435</v>
      </c>
      <c r="F999" s="33" t="s">
        <v>12738</v>
      </c>
      <c r="G999" s="33" t="str">
        <f t="shared" si="35"/>
        <v>인천가좌동</v>
      </c>
      <c r="H999" s="33" t="s">
        <v>10781</v>
      </c>
    </row>
    <row r="1000" spans="1:8">
      <c r="A1000" s="33" t="s">
        <v>12739</v>
      </c>
      <c r="B1000" s="34" t="b">
        <v>1</v>
      </c>
      <c r="C1000" s="33">
        <f t="shared" si="34"/>
        <v>13</v>
      </c>
      <c r="D1000" s="33" t="s">
        <v>2149</v>
      </c>
      <c r="E1000" s="33" t="s">
        <v>435</v>
      </c>
      <c r="F1000" s="33" t="s">
        <v>12740</v>
      </c>
      <c r="G1000" s="33" t="str">
        <f t="shared" si="35"/>
        <v>인천마전동</v>
      </c>
      <c r="H1000" s="33" t="s">
        <v>10781</v>
      </c>
    </row>
    <row r="1001" spans="1:8">
      <c r="A1001" s="33" t="s">
        <v>12741</v>
      </c>
      <c r="B1001" s="34" t="b">
        <v>1</v>
      </c>
      <c r="C1001" s="33">
        <f t="shared" si="34"/>
        <v>13</v>
      </c>
      <c r="D1001" s="33" t="s">
        <v>2149</v>
      </c>
      <c r="E1001" s="33" t="s">
        <v>435</v>
      </c>
      <c r="F1001" s="33" t="s">
        <v>12742</v>
      </c>
      <c r="G1001" s="33" t="str">
        <f t="shared" si="35"/>
        <v>인천당하동</v>
      </c>
      <c r="H1001" s="33" t="s">
        <v>10781</v>
      </c>
    </row>
    <row r="1002" spans="1:8">
      <c r="A1002" s="33" t="s">
        <v>12743</v>
      </c>
      <c r="B1002" s="34" t="b">
        <v>1</v>
      </c>
      <c r="C1002" s="33">
        <f t="shared" si="34"/>
        <v>13</v>
      </c>
      <c r="D1002" s="33" t="s">
        <v>2149</v>
      </c>
      <c r="E1002" s="33" t="s">
        <v>435</v>
      </c>
      <c r="F1002" s="33" t="s">
        <v>12744</v>
      </c>
      <c r="G1002" s="33" t="str">
        <f t="shared" si="35"/>
        <v>인천원당동</v>
      </c>
      <c r="H1002" s="33" t="s">
        <v>10781</v>
      </c>
    </row>
    <row r="1003" spans="1:8">
      <c r="A1003" s="33" t="s">
        <v>12745</v>
      </c>
      <c r="B1003" s="34" t="b">
        <v>1</v>
      </c>
      <c r="C1003" s="33">
        <f t="shared" si="34"/>
        <v>13</v>
      </c>
      <c r="D1003" s="33" t="s">
        <v>2149</v>
      </c>
      <c r="E1003" s="33" t="s">
        <v>435</v>
      </c>
      <c r="F1003" s="33" t="s">
        <v>12466</v>
      </c>
      <c r="G1003" s="33" t="str">
        <f t="shared" si="35"/>
        <v>인천대곡동</v>
      </c>
      <c r="H1003" s="33" t="s">
        <v>10781</v>
      </c>
    </row>
    <row r="1004" spans="1:8">
      <c r="A1004" s="33" t="s">
        <v>12746</v>
      </c>
      <c r="B1004" s="34" t="b">
        <v>1</v>
      </c>
      <c r="C1004" s="33">
        <f t="shared" si="34"/>
        <v>13</v>
      </c>
      <c r="D1004" s="33" t="s">
        <v>2149</v>
      </c>
      <c r="E1004" s="33" t="s">
        <v>435</v>
      </c>
      <c r="F1004" s="33" t="s">
        <v>11956</v>
      </c>
      <c r="G1004" s="33" t="str">
        <f t="shared" si="35"/>
        <v>인천금곡동</v>
      </c>
      <c r="H1004" s="33" t="s">
        <v>10781</v>
      </c>
    </row>
    <row r="1005" spans="1:8">
      <c r="A1005" s="33" t="s">
        <v>12747</v>
      </c>
      <c r="B1005" s="34" t="b">
        <v>1</v>
      </c>
      <c r="C1005" s="33">
        <f t="shared" si="34"/>
        <v>13</v>
      </c>
      <c r="D1005" s="33" t="s">
        <v>2149</v>
      </c>
      <c r="E1005" s="33" t="s">
        <v>435</v>
      </c>
      <c r="F1005" s="33" t="s">
        <v>11530</v>
      </c>
      <c r="G1005" s="33" t="str">
        <f t="shared" ref="G1005:G1036" si="36">D1005&amp;F1005</f>
        <v>인천오류동</v>
      </c>
      <c r="H1005" s="33" t="s">
        <v>10781</v>
      </c>
    </row>
    <row r="1006" spans="1:8">
      <c r="A1006" s="33" t="s">
        <v>12748</v>
      </c>
      <c r="B1006" s="34" t="b">
        <v>1</v>
      </c>
      <c r="C1006" s="33">
        <f t="shared" si="34"/>
        <v>13</v>
      </c>
      <c r="D1006" s="33" t="s">
        <v>2149</v>
      </c>
      <c r="E1006" s="33" t="s">
        <v>435</v>
      </c>
      <c r="F1006" s="33" t="s">
        <v>12749</v>
      </c>
      <c r="G1006" s="33" t="str">
        <f t="shared" si="36"/>
        <v>인천왕길동</v>
      </c>
      <c r="H1006" s="33" t="s">
        <v>10781</v>
      </c>
    </row>
    <row r="1007" spans="1:8">
      <c r="A1007" s="33" t="s">
        <v>12750</v>
      </c>
      <c r="B1007" s="34" t="b">
        <v>1</v>
      </c>
      <c r="C1007" s="33">
        <f t="shared" si="34"/>
        <v>13</v>
      </c>
      <c r="D1007" s="33" t="s">
        <v>2149</v>
      </c>
      <c r="E1007" s="33" t="s">
        <v>435</v>
      </c>
      <c r="F1007" s="33" t="s">
        <v>12218</v>
      </c>
      <c r="G1007" s="33" t="str">
        <f t="shared" si="36"/>
        <v>인천불로동</v>
      </c>
      <c r="H1007" s="33" t="s">
        <v>10781</v>
      </c>
    </row>
    <row r="1008" spans="1:8">
      <c r="A1008" s="33" t="s">
        <v>12751</v>
      </c>
      <c r="B1008" s="34" t="b">
        <v>1</v>
      </c>
      <c r="C1008" s="33">
        <f t="shared" si="34"/>
        <v>13</v>
      </c>
      <c r="D1008" s="33" t="s">
        <v>2149</v>
      </c>
      <c r="E1008" s="33" t="s">
        <v>435</v>
      </c>
      <c r="F1008" s="33" t="s">
        <v>12752</v>
      </c>
      <c r="G1008" s="33" t="str">
        <f t="shared" si="36"/>
        <v>인천청라동</v>
      </c>
      <c r="H1008" s="33" t="s">
        <v>10781</v>
      </c>
    </row>
    <row r="1009" spans="1:8">
      <c r="A1009" s="33" t="s">
        <v>12753</v>
      </c>
      <c r="B1009" s="34" t="b">
        <v>1</v>
      </c>
      <c r="C1009" s="33">
        <f t="shared" si="34"/>
        <v>13</v>
      </c>
      <c r="D1009" s="33" t="s">
        <v>2149</v>
      </c>
      <c r="E1009" s="33" t="s">
        <v>12754</v>
      </c>
      <c r="F1009" s="33" t="s">
        <v>12755</v>
      </c>
      <c r="G1009" s="33" t="str">
        <f t="shared" si="36"/>
        <v>인천강화읍</v>
      </c>
      <c r="H1009" s="33" t="s">
        <v>12491</v>
      </c>
    </row>
    <row r="1010" spans="1:8">
      <c r="A1010" s="33" t="s">
        <v>12756</v>
      </c>
      <c r="B1010" s="34" t="b">
        <v>1</v>
      </c>
      <c r="C1010" s="33">
        <f t="shared" si="34"/>
        <v>13</v>
      </c>
      <c r="D1010" s="33" t="s">
        <v>2149</v>
      </c>
      <c r="E1010" s="33" t="s">
        <v>12754</v>
      </c>
      <c r="F1010" s="33" t="s">
        <v>12757</v>
      </c>
      <c r="G1010" s="33" t="str">
        <f t="shared" si="36"/>
        <v>인천선원면</v>
      </c>
      <c r="H1010" s="33" t="s">
        <v>12491</v>
      </c>
    </row>
    <row r="1011" spans="1:8">
      <c r="A1011" s="33" t="s">
        <v>12758</v>
      </c>
      <c r="B1011" s="34" t="b">
        <v>1</v>
      </c>
      <c r="C1011" s="33">
        <f t="shared" si="34"/>
        <v>13</v>
      </c>
      <c r="D1011" s="33" t="s">
        <v>2149</v>
      </c>
      <c r="E1011" s="33" t="s">
        <v>12754</v>
      </c>
      <c r="F1011" s="33" t="s">
        <v>12759</v>
      </c>
      <c r="G1011" s="33" t="str">
        <f t="shared" si="36"/>
        <v>인천불은면</v>
      </c>
      <c r="H1011" s="33" t="s">
        <v>12491</v>
      </c>
    </row>
    <row r="1012" spans="1:8">
      <c r="A1012" s="33" t="s">
        <v>12760</v>
      </c>
      <c r="B1012" s="34" t="b">
        <v>1</v>
      </c>
      <c r="C1012" s="33">
        <f t="shared" si="34"/>
        <v>13</v>
      </c>
      <c r="D1012" s="33" t="s">
        <v>2149</v>
      </c>
      <c r="E1012" s="33" t="s">
        <v>12754</v>
      </c>
      <c r="F1012" s="33" t="s">
        <v>12761</v>
      </c>
      <c r="G1012" s="33" t="str">
        <f t="shared" si="36"/>
        <v>인천길상면</v>
      </c>
      <c r="H1012" s="33" t="s">
        <v>12491</v>
      </c>
    </row>
    <row r="1013" spans="1:8">
      <c r="A1013" s="33" t="s">
        <v>12762</v>
      </c>
      <c r="B1013" s="34" t="b">
        <v>1</v>
      </c>
      <c r="C1013" s="33">
        <f t="shared" si="34"/>
        <v>13</v>
      </c>
      <c r="D1013" s="33" t="s">
        <v>2149</v>
      </c>
      <c r="E1013" s="33" t="s">
        <v>12754</v>
      </c>
      <c r="F1013" s="33" t="s">
        <v>12763</v>
      </c>
      <c r="G1013" s="33" t="str">
        <f t="shared" si="36"/>
        <v>인천화도면</v>
      </c>
      <c r="H1013" s="33" t="s">
        <v>12491</v>
      </c>
    </row>
    <row r="1014" spans="1:8">
      <c r="A1014" s="33" t="s">
        <v>12764</v>
      </c>
      <c r="B1014" s="34" t="b">
        <v>1</v>
      </c>
      <c r="C1014" s="33">
        <f t="shared" si="34"/>
        <v>13</v>
      </c>
      <c r="D1014" s="33" t="s">
        <v>2149</v>
      </c>
      <c r="E1014" s="33" t="s">
        <v>12754</v>
      </c>
      <c r="F1014" s="33" t="s">
        <v>12765</v>
      </c>
      <c r="G1014" s="33" t="str">
        <f t="shared" si="36"/>
        <v>인천양도면</v>
      </c>
      <c r="H1014" s="33" t="s">
        <v>12491</v>
      </c>
    </row>
    <row r="1015" spans="1:8">
      <c r="A1015" s="33" t="s">
        <v>12766</v>
      </c>
      <c r="B1015" s="34" t="b">
        <v>1</v>
      </c>
      <c r="C1015" s="33">
        <f t="shared" si="34"/>
        <v>13</v>
      </c>
      <c r="D1015" s="33" t="s">
        <v>2149</v>
      </c>
      <c r="E1015" s="33" t="s">
        <v>12754</v>
      </c>
      <c r="F1015" s="33" t="s">
        <v>12767</v>
      </c>
      <c r="G1015" s="33" t="str">
        <f t="shared" si="36"/>
        <v>인천내가면</v>
      </c>
      <c r="H1015" s="33" t="s">
        <v>12491</v>
      </c>
    </row>
    <row r="1016" spans="1:8">
      <c r="A1016" s="33" t="s">
        <v>12768</v>
      </c>
      <c r="B1016" s="34" t="b">
        <v>1</v>
      </c>
      <c r="C1016" s="33">
        <f t="shared" si="34"/>
        <v>13</v>
      </c>
      <c r="D1016" s="33" t="s">
        <v>2149</v>
      </c>
      <c r="E1016" s="33" t="s">
        <v>12754</v>
      </c>
      <c r="F1016" s="33" t="s">
        <v>12769</v>
      </c>
      <c r="G1016" s="33" t="str">
        <f t="shared" si="36"/>
        <v>인천하점면</v>
      </c>
      <c r="H1016" s="33" t="s">
        <v>12491</v>
      </c>
    </row>
    <row r="1017" spans="1:8">
      <c r="A1017" s="33" t="s">
        <v>12770</v>
      </c>
      <c r="B1017" s="34" t="b">
        <v>1</v>
      </c>
      <c r="C1017" s="33">
        <f t="shared" si="34"/>
        <v>13</v>
      </c>
      <c r="D1017" s="33" t="s">
        <v>2149</v>
      </c>
      <c r="E1017" s="33" t="s">
        <v>12754</v>
      </c>
      <c r="F1017" s="33" t="s">
        <v>12771</v>
      </c>
      <c r="G1017" s="33" t="str">
        <f t="shared" si="36"/>
        <v>인천양사면</v>
      </c>
      <c r="H1017" s="33" t="s">
        <v>12491</v>
      </c>
    </row>
    <row r="1018" spans="1:8">
      <c r="A1018" s="33" t="s">
        <v>12772</v>
      </c>
      <c r="B1018" s="34" t="b">
        <v>1</v>
      </c>
      <c r="C1018" s="33">
        <f t="shared" si="34"/>
        <v>13</v>
      </c>
      <c r="D1018" s="33" t="s">
        <v>2149</v>
      </c>
      <c r="E1018" s="33" t="s">
        <v>12754</v>
      </c>
      <c r="F1018" s="33" t="s">
        <v>12773</v>
      </c>
      <c r="G1018" s="33" t="str">
        <f t="shared" si="36"/>
        <v>인천송해면</v>
      </c>
      <c r="H1018" s="33" t="s">
        <v>12491</v>
      </c>
    </row>
    <row r="1019" spans="1:8">
      <c r="A1019" s="33" t="s">
        <v>12774</v>
      </c>
      <c r="B1019" s="34" t="b">
        <v>1</v>
      </c>
      <c r="C1019" s="33">
        <f t="shared" si="34"/>
        <v>13</v>
      </c>
      <c r="D1019" s="33" t="s">
        <v>2149</v>
      </c>
      <c r="E1019" s="33" t="s">
        <v>12754</v>
      </c>
      <c r="F1019" s="33" t="s">
        <v>12775</v>
      </c>
      <c r="G1019" s="33" t="str">
        <f t="shared" si="36"/>
        <v>인천교동면</v>
      </c>
      <c r="H1019" s="33" t="s">
        <v>12491</v>
      </c>
    </row>
    <row r="1020" spans="1:8">
      <c r="A1020" s="33" t="s">
        <v>12776</v>
      </c>
      <c r="B1020" s="34" t="b">
        <v>1</v>
      </c>
      <c r="C1020" s="33">
        <f t="shared" si="34"/>
        <v>13</v>
      </c>
      <c r="D1020" s="33" t="s">
        <v>2149</v>
      </c>
      <c r="E1020" s="33" t="s">
        <v>12754</v>
      </c>
      <c r="F1020" s="33" t="s">
        <v>12777</v>
      </c>
      <c r="G1020" s="33" t="str">
        <f t="shared" si="36"/>
        <v>인천삼산면</v>
      </c>
      <c r="H1020" s="33" t="s">
        <v>12491</v>
      </c>
    </row>
    <row r="1021" spans="1:8">
      <c r="A1021" s="33" t="s">
        <v>12778</v>
      </c>
      <c r="B1021" s="34" t="b">
        <v>1</v>
      </c>
      <c r="C1021" s="33">
        <f t="shared" si="34"/>
        <v>13</v>
      </c>
      <c r="D1021" s="33" t="s">
        <v>2149</v>
      </c>
      <c r="E1021" s="33" t="s">
        <v>12754</v>
      </c>
      <c r="F1021" s="33" t="s">
        <v>12779</v>
      </c>
      <c r="G1021" s="33" t="str">
        <f t="shared" si="36"/>
        <v>인천서도면</v>
      </c>
      <c r="H1021" s="33" t="s">
        <v>12491</v>
      </c>
    </row>
    <row r="1022" spans="1:8">
      <c r="A1022" s="33" t="s">
        <v>12780</v>
      </c>
      <c r="B1022" s="34" t="b">
        <v>1</v>
      </c>
      <c r="C1022" s="33">
        <f t="shared" si="34"/>
        <v>13</v>
      </c>
      <c r="D1022" s="33" t="s">
        <v>2149</v>
      </c>
      <c r="E1022" s="33" t="s">
        <v>12781</v>
      </c>
      <c r="F1022" s="33" t="s">
        <v>12782</v>
      </c>
      <c r="G1022" s="33" t="str">
        <f t="shared" si="36"/>
        <v>인천북도면</v>
      </c>
      <c r="H1022" s="33" t="s">
        <v>12491</v>
      </c>
    </row>
    <row r="1023" spans="1:8">
      <c r="A1023" s="33" t="s">
        <v>12783</v>
      </c>
      <c r="B1023" s="34" t="b">
        <v>1</v>
      </c>
      <c r="C1023" s="33">
        <f t="shared" si="34"/>
        <v>13</v>
      </c>
      <c r="D1023" s="33" t="s">
        <v>2149</v>
      </c>
      <c r="E1023" s="33" t="s">
        <v>12781</v>
      </c>
      <c r="F1023" s="33" t="s">
        <v>12784</v>
      </c>
      <c r="G1023" s="33" t="str">
        <f t="shared" si="36"/>
        <v>인천백령면</v>
      </c>
      <c r="H1023" s="33" t="s">
        <v>12491</v>
      </c>
    </row>
    <row r="1024" spans="1:8">
      <c r="A1024" s="33" t="s">
        <v>12785</v>
      </c>
      <c r="B1024" s="34" t="b">
        <v>1</v>
      </c>
      <c r="C1024" s="33">
        <f t="shared" si="34"/>
        <v>13</v>
      </c>
      <c r="D1024" s="33" t="s">
        <v>2149</v>
      </c>
      <c r="E1024" s="33" t="s">
        <v>12781</v>
      </c>
      <c r="F1024" s="33" t="s">
        <v>12786</v>
      </c>
      <c r="G1024" s="33" t="str">
        <f t="shared" si="36"/>
        <v>인천대청면</v>
      </c>
      <c r="H1024" s="33" t="s">
        <v>12491</v>
      </c>
    </row>
    <row r="1025" spans="1:8">
      <c r="A1025" s="33" t="s">
        <v>12787</v>
      </c>
      <c r="B1025" s="34" t="b">
        <v>1</v>
      </c>
      <c r="C1025" s="33">
        <f t="shared" si="34"/>
        <v>13</v>
      </c>
      <c r="D1025" s="33" t="s">
        <v>2149</v>
      </c>
      <c r="E1025" s="33" t="s">
        <v>12781</v>
      </c>
      <c r="F1025" s="33" t="s">
        <v>12788</v>
      </c>
      <c r="G1025" s="33" t="str">
        <f t="shared" si="36"/>
        <v>인천덕적면</v>
      </c>
      <c r="H1025" s="33" t="s">
        <v>12491</v>
      </c>
    </row>
    <row r="1026" spans="1:8">
      <c r="A1026" s="33" t="s">
        <v>12789</v>
      </c>
      <c r="B1026" s="34" t="b">
        <v>1</v>
      </c>
      <c r="C1026" s="33">
        <f t="shared" ref="C1026:C1089" si="37">_xlfn.XLOOKUP(D1026,I:I,J:J)</f>
        <v>13</v>
      </c>
      <c r="D1026" s="33" t="s">
        <v>2149</v>
      </c>
      <c r="E1026" s="33" t="s">
        <v>12781</v>
      </c>
      <c r="F1026" s="33" t="s">
        <v>12790</v>
      </c>
      <c r="G1026" s="33" t="str">
        <f t="shared" si="36"/>
        <v>인천영흥면</v>
      </c>
      <c r="H1026" s="33" t="s">
        <v>12491</v>
      </c>
    </row>
    <row r="1027" spans="1:8">
      <c r="A1027" s="33" t="s">
        <v>12791</v>
      </c>
      <c r="B1027" s="34" t="b">
        <v>1</v>
      </c>
      <c r="C1027" s="33">
        <f t="shared" si="37"/>
        <v>13</v>
      </c>
      <c r="D1027" s="33" t="s">
        <v>2149</v>
      </c>
      <c r="E1027" s="33" t="s">
        <v>12781</v>
      </c>
      <c r="F1027" s="33" t="s">
        <v>12792</v>
      </c>
      <c r="G1027" s="33" t="str">
        <f t="shared" si="36"/>
        <v>인천자월면</v>
      </c>
      <c r="H1027" s="33" t="s">
        <v>12491</v>
      </c>
    </row>
    <row r="1028" spans="1:8">
      <c r="A1028" s="33" t="s">
        <v>12793</v>
      </c>
      <c r="B1028" s="34" t="b">
        <v>1</v>
      </c>
      <c r="C1028" s="33">
        <f t="shared" si="37"/>
        <v>13</v>
      </c>
      <c r="D1028" s="33" t="s">
        <v>2149</v>
      </c>
      <c r="E1028" s="33" t="s">
        <v>12781</v>
      </c>
      <c r="F1028" s="33" t="s">
        <v>12794</v>
      </c>
      <c r="G1028" s="33" t="str">
        <f t="shared" si="36"/>
        <v>인천연평면</v>
      </c>
      <c r="H1028" s="33" t="s">
        <v>12491</v>
      </c>
    </row>
    <row r="1029" spans="1:8">
      <c r="A1029" s="33" t="s">
        <v>12795</v>
      </c>
      <c r="B1029" s="34" t="b">
        <v>1</v>
      </c>
      <c r="C1029" s="33">
        <f t="shared" si="37"/>
        <v>31</v>
      </c>
      <c r="D1029" s="33" t="s">
        <v>388</v>
      </c>
      <c r="E1029" s="33" t="s">
        <v>289</v>
      </c>
      <c r="F1029" s="33" t="s">
        <v>12796</v>
      </c>
      <c r="G1029" s="33" t="str">
        <f t="shared" si="36"/>
        <v>광주대인동</v>
      </c>
      <c r="H1029" s="33" t="s">
        <v>10781</v>
      </c>
    </row>
    <row r="1030" spans="1:8">
      <c r="A1030" s="33" t="s">
        <v>12797</v>
      </c>
      <c r="B1030" s="34" t="b">
        <v>1</v>
      </c>
      <c r="C1030" s="33">
        <f t="shared" si="37"/>
        <v>31</v>
      </c>
      <c r="D1030" s="33" t="s">
        <v>388</v>
      </c>
      <c r="E1030" s="33" t="s">
        <v>289</v>
      </c>
      <c r="F1030" s="33" t="s">
        <v>12798</v>
      </c>
      <c r="G1030" s="33" t="str">
        <f t="shared" si="36"/>
        <v>광주금남로5가</v>
      </c>
      <c r="H1030" s="33" t="s">
        <v>10781</v>
      </c>
    </row>
    <row r="1031" spans="1:8">
      <c r="A1031" s="33" t="s">
        <v>12799</v>
      </c>
      <c r="B1031" s="34" t="b">
        <v>1</v>
      </c>
      <c r="C1031" s="33">
        <f t="shared" si="37"/>
        <v>31</v>
      </c>
      <c r="D1031" s="33" t="s">
        <v>388</v>
      </c>
      <c r="E1031" s="33" t="s">
        <v>289</v>
      </c>
      <c r="F1031" s="33" t="s">
        <v>12800</v>
      </c>
      <c r="G1031" s="33" t="str">
        <f t="shared" si="36"/>
        <v>광주충장로5가</v>
      </c>
      <c r="H1031" s="33" t="s">
        <v>10781</v>
      </c>
    </row>
    <row r="1032" spans="1:8">
      <c r="A1032" s="33" t="s">
        <v>12801</v>
      </c>
      <c r="B1032" s="34" t="b">
        <v>1</v>
      </c>
      <c r="C1032" s="33">
        <f t="shared" si="37"/>
        <v>31</v>
      </c>
      <c r="D1032" s="33" t="s">
        <v>388</v>
      </c>
      <c r="E1032" s="33" t="s">
        <v>289</v>
      </c>
      <c r="F1032" s="33" t="s">
        <v>12802</v>
      </c>
      <c r="G1032" s="33" t="str">
        <f t="shared" si="36"/>
        <v>광주수기동</v>
      </c>
      <c r="H1032" s="33" t="s">
        <v>10781</v>
      </c>
    </row>
    <row r="1033" spans="1:8">
      <c r="A1033" s="33" t="s">
        <v>12803</v>
      </c>
      <c r="B1033" s="34" t="b">
        <v>1</v>
      </c>
      <c r="C1033" s="33">
        <f t="shared" si="37"/>
        <v>31</v>
      </c>
      <c r="D1033" s="33" t="s">
        <v>388</v>
      </c>
      <c r="E1033" s="33" t="s">
        <v>289</v>
      </c>
      <c r="F1033" s="33" t="s">
        <v>12804</v>
      </c>
      <c r="G1033" s="33" t="str">
        <f t="shared" si="36"/>
        <v>광주대의동</v>
      </c>
      <c r="H1033" s="33" t="s">
        <v>10781</v>
      </c>
    </row>
    <row r="1034" spans="1:8">
      <c r="A1034" s="33" t="s">
        <v>12805</v>
      </c>
      <c r="B1034" s="34" t="b">
        <v>1</v>
      </c>
      <c r="C1034" s="33">
        <f t="shared" si="37"/>
        <v>31</v>
      </c>
      <c r="D1034" s="33" t="s">
        <v>388</v>
      </c>
      <c r="E1034" s="33" t="s">
        <v>289</v>
      </c>
      <c r="F1034" s="33" t="s">
        <v>11532</v>
      </c>
      <c r="G1034" s="33" t="str">
        <f t="shared" si="36"/>
        <v>광주궁동</v>
      </c>
      <c r="H1034" s="33" t="s">
        <v>10781</v>
      </c>
    </row>
    <row r="1035" spans="1:8">
      <c r="A1035" s="33" t="s">
        <v>12806</v>
      </c>
      <c r="B1035" s="34" t="b">
        <v>1</v>
      </c>
      <c r="C1035" s="33">
        <f t="shared" si="37"/>
        <v>31</v>
      </c>
      <c r="D1035" s="33" t="s">
        <v>388</v>
      </c>
      <c r="E1035" s="33" t="s">
        <v>289</v>
      </c>
      <c r="F1035" s="33" t="s">
        <v>12440</v>
      </c>
      <c r="G1035" s="33" t="str">
        <f t="shared" si="36"/>
        <v>광주장동</v>
      </c>
      <c r="H1035" s="33" t="s">
        <v>10781</v>
      </c>
    </row>
    <row r="1036" spans="1:8">
      <c r="A1036" s="33" t="s">
        <v>12807</v>
      </c>
      <c r="B1036" s="34" t="b">
        <v>1</v>
      </c>
      <c r="C1036" s="33">
        <f t="shared" si="37"/>
        <v>31</v>
      </c>
      <c r="D1036" s="33" t="s">
        <v>388</v>
      </c>
      <c r="E1036" s="33" t="s">
        <v>289</v>
      </c>
      <c r="F1036" s="33" t="s">
        <v>12808</v>
      </c>
      <c r="G1036" s="33" t="str">
        <f t="shared" si="36"/>
        <v>광주동명동</v>
      </c>
      <c r="H1036" s="33" t="s">
        <v>10781</v>
      </c>
    </row>
    <row r="1037" spans="1:8">
      <c r="A1037" s="33" t="s">
        <v>12809</v>
      </c>
      <c r="B1037" s="34" t="b">
        <v>1</v>
      </c>
      <c r="C1037" s="33">
        <f t="shared" si="37"/>
        <v>31</v>
      </c>
      <c r="D1037" s="33" t="s">
        <v>388</v>
      </c>
      <c r="E1037" s="33" t="s">
        <v>289</v>
      </c>
      <c r="F1037" s="33" t="s">
        <v>12810</v>
      </c>
      <c r="G1037" s="33" t="str">
        <f t="shared" ref="G1037" si="38">D1037&amp;F1037</f>
        <v>광주계림동</v>
      </c>
      <c r="H1037" s="33" t="s">
        <v>10781</v>
      </c>
    </row>
    <row r="1038" spans="1:8">
      <c r="A1038" s="33" t="s">
        <v>12811</v>
      </c>
      <c r="B1038" s="34" t="b">
        <v>1</v>
      </c>
      <c r="C1038" s="33">
        <f t="shared" si="37"/>
        <v>31</v>
      </c>
      <c r="D1038" s="33" t="s">
        <v>388</v>
      </c>
      <c r="E1038" s="33" t="s">
        <v>289</v>
      </c>
      <c r="F1038" s="33" t="s">
        <v>12812</v>
      </c>
      <c r="G1038" s="33" t="str">
        <f t="shared" ref="G1038:G1101" si="39">D1038&amp;F1038</f>
        <v>광주산수동</v>
      </c>
      <c r="H1038" s="33" t="s">
        <v>10781</v>
      </c>
    </row>
    <row r="1039" spans="1:8">
      <c r="A1039" s="33" t="s">
        <v>12813</v>
      </c>
      <c r="B1039" s="34" t="b">
        <v>1</v>
      </c>
      <c r="C1039" s="33">
        <f t="shared" si="37"/>
        <v>31</v>
      </c>
      <c r="D1039" s="33" t="s">
        <v>388</v>
      </c>
      <c r="E1039" s="33" t="s">
        <v>289</v>
      </c>
      <c r="F1039" s="33" t="s">
        <v>12399</v>
      </c>
      <c r="G1039" s="33" t="str">
        <f t="shared" si="39"/>
        <v>광주지산동</v>
      </c>
      <c r="H1039" s="33" t="s">
        <v>10781</v>
      </c>
    </row>
    <row r="1040" spans="1:8">
      <c r="A1040" s="33" t="s">
        <v>12814</v>
      </c>
      <c r="B1040" s="34" t="b">
        <v>1</v>
      </c>
      <c r="C1040" s="33">
        <f t="shared" si="37"/>
        <v>31</v>
      </c>
      <c r="D1040" s="33" t="s">
        <v>388</v>
      </c>
      <c r="E1040" s="33" t="s">
        <v>289</v>
      </c>
      <c r="F1040" s="33" t="s">
        <v>12815</v>
      </c>
      <c r="G1040" s="33" t="str">
        <f t="shared" si="39"/>
        <v>광주남동</v>
      </c>
      <c r="H1040" s="33" t="s">
        <v>10781</v>
      </c>
    </row>
    <row r="1041" spans="1:8">
      <c r="A1041" s="33" t="s">
        <v>12816</v>
      </c>
      <c r="B1041" s="34" t="b">
        <v>1</v>
      </c>
      <c r="C1041" s="33">
        <f t="shared" si="37"/>
        <v>31</v>
      </c>
      <c r="D1041" s="33" t="s">
        <v>388</v>
      </c>
      <c r="E1041" s="33" t="s">
        <v>289</v>
      </c>
      <c r="F1041" s="33" t="s">
        <v>12817</v>
      </c>
      <c r="G1041" s="33" t="str">
        <f t="shared" si="39"/>
        <v>광주광산동</v>
      </c>
      <c r="H1041" s="33" t="s">
        <v>10781</v>
      </c>
    </row>
    <row r="1042" spans="1:8">
      <c r="A1042" s="33" t="s">
        <v>12818</v>
      </c>
      <c r="B1042" s="34" t="b">
        <v>1</v>
      </c>
      <c r="C1042" s="33">
        <f t="shared" si="37"/>
        <v>31</v>
      </c>
      <c r="D1042" s="33" t="s">
        <v>388</v>
      </c>
      <c r="E1042" s="33" t="s">
        <v>289</v>
      </c>
      <c r="F1042" s="33" t="s">
        <v>12819</v>
      </c>
      <c r="G1042" s="33" t="str">
        <f t="shared" si="39"/>
        <v>광주금동</v>
      </c>
      <c r="H1042" s="33" t="s">
        <v>10781</v>
      </c>
    </row>
    <row r="1043" spans="1:8">
      <c r="A1043" s="33" t="s">
        <v>12820</v>
      </c>
      <c r="B1043" s="34" t="b">
        <v>1</v>
      </c>
      <c r="C1043" s="33">
        <f t="shared" si="37"/>
        <v>31</v>
      </c>
      <c r="D1043" s="33" t="s">
        <v>388</v>
      </c>
      <c r="E1043" s="33" t="s">
        <v>289</v>
      </c>
      <c r="F1043" s="33" t="s">
        <v>12821</v>
      </c>
      <c r="G1043" s="33" t="str">
        <f t="shared" si="39"/>
        <v>광주호남동</v>
      </c>
      <c r="H1043" s="33" t="s">
        <v>10781</v>
      </c>
    </row>
    <row r="1044" spans="1:8">
      <c r="A1044" s="33" t="s">
        <v>12822</v>
      </c>
      <c r="B1044" s="34" t="b">
        <v>1</v>
      </c>
      <c r="C1044" s="33">
        <f t="shared" si="37"/>
        <v>31</v>
      </c>
      <c r="D1044" s="33" t="s">
        <v>388</v>
      </c>
      <c r="E1044" s="33" t="s">
        <v>289</v>
      </c>
      <c r="F1044" s="33" t="s">
        <v>12218</v>
      </c>
      <c r="G1044" s="33" t="str">
        <f t="shared" si="39"/>
        <v>광주불로동</v>
      </c>
      <c r="H1044" s="33" t="s">
        <v>10781</v>
      </c>
    </row>
    <row r="1045" spans="1:8">
      <c r="A1045" s="33" t="s">
        <v>12823</v>
      </c>
      <c r="B1045" s="34" t="b">
        <v>1</v>
      </c>
      <c r="C1045" s="33">
        <f t="shared" si="37"/>
        <v>31</v>
      </c>
      <c r="D1045" s="33" t="s">
        <v>388</v>
      </c>
      <c r="E1045" s="33" t="s">
        <v>289</v>
      </c>
      <c r="F1045" s="33" t="s">
        <v>12390</v>
      </c>
      <c r="G1045" s="33" t="str">
        <f t="shared" si="39"/>
        <v>광주황금동</v>
      </c>
      <c r="H1045" s="33" t="s">
        <v>10781</v>
      </c>
    </row>
    <row r="1046" spans="1:8">
      <c r="A1046" s="33" t="s">
        <v>12824</v>
      </c>
      <c r="B1046" s="34" t="b">
        <v>1</v>
      </c>
      <c r="C1046" s="33">
        <f t="shared" si="37"/>
        <v>31</v>
      </c>
      <c r="D1046" s="33" t="s">
        <v>388</v>
      </c>
      <c r="E1046" s="33" t="s">
        <v>289</v>
      </c>
      <c r="F1046" s="33" t="s">
        <v>12825</v>
      </c>
      <c r="G1046" s="33" t="str">
        <f t="shared" si="39"/>
        <v>광주서석동</v>
      </c>
      <c r="H1046" s="33" t="s">
        <v>10781</v>
      </c>
    </row>
    <row r="1047" spans="1:8">
      <c r="A1047" s="33" t="s">
        <v>12826</v>
      </c>
      <c r="B1047" s="34" t="b">
        <v>1</v>
      </c>
      <c r="C1047" s="33">
        <f t="shared" si="37"/>
        <v>31</v>
      </c>
      <c r="D1047" s="33" t="s">
        <v>388</v>
      </c>
      <c r="E1047" s="33" t="s">
        <v>289</v>
      </c>
      <c r="F1047" s="33" t="s">
        <v>12827</v>
      </c>
      <c r="G1047" s="33" t="str">
        <f t="shared" si="39"/>
        <v>광주소태동</v>
      </c>
      <c r="H1047" s="33" t="s">
        <v>10781</v>
      </c>
    </row>
    <row r="1048" spans="1:8">
      <c r="A1048" s="33" t="s">
        <v>12828</v>
      </c>
      <c r="B1048" s="34" t="b">
        <v>1</v>
      </c>
      <c r="C1048" s="33">
        <f t="shared" si="37"/>
        <v>31</v>
      </c>
      <c r="D1048" s="33" t="s">
        <v>388</v>
      </c>
      <c r="E1048" s="33" t="s">
        <v>289</v>
      </c>
      <c r="F1048" s="33" t="s">
        <v>12829</v>
      </c>
      <c r="G1048" s="33" t="str">
        <f t="shared" si="39"/>
        <v>광주용연동</v>
      </c>
      <c r="H1048" s="33" t="s">
        <v>10781</v>
      </c>
    </row>
    <row r="1049" spans="1:8">
      <c r="A1049" s="33" t="s">
        <v>12830</v>
      </c>
      <c r="B1049" s="34" t="b">
        <v>1</v>
      </c>
      <c r="C1049" s="33">
        <f t="shared" si="37"/>
        <v>31</v>
      </c>
      <c r="D1049" s="33" t="s">
        <v>388</v>
      </c>
      <c r="E1049" s="33" t="s">
        <v>289</v>
      </c>
      <c r="F1049" s="33" t="s">
        <v>12831</v>
      </c>
      <c r="G1049" s="33" t="str">
        <f t="shared" si="39"/>
        <v>광주운림동</v>
      </c>
      <c r="H1049" s="33" t="s">
        <v>10781</v>
      </c>
    </row>
    <row r="1050" spans="1:8">
      <c r="A1050" s="33" t="s">
        <v>12832</v>
      </c>
      <c r="B1050" s="34" t="b">
        <v>1</v>
      </c>
      <c r="C1050" s="33">
        <f t="shared" si="37"/>
        <v>31</v>
      </c>
      <c r="D1050" s="33" t="s">
        <v>388</v>
      </c>
      <c r="E1050" s="33" t="s">
        <v>289</v>
      </c>
      <c r="F1050" s="33" t="s">
        <v>12833</v>
      </c>
      <c r="G1050" s="33" t="str">
        <f t="shared" si="39"/>
        <v>광주학동</v>
      </c>
      <c r="H1050" s="33" t="s">
        <v>10781</v>
      </c>
    </row>
    <row r="1051" spans="1:8">
      <c r="A1051" s="33" t="s">
        <v>12834</v>
      </c>
      <c r="B1051" s="34" t="b">
        <v>1</v>
      </c>
      <c r="C1051" s="33">
        <f t="shared" si="37"/>
        <v>31</v>
      </c>
      <c r="D1051" s="33" t="s">
        <v>388</v>
      </c>
      <c r="E1051" s="33" t="s">
        <v>289</v>
      </c>
      <c r="F1051" s="33" t="s">
        <v>12835</v>
      </c>
      <c r="G1051" s="33" t="str">
        <f t="shared" si="39"/>
        <v>광주월남동</v>
      </c>
      <c r="H1051" s="33" t="s">
        <v>10781</v>
      </c>
    </row>
    <row r="1052" spans="1:8">
      <c r="A1052" s="33" t="s">
        <v>12836</v>
      </c>
      <c r="B1052" s="34" t="b">
        <v>1</v>
      </c>
      <c r="C1052" s="33">
        <f t="shared" si="37"/>
        <v>31</v>
      </c>
      <c r="D1052" s="33" t="s">
        <v>388</v>
      </c>
      <c r="E1052" s="33" t="s">
        <v>289</v>
      </c>
      <c r="F1052" s="33" t="s">
        <v>12837</v>
      </c>
      <c r="G1052" s="33" t="str">
        <f t="shared" si="39"/>
        <v>광주선교동</v>
      </c>
      <c r="H1052" s="33" t="s">
        <v>10781</v>
      </c>
    </row>
    <row r="1053" spans="1:8">
      <c r="A1053" s="33" t="s">
        <v>12838</v>
      </c>
      <c r="B1053" s="34" t="b">
        <v>1</v>
      </c>
      <c r="C1053" s="33">
        <f t="shared" si="37"/>
        <v>31</v>
      </c>
      <c r="D1053" s="33" t="s">
        <v>388</v>
      </c>
      <c r="E1053" s="33" t="s">
        <v>289</v>
      </c>
      <c r="F1053" s="33" t="s">
        <v>12839</v>
      </c>
      <c r="G1053" s="33" t="str">
        <f t="shared" si="39"/>
        <v>광주내남동</v>
      </c>
      <c r="H1053" s="33" t="s">
        <v>10781</v>
      </c>
    </row>
    <row r="1054" spans="1:8">
      <c r="A1054" s="33" t="s">
        <v>12840</v>
      </c>
      <c r="B1054" s="34" t="b">
        <v>1</v>
      </c>
      <c r="C1054" s="33">
        <f t="shared" si="37"/>
        <v>31</v>
      </c>
      <c r="D1054" s="33" t="s">
        <v>388</v>
      </c>
      <c r="E1054" s="33" t="s">
        <v>289</v>
      </c>
      <c r="F1054" s="33" t="s">
        <v>12444</v>
      </c>
      <c r="G1054" s="33" t="str">
        <f t="shared" si="39"/>
        <v>광주용산동</v>
      </c>
      <c r="H1054" s="33" t="s">
        <v>10781</v>
      </c>
    </row>
    <row r="1055" spans="1:8">
      <c r="A1055" s="33" t="s">
        <v>12841</v>
      </c>
      <c r="B1055" s="34" t="b">
        <v>1</v>
      </c>
      <c r="C1055" s="33">
        <f t="shared" si="37"/>
        <v>31</v>
      </c>
      <c r="D1055" s="33" t="s">
        <v>388</v>
      </c>
      <c r="E1055" s="33" t="s">
        <v>289</v>
      </c>
      <c r="F1055" s="33" t="s">
        <v>12842</v>
      </c>
      <c r="G1055" s="33" t="str">
        <f t="shared" si="39"/>
        <v>광주충장로1가</v>
      </c>
      <c r="H1055" s="33" t="s">
        <v>10781</v>
      </c>
    </row>
    <row r="1056" spans="1:8">
      <c r="A1056" s="33" t="s">
        <v>12843</v>
      </c>
      <c r="B1056" s="34" t="b">
        <v>1</v>
      </c>
      <c r="C1056" s="33">
        <f t="shared" si="37"/>
        <v>31</v>
      </c>
      <c r="D1056" s="33" t="s">
        <v>388</v>
      </c>
      <c r="E1056" s="33" t="s">
        <v>289</v>
      </c>
      <c r="F1056" s="33" t="s">
        <v>12844</v>
      </c>
      <c r="G1056" s="33" t="str">
        <f t="shared" si="39"/>
        <v>광주충장로2가</v>
      </c>
      <c r="H1056" s="33" t="s">
        <v>10781</v>
      </c>
    </row>
    <row r="1057" spans="1:8">
      <c r="A1057" s="33" t="s">
        <v>12845</v>
      </c>
      <c r="B1057" s="34" t="b">
        <v>1</v>
      </c>
      <c r="C1057" s="33">
        <f t="shared" si="37"/>
        <v>31</v>
      </c>
      <c r="D1057" s="33" t="s">
        <v>388</v>
      </c>
      <c r="E1057" s="33" t="s">
        <v>289</v>
      </c>
      <c r="F1057" s="33" t="s">
        <v>12846</v>
      </c>
      <c r="G1057" s="33" t="str">
        <f t="shared" si="39"/>
        <v>광주충장로3가</v>
      </c>
      <c r="H1057" s="33" t="s">
        <v>10781</v>
      </c>
    </row>
    <row r="1058" spans="1:8">
      <c r="A1058" s="33" t="s">
        <v>12847</v>
      </c>
      <c r="B1058" s="34" t="b">
        <v>1</v>
      </c>
      <c r="C1058" s="33">
        <f t="shared" si="37"/>
        <v>31</v>
      </c>
      <c r="D1058" s="33" t="s">
        <v>388</v>
      </c>
      <c r="E1058" s="33" t="s">
        <v>289</v>
      </c>
      <c r="F1058" s="33" t="s">
        <v>12848</v>
      </c>
      <c r="G1058" s="33" t="str">
        <f t="shared" si="39"/>
        <v>광주충장로4가</v>
      </c>
      <c r="H1058" s="33" t="s">
        <v>10781</v>
      </c>
    </row>
    <row r="1059" spans="1:8">
      <c r="A1059" s="33" t="s">
        <v>12849</v>
      </c>
      <c r="B1059" s="34" t="b">
        <v>1</v>
      </c>
      <c r="C1059" s="33">
        <f t="shared" si="37"/>
        <v>31</v>
      </c>
      <c r="D1059" s="33" t="s">
        <v>388</v>
      </c>
      <c r="E1059" s="33" t="s">
        <v>289</v>
      </c>
      <c r="F1059" s="33" t="s">
        <v>12850</v>
      </c>
      <c r="G1059" s="33" t="str">
        <f t="shared" si="39"/>
        <v>광주금남로1가</v>
      </c>
      <c r="H1059" s="33" t="s">
        <v>10781</v>
      </c>
    </row>
    <row r="1060" spans="1:8">
      <c r="A1060" s="33" t="s">
        <v>12851</v>
      </c>
      <c r="B1060" s="34" t="b">
        <v>1</v>
      </c>
      <c r="C1060" s="33">
        <f t="shared" si="37"/>
        <v>31</v>
      </c>
      <c r="D1060" s="33" t="s">
        <v>388</v>
      </c>
      <c r="E1060" s="33" t="s">
        <v>289</v>
      </c>
      <c r="F1060" s="33" t="s">
        <v>12852</v>
      </c>
      <c r="G1060" s="33" t="str">
        <f t="shared" si="39"/>
        <v>광주금남로2가</v>
      </c>
      <c r="H1060" s="33" t="s">
        <v>10781</v>
      </c>
    </row>
    <row r="1061" spans="1:8">
      <c r="A1061" s="33" t="s">
        <v>12853</v>
      </c>
      <c r="B1061" s="34" t="b">
        <v>1</v>
      </c>
      <c r="C1061" s="33">
        <f t="shared" si="37"/>
        <v>31</v>
      </c>
      <c r="D1061" s="33" t="s">
        <v>388</v>
      </c>
      <c r="E1061" s="33" t="s">
        <v>289</v>
      </c>
      <c r="F1061" s="33" t="s">
        <v>12854</v>
      </c>
      <c r="G1061" s="33" t="str">
        <f t="shared" si="39"/>
        <v>광주금남로3가</v>
      </c>
      <c r="H1061" s="33" t="s">
        <v>10781</v>
      </c>
    </row>
    <row r="1062" spans="1:8">
      <c r="A1062" s="33" t="s">
        <v>12855</v>
      </c>
      <c r="B1062" s="34" t="b">
        <v>1</v>
      </c>
      <c r="C1062" s="33">
        <f t="shared" si="37"/>
        <v>31</v>
      </c>
      <c r="D1062" s="33" t="s">
        <v>388</v>
      </c>
      <c r="E1062" s="33" t="s">
        <v>289</v>
      </c>
      <c r="F1062" s="33" t="s">
        <v>12856</v>
      </c>
      <c r="G1062" s="33" t="str">
        <f t="shared" si="39"/>
        <v>광주금남로4가</v>
      </c>
      <c r="H1062" s="33" t="s">
        <v>10781</v>
      </c>
    </row>
    <row r="1063" spans="1:8">
      <c r="A1063" s="33" t="s">
        <v>12857</v>
      </c>
      <c r="B1063" s="34" t="b">
        <v>1</v>
      </c>
      <c r="C1063" s="33">
        <f t="shared" si="37"/>
        <v>31</v>
      </c>
      <c r="D1063" s="33" t="s">
        <v>388</v>
      </c>
      <c r="E1063" s="33" t="s">
        <v>435</v>
      </c>
      <c r="F1063" s="33" t="s">
        <v>12858</v>
      </c>
      <c r="G1063" s="33" t="str">
        <f t="shared" si="39"/>
        <v>광주양동</v>
      </c>
      <c r="H1063" s="33" t="s">
        <v>10781</v>
      </c>
    </row>
    <row r="1064" spans="1:8">
      <c r="A1064" s="33" t="s">
        <v>12859</v>
      </c>
      <c r="B1064" s="34" t="b">
        <v>1</v>
      </c>
      <c r="C1064" s="33">
        <f t="shared" si="37"/>
        <v>31</v>
      </c>
      <c r="D1064" s="33" t="s">
        <v>388</v>
      </c>
      <c r="E1064" s="33" t="s">
        <v>435</v>
      </c>
      <c r="F1064" s="33" t="s">
        <v>12860</v>
      </c>
      <c r="G1064" s="33" t="str">
        <f t="shared" si="39"/>
        <v>광주농성동</v>
      </c>
      <c r="H1064" s="33" t="s">
        <v>10781</v>
      </c>
    </row>
    <row r="1065" spans="1:8">
      <c r="A1065" s="33" t="s">
        <v>12861</v>
      </c>
      <c r="B1065" s="34" t="b">
        <v>1</v>
      </c>
      <c r="C1065" s="33">
        <f t="shared" si="37"/>
        <v>31</v>
      </c>
      <c r="D1065" s="33" t="s">
        <v>388</v>
      </c>
      <c r="E1065" s="33" t="s">
        <v>435</v>
      </c>
      <c r="F1065" s="33" t="s">
        <v>12862</v>
      </c>
      <c r="G1065" s="33" t="str">
        <f t="shared" si="39"/>
        <v>광주광천동</v>
      </c>
      <c r="H1065" s="33" t="s">
        <v>10781</v>
      </c>
    </row>
    <row r="1066" spans="1:8">
      <c r="A1066" s="33" t="s">
        <v>12863</v>
      </c>
      <c r="B1066" s="34" t="b">
        <v>1</v>
      </c>
      <c r="C1066" s="33">
        <f t="shared" si="37"/>
        <v>31</v>
      </c>
      <c r="D1066" s="33" t="s">
        <v>388</v>
      </c>
      <c r="E1066" s="33" t="s">
        <v>435</v>
      </c>
      <c r="F1066" s="33" t="s">
        <v>12864</v>
      </c>
      <c r="G1066" s="33" t="str">
        <f t="shared" si="39"/>
        <v>광주유촌동</v>
      </c>
      <c r="H1066" s="33" t="s">
        <v>10781</v>
      </c>
    </row>
    <row r="1067" spans="1:8">
      <c r="A1067" s="33" t="s">
        <v>12865</v>
      </c>
      <c r="B1067" s="34" t="b">
        <v>1</v>
      </c>
      <c r="C1067" s="33">
        <f t="shared" si="37"/>
        <v>31</v>
      </c>
      <c r="D1067" s="33" t="s">
        <v>388</v>
      </c>
      <c r="E1067" s="33" t="s">
        <v>435</v>
      </c>
      <c r="F1067" s="33" t="s">
        <v>12866</v>
      </c>
      <c r="G1067" s="33" t="str">
        <f t="shared" si="39"/>
        <v>광주덕흥동</v>
      </c>
      <c r="H1067" s="33" t="s">
        <v>10781</v>
      </c>
    </row>
    <row r="1068" spans="1:8">
      <c r="A1068" s="33" t="s">
        <v>12867</v>
      </c>
      <c r="B1068" s="34" t="b">
        <v>1</v>
      </c>
      <c r="C1068" s="33">
        <f t="shared" si="37"/>
        <v>31</v>
      </c>
      <c r="D1068" s="33" t="s">
        <v>388</v>
      </c>
      <c r="E1068" s="33" t="s">
        <v>435</v>
      </c>
      <c r="F1068" s="33" t="s">
        <v>12868</v>
      </c>
      <c r="G1068" s="33" t="str">
        <f t="shared" si="39"/>
        <v>광주쌍촌동</v>
      </c>
      <c r="H1068" s="33" t="s">
        <v>10781</v>
      </c>
    </row>
    <row r="1069" spans="1:8">
      <c r="A1069" s="33" t="s">
        <v>12869</v>
      </c>
      <c r="B1069" s="34" t="b">
        <v>1</v>
      </c>
      <c r="C1069" s="33">
        <f t="shared" si="37"/>
        <v>31</v>
      </c>
      <c r="D1069" s="33" t="s">
        <v>388</v>
      </c>
      <c r="E1069" s="33" t="s">
        <v>435</v>
      </c>
      <c r="F1069" s="33" t="s">
        <v>12870</v>
      </c>
      <c r="G1069" s="33" t="str">
        <f t="shared" si="39"/>
        <v>광주화정동</v>
      </c>
      <c r="H1069" s="33" t="s">
        <v>10781</v>
      </c>
    </row>
    <row r="1070" spans="1:8">
      <c r="A1070" s="33" t="s">
        <v>12871</v>
      </c>
      <c r="B1070" s="34" t="b">
        <v>1</v>
      </c>
      <c r="C1070" s="33">
        <f t="shared" si="37"/>
        <v>31</v>
      </c>
      <c r="D1070" s="33" t="s">
        <v>388</v>
      </c>
      <c r="E1070" s="33" t="s">
        <v>435</v>
      </c>
      <c r="F1070" s="33" t="s">
        <v>12872</v>
      </c>
      <c r="G1070" s="33" t="str">
        <f t="shared" si="39"/>
        <v>광주치평동</v>
      </c>
      <c r="H1070" s="33" t="s">
        <v>10781</v>
      </c>
    </row>
    <row r="1071" spans="1:8">
      <c r="A1071" s="33" t="s">
        <v>12873</v>
      </c>
      <c r="B1071" s="34" t="b">
        <v>1</v>
      </c>
      <c r="C1071" s="33">
        <f t="shared" si="37"/>
        <v>31</v>
      </c>
      <c r="D1071" s="33" t="s">
        <v>388</v>
      </c>
      <c r="E1071" s="33" t="s">
        <v>435</v>
      </c>
      <c r="F1071" s="33" t="s">
        <v>12874</v>
      </c>
      <c r="G1071" s="33" t="str">
        <f t="shared" si="39"/>
        <v>광주내방동</v>
      </c>
      <c r="H1071" s="33" t="s">
        <v>10781</v>
      </c>
    </row>
    <row r="1072" spans="1:8">
      <c r="A1072" s="33" t="s">
        <v>12875</v>
      </c>
      <c r="B1072" s="34" t="b">
        <v>1</v>
      </c>
      <c r="C1072" s="33">
        <f t="shared" si="37"/>
        <v>31</v>
      </c>
      <c r="D1072" s="33" t="s">
        <v>388</v>
      </c>
      <c r="E1072" s="33" t="s">
        <v>435</v>
      </c>
      <c r="F1072" s="33" t="s">
        <v>12648</v>
      </c>
      <c r="G1072" s="33" t="str">
        <f t="shared" si="39"/>
        <v>광주서창동</v>
      </c>
      <c r="H1072" s="33" t="s">
        <v>10781</v>
      </c>
    </row>
    <row r="1073" spans="1:8">
      <c r="A1073" s="33" t="s">
        <v>12876</v>
      </c>
      <c r="B1073" s="34" t="b">
        <v>1</v>
      </c>
      <c r="C1073" s="33">
        <f t="shared" si="37"/>
        <v>31</v>
      </c>
      <c r="D1073" s="33" t="s">
        <v>388</v>
      </c>
      <c r="E1073" s="33" t="s">
        <v>435</v>
      </c>
      <c r="F1073" s="33" t="s">
        <v>12877</v>
      </c>
      <c r="G1073" s="33" t="str">
        <f t="shared" si="39"/>
        <v>광주세하동</v>
      </c>
      <c r="H1073" s="33" t="s">
        <v>10781</v>
      </c>
    </row>
    <row r="1074" spans="1:8">
      <c r="A1074" s="33" t="s">
        <v>12878</v>
      </c>
      <c r="B1074" s="34" t="b">
        <v>1</v>
      </c>
      <c r="C1074" s="33">
        <f t="shared" si="37"/>
        <v>31</v>
      </c>
      <c r="D1074" s="33" t="s">
        <v>388</v>
      </c>
      <c r="E1074" s="33" t="s">
        <v>435</v>
      </c>
      <c r="F1074" s="33" t="s">
        <v>11241</v>
      </c>
      <c r="G1074" s="33" t="str">
        <f t="shared" si="39"/>
        <v>광주용두동</v>
      </c>
      <c r="H1074" s="33" t="s">
        <v>10781</v>
      </c>
    </row>
    <row r="1075" spans="1:8">
      <c r="A1075" s="33" t="s">
        <v>12879</v>
      </c>
      <c r="B1075" s="34" t="b">
        <v>1</v>
      </c>
      <c r="C1075" s="33">
        <f t="shared" si="37"/>
        <v>31</v>
      </c>
      <c r="D1075" s="33" t="s">
        <v>388</v>
      </c>
      <c r="E1075" s="33" t="s">
        <v>435</v>
      </c>
      <c r="F1075" s="33" t="s">
        <v>12880</v>
      </c>
      <c r="G1075" s="33" t="str">
        <f t="shared" si="39"/>
        <v>광주풍암동</v>
      </c>
      <c r="H1075" s="33" t="s">
        <v>10781</v>
      </c>
    </row>
    <row r="1076" spans="1:8">
      <c r="A1076" s="33" t="s">
        <v>12881</v>
      </c>
      <c r="B1076" s="34" t="b">
        <v>1</v>
      </c>
      <c r="C1076" s="33">
        <f t="shared" si="37"/>
        <v>31</v>
      </c>
      <c r="D1076" s="33" t="s">
        <v>388</v>
      </c>
      <c r="E1076" s="33" t="s">
        <v>435</v>
      </c>
      <c r="F1076" s="33" t="s">
        <v>12882</v>
      </c>
      <c r="G1076" s="33" t="str">
        <f t="shared" si="39"/>
        <v>광주벽진동</v>
      </c>
      <c r="H1076" s="33" t="s">
        <v>10781</v>
      </c>
    </row>
    <row r="1077" spans="1:8">
      <c r="A1077" s="33" t="s">
        <v>12883</v>
      </c>
      <c r="B1077" s="34" t="b">
        <v>1</v>
      </c>
      <c r="C1077" s="33">
        <f t="shared" si="37"/>
        <v>31</v>
      </c>
      <c r="D1077" s="33" t="s">
        <v>388</v>
      </c>
      <c r="E1077" s="33" t="s">
        <v>435</v>
      </c>
      <c r="F1077" s="33" t="s">
        <v>12372</v>
      </c>
      <c r="G1077" s="33" t="str">
        <f t="shared" si="39"/>
        <v>광주금호동</v>
      </c>
      <c r="H1077" s="33" t="s">
        <v>10781</v>
      </c>
    </row>
    <row r="1078" spans="1:8">
      <c r="A1078" s="33" t="s">
        <v>12884</v>
      </c>
      <c r="B1078" s="34" t="b">
        <v>1</v>
      </c>
      <c r="C1078" s="33">
        <f t="shared" si="37"/>
        <v>31</v>
      </c>
      <c r="D1078" s="33" t="s">
        <v>388</v>
      </c>
      <c r="E1078" s="33" t="s">
        <v>435</v>
      </c>
      <c r="F1078" s="33" t="s">
        <v>12885</v>
      </c>
      <c r="G1078" s="33" t="str">
        <f t="shared" si="39"/>
        <v>광주마륵동</v>
      </c>
      <c r="H1078" s="33" t="s">
        <v>10781</v>
      </c>
    </row>
    <row r="1079" spans="1:8">
      <c r="A1079" s="33" t="s">
        <v>12886</v>
      </c>
      <c r="B1079" s="34" t="b">
        <v>1</v>
      </c>
      <c r="C1079" s="33">
        <f t="shared" si="37"/>
        <v>31</v>
      </c>
      <c r="D1079" s="33" t="s">
        <v>388</v>
      </c>
      <c r="E1079" s="33" t="s">
        <v>435</v>
      </c>
      <c r="F1079" s="33" t="s">
        <v>12887</v>
      </c>
      <c r="G1079" s="33" t="str">
        <f t="shared" si="39"/>
        <v>광주매월동</v>
      </c>
      <c r="H1079" s="33" t="s">
        <v>10781</v>
      </c>
    </row>
    <row r="1080" spans="1:8">
      <c r="A1080" s="33" t="s">
        <v>12888</v>
      </c>
      <c r="B1080" s="34" t="b">
        <v>1</v>
      </c>
      <c r="C1080" s="33">
        <f t="shared" si="37"/>
        <v>31</v>
      </c>
      <c r="D1080" s="33" t="s">
        <v>388</v>
      </c>
      <c r="E1080" s="33" t="s">
        <v>435</v>
      </c>
      <c r="F1080" s="33" t="s">
        <v>12362</v>
      </c>
      <c r="G1080" s="33" t="str">
        <f t="shared" si="39"/>
        <v>광주동천동</v>
      </c>
      <c r="H1080" s="33" t="s">
        <v>10781</v>
      </c>
    </row>
    <row r="1081" spans="1:8">
      <c r="A1081" s="33" t="s">
        <v>12889</v>
      </c>
      <c r="B1081" s="34" t="b">
        <v>1</v>
      </c>
      <c r="C1081" s="33">
        <f t="shared" si="37"/>
        <v>31</v>
      </c>
      <c r="D1081" s="33" t="s">
        <v>388</v>
      </c>
      <c r="E1081" s="33" t="s">
        <v>400</v>
      </c>
      <c r="F1081" s="33" t="s">
        <v>12545</v>
      </c>
      <c r="G1081" s="33" t="str">
        <f t="shared" si="39"/>
        <v>광주사동</v>
      </c>
      <c r="H1081" s="33" t="s">
        <v>10781</v>
      </c>
    </row>
    <row r="1082" spans="1:8">
      <c r="A1082" s="33" t="s">
        <v>12890</v>
      </c>
      <c r="B1082" s="34" t="b">
        <v>1</v>
      </c>
      <c r="C1082" s="33">
        <f t="shared" si="37"/>
        <v>31</v>
      </c>
      <c r="D1082" s="33" t="s">
        <v>388</v>
      </c>
      <c r="E1082" s="33" t="s">
        <v>400</v>
      </c>
      <c r="F1082" s="33" t="s">
        <v>12891</v>
      </c>
      <c r="G1082" s="33" t="str">
        <f t="shared" si="39"/>
        <v>광주구동</v>
      </c>
      <c r="H1082" s="33" t="s">
        <v>10781</v>
      </c>
    </row>
    <row r="1083" spans="1:8">
      <c r="A1083" s="33" t="s">
        <v>12892</v>
      </c>
      <c r="B1083" s="34" t="b">
        <v>1</v>
      </c>
      <c r="C1083" s="33">
        <f t="shared" si="37"/>
        <v>31</v>
      </c>
      <c r="D1083" s="33" t="s">
        <v>388</v>
      </c>
      <c r="E1083" s="33" t="s">
        <v>400</v>
      </c>
      <c r="F1083" s="33" t="s">
        <v>12014</v>
      </c>
      <c r="G1083" s="33" t="str">
        <f t="shared" si="39"/>
        <v>광주서동</v>
      </c>
      <c r="H1083" s="33" t="s">
        <v>10781</v>
      </c>
    </row>
    <row r="1084" spans="1:8">
      <c r="A1084" s="33" t="s">
        <v>12893</v>
      </c>
      <c r="B1084" s="34" t="b">
        <v>1</v>
      </c>
      <c r="C1084" s="33">
        <f t="shared" si="37"/>
        <v>31</v>
      </c>
      <c r="D1084" s="33" t="s">
        <v>388</v>
      </c>
      <c r="E1084" s="33" t="s">
        <v>400</v>
      </c>
      <c r="F1084" s="33" t="s">
        <v>12894</v>
      </c>
      <c r="G1084" s="33" t="str">
        <f t="shared" si="39"/>
        <v>광주월산동</v>
      </c>
      <c r="H1084" s="33" t="s">
        <v>10781</v>
      </c>
    </row>
    <row r="1085" spans="1:8">
      <c r="A1085" s="33" t="s">
        <v>12895</v>
      </c>
      <c r="B1085" s="34" t="b">
        <v>1</v>
      </c>
      <c r="C1085" s="33">
        <f t="shared" si="37"/>
        <v>31</v>
      </c>
      <c r="D1085" s="33" t="s">
        <v>388</v>
      </c>
      <c r="E1085" s="33" t="s">
        <v>400</v>
      </c>
      <c r="F1085" s="33" t="s">
        <v>12896</v>
      </c>
      <c r="G1085" s="33" t="str">
        <f t="shared" si="39"/>
        <v>광주백운동</v>
      </c>
      <c r="H1085" s="33" t="s">
        <v>10781</v>
      </c>
    </row>
    <row r="1086" spans="1:8">
      <c r="A1086" s="33" t="s">
        <v>12897</v>
      </c>
      <c r="B1086" s="34" t="b">
        <v>1</v>
      </c>
      <c r="C1086" s="33">
        <f t="shared" si="37"/>
        <v>31</v>
      </c>
      <c r="D1086" s="33" t="s">
        <v>388</v>
      </c>
      <c r="E1086" s="33" t="s">
        <v>400</v>
      </c>
      <c r="F1086" s="33" t="s">
        <v>12898</v>
      </c>
      <c r="G1086" s="33" t="str">
        <f t="shared" si="39"/>
        <v>광주주월동</v>
      </c>
      <c r="H1086" s="33" t="s">
        <v>10781</v>
      </c>
    </row>
    <row r="1087" spans="1:8">
      <c r="A1087" s="33" t="s">
        <v>12899</v>
      </c>
      <c r="B1087" s="34" t="b">
        <v>1</v>
      </c>
      <c r="C1087" s="33">
        <f t="shared" si="37"/>
        <v>31</v>
      </c>
      <c r="D1087" s="33" t="s">
        <v>388</v>
      </c>
      <c r="E1087" s="33" t="s">
        <v>400</v>
      </c>
      <c r="F1087" s="33" t="s">
        <v>12900</v>
      </c>
      <c r="G1087" s="33" t="str">
        <f t="shared" si="39"/>
        <v>광주노대동</v>
      </c>
      <c r="H1087" s="33" t="s">
        <v>10781</v>
      </c>
    </row>
    <row r="1088" spans="1:8">
      <c r="A1088" s="33" t="s">
        <v>12901</v>
      </c>
      <c r="B1088" s="34" t="b">
        <v>1</v>
      </c>
      <c r="C1088" s="33">
        <f t="shared" si="37"/>
        <v>31</v>
      </c>
      <c r="D1088" s="33" t="s">
        <v>388</v>
      </c>
      <c r="E1088" s="33" t="s">
        <v>400</v>
      </c>
      <c r="F1088" s="33" t="s">
        <v>12902</v>
      </c>
      <c r="G1088" s="33" t="str">
        <f t="shared" si="39"/>
        <v>광주진월동</v>
      </c>
      <c r="H1088" s="33" t="s">
        <v>10781</v>
      </c>
    </row>
    <row r="1089" spans="1:8">
      <c r="A1089" s="33" t="s">
        <v>12903</v>
      </c>
      <c r="B1089" s="34" t="b">
        <v>1</v>
      </c>
      <c r="C1089" s="33">
        <f t="shared" si="37"/>
        <v>31</v>
      </c>
      <c r="D1089" s="33" t="s">
        <v>388</v>
      </c>
      <c r="E1089" s="33" t="s">
        <v>400</v>
      </c>
      <c r="F1089" s="33" t="s">
        <v>12904</v>
      </c>
      <c r="G1089" s="33" t="str">
        <f t="shared" si="39"/>
        <v>광주덕남동</v>
      </c>
      <c r="H1089" s="33" t="s">
        <v>10781</v>
      </c>
    </row>
    <row r="1090" spans="1:8">
      <c r="A1090" s="33" t="s">
        <v>12905</v>
      </c>
      <c r="B1090" s="34" t="b">
        <v>1</v>
      </c>
      <c r="C1090" s="33">
        <f t="shared" ref="C1090:C1153" si="40">_xlfn.XLOOKUP(D1090,I:I,J:J)</f>
        <v>31</v>
      </c>
      <c r="D1090" s="33" t="s">
        <v>388</v>
      </c>
      <c r="E1090" s="33" t="s">
        <v>400</v>
      </c>
      <c r="F1090" s="33" t="s">
        <v>12906</v>
      </c>
      <c r="G1090" s="33" t="str">
        <f t="shared" si="39"/>
        <v>광주행암동</v>
      </c>
      <c r="H1090" s="33" t="s">
        <v>10781</v>
      </c>
    </row>
    <row r="1091" spans="1:8">
      <c r="A1091" s="33" t="s">
        <v>12907</v>
      </c>
      <c r="B1091" s="34" t="b">
        <v>1</v>
      </c>
      <c r="C1091" s="33">
        <f t="shared" si="40"/>
        <v>31</v>
      </c>
      <c r="D1091" s="33" t="s">
        <v>388</v>
      </c>
      <c r="E1091" s="33" t="s">
        <v>400</v>
      </c>
      <c r="F1091" s="33" t="s">
        <v>12908</v>
      </c>
      <c r="G1091" s="33" t="str">
        <f t="shared" si="39"/>
        <v>광주임암동</v>
      </c>
      <c r="H1091" s="33" t="s">
        <v>10781</v>
      </c>
    </row>
    <row r="1092" spans="1:8">
      <c r="A1092" s="33" t="s">
        <v>12909</v>
      </c>
      <c r="B1092" s="34" t="b">
        <v>1</v>
      </c>
      <c r="C1092" s="33">
        <f t="shared" si="40"/>
        <v>31</v>
      </c>
      <c r="D1092" s="33" t="s">
        <v>388</v>
      </c>
      <c r="E1092" s="33" t="s">
        <v>400</v>
      </c>
      <c r="F1092" s="33" t="s">
        <v>12910</v>
      </c>
      <c r="G1092" s="33" t="str">
        <f t="shared" si="39"/>
        <v>광주송하동</v>
      </c>
      <c r="H1092" s="33" t="s">
        <v>10781</v>
      </c>
    </row>
    <row r="1093" spans="1:8">
      <c r="A1093" s="33" t="s">
        <v>12911</v>
      </c>
      <c r="B1093" s="34" t="b">
        <v>1</v>
      </c>
      <c r="C1093" s="33">
        <f t="shared" si="40"/>
        <v>31</v>
      </c>
      <c r="D1093" s="33" t="s">
        <v>388</v>
      </c>
      <c r="E1093" s="33" t="s">
        <v>400</v>
      </c>
      <c r="F1093" s="33" t="s">
        <v>12912</v>
      </c>
      <c r="G1093" s="33" t="str">
        <f t="shared" si="39"/>
        <v>광주양림동</v>
      </c>
      <c r="H1093" s="33" t="s">
        <v>10781</v>
      </c>
    </row>
    <row r="1094" spans="1:8">
      <c r="A1094" s="33" t="s">
        <v>12913</v>
      </c>
      <c r="B1094" s="34" t="b">
        <v>1</v>
      </c>
      <c r="C1094" s="33">
        <f t="shared" si="40"/>
        <v>31</v>
      </c>
      <c r="D1094" s="33" t="s">
        <v>388</v>
      </c>
      <c r="E1094" s="33" t="s">
        <v>400</v>
      </c>
      <c r="F1094" s="33" t="s">
        <v>12914</v>
      </c>
      <c r="G1094" s="33" t="str">
        <f t="shared" si="39"/>
        <v>광주방림동</v>
      </c>
      <c r="H1094" s="33" t="s">
        <v>10781</v>
      </c>
    </row>
    <row r="1095" spans="1:8">
      <c r="A1095" s="33" t="s">
        <v>12915</v>
      </c>
      <c r="B1095" s="34" t="b">
        <v>1</v>
      </c>
      <c r="C1095" s="33">
        <f t="shared" si="40"/>
        <v>31</v>
      </c>
      <c r="D1095" s="33" t="s">
        <v>388</v>
      </c>
      <c r="E1095" s="33" t="s">
        <v>400</v>
      </c>
      <c r="F1095" s="33" t="s">
        <v>12916</v>
      </c>
      <c r="G1095" s="33" t="str">
        <f t="shared" si="39"/>
        <v>광주봉선동</v>
      </c>
      <c r="H1095" s="33" t="s">
        <v>10781</v>
      </c>
    </row>
    <row r="1096" spans="1:8">
      <c r="A1096" s="33" t="s">
        <v>12917</v>
      </c>
      <c r="B1096" s="34" t="b">
        <v>1</v>
      </c>
      <c r="C1096" s="33">
        <f t="shared" si="40"/>
        <v>31</v>
      </c>
      <c r="D1096" s="33" t="s">
        <v>388</v>
      </c>
      <c r="E1096" s="33" t="s">
        <v>400</v>
      </c>
      <c r="F1096" s="33" t="s">
        <v>12918</v>
      </c>
      <c r="G1096" s="33" t="str">
        <f t="shared" si="39"/>
        <v>광주구소동</v>
      </c>
      <c r="H1096" s="33" t="s">
        <v>10781</v>
      </c>
    </row>
    <row r="1097" spans="1:8">
      <c r="A1097" s="33" t="s">
        <v>12919</v>
      </c>
      <c r="B1097" s="34" t="b">
        <v>1</v>
      </c>
      <c r="C1097" s="33">
        <f t="shared" si="40"/>
        <v>31</v>
      </c>
      <c r="D1097" s="33" t="s">
        <v>388</v>
      </c>
      <c r="E1097" s="33" t="s">
        <v>400</v>
      </c>
      <c r="F1097" s="33" t="s">
        <v>12920</v>
      </c>
      <c r="G1097" s="33" t="str">
        <f t="shared" si="39"/>
        <v>광주양촌동</v>
      </c>
      <c r="H1097" s="33" t="s">
        <v>10781</v>
      </c>
    </row>
    <row r="1098" spans="1:8">
      <c r="A1098" s="33" t="s">
        <v>12921</v>
      </c>
      <c r="B1098" s="34" t="b">
        <v>1</v>
      </c>
      <c r="C1098" s="33">
        <f t="shared" si="40"/>
        <v>31</v>
      </c>
      <c r="D1098" s="33" t="s">
        <v>388</v>
      </c>
      <c r="E1098" s="33" t="s">
        <v>400</v>
      </c>
      <c r="F1098" s="33" t="s">
        <v>12922</v>
      </c>
      <c r="G1098" s="33" t="str">
        <f t="shared" si="39"/>
        <v>광주도금동</v>
      </c>
      <c r="H1098" s="33" t="s">
        <v>10781</v>
      </c>
    </row>
    <row r="1099" spans="1:8">
      <c r="A1099" s="33" t="s">
        <v>12923</v>
      </c>
      <c r="B1099" s="34" t="b">
        <v>1</v>
      </c>
      <c r="C1099" s="33">
        <f t="shared" si="40"/>
        <v>31</v>
      </c>
      <c r="D1099" s="33" t="s">
        <v>388</v>
      </c>
      <c r="E1099" s="33" t="s">
        <v>400</v>
      </c>
      <c r="F1099" s="33" t="s">
        <v>12924</v>
      </c>
      <c r="G1099" s="33" t="str">
        <f t="shared" si="39"/>
        <v>광주승촌동</v>
      </c>
      <c r="H1099" s="33" t="s">
        <v>10781</v>
      </c>
    </row>
    <row r="1100" spans="1:8">
      <c r="A1100" s="33" t="s">
        <v>12925</v>
      </c>
      <c r="B1100" s="34" t="b">
        <v>1</v>
      </c>
      <c r="C1100" s="33">
        <f t="shared" si="40"/>
        <v>31</v>
      </c>
      <c r="D1100" s="33" t="s">
        <v>388</v>
      </c>
      <c r="E1100" s="33" t="s">
        <v>400</v>
      </c>
      <c r="F1100" s="33" t="s">
        <v>12926</v>
      </c>
      <c r="G1100" s="33" t="str">
        <f t="shared" si="39"/>
        <v>광주지석동</v>
      </c>
      <c r="H1100" s="33" t="s">
        <v>10781</v>
      </c>
    </row>
    <row r="1101" spans="1:8">
      <c r="A1101" s="33" t="s">
        <v>12927</v>
      </c>
      <c r="B1101" s="34" t="b">
        <v>1</v>
      </c>
      <c r="C1101" s="33">
        <f t="shared" si="40"/>
        <v>31</v>
      </c>
      <c r="D1101" s="33" t="s">
        <v>388</v>
      </c>
      <c r="E1101" s="33" t="s">
        <v>400</v>
      </c>
      <c r="F1101" s="33" t="s">
        <v>12928</v>
      </c>
      <c r="G1101" s="33" t="str">
        <f t="shared" si="39"/>
        <v>광주압촌동</v>
      </c>
      <c r="H1101" s="33" t="s">
        <v>10781</v>
      </c>
    </row>
    <row r="1102" spans="1:8">
      <c r="A1102" s="33" t="s">
        <v>12929</v>
      </c>
      <c r="B1102" s="34" t="b">
        <v>1</v>
      </c>
      <c r="C1102" s="33">
        <f t="shared" si="40"/>
        <v>31</v>
      </c>
      <c r="D1102" s="33" t="s">
        <v>388</v>
      </c>
      <c r="E1102" s="33" t="s">
        <v>400</v>
      </c>
      <c r="F1102" s="33" t="s">
        <v>12930</v>
      </c>
      <c r="G1102" s="33" t="str">
        <f t="shared" ref="G1102:G1165" si="41">D1102&amp;F1102</f>
        <v>광주화장동</v>
      </c>
      <c r="H1102" s="33" t="s">
        <v>10781</v>
      </c>
    </row>
    <row r="1103" spans="1:8">
      <c r="A1103" s="33" t="s">
        <v>12931</v>
      </c>
      <c r="B1103" s="34" t="b">
        <v>1</v>
      </c>
      <c r="C1103" s="33">
        <f t="shared" si="40"/>
        <v>31</v>
      </c>
      <c r="D1103" s="33" t="s">
        <v>388</v>
      </c>
      <c r="E1103" s="33" t="s">
        <v>400</v>
      </c>
      <c r="F1103" s="33" t="s">
        <v>12932</v>
      </c>
      <c r="G1103" s="33" t="str">
        <f t="shared" si="41"/>
        <v>광주칠석동</v>
      </c>
      <c r="H1103" s="33" t="s">
        <v>10781</v>
      </c>
    </row>
    <row r="1104" spans="1:8">
      <c r="A1104" s="33" t="s">
        <v>12933</v>
      </c>
      <c r="B1104" s="34" t="b">
        <v>1</v>
      </c>
      <c r="C1104" s="33">
        <f t="shared" si="40"/>
        <v>31</v>
      </c>
      <c r="D1104" s="33" t="s">
        <v>388</v>
      </c>
      <c r="E1104" s="33" t="s">
        <v>400</v>
      </c>
      <c r="F1104" s="33" t="s">
        <v>12934</v>
      </c>
      <c r="G1104" s="33" t="str">
        <f t="shared" si="41"/>
        <v>광주석정동</v>
      </c>
      <c r="H1104" s="33" t="s">
        <v>10781</v>
      </c>
    </row>
    <row r="1105" spans="1:8">
      <c r="A1105" s="33" t="s">
        <v>12935</v>
      </c>
      <c r="B1105" s="34" t="b">
        <v>1</v>
      </c>
      <c r="C1105" s="33">
        <f t="shared" si="40"/>
        <v>31</v>
      </c>
      <c r="D1105" s="33" t="s">
        <v>388</v>
      </c>
      <c r="E1105" s="33" t="s">
        <v>400</v>
      </c>
      <c r="F1105" s="33" t="s">
        <v>12936</v>
      </c>
      <c r="G1105" s="33" t="str">
        <f t="shared" si="41"/>
        <v>광주신장동</v>
      </c>
      <c r="H1105" s="33" t="s">
        <v>10781</v>
      </c>
    </row>
    <row r="1106" spans="1:8">
      <c r="A1106" s="33" t="s">
        <v>12937</v>
      </c>
      <c r="B1106" s="34" t="b">
        <v>1</v>
      </c>
      <c r="C1106" s="33">
        <f t="shared" si="40"/>
        <v>31</v>
      </c>
      <c r="D1106" s="33" t="s">
        <v>388</v>
      </c>
      <c r="E1106" s="33" t="s">
        <v>400</v>
      </c>
      <c r="F1106" s="33" t="s">
        <v>12938</v>
      </c>
      <c r="G1106" s="33" t="str">
        <f t="shared" si="41"/>
        <v>광주양과동</v>
      </c>
      <c r="H1106" s="33" t="s">
        <v>10781</v>
      </c>
    </row>
    <row r="1107" spans="1:8">
      <c r="A1107" s="33" t="s">
        <v>12939</v>
      </c>
      <c r="B1107" s="34" t="b">
        <v>1</v>
      </c>
      <c r="C1107" s="33">
        <f t="shared" si="40"/>
        <v>31</v>
      </c>
      <c r="D1107" s="33" t="s">
        <v>388</v>
      </c>
      <c r="E1107" s="33" t="s">
        <v>400</v>
      </c>
      <c r="F1107" s="33" t="s">
        <v>12940</v>
      </c>
      <c r="G1107" s="33" t="str">
        <f t="shared" si="41"/>
        <v>광주이장동</v>
      </c>
      <c r="H1107" s="33" t="s">
        <v>10781</v>
      </c>
    </row>
    <row r="1108" spans="1:8">
      <c r="A1108" s="33" t="s">
        <v>12941</v>
      </c>
      <c r="B1108" s="34" t="b">
        <v>1</v>
      </c>
      <c r="C1108" s="33">
        <f t="shared" si="40"/>
        <v>31</v>
      </c>
      <c r="D1108" s="33" t="s">
        <v>388</v>
      </c>
      <c r="E1108" s="33" t="s">
        <v>400</v>
      </c>
      <c r="F1108" s="33" t="s">
        <v>12942</v>
      </c>
      <c r="G1108" s="33" t="str">
        <f t="shared" si="41"/>
        <v>광주대지동</v>
      </c>
      <c r="H1108" s="33" t="s">
        <v>10781</v>
      </c>
    </row>
    <row r="1109" spans="1:8">
      <c r="A1109" s="33" t="s">
        <v>12943</v>
      </c>
      <c r="B1109" s="34" t="b">
        <v>1</v>
      </c>
      <c r="C1109" s="33">
        <f t="shared" si="40"/>
        <v>31</v>
      </c>
      <c r="D1109" s="33" t="s">
        <v>388</v>
      </c>
      <c r="E1109" s="33" t="s">
        <v>400</v>
      </c>
      <c r="F1109" s="33" t="s">
        <v>12944</v>
      </c>
      <c r="G1109" s="33" t="str">
        <f t="shared" si="41"/>
        <v>광주원산동</v>
      </c>
      <c r="H1109" s="33" t="s">
        <v>10781</v>
      </c>
    </row>
    <row r="1110" spans="1:8">
      <c r="A1110" s="33" t="s">
        <v>12945</v>
      </c>
      <c r="B1110" s="34" t="b">
        <v>1</v>
      </c>
      <c r="C1110" s="33">
        <f t="shared" si="40"/>
        <v>31</v>
      </c>
      <c r="D1110" s="33" t="s">
        <v>388</v>
      </c>
      <c r="E1110" s="33" t="s">
        <v>400</v>
      </c>
      <c r="F1110" s="33" t="s">
        <v>12461</v>
      </c>
      <c r="G1110" s="33" t="str">
        <f t="shared" si="41"/>
        <v>광주월성동</v>
      </c>
      <c r="H1110" s="33" t="s">
        <v>10781</v>
      </c>
    </row>
    <row r="1111" spans="1:8">
      <c r="A1111" s="33" t="s">
        <v>12946</v>
      </c>
      <c r="B1111" s="34" t="b">
        <v>1</v>
      </c>
      <c r="C1111" s="33">
        <f t="shared" si="40"/>
        <v>31</v>
      </c>
      <c r="D1111" s="33" t="s">
        <v>388</v>
      </c>
      <c r="E1111" s="33" t="s">
        <v>377</v>
      </c>
      <c r="F1111" s="33" t="s">
        <v>12947</v>
      </c>
      <c r="G1111" s="33" t="str">
        <f t="shared" si="41"/>
        <v>광주중흥동</v>
      </c>
      <c r="H1111" s="33" t="s">
        <v>10781</v>
      </c>
    </row>
    <row r="1112" spans="1:8">
      <c r="A1112" s="33" t="s">
        <v>12948</v>
      </c>
      <c r="B1112" s="34" t="b">
        <v>1</v>
      </c>
      <c r="C1112" s="33">
        <f t="shared" si="40"/>
        <v>31</v>
      </c>
      <c r="D1112" s="33" t="s">
        <v>388</v>
      </c>
      <c r="E1112" s="33" t="s">
        <v>377</v>
      </c>
      <c r="F1112" s="33" t="s">
        <v>12561</v>
      </c>
      <c r="G1112" s="33" t="str">
        <f t="shared" si="41"/>
        <v>광주유동</v>
      </c>
      <c r="H1112" s="33" t="s">
        <v>10781</v>
      </c>
    </row>
    <row r="1113" spans="1:8">
      <c r="A1113" s="33" t="s">
        <v>12949</v>
      </c>
      <c r="B1113" s="34" t="b">
        <v>1</v>
      </c>
      <c r="C1113" s="33">
        <f t="shared" si="40"/>
        <v>31</v>
      </c>
      <c r="D1113" s="33" t="s">
        <v>388</v>
      </c>
      <c r="E1113" s="33" t="s">
        <v>377</v>
      </c>
      <c r="F1113" s="33" t="s">
        <v>12950</v>
      </c>
      <c r="G1113" s="33" t="str">
        <f t="shared" si="41"/>
        <v>광주누문동</v>
      </c>
      <c r="H1113" s="33" t="s">
        <v>10781</v>
      </c>
    </row>
    <row r="1114" spans="1:8">
      <c r="A1114" s="33" t="s">
        <v>12951</v>
      </c>
      <c r="B1114" s="34" t="b">
        <v>1</v>
      </c>
      <c r="C1114" s="33">
        <f t="shared" si="40"/>
        <v>31</v>
      </c>
      <c r="D1114" s="33" t="s">
        <v>388</v>
      </c>
      <c r="E1114" s="33" t="s">
        <v>377</v>
      </c>
      <c r="F1114" s="33" t="s">
        <v>12952</v>
      </c>
      <c r="G1114" s="33" t="str">
        <f t="shared" si="41"/>
        <v>광주북동</v>
      </c>
      <c r="H1114" s="33" t="s">
        <v>10781</v>
      </c>
    </row>
    <row r="1115" spans="1:8">
      <c r="A1115" s="33" t="s">
        <v>12953</v>
      </c>
      <c r="B1115" s="34" t="b">
        <v>1</v>
      </c>
      <c r="C1115" s="33">
        <f t="shared" si="40"/>
        <v>31</v>
      </c>
      <c r="D1115" s="33" t="s">
        <v>388</v>
      </c>
      <c r="E1115" s="33" t="s">
        <v>377</v>
      </c>
      <c r="F1115" s="33" t="s">
        <v>12954</v>
      </c>
      <c r="G1115" s="33" t="str">
        <f t="shared" si="41"/>
        <v>광주임동</v>
      </c>
      <c r="H1115" s="33" t="s">
        <v>10781</v>
      </c>
    </row>
    <row r="1116" spans="1:8">
      <c r="A1116" s="33" t="s">
        <v>12955</v>
      </c>
      <c r="B1116" s="34" t="b">
        <v>1</v>
      </c>
      <c r="C1116" s="33">
        <f t="shared" si="40"/>
        <v>31</v>
      </c>
      <c r="D1116" s="33" t="s">
        <v>388</v>
      </c>
      <c r="E1116" s="33" t="s">
        <v>377</v>
      </c>
      <c r="F1116" s="33" t="s">
        <v>12956</v>
      </c>
      <c r="G1116" s="33" t="str">
        <f t="shared" si="41"/>
        <v>광주신안동</v>
      </c>
      <c r="H1116" s="33" t="s">
        <v>10781</v>
      </c>
    </row>
    <row r="1117" spans="1:8">
      <c r="A1117" s="33" t="s">
        <v>12957</v>
      </c>
      <c r="B1117" s="34" t="b">
        <v>1</v>
      </c>
      <c r="C1117" s="33">
        <f t="shared" si="40"/>
        <v>31</v>
      </c>
      <c r="D1117" s="33" t="s">
        <v>388</v>
      </c>
      <c r="E1117" s="33" t="s">
        <v>377</v>
      </c>
      <c r="F1117" s="33" t="s">
        <v>12958</v>
      </c>
      <c r="G1117" s="33" t="str">
        <f t="shared" si="41"/>
        <v>광주용봉동</v>
      </c>
      <c r="H1117" s="33" t="s">
        <v>10781</v>
      </c>
    </row>
    <row r="1118" spans="1:8">
      <c r="A1118" s="33" t="s">
        <v>12959</v>
      </c>
      <c r="B1118" s="34" t="b">
        <v>1</v>
      </c>
      <c r="C1118" s="33">
        <f t="shared" si="40"/>
        <v>31</v>
      </c>
      <c r="D1118" s="33" t="s">
        <v>388</v>
      </c>
      <c r="E1118" s="33" t="s">
        <v>377</v>
      </c>
      <c r="F1118" s="33" t="s">
        <v>12960</v>
      </c>
      <c r="G1118" s="33" t="str">
        <f t="shared" si="41"/>
        <v>광주동림동</v>
      </c>
      <c r="H1118" s="33" t="s">
        <v>10781</v>
      </c>
    </row>
    <row r="1119" spans="1:8">
      <c r="A1119" s="33" t="s">
        <v>12961</v>
      </c>
      <c r="B1119" s="34" t="b">
        <v>1</v>
      </c>
      <c r="C1119" s="33">
        <f t="shared" si="40"/>
        <v>31</v>
      </c>
      <c r="D1119" s="33" t="s">
        <v>388</v>
      </c>
      <c r="E1119" s="33" t="s">
        <v>377</v>
      </c>
      <c r="F1119" s="33" t="s">
        <v>12962</v>
      </c>
      <c r="G1119" s="33" t="str">
        <f t="shared" si="41"/>
        <v>광주운암동</v>
      </c>
      <c r="H1119" s="33" t="s">
        <v>10781</v>
      </c>
    </row>
    <row r="1120" spans="1:8">
      <c r="A1120" s="33" t="s">
        <v>12963</v>
      </c>
      <c r="B1120" s="34" t="b">
        <v>1</v>
      </c>
      <c r="C1120" s="33">
        <f t="shared" si="40"/>
        <v>31</v>
      </c>
      <c r="D1120" s="33" t="s">
        <v>388</v>
      </c>
      <c r="E1120" s="33" t="s">
        <v>377</v>
      </c>
      <c r="F1120" s="33" t="s">
        <v>12964</v>
      </c>
      <c r="G1120" s="33" t="str">
        <f t="shared" si="41"/>
        <v>광주우산동</v>
      </c>
      <c r="H1120" s="33" t="s">
        <v>10781</v>
      </c>
    </row>
    <row r="1121" spans="1:8">
      <c r="A1121" s="33" t="s">
        <v>12965</v>
      </c>
      <c r="B1121" s="34" t="b">
        <v>1</v>
      </c>
      <c r="C1121" s="33">
        <f t="shared" si="40"/>
        <v>31</v>
      </c>
      <c r="D1121" s="33" t="s">
        <v>388</v>
      </c>
      <c r="E1121" s="33" t="s">
        <v>377</v>
      </c>
      <c r="F1121" s="33" t="s">
        <v>12966</v>
      </c>
      <c r="G1121" s="33" t="str">
        <f t="shared" si="41"/>
        <v>광주풍향동</v>
      </c>
      <c r="H1121" s="33" t="s">
        <v>10781</v>
      </c>
    </row>
    <row r="1122" spans="1:8">
      <c r="A1122" s="33" t="s">
        <v>12967</v>
      </c>
      <c r="B1122" s="34" t="b">
        <v>1</v>
      </c>
      <c r="C1122" s="33">
        <f t="shared" si="40"/>
        <v>31</v>
      </c>
      <c r="D1122" s="33" t="s">
        <v>388</v>
      </c>
      <c r="E1122" s="33" t="s">
        <v>377</v>
      </c>
      <c r="F1122" s="33" t="s">
        <v>12968</v>
      </c>
      <c r="G1122" s="33" t="str">
        <f t="shared" si="41"/>
        <v>광주문흥동</v>
      </c>
      <c r="H1122" s="33" t="s">
        <v>10781</v>
      </c>
    </row>
    <row r="1123" spans="1:8">
      <c r="A1123" s="33" t="s">
        <v>12969</v>
      </c>
      <c r="B1123" s="34" t="b">
        <v>1</v>
      </c>
      <c r="C1123" s="33">
        <f t="shared" si="40"/>
        <v>31</v>
      </c>
      <c r="D1123" s="33" t="s">
        <v>388</v>
      </c>
      <c r="E1123" s="33" t="s">
        <v>377</v>
      </c>
      <c r="F1123" s="33" t="s">
        <v>12970</v>
      </c>
      <c r="G1123" s="33" t="str">
        <f t="shared" si="41"/>
        <v>광주각화동</v>
      </c>
      <c r="H1123" s="33" t="s">
        <v>10781</v>
      </c>
    </row>
    <row r="1124" spans="1:8">
      <c r="A1124" s="33" t="s">
        <v>12971</v>
      </c>
      <c r="B1124" s="34" t="b">
        <v>1</v>
      </c>
      <c r="C1124" s="33">
        <f t="shared" si="40"/>
        <v>31</v>
      </c>
      <c r="D1124" s="33" t="s">
        <v>388</v>
      </c>
      <c r="E1124" s="33" t="s">
        <v>377</v>
      </c>
      <c r="F1124" s="33" t="s">
        <v>12972</v>
      </c>
      <c r="G1124" s="33" t="str">
        <f t="shared" si="41"/>
        <v>광주두암동</v>
      </c>
      <c r="H1124" s="33" t="s">
        <v>10781</v>
      </c>
    </row>
    <row r="1125" spans="1:8">
      <c r="A1125" s="33" t="s">
        <v>12973</v>
      </c>
      <c r="B1125" s="34" t="b">
        <v>1</v>
      </c>
      <c r="C1125" s="33">
        <f t="shared" si="40"/>
        <v>31</v>
      </c>
      <c r="D1125" s="33" t="s">
        <v>388</v>
      </c>
      <c r="E1125" s="33" t="s">
        <v>377</v>
      </c>
      <c r="F1125" s="33" t="s">
        <v>12974</v>
      </c>
      <c r="G1125" s="33" t="str">
        <f t="shared" si="41"/>
        <v>광주오치동</v>
      </c>
      <c r="H1125" s="33" t="s">
        <v>10781</v>
      </c>
    </row>
    <row r="1126" spans="1:8">
      <c r="A1126" s="33" t="s">
        <v>12975</v>
      </c>
      <c r="B1126" s="34" t="b">
        <v>1</v>
      </c>
      <c r="C1126" s="33">
        <f t="shared" si="40"/>
        <v>31</v>
      </c>
      <c r="D1126" s="33" t="s">
        <v>388</v>
      </c>
      <c r="E1126" s="33" t="s">
        <v>377</v>
      </c>
      <c r="F1126" s="33" t="s">
        <v>10983</v>
      </c>
      <c r="G1126" s="33" t="str">
        <f t="shared" si="41"/>
        <v>광주삼각동</v>
      </c>
      <c r="H1126" s="33" t="s">
        <v>10781</v>
      </c>
    </row>
    <row r="1127" spans="1:8">
      <c r="A1127" s="33" t="s">
        <v>12976</v>
      </c>
      <c r="B1127" s="34" t="b">
        <v>1</v>
      </c>
      <c r="C1127" s="33">
        <f t="shared" si="40"/>
        <v>31</v>
      </c>
      <c r="D1127" s="33" t="s">
        <v>388</v>
      </c>
      <c r="E1127" s="33" t="s">
        <v>377</v>
      </c>
      <c r="F1127" s="33" t="s">
        <v>12977</v>
      </c>
      <c r="G1127" s="33" t="str">
        <f t="shared" si="41"/>
        <v>광주매곡동</v>
      </c>
      <c r="H1127" s="33" t="s">
        <v>10781</v>
      </c>
    </row>
    <row r="1128" spans="1:8">
      <c r="A1128" s="33" t="s">
        <v>12978</v>
      </c>
      <c r="B1128" s="34" t="b">
        <v>1</v>
      </c>
      <c r="C1128" s="33">
        <f t="shared" si="40"/>
        <v>31</v>
      </c>
      <c r="D1128" s="33" t="s">
        <v>388</v>
      </c>
      <c r="E1128" s="33" t="s">
        <v>377</v>
      </c>
      <c r="F1128" s="33" t="s">
        <v>12979</v>
      </c>
      <c r="G1128" s="33" t="str">
        <f t="shared" si="41"/>
        <v>광주충효동</v>
      </c>
      <c r="H1128" s="33" t="s">
        <v>10781</v>
      </c>
    </row>
    <row r="1129" spans="1:8">
      <c r="A1129" s="33" t="s">
        <v>12980</v>
      </c>
      <c r="B1129" s="34" t="b">
        <v>1</v>
      </c>
      <c r="C1129" s="33">
        <f t="shared" si="40"/>
        <v>31</v>
      </c>
      <c r="D1129" s="33" t="s">
        <v>388</v>
      </c>
      <c r="E1129" s="33" t="s">
        <v>377</v>
      </c>
      <c r="F1129" s="33" t="s">
        <v>12981</v>
      </c>
      <c r="G1129" s="33" t="str">
        <f t="shared" si="41"/>
        <v>광주덕의동</v>
      </c>
      <c r="H1129" s="33" t="s">
        <v>10781</v>
      </c>
    </row>
    <row r="1130" spans="1:8">
      <c r="A1130" s="33" t="s">
        <v>12982</v>
      </c>
      <c r="B1130" s="34" t="b">
        <v>1</v>
      </c>
      <c r="C1130" s="33">
        <f t="shared" si="40"/>
        <v>31</v>
      </c>
      <c r="D1130" s="33" t="s">
        <v>388</v>
      </c>
      <c r="E1130" s="33" t="s">
        <v>377</v>
      </c>
      <c r="F1130" s="33" t="s">
        <v>11956</v>
      </c>
      <c r="G1130" s="33" t="str">
        <f t="shared" si="41"/>
        <v>광주금곡동</v>
      </c>
      <c r="H1130" s="33" t="s">
        <v>10781</v>
      </c>
    </row>
    <row r="1131" spans="1:8">
      <c r="A1131" s="33" t="s">
        <v>12983</v>
      </c>
      <c r="B1131" s="34" t="b">
        <v>1</v>
      </c>
      <c r="C1131" s="33">
        <f t="shared" si="40"/>
        <v>31</v>
      </c>
      <c r="D1131" s="33" t="s">
        <v>388</v>
      </c>
      <c r="E1131" s="33" t="s">
        <v>377</v>
      </c>
      <c r="F1131" s="33" t="s">
        <v>12984</v>
      </c>
      <c r="G1131" s="33" t="str">
        <f t="shared" si="41"/>
        <v>광주망월동</v>
      </c>
      <c r="H1131" s="33" t="s">
        <v>10781</v>
      </c>
    </row>
    <row r="1132" spans="1:8">
      <c r="A1132" s="33" t="s">
        <v>12985</v>
      </c>
      <c r="B1132" s="34" t="b">
        <v>1</v>
      </c>
      <c r="C1132" s="33">
        <f t="shared" si="40"/>
        <v>31</v>
      </c>
      <c r="D1132" s="33" t="s">
        <v>388</v>
      </c>
      <c r="E1132" s="33" t="s">
        <v>377</v>
      </c>
      <c r="F1132" s="33" t="s">
        <v>12986</v>
      </c>
      <c r="G1132" s="33" t="str">
        <f t="shared" si="41"/>
        <v>광주청풍동</v>
      </c>
      <c r="H1132" s="33" t="s">
        <v>10781</v>
      </c>
    </row>
    <row r="1133" spans="1:8">
      <c r="A1133" s="33" t="s">
        <v>12987</v>
      </c>
      <c r="B1133" s="34" t="b">
        <v>1</v>
      </c>
      <c r="C1133" s="33">
        <f t="shared" si="40"/>
        <v>31</v>
      </c>
      <c r="D1133" s="33" t="s">
        <v>388</v>
      </c>
      <c r="E1133" s="33" t="s">
        <v>377</v>
      </c>
      <c r="F1133" s="33" t="s">
        <v>12988</v>
      </c>
      <c r="G1133" s="33" t="str">
        <f t="shared" si="41"/>
        <v>광주화암동</v>
      </c>
      <c r="H1133" s="33" t="s">
        <v>10781</v>
      </c>
    </row>
    <row r="1134" spans="1:8">
      <c r="A1134" s="33" t="s">
        <v>12989</v>
      </c>
      <c r="B1134" s="34" t="b">
        <v>1</v>
      </c>
      <c r="C1134" s="33">
        <f t="shared" si="40"/>
        <v>31</v>
      </c>
      <c r="D1134" s="33" t="s">
        <v>388</v>
      </c>
      <c r="E1134" s="33" t="s">
        <v>377</v>
      </c>
      <c r="F1134" s="33" t="s">
        <v>12990</v>
      </c>
      <c r="G1134" s="33" t="str">
        <f t="shared" si="41"/>
        <v>광주장등동</v>
      </c>
      <c r="H1134" s="33" t="s">
        <v>10781</v>
      </c>
    </row>
    <row r="1135" spans="1:8">
      <c r="A1135" s="33" t="s">
        <v>12991</v>
      </c>
      <c r="B1135" s="34" t="b">
        <v>1</v>
      </c>
      <c r="C1135" s="33">
        <f t="shared" si="40"/>
        <v>31</v>
      </c>
      <c r="D1135" s="33" t="s">
        <v>388</v>
      </c>
      <c r="E1135" s="33" t="s">
        <v>377</v>
      </c>
      <c r="F1135" s="33" t="s">
        <v>12992</v>
      </c>
      <c r="G1135" s="33" t="str">
        <f t="shared" si="41"/>
        <v>광주운정동</v>
      </c>
      <c r="H1135" s="33" t="s">
        <v>10781</v>
      </c>
    </row>
    <row r="1136" spans="1:8">
      <c r="A1136" s="33" t="s">
        <v>12993</v>
      </c>
      <c r="B1136" s="34" t="b">
        <v>1</v>
      </c>
      <c r="C1136" s="33">
        <f t="shared" si="40"/>
        <v>31</v>
      </c>
      <c r="D1136" s="33" t="s">
        <v>388</v>
      </c>
      <c r="E1136" s="33" t="s">
        <v>377</v>
      </c>
      <c r="F1136" s="33" t="s">
        <v>12994</v>
      </c>
      <c r="G1136" s="33" t="str">
        <f t="shared" si="41"/>
        <v>광주본촌동</v>
      </c>
      <c r="H1136" s="33" t="s">
        <v>10781</v>
      </c>
    </row>
    <row r="1137" spans="1:8">
      <c r="A1137" s="33" t="s">
        <v>12995</v>
      </c>
      <c r="B1137" s="34" t="b">
        <v>1</v>
      </c>
      <c r="C1137" s="33">
        <f t="shared" si="40"/>
        <v>31</v>
      </c>
      <c r="D1137" s="33" t="s">
        <v>388</v>
      </c>
      <c r="E1137" s="33" t="s">
        <v>377</v>
      </c>
      <c r="F1137" s="33" t="s">
        <v>12996</v>
      </c>
      <c r="G1137" s="33" t="str">
        <f t="shared" si="41"/>
        <v>광주일곡동</v>
      </c>
      <c r="H1137" s="33" t="s">
        <v>10781</v>
      </c>
    </row>
    <row r="1138" spans="1:8">
      <c r="A1138" s="33" t="s">
        <v>12997</v>
      </c>
      <c r="B1138" s="34" t="b">
        <v>1</v>
      </c>
      <c r="C1138" s="33">
        <f t="shared" si="40"/>
        <v>31</v>
      </c>
      <c r="D1138" s="33" t="s">
        <v>388</v>
      </c>
      <c r="E1138" s="33" t="s">
        <v>377</v>
      </c>
      <c r="F1138" s="33" t="s">
        <v>12998</v>
      </c>
      <c r="G1138" s="33" t="str">
        <f t="shared" si="41"/>
        <v>광주양산동</v>
      </c>
      <c r="H1138" s="33" t="s">
        <v>10781</v>
      </c>
    </row>
    <row r="1139" spans="1:8">
      <c r="A1139" s="33" t="s">
        <v>12999</v>
      </c>
      <c r="B1139" s="34" t="b">
        <v>1</v>
      </c>
      <c r="C1139" s="33">
        <f t="shared" si="40"/>
        <v>31</v>
      </c>
      <c r="D1139" s="33" t="s">
        <v>388</v>
      </c>
      <c r="E1139" s="33" t="s">
        <v>377</v>
      </c>
      <c r="F1139" s="33" t="s">
        <v>13000</v>
      </c>
      <c r="G1139" s="33" t="str">
        <f t="shared" si="41"/>
        <v>광주연제동</v>
      </c>
      <c r="H1139" s="33" t="s">
        <v>10781</v>
      </c>
    </row>
    <row r="1140" spans="1:8">
      <c r="A1140" s="33" t="s">
        <v>13001</v>
      </c>
      <c r="B1140" s="34" t="b">
        <v>1</v>
      </c>
      <c r="C1140" s="33">
        <f t="shared" si="40"/>
        <v>31</v>
      </c>
      <c r="D1140" s="33" t="s">
        <v>388</v>
      </c>
      <c r="E1140" s="33" t="s">
        <v>377</v>
      </c>
      <c r="F1140" s="33" t="s">
        <v>12285</v>
      </c>
      <c r="G1140" s="33" t="str">
        <f t="shared" si="41"/>
        <v>광주신용동</v>
      </c>
      <c r="H1140" s="33" t="s">
        <v>10781</v>
      </c>
    </row>
    <row r="1141" spans="1:8">
      <c r="A1141" s="33" t="s">
        <v>13002</v>
      </c>
      <c r="B1141" s="34" t="b">
        <v>1</v>
      </c>
      <c r="C1141" s="33">
        <f t="shared" si="40"/>
        <v>31</v>
      </c>
      <c r="D1141" s="33" t="s">
        <v>388</v>
      </c>
      <c r="E1141" s="33" t="s">
        <v>377</v>
      </c>
      <c r="F1141" s="33" t="s">
        <v>11241</v>
      </c>
      <c r="G1141" s="33" t="str">
        <f t="shared" si="41"/>
        <v>광주용두동</v>
      </c>
      <c r="H1141" s="33" t="s">
        <v>10781</v>
      </c>
    </row>
    <row r="1142" spans="1:8">
      <c r="A1142" s="33" t="s">
        <v>13003</v>
      </c>
      <c r="B1142" s="34" t="b">
        <v>1</v>
      </c>
      <c r="C1142" s="33">
        <f t="shared" si="40"/>
        <v>31</v>
      </c>
      <c r="D1142" s="33" t="s">
        <v>388</v>
      </c>
      <c r="E1142" s="33" t="s">
        <v>377</v>
      </c>
      <c r="F1142" s="33" t="s">
        <v>13004</v>
      </c>
      <c r="G1142" s="33" t="str">
        <f t="shared" si="41"/>
        <v>광주지야동</v>
      </c>
      <c r="H1142" s="33" t="s">
        <v>10781</v>
      </c>
    </row>
    <row r="1143" spans="1:8">
      <c r="A1143" s="33" t="s">
        <v>13005</v>
      </c>
      <c r="B1143" s="34" t="b">
        <v>1</v>
      </c>
      <c r="C1143" s="33">
        <f t="shared" si="40"/>
        <v>31</v>
      </c>
      <c r="D1143" s="33" t="s">
        <v>388</v>
      </c>
      <c r="E1143" s="33" t="s">
        <v>377</v>
      </c>
      <c r="F1143" s="33" t="s">
        <v>13006</v>
      </c>
      <c r="G1143" s="33" t="str">
        <f t="shared" si="41"/>
        <v>광주태령동</v>
      </c>
      <c r="H1143" s="33" t="s">
        <v>10781</v>
      </c>
    </row>
    <row r="1144" spans="1:8">
      <c r="A1144" s="33" t="s">
        <v>13007</v>
      </c>
      <c r="B1144" s="34" t="b">
        <v>1</v>
      </c>
      <c r="C1144" s="33">
        <f t="shared" si="40"/>
        <v>31</v>
      </c>
      <c r="D1144" s="33" t="s">
        <v>388</v>
      </c>
      <c r="E1144" s="33" t="s">
        <v>377</v>
      </c>
      <c r="F1144" s="33" t="s">
        <v>13008</v>
      </c>
      <c r="G1144" s="33" t="str">
        <f t="shared" si="41"/>
        <v>광주수곡동</v>
      </c>
      <c r="H1144" s="33" t="s">
        <v>10781</v>
      </c>
    </row>
    <row r="1145" spans="1:8">
      <c r="A1145" s="33" t="s">
        <v>13009</v>
      </c>
      <c r="B1145" s="34" t="b">
        <v>1</v>
      </c>
      <c r="C1145" s="33">
        <f t="shared" si="40"/>
        <v>31</v>
      </c>
      <c r="D1145" s="33" t="s">
        <v>388</v>
      </c>
      <c r="E1145" s="33" t="s">
        <v>377</v>
      </c>
      <c r="F1145" s="33" t="s">
        <v>13010</v>
      </c>
      <c r="G1145" s="33" t="str">
        <f t="shared" si="41"/>
        <v>광주효령동</v>
      </c>
      <c r="H1145" s="33" t="s">
        <v>10781</v>
      </c>
    </row>
    <row r="1146" spans="1:8">
      <c r="A1146" s="33" t="s">
        <v>13011</v>
      </c>
      <c r="B1146" s="34" t="b">
        <v>1</v>
      </c>
      <c r="C1146" s="33">
        <f t="shared" si="40"/>
        <v>31</v>
      </c>
      <c r="D1146" s="33" t="s">
        <v>388</v>
      </c>
      <c r="E1146" s="33" t="s">
        <v>377</v>
      </c>
      <c r="F1146" s="33" t="s">
        <v>13012</v>
      </c>
      <c r="G1146" s="33" t="str">
        <f t="shared" si="41"/>
        <v>광주용전동</v>
      </c>
      <c r="H1146" s="33" t="s">
        <v>10781</v>
      </c>
    </row>
    <row r="1147" spans="1:8">
      <c r="A1147" s="33" t="s">
        <v>13013</v>
      </c>
      <c r="B1147" s="34" t="b">
        <v>1</v>
      </c>
      <c r="C1147" s="33">
        <f t="shared" si="40"/>
        <v>31</v>
      </c>
      <c r="D1147" s="33" t="s">
        <v>388</v>
      </c>
      <c r="E1147" s="33" t="s">
        <v>377</v>
      </c>
      <c r="F1147" s="33" t="s">
        <v>11445</v>
      </c>
      <c r="G1147" s="33" t="str">
        <f t="shared" si="41"/>
        <v>광주용강동</v>
      </c>
      <c r="H1147" s="33" t="s">
        <v>10781</v>
      </c>
    </row>
    <row r="1148" spans="1:8">
      <c r="A1148" s="33" t="s">
        <v>13014</v>
      </c>
      <c r="B1148" s="34" t="b">
        <v>1</v>
      </c>
      <c r="C1148" s="33">
        <f t="shared" si="40"/>
        <v>31</v>
      </c>
      <c r="D1148" s="33" t="s">
        <v>388</v>
      </c>
      <c r="E1148" s="33" t="s">
        <v>377</v>
      </c>
      <c r="F1148" s="33" t="s">
        <v>13015</v>
      </c>
      <c r="G1148" s="33" t="str">
        <f t="shared" si="41"/>
        <v>광주생용동</v>
      </c>
      <c r="H1148" s="33" t="s">
        <v>10781</v>
      </c>
    </row>
    <row r="1149" spans="1:8">
      <c r="A1149" s="33" t="s">
        <v>13016</v>
      </c>
      <c r="B1149" s="34" t="b">
        <v>1</v>
      </c>
      <c r="C1149" s="33">
        <f t="shared" si="40"/>
        <v>31</v>
      </c>
      <c r="D1149" s="33" t="s">
        <v>388</v>
      </c>
      <c r="E1149" s="33" t="s">
        <v>377</v>
      </c>
      <c r="F1149" s="33" t="s">
        <v>13017</v>
      </c>
      <c r="G1149" s="33" t="str">
        <f t="shared" si="41"/>
        <v>광주월출동</v>
      </c>
      <c r="H1149" s="33" t="s">
        <v>10781</v>
      </c>
    </row>
    <row r="1150" spans="1:8">
      <c r="A1150" s="33" t="s">
        <v>13018</v>
      </c>
      <c r="B1150" s="34" t="b">
        <v>1</v>
      </c>
      <c r="C1150" s="33">
        <f t="shared" si="40"/>
        <v>31</v>
      </c>
      <c r="D1150" s="33" t="s">
        <v>388</v>
      </c>
      <c r="E1150" s="33" t="s">
        <v>377</v>
      </c>
      <c r="F1150" s="33" t="s">
        <v>13019</v>
      </c>
      <c r="G1150" s="33" t="str">
        <f t="shared" si="41"/>
        <v>광주대촌동</v>
      </c>
      <c r="H1150" s="33" t="s">
        <v>10781</v>
      </c>
    </row>
    <row r="1151" spans="1:8">
      <c r="A1151" s="33" t="s">
        <v>13020</v>
      </c>
      <c r="B1151" s="34" t="b">
        <v>1</v>
      </c>
      <c r="C1151" s="33">
        <f t="shared" si="40"/>
        <v>31</v>
      </c>
      <c r="D1151" s="33" t="s">
        <v>388</v>
      </c>
      <c r="E1151" s="33" t="s">
        <v>377</v>
      </c>
      <c r="F1151" s="33" t="s">
        <v>13021</v>
      </c>
      <c r="G1151" s="33" t="str">
        <f t="shared" si="41"/>
        <v>광주오룡동</v>
      </c>
      <c r="H1151" s="33" t="s">
        <v>10781</v>
      </c>
    </row>
    <row r="1152" spans="1:8">
      <c r="A1152" s="33" t="s">
        <v>13022</v>
      </c>
      <c r="B1152" s="34" t="b">
        <v>1</v>
      </c>
      <c r="C1152" s="33">
        <f t="shared" si="40"/>
        <v>31</v>
      </c>
      <c r="D1152" s="33" t="s">
        <v>388</v>
      </c>
      <c r="E1152" s="33" t="s">
        <v>423</v>
      </c>
      <c r="F1152" s="33" t="s">
        <v>11221</v>
      </c>
      <c r="G1152" s="33" t="str">
        <f t="shared" si="41"/>
        <v>광주송정동</v>
      </c>
      <c r="H1152" s="33" t="s">
        <v>10781</v>
      </c>
    </row>
    <row r="1153" spans="1:8">
      <c r="A1153" s="33" t="s">
        <v>13023</v>
      </c>
      <c r="B1153" s="34" t="b">
        <v>1</v>
      </c>
      <c r="C1153" s="33">
        <f t="shared" si="40"/>
        <v>31</v>
      </c>
      <c r="D1153" s="33" t="s">
        <v>388</v>
      </c>
      <c r="E1153" s="33" t="s">
        <v>423</v>
      </c>
      <c r="F1153" s="33" t="s">
        <v>13024</v>
      </c>
      <c r="G1153" s="33" t="str">
        <f t="shared" si="41"/>
        <v>광주도산동</v>
      </c>
      <c r="H1153" s="33" t="s">
        <v>10781</v>
      </c>
    </row>
    <row r="1154" spans="1:8">
      <c r="A1154" s="33" t="s">
        <v>13025</v>
      </c>
      <c r="B1154" s="34" t="b">
        <v>1</v>
      </c>
      <c r="C1154" s="33">
        <f t="shared" ref="C1154:C1217" si="42">_xlfn.XLOOKUP(D1154,I:I,J:J)</f>
        <v>31</v>
      </c>
      <c r="D1154" s="33" t="s">
        <v>388</v>
      </c>
      <c r="E1154" s="33" t="s">
        <v>423</v>
      </c>
      <c r="F1154" s="33" t="s">
        <v>13026</v>
      </c>
      <c r="G1154" s="33" t="str">
        <f t="shared" si="41"/>
        <v>광주도호동</v>
      </c>
      <c r="H1154" s="33" t="s">
        <v>10781</v>
      </c>
    </row>
    <row r="1155" spans="1:8">
      <c r="A1155" s="33" t="s">
        <v>13027</v>
      </c>
      <c r="B1155" s="34" t="b">
        <v>1</v>
      </c>
      <c r="C1155" s="33">
        <f t="shared" si="42"/>
        <v>31</v>
      </c>
      <c r="D1155" s="33" t="s">
        <v>388</v>
      </c>
      <c r="E1155" s="33" t="s">
        <v>423</v>
      </c>
      <c r="F1155" s="33" t="s">
        <v>11423</v>
      </c>
      <c r="G1155" s="33" t="str">
        <f t="shared" si="41"/>
        <v>광주신촌동</v>
      </c>
      <c r="H1155" s="33" t="s">
        <v>10781</v>
      </c>
    </row>
    <row r="1156" spans="1:8">
      <c r="A1156" s="33" t="s">
        <v>13028</v>
      </c>
      <c r="B1156" s="34" t="b">
        <v>1</v>
      </c>
      <c r="C1156" s="33">
        <f t="shared" si="42"/>
        <v>31</v>
      </c>
      <c r="D1156" s="33" t="s">
        <v>388</v>
      </c>
      <c r="E1156" s="33" t="s">
        <v>423</v>
      </c>
      <c r="F1156" s="33" t="s">
        <v>13029</v>
      </c>
      <c r="G1156" s="33" t="str">
        <f t="shared" si="41"/>
        <v>광주서봉동</v>
      </c>
      <c r="H1156" s="33" t="s">
        <v>10781</v>
      </c>
    </row>
    <row r="1157" spans="1:8">
      <c r="A1157" s="33" t="s">
        <v>13030</v>
      </c>
      <c r="B1157" s="34" t="b">
        <v>1</v>
      </c>
      <c r="C1157" s="33">
        <f t="shared" si="42"/>
        <v>31</v>
      </c>
      <c r="D1157" s="33" t="s">
        <v>388</v>
      </c>
      <c r="E1157" s="33" t="s">
        <v>423</v>
      </c>
      <c r="F1157" s="33" t="s">
        <v>13031</v>
      </c>
      <c r="G1157" s="33" t="str">
        <f t="shared" si="41"/>
        <v>광주운수동</v>
      </c>
      <c r="H1157" s="33" t="s">
        <v>10781</v>
      </c>
    </row>
    <row r="1158" spans="1:8">
      <c r="A1158" s="33" t="s">
        <v>13032</v>
      </c>
      <c r="B1158" s="34" t="b">
        <v>1</v>
      </c>
      <c r="C1158" s="33">
        <f t="shared" si="42"/>
        <v>31</v>
      </c>
      <c r="D1158" s="33" t="s">
        <v>388</v>
      </c>
      <c r="E1158" s="33" t="s">
        <v>423</v>
      </c>
      <c r="F1158" s="33" t="s">
        <v>13033</v>
      </c>
      <c r="G1158" s="33" t="str">
        <f t="shared" si="41"/>
        <v>광주선암동</v>
      </c>
      <c r="H1158" s="33" t="s">
        <v>10781</v>
      </c>
    </row>
    <row r="1159" spans="1:8">
      <c r="A1159" s="33" t="s">
        <v>13034</v>
      </c>
      <c r="B1159" s="34" t="b">
        <v>1</v>
      </c>
      <c r="C1159" s="33">
        <f t="shared" si="42"/>
        <v>31</v>
      </c>
      <c r="D1159" s="33" t="s">
        <v>388</v>
      </c>
      <c r="E1159" s="33" t="s">
        <v>423</v>
      </c>
      <c r="F1159" s="33" t="s">
        <v>13035</v>
      </c>
      <c r="G1159" s="33" t="str">
        <f t="shared" si="41"/>
        <v>광주소촌동</v>
      </c>
      <c r="H1159" s="33" t="s">
        <v>10781</v>
      </c>
    </row>
    <row r="1160" spans="1:8">
      <c r="A1160" s="33" t="s">
        <v>13036</v>
      </c>
      <c r="B1160" s="34" t="b">
        <v>1</v>
      </c>
      <c r="C1160" s="33">
        <f t="shared" si="42"/>
        <v>31</v>
      </c>
      <c r="D1160" s="33" t="s">
        <v>388</v>
      </c>
      <c r="E1160" s="33" t="s">
        <v>423</v>
      </c>
      <c r="F1160" s="33" t="s">
        <v>12964</v>
      </c>
      <c r="G1160" s="33" t="str">
        <f t="shared" si="41"/>
        <v>광주우산동</v>
      </c>
      <c r="H1160" s="33" t="s">
        <v>10781</v>
      </c>
    </row>
    <row r="1161" spans="1:8">
      <c r="A1161" s="33" t="s">
        <v>13037</v>
      </c>
      <c r="B1161" s="34" t="b">
        <v>1</v>
      </c>
      <c r="C1161" s="33">
        <f t="shared" si="42"/>
        <v>31</v>
      </c>
      <c r="D1161" s="33" t="s">
        <v>388</v>
      </c>
      <c r="E1161" s="33" t="s">
        <v>423</v>
      </c>
      <c r="F1161" s="33" t="s">
        <v>13038</v>
      </c>
      <c r="G1161" s="33" t="str">
        <f t="shared" si="41"/>
        <v>광주황룡동</v>
      </c>
      <c r="H1161" s="33" t="s">
        <v>10781</v>
      </c>
    </row>
    <row r="1162" spans="1:8">
      <c r="A1162" s="33" t="s">
        <v>13039</v>
      </c>
      <c r="B1162" s="34" t="b">
        <v>1</v>
      </c>
      <c r="C1162" s="33">
        <f t="shared" si="42"/>
        <v>31</v>
      </c>
      <c r="D1162" s="33" t="s">
        <v>388</v>
      </c>
      <c r="E1162" s="33" t="s">
        <v>423</v>
      </c>
      <c r="F1162" s="33" t="s">
        <v>13040</v>
      </c>
      <c r="G1162" s="33" t="str">
        <f t="shared" si="41"/>
        <v>광주박호동</v>
      </c>
      <c r="H1162" s="33" t="s">
        <v>10781</v>
      </c>
    </row>
    <row r="1163" spans="1:8">
      <c r="A1163" s="33" t="s">
        <v>13041</v>
      </c>
      <c r="B1163" s="34" t="b">
        <v>1</v>
      </c>
      <c r="C1163" s="33">
        <f t="shared" si="42"/>
        <v>31</v>
      </c>
      <c r="D1163" s="33" t="s">
        <v>388</v>
      </c>
      <c r="E1163" s="33" t="s">
        <v>423</v>
      </c>
      <c r="F1163" s="33" t="s">
        <v>13042</v>
      </c>
      <c r="G1163" s="33" t="str">
        <f t="shared" si="41"/>
        <v>광주비아동</v>
      </c>
      <c r="H1163" s="33" t="s">
        <v>10781</v>
      </c>
    </row>
    <row r="1164" spans="1:8">
      <c r="A1164" s="33" t="s">
        <v>13043</v>
      </c>
      <c r="B1164" s="34" t="b">
        <v>1</v>
      </c>
      <c r="C1164" s="33">
        <f t="shared" si="42"/>
        <v>31</v>
      </c>
      <c r="D1164" s="33" t="s">
        <v>388</v>
      </c>
      <c r="E1164" s="33" t="s">
        <v>423</v>
      </c>
      <c r="F1164" s="33" t="s">
        <v>13044</v>
      </c>
      <c r="G1164" s="33" t="str">
        <f t="shared" si="41"/>
        <v>광주도천동</v>
      </c>
      <c r="H1164" s="33" t="s">
        <v>10781</v>
      </c>
    </row>
    <row r="1165" spans="1:8">
      <c r="A1165" s="33" t="s">
        <v>13045</v>
      </c>
      <c r="B1165" s="34" t="b">
        <v>1</v>
      </c>
      <c r="C1165" s="33">
        <f t="shared" si="42"/>
        <v>31</v>
      </c>
      <c r="D1165" s="33" t="s">
        <v>388</v>
      </c>
      <c r="E1165" s="33" t="s">
        <v>423</v>
      </c>
      <c r="F1165" s="33" t="s">
        <v>13046</v>
      </c>
      <c r="G1165" s="33" t="str">
        <f t="shared" si="41"/>
        <v>광주수완동</v>
      </c>
      <c r="H1165" s="33" t="s">
        <v>10781</v>
      </c>
    </row>
    <row r="1166" spans="1:8">
      <c r="A1166" s="33" t="s">
        <v>13047</v>
      </c>
      <c r="B1166" s="34" t="b">
        <v>1</v>
      </c>
      <c r="C1166" s="33">
        <f t="shared" si="42"/>
        <v>31</v>
      </c>
      <c r="D1166" s="33" t="s">
        <v>388</v>
      </c>
      <c r="E1166" s="33" t="s">
        <v>423</v>
      </c>
      <c r="F1166" s="33" t="s">
        <v>11365</v>
      </c>
      <c r="G1166" s="33" t="str">
        <f t="shared" ref="G1166:G1229" si="43">D1166&amp;F1166</f>
        <v>광주월계동</v>
      </c>
      <c r="H1166" s="33" t="s">
        <v>10781</v>
      </c>
    </row>
    <row r="1167" spans="1:8">
      <c r="A1167" s="33" t="s">
        <v>13048</v>
      </c>
      <c r="B1167" s="34" t="b">
        <v>1</v>
      </c>
      <c r="C1167" s="33">
        <f t="shared" si="42"/>
        <v>31</v>
      </c>
      <c r="D1167" s="33" t="s">
        <v>388</v>
      </c>
      <c r="E1167" s="33" t="s">
        <v>423</v>
      </c>
      <c r="F1167" s="33" t="s">
        <v>13049</v>
      </c>
      <c r="G1167" s="33" t="str">
        <f t="shared" si="43"/>
        <v>광주쌍암동</v>
      </c>
      <c r="H1167" s="33" t="s">
        <v>10781</v>
      </c>
    </row>
    <row r="1168" spans="1:8">
      <c r="A1168" s="33" t="s">
        <v>13050</v>
      </c>
      <c r="B1168" s="34" t="b">
        <v>1</v>
      </c>
      <c r="C1168" s="33">
        <f t="shared" si="42"/>
        <v>31</v>
      </c>
      <c r="D1168" s="33" t="s">
        <v>388</v>
      </c>
      <c r="E1168" s="33" t="s">
        <v>423</v>
      </c>
      <c r="F1168" s="33" t="s">
        <v>13051</v>
      </c>
      <c r="G1168" s="33" t="str">
        <f t="shared" si="43"/>
        <v>광주산월동</v>
      </c>
      <c r="H1168" s="33" t="s">
        <v>10781</v>
      </c>
    </row>
    <row r="1169" spans="1:8">
      <c r="A1169" s="33" t="s">
        <v>13052</v>
      </c>
      <c r="B1169" s="34" t="b">
        <v>1</v>
      </c>
      <c r="C1169" s="33">
        <f t="shared" si="42"/>
        <v>31</v>
      </c>
      <c r="D1169" s="33" t="s">
        <v>388</v>
      </c>
      <c r="E1169" s="33" t="s">
        <v>423</v>
      </c>
      <c r="F1169" s="33" t="s">
        <v>11145</v>
      </c>
      <c r="G1169" s="33" t="str">
        <f t="shared" si="43"/>
        <v>광주신창동</v>
      </c>
      <c r="H1169" s="33" t="s">
        <v>10781</v>
      </c>
    </row>
    <row r="1170" spans="1:8">
      <c r="A1170" s="33" t="s">
        <v>13053</v>
      </c>
      <c r="B1170" s="34" t="b">
        <v>1</v>
      </c>
      <c r="C1170" s="33">
        <f t="shared" si="42"/>
        <v>31</v>
      </c>
      <c r="D1170" s="33" t="s">
        <v>388</v>
      </c>
      <c r="E1170" s="33" t="s">
        <v>423</v>
      </c>
      <c r="F1170" s="33" t="s">
        <v>13054</v>
      </c>
      <c r="G1170" s="33" t="str">
        <f t="shared" si="43"/>
        <v>광주신가동</v>
      </c>
      <c r="H1170" s="33" t="s">
        <v>10781</v>
      </c>
    </row>
    <row r="1171" spans="1:8">
      <c r="A1171" s="33" t="s">
        <v>13055</v>
      </c>
      <c r="B1171" s="34" t="b">
        <v>1</v>
      </c>
      <c r="C1171" s="33">
        <f t="shared" si="42"/>
        <v>31</v>
      </c>
      <c r="D1171" s="33" t="s">
        <v>388</v>
      </c>
      <c r="E1171" s="33" t="s">
        <v>423</v>
      </c>
      <c r="F1171" s="33" t="s">
        <v>12590</v>
      </c>
      <c r="G1171" s="33" t="str">
        <f t="shared" si="43"/>
        <v>광주운남동</v>
      </c>
      <c r="H1171" s="33" t="s">
        <v>10781</v>
      </c>
    </row>
    <row r="1172" spans="1:8">
      <c r="A1172" s="33" t="s">
        <v>13056</v>
      </c>
      <c r="B1172" s="34" t="b">
        <v>1</v>
      </c>
      <c r="C1172" s="33">
        <f t="shared" si="42"/>
        <v>31</v>
      </c>
      <c r="D1172" s="33" t="s">
        <v>388</v>
      </c>
      <c r="E1172" s="33" t="s">
        <v>423</v>
      </c>
      <c r="F1172" s="33" t="s">
        <v>13057</v>
      </c>
      <c r="G1172" s="33" t="str">
        <f t="shared" si="43"/>
        <v>광주안청동</v>
      </c>
      <c r="H1172" s="33" t="s">
        <v>10781</v>
      </c>
    </row>
    <row r="1173" spans="1:8">
      <c r="A1173" s="33" t="s">
        <v>13058</v>
      </c>
      <c r="B1173" s="34" t="b">
        <v>1</v>
      </c>
      <c r="C1173" s="33">
        <f t="shared" si="42"/>
        <v>31</v>
      </c>
      <c r="D1173" s="33" t="s">
        <v>388</v>
      </c>
      <c r="E1173" s="33" t="s">
        <v>423</v>
      </c>
      <c r="F1173" s="33" t="s">
        <v>13059</v>
      </c>
      <c r="G1173" s="33" t="str">
        <f t="shared" si="43"/>
        <v>광주진곡동</v>
      </c>
      <c r="H1173" s="33" t="s">
        <v>10781</v>
      </c>
    </row>
    <row r="1174" spans="1:8">
      <c r="A1174" s="33" t="s">
        <v>13060</v>
      </c>
      <c r="B1174" s="34" t="b">
        <v>1</v>
      </c>
      <c r="C1174" s="33">
        <f t="shared" si="42"/>
        <v>31</v>
      </c>
      <c r="D1174" s="33" t="s">
        <v>388</v>
      </c>
      <c r="E1174" s="33" t="s">
        <v>423</v>
      </c>
      <c r="F1174" s="33" t="s">
        <v>13061</v>
      </c>
      <c r="G1174" s="33" t="str">
        <f t="shared" si="43"/>
        <v>광주장덕동</v>
      </c>
      <c r="H1174" s="33" t="s">
        <v>10781</v>
      </c>
    </row>
    <row r="1175" spans="1:8">
      <c r="A1175" s="33" t="s">
        <v>13062</v>
      </c>
      <c r="B1175" s="34" t="b">
        <v>1</v>
      </c>
      <c r="C1175" s="33">
        <f t="shared" si="42"/>
        <v>31</v>
      </c>
      <c r="D1175" s="33" t="s">
        <v>388</v>
      </c>
      <c r="E1175" s="33" t="s">
        <v>423</v>
      </c>
      <c r="F1175" s="33" t="s">
        <v>11622</v>
      </c>
      <c r="G1175" s="33" t="str">
        <f t="shared" si="43"/>
        <v>광주흑석동</v>
      </c>
      <c r="H1175" s="33" t="s">
        <v>10781</v>
      </c>
    </row>
    <row r="1176" spans="1:8">
      <c r="A1176" s="33" t="s">
        <v>13063</v>
      </c>
      <c r="B1176" s="34" t="b">
        <v>1</v>
      </c>
      <c r="C1176" s="33">
        <f t="shared" si="42"/>
        <v>31</v>
      </c>
      <c r="D1176" s="33" t="s">
        <v>388</v>
      </c>
      <c r="E1176" s="33" t="s">
        <v>423</v>
      </c>
      <c r="F1176" s="33" t="s">
        <v>13064</v>
      </c>
      <c r="G1176" s="33" t="str">
        <f t="shared" si="43"/>
        <v>광주하남동</v>
      </c>
      <c r="H1176" s="33" t="s">
        <v>10781</v>
      </c>
    </row>
    <row r="1177" spans="1:8">
      <c r="A1177" s="33" t="s">
        <v>13065</v>
      </c>
      <c r="B1177" s="34" t="b">
        <v>1</v>
      </c>
      <c r="C1177" s="33">
        <f t="shared" si="42"/>
        <v>31</v>
      </c>
      <c r="D1177" s="33" t="s">
        <v>388</v>
      </c>
      <c r="E1177" s="33" t="s">
        <v>423</v>
      </c>
      <c r="F1177" s="33" t="s">
        <v>12646</v>
      </c>
      <c r="G1177" s="33" t="str">
        <f t="shared" si="43"/>
        <v>광주장수동</v>
      </c>
      <c r="H1177" s="33" t="s">
        <v>10781</v>
      </c>
    </row>
    <row r="1178" spans="1:8">
      <c r="A1178" s="33" t="s">
        <v>13066</v>
      </c>
      <c r="B1178" s="34" t="b">
        <v>1</v>
      </c>
      <c r="C1178" s="33">
        <f t="shared" si="42"/>
        <v>31</v>
      </c>
      <c r="D1178" s="33" t="s">
        <v>388</v>
      </c>
      <c r="E1178" s="33" t="s">
        <v>423</v>
      </c>
      <c r="F1178" s="33" t="s">
        <v>13067</v>
      </c>
      <c r="G1178" s="33" t="str">
        <f t="shared" si="43"/>
        <v>광주산정동</v>
      </c>
      <c r="H1178" s="33" t="s">
        <v>10781</v>
      </c>
    </row>
    <row r="1179" spans="1:8">
      <c r="A1179" s="33" t="s">
        <v>13068</v>
      </c>
      <c r="B1179" s="34" t="b">
        <v>1</v>
      </c>
      <c r="C1179" s="33">
        <f t="shared" si="42"/>
        <v>31</v>
      </c>
      <c r="D1179" s="33" t="s">
        <v>388</v>
      </c>
      <c r="E1179" s="33" t="s">
        <v>423</v>
      </c>
      <c r="F1179" s="33" t="s">
        <v>13069</v>
      </c>
      <c r="G1179" s="33" t="str">
        <f t="shared" si="43"/>
        <v>광주월곡동</v>
      </c>
      <c r="H1179" s="33" t="s">
        <v>10781</v>
      </c>
    </row>
    <row r="1180" spans="1:8">
      <c r="A1180" s="33" t="s">
        <v>13070</v>
      </c>
      <c r="B1180" s="34" t="b">
        <v>1</v>
      </c>
      <c r="C1180" s="33">
        <f t="shared" si="42"/>
        <v>31</v>
      </c>
      <c r="D1180" s="33" t="s">
        <v>388</v>
      </c>
      <c r="E1180" s="33" t="s">
        <v>423</v>
      </c>
      <c r="F1180" s="33" t="s">
        <v>13071</v>
      </c>
      <c r="G1180" s="33" t="str">
        <f t="shared" si="43"/>
        <v>광주등임동</v>
      </c>
      <c r="H1180" s="33" t="s">
        <v>10781</v>
      </c>
    </row>
    <row r="1181" spans="1:8">
      <c r="A1181" s="33" t="s">
        <v>13072</v>
      </c>
      <c r="B1181" s="34" t="b">
        <v>1</v>
      </c>
      <c r="C1181" s="33">
        <f t="shared" si="42"/>
        <v>31</v>
      </c>
      <c r="D1181" s="33" t="s">
        <v>388</v>
      </c>
      <c r="E1181" s="33" t="s">
        <v>423</v>
      </c>
      <c r="F1181" s="33" t="s">
        <v>13073</v>
      </c>
      <c r="G1181" s="33" t="str">
        <f t="shared" si="43"/>
        <v>광주산막동</v>
      </c>
      <c r="H1181" s="33" t="s">
        <v>10781</v>
      </c>
    </row>
    <row r="1182" spans="1:8">
      <c r="A1182" s="33" t="s">
        <v>13074</v>
      </c>
      <c r="B1182" s="34" t="b">
        <v>1</v>
      </c>
      <c r="C1182" s="33">
        <f t="shared" si="42"/>
        <v>31</v>
      </c>
      <c r="D1182" s="33" t="s">
        <v>388</v>
      </c>
      <c r="E1182" s="33" t="s">
        <v>423</v>
      </c>
      <c r="F1182" s="33" t="s">
        <v>13075</v>
      </c>
      <c r="G1182" s="33" t="str">
        <f t="shared" si="43"/>
        <v>광주고룡동</v>
      </c>
      <c r="H1182" s="33" t="s">
        <v>10781</v>
      </c>
    </row>
    <row r="1183" spans="1:8">
      <c r="A1183" s="33" t="s">
        <v>13076</v>
      </c>
      <c r="B1183" s="34" t="b">
        <v>1</v>
      </c>
      <c r="C1183" s="33">
        <f t="shared" si="42"/>
        <v>31</v>
      </c>
      <c r="D1183" s="33" t="s">
        <v>388</v>
      </c>
      <c r="E1183" s="33" t="s">
        <v>423</v>
      </c>
      <c r="F1183" s="33" t="s">
        <v>13077</v>
      </c>
      <c r="G1183" s="33" t="str">
        <f t="shared" si="43"/>
        <v>광주신룡동</v>
      </c>
      <c r="H1183" s="33" t="s">
        <v>10781</v>
      </c>
    </row>
    <row r="1184" spans="1:8">
      <c r="A1184" s="33" t="s">
        <v>13078</v>
      </c>
      <c r="B1184" s="34" t="b">
        <v>1</v>
      </c>
      <c r="C1184" s="33">
        <f t="shared" si="42"/>
        <v>31</v>
      </c>
      <c r="D1184" s="33" t="s">
        <v>388</v>
      </c>
      <c r="E1184" s="33" t="s">
        <v>423</v>
      </c>
      <c r="F1184" s="33" t="s">
        <v>13079</v>
      </c>
      <c r="G1184" s="33" t="str">
        <f t="shared" si="43"/>
        <v>광주두정동</v>
      </c>
      <c r="H1184" s="33" t="s">
        <v>10781</v>
      </c>
    </row>
    <row r="1185" spans="1:8">
      <c r="A1185" s="33" t="s">
        <v>13080</v>
      </c>
      <c r="B1185" s="34" t="b">
        <v>1</v>
      </c>
      <c r="C1185" s="33">
        <f t="shared" si="42"/>
        <v>31</v>
      </c>
      <c r="D1185" s="33" t="s">
        <v>388</v>
      </c>
      <c r="E1185" s="33" t="s">
        <v>423</v>
      </c>
      <c r="F1185" s="33" t="s">
        <v>13081</v>
      </c>
      <c r="G1185" s="33" t="str">
        <f t="shared" si="43"/>
        <v>광주임곡동</v>
      </c>
      <c r="H1185" s="33" t="s">
        <v>10781</v>
      </c>
    </row>
    <row r="1186" spans="1:8">
      <c r="A1186" s="33" t="s">
        <v>13082</v>
      </c>
      <c r="B1186" s="34" t="b">
        <v>1</v>
      </c>
      <c r="C1186" s="33">
        <f t="shared" si="42"/>
        <v>31</v>
      </c>
      <c r="D1186" s="33" t="s">
        <v>388</v>
      </c>
      <c r="E1186" s="33" t="s">
        <v>423</v>
      </c>
      <c r="F1186" s="33" t="s">
        <v>12817</v>
      </c>
      <c r="G1186" s="33" t="str">
        <f t="shared" si="43"/>
        <v>광주광산동</v>
      </c>
      <c r="H1186" s="33" t="s">
        <v>10781</v>
      </c>
    </row>
    <row r="1187" spans="1:8">
      <c r="A1187" s="33" t="s">
        <v>13083</v>
      </c>
      <c r="B1187" s="34" t="b">
        <v>1</v>
      </c>
      <c r="C1187" s="33">
        <f t="shared" si="42"/>
        <v>31</v>
      </c>
      <c r="D1187" s="33" t="s">
        <v>388</v>
      </c>
      <c r="E1187" s="33" t="s">
        <v>423</v>
      </c>
      <c r="F1187" s="33" t="s">
        <v>13084</v>
      </c>
      <c r="G1187" s="33" t="str">
        <f t="shared" si="43"/>
        <v>광주오산동</v>
      </c>
      <c r="H1187" s="33" t="s">
        <v>10781</v>
      </c>
    </row>
    <row r="1188" spans="1:8">
      <c r="A1188" s="33" t="s">
        <v>13085</v>
      </c>
      <c r="B1188" s="34" t="b">
        <v>1</v>
      </c>
      <c r="C1188" s="33">
        <f t="shared" si="42"/>
        <v>31</v>
      </c>
      <c r="D1188" s="33" t="s">
        <v>388</v>
      </c>
      <c r="E1188" s="33" t="s">
        <v>423</v>
      </c>
      <c r="F1188" s="33" t="s">
        <v>13086</v>
      </c>
      <c r="G1188" s="33" t="str">
        <f t="shared" si="43"/>
        <v>광주사호동</v>
      </c>
      <c r="H1188" s="33" t="s">
        <v>10781</v>
      </c>
    </row>
    <row r="1189" spans="1:8">
      <c r="A1189" s="33" t="s">
        <v>13087</v>
      </c>
      <c r="B1189" s="34" t="b">
        <v>1</v>
      </c>
      <c r="C1189" s="33">
        <f t="shared" si="42"/>
        <v>31</v>
      </c>
      <c r="D1189" s="33" t="s">
        <v>388</v>
      </c>
      <c r="E1189" s="33" t="s">
        <v>423</v>
      </c>
      <c r="F1189" s="33" t="s">
        <v>13088</v>
      </c>
      <c r="G1189" s="33" t="str">
        <f t="shared" si="43"/>
        <v>광주하산동</v>
      </c>
      <c r="H1189" s="33" t="s">
        <v>10781</v>
      </c>
    </row>
    <row r="1190" spans="1:8">
      <c r="A1190" s="33" t="s">
        <v>13089</v>
      </c>
      <c r="B1190" s="34" t="b">
        <v>1</v>
      </c>
      <c r="C1190" s="33">
        <f t="shared" si="42"/>
        <v>31</v>
      </c>
      <c r="D1190" s="33" t="s">
        <v>388</v>
      </c>
      <c r="E1190" s="33" t="s">
        <v>423</v>
      </c>
      <c r="F1190" s="33" t="s">
        <v>13090</v>
      </c>
      <c r="G1190" s="33" t="str">
        <f t="shared" si="43"/>
        <v>광주유계동</v>
      </c>
      <c r="H1190" s="33" t="s">
        <v>10781</v>
      </c>
    </row>
    <row r="1191" spans="1:8">
      <c r="A1191" s="33" t="s">
        <v>13091</v>
      </c>
      <c r="B1191" s="34" t="b">
        <v>1</v>
      </c>
      <c r="C1191" s="33">
        <f t="shared" si="42"/>
        <v>31</v>
      </c>
      <c r="D1191" s="33" t="s">
        <v>388</v>
      </c>
      <c r="E1191" s="33" t="s">
        <v>423</v>
      </c>
      <c r="F1191" s="33" t="s">
        <v>13092</v>
      </c>
      <c r="G1191" s="33" t="str">
        <f t="shared" si="43"/>
        <v>광주본덕동</v>
      </c>
      <c r="H1191" s="33" t="s">
        <v>10781</v>
      </c>
    </row>
    <row r="1192" spans="1:8">
      <c r="A1192" s="33" t="s">
        <v>13093</v>
      </c>
      <c r="B1192" s="34" t="b">
        <v>1</v>
      </c>
      <c r="C1192" s="33">
        <f t="shared" si="42"/>
        <v>31</v>
      </c>
      <c r="D1192" s="33" t="s">
        <v>388</v>
      </c>
      <c r="E1192" s="33" t="s">
        <v>423</v>
      </c>
      <c r="F1192" s="33" t="s">
        <v>12958</v>
      </c>
      <c r="G1192" s="33" t="str">
        <f t="shared" si="43"/>
        <v>광주용봉동</v>
      </c>
      <c r="H1192" s="33" t="s">
        <v>10781</v>
      </c>
    </row>
    <row r="1193" spans="1:8">
      <c r="A1193" s="33" t="s">
        <v>13094</v>
      </c>
      <c r="B1193" s="34" t="b">
        <v>1</v>
      </c>
      <c r="C1193" s="33">
        <f t="shared" si="42"/>
        <v>31</v>
      </c>
      <c r="D1193" s="33" t="s">
        <v>388</v>
      </c>
      <c r="E1193" s="33" t="s">
        <v>423</v>
      </c>
      <c r="F1193" s="33" t="s">
        <v>13095</v>
      </c>
      <c r="G1193" s="33" t="str">
        <f t="shared" si="43"/>
        <v>광주요기동</v>
      </c>
      <c r="H1193" s="33" t="s">
        <v>10781</v>
      </c>
    </row>
    <row r="1194" spans="1:8">
      <c r="A1194" s="33" t="s">
        <v>13096</v>
      </c>
      <c r="B1194" s="34" t="b">
        <v>1</v>
      </c>
      <c r="C1194" s="33">
        <f t="shared" si="42"/>
        <v>31</v>
      </c>
      <c r="D1194" s="33" t="s">
        <v>388</v>
      </c>
      <c r="E1194" s="33" t="s">
        <v>423</v>
      </c>
      <c r="F1194" s="33" t="s">
        <v>13097</v>
      </c>
      <c r="G1194" s="33" t="str">
        <f t="shared" si="43"/>
        <v>광주복룡동</v>
      </c>
      <c r="H1194" s="33" t="s">
        <v>10781</v>
      </c>
    </row>
    <row r="1195" spans="1:8">
      <c r="A1195" s="33" t="s">
        <v>13098</v>
      </c>
      <c r="B1195" s="34" t="b">
        <v>1</v>
      </c>
      <c r="C1195" s="33">
        <f t="shared" si="42"/>
        <v>31</v>
      </c>
      <c r="D1195" s="33" t="s">
        <v>388</v>
      </c>
      <c r="E1195" s="33" t="s">
        <v>423</v>
      </c>
      <c r="F1195" s="33" t="s">
        <v>13099</v>
      </c>
      <c r="G1195" s="33" t="str">
        <f t="shared" si="43"/>
        <v>광주송대동</v>
      </c>
      <c r="H1195" s="33" t="s">
        <v>10781</v>
      </c>
    </row>
    <row r="1196" spans="1:8">
      <c r="A1196" s="33" t="s">
        <v>13100</v>
      </c>
      <c r="B1196" s="34" t="b">
        <v>1</v>
      </c>
      <c r="C1196" s="33">
        <f t="shared" si="42"/>
        <v>31</v>
      </c>
      <c r="D1196" s="33" t="s">
        <v>388</v>
      </c>
      <c r="E1196" s="33" t="s">
        <v>423</v>
      </c>
      <c r="F1196" s="33" t="s">
        <v>13101</v>
      </c>
      <c r="G1196" s="33" t="str">
        <f t="shared" si="43"/>
        <v>광주옥동</v>
      </c>
      <c r="H1196" s="33" t="s">
        <v>10781</v>
      </c>
    </row>
    <row r="1197" spans="1:8">
      <c r="A1197" s="33" t="s">
        <v>13102</v>
      </c>
      <c r="B1197" s="34" t="b">
        <v>1</v>
      </c>
      <c r="C1197" s="33">
        <f t="shared" si="42"/>
        <v>31</v>
      </c>
      <c r="D1197" s="33" t="s">
        <v>388</v>
      </c>
      <c r="E1197" s="33" t="s">
        <v>423</v>
      </c>
      <c r="F1197" s="33" t="s">
        <v>13103</v>
      </c>
      <c r="G1197" s="33" t="str">
        <f t="shared" si="43"/>
        <v>광주월전동</v>
      </c>
      <c r="H1197" s="33" t="s">
        <v>10781</v>
      </c>
    </row>
    <row r="1198" spans="1:8">
      <c r="A1198" s="33" t="s">
        <v>13104</v>
      </c>
      <c r="B1198" s="34" t="b">
        <v>1</v>
      </c>
      <c r="C1198" s="33">
        <f t="shared" si="42"/>
        <v>31</v>
      </c>
      <c r="D1198" s="33" t="s">
        <v>388</v>
      </c>
      <c r="E1198" s="33" t="s">
        <v>423</v>
      </c>
      <c r="F1198" s="33" t="s">
        <v>13105</v>
      </c>
      <c r="G1198" s="33" t="str">
        <f t="shared" si="43"/>
        <v>광주장록동</v>
      </c>
      <c r="H1198" s="33" t="s">
        <v>10781</v>
      </c>
    </row>
    <row r="1199" spans="1:8">
      <c r="A1199" s="33" t="s">
        <v>13106</v>
      </c>
      <c r="B1199" s="34" t="b">
        <v>1</v>
      </c>
      <c r="C1199" s="33">
        <f t="shared" si="42"/>
        <v>31</v>
      </c>
      <c r="D1199" s="33" t="s">
        <v>388</v>
      </c>
      <c r="E1199" s="33" t="s">
        <v>423</v>
      </c>
      <c r="F1199" s="33" t="s">
        <v>13107</v>
      </c>
      <c r="G1199" s="33" t="str">
        <f t="shared" si="43"/>
        <v>광주송촌동</v>
      </c>
      <c r="H1199" s="33" t="s">
        <v>10781</v>
      </c>
    </row>
    <row r="1200" spans="1:8">
      <c r="A1200" s="33" t="s">
        <v>13108</v>
      </c>
      <c r="B1200" s="34" t="b">
        <v>1</v>
      </c>
      <c r="C1200" s="33">
        <f t="shared" si="42"/>
        <v>31</v>
      </c>
      <c r="D1200" s="33" t="s">
        <v>388</v>
      </c>
      <c r="E1200" s="33" t="s">
        <v>423</v>
      </c>
      <c r="F1200" s="33" t="s">
        <v>13109</v>
      </c>
      <c r="G1200" s="33" t="str">
        <f t="shared" si="43"/>
        <v>광주지죽동</v>
      </c>
      <c r="H1200" s="33" t="s">
        <v>10781</v>
      </c>
    </row>
    <row r="1201" spans="1:8">
      <c r="A1201" s="33" t="s">
        <v>13110</v>
      </c>
      <c r="B1201" s="34" t="b">
        <v>1</v>
      </c>
      <c r="C1201" s="33">
        <f t="shared" si="42"/>
        <v>31</v>
      </c>
      <c r="D1201" s="33" t="s">
        <v>388</v>
      </c>
      <c r="E1201" s="33" t="s">
        <v>423</v>
      </c>
      <c r="F1201" s="33" t="s">
        <v>12569</v>
      </c>
      <c r="G1201" s="33" t="str">
        <f t="shared" si="43"/>
        <v>광주용동</v>
      </c>
      <c r="H1201" s="33" t="s">
        <v>10781</v>
      </c>
    </row>
    <row r="1202" spans="1:8">
      <c r="A1202" s="33" t="s">
        <v>13111</v>
      </c>
      <c r="B1202" s="34" t="b">
        <v>1</v>
      </c>
      <c r="C1202" s="33">
        <f t="shared" si="42"/>
        <v>31</v>
      </c>
      <c r="D1202" s="33" t="s">
        <v>388</v>
      </c>
      <c r="E1202" s="33" t="s">
        <v>423</v>
      </c>
      <c r="F1202" s="33" t="s">
        <v>13112</v>
      </c>
      <c r="G1202" s="33" t="str">
        <f t="shared" si="43"/>
        <v>광주용곡동</v>
      </c>
      <c r="H1202" s="33" t="s">
        <v>10781</v>
      </c>
    </row>
    <row r="1203" spans="1:8">
      <c r="A1203" s="33" t="s">
        <v>13113</v>
      </c>
      <c r="B1203" s="34" t="b">
        <v>1</v>
      </c>
      <c r="C1203" s="33">
        <f t="shared" si="42"/>
        <v>31</v>
      </c>
      <c r="D1203" s="33" t="s">
        <v>388</v>
      </c>
      <c r="E1203" s="33" t="s">
        <v>423</v>
      </c>
      <c r="F1203" s="33" t="s">
        <v>13114</v>
      </c>
      <c r="G1203" s="33" t="str">
        <f t="shared" si="43"/>
        <v>광주지정동</v>
      </c>
      <c r="H1203" s="33" t="s">
        <v>10781</v>
      </c>
    </row>
    <row r="1204" spans="1:8">
      <c r="A1204" s="33" t="s">
        <v>13115</v>
      </c>
      <c r="B1204" s="34" t="b">
        <v>1</v>
      </c>
      <c r="C1204" s="33">
        <f t="shared" si="42"/>
        <v>31</v>
      </c>
      <c r="D1204" s="33" t="s">
        <v>388</v>
      </c>
      <c r="E1204" s="33" t="s">
        <v>423</v>
      </c>
      <c r="F1204" s="33" t="s">
        <v>13116</v>
      </c>
      <c r="G1204" s="33" t="str">
        <f t="shared" si="43"/>
        <v>광주명화동</v>
      </c>
      <c r="H1204" s="33" t="s">
        <v>10781</v>
      </c>
    </row>
    <row r="1205" spans="1:8">
      <c r="A1205" s="33" t="s">
        <v>13117</v>
      </c>
      <c r="B1205" s="34" t="b">
        <v>1</v>
      </c>
      <c r="C1205" s="33">
        <f t="shared" si="42"/>
        <v>31</v>
      </c>
      <c r="D1205" s="33" t="s">
        <v>388</v>
      </c>
      <c r="E1205" s="33" t="s">
        <v>423</v>
      </c>
      <c r="F1205" s="33" t="s">
        <v>12177</v>
      </c>
      <c r="G1205" s="33" t="str">
        <f t="shared" si="43"/>
        <v>광주동산동</v>
      </c>
      <c r="H1205" s="33" t="s">
        <v>10781</v>
      </c>
    </row>
    <row r="1206" spans="1:8">
      <c r="A1206" s="33" t="s">
        <v>13118</v>
      </c>
      <c r="B1206" s="34" t="b">
        <v>1</v>
      </c>
      <c r="C1206" s="33">
        <f t="shared" si="42"/>
        <v>31</v>
      </c>
      <c r="D1206" s="33" t="s">
        <v>388</v>
      </c>
      <c r="E1206" s="33" t="s">
        <v>423</v>
      </c>
      <c r="F1206" s="33" t="s">
        <v>12066</v>
      </c>
      <c r="G1206" s="33" t="str">
        <f t="shared" si="43"/>
        <v>광주연산동</v>
      </c>
      <c r="H1206" s="33" t="s">
        <v>10781</v>
      </c>
    </row>
    <row r="1207" spans="1:8">
      <c r="A1207" s="33" t="s">
        <v>13119</v>
      </c>
      <c r="B1207" s="34" t="b">
        <v>1</v>
      </c>
      <c r="C1207" s="33">
        <f t="shared" si="42"/>
        <v>31</v>
      </c>
      <c r="D1207" s="33" t="s">
        <v>388</v>
      </c>
      <c r="E1207" s="33" t="s">
        <v>423</v>
      </c>
      <c r="F1207" s="33" t="s">
        <v>13120</v>
      </c>
      <c r="G1207" s="33" t="str">
        <f t="shared" si="43"/>
        <v>광주도덕동</v>
      </c>
      <c r="H1207" s="33" t="s">
        <v>10781</v>
      </c>
    </row>
    <row r="1208" spans="1:8">
      <c r="A1208" s="33" t="s">
        <v>13121</v>
      </c>
      <c r="B1208" s="34" t="b">
        <v>1</v>
      </c>
      <c r="C1208" s="33">
        <f t="shared" si="42"/>
        <v>31</v>
      </c>
      <c r="D1208" s="33" t="s">
        <v>388</v>
      </c>
      <c r="E1208" s="33" t="s">
        <v>423</v>
      </c>
      <c r="F1208" s="33" t="s">
        <v>13122</v>
      </c>
      <c r="G1208" s="33" t="str">
        <f t="shared" si="43"/>
        <v>광주송산동</v>
      </c>
      <c r="H1208" s="33" t="s">
        <v>10781</v>
      </c>
    </row>
    <row r="1209" spans="1:8">
      <c r="A1209" s="33" t="s">
        <v>13123</v>
      </c>
      <c r="B1209" s="34" t="b">
        <v>1</v>
      </c>
      <c r="C1209" s="33">
        <f t="shared" si="42"/>
        <v>31</v>
      </c>
      <c r="D1209" s="33" t="s">
        <v>388</v>
      </c>
      <c r="E1209" s="33" t="s">
        <v>423</v>
      </c>
      <c r="F1209" s="33" t="s">
        <v>13124</v>
      </c>
      <c r="G1209" s="33" t="str">
        <f t="shared" si="43"/>
        <v>광주지평동</v>
      </c>
      <c r="H1209" s="33" t="s">
        <v>10781</v>
      </c>
    </row>
    <row r="1210" spans="1:8">
      <c r="A1210" s="33" t="s">
        <v>13125</v>
      </c>
      <c r="B1210" s="34" t="b">
        <v>1</v>
      </c>
      <c r="C1210" s="33">
        <f t="shared" si="42"/>
        <v>31</v>
      </c>
      <c r="D1210" s="33" t="s">
        <v>388</v>
      </c>
      <c r="E1210" s="33" t="s">
        <v>423</v>
      </c>
      <c r="F1210" s="33" t="s">
        <v>13126</v>
      </c>
      <c r="G1210" s="33" t="str">
        <f t="shared" si="43"/>
        <v>광주오운동</v>
      </c>
      <c r="H1210" s="33" t="s">
        <v>10781</v>
      </c>
    </row>
    <row r="1211" spans="1:8">
      <c r="A1211" s="33" t="s">
        <v>13127</v>
      </c>
      <c r="B1211" s="34" t="b">
        <v>1</v>
      </c>
      <c r="C1211" s="33">
        <f t="shared" si="42"/>
        <v>31</v>
      </c>
      <c r="D1211" s="33" t="s">
        <v>388</v>
      </c>
      <c r="E1211" s="33" t="s">
        <v>423</v>
      </c>
      <c r="F1211" s="33" t="s">
        <v>13128</v>
      </c>
      <c r="G1211" s="33" t="str">
        <f t="shared" si="43"/>
        <v>광주삼거동</v>
      </c>
      <c r="H1211" s="33" t="s">
        <v>10781</v>
      </c>
    </row>
    <row r="1212" spans="1:8">
      <c r="A1212" s="33" t="s">
        <v>13129</v>
      </c>
      <c r="B1212" s="34" t="b">
        <v>1</v>
      </c>
      <c r="C1212" s="33">
        <f t="shared" si="42"/>
        <v>31</v>
      </c>
      <c r="D1212" s="33" t="s">
        <v>388</v>
      </c>
      <c r="E1212" s="33" t="s">
        <v>423</v>
      </c>
      <c r="F1212" s="33" t="s">
        <v>12858</v>
      </c>
      <c r="G1212" s="33" t="str">
        <f t="shared" si="43"/>
        <v>광주양동</v>
      </c>
      <c r="H1212" s="33" t="s">
        <v>10781</v>
      </c>
    </row>
    <row r="1213" spans="1:8">
      <c r="A1213" s="33" t="s">
        <v>13130</v>
      </c>
      <c r="B1213" s="34" t="b">
        <v>1</v>
      </c>
      <c r="C1213" s="33">
        <f t="shared" si="42"/>
        <v>31</v>
      </c>
      <c r="D1213" s="33" t="s">
        <v>388</v>
      </c>
      <c r="E1213" s="33" t="s">
        <v>423</v>
      </c>
      <c r="F1213" s="33" t="s">
        <v>13131</v>
      </c>
      <c r="G1213" s="33" t="str">
        <f t="shared" si="43"/>
        <v>광주내산동</v>
      </c>
      <c r="H1213" s="33" t="s">
        <v>10781</v>
      </c>
    </row>
    <row r="1214" spans="1:8">
      <c r="A1214" s="33" t="s">
        <v>13132</v>
      </c>
      <c r="B1214" s="34" t="b">
        <v>1</v>
      </c>
      <c r="C1214" s="33">
        <f t="shared" si="42"/>
        <v>31</v>
      </c>
      <c r="D1214" s="33" t="s">
        <v>388</v>
      </c>
      <c r="E1214" s="33" t="s">
        <v>423</v>
      </c>
      <c r="F1214" s="33" t="s">
        <v>13133</v>
      </c>
      <c r="G1214" s="33" t="str">
        <f t="shared" si="43"/>
        <v>광주대산동</v>
      </c>
      <c r="H1214" s="33" t="s">
        <v>10781</v>
      </c>
    </row>
    <row r="1215" spans="1:8">
      <c r="A1215" s="33" t="s">
        <v>13134</v>
      </c>
      <c r="B1215" s="34" t="b">
        <v>1</v>
      </c>
      <c r="C1215" s="33">
        <f t="shared" si="42"/>
        <v>31</v>
      </c>
      <c r="D1215" s="33" t="s">
        <v>388</v>
      </c>
      <c r="E1215" s="33" t="s">
        <v>423</v>
      </c>
      <c r="F1215" s="33" t="s">
        <v>13135</v>
      </c>
      <c r="G1215" s="33" t="str">
        <f t="shared" si="43"/>
        <v>광주송학동</v>
      </c>
      <c r="H1215" s="33" t="s">
        <v>10781</v>
      </c>
    </row>
    <row r="1216" spans="1:8">
      <c r="A1216" s="33" t="s">
        <v>13136</v>
      </c>
      <c r="B1216" s="34" t="b">
        <v>1</v>
      </c>
      <c r="C1216" s="33">
        <f t="shared" si="42"/>
        <v>31</v>
      </c>
      <c r="D1216" s="33" t="s">
        <v>388</v>
      </c>
      <c r="E1216" s="33" t="s">
        <v>423</v>
      </c>
      <c r="F1216" s="33" t="s">
        <v>13137</v>
      </c>
      <c r="G1216" s="33" t="str">
        <f t="shared" si="43"/>
        <v>광주신동</v>
      </c>
      <c r="H1216" s="33" t="s">
        <v>10781</v>
      </c>
    </row>
    <row r="1217" spans="1:8">
      <c r="A1217" s="33" t="s">
        <v>13138</v>
      </c>
      <c r="B1217" s="34" t="b">
        <v>1</v>
      </c>
      <c r="C1217" s="33">
        <f t="shared" si="42"/>
        <v>31</v>
      </c>
      <c r="D1217" s="33" t="s">
        <v>388</v>
      </c>
      <c r="E1217" s="33" t="s">
        <v>423</v>
      </c>
      <c r="F1217" s="33" t="s">
        <v>13139</v>
      </c>
      <c r="G1217" s="33" t="str">
        <f t="shared" si="43"/>
        <v>광주삼도동</v>
      </c>
      <c r="H1217" s="33" t="s">
        <v>10781</v>
      </c>
    </row>
    <row r="1218" spans="1:8">
      <c r="A1218" s="33" t="s">
        <v>13140</v>
      </c>
      <c r="B1218" s="34" t="b">
        <v>1</v>
      </c>
      <c r="C1218" s="33">
        <f t="shared" ref="C1218:C1281" si="44">_xlfn.XLOOKUP(D1218,I:I,J:J)</f>
        <v>31</v>
      </c>
      <c r="D1218" s="33" t="s">
        <v>388</v>
      </c>
      <c r="E1218" s="33" t="s">
        <v>423</v>
      </c>
      <c r="F1218" s="33" t="s">
        <v>12002</v>
      </c>
      <c r="G1218" s="33" t="str">
        <f t="shared" si="43"/>
        <v>광주남산동</v>
      </c>
      <c r="H1218" s="33" t="s">
        <v>10781</v>
      </c>
    </row>
    <row r="1219" spans="1:8">
      <c r="A1219" s="33" t="s">
        <v>13141</v>
      </c>
      <c r="B1219" s="34" t="b">
        <v>1</v>
      </c>
      <c r="C1219" s="33">
        <f t="shared" si="44"/>
        <v>31</v>
      </c>
      <c r="D1219" s="33" t="s">
        <v>388</v>
      </c>
      <c r="E1219" s="33" t="s">
        <v>423</v>
      </c>
      <c r="F1219" s="33" t="s">
        <v>13142</v>
      </c>
      <c r="G1219" s="33" t="str">
        <f t="shared" si="43"/>
        <v>광주송치동</v>
      </c>
      <c r="H1219" s="33" t="s">
        <v>10781</v>
      </c>
    </row>
    <row r="1220" spans="1:8">
      <c r="A1220" s="33" t="s">
        <v>13143</v>
      </c>
      <c r="B1220" s="34" t="b">
        <v>1</v>
      </c>
      <c r="C1220" s="33">
        <f t="shared" si="44"/>
        <v>31</v>
      </c>
      <c r="D1220" s="33" t="s">
        <v>388</v>
      </c>
      <c r="E1220" s="33" t="s">
        <v>423</v>
      </c>
      <c r="F1220" s="33" t="s">
        <v>12812</v>
      </c>
      <c r="G1220" s="33" t="str">
        <f t="shared" si="43"/>
        <v>광주산수동</v>
      </c>
      <c r="H1220" s="33" t="s">
        <v>10781</v>
      </c>
    </row>
    <row r="1221" spans="1:8">
      <c r="A1221" s="33" t="s">
        <v>13144</v>
      </c>
      <c r="B1221" s="34" t="b">
        <v>1</v>
      </c>
      <c r="C1221" s="33">
        <f t="shared" si="44"/>
        <v>31</v>
      </c>
      <c r="D1221" s="33" t="s">
        <v>388</v>
      </c>
      <c r="E1221" s="33" t="s">
        <v>423</v>
      </c>
      <c r="F1221" s="33" t="s">
        <v>12004</v>
      </c>
      <c r="G1221" s="33" t="str">
        <f t="shared" si="43"/>
        <v>광주선동</v>
      </c>
      <c r="H1221" s="33" t="s">
        <v>10781</v>
      </c>
    </row>
    <row r="1222" spans="1:8">
      <c r="A1222" s="33" t="s">
        <v>13145</v>
      </c>
      <c r="B1222" s="34" t="b">
        <v>1</v>
      </c>
      <c r="C1222" s="33">
        <f t="shared" si="44"/>
        <v>31</v>
      </c>
      <c r="D1222" s="33" t="s">
        <v>388</v>
      </c>
      <c r="E1222" s="33" t="s">
        <v>423</v>
      </c>
      <c r="F1222" s="33" t="s">
        <v>12399</v>
      </c>
      <c r="G1222" s="33" t="str">
        <f t="shared" si="43"/>
        <v>광주지산동</v>
      </c>
      <c r="H1222" s="33" t="s">
        <v>10781</v>
      </c>
    </row>
    <row r="1223" spans="1:8">
      <c r="A1223" s="33" t="s">
        <v>13146</v>
      </c>
      <c r="B1223" s="34" t="b">
        <v>1</v>
      </c>
      <c r="C1223" s="33">
        <f t="shared" si="44"/>
        <v>31</v>
      </c>
      <c r="D1223" s="33" t="s">
        <v>388</v>
      </c>
      <c r="E1223" s="33" t="s">
        <v>423</v>
      </c>
      <c r="F1223" s="33" t="s">
        <v>13147</v>
      </c>
      <c r="G1223" s="33" t="str">
        <f t="shared" si="43"/>
        <v>광주왕동</v>
      </c>
      <c r="H1223" s="33" t="s">
        <v>10781</v>
      </c>
    </row>
    <row r="1224" spans="1:8">
      <c r="A1224" s="33" t="s">
        <v>13148</v>
      </c>
      <c r="B1224" s="34" t="b">
        <v>1</v>
      </c>
      <c r="C1224" s="33">
        <f t="shared" si="44"/>
        <v>31</v>
      </c>
      <c r="D1224" s="33" t="s">
        <v>388</v>
      </c>
      <c r="E1224" s="33" t="s">
        <v>423</v>
      </c>
      <c r="F1224" s="33" t="s">
        <v>13149</v>
      </c>
      <c r="G1224" s="33" t="str">
        <f t="shared" si="43"/>
        <v>광주북산동</v>
      </c>
      <c r="H1224" s="33" t="s">
        <v>10781</v>
      </c>
    </row>
    <row r="1225" spans="1:8">
      <c r="A1225" s="33" t="s">
        <v>13150</v>
      </c>
      <c r="B1225" s="34" t="b">
        <v>1</v>
      </c>
      <c r="C1225" s="33">
        <f t="shared" si="44"/>
        <v>31</v>
      </c>
      <c r="D1225" s="33" t="s">
        <v>388</v>
      </c>
      <c r="E1225" s="33" t="s">
        <v>423</v>
      </c>
      <c r="F1225" s="33" t="s">
        <v>13151</v>
      </c>
      <c r="G1225" s="33" t="str">
        <f t="shared" si="43"/>
        <v>광주명도동</v>
      </c>
      <c r="H1225" s="33" t="s">
        <v>10781</v>
      </c>
    </row>
    <row r="1226" spans="1:8">
      <c r="A1226" s="33" t="s">
        <v>13152</v>
      </c>
      <c r="B1226" s="34" t="b">
        <v>1</v>
      </c>
      <c r="C1226" s="33">
        <f t="shared" si="44"/>
        <v>31</v>
      </c>
      <c r="D1226" s="33" t="s">
        <v>388</v>
      </c>
      <c r="E1226" s="33" t="s">
        <v>423</v>
      </c>
      <c r="F1226" s="33" t="s">
        <v>12237</v>
      </c>
      <c r="G1226" s="33" t="str">
        <f t="shared" si="43"/>
        <v>광주동호동</v>
      </c>
      <c r="H1226" s="33" t="s">
        <v>10781</v>
      </c>
    </row>
    <row r="1227" spans="1:8">
      <c r="A1227" s="33" t="s">
        <v>13153</v>
      </c>
      <c r="B1227" s="34" t="b">
        <v>1</v>
      </c>
      <c r="C1227" s="33">
        <f t="shared" si="44"/>
        <v>31</v>
      </c>
      <c r="D1227" s="33" t="s">
        <v>388</v>
      </c>
      <c r="E1227" s="33" t="s">
        <v>423</v>
      </c>
      <c r="F1227" s="33" t="s">
        <v>13154</v>
      </c>
      <c r="G1227" s="33" t="str">
        <f t="shared" si="43"/>
        <v>광주덕림동</v>
      </c>
      <c r="H1227" s="33" t="s">
        <v>10781</v>
      </c>
    </row>
    <row r="1228" spans="1:8">
      <c r="A1228" s="33" t="s">
        <v>13155</v>
      </c>
      <c r="B1228" s="34" t="b">
        <v>1</v>
      </c>
      <c r="C1228" s="33">
        <f t="shared" si="44"/>
        <v>31</v>
      </c>
      <c r="D1228" s="33" t="s">
        <v>388</v>
      </c>
      <c r="E1228" s="33" t="s">
        <v>423</v>
      </c>
      <c r="F1228" s="33" t="s">
        <v>12998</v>
      </c>
      <c r="G1228" s="33" t="str">
        <f t="shared" si="43"/>
        <v>광주양산동</v>
      </c>
      <c r="H1228" s="33" t="s">
        <v>10781</v>
      </c>
    </row>
    <row r="1229" spans="1:8">
      <c r="A1229" s="33" t="s">
        <v>13156</v>
      </c>
      <c r="B1229" s="34" t="b">
        <v>1</v>
      </c>
      <c r="C1229" s="33">
        <f t="shared" si="44"/>
        <v>31</v>
      </c>
      <c r="D1229" s="33" t="s">
        <v>388</v>
      </c>
      <c r="E1229" s="33" t="s">
        <v>423</v>
      </c>
      <c r="F1229" s="33" t="s">
        <v>12960</v>
      </c>
      <c r="G1229" s="33" t="str">
        <f t="shared" si="43"/>
        <v>광주동림동</v>
      </c>
      <c r="H1229" s="33" t="s">
        <v>10781</v>
      </c>
    </row>
    <row r="1230" spans="1:8">
      <c r="A1230" s="33" t="s">
        <v>13157</v>
      </c>
      <c r="B1230" s="34" t="b">
        <v>1</v>
      </c>
      <c r="C1230" s="33">
        <f t="shared" si="44"/>
        <v>31</v>
      </c>
      <c r="D1230" s="33" t="s">
        <v>388</v>
      </c>
      <c r="E1230" s="33" t="s">
        <v>423</v>
      </c>
      <c r="F1230" s="33" t="s">
        <v>13158</v>
      </c>
      <c r="G1230" s="33" t="str">
        <f t="shared" ref="G1230:G1293" si="45">D1230&amp;F1230</f>
        <v>광주오선동</v>
      </c>
      <c r="H1230" s="33" t="s">
        <v>10781</v>
      </c>
    </row>
    <row r="1231" spans="1:8">
      <c r="A1231" s="33" t="s">
        <v>13159</v>
      </c>
      <c r="B1231" s="34" t="b">
        <v>1</v>
      </c>
      <c r="C1231" s="33">
        <f t="shared" si="44"/>
        <v>21</v>
      </c>
      <c r="D1231" s="33" t="s">
        <v>288</v>
      </c>
      <c r="E1231" s="33" t="s">
        <v>289</v>
      </c>
      <c r="F1231" s="33" t="s">
        <v>13160</v>
      </c>
      <c r="G1231" s="33" t="str">
        <f t="shared" si="45"/>
        <v>대전원동</v>
      </c>
      <c r="H1231" s="33" t="s">
        <v>10781</v>
      </c>
    </row>
    <row r="1232" spans="1:8">
      <c r="A1232" s="33" t="s">
        <v>13161</v>
      </c>
      <c r="B1232" s="34" t="b">
        <v>1</v>
      </c>
      <c r="C1232" s="33">
        <f t="shared" si="44"/>
        <v>21</v>
      </c>
      <c r="D1232" s="33" t="s">
        <v>288</v>
      </c>
      <c r="E1232" s="33" t="s">
        <v>289</v>
      </c>
      <c r="F1232" s="33" t="s">
        <v>13162</v>
      </c>
      <c r="G1232" s="33" t="str">
        <f t="shared" si="45"/>
        <v>대전인동</v>
      </c>
      <c r="H1232" s="33" t="s">
        <v>10781</v>
      </c>
    </row>
    <row r="1233" spans="1:8">
      <c r="A1233" s="33" t="s">
        <v>13163</v>
      </c>
      <c r="B1233" s="34" t="b">
        <v>1</v>
      </c>
      <c r="C1233" s="33">
        <f t="shared" si="44"/>
        <v>21</v>
      </c>
      <c r="D1233" s="33" t="s">
        <v>288</v>
      </c>
      <c r="E1233" s="33" t="s">
        <v>289</v>
      </c>
      <c r="F1233" s="33" t="s">
        <v>13164</v>
      </c>
      <c r="G1233" s="33" t="str">
        <f t="shared" si="45"/>
        <v>대전효동</v>
      </c>
      <c r="H1233" s="33" t="s">
        <v>10781</v>
      </c>
    </row>
    <row r="1234" spans="1:8">
      <c r="A1234" s="33" t="s">
        <v>13165</v>
      </c>
      <c r="B1234" s="34" t="b">
        <v>1</v>
      </c>
      <c r="C1234" s="33">
        <f t="shared" si="44"/>
        <v>21</v>
      </c>
      <c r="D1234" s="33" t="s">
        <v>288</v>
      </c>
      <c r="E1234" s="33" t="s">
        <v>289</v>
      </c>
      <c r="F1234" s="33" t="s">
        <v>13166</v>
      </c>
      <c r="G1234" s="33" t="str">
        <f t="shared" si="45"/>
        <v>대전천동</v>
      </c>
      <c r="H1234" s="33" t="s">
        <v>10781</v>
      </c>
    </row>
    <row r="1235" spans="1:8">
      <c r="A1235" s="33" t="s">
        <v>13167</v>
      </c>
      <c r="B1235" s="34" t="b">
        <v>1</v>
      </c>
      <c r="C1235" s="33">
        <f t="shared" si="44"/>
        <v>21</v>
      </c>
      <c r="D1235" s="33" t="s">
        <v>288</v>
      </c>
      <c r="E1235" s="33" t="s">
        <v>289</v>
      </c>
      <c r="F1235" s="33" t="s">
        <v>13168</v>
      </c>
      <c r="G1235" s="33" t="str">
        <f t="shared" si="45"/>
        <v>대전가오동</v>
      </c>
      <c r="H1235" s="33" t="s">
        <v>10781</v>
      </c>
    </row>
    <row r="1236" spans="1:8">
      <c r="A1236" s="33" t="s">
        <v>13169</v>
      </c>
      <c r="B1236" s="34" t="b">
        <v>1</v>
      </c>
      <c r="C1236" s="33">
        <f t="shared" si="44"/>
        <v>21</v>
      </c>
      <c r="D1236" s="33" t="s">
        <v>288</v>
      </c>
      <c r="E1236" s="33" t="s">
        <v>289</v>
      </c>
      <c r="F1236" s="33" t="s">
        <v>13170</v>
      </c>
      <c r="G1236" s="33" t="str">
        <f t="shared" si="45"/>
        <v>대전신흥동</v>
      </c>
      <c r="H1236" s="33" t="s">
        <v>10781</v>
      </c>
    </row>
    <row r="1237" spans="1:8">
      <c r="A1237" s="33" t="s">
        <v>13171</v>
      </c>
      <c r="B1237" s="34" t="b">
        <v>1</v>
      </c>
      <c r="C1237" s="33">
        <f t="shared" si="44"/>
        <v>21</v>
      </c>
      <c r="D1237" s="33" t="s">
        <v>288</v>
      </c>
      <c r="E1237" s="33" t="s">
        <v>289</v>
      </c>
      <c r="F1237" s="33" t="s">
        <v>13172</v>
      </c>
      <c r="G1237" s="33" t="str">
        <f t="shared" si="45"/>
        <v>대전판암동</v>
      </c>
      <c r="H1237" s="33" t="s">
        <v>10781</v>
      </c>
    </row>
    <row r="1238" spans="1:8">
      <c r="A1238" s="33" t="s">
        <v>13173</v>
      </c>
      <c r="B1238" s="34" t="b">
        <v>1</v>
      </c>
      <c r="C1238" s="33">
        <f t="shared" si="44"/>
        <v>21</v>
      </c>
      <c r="D1238" s="33" t="s">
        <v>288</v>
      </c>
      <c r="E1238" s="33" t="s">
        <v>289</v>
      </c>
      <c r="F1238" s="33" t="s">
        <v>13174</v>
      </c>
      <c r="G1238" s="33" t="str">
        <f t="shared" si="45"/>
        <v>대전삼정동</v>
      </c>
      <c r="H1238" s="33" t="s">
        <v>10781</v>
      </c>
    </row>
    <row r="1239" spans="1:8">
      <c r="A1239" s="33" t="s">
        <v>13175</v>
      </c>
      <c r="B1239" s="34" t="b">
        <v>1</v>
      </c>
      <c r="C1239" s="33">
        <f t="shared" si="44"/>
        <v>21</v>
      </c>
      <c r="D1239" s="33" t="s">
        <v>288</v>
      </c>
      <c r="E1239" s="33" t="s">
        <v>289</v>
      </c>
      <c r="F1239" s="33" t="s">
        <v>13176</v>
      </c>
      <c r="G1239" s="33" t="str">
        <f t="shared" si="45"/>
        <v>대전용운동</v>
      </c>
      <c r="H1239" s="33" t="s">
        <v>10781</v>
      </c>
    </row>
    <row r="1240" spans="1:8">
      <c r="A1240" s="33" t="s">
        <v>13177</v>
      </c>
      <c r="B1240" s="34" t="b">
        <v>1</v>
      </c>
      <c r="C1240" s="33">
        <f t="shared" si="44"/>
        <v>21</v>
      </c>
      <c r="D1240" s="33" t="s">
        <v>288</v>
      </c>
      <c r="E1240" s="33" t="s">
        <v>289</v>
      </c>
      <c r="F1240" s="33" t="s">
        <v>13178</v>
      </c>
      <c r="G1240" s="33" t="str">
        <f t="shared" si="45"/>
        <v>대전대동</v>
      </c>
      <c r="H1240" s="33" t="s">
        <v>10781</v>
      </c>
    </row>
    <row r="1241" spans="1:8">
      <c r="A1241" s="33" t="s">
        <v>13179</v>
      </c>
      <c r="B1241" s="34" t="b">
        <v>1</v>
      </c>
      <c r="C1241" s="33">
        <f t="shared" si="44"/>
        <v>21</v>
      </c>
      <c r="D1241" s="33" t="s">
        <v>288</v>
      </c>
      <c r="E1241" s="33" t="s">
        <v>289</v>
      </c>
      <c r="F1241" s="33" t="s">
        <v>11233</v>
      </c>
      <c r="G1241" s="33" t="str">
        <f t="shared" si="45"/>
        <v>대전자양동</v>
      </c>
      <c r="H1241" s="33" t="s">
        <v>10781</v>
      </c>
    </row>
    <row r="1242" spans="1:8">
      <c r="A1242" s="33" t="s">
        <v>13180</v>
      </c>
      <c r="B1242" s="34" t="b">
        <v>1</v>
      </c>
      <c r="C1242" s="33">
        <f t="shared" si="44"/>
        <v>21</v>
      </c>
      <c r="D1242" s="33" t="s">
        <v>288</v>
      </c>
      <c r="E1242" s="33" t="s">
        <v>289</v>
      </c>
      <c r="F1242" s="33" t="s">
        <v>12956</v>
      </c>
      <c r="G1242" s="33" t="str">
        <f t="shared" si="45"/>
        <v>대전신안동</v>
      </c>
      <c r="H1242" s="33" t="s">
        <v>10781</v>
      </c>
    </row>
    <row r="1243" spans="1:8">
      <c r="A1243" s="33" t="s">
        <v>13181</v>
      </c>
      <c r="B1243" s="34" t="b">
        <v>1</v>
      </c>
      <c r="C1243" s="33">
        <f t="shared" si="44"/>
        <v>21</v>
      </c>
      <c r="D1243" s="33" t="s">
        <v>288</v>
      </c>
      <c r="E1243" s="33" t="s">
        <v>289</v>
      </c>
      <c r="F1243" s="33" t="s">
        <v>13182</v>
      </c>
      <c r="G1243" s="33" t="str">
        <f t="shared" si="45"/>
        <v>대전소제동</v>
      </c>
      <c r="H1243" s="33" t="s">
        <v>10781</v>
      </c>
    </row>
    <row r="1244" spans="1:8">
      <c r="A1244" s="33" t="s">
        <v>13183</v>
      </c>
      <c r="B1244" s="34" t="b">
        <v>1</v>
      </c>
      <c r="C1244" s="33">
        <f t="shared" si="44"/>
        <v>21</v>
      </c>
      <c r="D1244" s="33" t="s">
        <v>288</v>
      </c>
      <c r="E1244" s="33" t="s">
        <v>289</v>
      </c>
      <c r="F1244" s="33" t="s">
        <v>11500</v>
      </c>
      <c r="G1244" s="33" t="str">
        <f t="shared" si="45"/>
        <v>대전가양동</v>
      </c>
      <c r="H1244" s="33" t="s">
        <v>10781</v>
      </c>
    </row>
    <row r="1245" spans="1:8">
      <c r="A1245" s="33" t="s">
        <v>13184</v>
      </c>
      <c r="B1245" s="34" t="b">
        <v>1</v>
      </c>
      <c r="C1245" s="33">
        <f t="shared" si="44"/>
        <v>21</v>
      </c>
      <c r="D1245" s="33" t="s">
        <v>288</v>
      </c>
      <c r="E1245" s="33" t="s">
        <v>289</v>
      </c>
      <c r="F1245" s="33" t="s">
        <v>13012</v>
      </c>
      <c r="G1245" s="33" t="str">
        <f t="shared" si="45"/>
        <v>대전용전동</v>
      </c>
      <c r="H1245" s="33" t="s">
        <v>10781</v>
      </c>
    </row>
    <row r="1246" spans="1:8">
      <c r="A1246" s="33" t="s">
        <v>13185</v>
      </c>
      <c r="B1246" s="34" t="b">
        <v>1</v>
      </c>
      <c r="C1246" s="33">
        <f t="shared" si="44"/>
        <v>21</v>
      </c>
      <c r="D1246" s="33" t="s">
        <v>288</v>
      </c>
      <c r="E1246" s="33" t="s">
        <v>289</v>
      </c>
      <c r="F1246" s="33" t="s">
        <v>13186</v>
      </c>
      <c r="G1246" s="33" t="str">
        <f t="shared" si="45"/>
        <v>대전성남동</v>
      </c>
      <c r="H1246" s="33" t="s">
        <v>10781</v>
      </c>
    </row>
    <row r="1247" spans="1:8">
      <c r="A1247" s="33" t="s">
        <v>13187</v>
      </c>
      <c r="B1247" s="34" t="b">
        <v>1</v>
      </c>
      <c r="C1247" s="33">
        <f t="shared" si="44"/>
        <v>21</v>
      </c>
      <c r="D1247" s="33" t="s">
        <v>288</v>
      </c>
      <c r="E1247" s="33" t="s">
        <v>289</v>
      </c>
      <c r="F1247" s="33" t="s">
        <v>13188</v>
      </c>
      <c r="G1247" s="33" t="str">
        <f t="shared" si="45"/>
        <v>대전홍도동</v>
      </c>
      <c r="H1247" s="33" t="s">
        <v>10781</v>
      </c>
    </row>
    <row r="1248" spans="1:8">
      <c r="A1248" s="33" t="s">
        <v>13189</v>
      </c>
      <c r="B1248" s="34" t="b">
        <v>1</v>
      </c>
      <c r="C1248" s="33">
        <f t="shared" si="44"/>
        <v>21</v>
      </c>
      <c r="D1248" s="33" t="s">
        <v>288</v>
      </c>
      <c r="E1248" s="33" t="s">
        <v>289</v>
      </c>
      <c r="F1248" s="33" t="s">
        <v>11664</v>
      </c>
      <c r="G1248" s="33" t="str">
        <f t="shared" si="45"/>
        <v>대전삼성동</v>
      </c>
      <c r="H1248" s="33" t="s">
        <v>10781</v>
      </c>
    </row>
    <row r="1249" spans="1:8">
      <c r="A1249" s="33" t="s">
        <v>13190</v>
      </c>
      <c r="B1249" s="34" t="b">
        <v>1</v>
      </c>
      <c r="C1249" s="33">
        <f t="shared" si="44"/>
        <v>21</v>
      </c>
      <c r="D1249" s="33" t="s">
        <v>288</v>
      </c>
      <c r="E1249" s="33" t="s">
        <v>289</v>
      </c>
      <c r="F1249" s="33" t="s">
        <v>11103</v>
      </c>
      <c r="G1249" s="33" t="str">
        <f t="shared" si="45"/>
        <v>대전정동</v>
      </c>
      <c r="H1249" s="33" t="s">
        <v>10781</v>
      </c>
    </row>
    <row r="1250" spans="1:8">
      <c r="A1250" s="33" t="s">
        <v>13191</v>
      </c>
      <c r="B1250" s="34" t="b">
        <v>1</v>
      </c>
      <c r="C1250" s="33">
        <f t="shared" si="44"/>
        <v>21</v>
      </c>
      <c r="D1250" s="33" t="s">
        <v>288</v>
      </c>
      <c r="E1250" s="33" t="s">
        <v>289</v>
      </c>
      <c r="F1250" s="33" t="s">
        <v>11485</v>
      </c>
      <c r="G1250" s="33" t="str">
        <f t="shared" si="45"/>
        <v>대전중동</v>
      </c>
      <c r="H1250" s="33" t="s">
        <v>10781</v>
      </c>
    </row>
    <row r="1251" spans="1:8">
      <c r="A1251" s="33" t="s">
        <v>13192</v>
      </c>
      <c r="B1251" s="34" t="b">
        <v>1</v>
      </c>
      <c r="C1251" s="33">
        <f t="shared" si="44"/>
        <v>21</v>
      </c>
      <c r="D1251" s="33" t="s">
        <v>288</v>
      </c>
      <c r="E1251" s="33" t="s">
        <v>289</v>
      </c>
      <c r="F1251" s="33" t="s">
        <v>13193</v>
      </c>
      <c r="G1251" s="33" t="str">
        <f t="shared" si="45"/>
        <v>대전추동</v>
      </c>
      <c r="H1251" s="33" t="s">
        <v>10781</v>
      </c>
    </row>
    <row r="1252" spans="1:8">
      <c r="A1252" s="33" t="s">
        <v>13194</v>
      </c>
      <c r="B1252" s="34" t="b">
        <v>1</v>
      </c>
      <c r="C1252" s="33">
        <f t="shared" si="44"/>
        <v>21</v>
      </c>
      <c r="D1252" s="33" t="s">
        <v>288</v>
      </c>
      <c r="E1252" s="33" t="s">
        <v>289</v>
      </c>
      <c r="F1252" s="33" t="s">
        <v>13195</v>
      </c>
      <c r="G1252" s="33" t="str">
        <f t="shared" si="45"/>
        <v>대전비룡동</v>
      </c>
      <c r="H1252" s="33" t="s">
        <v>10781</v>
      </c>
    </row>
    <row r="1253" spans="1:8">
      <c r="A1253" s="33" t="s">
        <v>13196</v>
      </c>
      <c r="B1253" s="34" t="b">
        <v>1</v>
      </c>
      <c r="C1253" s="33">
        <f t="shared" si="44"/>
        <v>21</v>
      </c>
      <c r="D1253" s="33" t="s">
        <v>288</v>
      </c>
      <c r="E1253" s="33" t="s">
        <v>289</v>
      </c>
      <c r="F1253" s="33" t="s">
        <v>13197</v>
      </c>
      <c r="G1253" s="33" t="str">
        <f t="shared" si="45"/>
        <v>대전주산동</v>
      </c>
      <c r="H1253" s="33" t="s">
        <v>10781</v>
      </c>
    </row>
    <row r="1254" spans="1:8">
      <c r="A1254" s="33" t="s">
        <v>13198</v>
      </c>
      <c r="B1254" s="34" t="b">
        <v>1</v>
      </c>
      <c r="C1254" s="33">
        <f t="shared" si="44"/>
        <v>21</v>
      </c>
      <c r="D1254" s="33" t="s">
        <v>288</v>
      </c>
      <c r="E1254" s="33" t="s">
        <v>289</v>
      </c>
      <c r="F1254" s="33" t="s">
        <v>12243</v>
      </c>
      <c r="G1254" s="33" t="str">
        <f t="shared" si="45"/>
        <v>대전용계동</v>
      </c>
      <c r="H1254" s="33" t="s">
        <v>10781</v>
      </c>
    </row>
    <row r="1255" spans="1:8">
      <c r="A1255" s="33" t="s">
        <v>13199</v>
      </c>
      <c r="B1255" s="34" t="b">
        <v>1</v>
      </c>
      <c r="C1255" s="33">
        <f t="shared" si="44"/>
        <v>21</v>
      </c>
      <c r="D1255" s="33" t="s">
        <v>288</v>
      </c>
      <c r="E1255" s="33" t="s">
        <v>289</v>
      </c>
      <c r="F1255" s="33" t="s">
        <v>13200</v>
      </c>
      <c r="G1255" s="33" t="str">
        <f t="shared" si="45"/>
        <v>대전마산동</v>
      </c>
      <c r="H1255" s="33" t="s">
        <v>10781</v>
      </c>
    </row>
    <row r="1256" spans="1:8">
      <c r="A1256" s="33" t="s">
        <v>13201</v>
      </c>
      <c r="B1256" s="34" t="b">
        <v>1</v>
      </c>
      <c r="C1256" s="33">
        <f t="shared" si="44"/>
        <v>21</v>
      </c>
      <c r="D1256" s="33" t="s">
        <v>288</v>
      </c>
      <c r="E1256" s="33" t="s">
        <v>289</v>
      </c>
      <c r="F1256" s="33" t="s">
        <v>13202</v>
      </c>
      <c r="G1256" s="33" t="str">
        <f t="shared" si="45"/>
        <v>대전효평동</v>
      </c>
      <c r="H1256" s="33" t="s">
        <v>10781</v>
      </c>
    </row>
    <row r="1257" spans="1:8">
      <c r="A1257" s="33" t="s">
        <v>13203</v>
      </c>
      <c r="B1257" s="34" t="b">
        <v>1</v>
      </c>
      <c r="C1257" s="33">
        <f t="shared" si="44"/>
        <v>21</v>
      </c>
      <c r="D1257" s="33" t="s">
        <v>288</v>
      </c>
      <c r="E1257" s="33" t="s">
        <v>289</v>
      </c>
      <c r="F1257" s="33" t="s">
        <v>13204</v>
      </c>
      <c r="G1257" s="33" t="str">
        <f t="shared" si="45"/>
        <v>대전직동</v>
      </c>
      <c r="H1257" s="33" t="s">
        <v>10781</v>
      </c>
    </row>
    <row r="1258" spans="1:8">
      <c r="A1258" s="33" t="s">
        <v>13205</v>
      </c>
      <c r="B1258" s="34" t="b">
        <v>1</v>
      </c>
      <c r="C1258" s="33">
        <f t="shared" si="44"/>
        <v>21</v>
      </c>
      <c r="D1258" s="33" t="s">
        <v>288</v>
      </c>
      <c r="E1258" s="33" t="s">
        <v>289</v>
      </c>
      <c r="F1258" s="33" t="s">
        <v>13206</v>
      </c>
      <c r="G1258" s="33" t="str">
        <f t="shared" si="45"/>
        <v>대전세천동</v>
      </c>
      <c r="H1258" s="33" t="s">
        <v>10781</v>
      </c>
    </row>
    <row r="1259" spans="1:8">
      <c r="A1259" s="33" t="s">
        <v>13207</v>
      </c>
      <c r="B1259" s="34" t="b">
        <v>1</v>
      </c>
      <c r="C1259" s="33">
        <f t="shared" si="44"/>
        <v>21</v>
      </c>
      <c r="D1259" s="33" t="s">
        <v>288</v>
      </c>
      <c r="E1259" s="33" t="s">
        <v>289</v>
      </c>
      <c r="F1259" s="33" t="s">
        <v>13208</v>
      </c>
      <c r="G1259" s="33" t="str">
        <f t="shared" si="45"/>
        <v>대전신상동</v>
      </c>
      <c r="H1259" s="33" t="s">
        <v>10781</v>
      </c>
    </row>
    <row r="1260" spans="1:8">
      <c r="A1260" s="33" t="s">
        <v>13209</v>
      </c>
      <c r="B1260" s="34" t="b">
        <v>1</v>
      </c>
      <c r="C1260" s="33">
        <f t="shared" si="44"/>
        <v>21</v>
      </c>
      <c r="D1260" s="33" t="s">
        <v>288</v>
      </c>
      <c r="E1260" s="33" t="s">
        <v>289</v>
      </c>
      <c r="F1260" s="33" t="s">
        <v>13210</v>
      </c>
      <c r="G1260" s="33" t="str">
        <f t="shared" si="45"/>
        <v>대전신하동</v>
      </c>
      <c r="H1260" s="33" t="s">
        <v>10781</v>
      </c>
    </row>
    <row r="1261" spans="1:8">
      <c r="A1261" s="33" t="s">
        <v>13211</v>
      </c>
      <c r="B1261" s="34" t="b">
        <v>1</v>
      </c>
      <c r="C1261" s="33">
        <f t="shared" si="44"/>
        <v>21</v>
      </c>
      <c r="D1261" s="33" t="s">
        <v>288</v>
      </c>
      <c r="E1261" s="33" t="s">
        <v>289</v>
      </c>
      <c r="F1261" s="33" t="s">
        <v>11423</v>
      </c>
      <c r="G1261" s="33" t="str">
        <f t="shared" si="45"/>
        <v>대전신촌동</v>
      </c>
      <c r="H1261" s="33" t="s">
        <v>10781</v>
      </c>
    </row>
    <row r="1262" spans="1:8">
      <c r="A1262" s="33" t="s">
        <v>13212</v>
      </c>
      <c r="B1262" s="34" t="b">
        <v>1</v>
      </c>
      <c r="C1262" s="33">
        <f t="shared" si="44"/>
        <v>21</v>
      </c>
      <c r="D1262" s="33" t="s">
        <v>288</v>
      </c>
      <c r="E1262" s="33" t="s">
        <v>289</v>
      </c>
      <c r="F1262" s="33" t="s">
        <v>13213</v>
      </c>
      <c r="G1262" s="33" t="str">
        <f t="shared" si="45"/>
        <v>대전사성동</v>
      </c>
      <c r="H1262" s="33" t="s">
        <v>10781</v>
      </c>
    </row>
    <row r="1263" spans="1:8">
      <c r="A1263" s="33" t="s">
        <v>13214</v>
      </c>
      <c r="B1263" s="34" t="b">
        <v>1</v>
      </c>
      <c r="C1263" s="33">
        <f t="shared" si="44"/>
        <v>21</v>
      </c>
      <c r="D1263" s="33" t="s">
        <v>288</v>
      </c>
      <c r="E1263" s="33" t="s">
        <v>289</v>
      </c>
      <c r="F1263" s="33" t="s">
        <v>13215</v>
      </c>
      <c r="G1263" s="33" t="str">
        <f t="shared" si="45"/>
        <v>대전내탑동</v>
      </c>
      <c r="H1263" s="33" t="s">
        <v>10781</v>
      </c>
    </row>
    <row r="1264" spans="1:8">
      <c r="A1264" s="33" t="s">
        <v>13216</v>
      </c>
      <c r="B1264" s="34" t="b">
        <v>1</v>
      </c>
      <c r="C1264" s="33">
        <f t="shared" si="44"/>
        <v>21</v>
      </c>
      <c r="D1264" s="33" t="s">
        <v>288</v>
      </c>
      <c r="E1264" s="33" t="s">
        <v>289</v>
      </c>
      <c r="F1264" s="33" t="s">
        <v>13217</v>
      </c>
      <c r="G1264" s="33" t="str">
        <f t="shared" si="45"/>
        <v>대전오동</v>
      </c>
      <c r="H1264" s="33" t="s">
        <v>10781</v>
      </c>
    </row>
    <row r="1265" spans="1:8">
      <c r="A1265" s="33" t="s">
        <v>13218</v>
      </c>
      <c r="B1265" s="34" t="b">
        <v>1</v>
      </c>
      <c r="C1265" s="33">
        <f t="shared" si="44"/>
        <v>21</v>
      </c>
      <c r="D1265" s="33" t="s">
        <v>288</v>
      </c>
      <c r="E1265" s="33" t="s">
        <v>289</v>
      </c>
      <c r="F1265" s="33" t="s">
        <v>13219</v>
      </c>
      <c r="G1265" s="33" t="str">
        <f t="shared" si="45"/>
        <v>대전주촌동</v>
      </c>
      <c r="H1265" s="33" t="s">
        <v>10781</v>
      </c>
    </row>
    <row r="1266" spans="1:8">
      <c r="A1266" s="33" t="s">
        <v>13220</v>
      </c>
      <c r="B1266" s="34" t="b">
        <v>1</v>
      </c>
      <c r="C1266" s="33">
        <f t="shared" si="44"/>
        <v>21</v>
      </c>
      <c r="D1266" s="33" t="s">
        <v>288</v>
      </c>
      <c r="E1266" s="33" t="s">
        <v>289</v>
      </c>
      <c r="F1266" s="33" t="s">
        <v>13221</v>
      </c>
      <c r="G1266" s="33" t="str">
        <f t="shared" si="45"/>
        <v>대전낭월동</v>
      </c>
      <c r="H1266" s="33" t="s">
        <v>10781</v>
      </c>
    </row>
    <row r="1267" spans="1:8">
      <c r="A1267" s="33" t="s">
        <v>13222</v>
      </c>
      <c r="B1267" s="34" t="b">
        <v>1</v>
      </c>
      <c r="C1267" s="33">
        <f t="shared" si="44"/>
        <v>21</v>
      </c>
      <c r="D1267" s="33" t="s">
        <v>288</v>
      </c>
      <c r="E1267" s="33" t="s">
        <v>289</v>
      </c>
      <c r="F1267" s="33" t="s">
        <v>13223</v>
      </c>
      <c r="G1267" s="33" t="str">
        <f t="shared" si="45"/>
        <v>대전대별동</v>
      </c>
      <c r="H1267" s="33" t="s">
        <v>10781</v>
      </c>
    </row>
    <row r="1268" spans="1:8">
      <c r="A1268" s="33" t="s">
        <v>13224</v>
      </c>
      <c r="B1268" s="34" t="b">
        <v>1</v>
      </c>
      <c r="C1268" s="33">
        <f t="shared" si="44"/>
        <v>21</v>
      </c>
      <c r="D1268" s="33" t="s">
        <v>288</v>
      </c>
      <c r="E1268" s="33" t="s">
        <v>289</v>
      </c>
      <c r="F1268" s="33" t="s">
        <v>13225</v>
      </c>
      <c r="G1268" s="33" t="str">
        <f t="shared" si="45"/>
        <v>대전이사동</v>
      </c>
      <c r="H1268" s="33" t="s">
        <v>10781</v>
      </c>
    </row>
    <row r="1269" spans="1:8">
      <c r="A1269" s="33" t="s">
        <v>13226</v>
      </c>
      <c r="B1269" s="34" t="b">
        <v>1</v>
      </c>
      <c r="C1269" s="33">
        <f t="shared" si="44"/>
        <v>21</v>
      </c>
      <c r="D1269" s="33" t="s">
        <v>288</v>
      </c>
      <c r="E1269" s="33" t="s">
        <v>289</v>
      </c>
      <c r="F1269" s="33" t="s">
        <v>13227</v>
      </c>
      <c r="G1269" s="33" t="str">
        <f t="shared" si="45"/>
        <v>대전대성동</v>
      </c>
      <c r="H1269" s="33" t="s">
        <v>10781</v>
      </c>
    </row>
    <row r="1270" spans="1:8">
      <c r="A1270" s="33" t="s">
        <v>13228</v>
      </c>
      <c r="B1270" s="34" t="b">
        <v>1</v>
      </c>
      <c r="C1270" s="33">
        <f t="shared" si="44"/>
        <v>21</v>
      </c>
      <c r="D1270" s="33" t="s">
        <v>288</v>
      </c>
      <c r="E1270" s="33" t="s">
        <v>289</v>
      </c>
      <c r="F1270" s="33" t="s">
        <v>13229</v>
      </c>
      <c r="G1270" s="33" t="str">
        <f t="shared" si="45"/>
        <v>대전장척동</v>
      </c>
      <c r="H1270" s="33" t="s">
        <v>10781</v>
      </c>
    </row>
    <row r="1271" spans="1:8">
      <c r="A1271" s="33" t="s">
        <v>13230</v>
      </c>
      <c r="B1271" s="34" t="b">
        <v>1</v>
      </c>
      <c r="C1271" s="33">
        <f t="shared" si="44"/>
        <v>21</v>
      </c>
      <c r="D1271" s="33" t="s">
        <v>288</v>
      </c>
      <c r="E1271" s="33" t="s">
        <v>289</v>
      </c>
      <c r="F1271" s="33" t="s">
        <v>13231</v>
      </c>
      <c r="G1271" s="33" t="str">
        <f t="shared" si="45"/>
        <v>대전소호동</v>
      </c>
      <c r="H1271" s="33" t="s">
        <v>10781</v>
      </c>
    </row>
    <row r="1272" spans="1:8">
      <c r="A1272" s="33" t="s">
        <v>13232</v>
      </c>
      <c r="B1272" s="34" t="b">
        <v>1</v>
      </c>
      <c r="C1272" s="33">
        <f t="shared" si="44"/>
        <v>21</v>
      </c>
      <c r="D1272" s="33" t="s">
        <v>288</v>
      </c>
      <c r="E1272" s="33" t="s">
        <v>289</v>
      </c>
      <c r="F1272" s="33" t="s">
        <v>13233</v>
      </c>
      <c r="G1272" s="33" t="str">
        <f t="shared" si="45"/>
        <v>대전구도동</v>
      </c>
      <c r="H1272" s="33" t="s">
        <v>10781</v>
      </c>
    </row>
    <row r="1273" spans="1:8">
      <c r="A1273" s="33" t="s">
        <v>13234</v>
      </c>
      <c r="B1273" s="34" t="b">
        <v>1</v>
      </c>
      <c r="C1273" s="33">
        <f t="shared" si="44"/>
        <v>21</v>
      </c>
      <c r="D1273" s="33" t="s">
        <v>288</v>
      </c>
      <c r="E1273" s="33" t="s">
        <v>289</v>
      </c>
      <c r="F1273" s="33" t="s">
        <v>13235</v>
      </c>
      <c r="G1273" s="33" t="str">
        <f t="shared" si="45"/>
        <v>대전삼괴동</v>
      </c>
      <c r="H1273" s="33" t="s">
        <v>10781</v>
      </c>
    </row>
    <row r="1274" spans="1:8">
      <c r="A1274" s="33" t="s">
        <v>13236</v>
      </c>
      <c r="B1274" s="34" t="b">
        <v>1</v>
      </c>
      <c r="C1274" s="33">
        <f t="shared" si="44"/>
        <v>21</v>
      </c>
      <c r="D1274" s="33" t="s">
        <v>288</v>
      </c>
      <c r="E1274" s="33" t="s">
        <v>289</v>
      </c>
      <c r="F1274" s="33" t="s">
        <v>13237</v>
      </c>
      <c r="G1274" s="33" t="str">
        <f t="shared" si="45"/>
        <v>대전상소동</v>
      </c>
      <c r="H1274" s="33" t="s">
        <v>10781</v>
      </c>
    </row>
    <row r="1275" spans="1:8">
      <c r="A1275" s="33" t="s">
        <v>13238</v>
      </c>
      <c r="B1275" s="34" t="b">
        <v>1</v>
      </c>
      <c r="C1275" s="33">
        <f t="shared" si="44"/>
        <v>21</v>
      </c>
      <c r="D1275" s="33" t="s">
        <v>288</v>
      </c>
      <c r="E1275" s="33" t="s">
        <v>289</v>
      </c>
      <c r="F1275" s="33" t="s">
        <v>13239</v>
      </c>
      <c r="G1275" s="33" t="str">
        <f t="shared" si="45"/>
        <v>대전하소동</v>
      </c>
      <c r="H1275" s="33" t="s">
        <v>10781</v>
      </c>
    </row>
    <row r="1276" spans="1:8">
      <c r="A1276" s="33" t="s">
        <v>13240</v>
      </c>
      <c r="B1276" s="34" t="b">
        <v>1</v>
      </c>
      <c r="C1276" s="33">
        <f t="shared" si="44"/>
        <v>21</v>
      </c>
      <c r="D1276" s="33" t="s">
        <v>288</v>
      </c>
      <c r="E1276" s="33" t="s">
        <v>302</v>
      </c>
      <c r="F1276" s="33" t="s">
        <v>13241</v>
      </c>
      <c r="G1276" s="33" t="str">
        <f t="shared" si="45"/>
        <v>대전은행동</v>
      </c>
      <c r="H1276" s="33" t="s">
        <v>10781</v>
      </c>
    </row>
    <row r="1277" spans="1:8">
      <c r="A1277" s="33" t="s">
        <v>13242</v>
      </c>
      <c r="B1277" s="34" t="b">
        <v>1</v>
      </c>
      <c r="C1277" s="33">
        <f t="shared" si="44"/>
        <v>21</v>
      </c>
      <c r="D1277" s="33" t="s">
        <v>288</v>
      </c>
      <c r="E1277" s="33" t="s">
        <v>302</v>
      </c>
      <c r="F1277" s="33" t="s">
        <v>12559</v>
      </c>
      <c r="G1277" s="33" t="str">
        <f t="shared" si="45"/>
        <v>대전선화동</v>
      </c>
      <c r="H1277" s="33" t="s">
        <v>10781</v>
      </c>
    </row>
    <row r="1278" spans="1:8">
      <c r="A1278" s="33" t="s">
        <v>13243</v>
      </c>
      <c r="B1278" s="34" t="b">
        <v>1</v>
      </c>
      <c r="C1278" s="33">
        <f t="shared" si="44"/>
        <v>21</v>
      </c>
      <c r="D1278" s="33" t="s">
        <v>288</v>
      </c>
      <c r="E1278" s="33" t="s">
        <v>302</v>
      </c>
      <c r="F1278" s="33" t="s">
        <v>11490</v>
      </c>
      <c r="G1278" s="33" t="str">
        <f t="shared" si="45"/>
        <v>대전목동</v>
      </c>
      <c r="H1278" s="33" t="s">
        <v>10781</v>
      </c>
    </row>
    <row r="1279" spans="1:8">
      <c r="A1279" s="33" t="s">
        <v>13244</v>
      </c>
      <c r="B1279" s="34" t="b">
        <v>1</v>
      </c>
      <c r="C1279" s="33">
        <f t="shared" si="44"/>
        <v>21</v>
      </c>
      <c r="D1279" s="33" t="s">
        <v>288</v>
      </c>
      <c r="E1279" s="33" t="s">
        <v>302</v>
      </c>
      <c r="F1279" s="33" t="s">
        <v>13245</v>
      </c>
      <c r="G1279" s="33" t="str">
        <f t="shared" si="45"/>
        <v>대전중촌동</v>
      </c>
      <c r="H1279" s="33" t="s">
        <v>10781</v>
      </c>
    </row>
    <row r="1280" spans="1:8">
      <c r="A1280" s="33" t="s">
        <v>13246</v>
      </c>
      <c r="B1280" s="34" t="b">
        <v>1</v>
      </c>
      <c r="C1280" s="33">
        <f t="shared" si="44"/>
        <v>21</v>
      </c>
      <c r="D1280" s="33" t="s">
        <v>288</v>
      </c>
      <c r="E1280" s="33" t="s">
        <v>302</v>
      </c>
      <c r="F1280" s="33" t="s">
        <v>11451</v>
      </c>
      <c r="G1280" s="33" t="str">
        <f t="shared" si="45"/>
        <v>대전대흥동</v>
      </c>
      <c r="H1280" s="33" t="s">
        <v>10781</v>
      </c>
    </row>
    <row r="1281" spans="1:8">
      <c r="A1281" s="33" t="s">
        <v>13247</v>
      </c>
      <c r="B1281" s="34" t="b">
        <v>1</v>
      </c>
      <c r="C1281" s="33">
        <f t="shared" si="44"/>
        <v>21</v>
      </c>
      <c r="D1281" s="33" t="s">
        <v>288</v>
      </c>
      <c r="E1281" s="33" t="s">
        <v>302</v>
      </c>
      <c r="F1281" s="33" t="s">
        <v>13248</v>
      </c>
      <c r="G1281" s="33" t="str">
        <f t="shared" si="45"/>
        <v>대전문창동</v>
      </c>
      <c r="H1281" s="33" t="s">
        <v>10781</v>
      </c>
    </row>
    <row r="1282" spans="1:8">
      <c r="A1282" s="33" t="s">
        <v>13249</v>
      </c>
      <c r="B1282" s="34" t="b">
        <v>1</v>
      </c>
      <c r="C1282" s="33">
        <f t="shared" ref="C1282:C1345" si="46">_xlfn.XLOOKUP(D1282,I:I,J:J)</f>
        <v>21</v>
      </c>
      <c r="D1282" s="33" t="s">
        <v>288</v>
      </c>
      <c r="E1282" s="33" t="s">
        <v>302</v>
      </c>
      <c r="F1282" s="33" t="s">
        <v>13250</v>
      </c>
      <c r="G1282" s="33" t="str">
        <f t="shared" si="45"/>
        <v>대전석교동</v>
      </c>
      <c r="H1282" s="33" t="s">
        <v>10781</v>
      </c>
    </row>
    <row r="1283" spans="1:8">
      <c r="A1283" s="33" t="s">
        <v>13251</v>
      </c>
      <c r="B1283" s="34" t="b">
        <v>1</v>
      </c>
      <c r="C1283" s="33">
        <f t="shared" si="46"/>
        <v>21</v>
      </c>
      <c r="D1283" s="33" t="s">
        <v>288</v>
      </c>
      <c r="E1283" s="33" t="s">
        <v>302</v>
      </c>
      <c r="F1283" s="33" t="s">
        <v>13252</v>
      </c>
      <c r="G1283" s="33" t="str">
        <f t="shared" si="45"/>
        <v>대전호동</v>
      </c>
      <c r="H1283" s="33" t="s">
        <v>10781</v>
      </c>
    </row>
    <row r="1284" spans="1:8">
      <c r="A1284" s="33" t="s">
        <v>13253</v>
      </c>
      <c r="B1284" s="34" t="b">
        <v>1</v>
      </c>
      <c r="C1284" s="33">
        <f t="shared" si="46"/>
        <v>21</v>
      </c>
      <c r="D1284" s="33" t="s">
        <v>288</v>
      </c>
      <c r="E1284" s="33" t="s">
        <v>302</v>
      </c>
      <c r="F1284" s="33" t="s">
        <v>13254</v>
      </c>
      <c r="G1284" s="33" t="str">
        <f t="shared" si="45"/>
        <v>대전옥계동</v>
      </c>
      <c r="H1284" s="33" t="s">
        <v>10781</v>
      </c>
    </row>
    <row r="1285" spans="1:8">
      <c r="A1285" s="33" t="s">
        <v>13255</v>
      </c>
      <c r="B1285" s="34" t="b">
        <v>1</v>
      </c>
      <c r="C1285" s="33">
        <f t="shared" si="46"/>
        <v>21</v>
      </c>
      <c r="D1285" s="33" t="s">
        <v>288</v>
      </c>
      <c r="E1285" s="33" t="s">
        <v>302</v>
      </c>
      <c r="F1285" s="33" t="s">
        <v>13256</v>
      </c>
      <c r="G1285" s="33" t="str">
        <f t="shared" si="45"/>
        <v>대전대사동</v>
      </c>
      <c r="H1285" s="33" t="s">
        <v>10781</v>
      </c>
    </row>
    <row r="1286" spans="1:8">
      <c r="A1286" s="33" t="s">
        <v>13257</v>
      </c>
      <c r="B1286" s="34" t="b">
        <v>1</v>
      </c>
      <c r="C1286" s="33">
        <f t="shared" si="46"/>
        <v>21</v>
      </c>
      <c r="D1286" s="33" t="s">
        <v>288</v>
      </c>
      <c r="E1286" s="33" t="s">
        <v>302</v>
      </c>
      <c r="F1286" s="33" t="s">
        <v>13258</v>
      </c>
      <c r="G1286" s="33" t="str">
        <f t="shared" si="45"/>
        <v>대전부사동</v>
      </c>
      <c r="H1286" s="33" t="s">
        <v>10781</v>
      </c>
    </row>
    <row r="1287" spans="1:8">
      <c r="A1287" s="33" t="s">
        <v>13259</v>
      </c>
      <c r="B1287" s="34" t="b">
        <v>1</v>
      </c>
      <c r="C1287" s="33">
        <f t="shared" si="46"/>
        <v>21</v>
      </c>
      <c r="D1287" s="33" t="s">
        <v>288</v>
      </c>
      <c r="E1287" s="33" t="s">
        <v>302</v>
      </c>
      <c r="F1287" s="33" t="s">
        <v>11241</v>
      </c>
      <c r="G1287" s="33" t="str">
        <f t="shared" si="45"/>
        <v>대전용두동</v>
      </c>
      <c r="H1287" s="33" t="s">
        <v>10781</v>
      </c>
    </row>
    <row r="1288" spans="1:8">
      <c r="A1288" s="33" t="s">
        <v>13260</v>
      </c>
      <c r="B1288" s="34" t="b">
        <v>1</v>
      </c>
      <c r="C1288" s="33">
        <f t="shared" si="46"/>
        <v>21</v>
      </c>
      <c r="D1288" s="33" t="s">
        <v>288</v>
      </c>
      <c r="E1288" s="33" t="s">
        <v>302</v>
      </c>
      <c r="F1288" s="33" t="s">
        <v>11530</v>
      </c>
      <c r="G1288" s="33" t="str">
        <f t="shared" si="45"/>
        <v>대전오류동</v>
      </c>
      <c r="H1288" s="33" t="s">
        <v>10781</v>
      </c>
    </row>
    <row r="1289" spans="1:8">
      <c r="A1289" s="33" t="s">
        <v>13261</v>
      </c>
      <c r="B1289" s="34" t="b">
        <v>1</v>
      </c>
      <c r="C1289" s="33">
        <f t="shared" si="46"/>
        <v>21</v>
      </c>
      <c r="D1289" s="33" t="s">
        <v>288</v>
      </c>
      <c r="E1289" s="33" t="s">
        <v>302</v>
      </c>
      <c r="F1289" s="33" t="s">
        <v>13262</v>
      </c>
      <c r="G1289" s="33" t="str">
        <f t="shared" si="45"/>
        <v>대전태평동</v>
      </c>
      <c r="H1289" s="33" t="s">
        <v>10781</v>
      </c>
    </row>
    <row r="1290" spans="1:8">
      <c r="A1290" s="33" t="s">
        <v>13263</v>
      </c>
      <c r="B1290" s="34" t="b">
        <v>1</v>
      </c>
      <c r="C1290" s="33">
        <f t="shared" si="46"/>
        <v>21</v>
      </c>
      <c r="D1290" s="33" t="s">
        <v>288</v>
      </c>
      <c r="E1290" s="33" t="s">
        <v>302</v>
      </c>
      <c r="F1290" s="33" t="s">
        <v>12457</v>
      </c>
      <c r="G1290" s="33" t="str">
        <f t="shared" si="45"/>
        <v>대전유천동</v>
      </c>
      <c r="H1290" s="33" t="s">
        <v>10781</v>
      </c>
    </row>
    <row r="1291" spans="1:8">
      <c r="A1291" s="33" t="s">
        <v>13264</v>
      </c>
      <c r="B1291" s="34" t="b">
        <v>1</v>
      </c>
      <c r="C1291" s="33">
        <f t="shared" si="46"/>
        <v>21</v>
      </c>
      <c r="D1291" s="33" t="s">
        <v>288</v>
      </c>
      <c r="E1291" s="33" t="s">
        <v>302</v>
      </c>
      <c r="F1291" s="33" t="s">
        <v>12142</v>
      </c>
      <c r="G1291" s="33" t="str">
        <f t="shared" si="45"/>
        <v>대전문화동</v>
      </c>
      <c r="H1291" s="33" t="s">
        <v>10781</v>
      </c>
    </row>
    <row r="1292" spans="1:8">
      <c r="A1292" s="33" t="s">
        <v>13265</v>
      </c>
      <c r="B1292" s="34" t="b">
        <v>1</v>
      </c>
      <c r="C1292" s="33">
        <f t="shared" si="46"/>
        <v>21</v>
      </c>
      <c r="D1292" s="33" t="s">
        <v>288</v>
      </c>
      <c r="E1292" s="33" t="s">
        <v>302</v>
      </c>
      <c r="F1292" s="33" t="s">
        <v>13266</v>
      </c>
      <c r="G1292" s="33" t="str">
        <f t="shared" si="45"/>
        <v>대전산성동</v>
      </c>
      <c r="H1292" s="33" t="s">
        <v>10781</v>
      </c>
    </row>
    <row r="1293" spans="1:8">
      <c r="A1293" s="33" t="s">
        <v>13267</v>
      </c>
      <c r="B1293" s="34" t="b">
        <v>1</v>
      </c>
      <c r="C1293" s="33">
        <f t="shared" si="46"/>
        <v>21</v>
      </c>
      <c r="D1293" s="33" t="s">
        <v>288</v>
      </c>
      <c r="E1293" s="33" t="s">
        <v>302</v>
      </c>
      <c r="F1293" s="33" t="s">
        <v>13268</v>
      </c>
      <c r="G1293" s="33" t="str">
        <f t="shared" si="45"/>
        <v>대전사정동</v>
      </c>
      <c r="H1293" s="33" t="s">
        <v>10781</v>
      </c>
    </row>
    <row r="1294" spans="1:8">
      <c r="A1294" s="33" t="s">
        <v>13269</v>
      </c>
      <c r="B1294" s="34" t="b">
        <v>1</v>
      </c>
      <c r="C1294" s="33">
        <f t="shared" si="46"/>
        <v>21</v>
      </c>
      <c r="D1294" s="33" t="s">
        <v>288</v>
      </c>
      <c r="E1294" s="33" t="s">
        <v>302</v>
      </c>
      <c r="F1294" s="33" t="s">
        <v>13270</v>
      </c>
      <c r="G1294" s="33" t="str">
        <f t="shared" ref="G1294:G1357" si="47">D1294&amp;F1294</f>
        <v>대전안영동</v>
      </c>
      <c r="H1294" s="33" t="s">
        <v>10781</v>
      </c>
    </row>
    <row r="1295" spans="1:8">
      <c r="A1295" s="33" t="s">
        <v>13271</v>
      </c>
      <c r="B1295" s="34" t="b">
        <v>1</v>
      </c>
      <c r="C1295" s="33">
        <f t="shared" si="46"/>
        <v>21</v>
      </c>
      <c r="D1295" s="33" t="s">
        <v>288</v>
      </c>
      <c r="E1295" s="33" t="s">
        <v>302</v>
      </c>
      <c r="F1295" s="33" t="s">
        <v>13272</v>
      </c>
      <c r="G1295" s="33" t="str">
        <f t="shared" si="47"/>
        <v>대전무수동</v>
      </c>
      <c r="H1295" s="33" t="s">
        <v>10781</v>
      </c>
    </row>
    <row r="1296" spans="1:8">
      <c r="A1296" s="33" t="s">
        <v>13273</v>
      </c>
      <c r="B1296" s="34" t="b">
        <v>1</v>
      </c>
      <c r="C1296" s="33">
        <f t="shared" si="46"/>
        <v>21</v>
      </c>
      <c r="D1296" s="33" t="s">
        <v>288</v>
      </c>
      <c r="E1296" s="33" t="s">
        <v>302</v>
      </c>
      <c r="F1296" s="33" t="s">
        <v>13274</v>
      </c>
      <c r="G1296" s="33" t="str">
        <f t="shared" si="47"/>
        <v>대전구완동</v>
      </c>
      <c r="H1296" s="33" t="s">
        <v>10781</v>
      </c>
    </row>
    <row r="1297" spans="1:8">
      <c r="A1297" s="33" t="s">
        <v>13275</v>
      </c>
      <c r="B1297" s="34" t="b">
        <v>1</v>
      </c>
      <c r="C1297" s="33">
        <f t="shared" si="46"/>
        <v>21</v>
      </c>
      <c r="D1297" s="33" t="s">
        <v>288</v>
      </c>
      <c r="E1297" s="33" t="s">
        <v>302</v>
      </c>
      <c r="F1297" s="33" t="s">
        <v>12328</v>
      </c>
      <c r="G1297" s="33" t="str">
        <f t="shared" si="47"/>
        <v>대전침산동</v>
      </c>
      <c r="H1297" s="33" t="s">
        <v>10781</v>
      </c>
    </row>
    <row r="1298" spans="1:8">
      <c r="A1298" s="33" t="s">
        <v>13276</v>
      </c>
      <c r="B1298" s="34" t="b">
        <v>1</v>
      </c>
      <c r="C1298" s="33">
        <f t="shared" si="46"/>
        <v>21</v>
      </c>
      <c r="D1298" s="33" t="s">
        <v>288</v>
      </c>
      <c r="E1298" s="33" t="s">
        <v>302</v>
      </c>
      <c r="F1298" s="33" t="s">
        <v>13277</v>
      </c>
      <c r="G1298" s="33" t="str">
        <f t="shared" si="47"/>
        <v>대전목달동</v>
      </c>
      <c r="H1298" s="33" t="s">
        <v>10781</v>
      </c>
    </row>
    <row r="1299" spans="1:8">
      <c r="A1299" s="33" t="s">
        <v>13278</v>
      </c>
      <c r="B1299" s="34" t="b">
        <v>1</v>
      </c>
      <c r="C1299" s="33">
        <f t="shared" si="46"/>
        <v>21</v>
      </c>
      <c r="D1299" s="33" t="s">
        <v>288</v>
      </c>
      <c r="E1299" s="33" t="s">
        <v>302</v>
      </c>
      <c r="F1299" s="33" t="s">
        <v>13279</v>
      </c>
      <c r="G1299" s="33" t="str">
        <f t="shared" si="47"/>
        <v>대전정생동</v>
      </c>
      <c r="H1299" s="33" t="s">
        <v>10781</v>
      </c>
    </row>
    <row r="1300" spans="1:8">
      <c r="A1300" s="33" t="s">
        <v>13280</v>
      </c>
      <c r="B1300" s="34" t="b">
        <v>1</v>
      </c>
      <c r="C1300" s="33">
        <f t="shared" si="46"/>
        <v>21</v>
      </c>
      <c r="D1300" s="33" t="s">
        <v>288</v>
      </c>
      <c r="E1300" s="33" t="s">
        <v>302</v>
      </c>
      <c r="F1300" s="33" t="s">
        <v>13281</v>
      </c>
      <c r="G1300" s="33" t="str">
        <f t="shared" si="47"/>
        <v>대전어남동</v>
      </c>
      <c r="H1300" s="33" t="s">
        <v>10781</v>
      </c>
    </row>
    <row r="1301" spans="1:8">
      <c r="A1301" s="33" t="s">
        <v>13282</v>
      </c>
      <c r="B1301" s="34" t="b">
        <v>1</v>
      </c>
      <c r="C1301" s="33">
        <f t="shared" si="46"/>
        <v>21</v>
      </c>
      <c r="D1301" s="33" t="s">
        <v>288</v>
      </c>
      <c r="E1301" s="33" t="s">
        <v>302</v>
      </c>
      <c r="F1301" s="33" t="s">
        <v>12819</v>
      </c>
      <c r="G1301" s="33" t="str">
        <f t="shared" si="47"/>
        <v>대전금동</v>
      </c>
      <c r="H1301" s="33" t="s">
        <v>10781</v>
      </c>
    </row>
    <row r="1302" spans="1:8">
      <c r="A1302" s="33" t="s">
        <v>13283</v>
      </c>
      <c r="B1302" s="34" t="b">
        <v>1</v>
      </c>
      <c r="C1302" s="33">
        <f t="shared" si="46"/>
        <v>21</v>
      </c>
      <c r="D1302" s="33" t="s">
        <v>288</v>
      </c>
      <c r="E1302" s="33" t="s">
        <v>435</v>
      </c>
      <c r="F1302" s="33" t="s">
        <v>13284</v>
      </c>
      <c r="G1302" s="33" t="str">
        <f t="shared" si="47"/>
        <v>대전복수동</v>
      </c>
      <c r="H1302" s="33" t="s">
        <v>10781</v>
      </c>
    </row>
    <row r="1303" spans="1:8">
      <c r="A1303" s="33" t="s">
        <v>13285</v>
      </c>
      <c r="B1303" s="34" t="b">
        <v>1</v>
      </c>
      <c r="C1303" s="33">
        <f t="shared" si="46"/>
        <v>21</v>
      </c>
      <c r="D1303" s="33" t="s">
        <v>288</v>
      </c>
      <c r="E1303" s="33" t="s">
        <v>435</v>
      </c>
      <c r="F1303" s="33" t="s">
        <v>13286</v>
      </c>
      <c r="G1303" s="33" t="str">
        <f t="shared" si="47"/>
        <v>대전변동</v>
      </c>
      <c r="H1303" s="33" t="s">
        <v>10781</v>
      </c>
    </row>
    <row r="1304" spans="1:8">
      <c r="A1304" s="33" t="s">
        <v>13287</v>
      </c>
      <c r="B1304" s="34" t="b">
        <v>1</v>
      </c>
      <c r="C1304" s="33">
        <f t="shared" si="46"/>
        <v>21</v>
      </c>
      <c r="D1304" s="33" t="s">
        <v>288</v>
      </c>
      <c r="E1304" s="33" t="s">
        <v>435</v>
      </c>
      <c r="F1304" s="33" t="s">
        <v>13288</v>
      </c>
      <c r="G1304" s="33" t="str">
        <f t="shared" si="47"/>
        <v>대전도마동</v>
      </c>
      <c r="H1304" s="33" t="s">
        <v>10781</v>
      </c>
    </row>
    <row r="1305" spans="1:8">
      <c r="A1305" s="33" t="s">
        <v>13289</v>
      </c>
      <c r="B1305" s="34" t="b">
        <v>1</v>
      </c>
      <c r="C1305" s="33">
        <f t="shared" si="46"/>
        <v>21</v>
      </c>
      <c r="D1305" s="33" t="s">
        <v>288</v>
      </c>
      <c r="E1305" s="33" t="s">
        <v>435</v>
      </c>
      <c r="F1305" s="33" t="s">
        <v>13290</v>
      </c>
      <c r="G1305" s="33" t="str">
        <f t="shared" si="47"/>
        <v>대전정림동</v>
      </c>
      <c r="H1305" s="33" t="s">
        <v>10781</v>
      </c>
    </row>
    <row r="1306" spans="1:8">
      <c r="A1306" s="33" t="s">
        <v>13291</v>
      </c>
      <c r="B1306" s="34" t="b">
        <v>1</v>
      </c>
      <c r="C1306" s="33">
        <f t="shared" si="46"/>
        <v>21</v>
      </c>
      <c r="D1306" s="33" t="s">
        <v>288</v>
      </c>
      <c r="E1306" s="33" t="s">
        <v>435</v>
      </c>
      <c r="F1306" s="33" t="s">
        <v>11159</v>
      </c>
      <c r="G1306" s="33" t="str">
        <f t="shared" si="47"/>
        <v>대전용문동</v>
      </c>
      <c r="H1306" s="33" t="s">
        <v>10781</v>
      </c>
    </row>
    <row r="1307" spans="1:8">
      <c r="A1307" s="33" t="s">
        <v>13292</v>
      </c>
      <c r="B1307" s="34" t="b">
        <v>1</v>
      </c>
      <c r="C1307" s="33">
        <f t="shared" si="46"/>
        <v>21</v>
      </c>
      <c r="D1307" s="33" t="s">
        <v>288</v>
      </c>
      <c r="E1307" s="33" t="s">
        <v>435</v>
      </c>
      <c r="F1307" s="33" t="s">
        <v>13293</v>
      </c>
      <c r="G1307" s="33" t="str">
        <f t="shared" si="47"/>
        <v>대전탄방동</v>
      </c>
      <c r="H1307" s="33" t="s">
        <v>10781</v>
      </c>
    </row>
    <row r="1308" spans="1:8">
      <c r="A1308" s="33" t="s">
        <v>13294</v>
      </c>
      <c r="B1308" s="34" t="b">
        <v>1</v>
      </c>
      <c r="C1308" s="33">
        <f t="shared" si="46"/>
        <v>21</v>
      </c>
      <c r="D1308" s="33" t="s">
        <v>288</v>
      </c>
      <c r="E1308" s="33" t="s">
        <v>435</v>
      </c>
      <c r="F1308" s="33" t="s">
        <v>11980</v>
      </c>
      <c r="G1308" s="33" t="str">
        <f t="shared" si="47"/>
        <v>대전괴정동</v>
      </c>
      <c r="H1308" s="33" t="s">
        <v>10781</v>
      </c>
    </row>
    <row r="1309" spans="1:8">
      <c r="A1309" s="33" t="s">
        <v>13295</v>
      </c>
      <c r="B1309" s="34" t="b">
        <v>1</v>
      </c>
      <c r="C1309" s="33">
        <f t="shared" si="46"/>
        <v>21</v>
      </c>
      <c r="D1309" s="33" t="s">
        <v>288</v>
      </c>
      <c r="E1309" s="33" t="s">
        <v>435</v>
      </c>
      <c r="F1309" s="33" t="s">
        <v>13296</v>
      </c>
      <c r="G1309" s="33" t="str">
        <f t="shared" si="47"/>
        <v>대전가장동</v>
      </c>
      <c r="H1309" s="33" t="s">
        <v>10781</v>
      </c>
    </row>
    <row r="1310" spans="1:8">
      <c r="A1310" s="33" t="s">
        <v>13297</v>
      </c>
      <c r="B1310" s="34" t="b">
        <v>1</v>
      </c>
      <c r="C1310" s="33">
        <f t="shared" si="46"/>
        <v>21</v>
      </c>
      <c r="D1310" s="33" t="s">
        <v>288</v>
      </c>
      <c r="E1310" s="33" t="s">
        <v>435</v>
      </c>
      <c r="F1310" s="33" t="s">
        <v>12283</v>
      </c>
      <c r="G1310" s="33" t="str">
        <f t="shared" si="47"/>
        <v>대전내동</v>
      </c>
      <c r="H1310" s="33" t="s">
        <v>10781</v>
      </c>
    </row>
    <row r="1311" spans="1:8">
      <c r="A1311" s="33" t="s">
        <v>13298</v>
      </c>
      <c r="B1311" s="34" t="b">
        <v>1</v>
      </c>
      <c r="C1311" s="33">
        <f t="shared" si="46"/>
        <v>21</v>
      </c>
      <c r="D1311" s="33" t="s">
        <v>288</v>
      </c>
      <c r="E1311" s="33" t="s">
        <v>435</v>
      </c>
      <c r="F1311" s="33" t="s">
        <v>13299</v>
      </c>
      <c r="G1311" s="33" t="str">
        <f t="shared" si="47"/>
        <v>대전갈마동</v>
      </c>
      <c r="H1311" s="33" t="s">
        <v>10781</v>
      </c>
    </row>
    <row r="1312" spans="1:8">
      <c r="A1312" s="33" t="s">
        <v>13300</v>
      </c>
      <c r="B1312" s="34" t="b">
        <v>1</v>
      </c>
      <c r="C1312" s="33">
        <f t="shared" si="46"/>
        <v>21</v>
      </c>
      <c r="D1312" s="33" t="s">
        <v>288</v>
      </c>
      <c r="E1312" s="33" t="s">
        <v>435</v>
      </c>
      <c r="F1312" s="33" t="s">
        <v>12230</v>
      </c>
      <c r="G1312" s="33" t="str">
        <f t="shared" si="47"/>
        <v>대전둔산동</v>
      </c>
      <c r="H1312" s="33" t="s">
        <v>10781</v>
      </c>
    </row>
    <row r="1313" spans="1:8">
      <c r="A1313" s="33" t="s">
        <v>13301</v>
      </c>
      <c r="B1313" s="34" t="b">
        <v>1</v>
      </c>
      <c r="C1313" s="33">
        <f t="shared" si="46"/>
        <v>21</v>
      </c>
      <c r="D1313" s="33" t="s">
        <v>288</v>
      </c>
      <c r="E1313" s="33" t="s">
        <v>435</v>
      </c>
      <c r="F1313" s="33" t="s">
        <v>13302</v>
      </c>
      <c r="G1313" s="33" t="str">
        <f t="shared" si="47"/>
        <v>대전월평동</v>
      </c>
      <c r="H1313" s="33" t="s">
        <v>10781</v>
      </c>
    </row>
    <row r="1314" spans="1:8">
      <c r="A1314" s="33" t="s">
        <v>13303</v>
      </c>
      <c r="B1314" s="34" t="b">
        <v>1</v>
      </c>
      <c r="C1314" s="33">
        <f t="shared" si="46"/>
        <v>21</v>
      </c>
      <c r="D1314" s="33" t="s">
        <v>288</v>
      </c>
      <c r="E1314" s="33" t="s">
        <v>435</v>
      </c>
      <c r="F1314" s="33" t="s">
        <v>13304</v>
      </c>
      <c r="G1314" s="33" t="str">
        <f t="shared" si="47"/>
        <v>대전가수원동</v>
      </c>
      <c r="H1314" s="33" t="s">
        <v>10781</v>
      </c>
    </row>
    <row r="1315" spans="1:8">
      <c r="A1315" s="33" t="s">
        <v>13305</v>
      </c>
      <c r="B1315" s="34" t="b">
        <v>1</v>
      </c>
      <c r="C1315" s="33">
        <f t="shared" si="46"/>
        <v>21</v>
      </c>
      <c r="D1315" s="33" t="s">
        <v>288</v>
      </c>
      <c r="E1315" s="33" t="s">
        <v>435</v>
      </c>
      <c r="F1315" s="33" t="s">
        <v>13306</v>
      </c>
      <c r="G1315" s="33" t="str">
        <f t="shared" si="47"/>
        <v>대전도안동</v>
      </c>
      <c r="H1315" s="33" t="s">
        <v>10781</v>
      </c>
    </row>
    <row r="1316" spans="1:8">
      <c r="A1316" s="33" t="s">
        <v>13307</v>
      </c>
      <c r="B1316" s="34" t="b">
        <v>1</v>
      </c>
      <c r="C1316" s="33">
        <f t="shared" si="46"/>
        <v>21</v>
      </c>
      <c r="D1316" s="33" t="s">
        <v>288</v>
      </c>
      <c r="E1316" s="33" t="s">
        <v>435</v>
      </c>
      <c r="F1316" s="33" t="s">
        <v>13308</v>
      </c>
      <c r="G1316" s="33" t="str">
        <f t="shared" si="47"/>
        <v>대전관저동</v>
      </c>
      <c r="H1316" s="33" t="s">
        <v>10781</v>
      </c>
    </row>
    <row r="1317" spans="1:8">
      <c r="A1317" s="33" t="s">
        <v>13309</v>
      </c>
      <c r="B1317" s="34" t="b">
        <v>1</v>
      </c>
      <c r="C1317" s="33">
        <f t="shared" si="46"/>
        <v>21</v>
      </c>
      <c r="D1317" s="33" t="s">
        <v>288</v>
      </c>
      <c r="E1317" s="33" t="s">
        <v>435</v>
      </c>
      <c r="F1317" s="33" t="s">
        <v>11622</v>
      </c>
      <c r="G1317" s="33" t="str">
        <f t="shared" si="47"/>
        <v>대전흑석동</v>
      </c>
      <c r="H1317" s="33" t="s">
        <v>10781</v>
      </c>
    </row>
    <row r="1318" spans="1:8">
      <c r="A1318" s="33" t="s">
        <v>13310</v>
      </c>
      <c r="B1318" s="34" t="b">
        <v>1</v>
      </c>
      <c r="C1318" s="33">
        <f t="shared" si="46"/>
        <v>21</v>
      </c>
      <c r="D1318" s="33" t="s">
        <v>288</v>
      </c>
      <c r="E1318" s="33" t="s">
        <v>435</v>
      </c>
      <c r="F1318" s="33" t="s">
        <v>13311</v>
      </c>
      <c r="G1318" s="33" t="str">
        <f t="shared" si="47"/>
        <v>대전매노동</v>
      </c>
      <c r="H1318" s="33" t="s">
        <v>10781</v>
      </c>
    </row>
    <row r="1319" spans="1:8">
      <c r="A1319" s="33" t="s">
        <v>13312</v>
      </c>
      <c r="B1319" s="34" t="b">
        <v>1</v>
      </c>
      <c r="C1319" s="33">
        <f t="shared" si="46"/>
        <v>21</v>
      </c>
      <c r="D1319" s="33" t="s">
        <v>288</v>
      </c>
      <c r="E1319" s="33" t="s">
        <v>435</v>
      </c>
      <c r="F1319" s="33" t="s">
        <v>13313</v>
      </c>
      <c r="G1319" s="33" t="str">
        <f t="shared" si="47"/>
        <v>대전산직동</v>
      </c>
      <c r="H1319" s="33" t="s">
        <v>10781</v>
      </c>
    </row>
    <row r="1320" spans="1:8">
      <c r="A1320" s="33" t="s">
        <v>13314</v>
      </c>
      <c r="B1320" s="34" t="b">
        <v>1</v>
      </c>
      <c r="C1320" s="33">
        <f t="shared" si="46"/>
        <v>21</v>
      </c>
      <c r="D1320" s="33" t="s">
        <v>288</v>
      </c>
      <c r="E1320" s="33" t="s">
        <v>435</v>
      </c>
      <c r="F1320" s="33" t="s">
        <v>11249</v>
      </c>
      <c r="G1320" s="33" t="str">
        <f t="shared" si="47"/>
        <v>대전장안동</v>
      </c>
      <c r="H1320" s="33" t="s">
        <v>10781</v>
      </c>
    </row>
    <row r="1321" spans="1:8">
      <c r="A1321" s="33" t="s">
        <v>13315</v>
      </c>
      <c r="B1321" s="34" t="b">
        <v>1</v>
      </c>
      <c r="C1321" s="33">
        <f t="shared" si="46"/>
        <v>21</v>
      </c>
      <c r="D1321" s="33" t="s">
        <v>288</v>
      </c>
      <c r="E1321" s="33" t="s">
        <v>435</v>
      </c>
      <c r="F1321" s="33" t="s">
        <v>13316</v>
      </c>
      <c r="G1321" s="33" t="str">
        <f t="shared" si="47"/>
        <v>대전평촌동</v>
      </c>
      <c r="H1321" s="33" t="s">
        <v>10781</v>
      </c>
    </row>
    <row r="1322" spans="1:8">
      <c r="A1322" s="33" t="s">
        <v>13317</v>
      </c>
      <c r="B1322" s="34" t="b">
        <v>1</v>
      </c>
      <c r="C1322" s="33">
        <f t="shared" si="46"/>
        <v>21</v>
      </c>
      <c r="D1322" s="33" t="s">
        <v>288</v>
      </c>
      <c r="E1322" s="33" t="s">
        <v>435</v>
      </c>
      <c r="F1322" s="33" t="s">
        <v>13217</v>
      </c>
      <c r="G1322" s="33" t="str">
        <f t="shared" si="47"/>
        <v>대전오동</v>
      </c>
      <c r="H1322" s="33" t="s">
        <v>10781</v>
      </c>
    </row>
    <row r="1323" spans="1:8">
      <c r="A1323" s="33" t="s">
        <v>13318</v>
      </c>
      <c r="B1323" s="34" t="b">
        <v>1</v>
      </c>
      <c r="C1323" s="33">
        <f t="shared" si="46"/>
        <v>21</v>
      </c>
      <c r="D1323" s="33" t="s">
        <v>288</v>
      </c>
      <c r="E1323" s="33" t="s">
        <v>435</v>
      </c>
      <c r="F1323" s="33" t="s">
        <v>13319</v>
      </c>
      <c r="G1323" s="33" t="str">
        <f t="shared" si="47"/>
        <v>대전우명동</v>
      </c>
      <c r="H1323" s="33" t="s">
        <v>10781</v>
      </c>
    </row>
    <row r="1324" spans="1:8">
      <c r="A1324" s="33" t="s">
        <v>13320</v>
      </c>
      <c r="B1324" s="34" t="b">
        <v>1</v>
      </c>
      <c r="C1324" s="33">
        <f t="shared" si="46"/>
        <v>21</v>
      </c>
      <c r="D1324" s="33" t="s">
        <v>288</v>
      </c>
      <c r="E1324" s="33" t="s">
        <v>435</v>
      </c>
      <c r="F1324" s="33" t="s">
        <v>13321</v>
      </c>
      <c r="G1324" s="33" t="str">
        <f t="shared" si="47"/>
        <v>대전원정동</v>
      </c>
      <c r="H1324" s="33" t="s">
        <v>10781</v>
      </c>
    </row>
    <row r="1325" spans="1:8">
      <c r="A1325" s="33" t="s">
        <v>13322</v>
      </c>
      <c r="B1325" s="34" t="b">
        <v>1</v>
      </c>
      <c r="C1325" s="33">
        <f t="shared" si="46"/>
        <v>21</v>
      </c>
      <c r="D1325" s="33" t="s">
        <v>288</v>
      </c>
      <c r="E1325" s="33" t="s">
        <v>435</v>
      </c>
      <c r="F1325" s="33" t="s">
        <v>13323</v>
      </c>
      <c r="G1325" s="33" t="str">
        <f t="shared" si="47"/>
        <v>대전용촌동</v>
      </c>
      <c r="H1325" s="33" t="s">
        <v>10781</v>
      </c>
    </row>
    <row r="1326" spans="1:8">
      <c r="A1326" s="33" t="s">
        <v>13324</v>
      </c>
      <c r="B1326" s="34" t="b">
        <v>1</v>
      </c>
      <c r="C1326" s="33">
        <f t="shared" si="46"/>
        <v>21</v>
      </c>
      <c r="D1326" s="33" t="s">
        <v>288</v>
      </c>
      <c r="E1326" s="33" t="s">
        <v>435</v>
      </c>
      <c r="F1326" s="33" t="s">
        <v>13325</v>
      </c>
      <c r="G1326" s="33" t="str">
        <f t="shared" si="47"/>
        <v>대전봉곡동</v>
      </c>
      <c r="H1326" s="33" t="s">
        <v>10781</v>
      </c>
    </row>
    <row r="1327" spans="1:8">
      <c r="A1327" s="33" t="s">
        <v>13326</v>
      </c>
      <c r="B1327" s="34" t="b">
        <v>1</v>
      </c>
      <c r="C1327" s="33">
        <f t="shared" si="46"/>
        <v>21</v>
      </c>
      <c r="D1327" s="33" t="s">
        <v>288</v>
      </c>
      <c r="E1327" s="33" t="s">
        <v>435</v>
      </c>
      <c r="F1327" s="33" t="s">
        <v>13327</v>
      </c>
      <c r="G1327" s="33" t="str">
        <f t="shared" si="47"/>
        <v>대전괴곡동</v>
      </c>
      <c r="H1327" s="33" t="s">
        <v>10781</v>
      </c>
    </row>
    <row r="1328" spans="1:8">
      <c r="A1328" s="33" t="s">
        <v>13328</v>
      </c>
      <c r="B1328" s="34" t="b">
        <v>1</v>
      </c>
      <c r="C1328" s="33">
        <f t="shared" si="46"/>
        <v>21</v>
      </c>
      <c r="D1328" s="33" t="s">
        <v>288</v>
      </c>
      <c r="E1328" s="33" t="s">
        <v>435</v>
      </c>
      <c r="F1328" s="33" t="s">
        <v>13329</v>
      </c>
      <c r="G1328" s="33" t="str">
        <f t="shared" si="47"/>
        <v>대전만년동</v>
      </c>
      <c r="H1328" s="33" t="s">
        <v>10781</v>
      </c>
    </row>
    <row r="1329" spans="1:8">
      <c r="A1329" s="33" t="s">
        <v>13330</v>
      </c>
      <c r="B1329" s="34" t="b">
        <v>1</v>
      </c>
      <c r="C1329" s="33">
        <f t="shared" si="46"/>
        <v>21</v>
      </c>
      <c r="D1329" s="33" t="s">
        <v>288</v>
      </c>
      <c r="E1329" s="33" t="s">
        <v>1637</v>
      </c>
      <c r="F1329" s="33" t="s">
        <v>13331</v>
      </c>
      <c r="G1329" s="33" t="str">
        <f t="shared" si="47"/>
        <v>대전원내동</v>
      </c>
      <c r="H1329" s="33" t="s">
        <v>10781</v>
      </c>
    </row>
    <row r="1330" spans="1:8">
      <c r="A1330" s="33" t="s">
        <v>13332</v>
      </c>
      <c r="B1330" s="34" t="b">
        <v>1</v>
      </c>
      <c r="C1330" s="33">
        <f t="shared" si="46"/>
        <v>21</v>
      </c>
      <c r="D1330" s="33" t="s">
        <v>288</v>
      </c>
      <c r="E1330" s="33" t="s">
        <v>1637</v>
      </c>
      <c r="F1330" s="33" t="s">
        <v>13333</v>
      </c>
      <c r="G1330" s="33" t="str">
        <f t="shared" si="47"/>
        <v>대전교촌동</v>
      </c>
      <c r="H1330" s="33" t="s">
        <v>10781</v>
      </c>
    </row>
    <row r="1331" spans="1:8">
      <c r="A1331" s="33" t="s">
        <v>13334</v>
      </c>
      <c r="B1331" s="34" t="b">
        <v>1</v>
      </c>
      <c r="C1331" s="33">
        <f t="shared" si="46"/>
        <v>21</v>
      </c>
      <c r="D1331" s="33" t="s">
        <v>288</v>
      </c>
      <c r="E1331" s="33" t="s">
        <v>1637</v>
      </c>
      <c r="F1331" s="33" t="s">
        <v>13335</v>
      </c>
      <c r="G1331" s="33" t="str">
        <f t="shared" si="47"/>
        <v>대전대정동</v>
      </c>
      <c r="H1331" s="33" t="s">
        <v>10781</v>
      </c>
    </row>
    <row r="1332" spans="1:8">
      <c r="A1332" s="33" t="s">
        <v>13336</v>
      </c>
      <c r="B1332" s="34" t="b">
        <v>1</v>
      </c>
      <c r="C1332" s="33">
        <f t="shared" si="46"/>
        <v>21</v>
      </c>
      <c r="D1332" s="33" t="s">
        <v>288</v>
      </c>
      <c r="E1332" s="33" t="s">
        <v>1637</v>
      </c>
      <c r="F1332" s="33" t="s">
        <v>12243</v>
      </c>
      <c r="G1332" s="33" t="str">
        <f t="shared" si="47"/>
        <v>대전용계동</v>
      </c>
      <c r="H1332" s="33" t="s">
        <v>10781</v>
      </c>
    </row>
    <row r="1333" spans="1:8">
      <c r="A1333" s="33" t="s">
        <v>13337</v>
      </c>
      <c r="B1333" s="34" t="b">
        <v>1</v>
      </c>
      <c r="C1333" s="33">
        <f t="shared" si="46"/>
        <v>21</v>
      </c>
      <c r="D1333" s="33" t="s">
        <v>288</v>
      </c>
      <c r="E1333" s="33" t="s">
        <v>1637</v>
      </c>
      <c r="F1333" s="33" t="s">
        <v>13338</v>
      </c>
      <c r="G1333" s="33" t="str">
        <f t="shared" si="47"/>
        <v>대전학하동</v>
      </c>
      <c r="H1333" s="33" t="s">
        <v>10781</v>
      </c>
    </row>
    <row r="1334" spans="1:8">
      <c r="A1334" s="33" t="s">
        <v>13339</v>
      </c>
      <c r="B1334" s="34" t="b">
        <v>1</v>
      </c>
      <c r="C1334" s="33">
        <f t="shared" si="46"/>
        <v>21</v>
      </c>
      <c r="D1334" s="33" t="s">
        <v>288</v>
      </c>
      <c r="E1334" s="33" t="s">
        <v>1637</v>
      </c>
      <c r="F1334" s="33" t="s">
        <v>12678</v>
      </c>
      <c r="G1334" s="33" t="str">
        <f t="shared" si="47"/>
        <v>대전계산동</v>
      </c>
      <c r="H1334" s="33" t="s">
        <v>10781</v>
      </c>
    </row>
    <row r="1335" spans="1:8">
      <c r="A1335" s="33" t="s">
        <v>13340</v>
      </c>
      <c r="B1335" s="34" t="b">
        <v>1</v>
      </c>
      <c r="C1335" s="33">
        <f t="shared" si="46"/>
        <v>21</v>
      </c>
      <c r="D1335" s="33" t="s">
        <v>288</v>
      </c>
      <c r="E1335" s="33" t="s">
        <v>1637</v>
      </c>
      <c r="F1335" s="33" t="s">
        <v>11271</v>
      </c>
      <c r="G1335" s="33" t="str">
        <f t="shared" si="47"/>
        <v>대전성북동</v>
      </c>
      <c r="H1335" s="33" t="s">
        <v>10781</v>
      </c>
    </row>
    <row r="1336" spans="1:8">
      <c r="A1336" s="33" t="s">
        <v>13341</v>
      </c>
      <c r="B1336" s="34" t="b">
        <v>1</v>
      </c>
      <c r="C1336" s="33">
        <f t="shared" si="46"/>
        <v>21</v>
      </c>
      <c r="D1336" s="33" t="s">
        <v>288</v>
      </c>
      <c r="E1336" s="33" t="s">
        <v>1637</v>
      </c>
      <c r="F1336" s="33" t="s">
        <v>13342</v>
      </c>
      <c r="G1336" s="33" t="str">
        <f t="shared" si="47"/>
        <v>대전세동</v>
      </c>
      <c r="H1336" s="33" t="s">
        <v>10781</v>
      </c>
    </row>
    <row r="1337" spans="1:8">
      <c r="A1337" s="33" t="s">
        <v>13343</v>
      </c>
      <c r="B1337" s="34" t="b">
        <v>1</v>
      </c>
      <c r="C1337" s="33">
        <f t="shared" si="46"/>
        <v>21</v>
      </c>
      <c r="D1337" s="33" t="s">
        <v>288</v>
      </c>
      <c r="E1337" s="33" t="s">
        <v>1637</v>
      </c>
      <c r="F1337" s="33" t="s">
        <v>11221</v>
      </c>
      <c r="G1337" s="33" t="str">
        <f t="shared" si="47"/>
        <v>대전송정동</v>
      </c>
      <c r="H1337" s="33" t="s">
        <v>10781</v>
      </c>
    </row>
    <row r="1338" spans="1:8">
      <c r="A1338" s="33" t="s">
        <v>13344</v>
      </c>
      <c r="B1338" s="34" t="b">
        <v>1</v>
      </c>
      <c r="C1338" s="33">
        <f t="shared" si="46"/>
        <v>21</v>
      </c>
      <c r="D1338" s="33" t="s">
        <v>288</v>
      </c>
      <c r="E1338" s="33" t="s">
        <v>1637</v>
      </c>
      <c r="F1338" s="33" t="s">
        <v>13345</v>
      </c>
      <c r="G1338" s="33" t="str">
        <f t="shared" si="47"/>
        <v>대전방동</v>
      </c>
      <c r="H1338" s="33" t="s">
        <v>10781</v>
      </c>
    </row>
    <row r="1339" spans="1:8">
      <c r="A1339" s="33" t="s">
        <v>13346</v>
      </c>
      <c r="B1339" s="34" t="b">
        <v>1</v>
      </c>
      <c r="C1339" s="33">
        <f t="shared" si="46"/>
        <v>21</v>
      </c>
      <c r="D1339" s="33" t="s">
        <v>288</v>
      </c>
      <c r="E1339" s="33" t="s">
        <v>1637</v>
      </c>
      <c r="F1339" s="33" t="s">
        <v>13347</v>
      </c>
      <c r="G1339" s="33" t="str">
        <f t="shared" si="47"/>
        <v>대전봉명동</v>
      </c>
      <c r="H1339" s="33" t="s">
        <v>10781</v>
      </c>
    </row>
    <row r="1340" spans="1:8">
      <c r="A1340" s="33" t="s">
        <v>13348</v>
      </c>
      <c r="B1340" s="34" t="b">
        <v>1</v>
      </c>
      <c r="C1340" s="33">
        <f t="shared" si="46"/>
        <v>21</v>
      </c>
      <c r="D1340" s="33" t="s">
        <v>288</v>
      </c>
      <c r="E1340" s="33" t="s">
        <v>1637</v>
      </c>
      <c r="F1340" s="33" t="s">
        <v>12360</v>
      </c>
      <c r="G1340" s="33" t="str">
        <f t="shared" si="47"/>
        <v>대전구암동</v>
      </c>
      <c r="H1340" s="33" t="s">
        <v>10781</v>
      </c>
    </row>
    <row r="1341" spans="1:8">
      <c r="A1341" s="33" t="s">
        <v>13349</v>
      </c>
      <c r="B1341" s="34" t="b">
        <v>1</v>
      </c>
      <c r="C1341" s="33">
        <f t="shared" si="46"/>
        <v>21</v>
      </c>
      <c r="D1341" s="33" t="s">
        <v>288</v>
      </c>
      <c r="E1341" s="33" t="s">
        <v>1637</v>
      </c>
      <c r="F1341" s="33" t="s">
        <v>13350</v>
      </c>
      <c r="G1341" s="33" t="str">
        <f t="shared" si="47"/>
        <v>대전덕명동</v>
      </c>
      <c r="H1341" s="33" t="s">
        <v>10781</v>
      </c>
    </row>
    <row r="1342" spans="1:8">
      <c r="A1342" s="33" t="s">
        <v>13351</v>
      </c>
      <c r="B1342" s="34" t="b">
        <v>1</v>
      </c>
      <c r="C1342" s="33">
        <f t="shared" si="46"/>
        <v>21</v>
      </c>
      <c r="D1342" s="33" t="s">
        <v>288</v>
      </c>
      <c r="E1342" s="33" t="s">
        <v>1637</v>
      </c>
      <c r="F1342" s="33" t="s">
        <v>13352</v>
      </c>
      <c r="G1342" s="33" t="str">
        <f t="shared" si="47"/>
        <v>대전원신흥동</v>
      </c>
      <c r="H1342" s="33" t="s">
        <v>10781</v>
      </c>
    </row>
    <row r="1343" spans="1:8">
      <c r="A1343" s="33" t="s">
        <v>13353</v>
      </c>
      <c r="B1343" s="34" t="b">
        <v>1</v>
      </c>
      <c r="C1343" s="33">
        <f t="shared" si="46"/>
        <v>21</v>
      </c>
      <c r="D1343" s="33" t="s">
        <v>288</v>
      </c>
      <c r="E1343" s="33" t="s">
        <v>1637</v>
      </c>
      <c r="F1343" s="33" t="s">
        <v>13354</v>
      </c>
      <c r="G1343" s="33" t="str">
        <f t="shared" si="47"/>
        <v>대전상대동</v>
      </c>
      <c r="H1343" s="33" t="s">
        <v>10781</v>
      </c>
    </row>
    <row r="1344" spans="1:8">
      <c r="A1344" s="33" t="s">
        <v>13355</v>
      </c>
      <c r="B1344" s="34" t="b">
        <v>1</v>
      </c>
      <c r="C1344" s="33">
        <f t="shared" si="46"/>
        <v>21</v>
      </c>
      <c r="D1344" s="33" t="s">
        <v>288</v>
      </c>
      <c r="E1344" s="33" t="s">
        <v>1637</v>
      </c>
      <c r="F1344" s="33" t="s">
        <v>13356</v>
      </c>
      <c r="G1344" s="33" t="str">
        <f t="shared" si="47"/>
        <v>대전복용동</v>
      </c>
      <c r="H1344" s="33" t="s">
        <v>10781</v>
      </c>
    </row>
    <row r="1345" spans="1:8">
      <c r="A1345" s="33" t="s">
        <v>13357</v>
      </c>
      <c r="B1345" s="34" t="b">
        <v>1</v>
      </c>
      <c r="C1345" s="33">
        <f t="shared" si="46"/>
        <v>21</v>
      </c>
      <c r="D1345" s="33" t="s">
        <v>288</v>
      </c>
      <c r="E1345" s="33" t="s">
        <v>1637</v>
      </c>
      <c r="F1345" s="33" t="s">
        <v>13358</v>
      </c>
      <c r="G1345" s="33" t="str">
        <f t="shared" si="47"/>
        <v>대전장대동</v>
      </c>
      <c r="H1345" s="33" t="s">
        <v>10781</v>
      </c>
    </row>
    <row r="1346" spans="1:8">
      <c r="A1346" s="33" t="s">
        <v>13359</v>
      </c>
      <c r="B1346" s="34" t="b">
        <v>1</v>
      </c>
      <c r="C1346" s="33">
        <f t="shared" ref="C1346:C1409" si="48">_xlfn.XLOOKUP(D1346,I:I,J:J)</f>
        <v>21</v>
      </c>
      <c r="D1346" s="33" t="s">
        <v>288</v>
      </c>
      <c r="E1346" s="33" t="s">
        <v>1637</v>
      </c>
      <c r="F1346" s="33" t="s">
        <v>13360</v>
      </c>
      <c r="G1346" s="33" t="str">
        <f t="shared" si="47"/>
        <v>대전갑동</v>
      </c>
      <c r="H1346" s="33" t="s">
        <v>10781</v>
      </c>
    </row>
    <row r="1347" spans="1:8">
      <c r="A1347" s="33" t="s">
        <v>13361</v>
      </c>
      <c r="B1347" s="34" t="b">
        <v>1</v>
      </c>
      <c r="C1347" s="33">
        <f t="shared" si="48"/>
        <v>21</v>
      </c>
      <c r="D1347" s="33" t="s">
        <v>288</v>
      </c>
      <c r="E1347" s="33" t="s">
        <v>1637</v>
      </c>
      <c r="F1347" s="33" t="s">
        <v>13362</v>
      </c>
      <c r="G1347" s="33" t="str">
        <f t="shared" si="47"/>
        <v>대전노은동</v>
      </c>
      <c r="H1347" s="33" t="s">
        <v>10781</v>
      </c>
    </row>
    <row r="1348" spans="1:8">
      <c r="A1348" s="33" t="s">
        <v>13363</v>
      </c>
      <c r="B1348" s="34" t="b">
        <v>1</v>
      </c>
      <c r="C1348" s="33">
        <f t="shared" si="48"/>
        <v>21</v>
      </c>
      <c r="D1348" s="33" t="s">
        <v>288</v>
      </c>
      <c r="E1348" s="33" t="s">
        <v>1637</v>
      </c>
      <c r="F1348" s="33" t="s">
        <v>13364</v>
      </c>
      <c r="G1348" s="33" t="str">
        <f t="shared" si="47"/>
        <v>대전지족동</v>
      </c>
      <c r="H1348" s="33" t="s">
        <v>10781</v>
      </c>
    </row>
    <row r="1349" spans="1:8">
      <c r="A1349" s="33" t="s">
        <v>13365</v>
      </c>
      <c r="B1349" s="34" t="b">
        <v>1</v>
      </c>
      <c r="C1349" s="33">
        <f t="shared" si="48"/>
        <v>21</v>
      </c>
      <c r="D1349" s="33" t="s">
        <v>288</v>
      </c>
      <c r="E1349" s="33" t="s">
        <v>1637</v>
      </c>
      <c r="F1349" s="33" t="s">
        <v>13366</v>
      </c>
      <c r="G1349" s="33" t="str">
        <f t="shared" si="47"/>
        <v>대전죽동</v>
      </c>
      <c r="H1349" s="33" t="s">
        <v>10781</v>
      </c>
    </row>
    <row r="1350" spans="1:8">
      <c r="A1350" s="33" t="s">
        <v>13367</v>
      </c>
      <c r="B1350" s="34" t="b">
        <v>1</v>
      </c>
      <c r="C1350" s="33">
        <f t="shared" si="48"/>
        <v>21</v>
      </c>
      <c r="D1350" s="33" t="s">
        <v>288</v>
      </c>
      <c r="E1350" s="33" t="s">
        <v>1637</v>
      </c>
      <c r="F1350" s="33" t="s">
        <v>11532</v>
      </c>
      <c r="G1350" s="33" t="str">
        <f t="shared" si="47"/>
        <v>대전궁동</v>
      </c>
      <c r="H1350" s="33" t="s">
        <v>10781</v>
      </c>
    </row>
    <row r="1351" spans="1:8">
      <c r="A1351" s="33" t="s">
        <v>13368</v>
      </c>
      <c r="B1351" s="34" t="b">
        <v>1</v>
      </c>
      <c r="C1351" s="33">
        <f t="shared" si="48"/>
        <v>21</v>
      </c>
      <c r="D1351" s="33" t="s">
        <v>288</v>
      </c>
      <c r="E1351" s="33" t="s">
        <v>1637</v>
      </c>
      <c r="F1351" s="33" t="s">
        <v>13369</v>
      </c>
      <c r="G1351" s="33" t="str">
        <f t="shared" si="47"/>
        <v>대전어은동</v>
      </c>
      <c r="H1351" s="33" t="s">
        <v>10781</v>
      </c>
    </row>
    <row r="1352" spans="1:8">
      <c r="A1352" s="33" t="s">
        <v>13370</v>
      </c>
      <c r="B1352" s="34" t="b">
        <v>1</v>
      </c>
      <c r="C1352" s="33">
        <f t="shared" si="48"/>
        <v>21</v>
      </c>
      <c r="D1352" s="33" t="s">
        <v>288</v>
      </c>
      <c r="E1352" s="33" t="s">
        <v>1637</v>
      </c>
      <c r="F1352" s="33" t="s">
        <v>13371</v>
      </c>
      <c r="G1352" s="33" t="str">
        <f t="shared" si="47"/>
        <v>대전구성동</v>
      </c>
      <c r="H1352" s="33" t="s">
        <v>10781</v>
      </c>
    </row>
    <row r="1353" spans="1:8">
      <c r="A1353" s="33" t="s">
        <v>13372</v>
      </c>
      <c r="B1353" s="34" t="b">
        <v>1</v>
      </c>
      <c r="C1353" s="33">
        <f t="shared" si="48"/>
        <v>21</v>
      </c>
      <c r="D1353" s="33" t="s">
        <v>288</v>
      </c>
      <c r="E1353" s="33" t="s">
        <v>1637</v>
      </c>
      <c r="F1353" s="33" t="s">
        <v>13373</v>
      </c>
      <c r="G1353" s="33" t="str">
        <f t="shared" si="47"/>
        <v>대전신성동</v>
      </c>
      <c r="H1353" s="33" t="s">
        <v>10781</v>
      </c>
    </row>
    <row r="1354" spans="1:8">
      <c r="A1354" s="33" t="s">
        <v>13374</v>
      </c>
      <c r="B1354" s="34" t="b">
        <v>1</v>
      </c>
      <c r="C1354" s="33">
        <f t="shared" si="48"/>
        <v>21</v>
      </c>
      <c r="D1354" s="33" t="s">
        <v>288</v>
      </c>
      <c r="E1354" s="33" t="s">
        <v>1637</v>
      </c>
      <c r="F1354" s="33" t="s">
        <v>12730</v>
      </c>
      <c r="G1354" s="33" t="str">
        <f t="shared" si="47"/>
        <v>대전가정동</v>
      </c>
      <c r="H1354" s="33" t="s">
        <v>10781</v>
      </c>
    </row>
    <row r="1355" spans="1:8">
      <c r="A1355" s="33" t="s">
        <v>13375</v>
      </c>
      <c r="B1355" s="34" t="b">
        <v>1</v>
      </c>
      <c r="C1355" s="33">
        <f t="shared" si="48"/>
        <v>21</v>
      </c>
      <c r="D1355" s="33" t="s">
        <v>288</v>
      </c>
      <c r="E1355" s="33" t="s">
        <v>1637</v>
      </c>
      <c r="F1355" s="33" t="s">
        <v>13376</v>
      </c>
      <c r="G1355" s="33" t="str">
        <f t="shared" si="47"/>
        <v>대전도룡동</v>
      </c>
      <c r="H1355" s="33" t="s">
        <v>10781</v>
      </c>
    </row>
    <row r="1356" spans="1:8">
      <c r="A1356" s="33" t="s">
        <v>13377</v>
      </c>
      <c r="B1356" s="34" t="b">
        <v>1</v>
      </c>
      <c r="C1356" s="33">
        <f t="shared" si="48"/>
        <v>21</v>
      </c>
      <c r="D1356" s="33" t="s">
        <v>288</v>
      </c>
      <c r="E1356" s="33" t="s">
        <v>1637</v>
      </c>
      <c r="F1356" s="33" t="s">
        <v>12440</v>
      </c>
      <c r="G1356" s="33" t="str">
        <f t="shared" si="47"/>
        <v>대전장동</v>
      </c>
      <c r="H1356" s="33" t="s">
        <v>10781</v>
      </c>
    </row>
    <row r="1357" spans="1:8">
      <c r="A1357" s="33" t="s">
        <v>13378</v>
      </c>
      <c r="B1357" s="34" t="b">
        <v>1</v>
      </c>
      <c r="C1357" s="33">
        <f t="shared" si="48"/>
        <v>21</v>
      </c>
      <c r="D1357" s="33" t="s">
        <v>288</v>
      </c>
      <c r="E1357" s="33" t="s">
        <v>1637</v>
      </c>
      <c r="F1357" s="33" t="s">
        <v>13379</v>
      </c>
      <c r="G1357" s="33" t="str">
        <f t="shared" si="47"/>
        <v>대전방현동</v>
      </c>
      <c r="H1357" s="33" t="s">
        <v>10781</v>
      </c>
    </row>
    <row r="1358" spans="1:8">
      <c r="A1358" s="33" t="s">
        <v>13380</v>
      </c>
      <c r="B1358" s="34" t="b">
        <v>1</v>
      </c>
      <c r="C1358" s="33">
        <f t="shared" si="48"/>
        <v>21</v>
      </c>
      <c r="D1358" s="33" t="s">
        <v>288</v>
      </c>
      <c r="E1358" s="33" t="s">
        <v>1637</v>
      </c>
      <c r="F1358" s="33" t="s">
        <v>12988</v>
      </c>
      <c r="G1358" s="33" t="str">
        <f t="shared" ref="G1358:G1421" si="49">D1358&amp;F1358</f>
        <v>대전화암동</v>
      </c>
      <c r="H1358" s="33" t="s">
        <v>10781</v>
      </c>
    </row>
    <row r="1359" spans="1:8">
      <c r="A1359" s="33" t="s">
        <v>13381</v>
      </c>
      <c r="B1359" s="34" t="b">
        <v>1</v>
      </c>
      <c r="C1359" s="33">
        <f t="shared" si="48"/>
        <v>21</v>
      </c>
      <c r="D1359" s="33" t="s">
        <v>288</v>
      </c>
      <c r="E1359" s="33" t="s">
        <v>1637</v>
      </c>
      <c r="F1359" s="33" t="s">
        <v>13382</v>
      </c>
      <c r="G1359" s="33" t="str">
        <f t="shared" si="49"/>
        <v>대전덕진동</v>
      </c>
      <c r="H1359" s="33" t="s">
        <v>10781</v>
      </c>
    </row>
    <row r="1360" spans="1:8">
      <c r="A1360" s="33" t="s">
        <v>13383</v>
      </c>
      <c r="B1360" s="34" t="b">
        <v>1</v>
      </c>
      <c r="C1360" s="33">
        <f t="shared" si="48"/>
        <v>21</v>
      </c>
      <c r="D1360" s="33" t="s">
        <v>288</v>
      </c>
      <c r="E1360" s="33" t="s">
        <v>1637</v>
      </c>
      <c r="F1360" s="33" t="s">
        <v>13384</v>
      </c>
      <c r="G1360" s="33" t="str">
        <f t="shared" si="49"/>
        <v>대전하기동</v>
      </c>
      <c r="H1360" s="33" t="s">
        <v>10781</v>
      </c>
    </row>
    <row r="1361" spans="1:8">
      <c r="A1361" s="33" t="s">
        <v>13385</v>
      </c>
      <c r="B1361" s="34" t="b">
        <v>1</v>
      </c>
      <c r="C1361" s="33">
        <f t="shared" si="48"/>
        <v>21</v>
      </c>
      <c r="D1361" s="33" t="s">
        <v>288</v>
      </c>
      <c r="E1361" s="33" t="s">
        <v>1637</v>
      </c>
      <c r="F1361" s="33" t="s">
        <v>13386</v>
      </c>
      <c r="G1361" s="33" t="str">
        <f t="shared" si="49"/>
        <v>대전추목동</v>
      </c>
      <c r="H1361" s="33" t="s">
        <v>10781</v>
      </c>
    </row>
    <row r="1362" spans="1:8">
      <c r="A1362" s="33" t="s">
        <v>13387</v>
      </c>
      <c r="B1362" s="34" t="b">
        <v>1</v>
      </c>
      <c r="C1362" s="33">
        <f t="shared" si="48"/>
        <v>21</v>
      </c>
      <c r="D1362" s="33" t="s">
        <v>288</v>
      </c>
      <c r="E1362" s="33" t="s">
        <v>1637</v>
      </c>
      <c r="F1362" s="33" t="s">
        <v>13388</v>
      </c>
      <c r="G1362" s="33" t="str">
        <f t="shared" si="49"/>
        <v>대전자운동</v>
      </c>
      <c r="H1362" s="33" t="s">
        <v>10781</v>
      </c>
    </row>
    <row r="1363" spans="1:8">
      <c r="A1363" s="33" t="s">
        <v>13389</v>
      </c>
      <c r="B1363" s="34" t="b">
        <v>1</v>
      </c>
      <c r="C1363" s="33">
        <f t="shared" si="48"/>
        <v>21</v>
      </c>
      <c r="D1363" s="33" t="s">
        <v>288</v>
      </c>
      <c r="E1363" s="33" t="s">
        <v>1637</v>
      </c>
      <c r="F1363" s="33" t="s">
        <v>13390</v>
      </c>
      <c r="G1363" s="33" t="str">
        <f t="shared" si="49"/>
        <v>대전신봉동</v>
      </c>
      <c r="H1363" s="33" t="s">
        <v>10781</v>
      </c>
    </row>
    <row r="1364" spans="1:8">
      <c r="A1364" s="33" t="s">
        <v>13391</v>
      </c>
      <c r="B1364" s="34" t="b">
        <v>1</v>
      </c>
      <c r="C1364" s="33">
        <f t="shared" si="48"/>
        <v>21</v>
      </c>
      <c r="D1364" s="33" t="s">
        <v>288</v>
      </c>
      <c r="E1364" s="33" t="s">
        <v>1637</v>
      </c>
      <c r="F1364" s="33" t="s">
        <v>13392</v>
      </c>
      <c r="G1364" s="33" t="str">
        <f t="shared" si="49"/>
        <v>대전수남동</v>
      </c>
      <c r="H1364" s="33" t="s">
        <v>10781</v>
      </c>
    </row>
    <row r="1365" spans="1:8">
      <c r="A1365" s="33" t="s">
        <v>13393</v>
      </c>
      <c r="B1365" s="34" t="b">
        <v>1</v>
      </c>
      <c r="C1365" s="33">
        <f t="shared" si="48"/>
        <v>21</v>
      </c>
      <c r="D1365" s="33" t="s">
        <v>288</v>
      </c>
      <c r="E1365" s="33" t="s">
        <v>1637</v>
      </c>
      <c r="F1365" s="33" t="s">
        <v>13394</v>
      </c>
      <c r="G1365" s="33" t="str">
        <f t="shared" si="49"/>
        <v>대전안산동</v>
      </c>
      <c r="H1365" s="33" t="s">
        <v>10781</v>
      </c>
    </row>
    <row r="1366" spans="1:8">
      <c r="A1366" s="33" t="s">
        <v>13395</v>
      </c>
      <c r="B1366" s="34" t="b">
        <v>1</v>
      </c>
      <c r="C1366" s="33">
        <f t="shared" si="48"/>
        <v>21</v>
      </c>
      <c r="D1366" s="33" t="s">
        <v>288</v>
      </c>
      <c r="E1366" s="33" t="s">
        <v>1637</v>
      </c>
      <c r="F1366" s="33" t="s">
        <v>13396</v>
      </c>
      <c r="G1366" s="33" t="str">
        <f t="shared" si="49"/>
        <v>대전외삼동</v>
      </c>
      <c r="H1366" s="33" t="s">
        <v>10781</v>
      </c>
    </row>
    <row r="1367" spans="1:8">
      <c r="A1367" s="33" t="s">
        <v>13397</v>
      </c>
      <c r="B1367" s="34" t="b">
        <v>1</v>
      </c>
      <c r="C1367" s="33">
        <f t="shared" si="48"/>
        <v>21</v>
      </c>
      <c r="D1367" s="33" t="s">
        <v>288</v>
      </c>
      <c r="E1367" s="33" t="s">
        <v>1637</v>
      </c>
      <c r="F1367" s="33" t="s">
        <v>13398</v>
      </c>
      <c r="G1367" s="33" t="str">
        <f t="shared" si="49"/>
        <v>대전반석동</v>
      </c>
      <c r="H1367" s="33" t="s">
        <v>10781</v>
      </c>
    </row>
    <row r="1368" spans="1:8">
      <c r="A1368" s="33" t="s">
        <v>13399</v>
      </c>
      <c r="B1368" s="34" t="b">
        <v>1</v>
      </c>
      <c r="C1368" s="33">
        <f t="shared" si="48"/>
        <v>21</v>
      </c>
      <c r="D1368" s="33" t="s">
        <v>288</v>
      </c>
      <c r="E1368" s="33" t="s">
        <v>1637</v>
      </c>
      <c r="F1368" s="33" t="s">
        <v>13400</v>
      </c>
      <c r="G1368" s="33" t="str">
        <f t="shared" si="49"/>
        <v>대전문지동</v>
      </c>
      <c r="H1368" s="33" t="s">
        <v>10781</v>
      </c>
    </row>
    <row r="1369" spans="1:8">
      <c r="A1369" s="33" t="s">
        <v>13401</v>
      </c>
      <c r="B1369" s="34" t="b">
        <v>1</v>
      </c>
      <c r="C1369" s="33">
        <f t="shared" si="48"/>
        <v>21</v>
      </c>
      <c r="D1369" s="33" t="s">
        <v>288</v>
      </c>
      <c r="E1369" s="33" t="s">
        <v>1637</v>
      </c>
      <c r="F1369" s="33" t="s">
        <v>13402</v>
      </c>
      <c r="G1369" s="33" t="str">
        <f t="shared" si="49"/>
        <v>대전전민동</v>
      </c>
      <c r="H1369" s="33" t="s">
        <v>10781</v>
      </c>
    </row>
    <row r="1370" spans="1:8">
      <c r="A1370" s="33" t="s">
        <v>13403</v>
      </c>
      <c r="B1370" s="34" t="b">
        <v>1</v>
      </c>
      <c r="C1370" s="33">
        <f t="shared" si="48"/>
        <v>21</v>
      </c>
      <c r="D1370" s="33" t="s">
        <v>288</v>
      </c>
      <c r="E1370" s="33" t="s">
        <v>1637</v>
      </c>
      <c r="F1370" s="33" t="s">
        <v>13404</v>
      </c>
      <c r="G1370" s="33" t="str">
        <f t="shared" si="49"/>
        <v>대전원촌동</v>
      </c>
      <c r="H1370" s="33" t="s">
        <v>10781</v>
      </c>
    </row>
    <row r="1371" spans="1:8">
      <c r="A1371" s="33" t="s">
        <v>13405</v>
      </c>
      <c r="B1371" s="34" t="b">
        <v>1</v>
      </c>
      <c r="C1371" s="33">
        <f t="shared" si="48"/>
        <v>21</v>
      </c>
      <c r="D1371" s="33" t="s">
        <v>288</v>
      </c>
      <c r="E1371" s="33" t="s">
        <v>1637</v>
      </c>
      <c r="F1371" s="33" t="s">
        <v>13406</v>
      </c>
      <c r="G1371" s="33" t="str">
        <f t="shared" si="49"/>
        <v>대전탑립동</v>
      </c>
      <c r="H1371" s="33" t="s">
        <v>10781</v>
      </c>
    </row>
    <row r="1372" spans="1:8">
      <c r="A1372" s="33" t="s">
        <v>13407</v>
      </c>
      <c r="B1372" s="34" t="b">
        <v>1</v>
      </c>
      <c r="C1372" s="33">
        <f t="shared" si="48"/>
        <v>21</v>
      </c>
      <c r="D1372" s="33" t="s">
        <v>288</v>
      </c>
      <c r="E1372" s="33" t="s">
        <v>1637</v>
      </c>
      <c r="F1372" s="33" t="s">
        <v>12444</v>
      </c>
      <c r="G1372" s="33" t="str">
        <f t="shared" si="49"/>
        <v>대전용산동</v>
      </c>
      <c r="H1372" s="33" t="s">
        <v>10781</v>
      </c>
    </row>
    <row r="1373" spans="1:8">
      <c r="A1373" s="33" t="s">
        <v>13408</v>
      </c>
      <c r="B1373" s="34" t="b">
        <v>1</v>
      </c>
      <c r="C1373" s="33">
        <f t="shared" si="48"/>
        <v>21</v>
      </c>
      <c r="D1373" s="33" t="s">
        <v>288</v>
      </c>
      <c r="E1373" s="33" t="s">
        <v>1637</v>
      </c>
      <c r="F1373" s="33" t="s">
        <v>12118</v>
      </c>
      <c r="G1373" s="33" t="str">
        <f t="shared" si="49"/>
        <v>대전봉산동</v>
      </c>
      <c r="H1373" s="33" t="s">
        <v>10781</v>
      </c>
    </row>
    <row r="1374" spans="1:8">
      <c r="A1374" s="33" t="s">
        <v>13409</v>
      </c>
      <c r="B1374" s="34" t="b">
        <v>1</v>
      </c>
      <c r="C1374" s="33">
        <f t="shared" si="48"/>
        <v>21</v>
      </c>
      <c r="D1374" s="33" t="s">
        <v>288</v>
      </c>
      <c r="E1374" s="33" t="s">
        <v>1637</v>
      </c>
      <c r="F1374" s="33" t="s">
        <v>13410</v>
      </c>
      <c r="G1374" s="33" t="str">
        <f t="shared" si="49"/>
        <v>대전관평동</v>
      </c>
      <c r="H1374" s="33" t="s">
        <v>10781</v>
      </c>
    </row>
    <row r="1375" spans="1:8">
      <c r="A1375" s="33" t="s">
        <v>13411</v>
      </c>
      <c r="B1375" s="34" t="b">
        <v>1</v>
      </c>
      <c r="C1375" s="33">
        <f t="shared" si="48"/>
        <v>21</v>
      </c>
      <c r="D1375" s="33" t="s">
        <v>288</v>
      </c>
      <c r="E1375" s="33" t="s">
        <v>1637</v>
      </c>
      <c r="F1375" s="33" t="s">
        <v>13412</v>
      </c>
      <c r="G1375" s="33" t="str">
        <f t="shared" si="49"/>
        <v>대전송강동</v>
      </c>
      <c r="H1375" s="33" t="s">
        <v>10781</v>
      </c>
    </row>
    <row r="1376" spans="1:8">
      <c r="A1376" s="33" t="s">
        <v>13413</v>
      </c>
      <c r="B1376" s="34" t="b">
        <v>1</v>
      </c>
      <c r="C1376" s="33">
        <f t="shared" si="48"/>
        <v>21</v>
      </c>
      <c r="D1376" s="33" t="s">
        <v>288</v>
      </c>
      <c r="E1376" s="33" t="s">
        <v>1637</v>
      </c>
      <c r="F1376" s="33" t="s">
        <v>13414</v>
      </c>
      <c r="G1376" s="33" t="str">
        <f t="shared" si="49"/>
        <v>대전금고동</v>
      </c>
      <c r="H1376" s="33" t="s">
        <v>10781</v>
      </c>
    </row>
    <row r="1377" spans="1:8">
      <c r="A1377" s="33" t="s">
        <v>13415</v>
      </c>
      <c r="B1377" s="34" t="b">
        <v>1</v>
      </c>
      <c r="C1377" s="33">
        <f t="shared" si="48"/>
        <v>21</v>
      </c>
      <c r="D1377" s="33" t="s">
        <v>288</v>
      </c>
      <c r="E1377" s="33" t="s">
        <v>1637</v>
      </c>
      <c r="F1377" s="33" t="s">
        <v>13178</v>
      </c>
      <c r="G1377" s="33" t="str">
        <f t="shared" si="49"/>
        <v>대전대동</v>
      </c>
      <c r="H1377" s="33" t="s">
        <v>10781</v>
      </c>
    </row>
    <row r="1378" spans="1:8">
      <c r="A1378" s="33" t="s">
        <v>13416</v>
      </c>
      <c r="B1378" s="34" t="b">
        <v>1</v>
      </c>
      <c r="C1378" s="33">
        <f t="shared" si="48"/>
        <v>21</v>
      </c>
      <c r="D1378" s="33" t="s">
        <v>288</v>
      </c>
      <c r="E1378" s="33" t="s">
        <v>1637</v>
      </c>
      <c r="F1378" s="33" t="s">
        <v>13417</v>
      </c>
      <c r="G1378" s="33" t="str">
        <f t="shared" si="49"/>
        <v>대전금탄동</v>
      </c>
      <c r="H1378" s="33" t="s">
        <v>10781</v>
      </c>
    </row>
    <row r="1379" spans="1:8">
      <c r="A1379" s="33" t="s">
        <v>13418</v>
      </c>
      <c r="B1379" s="34" t="b">
        <v>1</v>
      </c>
      <c r="C1379" s="33">
        <f t="shared" si="48"/>
        <v>21</v>
      </c>
      <c r="D1379" s="33" t="s">
        <v>288</v>
      </c>
      <c r="E1379" s="33" t="s">
        <v>1637</v>
      </c>
      <c r="F1379" s="33" t="s">
        <v>13137</v>
      </c>
      <c r="G1379" s="33" t="str">
        <f t="shared" si="49"/>
        <v>대전신동</v>
      </c>
      <c r="H1379" s="33" t="s">
        <v>10781</v>
      </c>
    </row>
    <row r="1380" spans="1:8">
      <c r="A1380" s="33" t="s">
        <v>13419</v>
      </c>
      <c r="B1380" s="34" t="b">
        <v>1</v>
      </c>
      <c r="C1380" s="33">
        <f t="shared" si="48"/>
        <v>21</v>
      </c>
      <c r="D1380" s="33" t="s">
        <v>288</v>
      </c>
      <c r="E1380" s="33" t="s">
        <v>1637</v>
      </c>
      <c r="F1380" s="33" t="s">
        <v>13420</v>
      </c>
      <c r="G1380" s="33" t="str">
        <f t="shared" si="49"/>
        <v>대전둔곡동</v>
      </c>
      <c r="H1380" s="33" t="s">
        <v>10781</v>
      </c>
    </row>
    <row r="1381" spans="1:8">
      <c r="A1381" s="33" t="s">
        <v>13421</v>
      </c>
      <c r="B1381" s="34" t="b">
        <v>1</v>
      </c>
      <c r="C1381" s="33">
        <f t="shared" si="48"/>
        <v>21</v>
      </c>
      <c r="D1381" s="33" t="s">
        <v>288</v>
      </c>
      <c r="E1381" s="33" t="s">
        <v>1637</v>
      </c>
      <c r="F1381" s="33" t="s">
        <v>13422</v>
      </c>
      <c r="G1381" s="33" t="str">
        <f t="shared" si="49"/>
        <v>대전구룡동</v>
      </c>
      <c r="H1381" s="33" t="s">
        <v>10781</v>
      </c>
    </row>
    <row r="1382" spans="1:8">
      <c r="A1382" s="33" t="s">
        <v>13423</v>
      </c>
      <c r="B1382" s="34" t="b">
        <v>1</v>
      </c>
      <c r="C1382" s="33">
        <f t="shared" si="48"/>
        <v>21</v>
      </c>
      <c r="D1382" s="33" t="s">
        <v>288</v>
      </c>
      <c r="E1382" s="33" t="s">
        <v>6889</v>
      </c>
      <c r="F1382" s="33" t="s">
        <v>13424</v>
      </c>
      <c r="G1382" s="33" t="str">
        <f t="shared" si="49"/>
        <v>대전오정동</v>
      </c>
      <c r="H1382" s="33" t="s">
        <v>10781</v>
      </c>
    </row>
    <row r="1383" spans="1:8">
      <c r="A1383" s="33" t="s">
        <v>13425</v>
      </c>
      <c r="B1383" s="34" t="b">
        <v>1</v>
      </c>
      <c r="C1383" s="33">
        <f t="shared" si="48"/>
        <v>21</v>
      </c>
      <c r="D1383" s="33" t="s">
        <v>288</v>
      </c>
      <c r="E1383" s="33" t="s">
        <v>6889</v>
      </c>
      <c r="F1383" s="33" t="s">
        <v>13426</v>
      </c>
      <c r="G1383" s="33" t="str">
        <f t="shared" si="49"/>
        <v>대전대화동</v>
      </c>
      <c r="H1383" s="33" t="s">
        <v>10781</v>
      </c>
    </row>
    <row r="1384" spans="1:8">
      <c r="A1384" s="33" t="s">
        <v>13427</v>
      </c>
      <c r="B1384" s="34" t="b">
        <v>1</v>
      </c>
      <c r="C1384" s="33">
        <f t="shared" si="48"/>
        <v>21</v>
      </c>
      <c r="D1384" s="33" t="s">
        <v>288</v>
      </c>
      <c r="E1384" s="33" t="s">
        <v>6889</v>
      </c>
      <c r="F1384" s="33" t="s">
        <v>12351</v>
      </c>
      <c r="G1384" s="33" t="str">
        <f t="shared" si="49"/>
        <v>대전읍내동</v>
      </c>
      <c r="H1384" s="33" t="s">
        <v>10781</v>
      </c>
    </row>
    <row r="1385" spans="1:8">
      <c r="A1385" s="33" t="s">
        <v>13428</v>
      </c>
      <c r="B1385" s="34" t="b">
        <v>1</v>
      </c>
      <c r="C1385" s="33">
        <f t="shared" si="48"/>
        <v>21</v>
      </c>
      <c r="D1385" s="33" t="s">
        <v>288</v>
      </c>
      <c r="E1385" s="33" t="s">
        <v>6889</v>
      </c>
      <c r="F1385" s="33" t="s">
        <v>13429</v>
      </c>
      <c r="G1385" s="33" t="str">
        <f t="shared" si="49"/>
        <v>대전연축동</v>
      </c>
      <c r="H1385" s="33" t="s">
        <v>10781</v>
      </c>
    </row>
    <row r="1386" spans="1:8">
      <c r="A1386" s="33" t="s">
        <v>13430</v>
      </c>
      <c r="B1386" s="34" t="b">
        <v>1</v>
      </c>
      <c r="C1386" s="33">
        <f t="shared" si="48"/>
        <v>21</v>
      </c>
      <c r="D1386" s="33" t="s">
        <v>288</v>
      </c>
      <c r="E1386" s="33" t="s">
        <v>6889</v>
      </c>
      <c r="F1386" s="33" t="s">
        <v>13431</v>
      </c>
      <c r="G1386" s="33" t="str">
        <f t="shared" si="49"/>
        <v>대전신대동</v>
      </c>
      <c r="H1386" s="33" t="s">
        <v>10781</v>
      </c>
    </row>
    <row r="1387" spans="1:8">
      <c r="A1387" s="33" t="s">
        <v>13432</v>
      </c>
      <c r="B1387" s="34" t="b">
        <v>1</v>
      </c>
      <c r="C1387" s="33">
        <f t="shared" si="48"/>
        <v>21</v>
      </c>
      <c r="D1387" s="33" t="s">
        <v>288</v>
      </c>
      <c r="E1387" s="33" t="s">
        <v>6889</v>
      </c>
      <c r="F1387" s="33" t="s">
        <v>13433</v>
      </c>
      <c r="G1387" s="33" t="str">
        <f t="shared" si="49"/>
        <v>대전와동</v>
      </c>
      <c r="H1387" s="33" t="s">
        <v>10781</v>
      </c>
    </row>
    <row r="1388" spans="1:8">
      <c r="A1388" s="33" t="s">
        <v>13434</v>
      </c>
      <c r="B1388" s="34" t="b">
        <v>1</v>
      </c>
      <c r="C1388" s="33">
        <f t="shared" si="48"/>
        <v>21</v>
      </c>
      <c r="D1388" s="33" t="s">
        <v>288</v>
      </c>
      <c r="E1388" s="33" t="s">
        <v>6889</v>
      </c>
      <c r="F1388" s="33" t="s">
        <v>13107</v>
      </c>
      <c r="G1388" s="33" t="str">
        <f t="shared" si="49"/>
        <v>대전송촌동</v>
      </c>
      <c r="H1388" s="33" t="s">
        <v>10781</v>
      </c>
    </row>
    <row r="1389" spans="1:8">
      <c r="A1389" s="33" t="s">
        <v>13435</v>
      </c>
      <c r="B1389" s="34" t="b">
        <v>1</v>
      </c>
      <c r="C1389" s="33">
        <f t="shared" si="48"/>
        <v>21</v>
      </c>
      <c r="D1389" s="33" t="s">
        <v>288</v>
      </c>
      <c r="E1389" s="33" t="s">
        <v>6889</v>
      </c>
      <c r="F1389" s="33" t="s">
        <v>13436</v>
      </c>
      <c r="G1389" s="33" t="str">
        <f t="shared" si="49"/>
        <v>대전법동</v>
      </c>
      <c r="H1389" s="33" t="s">
        <v>10781</v>
      </c>
    </row>
    <row r="1390" spans="1:8">
      <c r="A1390" s="33" t="s">
        <v>13437</v>
      </c>
      <c r="B1390" s="34" t="b">
        <v>1</v>
      </c>
      <c r="C1390" s="33">
        <f t="shared" si="48"/>
        <v>21</v>
      </c>
      <c r="D1390" s="33" t="s">
        <v>288</v>
      </c>
      <c r="E1390" s="33" t="s">
        <v>6889</v>
      </c>
      <c r="F1390" s="33" t="s">
        <v>12302</v>
      </c>
      <c r="G1390" s="33" t="str">
        <f t="shared" si="49"/>
        <v>대전중리동</v>
      </c>
      <c r="H1390" s="33" t="s">
        <v>10781</v>
      </c>
    </row>
    <row r="1391" spans="1:8">
      <c r="A1391" s="33" t="s">
        <v>13438</v>
      </c>
      <c r="B1391" s="34" t="b">
        <v>1</v>
      </c>
      <c r="C1391" s="33">
        <f t="shared" si="48"/>
        <v>21</v>
      </c>
      <c r="D1391" s="33" t="s">
        <v>288</v>
      </c>
      <c r="E1391" s="33" t="s">
        <v>6889</v>
      </c>
      <c r="F1391" s="33" t="s">
        <v>13439</v>
      </c>
      <c r="G1391" s="33" t="str">
        <f t="shared" si="49"/>
        <v>대전비래동</v>
      </c>
      <c r="H1391" s="33" t="s">
        <v>10781</v>
      </c>
    </row>
    <row r="1392" spans="1:8">
      <c r="A1392" s="33" t="s">
        <v>13440</v>
      </c>
      <c r="B1392" s="34" t="b">
        <v>1</v>
      </c>
      <c r="C1392" s="33">
        <f t="shared" si="48"/>
        <v>21</v>
      </c>
      <c r="D1392" s="33" t="s">
        <v>288</v>
      </c>
      <c r="E1392" s="33" t="s">
        <v>6889</v>
      </c>
      <c r="F1392" s="33" t="s">
        <v>13441</v>
      </c>
      <c r="G1392" s="33" t="str">
        <f t="shared" si="49"/>
        <v>대전석봉동</v>
      </c>
      <c r="H1392" s="33" t="s">
        <v>10781</v>
      </c>
    </row>
    <row r="1393" spans="1:8">
      <c r="A1393" s="33" t="s">
        <v>13442</v>
      </c>
      <c r="B1393" s="34" t="b">
        <v>1</v>
      </c>
      <c r="C1393" s="33">
        <f t="shared" si="48"/>
        <v>21</v>
      </c>
      <c r="D1393" s="33" t="s">
        <v>288</v>
      </c>
      <c r="E1393" s="33" t="s">
        <v>6889</v>
      </c>
      <c r="F1393" s="33" t="s">
        <v>12712</v>
      </c>
      <c r="G1393" s="33" t="str">
        <f t="shared" si="49"/>
        <v>대전목상동</v>
      </c>
      <c r="H1393" s="33" t="s">
        <v>10781</v>
      </c>
    </row>
    <row r="1394" spans="1:8">
      <c r="A1394" s="33" t="s">
        <v>13443</v>
      </c>
      <c r="B1394" s="34" t="b">
        <v>1</v>
      </c>
      <c r="C1394" s="33">
        <f t="shared" si="48"/>
        <v>21</v>
      </c>
      <c r="D1394" s="33" t="s">
        <v>288</v>
      </c>
      <c r="E1394" s="33" t="s">
        <v>6889</v>
      </c>
      <c r="F1394" s="33" t="s">
        <v>13444</v>
      </c>
      <c r="G1394" s="33" t="str">
        <f t="shared" si="49"/>
        <v>대전문평동</v>
      </c>
      <c r="H1394" s="33" t="s">
        <v>10781</v>
      </c>
    </row>
    <row r="1395" spans="1:8">
      <c r="A1395" s="33" t="s">
        <v>13445</v>
      </c>
      <c r="B1395" s="34" t="b">
        <v>1</v>
      </c>
      <c r="C1395" s="33">
        <f t="shared" si="48"/>
        <v>21</v>
      </c>
      <c r="D1395" s="33" t="s">
        <v>288</v>
      </c>
      <c r="E1395" s="33" t="s">
        <v>6889</v>
      </c>
      <c r="F1395" s="33" t="s">
        <v>13446</v>
      </c>
      <c r="G1395" s="33" t="str">
        <f t="shared" si="49"/>
        <v>대전신일동</v>
      </c>
      <c r="H1395" s="33" t="s">
        <v>10781</v>
      </c>
    </row>
    <row r="1396" spans="1:8">
      <c r="A1396" s="33" t="s">
        <v>13447</v>
      </c>
      <c r="B1396" s="34" t="b">
        <v>1</v>
      </c>
      <c r="C1396" s="33">
        <f t="shared" si="48"/>
        <v>21</v>
      </c>
      <c r="D1396" s="33" t="s">
        <v>288</v>
      </c>
      <c r="E1396" s="33" t="s">
        <v>6889</v>
      </c>
      <c r="F1396" s="33" t="s">
        <v>13448</v>
      </c>
      <c r="G1396" s="33" t="str">
        <f t="shared" si="49"/>
        <v>대전덕암동</v>
      </c>
      <c r="H1396" s="33" t="s">
        <v>10781</v>
      </c>
    </row>
    <row r="1397" spans="1:8">
      <c r="A1397" s="33" t="s">
        <v>13449</v>
      </c>
      <c r="B1397" s="34" t="b">
        <v>1</v>
      </c>
      <c r="C1397" s="33">
        <f t="shared" si="48"/>
        <v>21</v>
      </c>
      <c r="D1397" s="33" t="s">
        <v>288</v>
      </c>
      <c r="E1397" s="33" t="s">
        <v>6889</v>
      </c>
      <c r="F1397" s="33" t="s">
        <v>12122</v>
      </c>
      <c r="G1397" s="33" t="str">
        <f t="shared" si="49"/>
        <v>대전상서동</v>
      </c>
      <c r="H1397" s="33" t="s">
        <v>10781</v>
      </c>
    </row>
    <row r="1398" spans="1:8">
      <c r="A1398" s="33" t="s">
        <v>13450</v>
      </c>
      <c r="B1398" s="34" t="b">
        <v>1</v>
      </c>
      <c r="C1398" s="33">
        <f t="shared" si="48"/>
        <v>21</v>
      </c>
      <c r="D1398" s="33" t="s">
        <v>288</v>
      </c>
      <c r="E1398" s="33" t="s">
        <v>6889</v>
      </c>
      <c r="F1398" s="33" t="s">
        <v>13316</v>
      </c>
      <c r="G1398" s="33" t="str">
        <f t="shared" si="49"/>
        <v>대전평촌동</v>
      </c>
      <c r="H1398" s="33" t="s">
        <v>10781</v>
      </c>
    </row>
    <row r="1399" spans="1:8">
      <c r="A1399" s="33" t="s">
        <v>13451</v>
      </c>
      <c r="B1399" s="34" t="b">
        <v>1</v>
      </c>
      <c r="C1399" s="33">
        <f t="shared" si="48"/>
        <v>21</v>
      </c>
      <c r="D1399" s="33" t="s">
        <v>288</v>
      </c>
      <c r="E1399" s="33" t="s">
        <v>6889</v>
      </c>
      <c r="F1399" s="33" t="s">
        <v>12440</v>
      </c>
      <c r="G1399" s="33" t="str">
        <f t="shared" si="49"/>
        <v>대전장동</v>
      </c>
      <c r="H1399" s="33" t="s">
        <v>10781</v>
      </c>
    </row>
    <row r="1400" spans="1:8">
      <c r="A1400" s="33" t="s">
        <v>13452</v>
      </c>
      <c r="B1400" s="34" t="b">
        <v>1</v>
      </c>
      <c r="C1400" s="33">
        <f t="shared" si="48"/>
        <v>21</v>
      </c>
      <c r="D1400" s="33" t="s">
        <v>288</v>
      </c>
      <c r="E1400" s="33" t="s">
        <v>6889</v>
      </c>
      <c r="F1400" s="33" t="s">
        <v>11946</v>
      </c>
      <c r="G1400" s="33" t="str">
        <f t="shared" si="49"/>
        <v>대전용호동</v>
      </c>
      <c r="H1400" s="33" t="s">
        <v>10781</v>
      </c>
    </row>
    <row r="1401" spans="1:8">
      <c r="A1401" s="33" t="s">
        <v>13453</v>
      </c>
      <c r="B1401" s="34" t="b">
        <v>1</v>
      </c>
      <c r="C1401" s="33">
        <f t="shared" si="48"/>
        <v>21</v>
      </c>
      <c r="D1401" s="33" t="s">
        <v>288</v>
      </c>
      <c r="E1401" s="33" t="s">
        <v>6889</v>
      </c>
      <c r="F1401" s="33" t="s">
        <v>12304</v>
      </c>
      <c r="G1401" s="33" t="str">
        <f t="shared" si="49"/>
        <v>대전이현동</v>
      </c>
      <c r="H1401" s="33" t="s">
        <v>10781</v>
      </c>
    </row>
    <row r="1402" spans="1:8">
      <c r="A1402" s="33" t="s">
        <v>13454</v>
      </c>
      <c r="B1402" s="34" t="b">
        <v>1</v>
      </c>
      <c r="C1402" s="33">
        <f t="shared" si="48"/>
        <v>21</v>
      </c>
      <c r="D1402" s="33" t="s">
        <v>288</v>
      </c>
      <c r="E1402" s="33" t="s">
        <v>6889</v>
      </c>
      <c r="F1402" s="33" t="s">
        <v>13455</v>
      </c>
      <c r="G1402" s="33" t="str">
        <f t="shared" si="49"/>
        <v>대전갈전동</v>
      </c>
      <c r="H1402" s="33" t="s">
        <v>10781</v>
      </c>
    </row>
    <row r="1403" spans="1:8">
      <c r="A1403" s="33" t="s">
        <v>13456</v>
      </c>
      <c r="B1403" s="34" t="b">
        <v>1</v>
      </c>
      <c r="C1403" s="33">
        <f t="shared" si="48"/>
        <v>21</v>
      </c>
      <c r="D1403" s="33" t="s">
        <v>288</v>
      </c>
      <c r="E1403" s="33" t="s">
        <v>6889</v>
      </c>
      <c r="F1403" s="33" t="s">
        <v>13457</v>
      </c>
      <c r="G1403" s="33" t="str">
        <f t="shared" si="49"/>
        <v>대전부수동</v>
      </c>
      <c r="H1403" s="33" t="s">
        <v>10781</v>
      </c>
    </row>
    <row r="1404" spans="1:8">
      <c r="A1404" s="33" t="s">
        <v>13458</v>
      </c>
      <c r="B1404" s="34" t="b">
        <v>1</v>
      </c>
      <c r="C1404" s="33">
        <f t="shared" si="48"/>
        <v>21</v>
      </c>
      <c r="D1404" s="33" t="s">
        <v>288</v>
      </c>
      <c r="E1404" s="33" t="s">
        <v>6889</v>
      </c>
      <c r="F1404" s="33" t="s">
        <v>13459</v>
      </c>
      <c r="G1404" s="33" t="str">
        <f t="shared" si="49"/>
        <v>대전황호동</v>
      </c>
      <c r="H1404" s="33" t="s">
        <v>10781</v>
      </c>
    </row>
    <row r="1405" spans="1:8">
      <c r="A1405" s="33" t="s">
        <v>13460</v>
      </c>
      <c r="B1405" s="34" t="b">
        <v>1</v>
      </c>
      <c r="C1405" s="33">
        <f t="shared" si="48"/>
        <v>21</v>
      </c>
      <c r="D1405" s="33" t="s">
        <v>288</v>
      </c>
      <c r="E1405" s="33" t="s">
        <v>6889</v>
      </c>
      <c r="F1405" s="33" t="s">
        <v>13174</v>
      </c>
      <c r="G1405" s="33" t="str">
        <f t="shared" si="49"/>
        <v>대전삼정동</v>
      </c>
      <c r="H1405" s="33" t="s">
        <v>10781</v>
      </c>
    </row>
    <row r="1406" spans="1:8">
      <c r="A1406" s="33" t="s">
        <v>13461</v>
      </c>
      <c r="B1406" s="34" t="b">
        <v>1</v>
      </c>
      <c r="C1406" s="33">
        <f t="shared" si="48"/>
        <v>21</v>
      </c>
      <c r="D1406" s="33" t="s">
        <v>288</v>
      </c>
      <c r="E1406" s="33" t="s">
        <v>6889</v>
      </c>
      <c r="F1406" s="33" t="s">
        <v>13462</v>
      </c>
      <c r="G1406" s="33" t="str">
        <f t="shared" si="49"/>
        <v>대전미호동</v>
      </c>
      <c r="H1406" s="33" t="s">
        <v>10781</v>
      </c>
    </row>
    <row r="1407" spans="1:8">
      <c r="A1407" s="33" t="s">
        <v>13463</v>
      </c>
      <c r="B1407" s="34" t="b">
        <v>1</v>
      </c>
      <c r="C1407" s="33">
        <f t="shared" si="48"/>
        <v>21</v>
      </c>
      <c r="D1407" s="33" t="s">
        <v>288</v>
      </c>
      <c r="E1407" s="33" t="s">
        <v>6889</v>
      </c>
      <c r="F1407" s="33" t="s">
        <v>13464</v>
      </c>
      <c r="G1407" s="33" t="str">
        <f t="shared" si="49"/>
        <v>대전신탄진동</v>
      </c>
      <c r="H1407" s="33" t="s">
        <v>10781</v>
      </c>
    </row>
    <row r="1408" spans="1:8">
      <c r="A1408" s="33" t="s">
        <v>13465</v>
      </c>
      <c r="B1408" s="34" t="b">
        <v>1</v>
      </c>
      <c r="C1408" s="33">
        <f t="shared" si="48"/>
        <v>44</v>
      </c>
      <c r="D1408" s="33" t="s">
        <v>1831</v>
      </c>
      <c r="E1408" s="33" t="s">
        <v>302</v>
      </c>
      <c r="F1408" s="33" t="s">
        <v>13466</v>
      </c>
      <c r="G1408" s="33" t="str">
        <f t="shared" si="49"/>
        <v>울산학성동</v>
      </c>
      <c r="H1408" s="33" t="s">
        <v>10781</v>
      </c>
    </row>
    <row r="1409" spans="1:8">
      <c r="A1409" s="33" t="s">
        <v>13467</v>
      </c>
      <c r="B1409" s="34" t="b">
        <v>1</v>
      </c>
      <c r="C1409" s="33">
        <f t="shared" si="48"/>
        <v>44</v>
      </c>
      <c r="D1409" s="33" t="s">
        <v>1831</v>
      </c>
      <c r="E1409" s="33" t="s">
        <v>302</v>
      </c>
      <c r="F1409" s="33" t="s">
        <v>13468</v>
      </c>
      <c r="G1409" s="33" t="str">
        <f t="shared" si="49"/>
        <v>울산학산동</v>
      </c>
      <c r="H1409" s="33" t="s">
        <v>10781</v>
      </c>
    </row>
    <row r="1410" spans="1:8">
      <c r="A1410" s="33" t="s">
        <v>13469</v>
      </c>
      <c r="B1410" s="34" t="b">
        <v>1</v>
      </c>
      <c r="C1410" s="33">
        <f t="shared" ref="C1410:C1473" si="50">_xlfn.XLOOKUP(D1410,I:I,J:J)</f>
        <v>44</v>
      </c>
      <c r="D1410" s="33" t="s">
        <v>1831</v>
      </c>
      <c r="E1410" s="33" t="s">
        <v>302</v>
      </c>
      <c r="F1410" s="33" t="s">
        <v>13470</v>
      </c>
      <c r="G1410" s="33" t="str">
        <f t="shared" si="49"/>
        <v>울산복산동</v>
      </c>
      <c r="H1410" s="33" t="s">
        <v>10781</v>
      </c>
    </row>
    <row r="1411" spans="1:8">
      <c r="A1411" s="33" t="s">
        <v>13471</v>
      </c>
      <c r="B1411" s="34" t="b">
        <v>1</v>
      </c>
      <c r="C1411" s="33">
        <f t="shared" si="50"/>
        <v>44</v>
      </c>
      <c r="D1411" s="33" t="s">
        <v>1831</v>
      </c>
      <c r="E1411" s="33" t="s">
        <v>302</v>
      </c>
      <c r="F1411" s="33" t="s">
        <v>13472</v>
      </c>
      <c r="G1411" s="33" t="str">
        <f t="shared" si="49"/>
        <v>울산북정동</v>
      </c>
      <c r="H1411" s="33" t="s">
        <v>10781</v>
      </c>
    </row>
    <row r="1412" spans="1:8">
      <c r="A1412" s="33" t="s">
        <v>13473</v>
      </c>
      <c r="B1412" s="34" t="b">
        <v>1</v>
      </c>
      <c r="C1412" s="33">
        <f t="shared" si="50"/>
        <v>44</v>
      </c>
      <c r="D1412" s="33" t="s">
        <v>1831</v>
      </c>
      <c r="E1412" s="33" t="s">
        <v>302</v>
      </c>
      <c r="F1412" s="33" t="s">
        <v>13474</v>
      </c>
      <c r="G1412" s="33" t="str">
        <f t="shared" si="49"/>
        <v>울산옥교동</v>
      </c>
      <c r="H1412" s="33" t="s">
        <v>10781</v>
      </c>
    </row>
    <row r="1413" spans="1:8">
      <c r="A1413" s="33" t="s">
        <v>13475</v>
      </c>
      <c r="B1413" s="34" t="b">
        <v>1</v>
      </c>
      <c r="C1413" s="33">
        <f t="shared" si="50"/>
        <v>44</v>
      </c>
      <c r="D1413" s="33" t="s">
        <v>1831</v>
      </c>
      <c r="E1413" s="33" t="s">
        <v>302</v>
      </c>
      <c r="F1413" s="33" t="s">
        <v>13186</v>
      </c>
      <c r="G1413" s="33" t="str">
        <f t="shared" si="49"/>
        <v>울산성남동</v>
      </c>
      <c r="H1413" s="33" t="s">
        <v>10781</v>
      </c>
    </row>
    <row r="1414" spans="1:8">
      <c r="A1414" s="33" t="s">
        <v>13476</v>
      </c>
      <c r="B1414" s="34" t="b">
        <v>1</v>
      </c>
      <c r="C1414" s="33">
        <f t="shared" si="50"/>
        <v>44</v>
      </c>
      <c r="D1414" s="33" t="s">
        <v>1831</v>
      </c>
      <c r="E1414" s="33" t="s">
        <v>302</v>
      </c>
      <c r="F1414" s="33" t="s">
        <v>12148</v>
      </c>
      <c r="G1414" s="33" t="str">
        <f t="shared" si="49"/>
        <v>울산교동</v>
      </c>
      <c r="H1414" s="33" t="s">
        <v>10781</v>
      </c>
    </row>
    <row r="1415" spans="1:8">
      <c r="A1415" s="33" t="s">
        <v>13477</v>
      </c>
      <c r="B1415" s="34" t="b">
        <v>1</v>
      </c>
      <c r="C1415" s="33">
        <f t="shared" si="50"/>
        <v>44</v>
      </c>
      <c r="D1415" s="33" t="s">
        <v>1831</v>
      </c>
      <c r="E1415" s="33" t="s">
        <v>302</v>
      </c>
      <c r="F1415" s="33" t="s">
        <v>13478</v>
      </c>
      <c r="G1415" s="33" t="str">
        <f t="shared" si="49"/>
        <v>울산우정동</v>
      </c>
      <c r="H1415" s="33" t="s">
        <v>10781</v>
      </c>
    </row>
    <row r="1416" spans="1:8">
      <c r="A1416" s="33" t="s">
        <v>13479</v>
      </c>
      <c r="B1416" s="34" t="b">
        <v>1</v>
      </c>
      <c r="C1416" s="33">
        <f t="shared" si="50"/>
        <v>44</v>
      </c>
      <c r="D1416" s="33" t="s">
        <v>1831</v>
      </c>
      <c r="E1416" s="33" t="s">
        <v>302</v>
      </c>
      <c r="F1416" s="33" t="s">
        <v>13480</v>
      </c>
      <c r="G1416" s="33" t="str">
        <f t="shared" si="49"/>
        <v>울산성안동</v>
      </c>
      <c r="H1416" s="33" t="s">
        <v>10781</v>
      </c>
    </row>
    <row r="1417" spans="1:8">
      <c r="A1417" s="33" t="s">
        <v>13481</v>
      </c>
      <c r="B1417" s="34" t="b">
        <v>1</v>
      </c>
      <c r="C1417" s="33">
        <f t="shared" si="50"/>
        <v>44</v>
      </c>
      <c r="D1417" s="33" t="s">
        <v>1831</v>
      </c>
      <c r="E1417" s="33" t="s">
        <v>302</v>
      </c>
      <c r="F1417" s="33" t="s">
        <v>13482</v>
      </c>
      <c r="G1417" s="33" t="str">
        <f t="shared" si="49"/>
        <v>울산유곡동</v>
      </c>
      <c r="H1417" s="33" t="s">
        <v>10781</v>
      </c>
    </row>
    <row r="1418" spans="1:8">
      <c r="A1418" s="33" t="s">
        <v>13483</v>
      </c>
      <c r="B1418" s="34" t="b">
        <v>1</v>
      </c>
      <c r="C1418" s="33">
        <f t="shared" si="50"/>
        <v>44</v>
      </c>
      <c r="D1418" s="33" t="s">
        <v>1831</v>
      </c>
      <c r="E1418" s="33" t="s">
        <v>302</v>
      </c>
      <c r="F1418" s="33" t="s">
        <v>13484</v>
      </c>
      <c r="G1418" s="33" t="str">
        <f t="shared" si="49"/>
        <v>울산태화동</v>
      </c>
      <c r="H1418" s="33" t="s">
        <v>10781</v>
      </c>
    </row>
    <row r="1419" spans="1:8">
      <c r="A1419" s="33" t="s">
        <v>13485</v>
      </c>
      <c r="B1419" s="34" t="b">
        <v>1</v>
      </c>
      <c r="C1419" s="33">
        <f t="shared" si="50"/>
        <v>44</v>
      </c>
      <c r="D1419" s="33" t="s">
        <v>1831</v>
      </c>
      <c r="E1419" s="33" t="s">
        <v>302</v>
      </c>
      <c r="F1419" s="33" t="s">
        <v>13486</v>
      </c>
      <c r="G1419" s="33" t="str">
        <f t="shared" si="49"/>
        <v>울산다운동</v>
      </c>
      <c r="H1419" s="33" t="s">
        <v>10781</v>
      </c>
    </row>
    <row r="1420" spans="1:8">
      <c r="A1420" s="33" t="s">
        <v>13487</v>
      </c>
      <c r="B1420" s="34" t="b">
        <v>1</v>
      </c>
      <c r="C1420" s="33">
        <f t="shared" si="50"/>
        <v>44</v>
      </c>
      <c r="D1420" s="33" t="s">
        <v>1831</v>
      </c>
      <c r="E1420" s="33" t="s">
        <v>302</v>
      </c>
      <c r="F1420" s="33" t="s">
        <v>13488</v>
      </c>
      <c r="G1420" s="33" t="str">
        <f t="shared" si="49"/>
        <v>울산동동</v>
      </c>
      <c r="H1420" s="33" t="s">
        <v>10781</v>
      </c>
    </row>
    <row r="1421" spans="1:8">
      <c r="A1421" s="33" t="s">
        <v>13489</v>
      </c>
      <c r="B1421" s="34" t="b">
        <v>1</v>
      </c>
      <c r="C1421" s="33">
        <f t="shared" si="50"/>
        <v>44</v>
      </c>
      <c r="D1421" s="33" t="s">
        <v>1831</v>
      </c>
      <c r="E1421" s="33" t="s">
        <v>302</v>
      </c>
      <c r="F1421" s="33" t="s">
        <v>12014</v>
      </c>
      <c r="G1421" s="33" t="str">
        <f t="shared" si="49"/>
        <v>울산서동</v>
      </c>
      <c r="H1421" s="33" t="s">
        <v>10781</v>
      </c>
    </row>
    <row r="1422" spans="1:8">
      <c r="A1422" s="33" t="s">
        <v>13490</v>
      </c>
      <c r="B1422" s="34" t="b">
        <v>1</v>
      </c>
      <c r="C1422" s="33">
        <f t="shared" si="50"/>
        <v>44</v>
      </c>
      <c r="D1422" s="33" t="s">
        <v>1831</v>
      </c>
      <c r="E1422" s="33" t="s">
        <v>302</v>
      </c>
      <c r="F1422" s="33" t="s">
        <v>13491</v>
      </c>
      <c r="G1422" s="33" t="str">
        <f t="shared" ref="G1422:G1470" si="51">D1422&amp;F1422</f>
        <v>울산남외동</v>
      </c>
      <c r="H1422" s="33" t="s">
        <v>10781</v>
      </c>
    </row>
    <row r="1423" spans="1:8">
      <c r="A1423" s="33" t="s">
        <v>13492</v>
      </c>
      <c r="B1423" s="34" t="b">
        <v>1</v>
      </c>
      <c r="C1423" s="33">
        <f t="shared" si="50"/>
        <v>44</v>
      </c>
      <c r="D1423" s="33" t="s">
        <v>1831</v>
      </c>
      <c r="E1423" s="33" t="s">
        <v>302</v>
      </c>
      <c r="F1423" s="33" t="s">
        <v>13493</v>
      </c>
      <c r="G1423" s="33" t="str">
        <f t="shared" si="51"/>
        <v>울산장현동</v>
      </c>
      <c r="H1423" s="33" t="s">
        <v>10781</v>
      </c>
    </row>
    <row r="1424" spans="1:8">
      <c r="A1424" s="33" t="s">
        <v>13494</v>
      </c>
      <c r="B1424" s="34" t="b">
        <v>1</v>
      </c>
      <c r="C1424" s="33">
        <f t="shared" si="50"/>
        <v>44</v>
      </c>
      <c r="D1424" s="33" t="s">
        <v>1831</v>
      </c>
      <c r="E1424" s="33" t="s">
        <v>302</v>
      </c>
      <c r="F1424" s="33" t="s">
        <v>13495</v>
      </c>
      <c r="G1424" s="33" t="str">
        <f t="shared" si="51"/>
        <v>울산약사동</v>
      </c>
      <c r="H1424" s="33" t="s">
        <v>10781</v>
      </c>
    </row>
    <row r="1425" spans="1:8">
      <c r="A1425" s="33" t="s">
        <v>13496</v>
      </c>
      <c r="B1425" s="34" t="b">
        <v>1</v>
      </c>
      <c r="C1425" s="33">
        <f t="shared" si="50"/>
        <v>44</v>
      </c>
      <c r="D1425" s="33" t="s">
        <v>1831</v>
      </c>
      <c r="E1425" s="33" t="s">
        <v>302</v>
      </c>
      <c r="F1425" s="33" t="s">
        <v>13497</v>
      </c>
      <c r="G1425" s="33" t="str">
        <f t="shared" si="51"/>
        <v>울산반구동</v>
      </c>
      <c r="H1425" s="33" t="s">
        <v>10781</v>
      </c>
    </row>
    <row r="1426" spans="1:8">
      <c r="A1426" s="33" t="s">
        <v>13498</v>
      </c>
      <c r="B1426" s="34" t="b">
        <v>1</v>
      </c>
      <c r="C1426" s="33">
        <f t="shared" si="50"/>
        <v>44</v>
      </c>
      <c r="D1426" s="33" t="s">
        <v>1831</v>
      </c>
      <c r="E1426" s="33" t="s">
        <v>400</v>
      </c>
      <c r="F1426" s="33" t="s">
        <v>13499</v>
      </c>
      <c r="G1426" s="33" t="str">
        <f t="shared" si="51"/>
        <v>울산무거동</v>
      </c>
      <c r="H1426" s="33" t="s">
        <v>10781</v>
      </c>
    </row>
    <row r="1427" spans="1:8">
      <c r="A1427" s="33" t="s">
        <v>13500</v>
      </c>
      <c r="B1427" s="34" t="b">
        <v>1</v>
      </c>
      <c r="C1427" s="33">
        <f t="shared" si="50"/>
        <v>44</v>
      </c>
      <c r="D1427" s="33" t="s">
        <v>1831</v>
      </c>
      <c r="E1427" s="33" t="s">
        <v>400</v>
      </c>
      <c r="F1427" s="33" t="s">
        <v>13101</v>
      </c>
      <c r="G1427" s="33" t="str">
        <f t="shared" si="51"/>
        <v>울산옥동</v>
      </c>
      <c r="H1427" s="33" t="s">
        <v>10781</v>
      </c>
    </row>
    <row r="1428" spans="1:8">
      <c r="A1428" s="33" t="s">
        <v>13501</v>
      </c>
      <c r="B1428" s="34" t="b">
        <v>1</v>
      </c>
      <c r="C1428" s="33">
        <f t="shared" si="50"/>
        <v>44</v>
      </c>
      <c r="D1428" s="33" t="s">
        <v>1831</v>
      </c>
      <c r="E1428" s="33" t="s">
        <v>400</v>
      </c>
      <c r="F1428" s="33" t="s">
        <v>13502</v>
      </c>
      <c r="G1428" s="33" t="str">
        <f t="shared" si="51"/>
        <v>울산두왕동</v>
      </c>
      <c r="H1428" s="33" t="s">
        <v>10781</v>
      </c>
    </row>
    <row r="1429" spans="1:8">
      <c r="A1429" s="33" t="s">
        <v>13503</v>
      </c>
      <c r="B1429" s="34" t="b">
        <v>1</v>
      </c>
      <c r="C1429" s="33">
        <f t="shared" si="50"/>
        <v>44</v>
      </c>
      <c r="D1429" s="33" t="s">
        <v>1831</v>
      </c>
      <c r="E1429" s="33" t="s">
        <v>400</v>
      </c>
      <c r="F1429" s="33" t="s">
        <v>11469</v>
      </c>
      <c r="G1429" s="33" t="str">
        <f t="shared" si="51"/>
        <v>울산신정동</v>
      </c>
      <c r="H1429" s="33" t="s">
        <v>10781</v>
      </c>
    </row>
    <row r="1430" spans="1:8">
      <c r="A1430" s="33" t="s">
        <v>13504</v>
      </c>
      <c r="B1430" s="34" t="b">
        <v>1</v>
      </c>
      <c r="C1430" s="33">
        <f t="shared" si="50"/>
        <v>44</v>
      </c>
      <c r="D1430" s="33" t="s">
        <v>1831</v>
      </c>
      <c r="E1430" s="33" t="s">
        <v>400</v>
      </c>
      <c r="F1430" s="33" t="s">
        <v>13505</v>
      </c>
      <c r="G1430" s="33" t="str">
        <f t="shared" si="51"/>
        <v>울산달동</v>
      </c>
      <c r="H1430" s="33" t="s">
        <v>10781</v>
      </c>
    </row>
    <row r="1431" spans="1:8">
      <c r="A1431" s="33" t="s">
        <v>13506</v>
      </c>
      <c r="B1431" s="34" t="b">
        <v>1</v>
      </c>
      <c r="C1431" s="33">
        <f t="shared" si="50"/>
        <v>44</v>
      </c>
      <c r="D1431" s="33" t="s">
        <v>1831</v>
      </c>
      <c r="E1431" s="33" t="s">
        <v>400</v>
      </c>
      <c r="F1431" s="33" t="s">
        <v>12668</v>
      </c>
      <c r="G1431" s="33" t="str">
        <f t="shared" si="51"/>
        <v>울산삼산동</v>
      </c>
      <c r="H1431" s="33" t="s">
        <v>10781</v>
      </c>
    </row>
    <row r="1432" spans="1:8">
      <c r="A1432" s="33" t="s">
        <v>13507</v>
      </c>
      <c r="B1432" s="34" t="b">
        <v>1</v>
      </c>
      <c r="C1432" s="33">
        <f t="shared" si="50"/>
        <v>44</v>
      </c>
      <c r="D1432" s="33" t="s">
        <v>1831</v>
      </c>
      <c r="E1432" s="33" t="s">
        <v>400</v>
      </c>
      <c r="F1432" s="33" t="s">
        <v>13508</v>
      </c>
      <c r="G1432" s="33" t="str">
        <f t="shared" si="51"/>
        <v>울산여천동</v>
      </c>
      <c r="H1432" s="33" t="s">
        <v>10781</v>
      </c>
    </row>
    <row r="1433" spans="1:8">
      <c r="A1433" s="33" t="s">
        <v>13509</v>
      </c>
      <c r="B1433" s="34" t="b">
        <v>1</v>
      </c>
      <c r="C1433" s="33">
        <f t="shared" si="50"/>
        <v>44</v>
      </c>
      <c r="D1433" s="33" t="s">
        <v>1831</v>
      </c>
      <c r="E1433" s="33" t="s">
        <v>400</v>
      </c>
      <c r="F1433" s="33" t="s">
        <v>13510</v>
      </c>
      <c r="G1433" s="33" t="str">
        <f t="shared" si="51"/>
        <v>울산야음동</v>
      </c>
      <c r="H1433" s="33" t="s">
        <v>10781</v>
      </c>
    </row>
    <row r="1434" spans="1:8">
      <c r="A1434" s="33" t="s">
        <v>13511</v>
      </c>
      <c r="B1434" s="34" t="b">
        <v>1</v>
      </c>
      <c r="C1434" s="33">
        <f t="shared" si="50"/>
        <v>44</v>
      </c>
      <c r="D1434" s="33" t="s">
        <v>1831</v>
      </c>
      <c r="E1434" s="33" t="s">
        <v>400</v>
      </c>
      <c r="F1434" s="33" t="s">
        <v>13033</v>
      </c>
      <c r="G1434" s="33" t="str">
        <f t="shared" si="51"/>
        <v>울산선암동</v>
      </c>
      <c r="H1434" s="33" t="s">
        <v>10781</v>
      </c>
    </row>
    <row r="1435" spans="1:8">
      <c r="A1435" s="33" t="s">
        <v>13512</v>
      </c>
      <c r="B1435" s="34" t="b">
        <v>1</v>
      </c>
      <c r="C1435" s="33">
        <f t="shared" si="50"/>
        <v>44</v>
      </c>
      <c r="D1435" s="33" t="s">
        <v>1831</v>
      </c>
      <c r="E1435" s="33" t="s">
        <v>400</v>
      </c>
      <c r="F1435" s="33" t="s">
        <v>13513</v>
      </c>
      <c r="G1435" s="33" t="str">
        <f t="shared" si="51"/>
        <v>울산상개동</v>
      </c>
      <c r="H1435" s="33" t="s">
        <v>10781</v>
      </c>
    </row>
    <row r="1436" spans="1:8">
      <c r="A1436" s="33" t="s">
        <v>13514</v>
      </c>
      <c r="B1436" s="34" t="b">
        <v>1</v>
      </c>
      <c r="C1436" s="33">
        <f t="shared" si="50"/>
        <v>44</v>
      </c>
      <c r="D1436" s="33" t="s">
        <v>1831</v>
      </c>
      <c r="E1436" s="33" t="s">
        <v>400</v>
      </c>
      <c r="F1436" s="33" t="s">
        <v>12012</v>
      </c>
      <c r="G1436" s="33" t="str">
        <f t="shared" si="51"/>
        <v>울산부곡동</v>
      </c>
      <c r="H1436" s="33" t="s">
        <v>10781</v>
      </c>
    </row>
    <row r="1437" spans="1:8">
      <c r="A1437" s="33" t="s">
        <v>13515</v>
      </c>
      <c r="B1437" s="34" t="b">
        <v>1</v>
      </c>
      <c r="C1437" s="33">
        <f t="shared" si="50"/>
        <v>44</v>
      </c>
      <c r="D1437" s="33" t="s">
        <v>1831</v>
      </c>
      <c r="E1437" s="33" t="s">
        <v>400</v>
      </c>
      <c r="F1437" s="33" t="s">
        <v>13516</v>
      </c>
      <c r="G1437" s="33" t="str">
        <f t="shared" si="51"/>
        <v>울산고사동</v>
      </c>
      <c r="H1437" s="33" t="s">
        <v>10781</v>
      </c>
    </row>
    <row r="1438" spans="1:8">
      <c r="A1438" s="33" t="s">
        <v>13517</v>
      </c>
      <c r="B1438" s="34" t="b">
        <v>1</v>
      </c>
      <c r="C1438" s="33">
        <f t="shared" si="50"/>
        <v>44</v>
      </c>
      <c r="D1438" s="33" t="s">
        <v>1831</v>
      </c>
      <c r="E1438" s="33" t="s">
        <v>400</v>
      </c>
      <c r="F1438" s="33" t="s">
        <v>13518</v>
      </c>
      <c r="G1438" s="33" t="str">
        <f t="shared" si="51"/>
        <v>울산성암동</v>
      </c>
      <c r="H1438" s="33" t="s">
        <v>10781</v>
      </c>
    </row>
    <row r="1439" spans="1:8">
      <c r="A1439" s="33" t="s">
        <v>13519</v>
      </c>
      <c r="B1439" s="34" t="b">
        <v>1</v>
      </c>
      <c r="C1439" s="33">
        <f t="shared" si="50"/>
        <v>44</v>
      </c>
      <c r="D1439" s="33" t="s">
        <v>1831</v>
      </c>
      <c r="E1439" s="33" t="s">
        <v>400</v>
      </c>
      <c r="F1439" s="33" t="s">
        <v>13520</v>
      </c>
      <c r="G1439" s="33" t="str">
        <f t="shared" si="51"/>
        <v>울산황성동</v>
      </c>
      <c r="H1439" s="33" t="s">
        <v>10781</v>
      </c>
    </row>
    <row r="1440" spans="1:8">
      <c r="A1440" s="33" t="s">
        <v>13521</v>
      </c>
      <c r="B1440" s="34" t="b">
        <v>1</v>
      </c>
      <c r="C1440" s="33">
        <f t="shared" si="50"/>
        <v>44</v>
      </c>
      <c r="D1440" s="33" t="s">
        <v>1831</v>
      </c>
      <c r="E1440" s="33" t="s">
        <v>400</v>
      </c>
      <c r="F1440" s="33" t="s">
        <v>12829</v>
      </c>
      <c r="G1440" s="33" t="str">
        <f t="shared" si="51"/>
        <v>울산용연동</v>
      </c>
      <c r="H1440" s="33" t="s">
        <v>10781</v>
      </c>
    </row>
    <row r="1441" spans="1:8">
      <c r="A1441" s="33" t="s">
        <v>13522</v>
      </c>
      <c r="B1441" s="34" t="b">
        <v>1</v>
      </c>
      <c r="C1441" s="33">
        <f t="shared" si="50"/>
        <v>44</v>
      </c>
      <c r="D1441" s="33" t="s">
        <v>1831</v>
      </c>
      <c r="E1441" s="33" t="s">
        <v>400</v>
      </c>
      <c r="F1441" s="33" t="s">
        <v>13523</v>
      </c>
      <c r="G1441" s="33" t="str">
        <f t="shared" si="51"/>
        <v>울산남화동</v>
      </c>
      <c r="H1441" s="33" t="s">
        <v>10781</v>
      </c>
    </row>
    <row r="1442" spans="1:8">
      <c r="A1442" s="33" t="s">
        <v>13524</v>
      </c>
      <c r="B1442" s="34" t="b">
        <v>1</v>
      </c>
      <c r="C1442" s="33">
        <f t="shared" si="50"/>
        <v>44</v>
      </c>
      <c r="D1442" s="33" t="s">
        <v>1831</v>
      </c>
      <c r="E1442" s="33" t="s">
        <v>400</v>
      </c>
      <c r="F1442" s="33" t="s">
        <v>13525</v>
      </c>
      <c r="G1442" s="33" t="str">
        <f t="shared" si="51"/>
        <v>울산용잠동</v>
      </c>
      <c r="H1442" s="33" t="s">
        <v>10781</v>
      </c>
    </row>
    <row r="1443" spans="1:8">
      <c r="A1443" s="33" t="s">
        <v>13526</v>
      </c>
      <c r="B1443" s="34" t="b">
        <v>1</v>
      </c>
      <c r="C1443" s="33">
        <f t="shared" si="50"/>
        <v>44</v>
      </c>
      <c r="D1443" s="33" t="s">
        <v>1831</v>
      </c>
      <c r="E1443" s="33" t="s">
        <v>400</v>
      </c>
      <c r="F1443" s="33" t="s">
        <v>13527</v>
      </c>
      <c r="G1443" s="33" t="str">
        <f t="shared" si="51"/>
        <v>울산장생포동</v>
      </c>
      <c r="H1443" s="33" t="s">
        <v>10781</v>
      </c>
    </row>
    <row r="1444" spans="1:8">
      <c r="A1444" s="33" t="s">
        <v>13528</v>
      </c>
      <c r="B1444" s="34" t="b">
        <v>1</v>
      </c>
      <c r="C1444" s="33">
        <f t="shared" si="50"/>
        <v>44</v>
      </c>
      <c r="D1444" s="33" t="s">
        <v>1831</v>
      </c>
      <c r="E1444" s="33" t="s">
        <v>400</v>
      </c>
      <c r="F1444" s="33" t="s">
        <v>13529</v>
      </c>
      <c r="G1444" s="33" t="str">
        <f t="shared" si="51"/>
        <v>울산매암동</v>
      </c>
      <c r="H1444" s="33" t="s">
        <v>10781</v>
      </c>
    </row>
    <row r="1445" spans="1:8">
      <c r="A1445" s="33" t="s">
        <v>13530</v>
      </c>
      <c r="B1445" s="34" t="b">
        <v>1</v>
      </c>
      <c r="C1445" s="33">
        <f t="shared" si="50"/>
        <v>44</v>
      </c>
      <c r="D1445" s="33" t="s">
        <v>1831</v>
      </c>
      <c r="E1445" s="33" t="s">
        <v>289</v>
      </c>
      <c r="F1445" s="33" t="s">
        <v>13531</v>
      </c>
      <c r="G1445" s="33" t="str">
        <f t="shared" si="51"/>
        <v>울산방어동</v>
      </c>
      <c r="H1445" s="33" t="s">
        <v>10781</v>
      </c>
    </row>
    <row r="1446" spans="1:8">
      <c r="A1446" s="33" t="s">
        <v>13532</v>
      </c>
      <c r="B1446" s="34" t="b">
        <v>1</v>
      </c>
      <c r="C1446" s="33">
        <f t="shared" si="50"/>
        <v>44</v>
      </c>
      <c r="D1446" s="33" t="s">
        <v>1831</v>
      </c>
      <c r="E1446" s="33" t="s">
        <v>289</v>
      </c>
      <c r="F1446" s="33" t="s">
        <v>12870</v>
      </c>
      <c r="G1446" s="33" t="str">
        <f t="shared" si="51"/>
        <v>울산화정동</v>
      </c>
      <c r="H1446" s="33" t="s">
        <v>10781</v>
      </c>
    </row>
    <row r="1447" spans="1:8">
      <c r="A1447" s="33" t="s">
        <v>13533</v>
      </c>
      <c r="B1447" s="34" t="b">
        <v>1</v>
      </c>
      <c r="C1447" s="33">
        <f t="shared" si="50"/>
        <v>44</v>
      </c>
      <c r="D1447" s="33" t="s">
        <v>1831</v>
      </c>
      <c r="E1447" s="33" t="s">
        <v>289</v>
      </c>
      <c r="F1447" s="33" t="s">
        <v>13534</v>
      </c>
      <c r="G1447" s="33" t="str">
        <f t="shared" si="51"/>
        <v>울산일산동</v>
      </c>
      <c r="H1447" s="33" t="s">
        <v>10781</v>
      </c>
    </row>
    <row r="1448" spans="1:8">
      <c r="A1448" s="33" t="s">
        <v>13535</v>
      </c>
      <c r="B1448" s="34" t="b">
        <v>1</v>
      </c>
      <c r="C1448" s="33">
        <f t="shared" si="50"/>
        <v>44</v>
      </c>
      <c r="D1448" s="33" t="s">
        <v>1831</v>
      </c>
      <c r="E1448" s="33" t="s">
        <v>289</v>
      </c>
      <c r="F1448" s="33" t="s">
        <v>13536</v>
      </c>
      <c r="G1448" s="33" t="str">
        <f t="shared" si="51"/>
        <v>울산전하동</v>
      </c>
      <c r="H1448" s="33" t="s">
        <v>10781</v>
      </c>
    </row>
    <row r="1449" spans="1:8">
      <c r="A1449" s="33" t="s">
        <v>13537</v>
      </c>
      <c r="B1449" s="34" t="b">
        <v>1</v>
      </c>
      <c r="C1449" s="33">
        <f t="shared" si="50"/>
        <v>44</v>
      </c>
      <c r="D1449" s="33" t="s">
        <v>1831</v>
      </c>
      <c r="E1449" s="33" t="s">
        <v>289</v>
      </c>
      <c r="F1449" s="33" t="s">
        <v>13538</v>
      </c>
      <c r="G1449" s="33" t="str">
        <f t="shared" si="51"/>
        <v>울산미포동</v>
      </c>
      <c r="H1449" s="33" t="s">
        <v>10781</v>
      </c>
    </row>
    <row r="1450" spans="1:8">
      <c r="A1450" s="33" t="s">
        <v>13539</v>
      </c>
      <c r="B1450" s="34" t="b">
        <v>1</v>
      </c>
      <c r="C1450" s="33">
        <f t="shared" si="50"/>
        <v>44</v>
      </c>
      <c r="D1450" s="33" t="s">
        <v>1831</v>
      </c>
      <c r="E1450" s="33" t="s">
        <v>289</v>
      </c>
      <c r="F1450" s="33" t="s">
        <v>13540</v>
      </c>
      <c r="G1450" s="33" t="str">
        <f t="shared" si="51"/>
        <v>울산주전동</v>
      </c>
      <c r="H1450" s="33" t="s">
        <v>10781</v>
      </c>
    </row>
    <row r="1451" spans="1:8">
      <c r="A1451" s="33" t="s">
        <v>13541</v>
      </c>
      <c r="B1451" s="34" t="b">
        <v>1</v>
      </c>
      <c r="C1451" s="33">
        <f t="shared" si="50"/>
        <v>44</v>
      </c>
      <c r="D1451" s="33" t="s">
        <v>1831</v>
      </c>
      <c r="E1451" s="33" t="s">
        <v>289</v>
      </c>
      <c r="F1451" s="33" t="s">
        <v>13542</v>
      </c>
      <c r="G1451" s="33" t="str">
        <f t="shared" si="51"/>
        <v>울산동부동</v>
      </c>
      <c r="H1451" s="33" t="s">
        <v>10781</v>
      </c>
    </row>
    <row r="1452" spans="1:8">
      <c r="A1452" s="33" t="s">
        <v>13543</v>
      </c>
      <c r="B1452" s="34" t="b">
        <v>1</v>
      </c>
      <c r="C1452" s="33">
        <f t="shared" si="50"/>
        <v>44</v>
      </c>
      <c r="D1452" s="33" t="s">
        <v>1831</v>
      </c>
      <c r="E1452" s="33" t="s">
        <v>289</v>
      </c>
      <c r="F1452" s="33" t="s">
        <v>13544</v>
      </c>
      <c r="G1452" s="33" t="str">
        <f t="shared" si="51"/>
        <v>울산서부동</v>
      </c>
      <c r="H1452" s="33" t="s">
        <v>10781</v>
      </c>
    </row>
    <row r="1453" spans="1:8">
      <c r="A1453" s="33" t="s">
        <v>13545</v>
      </c>
      <c r="B1453" s="34" t="b">
        <v>1</v>
      </c>
      <c r="C1453" s="33">
        <f t="shared" si="50"/>
        <v>44</v>
      </c>
      <c r="D1453" s="33" t="s">
        <v>1831</v>
      </c>
      <c r="E1453" s="33" t="s">
        <v>377</v>
      </c>
      <c r="F1453" s="33" t="s">
        <v>13546</v>
      </c>
      <c r="G1453" s="33" t="str">
        <f t="shared" si="51"/>
        <v>울산창평동</v>
      </c>
      <c r="H1453" s="33" t="s">
        <v>10781</v>
      </c>
    </row>
    <row r="1454" spans="1:8">
      <c r="A1454" s="33" t="s">
        <v>13547</v>
      </c>
      <c r="B1454" s="34" t="b">
        <v>1</v>
      </c>
      <c r="C1454" s="33">
        <f t="shared" si="50"/>
        <v>44</v>
      </c>
      <c r="D1454" s="33" t="s">
        <v>1831</v>
      </c>
      <c r="E1454" s="33" t="s">
        <v>377</v>
      </c>
      <c r="F1454" s="33" t="s">
        <v>13548</v>
      </c>
      <c r="G1454" s="33" t="str">
        <f t="shared" si="51"/>
        <v>울산호계동</v>
      </c>
      <c r="H1454" s="33" t="s">
        <v>10781</v>
      </c>
    </row>
    <row r="1455" spans="1:8">
      <c r="A1455" s="33" t="s">
        <v>13549</v>
      </c>
      <c r="B1455" s="34" t="b">
        <v>1</v>
      </c>
      <c r="C1455" s="33">
        <f t="shared" si="50"/>
        <v>44</v>
      </c>
      <c r="D1455" s="33" t="s">
        <v>1831</v>
      </c>
      <c r="E1455" s="33" t="s">
        <v>377</v>
      </c>
      <c r="F1455" s="33" t="s">
        <v>12977</v>
      </c>
      <c r="G1455" s="33" t="str">
        <f t="shared" si="51"/>
        <v>울산매곡동</v>
      </c>
      <c r="H1455" s="33" t="s">
        <v>10781</v>
      </c>
    </row>
    <row r="1456" spans="1:8">
      <c r="A1456" s="33" t="s">
        <v>13550</v>
      </c>
      <c r="B1456" s="34" t="b">
        <v>1</v>
      </c>
      <c r="C1456" s="33">
        <f t="shared" si="50"/>
        <v>44</v>
      </c>
      <c r="D1456" s="33" t="s">
        <v>1831</v>
      </c>
      <c r="E1456" s="33" t="s">
        <v>377</v>
      </c>
      <c r="F1456" s="33" t="s">
        <v>13551</v>
      </c>
      <c r="G1456" s="33" t="str">
        <f t="shared" si="51"/>
        <v>울산가대동</v>
      </c>
      <c r="H1456" s="33" t="s">
        <v>10781</v>
      </c>
    </row>
    <row r="1457" spans="1:8">
      <c r="A1457" s="33" t="s">
        <v>13552</v>
      </c>
      <c r="B1457" s="34" t="b">
        <v>1</v>
      </c>
      <c r="C1457" s="33">
        <f t="shared" si="50"/>
        <v>44</v>
      </c>
      <c r="D1457" s="33" t="s">
        <v>1831</v>
      </c>
      <c r="E1457" s="33" t="s">
        <v>377</v>
      </c>
      <c r="F1457" s="33" t="s">
        <v>11687</v>
      </c>
      <c r="G1457" s="33" t="str">
        <f t="shared" si="51"/>
        <v>울산신천동</v>
      </c>
      <c r="H1457" s="33" t="s">
        <v>10781</v>
      </c>
    </row>
    <row r="1458" spans="1:8">
      <c r="A1458" s="33" t="s">
        <v>13553</v>
      </c>
      <c r="B1458" s="34" t="b">
        <v>1</v>
      </c>
      <c r="C1458" s="33">
        <f t="shared" si="50"/>
        <v>44</v>
      </c>
      <c r="D1458" s="33" t="s">
        <v>1831</v>
      </c>
      <c r="E1458" s="33" t="s">
        <v>377</v>
      </c>
      <c r="F1458" s="33" t="s">
        <v>12588</v>
      </c>
      <c r="G1458" s="33" t="str">
        <f t="shared" si="51"/>
        <v>울산중산동</v>
      </c>
      <c r="H1458" s="33" t="s">
        <v>10781</v>
      </c>
    </row>
    <row r="1459" spans="1:8">
      <c r="A1459" s="33" t="s">
        <v>13554</v>
      </c>
      <c r="B1459" s="34" t="b">
        <v>1</v>
      </c>
      <c r="C1459" s="33">
        <f t="shared" si="50"/>
        <v>44</v>
      </c>
      <c r="D1459" s="33" t="s">
        <v>1831</v>
      </c>
      <c r="E1459" s="33" t="s">
        <v>377</v>
      </c>
      <c r="F1459" s="33" t="s">
        <v>13555</v>
      </c>
      <c r="G1459" s="33" t="str">
        <f t="shared" si="51"/>
        <v>울산상안동</v>
      </c>
      <c r="H1459" s="33" t="s">
        <v>10781</v>
      </c>
    </row>
    <row r="1460" spans="1:8">
      <c r="A1460" s="33" t="s">
        <v>13556</v>
      </c>
      <c r="B1460" s="34" t="b">
        <v>1</v>
      </c>
      <c r="C1460" s="33">
        <f t="shared" si="50"/>
        <v>44</v>
      </c>
      <c r="D1460" s="33" t="s">
        <v>1831</v>
      </c>
      <c r="E1460" s="33" t="s">
        <v>377</v>
      </c>
      <c r="F1460" s="33" t="s">
        <v>13557</v>
      </c>
      <c r="G1460" s="33" t="str">
        <f t="shared" si="51"/>
        <v>울산천곡동</v>
      </c>
      <c r="H1460" s="33" t="s">
        <v>10781</v>
      </c>
    </row>
    <row r="1461" spans="1:8">
      <c r="A1461" s="33" t="s">
        <v>13558</v>
      </c>
      <c r="B1461" s="34" t="b">
        <v>1</v>
      </c>
      <c r="C1461" s="33">
        <f t="shared" si="50"/>
        <v>44</v>
      </c>
      <c r="D1461" s="33" t="s">
        <v>1831</v>
      </c>
      <c r="E1461" s="33" t="s">
        <v>377</v>
      </c>
      <c r="F1461" s="33" t="s">
        <v>13559</v>
      </c>
      <c r="G1461" s="33" t="str">
        <f t="shared" si="51"/>
        <v>울산달천동</v>
      </c>
      <c r="H1461" s="33" t="s">
        <v>10781</v>
      </c>
    </row>
    <row r="1462" spans="1:8">
      <c r="A1462" s="33" t="s">
        <v>13560</v>
      </c>
      <c r="B1462" s="34" t="b">
        <v>1</v>
      </c>
      <c r="C1462" s="33">
        <f t="shared" si="50"/>
        <v>44</v>
      </c>
      <c r="D1462" s="33" t="s">
        <v>1831</v>
      </c>
      <c r="E1462" s="33" t="s">
        <v>377</v>
      </c>
      <c r="F1462" s="33" t="s">
        <v>13561</v>
      </c>
      <c r="G1462" s="33" t="str">
        <f t="shared" si="51"/>
        <v>울산시례동</v>
      </c>
      <c r="H1462" s="33" t="s">
        <v>10781</v>
      </c>
    </row>
    <row r="1463" spans="1:8">
      <c r="A1463" s="33" t="s">
        <v>13562</v>
      </c>
      <c r="B1463" s="34" t="b">
        <v>1</v>
      </c>
      <c r="C1463" s="33">
        <f t="shared" si="50"/>
        <v>44</v>
      </c>
      <c r="D1463" s="33" t="s">
        <v>1831</v>
      </c>
      <c r="E1463" s="33" t="s">
        <v>377</v>
      </c>
      <c r="F1463" s="33" t="s">
        <v>13563</v>
      </c>
      <c r="G1463" s="33" t="str">
        <f t="shared" si="51"/>
        <v>울산무룡동</v>
      </c>
      <c r="H1463" s="33" t="s">
        <v>10781</v>
      </c>
    </row>
    <row r="1464" spans="1:8">
      <c r="A1464" s="33" t="s">
        <v>13564</v>
      </c>
      <c r="B1464" s="34" t="b">
        <v>1</v>
      </c>
      <c r="C1464" s="33">
        <f t="shared" si="50"/>
        <v>44</v>
      </c>
      <c r="D1464" s="33" t="s">
        <v>1831</v>
      </c>
      <c r="E1464" s="33" t="s">
        <v>377</v>
      </c>
      <c r="F1464" s="33" t="s">
        <v>13565</v>
      </c>
      <c r="G1464" s="33" t="str">
        <f t="shared" si="51"/>
        <v>울산구유동</v>
      </c>
      <c r="H1464" s="33" t="s">
        <v>10781</v>
      </c>
    </row>
    <row r="1465" spans="1:8">
      <c r="A1465" s="33" t="s">
        <v>13566</v>
      </c>
      <c r="B1465" s="34" t="b">
        <v>1</v>
      </c>
      <c r="C1465" s="33">
        <f t="shared" si="50"/>
        <v>44</v>
      </c>
      <c r="D1465" s="33" t="s">
        <v>1831</v>
      </c>
      <c r="E1465" s="33" t="s">
        <v>377</v>
      </c>
      <c r="F1465" s="33" t="s">
        <v>13567</v>
      </c>
      <c r="G1465" s="33" t="str">
        <f t="shared" si="51"/>
        <v>울산정자동</v>
      </c>
      <c r="H1465" s="33" t="s">
        <v>10781</v>
      </c>
    </row>
    <row r="1466" spans="1:8">
      <c r="A1466" s="33" t="s">
        <v>13568</v>
      </c>
      <c r="B1466" s="34" t="b">
        <v>1</v>
      </c>
      <c r="C1466" s="33">
        <f t="shared" si="50"/>
        <v>44</v>
      </c>
      <c r="D1466" s="33" t="s">
        <v>1831</v>
      </c>
      <c r="E1466" s="33" t="s">
        <v>377</v>
      </c>
      <c r="F1466" s="33" t="s">
        <v>13569</v>
      </c>
      <c r="G1466" s="33" t="str">
        <f t="shared" si="51"/>
        <v>울산신명동</v>
      </c>
      <c r="H1466" s="33" t="s">
        <v>10781</v>
      </c>
    </row>
    <row r="1467" spans="1:8">
      <c r="A1467" s="33" t="s">
        <v>13570</v>
      </c>
      <c r="B1467" s="34" t="b">
        <v>1</v>
      </c>
      <c r="C1467" s="33">
        <f t="shared" si="50"/>
        <v>44</v>
      </c>
      <c r="D1467" s="33" t="s">
        <v>1831</v>
      </c>
      <c r="E1467" s="33" t="s">
        <v>377</v>
      </c>
      <c r="F1467" s="33" t="s">
        <v>12191</v>
      </c>
      <c r="G1467" s="33" t="str">
        <f t="shared" si="51"/>
        <v>울산대안동</v>
      </c>
      <c r="H1467" s="33" t="s">
        <v>10781</v>
      </c>
    </row>
    <row r="1468" spans="1:8">
      <c r="A1468" s="33" t="s">
        <v>13571</v>
      </c>
      <c r="B1468" s="34" t="b">
        <v>1</v>
      </c>
      <c r="C1468" s="33">
        <f t="shared" si="50"/>
        <v>44</v>
      </c>
      <c r="D1468" s="33" t="s">
        <v>1831</v>
      </c>
      <c r="E1468" s="33" t="s">
        <v>377</v>
      </c>
      <c r="F1468" s="33" t="s">
        <v>13572</v>
      </c>
      <c r="G1468" s="33" t="str">
        <f t="shared" si="51"/>
        <v>울산당사동</v>
      </c>
      <c r="H1468" s="33" t="s">
        <v>10781</v>
      </c>
    </row>
    <row r="1469" spans="1:8">
      <c r="A1469" s="33" t="s">
        <v>13573</v>
      </c>
      <c r="B1469" s="34" t="b">
        <v>1</v>
      </c>
      <c r="C1469" s="33">
        <f t="shared" si="50"/>
        <v>44</v>
      </c>
      <c r="D1469" s="33" t="s">
        <v>1831</v>
      </c>
      <c r="E1469" s="33" t="s">
        <v>377</v>
      </c>
      <c r="F1469" s="33" t="s">
        <v>12732</v>
      </c>
      <c r="G1469" s="33" t="str">
        <f t="shared" si="51"/>
        <v>울산신현동</v>
      </c>
      <c r="H1469" s="33" t="s">
        <v>10781</v>
      </c>
    </row>
    <row r="1470" spans="1:8">
      <c r="A1470" s="33" t="s">
        <v>13574</v>
      </c>
      <c r="B1470" s="34" t="b">
        <v>1</v>
      </c>
      <c r="C1470" s="33">
        <f t="shared" si="50"/>
        <v>44</v>
      </c>
      <c r="D1470" s="33" t="s">
        <v>1831</v>
      </c>
      <c r="E1470" s="33" t="s">
        <v>377</v>
      </c>
      <c r="F1470" s="33" t="s">
        <v>13575</v>
      </c>
      <c r="G1470" s="33" t="str">
        <f t="shared" si="51"/>
        <v>울산산하동</v>
      </c>
      <c r="H1470" s="33" t="s">
        <v>10781</v>
      </c>
    </row>
    <row r="1471" spans="1:8">
      <c r="A1471" s="33" t="s">
        <v>13576</v>
      </c>
      <c r="B1471" s="34" t="b">
        <v>1</v>
      </c>
      <c r="C1471" s="33">
        <f t="shared" si="50"/>
        <v>44</v>
      </c>
      <c r="D1471" s="33" t="s">
        <v>1831</v>
      </c>
      <c r="E1471" s="33" t="s">
        <v>377</v>
      </c>
      <c r="F1471" s="33" t="s">
        <v>13577</v>
      </c>
      <c r="G1471" s="33" t="str">
        <f t="shared" ref="G1471:G1516" si="52">D1471&amp;F1471</f>
        <v>울산어물동</v>
      </c>
      <c r="H1471" s="33" t="s">
        <v>10781</v>
      </c>
    </row>
    <row r="1472" spans="1:8">
      <c r="A1472" s="33" t="s">
        <v>13578</v>
      </c>
      <c r="B1472" s="34" t="b">
        <v>1</v>
      </c>
      <c r="C1472" s="33">
        <f t="shared" si="50"/>
        <v>44</v>
      </c>
      <c r="D1472" s="33" t="s">
        <v>1831</v>
      </c>
      <c r="E1472" s="33" t="s">
        <v>377</v>
      </c>
      <c r="F1472" s="33" t="s">
        <v>13579</v>
      </c>
      <c r="G1472" s="33" t="str">
        <f t="shared" si="52"/>
        <v>울산명촌동</v>
      </c>
      <c r="H1472" s="33" t="s">
        <v>10781</v>
      </c>
    </row>
    <row r="1473" spans="1:8">
      <c r="A1473" s="33" t="s">
        <v>13580</v>
      </c>
      <c r="B1473" s="34" t="b">
        <v>1</v>
      </c>
      <c r="C1473" s="33">
        <f t="shared" si="50"/>
        <v>44</v>
      </c>
      <c r="D1473" s="33" t="s">
        <v>1831</v>
      </c>
      <c r="E1473" s="33" t="s">
        <v>377</v>
      </c>
      <c r="F1473" s="33" t="s">
        <v>13581</v>
      </c>
      <c r="G1473" s="33" t="str">
        <f t="shared" si="52"/>
        <v>울산진장동</v>
      </c>
      <c r="H1473" s="33" t="s">
        <v>10781</v>
      </c>
    </row>
    <row r="1474" spans="1:8">
      <c r="A1474" s="33" t="s">
        <v>13582</v>
      </c>
      <c r="B1474" s="34" t="b">
        <v>1</v>
      </c>
      <c r="C1474" s="33">
        <f t="shared" ref="C1474:C1537" si="53">_xlfn.XLOOKUP(D1474,I:I,J:J)</f>
        <v>44</v>
      </c>
      <c r="D1474" s="33" t="s">
        <v>1831</v>
      </c>
      <c r="E1474" s="33" t="s">
        <v>377</v>
      </c>
      <c r="F1474" s="33" t="s">
        <v>13583</v>
      </c>
      <c r="G1474" s="33" t="str">
        <f t="shared" si="52"/>
        <v>울산연암동</v>
      </c>
      <c r="H1474" s="33" t="s">
        <v>10781</v>
      </c>
    </row>
    <row r="1475" spans="1:8">
      <c r="A1475" s="33" t="s">
        <v>13584</v>
      </c>
      <c r="B1475" s="34" t="b">
        <v>1</v>
      </c>
      <c r="C1475" s="33">
        <f t="shared" si="53"/>
        <v>44</v>
      </c>
      <c r="D1475" s="33" t="s">
        <v>1831</v>
      </c>
      <c r="E1475" s="33" t="s">
        <v>377</v>
      </c>
      <c r="F1475" s="33" t="s">
        <v>13585</v>
      </c>
      <c r="G1475" s="33" t="str">
        <f t="shared" si="52"/>
        <v>울산효문동</v>
      </c>
      <c r="H1475" s="33" t="s">
        <v>10781</v>
      </c>
    </row>
    <row r="1476" spans="1:8">
      <c r="A1476" s="33" t="s">
        <v>13586</v>
      </c>
      <c r="B1476" s="34" t="b">
        <v>1</v>
      </c>
      <c r="C1476" s="33">
        <f t="shared" si="53"/>
        <v>44</v>
      </c>
      <c r="D1476" s="33" t="s">
        <v>1831</v>
      </c>
      <c r="E1476" s="33" t="s">
        <v>377</v>
      </c>
      <c r="F1476" s="33" t="s">
        <v>11907</v>
      </c>
      <c r="G1476" s="33" t="str">
        <f t="shared" si="52"/>
        <v>울산양정동</v>
      </c>
      <c r="H1476" s="33" t="s">
        <v>10781</v>
      </c>
    </row>
    <row r="1477" spans="1:8">
      <c r="A1477" s="33" t="s">
        <v>13587</v>
      </c>
      <c r="B1477" s="34" t="b">
        <v>1</v>
      </c>
      <c r="C1477" s="33">
        <f t="shared" si="53"/>
        <v>44</v>
      </c>
      <c r="D1477" s="33" t="s">
        <v>1831</v>
      </c>
      <c r="E1477" s="33" t="s">
        <v>377</v>
      </c>
      <c r="F1477" s="33" t="s">
        <v>13588</v>
      </c>
      <c r="G1477" s="33" t="str">
        <f t="shared" si="52"/>
        <v>울산화봉동</v>
      </c>
      <c r="H1477" s="33" t="s">
        <v>10781</v>
      </c>
    </row>
    <row r="1478" spans="1:8">
      <c r="A1478" s="33" t="s">
        <v>13589</v>
      </c>
      <c r="B1478" s="34" t="b">
        <v>1</v>
      </c>
      <c r="C1478" s="33">
        <f t="shared" si="53"/>
        <v>44</v>
      </c>
      <c r="D1478" s="33" t="s">
        <v>1831</v>
      </c>
      <c r="E1478" s="33" t="s">
        <v>377</v>
      </c>
      <c r="F1478" s="33" t="s">
        <v>11221</v>
      </c>
      <c r="G1478" s="33" t="str">
        <f t="shared" si="52"/>
        <v>울산송정동</v>
      </c>
      <c r="H1478" s="33" t="s">
        <v>10781</v>
      </c>
    </row>
    <row r="1479" spans="1:8">
      <c r="A1479" s="33" t="s">
        <v>13590</v>
      </c>
      <c r="B1479" s="34" t="b">
        <v>1</v>
      </c>
      <c r="C1479" s="33">
        <f t="shared" si="53"/>
        <v>44</v>
      </c>
      <c r="D1479" s="33" t="s">
        <v>1831</v>
      </c>
      <c r="E1479" s="33" t="s">
        <v>377</v>
      </c>
      <c r="F1479" s="33" t="s">
        <v>13591</v>
      </c>
      <c r="G1479" s="33" t="str">
        <f t="shared" si="52"/>
        <v>울산염포동</v>
      </c>
      <c r="H1479" s="33" t="s">
        <v>10781</v>
      </c>
    </row>
    <row r="1480" spans="1:8">
      <c r="A1480" s="33" t="s">
        <v>13592</v>
      </c>
      <c r="B1480" s="34" t="b">
        <v>1</v>
      </c>
      <c r="C1480" s="33">
        <f t="shared" si="53"/>
        <v>44</v>
      </c>
      <c r="D1480" s="33" t="s">
        <v>1831</v>
      </c>
      <c r="E1480" s="33" t="s">
        <v>7231</v>
      </c>
      <c r="F1480" s="33" t="s">
        <v>13593</v>
      </c>
      <c r="G1480" s="33" t="str">
        <f t="shared" si="52"/>
        <v>울산온산읍</v>
      </c>
      <c r="H1480" s="33" t="s">
        <v>12491</v>
      </c>
    </row>
    <row r="1481" spans="1:8">
      <c r="A1481" s="33" t="s">
        <v>13594</v>
      </c>
      <c r="B1481" s="34" t="b">
        <v>1</v>
      </c>
      <c r="C1481" s="33">
        <f t="shared" si="53"/>
        <v>44</v>
      </c>
      <c r="D1481" s="33" t="s">
        <v>1831</v>
      </c>
      <c r="E1481" s="33" t="s">
        <v>7231</v>
      </c>
      <c r="F1481" s="33" t="s">
        <v>13595</v>
      </c>
      <c r="G1481" s="33" t="str">
        <f t="shared" si="52"/>
        <v>울산언양읍</v>
      </c>
      <c r="H1481" s="33" t="s">
        <v>12491</v>
      </c>
    </row>
    <row r="1482" spans="1:8">
      <c r="A1482" s="33" t="s">
        <v>13596</v>
      </c>
      <c r="B1482" s="34" t="b">
        <v>1</v>
      </c>
      <c r="C1482" s="33">
        <f t="shared" si="53"/>
        <v>44</v>
      </c>
      <c r="D1482" s="33" t="s">
        <v>1831</v>
      </c>
      <c r="E1482" s="33" t="s">
        <v>7231</v>
      </c>
      <c r="F1482" s="33" t="s">
        <v>13597</v>
      </c>
      <c r="G1482" s="33" t="str">
        <f t="shared" si="52"/>
        <v>울산온양읍</v>
      </c>
      <c r="H1482" s="33" t="s">
        <v>12491</v>
      </c>
    </row>
    <row r="1483" spans="1:8">
      <c r="A1483" s="33" t="s">
        <v>13598</v>
      </c>
      <c r="B1483" s="34" t="b">
        <v>1</v>
      </c>
      <c r="C1483" s="33">
        <f t="shared" si="53"/>
        <v>44</v>
      </c>
      <c r="D1483" s="33" t="s">
        <v>1831</v>
      </c>
      <c r="E1483" s="33" t="s">
        <v>7231</v>
      </c>
      <c r="F1483" s="33" t="s">
        <v>13599</v>
      </c>
      <c r="G1483" s="33" t="str">
        <f t="shared" si="52"/>
        <v>울산범서읍</v>
      </c>
      <c r="H1483" s="33" t="s">
        <v>12491</v>
      </c>
    </row>
    <row r="1484" spans="1:8">
      <c r="A1484" s="33" t="s">
        <v>13600</v>
      </c>
      <c r="B1484" s="34" t="b">
        <v>1</v>
      </c>
      <c r="C1484" s="33">
        <f t="shared" si="53"/>
        <v>44</v>
      </c>
      <c r="D1484" s="33" t="s">
        <v>1831</v>
      </c>
      <c r="E1484" s="33" t="s">
        <v>7231</v>
      </c>
      <c r="F1484" s="33" t="s">
        <v>13601</v>
      </c>
      <c r="G1484" s="33" t="str">
        <f t="shared" si="52"/>
        <v>울산청량읍</v>
      </c>
      <c r="H1484" s="33" t="s">
        <v>12491</v>
      </c>
    </row>
    <row r="1485" spans="1:8">
      <c r="A1485" s="33" t="s">
        <v>13602</v>
      </c>
      <c r="B1485" s="34" t="b">
        <v>1</v>
      </c>
      <c r="C1485" s="33">
        <f t="shared" si="53"/>
        <v>44</v>
      </c>
      <c r="D1485" s="33" t="s">
        <v>1831</v>
      </c>
      <c r="E1485" s="33" t="s">
        <v>7231</v>
      </c>
      <c r="F1485" s="33" t="s">
        <v>13603</v>
      </c>
      <c r="G1485" s="33" t="str">
        <f t="shared" si="52"/>
        <v>울산삼남읍</v>
      </c>
      <c r="H1485" s="33" t="s">
        <v>12491</v>
      </c>
    </row>
    <row r="1486" spans="1:8">
      <c r="A1486" s="33" t="s">
        <v>13604</v>
      </c>
      <c r="B1486" s="34" t="b">
        <v>1</v>
      </c>
      <c r="C1486" s="33">
        <f t="shared" si="53"/>
        <v>44</v>
      </c>
      <c r="D1486" s="33" t="s">
        <v>1831</v>
      </c>
      <c r="E1486" s="33" t="s">
        <v>7231</v>
      </c>
      <c r="F1486" s="33" t="s">
        <v>13605</v>
      </c>
      <c r="G1486" s="33" t="str">
        <f t="shared" si="52"/>
        <v>울산서생면</v>
      </c>
      <c r="H1486" s="33" t="s">
        <v>12491</v>
      </c>
    </row>
    <row r="1487" spans="1:8">
      <c r="A1487" s="33" t="s">
        <v>13606</v>
      </c>
      <c r="B1487" s="34" t="b">
        <v>1</v>
      </c>
      <c r="C1487" s="33">
        <f t="shared" si="53"/>
        <v>44</v>
      </c>
      <c r="D1487" s="33" t="s">
        <v>1831</v>
      </c>
      <c r="E1487" s="33" t="s">
        <v>7231</v>
      </c>
      <c r="F1487" s="33" t="s">
        <v>13607</v>
      </c>
      <c r="G1487" s="33" t="str">
        <f t="shared" si="52"/>
        <v>울산웅촌면</v>
      </c>
      <c r="H1487" s="33" t="s">
        <v>12491</v>
      </c>
    </row>
    <row r="1488" spans="1:8">
      <c r="A1488" s="33" t="s">
        <v>13608</v>
      </c>
      <c r="B1488" s="34" t="b">
        <v>1</v>
      </c>
      <c r="C1488" s="33">
        <f t="shared" si="53"/>
        <v>44</v>
      </c>
      <c r="D1488" s="33" t="s">
        <v>1831</v>
      </c>
      <c r="E1488" s="33" t="s">
        <v>7231</v>
      </c>
      <c r="F1488" s="33" t="s">
        <v>13609</v>
      </c>
      <c r="G1488" s="33" t="str">
        <f t="shared" si="52"/>
        <v>울산두동면</v>
      </c>
      <c r="H1488" s="33" t="s">
        <v>12491</v>
      </c>
    </row>
    <row r="1489" spans="1:8">
      <c r="A1489" s="33" t="s">
        <v>13610</v>
      </c>
      <c r="B1489" s="34" t="b">
        <v>1</v>
      </c>
      <c r="C1489" s="33">
        <f t="shared" si="53"/>
        <v>44</v>
      </c>
      <c r="D1489" s="33" t="s">
        <v>1831</v>
      </c>
      <c r="E1489" s="33" t="s">
        <v>7231</v>
      </c>
      <c r="F1489" s="33" t="s">
        <v>13611</v>
      </c>
      <c r="G1489" s="33" t="str">
        <f t="shared" si="52"/>
        <v>울산두서면</v>
      </c>
      <c r="H1489" s="33" t="s">
        <v>12491</v>
      </c>
    </row>
    <row r="1490" spans="1:8">
      <c r="A1490" s="33" t="s">
        <v>13612</v>
      </c>
      <c r="B1490" s="34" t="b">
        <v>1</v>
      </c>
      <c r="C1490" s="33">
        <f t="shared" si="53"/>
        <v>44</v>
      </c>
      <c r="D1490" s="33" t="s">
        <v>1831</v>
      </c>
      <c r="E1490" s="33" t="s">
        <v>7231</v>
      </c>
      <c r="F1490" s="33" t="s">
        <v>13613</v>
      </c>
      <c r="G1490" s="33" t="str">
        <f t="shared" si="52"/>
        <v>울산상북면</v>
      </c>
      <c r="H1490" s="33" t="s">
        <v>12491</v>
      </c>
    </row>
    <row r="1491" spans="1:8">
      <c r="A1491" s="33" t="s">
        <v>13614</v>
      </c>
      <c r="B1491" s="34" t="b">
        <v>1</v>
      </c>
      <c r="C1491" s="33">
        <f t="shared" si="53"/>
        <v>44</v>
      </c>
      <c r="D1491" s="33" t="s">
        <v>1831</v>
      </c>
      <c r="E1491" s="33" t="s">
        <v>7231</v>
      </c>
      <c r="F1491" s="33" t="s">
        <v>13615</v>
      </c>
      <c r="G1491" s="33" t="str">
        <f t="shared" si="52"/>
        <v>울산삼동면</v>
      </c>
      <c r="H1491" s="33" t="s">
        <v>12491</v>
      </c>
    </row>
    <row r="1492" spans="1:8">
      <c r="A1492" s="33" t="s">
        <v>13616</v>
      </c>
      <c r="B1492" s="34" t="b">
        <v>1</v>
      </c>
      <c r="C1492" s="33">
        <f t="shared" si="53"/>
        <v>24</v>
      </c>
      <c r="D1492" s="33" t="s">
        <v>2192</v>
      </c>
      <c r="E1492" s="33" t="s">
        <v>13617</v>
      </c>
      <c r="F1492" s="33" t="s">
        <v>13618</v>
      </c>
      <c r="G1492" s="33" t="str">
        <f t="shared" si="52"/>
        <v>세종원리</v>
      </c>
      <c r="H1492" s="33" t="s">
        <v>13619</v>
      </c>
    </row>
    <row r="1493" spans="1:8">
      <c r="A1493" s="33" t="s">
        <v>13620</v>
      </c>
      <c r="B1493" s="34" t="b">
        <v>1</v>
      </c>
      <c r="C1493" s="33">
        <f t="shared" si="53"/>
        <v>24</v>
      </c>
      <c r="D1493" s="33" t="s">
        <v>2192</v>
      </c>
      <c r="E1493" s="33" t="s">
        <v>13617</v>
      </c>
      <c r="F1493" s="33" t="s">
        <v>13621</v>
      </c>
      <c r="G1493" s="33" t="str">
        <f t="shared" si="52"/>
        <v>세종상리</v>
      </c>
      <c r="H1493" s="33" t="s">
        <v>13619</v>
      </c>
    </row>
    <row r="1494" spans="1:8">
      <c r="A1494" s="33" t="s">
        <v>13622</v>
      </c>
      <c r="B1494" s="34" t="b">
        <v>1</v>
      </c>
      <c r="C1494" s="33">
        <f t="shared" si="53"/>
        <v>24</v>
      </c>
      <c r="D1494" s="33" t="s">
        <v>2192</v>
      </c>
      <c r="E1494" s="33" t="s">
        <v>13617</v>
      </c>
      <c r="F1494" s="33" t="s">
        <v>13623</v>
      </c>
      <c r="G1494" s="33" t="str">
        <f t="shared" si="52"/>
        <v>세종평리</v>
      </c>
      <c r="H1494" s="33" t="s">
        <v>13619</v>
      </c>
    </row>
    <row r="1495" spans="1:8">
      <c r="A1495" s="33" t="s">
        <v>13624</v>
      </c>
      <c r="B1495" s="34" t="b">
        <v>1</v>
      </c>
      <c r="C1495" s="33">
        <f t="shared" si="53"/>
        <v>24</v>
      </c>
      <c r="D1495" s="33" t="s">
        <v>2192</v>
      </c>
      <c r="E1495" s="33" t="s">
        <v>13617</v>
      </c>
      <c r="F1495" s="33" t="s">
        <v>13625</v>
      </c>
      <c r="G1495" s="33" t="str">
        <f t="shared" si="52"/>
        <v>세종교리</v>
      </c>
      <c r="H1495" s="33" t="s">
        <v>13619</v>
      </c>
    </row>
    <row r="1496" spans="1:8">
      <c r="A1496" s="33" t="s">
        <v>13626</v>
      </c>
      <c r="B1496" s="34" t="b">
        <v>1</v>
      </c>
      <c r="C1496" s="33">
        <f t="shared" si="53"/>
        <v>24</v>
      </c>
      <c r="D1496" s="33" t="s">
        <v>2192</v>
      </c>
      <c r="E1496" s="33" t="s">
        <v>13617</v>
      </c>
      <c r="F1496" s="33" t="s">
        <v>13627</v>
      </c>
      <c r="G1496" s="33" t="str">
        <f t="shared" si="52"/>
        <v>세종정리</v>
      </c>
      <c r="H1496" s="33" t="s">
        <v>13619</v>
      </c>
    </row>
    <row r="1497" spans="1:8">
      <c r="A1497" s="33" t="s">
        <v>13628</v>
      </c>
      <c r="B1497" s="34" t="b">
        <v>1</v>
      </c>
      <c r="C1497" s="33">
        <f t="shared" si="53"/>
        <v>24</v>
      </c>
      <c r="D1497" s="33" t="s">
        <v>2192</v>
      </c>
      <c r="E1497" s="33" t="s">
        <v>13617</v>
      </c>
      <c r="F1497" s="33" t="s">
        <v>13629</v>
      </c>
      <c r="G1497" s="33" t="str">
        <f t="shared" si="52"/>
        <v>세종명리</v>
      </c>
      <c r="H1497" s="33" t="s">
        <v>13619</v>
      </c>
    </row>
    <row r="1498" spans="1:8">
      <c r="A1498" s="33" t="s">
        <v>13630</v>
      </c>
      <c r="B1498" s="34" t="b">
        <v>1</v>
      </c>
      <c r="C1498" s="33">
        <f t="shared" si="53"/>
        <v>24</v>
      </c>
      <c r="D1498" s="33" t="s">
        <v>2192</v>
      </c>
      <c r="E1498" s="33" t="s">
        <v>13617</v>
      </c>
      <c r="F1498" s="33" t="s">
        <v>13631</v>
      </c>
      <c r="G1498" s="33" t="str">
        <f t="shared" si="52"/>
        <v>세종남리</v>
      </c>
      <c r="H1498" s="33" t="s">
        <v>13619</v>
      </c>
    </row>
    <row r="1499" spans="1:8">
      <c r="A1499" s="33" t="s">
        <v>13632</v>
      </c>
      <c r="B1499" s="34" t="b">
        <v>1</v>
      </c>
      <c r="C1499" s="33">
        <f t="shared" si="53"/>
        <v>24</v>
      </c>
      <c r="D1499" s="33" t="s">
        <v>2192</v>
      </c>
      <c r="E1499" s="33" t="s">
        <v>13617</v>
      </c>
      <c r="F1499" s="33" t="s">
        <v>13633</v>
      </c>
      <c r="G1499" s="33" t="str">
        <f t="shared" si="52"/>
        <v>세종침산리</v>
      </c>
      <c r="H1499" s="33" t="s">
        <v>13619</v>
      </c>
    </row>
    <row r="1500" spans="1:8">
      <c r="A1500" s="33" t="s">
        <v>13634</v>
      </c>
      <c r="B1500" s="34" t="b">
        <v>1</v>
      </c>
      <c r="C1500" s="33">
        <f t="shared" si="53"/>
        <v>24</v>
      </c>
      <c r="D1500" s="33" t="s">
        <v>2192</v>
      </c>
      <c r="E1500" s="33" t="s">
        <v>13617</v>
      </c>
      <c r="F1500" s="33" t="s">
        <v>13635</v>
      </c>
      <c r="G1500" s="33" t="str">
        <f t="shared" si="52"/>
        <v>세종신흥리</v>
      </c>
      <c r="H1500" s="33" t="s">
        <v>13619</v>
      </c>
    </row>
    <row r="1501" spans="1:8">
      <c r="A1501" s="33" t="s">
        <v>13636</v>
      </c>
      <c r="B1501" s="34" t="b">
        <v>1</v>
      </c>
      <c r="C1501" s="33">
        <f t="shared" si="53"/>
        <v>24</v>
      </c>
      <c r="D1501" s="33" t="s">
        <v>2192</v>
      </c>
      <c r="E1501" s="33" t="s">
        <v>13617</v>
      </c>
      <c r="F1501" s="33" t="s">
        <v>13637</v>
      </c>
      <c r="G1501" s="33" t="str">
        <f t="shared" si="52"/>
        <v>세종죽림리</v>
      </c>
      <c r="H1501" s="33" t="s">
        <v>13619</v>
      </c>
    </row>
    <row r="1502" spans="1:8">
      <c r="A1502" s="33" t="s">
        <v>13638</v>
      </c>
      <c r="B1502" s="34" t="b">
        <v>1</v>
      </c>
      <c r="C1502" s="33">
        <f t="shared" si="53"/>
        <v>24</v>
      </c>
      <c r="D1502" s="33" t="s">
        <v>2192</v>
      </c>
      <c r="E1502" s="33" t="s">
        <v>13617</v>
      </c>
      <c r="F1502" s="33" t="s">
        <v>13639</v>
      </c>
      <c r="G1502" s="33" t="str">
        <f t="shared" si="52"/>
        <v>세종번암리</v>
      </c>
      <c r="H1502" s="33" t="s">
        <v>13619</v>
      </c>
    </row>
    <row r="1503" spans="1:8">
      <c r="A1503" s="33" t="s">
        <v>13640</v>
      </c>
      <c r="B1503" s="34" t="b">
        <v>1</v>
      </c>
      <c r="C1503" s="33">
        <f t="shared" si="53"/>
        <v>24</v>
      </c>
      <c r="D1503" s="33" t="s">
        <v>2192</v>
      </c>
      <c r="E1503" s="33" t="s">
        <v>13617</v>
      </c>
      <c r="F1503" s="33" t="s">
        <v>13641</v>
      </c>
      <c r="G1503" s="33" t="str">
        <f t="shared" si="52"/>
        <v>세종신안리</v>
      </c>
      <c r="H1503" s="33" t="s">
        <v>13619</v>
      </c>
    </row>
    <row r="1504" spans="1:8">
      <c r="A1504" s="33" t="s">
        <v>13642</v>
      </c>
      <c r="B1504" s="34" t="b">
        <v>1</v>
      </c>
      <c r="C1504" s="33">
        <f t="shared" si="53"/>
        <v>24</v>
      </c>
      <c r="D1504" s="33" t="s">
        <v>2192</v>
      </c>
      <c r="E1504" s="33" t="s">
        <v>13617</v>
      </c>
      <c r="F1504" s="33" t="s">
        <v>13643</v>
      </c>
      <c r="G1504" s="33" t="str">
        <f t="shared" si="52"/>
        <v>세종봉산리</v>
      </c>
      <c r="H1504" s="33" t="s">
        <v>13619</v>
      </c>
    </row>
    <row r="1505" spans="1:8">
      <c r="A1505" s="33" t="s">
        <v>13644</v>
      </c>
      <c r="B1505" s="34" t="b">
        <v>1</v>
      </c>
      <c r="C1505" s="33">
        <f t="shared" si="53"/>
        <v>24</v>
      </c>
      <c r="D1505" s="33" t="s">
        <v>2192</v>
      </c>
      <c r="E1505" s="33" t="s">
        <v>13617</v>
      </c>
      <c r="F1505" s="33" t="s">
        <v>13645</v>
      </c>
      <c r="G1505" s="33" t="str">
        <f t="shared" si="52"/>
        <v>세종서창리</v>
      </c>
      <c r="H1505" s="33" t="s">
        <v>13619</v>
      </c>
    </row>
    <row r="1506" spans="1:8">
      <c r="A1506" s="33" t="s">
        <v>13646</v>
      </c>
      <c r="B1506" s="34" t="b">
        <v>1</v>
      </c>
      <c r="C1506" s="33">
        <f t="shared" si="53"/>
        <v>24</v>
      </c>
      <c r="D1506" s="33" t="s">
        <v>2192</v>
      </c>
      <c r="E1506" s="33" t="s">
        <v>13647</v>
      </c>
      <c r="F1506" s="33" t="s">
        <v>13648</v>
      </c>
      <c r="G1506" s="33" t="str">
        <f t="shared" si="52"/>
        <v>세종연기리</v>
      </c>
      <c r="H1506" s="33" t="s">
        <v>13619</v>
      </c>
    </row>
    <row r="1507" spans="1:8">
      <c r="A1507" s="33" t="s">
        <v>13649</v>
      </c>
      <c r="B1507" s="34" t="b">
        <v>1</v>
      </c>
      <c r="C1507" s="33">
        <f t="shared" si="53"/>
        <v>24</v>
      </c>
      <c r="D1507" s="33" t="s">
        <v>2192</v>
      </c>
      <c r="E1507" s="33" t="s">
        <v>13647</v>
      </c>
      <c r="F1507" s="33" t="s">
        <v>13650</v>
      </c>
      <c r="G1507" s="33" t="str">
        <f t="shared" si="52"/>
        <v>세종보통리</v>
      </c>
      <c r="H1507" s="33" t="s">
        <v>13619</v>
      </c>
    </row>
    <row r="1508" spans="1:8">
      <c r="A1508" s="33" t="s">
        <v>13651</v>
      </c>
      <c r="B1508" s="34" t="b">
        <v>1</v>
      </c>
      <c r="C1508" s="33">
        <f t="shared" si="53"/>
        <v>24</v>
      </c>
      <c r="D1508" s="33" t="s">
        <v>2192</v>
      </c>
      <c r="E1508" s="33" t="s">
        <v>13647</v>
      </c>
      <c r="F1508" s="33" t="s">
        <v>13652</v>
      </c>
      <c r="G1508" s="33" t="str">
        <f t="shared" si="52"/>
        <v>세종눌왕리</v>
      </c>
      <c r="H1508" s="33" t="s">
        <v>13619</v>
      </c>
    </row>
    <row r="1509" spans="1:8">
      <c r="A1509" s="33" t="s">
        <v>13653</v>
      </c>
      <c r="B1509" s="34" t="b">
        <v>1</v>
      </c>
      <c r="C1509" s="33">
        <f t="shared" si="53"/>
        <v>24</v>
      </c>
      <c r="D1509" s="33" t="s">
        <v>2192</v>
      </c>
      <c r="E1509" s="33" t="s">
        <v>13647</v>
      </c>
      <c r="F1509" s="33" t="s">
        <v>13654</v>
      </c>
      <c r="G1509" s="33" t="str">
        <f t="shared" si="52"/>
        <v>세종수산리</v>
      </c>
      <c r="H1509" s="33" t="s">
        <v>13619</v>
      </c>
    </row>
    <row r="1510" spans="1:8">
      <c r="A1510" s="33" t="s">
        <v>13655</v>
      </c>
      <c r="B1510" s="34" t="b">
        <v>1</v>
      </c>
      <c r="C1510" s="33">
        <f t="shared" si="53"/>
        <v>24</v>
      </c>
      <c r="D1510" s="33" t="s">
        <v>2192</v>
      </c>
      <c r="E1510" s="33" t="s">
        <v>13656</v>
      </c>
      <c r="F1510" s="33" t="s">
        <v>13657</v>
      </c>
      <c r="G1510" s="33" t="str">
        <f t="shared" si="52"/>
        <v>세종내판리</v>
      </c>
      <c r="H1510" s="33" t="s">
        <v>13619</v>
      </c>
    </row>
    <row r="1511" spans="1:8">
      <c r="A1511" s="33" t="s">
        <v>13658</v>
      </c>
      <c r="B1511" s="34" t="b">
        <v>1</v>
      </c>
      <c r="C1511" s="33">
        <f t="shared" si="53"/>
        <v>24</v>
      </c>
      <c r="D1511" s="33" t="s">
        <v>2192</v>
      </c>
      <c r="E1511" s="33" t="s">
        <v>13656</v>
      </c>
      <c r="F1511" s="33" t="s">
        <v>13659</v>
      </c>
      <c r="G1511" s="33" t="str">
        <f t="shared" si="52"/>
        <v>세종문주리</v>
      </c>
      <c r="H1511" s="33" t="s">
        <v>13619</v>
      </c>
    </row>
    <row r="1512" spans="1:8">
      <c r="A1512" s="33" t="s">
        <v>13660</v>
      </c>
      <c r="B1512" s="34" t="b">
        <v>1</v>
      </c>
      <c r="C1512" s="33">
        <f t="shared" si="53"/>
        <v>24</v>
      </c>
      <c r="D1512" s="33" t="s">
        <v>2192</v>
      </c>
      <c r="E1512" s="33" t="s">
        <v>13656</v>
      </c>
      <c r="F1512" s="33" t="s">
        <v>13661</v>
      </c>
      <c r="G1512" s="33" t="str">
        <f t="shared" si="52"/>
        <v>세종명학리</v>
      </c>
      <c r="H1512" s="33" t="s">
        <v>13619</v>
      </c>
    </row>
    <row r="1513" spans="1:8">
      <c r="A1513" s="33" t="s">
        <v>13662</v>
      </c>
      <c r="B1513" s="34" t="b">
        <v>1</v>
      </c>
      <c r="C1513" s="33">
        <f t="shared" si="53"/>
        <v>24</v>
      </c>
      <c r="D1513" s="33" t="s">
        <v>2192</v>
      </c>
      <c r="E1513" s="33" t="s">
        <v>13656</v>
      </c>
      <c r="F1513" s="33" t="s">
        <v>13663</v>
      </c>
      <c r="G1513" s="33" t="str">
        <f t="shared" si="52"/>
        <v>세종응암리</v>
      </c>
      <c r="H1513" s="33" t="s">
        <v>13619</v>
      </c>
    </row>
    <row r="1514" spans="1:8">
      <c r="A1514" s="33" t="s">
        <v>13664</v>
      </c>
      <c r="B1514" s="34" t="b">
        <v>1</v>
      </c>
      <c r="C1514" s="33">
        <f t="shared" si="53"/>
        <v>24</v>
      </c>
      <c r="D1514" s="33" t="s">
        <v>2192</v>
      </c>
      <c r="E1514" s="33" t="s">
        <v>13656</v>
      </c>
      <c r="F1514" s="33" t="s">
        <v>13665</v>
      </c>
      <c r="G1514" s="33" t="str">
        <f t="shared" si="52"/>
        <v>세종노송리</v>
      </c>
      <c r="H1514" s="33" t="s">
        <v>13619</v>
      </c>
    </row>
    <row r="1515" spans="1:8">
      <c r="A1515" s="33" t="s">
        <v>13666</v>
      </c>
      <c r="B1515" s="34" t="b">
        <v>1</v>
      </c>
      <c r="C1515" s="33">
        <f t="shared" si="53"/>
        <v>24</v>
      </c>
      <c r="D1515" s="33" t="s">
        <v>2192</v>
      </c>
      <c r="E1515" s="33" t="s">
        <v>13656</v>
      </c>
      <c r="F1515" s="33" t="s">
        <v>13667</v>
      </c>
      <c r="G1515" s="33" t="str">
        <f t="shared" si="52"/>
        <v>세종예양리</v>
      </c>
      <c r="H1515" s="33" t="s">
        <v>13619</v>
      </c>
    </row>
    <row r="1516" spans="1:8">
      <c r="A1516" s="33" t="s">
        <v>13668</v>
      </c>
      <c r="B1516" s="34" t="b">
        <v>1</v>
      </c>
      <c r="C1516" s="33">
        <f t="shared" si="53"/>
        <v>24</v>
      </c>
      <c r="D1516" s="33" t="s">
        <v>2192</v>
      </c>
      <c r="E1516" s="33" t="s">
        <v>13656</v>
      </c>
      <c r="F1516" s="33" t="s">
        <v>13669</v>
      </c>
      <c r="G1516" s="33" t="str">
        <f t="shared" si="52"/>
        <v>세종송용리</v>
      </c>
      <c r="H1516" s="33" t="s">
        <v>13619</v>
      </c>
    </row>
    <row r="1517" spans="1:8">
      <c r="A1517" s="33" t="s">
        <v>13670</v>
      </c>
      <c r="B1517" s="34" t="b">
        <v>1</v>
      </c>
      <c r="C1517" s="33">
        <f t="shared" si="53"/>
        <v>24</v>
      </c>
      <c r="D1517" s="33" t="s">
        <v>2192</v>
      </c>
      <c r="E1517" s="33" t="s">
        <v>13656</v>
      </c>
      <c r="F1517" s="33" t="s">
        <v>13671</v>
      </c>
      <c r="G1517" s="33" t="str">
        <f t="shared" ref="G1517:G1580" si="54">D1517&amp;F1517</f>
        <v>세종합강리</v>
      </c>
      <c r="H1517" s="33" t="s">
        <v>13619</v>
      </c>
    </row>
    <row r="1518" spans="1:8">
      <c r="A1518" s="33" t="s">
        <v>13672</v>
      </c>
      <c r="B1518" s="34" t="b">
        <v>1</v>
      </c>
      <c r="C1518" s="33">
        <f t="shared" si="53"/>
        <v>24</v>
      </c>
      <c r="D1518" s="33" t="s">
        <v>2192</v>
      </c>
      <c r="E1518" s="33" t="s">
        <v>13673</v>
      </c>
      <c r="F1518" s="33" t="s">
        <v>13674</v>
      </c>
      <c r="G1518" s="33" t="str">
        <f t="shared" si="54"/>
        <v>세종부강리</v>
      </c>
      <c r="H1518" s="33" t="s">
        <v>13619</v>
      </c>
    </row>
    <row r="1519" spans="1:8">
      <c r="A1519" s="33" t="s">
        <v>13675</v>
      </c>
      <c r="B1519" s="34" t="b">
        <v>1</v>
      </c>
      <c r="C1519" s="33">
        <f t="shared" si="53"/>
        <v>24</v>
      </c>
      <c r="D1519" s="33" t="s">
        <v>2192</v>
      </c>
      <c r="E1519" s="33" t="s">
        <v>13673</v>
      </c>
      <c r="F1519" s="33" t="s">
        <v>13676</v>
      </c>
      <c r="G1519" s="33" t="str">
        <f t="shared" si="54"/>
        <v>세종행산리</v>
      </c>
      <c r="H1519" s="33" t="s">
        <v>13619</v>
      </c>
    </row>
    <row r="1520" spans="1:8">
      <c r="A1520" s="33" t="s">
        <v>13677</v>
      </c>
      <c r="B1520" s="34" t="b">
        <v>1</v>
      </c>
      <c r="C1520" s="33">
        <f t="shared" si="53"/>
        <v>24</v>
      </c>
      <c r="D1520" s="33" t="s">
        <v>2192</v>
      </c>
      <c r="E1520" s="33" t="s">
        <v>13673</v>
      </c>
      <c r="F1520" s="33" t="s">
        <v>13678</v>
      </c>
      <c r="G1520" s="33" t="str">
        <f t="shared" si="54"/>
        <v>세종산수리</v>
      </c>
      <c r="H1520" s="33" t="s">
        <v>13619</v>
      </c>
    </row>
    <row r="1521" spans="1:8">
      <c r="A1521" s="33" t="s">
        <v>13679</v>
      </c>
      <c r="B1521" s="34" t="b">
        <v>1</v>
      </c>
      <c r="C1521" s="33">
        <f t="shared" si="53"/>
        <v>24</v>
      </c>
      <c r="D1521" s="33" t="s">
        <v>2192</v>
      </c>
      <c r="E1521" s="33" t="s">
        <v>13673</v>
      </c>
      <c r="F1521" s="33" t="s">
        <v>13680</v>
      </c>
      <c r="G1521" s="33" t="str">
        <f t="shared" si="54"/>
        <v>세종갈산리</v>
      </c>
      <c r="H1521" s="33" t="s">
        <v>13619</v>
      </c>
    </row>
    <row r="1522" spans="1:8">
      <c r="A1522" s="33" t="s">
        <v>13681</v>
      </c>
      <c r="B1522" s="34" t="b">
        <v>1</v>
      </c>
      <c r="C1522" s="33">
        <f t="shared" si="53"/>
        <v>24</v>
      </c>
      <c r="D1522" s="33" t="s">
        <v>2192</v>
      </c>
      <c r="E1522" s="33" t="s">
        <v>13673</v>
      </c>
      <c r="F1522" s="33" t="s">
        <v>13682</v>
      </c>
      <c r="G1522" s="33" t="str">
        <f t="shared" si="54"/>
        <v>세종문곡리</v>
      </c>
      <c r="H1522" s="33" t="s">
        <v>13619</v>
      </c>
    </row>
    <row r="1523" spans="1:8">
      <c r="A1523" s="33" t="s">
        <v>13683</v>
      </c>
      <c r="B1523" s="34" t="b">
        <v>1</v>
      </c>
      <c r="C1523" s="33">
        <f t="shared" si="53"/>
        <v>24</v>
      </c>
      <c r="D1523" s="33" t="s">
        <v>2192</v>
      </c>
      <c r="E1523" s="33" t="s">
        <v>13673</v>
      </c>
      <c r="F1523" s="33" t="s">
        <v>13684</v>
      </c>
      <c r="G1523" s="33" t="str">
        <f t="shared" si="54"/>
        <v>세종등곡리</v>
      </c>
      <c r="H1523" s="33" t="s">
        <v>13619</v>
      </c>
    </row>
    <row r="1524" spans="1:8">
      <c r="A1524" s="33" t="s">
        <v>13685</v>
      </c>
      <c r="B1524" s="34" t="b">
        <v>1</v>
      </c>
      <c r="C1524" s="33">
        <f t="shared" si="53"/>
        <v>24</v>
      </c>
      <c r="D1524" s="33" t="s">
        <v>2192</v>
      </c>
      <c r="E1524" s="33" t="s">
        <v>13673</v>
      </c>
      <c r="F1524" s="33" t="s">
        <v>13686</v>
      </c>
      <c r="G1524" s="33" t="str">
        <f t="shared" si="54"/>
        <v>세종노호리</v>
      </c>
      <c r="H1524" s="33" t="s">
        <v>13619</v>
      </c>
    </row>
    <row r="1525" spans="1:8">
      <c r="A1525" s="33" t="s">
        <v>13687</v>
      </c>
      <c r="B1525" s="34" t="b">
        <v>1</v>
      </c>
      <c r="C1525" s="33">
        <f t="shared" si="53"/>
        <v>24</v>
      </c>
      <c r="D1525" s="33" t="s">
        <v>2192</v>
      </c>
      <c r="E1525" s="33" t="s">
        <v>13673</v>
      </c>
      <c r="F1525" s="33" t="s">
        <v>13688</v>
      </c>
      <c r="G1525" s="33" t="str">
        <f t="shared" si="54"/>
        <v>세종금호리</v>
      </c>
      <c r="H1525" s="33" t="s">
        <v>13619</v>
      </c>
    </row>
    <row r="1526" spans="1:8">
      <c r="A1526" s="33" t="s">
        <v>13689</v>
      </c>
      <c r="B1526" s="34" t="b">
        <v>1</v>
      </c>
      <c r="C1526" s="33">
        <f t="shared" si="53"/>
        <v>24</v>
      </c>
      <c r="D1526" s="33" t="s">
        <v>2192</v>
      </c>
      <c r="E1526" s="33" t="s">
        <v>13690</v>
      </c>
      <c r="F1526" s="33" t="s">
        <v>13691</v>
      </c>
      <c r="G1526" s="33" t="str">
        <f t="shared" si="54"/>
        <v>세종용포리</v>
      </c>
      <c r="H1526" s="33" t="s">
        <v>13619</v>
      </c>
    </row>
    <row r="1527" spans="1:8">
      <c r="A1527" s="33" t="s">
        <v>13692</v>
      </c>
      <c r="B1527" s="34" t="b">
        <v>1</v>
      </c>
      <c r="C1527" s="33">
        <f t="shared" si="53"/>
        <v>24</v>
      </c>
      <c r="D1527" s="33" t="s">
        <v>2192</v>
      </c>
      <c r="E1527" s="33" t="s">
        <v>13690</v>
      </c>
      <c r="F1527" s="33" t="s">
        <v>13693</v>
      </c>
      <c r="G1527" s="33" t="str">
        <f t="shared" si="54"/>
        <v>세종발산리</v>
      </c>
      <c r="H1527" s="33" t="s">
        <v>13619</v>
      </c>
    </row>
    <row r="1528" spans="1:8">
      <c r="A1528" s="33" t="s">
        <v>13694</v>
      </c>
      <c r="B1528" s="34" t="b">
        <v>1</v>
      </c>
      <c r="C1528" s="33">
        <f t="shared" si="53"/>
        <v>24</v>
      </c>
      <c r="D1528" s="33" t="s">
        <v>2192</v>
      </c>
      <c r="E1528" s="33" t="s">
        <v>13690</v>
      </c>
      <c r="F1528" s="33" t="s">
        <v>13695</v>
      </c>
      <c r="G1528" s="33" t="str">
        <f t="shared" si="54"/>
        <v>세종감성리</v>
      </c>
      <c r="H1528" s="33" t="s">
        <v>13619</v>
      </c>
    </row>
    <row r="1529" spans="1:8">
      <c r="A1529" s="33" t="s">
        <v>13696</v>
      </c>
      <c r="B1529" s="34" t="b">
        <v>1</v>
      </c>
      <c r="C1529" s="33">
        <f t="shared" si="53"/>
        <v>24</v>
      </c>
      <c r="D1529" s="33" t="s">
        <v>2192</v>
      </c>
      <c r="E1529" s="33" t="s">
        <v>13690</v>
      </c>
      <c r="F1529" s="33" t="s">
        <v>13697</v>
      </c>
      <c r="G1529" s="33" t="str">
        <f t="shared" si="54"/>
        <v>세종두만리</v>
      </c>
      <c r="H1529" s="33" t="s">
        <v>13619</v>
      </c>
    </row>
    <row r="1530" spans="1:8">
      <c r="A1530" s="33" t="s">
        <v>13698</v>
      </c>
      <c r="B1530" s="34" t="b">
        <v>1</v>
      </c>
      <c r="C1530" s="33">
        <f t="shared" si="53"/>
        <v>24</v>
      </c>
      <c r="D1530" s="33" t="s">
        <v>2192</v>
      </c>
      <c r="E1530" s="33" t="s">
        <v>13690</v>
      </c>
      <c r="F1530" s="33" t="s">
        <v>13699</v>
      </c>
      <c r="G1530" s="33" t="str">
        <f t="shared" si="54"/>
        <v>세종용담리</v>
      </c>
      <c r="H1530" s="33" t="s">
        <v>13619</v>
      </c>
    </row>
    <row r="1531" spans="1:8">
      <c r="A1531" s="33" t="s">
        <v>13700</v>
      </c>
      <c r="B1531" s="34" t="b">
        <v>1</v>
      </c>
      <c r="C1531" s="33">
        <f t="shared" si="53"/>
        <v>24</v>
      </c>
      <c r="D1531" s="33" t="s">
        <v>2192</v>
      </c>
      <c r="E1531" s="33" t="s">
        <v>13690</v>
      </c>
      <c r="F1531" s="33" t="s">
        <v>13701</v>
      </c>
      <c r="G1531" s="33" t="str">
        <f t="shared" si="54"/>
        <v>세종축산리</v>
      </c>
      <c r="H1531" s="33" t="s">
        <v>13619</v>
      </c>
    </row>
    <row r="1532" spans="1:8">
      <c r="A1532" s="33" t="s">
        <v>13702</v>
      </c>
      <c r="B1532" s="34" t="b">
        <v>1</v>
      </c>
      <c r="C1532" s="33">
        <f t="shared" si="53"/>
        <v>24</v>
      </c>
      <c r="D1532" s="33" t="s">
        <v>2192</v>
      </c>
      <c r="E1532" s="33" t="s">
        <v>13690</v>
      </c>
      <c r="F1532" s="33" t="s">
        <v>13703</v>
      </c>
      <c r="G1532" s="33" t="str">
        <f t="shared" si="54"/>
        <v>세종금천리</v>
      </c>
      <c r="H1532" s="33" t="s">
        <v>13619</v>
      </c>
    </row>
    <row r="1533" spans="1:8">
      <c r="A1533" s="33" t="s">
        <v>13704</v>
      </c>
      <c r="B1533" s="34" t="b">
        <v>1</v>
      </c>
      <c r="C1533" s="33">
        <f t="shared" si="53"/>
        <v>24</v>
      </c>
      <c r="D1533" s="33" t="s">
        <v>2192</v>
      </c>
      <c r="E1533" s="33" t="s">
        <v>13690</v>
      </c>
      <c r="F1533" s="33" t="s">
        <v>13705</v>
      </c>
      <c r="G1533" s="33" t="str">
        <f t="shared" si="54"/>
        <v>세종영치리</v>
      </c>
      <c r="H1533" s="33" t="s">
        <v>13619</v>
      </c>
    </row>
    <row r="1534" spans="1:8">
      <c r="A1534" s="33" t="s">
        <v>13706</v>
      </c>
      <c r="B1534" s="34" t="b">
        <v>1</v>
      </c>
      <c r="C1534" s="33">
        <f t="shared" si="53"/>
        <v>24</v>
      </c>
      <c r="D1534" s="33" t="s">
        <v>2192</v>
      </c>
      <c r="E1534" s="33" t="s">
        <v>13690</v>
      </c>
      <c r="F1534" s="33" t="s">
        <v>13707</v>
      </c>
      <c r="G1534" s="33" t="str">
        <f t="shared" si="54"/>
        <v>세종남곡리</v>
      </c>
      <c r="H1534" s="33" t="s">
        <v>13619</v>
      </c>
    </row>
    <row r="1535" spans="1:8">
      <c r="A1535" s="33" t="s">
        <v>13708</v>
      </c>
      <c r="B1535" s="34" t="b">
        <v>1</v>
      </c>
      <c r="C1535" s="33">
        <f t="shared" si="53"/>
        <v>24</v>
      </c>
      <c r="D1535" s="33" t="s">
        <v>2192</v>
      </c>
      <c r="E1535" s="33" t="s">
        <v>13690</v>
      </c>
      <c r="F1535" s="33" t="s">
        <v>13709</v>
      </c>
      <c r="G1535" s="33" t="str">
        <f t="shared" si="54"/>
        <v>세종황용리</v>
      </c>
      <c r="H1535" s="33" t="s">
        <v>13619</v>
      </c>
    </row>
    <row r="1536" spans="1:8">
      <c r="A1536" s="33" t="s">
        <v>13710</v>
      </c>
      <c r="B1536" s="34" t="b">
        <v>1</v>
      </c>
      <c r="C1536" s="33">
        <f t="shared" si="53"/>
        <v>24</v>
      </c>
      <c r="D1536" s="33" t="s">
        <v>2192</v>
      </c>
      <c r="E1536" s="33" t="s">
        <v>13690</v>
      </c>
      <c r="F1536" s="33" t="s">
        <v>13711</v>
      </c>
      <c r="G1536" s="33" t="str">
        <f t="shared" si="54"/>
        <v>세종영대리</v>
      </c>
      <c r="H1536" s="33" t="s">
        <v>13619</v>
      </c>
    </row>
    <row r="1537" spans="1:8">
      <c r="A1537" s="33" t="s">
        <v>13712</v>
      </c>
      <c r="B1537" s="34" t="b">
        <v>1</v>
      </c>
      <c r="C1537" s="33">
        <f t="shared" si="53"/>
        <v>24</v>
      </c>
      <c r="D1537" s="33" t="s">
        <v>2192</v>
      </c>
      <c r="E1537" s="33" t="s">
        <v>13690</v>
      </c>
      <c r="F1537" s="33" t="s">
        <v>13713</v>
      </c>
      <c r="G1537" s="33" t="str">
        <f t="shared" si="54"/>
        <v>세종달전리</v>
      </c>
      <c r="H1537" s="33" t="s">
        <v>13619</v>
      </c>
    </row>
    <row r="1538" spans="1:8">
      <c r="A1538" s="33" t="s">
        <v>13714</v>
      </c>
      <c r="B1538" s="34" t="b">
        <v>1</v>
      </c>
      <c r="C1538" s="33">
        <f t="shared" ref="C1538:C1601" si="55">_xlfn.XLOOKUP(D1538,I:I,J:J)</f>
        <v>24</v>
      </c>
      <c r="D1538" s="33" t="s">
        <v>2192</v>
      </c>
      <c r="E1538" s="33" t="s">
        <v>13690</v>
      </c>
      <c r="F1538" s="33" t="s">
        <v>13715</v>
      </c>
      <c r="G1538" s="33" t="str">
        <f t="shared" si="54"/>
        <v>세종박산리</v>
      </c>
      <c r="H1538" s="33" t="s">
        <v>13619</v>
      </c>
    </row>
    <row r="1539" spans="1:8">
      <c r="A1539" s="33" t="s">
        <v>13716</v>
      </c>
      <c r="B1539" s="34" t="b">
        <v>1</v>
      </c>
      <c r="C1539" s="33">
        <f t="shared" si="55"/>
        <v>24</v>
      </c>
      <c r="D1539" s="33" t="s">
        <v>2192</v>
      </c>
      <c r="E1539" s="33" t="s">
        <v>13690</v>
      </c>
      <c r="F1539" s="33" t="s">
        <v>13717</v>
      </c>
      <c r="G1539" s="33" t="str">
        <f t="shared" si="54"/>
        <v>세종대박리</v>
      </c>
      <c r="H1539" s="33" t="s">
        <v>13619</v>
      </c>
    </row>
    <row r="1540" spans="1:8">
      <c r="A1540" s="33" t="s">
        <v>13718</v>
      </c>
      <c r="B1540" s="34" t="b">
        <v>1</v>
      </c>
      <c r="C1540" s="33">
        <f t="shared" si="55"/>
        <v>24</v>
      </c>
      <c r="D1540" s="33" t="s">
        <v>2192</v>
      </c>
      <c r="E1540" s="33" t="s">
        <v>13690</v>
      </c>
      <c r="F1540" s="33" t="s">
        <v>13719</v>
      </c>
      <c r="G1540" s="33" t="str">
        <f t="shared" si="54"/>
        <v>세종부용리</v>
      </c>
      <c r="H1540" s="33" t="s">
        <v>13619</v>
      </c>
    </row>
    <row r="1541" spans="1:8">
      <c r="A1541" s="33" t="s">
        <v>13720</v>
      </c>
      <c r="B1541" s="34" t="b">
        <v>1</v>
      </c>
      <c r="C1541" s="33">
        <f t="shared" si="55"/>
        <v>24</v>
      </c>
      <c r="D1541" s="33" t="s">
        <v>2192</v>
      </c>
      <c r="E1541" s="33" t="s">
        <v>13690</v>
      </c>
      <c r="F1541" s="33" t="s">
        <v>13721</v>
      </c>
      <c r="G1541" s="33" t="str">
        <f t="shared" si="54"/>
        <v>세종장재리</v>
      </c>
      <c r="H1541" s="33" t="s">
        <v>13619</v>
      </c>
    </row>
    <row r="1542" spans="1:8">
      <c r="A1542" s="33" t="s">
        <v>13722</v>
      </c>
      <c r="B1542" s="34" t="b">
        <v>1</v>
      </c>
      <c r="C1542" s="33">
        <f t="shared" si="55"/>
        <v>24</v>
      </c>
      <c r="D1542" s="33" t="s">
        <v>2192</v>
      </c>
      <c r="E1542" s="33" t="s">
        <v>13690</v>
      </c>
      <c r="F1542" s="33" t="s">
        <v>13723</v>
      </c>
      <c r="G1542" s="33" t="str">
        <f t="shared" si="54"/>
        <v>세종호탄리</v>
      </c>
      <c r="H1542" s="33" t="s">
        <v>13619</v>
      </c>
    </row>
    <row r="1543" spans="1:8">
      <c r="A1543" s="33" t="s">
        <v>13724</v>
      </c>
      <c r="B1543" s="34" t="b">
        <v>1</v>
      </c>
      <c r="C1543" s="33">
        <f t="shared" si="55"/>
        <v>24</v>
      </c>
      <c r="D1543" s="33" t="s">
        <v>2192</v>
      </c>
      <c r="E1543" s="33" t="s">
        <v>13690</v>
      </c>
      <c r="F1543" s="33" t="s">
        <v>13725</v>
      </c>
      <c r="G1543" s="33" t="str">
        <f t="shared" si="54"/>
        <v>세종신촌리</v>
      </c>
      <c r="H1543" s="33" t="s">
        <v>13619</v>
      </c>
    </row>
    <row r="1544" spans="1:8">
      <c r="A1544" s="33" t="s">
        <v>13726</v>
      </c>
      <c r="B1544" s="34" t="b">
        <v>1</v>
      </c>
      <c r="C1544" s="33">
        <f t="shared" si="55"/>
        <v>24</v>
      </c>
      <c r="D1544" s="33" t="s">
        <v>2192</v>
      </c>
      <c r="E1544" s="33" t="s">
        <v>13690</v>
      </c>
      <c r="F1544" s="33" t="s">
        <v>13727</v>
      </c>
      <c r="G1544" s="33" t="str">
        <f t="shared" si="54"/>
        <v>세종도암리</v>
      </c>
      <c r="H1544" s="33" t="s">
        <v>13619</v>
      </c>
    </row>
    <row r="1545" spans="1:8">
      <c r="A1545" s="33" t="s">
        <v>13728</v>
      </c>
      <c r="B1545" s="34" t="b">
        <v>1</v>
      </c>
      <c r="C1545" s="33">
        <f t="shared" si="55"/>
        <v>24</v>
      </c>
      <c r="D1545" s="33" t="s">
        <v>2192</v>
      </c>
      <c r="E1545" s="33" t="s">
        <v>13690</v>
      </c>
      <c r="F1545" s="33" t="s">
        <v>13729</v>
      </c>
      <c r="G1545" s="33" t="str">
        <f t="shared" si="54"/>
        <v>세종성덕리</v>
      </c>
      <c r="H1545" s="33" t="s">
        <v>13619</v>
      </c>
    </row>
    <row r="1546" spans="1:8">
      <c r="A1546" s="33" t="s">
        <v>13730</v>
      </c>
      <c r="B1546" s="34" t="b">
        <v>1</v>
      </c>
      <c r="C1546" s="33">
        <f t="shared" si="55"/>
        <v>24</v>
      </c>
      <c r="D1546" s="33" t="s">
        <v>2192</v>
      </c>
      <c r="E1546" s="33" t="s">
        <v>13690</v>
      </c>
      <c r="F1546" s="33" t="s">
        <v>13731</v>
      </c>
      <c r="G1546" s="33" t="str">
        <f t="shared" si="54"/>
        <v>세종영곡리</v>
      </c>
      <c r="H1546" s="33" t="s">
        <v>13619</v>
      </c>
    </row>
    <row r="1547" spans="1:8">
      <c r="A1547" s="33" t="s">
        <v>13732</v>
      </c>
      <c r="B1547" s="34" t="b">
        <v>1</v>
      </c>
      <c r="C1547" s="33">
        <f t="shared" si="55"/>
        <v>24</v>
      </c>
      <c r="D1547" s="33" t="s">
        <v>2192</v>
      </c>
      <c r="E1547" s="33" t="s">
        <v>13690</v>
      </c>
      <c r="F1547" s="33" t="s">
        <v>13733</v>
      </c>
      <c r="G1547" s="33" t="str">
        <f t="shared" si="54"/>
        <v>세종성강리</v>
      </c>
      <c r="H1547" s="33" t="s">
        <v>13619</v>
      </c>
    </row>
    <row r="1548" spans="1:8">
      <c r="A1548" s="33" t="s">
        <v>13734</v>
      </c>
      <c r="B1548" s="34" t="b">
        <v>1</v>
      </c>
      <c r="C1548" s="33">
        <f t="shared" si="55"/>
        <v>24</v>
      </c>
      <c r="D1548" s="33" t="s">
        <v>2192</v>
      </c>
      <c r="E1548" s="33" t="s">
        <v>13690</v>
      </c>
      <c r="F1548" s="33" t="s">
        <v>13735</v>
      </c>
      <c r="G1548" s="33" t="str">
        <f t="shared" si="54"/>
        <v>세종봉암리</v>
      </c>
      <c r="H1548" s="33" t="s">
        <v>13619</v>
      </c>
    </row>
    <row r="1549" spans="1:8">
      <c r="A1549" s="33" t="s">
        <v>13736</v>
      </c>
      <c r="B1549" s="34" t="b">
        <v>1</v>
      </c>
      <c r="C1549" s="33">
        <f t="shared" si="55"/>
        <v>24</v>
      </c>
      <c r="D1549" s="33" t="s">
        <v>2192</v>
      </c>
      <c r="E1549" s="33" t="s">
        <v>13690</v>
      </c>
      <c r="F1549" s="33" t="s">
        <v>13737</v>
      </c>
      <c r="G1549" s="33" t="str">
        <f t="shared" si="54"/>
        <v>세종국곡리</v>
      </c>
      <c r="H1549" s="33" t="s">
        <v>13619</v>
      </c>
    </row>
    <row r="1550" spans="1:8">
      <c r="A1550" s="33" t="s">
        <v>13738</v>
      </c>
      <c r="B1550" s="34" t="b">
        <v>1</v>
      </c>
      <c r="C1550" s="33">
        <f t="shared" si="55"/>
        <v>24</v>
      </c>
      <c r="D1550" s="33" t="s">
        <v>2192</v>
      </c>
      <c r="E1550" s="33" t="s">
        <v>13690</v>
      </c>
      <c r="F1550" s="33" t="s">
        <v>13739</v>
      </c>
      <c r="G1550" s="33" t="str">
        <f t="shared" si="54"/>
        <v>세종원봉리</v>
      </c>
      <c r="H1550" s="33" t="s">
        <v>13619</v>
      </c>
    </row>
    <row r="1551" spans="1:8">
      <c r="A1551" s="33" t="s">
        <v>13740</v>
      </c>
      <c r="B1551" s="34" t="b">
        <v>1</v>
      </c>
      <c r="C1551" s="33">
        <f t="shared" si="55"/>
        <v>24</v>
      </c>
      <c r="D1551" s="33" t="s">
        <v>2192</v>
      </c>
      <c r="E1551" s="33" t="s">
        <v>13690</v>
      </c>
      <c r="F1551" s="33" t="s">
        <v>13741</v>
      </c>
      <c r="G1551" s="33" t="str">
        <f t="shared" si="54"/>
        <v>세종도남리</v>
      </c>
      <c r="H1551" s="33" t="s">
        <v>13619</v>
      </c>
    </row>
    <row r="1552" spans="1:8">
      <c r="A1552" s="33" t="s">
        <v>13742</v>
      </c>
      <c r="B1552" s="34" t="b">
        <v>1</v>
      </c>
      <c r="C1552" s="33">
        <f t="shared" si="55"/>
        <v>24</v>
      </c>
      <c r="D1552" s="33" t="s">
        <v>2192</v>
      </c>
      <c r="E1552" s="33" t="s">
        <v>13743</v>
      </c>
      <c r="F1552" s="33" t="s">
        <v>13744</v>
      </c>
      <c r="G1552" s="33" t="str">
        <f t="shared" si="54"/>
        <v>세종도계리</v>
      </c>
      <c r="H1552" s="33" t="s">
        <v>13619</v>
      </c>
    </row>
    <row r="1553" spans="1:8">
      <c r="A1553" s="33" t="s">
        <v>13745</v>
      </c>
      <c r="B1553" s="34" t="b">
        <v>1</v>
      </c>
      <c r="C1553" s="33">
        <f t="shared" si="55"/>
        <v>24</v>
      </c>
      <c r="D1553" s="33" t="s">
        <v>2192</v>
      </c>
      <c r="E1553" s="33" t="s">
        <v>13743</v>
      </c>
      <c r="F1553" s="33" t="s">
        <v>13746</v>
      </c>
      <c r="G1553" s="33" t="str">
        <f t="shared" si="54"/>
        <v>세종평기리</v>
      </c>
      <c r="H1553" s="33" t="s">
        <v>13619</v>
      </c>
    </row>
    <row r="1554" spans="1:8">
      <c r="A1554" s="33" t="s">
        <v>13747</v>
      </c>
      <c r="B1554" s="34" t="b">
        <v>1</v>
      </c>
      <c r="C1554" s="33">
        <f t="shared" si="55"/>
        <v>24</v>
      </c>
      <c r="D1554" s="33" t="s">
        <v>2192</v>
      </c>
      <c r="E1554" s="33" t="s">
        <v>13743</v>
      </c>
      <c r="F1554" s="33" t="s">
        <v>13748</v>
      </c>
      <c r="G1554" s="33" t="str">
        <f t="shared" si="54"/>
        <v>세종대교리</v>
      </c>
      <c r="H1554" s="33" t="s">
        <v>13619</v>
      </c>
    </row>
    <row r="1555" spans="1:8">
      <c r="A1555" s="33" t="s">
        <v>13749</v>
      </c>
      <c r="B1555" s="34" t="b">
        <v>1</v>
      </c>
      <c r="C1555" s="33">
        <f t="shared" si="55"/>
        <v>24</v>
      </c>
      <c r="D1555" s="33" t="s">
        <v>2192</v>
      </c>
      <c r="E1555" s="33" t="s">
        <v>13743</v>
      </c>
      <c r="F1555" s="33" t="s">
        <v>13750</v>
      </c>
      <c r="G1555" s="33" t="str">
        <f t="shared" si="54"/>
        <v>세종봉안리</v>
      </c>
      <c r="H1555" s="33" t="s">
        <v>13619</v>
      </c>
    </row>
    <row r="1556" spans="1:8">
      <c r="A1556" s="33" t="s">
        <v>13751</v>
      </c>
      <c r="B1556" s="34" t="b">
        <v>1</v>
      </c>
      <c r="C1556" s="33">
        <f t="shared" si="55"/>
        <v>24</v>
      </c>
      <c r="D1556" s="33" t="s">
        <v>2192</v>
      </c>
      <c r="E1556" s="33" t="s">
        <v>13743</v>
      </c>
      <c r="F1556" s="33" t="s">
        <v>13752</v>
      </c>
      <c r="G1556" s="33" t="str">
        <f t="shared" si="54"/>
        <v>세종금암리</v>
      </c>
      <c r="H1556" s="33" t="s">
        <v>13619</v>
      </c>
    </row>
    <row r="1557" spans="1:8">
      <c r="A1557" s="33" t="s">
        <v>13753</v>
      </c>
      <c r="B1557" s="34" t="b">
        <v>1</v>
      </c>
      <c r="C1557" s="33">
        <f t="shared" si="55"/>
        <v>24</v>
      </c>
      <c r="D1557" s="33" t="s">
        <v>2192</v>
      </c>
      <c r="E1557" s="33" t="s">
        <v>13743</v>
      </c>
      <c r="F1557" s="33" t="s">
        <v>13754</v>
      </c>
      <c r="G1557" s="33" t="str">
        <f t="shared" si="54"/>
        <v>세종하봉리</v>
      </c>
      <c r="H1557" s="33" t="s">
        <v>13619</v>
      </c>
    </row>
    <row r="1558" spans="1:8">
      <c r="A1558" s="33" t="s">
        <v>13755</v>
      </c>
      <c r="B1558" s="34" t="b">
        <v>1</v>
      </c>
      <c r="C1558" s="33">
        <f t="shared" si="55"/>
        <v>24</v>
      </c>
      <c r="D1558" s="33" t="s">
        <v>2192</v>
      </c>
      <c r="E1558" s="33" t="s">
        <v>13743</v>
      </c>
      <c r="F1558" s="33" t="s">
        <v>13756</v>
      </c>
      <c r="G1558" s="33" t="str">
        <f t="shared" si="54"/>
        <v>세종은용리</v>
      </c>
      <c r="H1558" s="33" t="s">
        <v>13619</v>
      </c>
    </row>
    <row r="1559" spans="1:8">
      <c r="A1559" s="33" t="s">
        <v>13757</v>
      </c>
      <c r="B1559" s="34" t="b">
        <v>1</v>
      </c>
      <c r="C1559" s="33">
        <f t="shared" si="55"/>
        <v>24</v>
      </c>
      <c r="D1559" s="33" t="s">
        <v>2192</v>
      </c>
      <c r="E1559" s="33" t="s">
        <v>13743</v>
      </c>
      <c r="F1559" s="33" t="s">
        <v>13758</v>
      </c>
      <c r="G1559" s="33" t="str">
        <f t="shared" si="54"/>
        <v>세종산학리</v>
      </c>
      <c r="H1559" s="33" t="s">
        <v>13619</v>
      </c>
    </row>
    <row r="1560" spans="1:8">
      <c r="A1560" s="33" t="s">
        <v>13759</v>
      </c>
      <c r="B1560" s="34" t="b">
        <v>1</v>
      </c>
      <c r="C1560" s="33">
        <f t="shared" si="55"/>
        <v>24</v>
      </c>
      <c r="D1560" s="33" t="s">
        <v>2192</v>
      </c>
      <c r="E1560" s="33" t="s">
        <v>13743</v>
      </c>
      <c r="F1560" s="33" t="s">
        <v>13760</v>
      </c>
      <c r="G1560" s="33" t="str">
        <f t="shared" si="54"/>
        <v>세종송문리</v>
      </c>
      <c r="H1560" s="33" t="s">
        <v>13619</v>
      </c>
    </row>
    <row r="1561" spans="1:8">
      <c r="A1561" s="33" t="s">
        <v>13761</v>
      </c>
      <c r="B1561" s="34" t="b">
        <v>1</v>
      </c>
      <c r="C1561" s="33">
        <f t="shared" si="55"/>
        <v>24</v>
      </c>
      <c r="D1561" s="33" t="s">
        <v>2192</v>
      </c>
      <c r="E1561" s="33" t="s">
        <v>13743</v>
      </c>
      <c r="F1561" s="33" t="s">
        <v>13762</v>
      </c>
      <c r="G1561" s="33" t="str">
        <f t="shared" si="54"/>
        <v>세종송정리</v>
      </c>
      <c r="H1561" s="33" t="s">
        <v>13619</v>
      </c>
    </row>
    <row r="1562" spans="1:8">
      <c r="A1562" s="33" t="s">
        <v>13763</v>
      </c>
      <c r="B1562" s="34" t="b">
        <v>1</v>
      </c>
      <c r="C1562" s="33">
        <f t="shared" si="55"/>
        <v>24</v>
      </c>
      <c r="D1562" s="33" t="s">
        <v>2192</v>
      </c>
      <c r="E1562" s="33" t="s">
        <v>13743</v>
      </c>
      <c r="F1562" s="33" t="s">
        <v>13764</v>
      </c>
      <c r="G1562" s="33" t="str">
        <f t="shared" si="54"/>
        <v>세종송학리</v>
      </c>
      <c r="H1562" s="33" t="s">
        <v>13619</v>
      </c>
    </row>
    <row r="1563" spans="1:8">
      <c r="A1563" s="33" t="s">
        <v>13765</v>
      </c>
      <c r="B1563" s="34" t="b">
        <v>1</v>
      </c>
      <c r="C1563" s="33">
        <f t="shared" si="55"/>
        <v>24</v>
      </c>
      <c r="D1563" s="33" t="s">
        <v>2192</v>
      </c>
      <c r="E1563" s="33" t="s">
        <v>13743</v>
      </c>
      <c r="F1563" s="33" t="s">
        <v>13766</v>
      </c>
      <c r="G1563" s="33" t="str">
        <f t="shared" si="54"/>
        <v>세종용현리</v>
      </c>
      <c r="H1563" s="33" t="s">
        <v>13619</v>
      </c>
    </row>
    <row r="1564" spans="1:8">
      <c r="A1564" s="33" t="s">
        <v>13767</v>
      </c>
      <c r="B1564" s="34" t="b">
        <v>1</v>
      </c>
      <c r="C1564" s="33">
        <f t="shared" si="55"/>
        <v>24</v>
      </c>
      <c r="D1564" s="33" t="s">
        <v>2192</v>
      </c>
      <c r="E1564" s="33" t="s">
        <v>13743</v>
      </c>
      <c r="F1564" s="33" t="s">
        <v>13768</v>
      </c>
      <c r="G1564" s="33" t="str">
        <f t="shared" si="54"/>
        <v>세종용암리</v>
      </c>
      <c r="H1564" s="33" t="s">
        <v>13619</v>
      </c>
    </row>
    <row r="1565" spans="1:8">
      <c r="A1565" s="33" t="s">
        <v>13769</v>
      </c>
      <c r="B1565" s="34" t="b">
        <v>1</v>
      </c>
      <c r="C1565" s="33">
        <f t="shared" si="55"/>
        <v>24</v>
      </c>
      <c r="D1565" s="33" t="s">
        <v>2192</v>
      </c>
      <c r="E1565" s="33" t="s">
        <v>13743</v>
      </c>
      <c r="F1565" s="33" t="s">
        <v>13770</v>
      </c>
      <c r="G1565" s="33" t="str">
        <f t="shared" si="54"/>
        <v>세종태산리</v>
      </c>
      <c r="H1565" s="33" t="s">
        <v>13619</v>
      </c>
    </row>
    <row r="1566" spans="1:8">
      <c r="A1566" s="33" t="s">
        <v>13771</v>
      </c>
      <c r="B1566" s="34" t="b">
        <v>1</v>
      </c>
      <c r="C1566" s="33">
        <f t="shared" si="55"/>
        <v>24</v>
      </c>
      <c r="D1566" s="33" t="s">
        <v>2192</v>
      </c>
      <c r="E1566" s="33" t="s">
        <v>13772</v>
      </c>
      <c r="F1566" s="33" t="s">
        <v>13773</v>
      </c>
      <c r="G1566" s="33" t="str">
        <f t="shared" si="54"/>
        <v>세종월하리</v>
      </c>
      <c r="H1566" s="33" t="s">
        <v>13619</v>
      </c>
    </row>
    <row r="1567" spans="1:8">
      <c r="A1567" s="33" t="s">
        <v>13774</v>
      </c>
      <c r="B1567" s="34" t="b">
        <v>1</v>
      </c>
      <c r="C1567" s="33">
        <f t="shared" si="55"/>
        <v>24</v>
      </c>
      <c r="D1567" s="33" t="s">
        <v>2192</v>
      </c>
      <c r="E1567" s="33" t="s">
        <v>13772</v>
      </c>
      <c r="F1567" s="33" t="s">
        <v>13775</v>
      </c>
      <c r="G1567" s="33" t="str">
        <f t="shared" si="54"/>
        <v>세종쌍전리</v>
      </c>
      <c r="H1567" s="33" t="s">
        <v>13619</v>
      </c>
    </row>
    <row r="1568" spans="1:8">
      <c r="A1568" s="33" t="s">
        <v>13776</v>
      </c>
      <c r="B1568" s="34" t="b">
        <v>1</v>
      </c>
      <c r="C1568" s="33">
        <f t="shared" si="55"/>
        <v>24</v>
      </c>
      <c r="D1568" s="33" t="s">
        <v>2192</v>
      </c>
      <c r="E1568" s="33" t="s">
        <v>13772</v>
      </c>
      <c r="F1568" s="33" t="s">
        <v>13777</v>
      </c>
      <c r="G1568" s="33" t="str">
        <f t="shared" si="54"/>
        <v>세종성제리</v>
      </c>
      <c r="H1568" s="33" t="s">
        <v>13619</v>
      </c>
    </row>
    <row r="1569" spans="1:8">
      <c r="A1569" s="33" t="s">
        <v>13778</v>
      </c>
      <c r="B1569" s="34" t="b">
        <v>1</v>
      </c>
      <c r="C1569" s="33">
        <f t="shared" si="55"/>
        <v>24</v>
      </c>
      <c r="D1569" s="33" t="s">
        <v>2192</v>
      </c>
      <c r="E1569" s="33" t="s">
        <v>13772</v>
      </c>
      <c r="F1569" s="33" t="s">
        <v>13779</v>
      </c>
      <c r="G1569" s="33" t="str">
        <f t="shared" si="54"/>
        <v>세종고복리</v>
      </c>
      <c r="H1569" s="33" t="s">
        <v>13619</v>
      </c>
    </row>
    <row r="1570" spans="1:8">
      <c r="A1570" s="33" t="s">
        <v>13780</v>
      </c>
      <c r="B1570" s="34" t="b">
        <v>1</v>
      </c>
      <c r="C1570" s="33">
        <f t="shared" si="55"/>
        <v>24</v>
      </c>
      <c r="D1570" s="33" t="s">
        <v>2192</v>
      </c>
      <c r="E1570" s="33" t="s">
        <v>13772</v>
      </c>
      <c r="F1570" s="33" t="s">
        <v>13768</v>
      </c>
      <c r="G1570" s="33" t="str">
        <f t="shared" si="54"/>
        <v>세종용암리</v>
      </c>
      <c r="H1570" s="33" t="s">
        <v>13619</v>
      </c>
    </row>
    <row r="1571" spans="1:8">
      <c r="A1571" s="33" t="s">
        <v>13781</v>
      </c>
      <c r="B1571" s="34" t="b">
        <v>1</v>
      </c>
      <c r="C1571" s="33">
        <f t="shared" si="55"/>
        <v>24</v>
      </c>
      <c r="D1571" s="33" t="s">
        <v>2192</v>
      </c>
      <c r="E1571" s="33" t="s">
        <v>13772</v>
      </c>
      <c r="F1571" s="33" t="s">
        <v>13782</v>
      </c>
      <c r="G1571" s="33" t="str">
        <f t="shared" si="54"/>
        <v>세종쌍류리</v>
      </c>
      <c r="H1571" s="33" t="s">
        <v>13619</v>
      </c>
    </row>
    <row r="1572" spans="1:8">
      <c r="A1572" s="33" t="s">
        <v>13783</v>
      </c>
      <c r="B1572" s="34" t="b">
        <v>1</v>
      </c>
      <c r="C1572" s="33">
        <f t="shared" si="55"/>
        <v>24</v>
      </c>
      <c r="D1572" s="33" t="s">
        <v>2192</v>
      </c>
      <c r="E1572" s="33" t="s">
        <v>13772</v>
      </c>
      <c r="F1572" s="33" t="s">
        <v>13784</v>
      </c>
      <c r="G1572" s="33" t="str">
        <f t="shared" si="54"/>
        <v>세종청라리</v>
      </c>
      <c r="H1572" s="33" t="s">
        <v>13619</v>
      </c>
    </row>
    <row r="1573" spans="1:8">
      <c r="A1573" s="33" t="s">
        <v>13785</v>
      </c>
      <c r="B1573" s="34" t="b">
        <v>1</v>
      </c>
      <c r="C1573" s="33">
        <f t="shared" si="55"/>
        <v>24</v>
      </c>
      <c r="D1573" s="33" t="s">
        <v>2192</v>
      </c>
      <c r="E1573" s="33" t="s">
        <v>13772</v>
      </c>
      <c r="F1573" s="33" t="s">
        <v>13786</v>
      </c>
      <c r="G1573" s="33" t="str">
        <f t="shared" si="54"/>
        <v>세종기룡리</v>
      </c>
      <c r="H1573" s="33" t="s">
        <v>13619</v>
      </c>
    </row>
    <row r="1574" spans="1:8">
      <c r="A1574" s="33" t="s">
        <v>13787</v>
      </c>
      <c r="B1574" s="34" t="b">
        <v>1</v>
      </c>
      <c r="C1574" s="33">
        <f t="shared" si="55"/>
        <v>24</v>
      </c>
      <c r="D1574" s="33" t="s">
        <v>2192</v>
      </c>
      <c r="E1574" s="33" t="s">
        <v>13772</v>
      </c>
      <c r="F1574" s="33" t="s">
        <v>13788</v>
      </c>
      <c r="G1574" s="33" t="str">
        <f t="shared" si="54"/>
        <v>세종신대리</v>
      </c>
      <c r="H1574" s="33" t="s">
        <v>13619</v>
      </c>
    </row>
    <row r="1575" spans="1:8">
      <c r="A1575" s="33" t="s">
        <v>13789</v>
      </c>
      <c r="B1575" s="34" t="b">
        <v>1</v>
      </c>
      <c r="C1575" s="33">
        <f t="shared" si="55"/>
        <v>24</v>
      </c>
      <c r="D1575" s="33" t="s">
        <v>2192</v>
      </c>
      <c r="E1575" s="33" t="s">
        <v>13772</v>
      </c>
      <c r="F1575" s="33" t="s">
        <v>13790</v>
      </c>
      <c r="G1575" s="33" t="str">
        <f t="shared" si="54"/>
        <v>세종국촌리</v>
      </c>
      <c r="H1575" s="33" t="s">
        <v>13619</v>
      </c>
    </row>
    <row r="1576" spans="1:8">
      <c r="A1576" s="33" t="s">
        <v>13791</v>
      </c>
      <c r="B1576" s="34" t="b">
        <v>1</v>
      </c>
      <c r="C1576" s="33">
        <f t="shared" si="55"/>
        <v>24</v>
      </c>
      <c r="D1576" s="33" t="s">
        <v>2192</v>
      </c>
      <c r="E1576" s="33" t="s">
        <v>13772</v>
      </c>
      <c r="F1576" s="33" t="s">
        <v>13792</v>
      </c>
      <c r="G1576" s="33" t="str">
        <f t="shared" si="54"/>
        <v>세종와촌리</v>
      </c>
      <c r="H1576" s="33" t="s">
        <v>13619</v>
      </c>
    </row>
    <row r="1577" spans="1:8">
      <c r="A1577" s="33" t="s">
        <v>13793</v>
      </c>
      <c r="B1577" s="34" t="b">
        <v>1</v>
      </c>
      <c r="C1577" s="33">
        <f t="shared" si="55"/>
        <v>24</v>
      </c>
      <c r="D1577" s="33" t="s">
        <v>2192</v>
      </c>
      <c r="E1577" s="33" t="s">
        <v>13772</v>
      </c>
      <c r="F1577" s="33" t="s">
        <v>13794</v>
      </c>
      <c r="G1577" s="33" t="str">
        <f t="shared" si="54"/>
        <v>세종부동리</v>
      </c>
      <c r="H1577" s="33" t="s">
        <v>13619</v>
      </c>
    </row>
    <row r="1578" spans="1:8">
      <c r="A1578" s="33" t="s">
        <v>13795</v>
      </c>
      <c r="B1578" s="34" t="b">
        <v>1</v>
      </c>
      <c r="C1578" s="33">
        <f t="shared" si="55"/>
        <v>24</v>
      </c>
      <c r="D1578" s="33" t="s">
        <v>2192</v>
      </c>
      <c r="E1578" s="33" t="s">
        <v>13772</v>
      </c>
      <c r="F1578" s="33" t="s">
        <v>13735</v>
      </c>
      <c r="G1578" s="33" t="str">
        <f t="shared" si="54"/>
        <v>세종봉암리</v>
      </c>
      <c r="H1578" s="33" t="s">
        <v>13619</v>
      </c>
    </row>
    <row r="1579" spans="1:8">
      <c r="A1579" s="33" t="s">
        <v>13796</v>
      </c>
      <c r="B1579" s="34" t="b">
        <v>1</v>
      </c>
      <c r="C1579" s="33">
        <f t="shared" si="55"/>
        <v>24</v>
      </c>
      <c r="D1579" s="33" t="s">
        <v>2192</v>
      </c>
      <c r="E1579" s="33" t="s">
        <v>13797</v>
      </c>
      <c r="F1579" s="33" t="s">
        <v>13798</v>
      </c>
      <c r="G1579" s="33" t="str">
        <f t="shared" si="54"/>
        <v>세종읍내리</v>
      </c>
      <c r="H1579" s="33" t="s">
        <v>13619</v>
      </c>
    </row>
    <row r="1580" spans="1:8">
      <c r="A1580" s="33" t="s">
        <v>13799</v>
      </c>
      <c r="B1580" s="34" t="b">
        <v>1</v>
      </c>
      <c r="C1580" s="33">
        <f t="shared" si="55"/>
        <v>24</v>
      </c>
      <c r="D1580" s="33" t="s">
        <v>2192</v>
      </c>
      <c r="E1580" s="33" t="s">
        <v>13797</v>
      </c>
      <c r="F1580" s="33" t="s">
        <v>13800</v>
      </c>
      <c r="G1580" s="33" t="str">
        <f t="shared" si="54"/>
        <v>세종동교리</v>
      </c>
      <c r="H1580" s="33" t="s">
        <v>13619</v>
      </c>
    </row>
    <row r="1581" spans="1:8">
      <c r="A1581" s="33" t="s">
        <v>13801</v>
      </c>
      <c r="B1581" s="34" t="b">
        <v>1</v>
      </c>
      <c r="C1581" s="33">
        <f t="shared" si="55"/>
        <v>24</v>
      </c>
      <c r="D1581" s="33" t="s">
        <v>2192</v>
      </c>
      <c r="E1581" s="33" t="s">
        <v>13797</v>
      </c>
      <c r="F1581" s="33" t="s">
        <v>13802</v>
      </c>
      <c r="G1581" s="33" t="str">
        <f t="shared" ref="G1581:G1644" si="56">D1581&amp;F1581</f>
        <v>세종서정리</v>
      </c>
      <c r="H1581" s="33" t="s">
        <v>13619</v>
      </c>
    </row>
    <row r="1582" spans="1:8">
      <c r="A1582" s="33" t="s">
        <v>13803</v>
      </c>
      <c r="B1582" s="34" t="b">
        <v>1</v>
      </c>
      <c r="C1582" s="33">
        <f t="shared" si="55"/>
        <v>24</v>
      </c>
      <c r="D1582" s="33" t="s">
        <v>2192</v>
      </c>
      <c r="E1582" s="33" t="s">
        <v>13797</v>
      </c>
      <c r="F1582" s="33" t="s">
        <v>13804</v>
      </c>
      <c r="G1582" s="33" t="str">
        <f t="shared" si="56"/>
        <v>세종원성리</v>
      </c>
      <c r="H1582" s="33" t="s">
        <v>13619</v>
      </c>
    </row>
    <row r="1583" spans="1:8">
      <c r="A1583" s="33" t="s">
        <v>13805</v>
      </c>
      <c r="B1583" s="34" t="b">
        <v>1</v>
      </c>
      <c r="C1583" s="33">
        <f t="shared" si="55"/>
        <v>24</v>
      </c>
      <c r="D1583" s="33" t="s">
        <v>2192</v>
      </c>
      <c r="E1583" s="33" t="s">
        <v>13797</v>
      </c>
      <c r="F1583" s="33" t="s">
        <v>13635</v>
      </c>
      <c r="G1583" s="33" t="str">
        <f t="shared" si="56"/>
        <v>세종신흥리</v>
      </c>
      <c r="H1583" s="33" t="s">
        <v>13619</v>
      </c>
    </row>
    <row r="1584" spans="1:8">
      <c r="A1584" s="33" t="s">
        <v>13806</v>
      </c>
      <c r="B1584" s="34" t="b">
        <v>1</v>
      </c>
      <c r="C1584" s="33">
        <f t="shared" si="55"/>
        <v>24</v>
      </c>
      <c r="D1584" s="33" t="s">
        <v>2192</v>
      </c>
      <c r="E1584" s="33" t="s">
        <v>13797</v>
      </c>
      <c r="F1584" s="33" t="s">
        <v>13807</v>
      </c>
      <c r="G1584" s="33" t="str">
        <f t="shared" si="56"/>
        <v>세종유천리</v>
      </c>
      <c r="H1584" s="33" t="s">
        <v>13619</v>
      </c>
    </row>
    <row r="1585" spans="1:8">
      <c r="A1585" s="33" t="s">
        <v>13808</v>
      </c>
      <c r="B1585" s="34" t="b">
        <v>1</v>
      </c>
      <c r="C1585" s="33">
        <f t="shared" si="55"/>
        <v>24</v>
      </c>
      <c r="D1585" s="33" t="s">
        <v>2192</v>
      </c>
      <c r="E1585" s="33" t="s">
        <v>13797</v>
      </c>
      <c r="F1585" s="33" t="s">
        <v>13809</v>
      </c>
      <c r="G1585" s="33" t="str">
        <f t="shared" si="56"/>
        <v>세종관정리</v>
      </c>
      <c r="H1585" s="33" t="s">
        <v>13619</v>
      </c>
    </row>
    <row r="1586" spans="1:8">
      <c r="A1586" s="33" t="s">
        <v>13810</v>
      </c>
      <c r="B1586" s="34" t="b">
        <v>1</v>
      </c>
      <c r="C1586" s="33">
        <f t="shared" si="55"/>
        <v>24</v>
      </c>
      <c r="D1586" s="33" t="s">
        <v>2192</v>
      </c>
      <c r="E1586" s="33" t="s">
        <v>13797</v>
      </c>
      <c r="F1586" s="33" t="s">
        <v>13811</v>
      </c>
      <c r="G1586" s="33" t="str">
        <f t="shared" si="56"/>
        <v>세종신정리</v>
      </c>
      <c r="H1586" s="33" t="s">
        <v>13619</v>
      </c>
    </row>
    <row r="1587" spans="1:8">
      <c r="A1587" s="33" t="s">
        <v>13812</v>
      </c>
      <c r="B1587" s="34" t="b">
        <v>1</v>
      </c>
      <c r="C1587" s="33">
        <f t="shared" si="55"/>
        <v>24</v>
      </c>
      <c r="D1587" s="33" t="s">
        <v>2192</v>
      </c>
      <c r="E1587" s="33" t="s">
        <v>13797</v>
      </c>
      <c r="F1587" s="33" t="s">
        <v>13813</v>
      </c>
      <c r="G1587" s="33" t="str">
        <f t="shared" si="56"/>
        <v>세종노곡리</v>
      </c>
      <c r="H1587" s="33" t="s">
        <v>13619</v>
      </c>
    </row>
    <row r="1588" spans="1:8">
      <c r="A1588" s="33" t="s">
        <v>13814</v>
      </c>
      <c r="B1588" s="34" t="b">
        <v>1</v>
      </c>
      <c r="C1588" s="33">
        <f t="shared" si="55"/>
        <v>24</v>
      </c>
      <c r="D1588" s="33" t="s">
        <v>2192</v>
      </c>
      <c r="E1588" s="33" t="s">
        <v>13797</v>
      </c>
      <c r="F1588" s="33" t="s">
        <v>13815</v>
      </c>
      <c r="G1588" s="33" t="str">
        <f t="shared" si="56"/>
        <v>세종신방리</v>
      </c>
      <c r="H1588" s="33" t="s">
        <v>13619</v>
      </c>
    </row>
    <row r="1589" spans="1:8">
      <c r="A1589" s="33" t="s">
        <v>13816</v>
      </c>
      <c r="B1589" s="34" t="b">
        <v>1</v>
      </c>
      <c r="C1589" s="33">
        <f t="shared" si="55"/>
        <v>24</v>
      </c>
      <c r="D1589" s="33" t="s">
        <v>2192</v>
      </c>
      <c r="E1589" s="33" t="s">
        <v>13797</v>
      </c>
      <c r="F1589" s="33" t="s">
        <v>13817</v>
      </c>
      <c r="G1589" s="33" t="str">
        <f t="shared" si="56"/>
        <v>세종영당리</v>
      </c>
      <c r="H1589" s="33" t="s">
        <v>13619</v>
      </c>
    </row>
    <row r="1590" spans="1:8">
      <c r="A1590" s="33" t="s">
        <v>13818</v>
      </c>
      <c r="B1590" s="34" t="b">
        <v>1</v>
      </c>
      <c r="C1590" s="33">
        <f t="shared" si="55"/>
        <v>24</v>
      </c>
      <c r="D1590" s="33" t="s">
        <v>2192</v>
      </c>
      <c r="E1590" s="33" t="s">
        <v>13797</v>
      </c>
      <c r="F1590" s="33" t="s">
        <v>13819</v>
      </c>
      <c r="G1590" s="33" t="str">
        <f t="shared" si="56"/>
        <v>세종양곡리</v>
      </c>
      <c r="H1590" s="33" t="s">
        <v>13619</v>
      </c>
    </row>
    <row r="1591" spans="1:8">
      <c r="A1591" s="33" t="s">
        <v>13820</v>
      </c>
      <c r="B1591" s="34" t="b">
        <v>1</v>
      </c>
      <c r="C1591" s="33">
        <f t="shared" si="55"/>
        <v>24</v>
      </c>
      <c r="D1591" s="33" t="s">
        <v>2192</v>
      </c>
      <c r="E1591" s="33" t="s">
        <v>13797</v>
      </c>
      <c r="F1591" s="33" t="s">
        <v>13713</v>
      </c>
      <c r="G1591" s="33" t="str">
        <f t="shared" si="56"/>
        <v>세종달전리</v>
      </c>
      <c r="H1591" s="33" t="s">
        <v>13619</v>
      </c>
    </row>
    <row r="1592" spans="1:8">
      <c r="A1592" s="33" t="s">
        <v>13821</v>
      </c>
      <c r="B1592" s="34" t="b">
        <v>1</v>
      </c>
      <c r="C1592" s="33">
        <f t="shared" si="55"/>
        <v>24</v>
      </c>
      <c r="D1592" s="33" t="s">
        <v>2192</v>
      </c>
      <c r="E1592" s="33" t="s">
        <v>13797</v>
      </c>
      <c r="F1592" s="33" t="s">
        <v>13822</v>
      </c>
      <c r="G1592" s="33" t="str">
        <f t="shared" si="56"/>
        <v>세종금사리</v>
      </c>
      <c r="H1592" s="33" t="s">
        <v>13619</v>
      </c>
    </row>
    <row r="1593" spans="1:8">
      <c r="A1593" s="33" t="s">
        <v>13823</v>
      </c>
      <c r="B1593" s="34" t="b">
        <v>1</v>
      </c>
      <c r="C1593" s="33">
        <f t="shared" si="55"/>
        <v>24</v>
      </c>
      <c r="D1593" s="33" t="s">
        <v>2192</v>
      </c>
      <c r="E1593" s="33" t="s">
        <v>13797</v>
      </c>
      <c r="F1593" s="33" t="s">
        <v>13824</v>
      </c>
      <c r="G1593" s="33" t="str">
        <f t="shared" si="56"/>
        <v>세종다방리</v>
      </c>
      <c r="H1593" s="33" t="s">
        <v>13619</v>
      </c>
    </row>
    <row r="1594" spans="1:8">
      <c r="A1594" s="33" t="s">
        <v>13825</v>
      </c>
      <c r="B1594" s="34" t="b">
        <v>1</v>
      </c>
      <c r="C1594" s="33">
        <f t="shared" si="55"/>
        <v>24</v>
      </c>
      <c r="D1594" s="33" t="s">
        <v>2192</v>
      </c>
      <c r="E1594" s="33" t="s">
        <v>13826</v>
      </c>
      <c r="F1594" s="33" t="s">
        <v>13827</v>
      </c>
      <c r="G1594" s="33" t="str">
        <f t="shared" si="56"/>
        <v>세종노장리</v>
      </c>
      <c r="H1594" s="33" t="s">
        <v>13619</v>
      </c>
    </row>
    <row r="1595" spans="1:8">
      <c r="A1595" s="33" t="s">
        <v>13828</v>
      </c>
      <c r="B1595" s="34" t="b">
        <v>1</v>
      </c>
      <c r="C1595" s="33">
        <f t="shared" si="55"/>
        <v>24</v>
      </c>
      <c r="D1595" s="33" t="s">
        <v>2192</v>
      </c>
      <c r="E1595" s="33" t="s">
        <v>13826</v>
      </c>
      <c r="F1595" s="33" t="s">
        <v>13829</v>
      </c>
      <c r="G1595" s="33" t="str">
        <f t="shared" si="56"/>
        <v>세종봉대리</v>
      </c>
      <c r="H1595" s="33" t="s">
        <v>13619</v>
      </c>
    </row>
    <row r="1596" spans="1:8">
      <c r="A1596" s="33" t="s">
        <v>13830</v>
      </c>
      <c r="B1596" s="34" t="b">
        <v>1</v>
      </c>
      <c r="C1596" s="33">
        <f t="shared" si="55"/>
        <v>24</v>
      </c>
      <c r="D1596" s="33" t="s">
        <v>2192</v>
      </c>
      <c r="E1596" s="33" t="s">
        <v>13826</v>
      </c>
      <c r="F1596" s="33" t="s">
        <v>13831</v>
      </c>
      <c r="G1596" s="33" t="str">
        <f t="shared" si="56"/>
        <v>세종청송리</v>
      </c>
      <c r="H1596" s="33" t="s">
        <v>13619</v>
      </c>
    </row>
    <row r="1597" spans="1:8">
      <c r="A1597" s="33" t="s">
        <v>13832</v>
      </c>
      <c r="B1597" s="34" t="b">
        <v>1</v>
      </c>
      <c r="C1597" s="33">
        <f t="shared" si="55"/>
        <v>24</v>
      </c>
      <c r="D1597" s="33" t="s">
        <v>2192</v>
      </c>
      <c r="E1597" s="33" t="s">
        <v>13826</v>
      </c>
      <c r="F1597" s="33" t="s">
        <v>13833</v>
      </c>
      <c r="G1597" s="33" t="str">
        <f t="shared" si="56"/>
        <v>세종석곡리</v>
      </c>
      <c r="H1597" s="33" t="s">
        <v>13619</v>
      </c>
    </row>
    <row r="1598" spans="1:8">
      <c r="A1598" s="33" t="s">
        <v>13834</v>
      </c>
      <c r="B1598" s="34" t="b">
        <v>1</v>
      </c>
      <c r="C1598" s="33">
        <f t="shared" si="55"/>
        <v>24</v>
      </c>
      <c r="D1598" s="33" t="s">
        <v>2192</v>
      </c>
      <c r="E1598" s="33" t="s">
        <v>13826</v>
      </c>
      <c r="F1598" s="33" t="s">
        <v>13835</v>
      </c>
      <c r="G1598" s="33" t="str">
        <f t="shared" si="56"/>
        <v>세종보덕리</v>
      </c>
      <c r="H1598" s="33" t="s">
        <v>13619</v>
      </c>
    </row>
    <row r="1599" spans="1:8">
      <c r="A1599" s="33" t="s">
        <v>13836</v>
      </c>
      <c r="B1599" s="34" t="b">
        <v>1</v>
      </c>
      <c r="C1599" s="33">
        <f t="shared" si="55"/>
        <v>24</v>
      </c>
      <c r="D1599" s="33" t="s">
        <v>2192</v>
      </c>
      <c r="E1599" s="33" t="s">
        <v>13826</v>
      </c>
      <c r="F1599" s="33" t="s">
        <v>13837</v>
      </c>
      <c r="G1599" s="33" t="str">
        <f t="shared" si="56"/>
        <v>세종송곡리</v>
      </c>
      <c r="H1599" s="33" t="s">
        <v>13619</v>
      </c>
    </row>
    <row r="1600" spans="1:8">
      <c r="A1600" s="33" t="s">
        <v>13838</v>
      </c>
      <c r="B1600" s="34" t="b">
        <v>1</v>
      </c>
      <c r="C1600" s="33">
        <f t="shared" si="55"/>
        <v>24</v>
      </c>
      <c r="D1600" s="33" t="s">
        <v>2192</v>
      </c>
      <c r="E1600" s="33" t="s">
        <v>13826</v>
      </c>
      <c r="F1600" s="33" t="s">
        <v>13762</v>
      </c>
      <c r="G1600" s="33" t="str">
        <f t="shared" si="56"/>
        <v>세종송정리</v>
      </c>
      <c r="H1600" s="33" t="s">
        <v>13619</v>
      </c>
    </row>
    <row r="1601" spans="1:8">
      <c r="A1601" s="33" t="s">
        <v>13839</v>
      </c>
      <c r="B1601" s="34" t="b">
        <v>1</v>
      </c>
      <c r="C1601" s="33">
        <f t="shared" si="55"/>
        <v>24</v>
      </c>
      <c r="D1601" s="33" t="s">
        <v>2192</v>
      </c>
      <c r="E1601" s="33" t="s">
        <v>13826</v>
      </c>
      <c r="F1601" s="33" t="s">
        <v>13840</v>
      </c>
      <c r="G1601" s="33" t="str">
        <f t="shared" si="56"/>
        <v>세종청람리</v>
      </c>
      <c r="H1601" s="33" t="s">
        <v>13619</v>
      </c>
    </row>
    <row r="1602" spans="1:8">
      <c r="A1602" s="33" t="s">
        <v>13841</v>
      </c>
      <c r="B1602" s="34" t="b">
        <v>1</v>
      </c>
      <c r="C1602" s="33">
        <f t="shared" ref="C1602:C1665" si="57">_xlfn.XLOOKUP(D1602,I:I,J:J)</f>
        <v>24</v>
      </c>
      <c r="D1602" s="33" t="s">
        <v>2192</v>
      </c>
      <c r="E1602" s="33" t="s">
        <v>13826</v>
      </c>
      <c r="F1602" s="33" t="s">
        <v>13842</v>
      </c>
      <c r="G1602" s="33" t="str">
        <f t="shared" si="56"/>
        <v>세종미곡리</v>
      </c>
      <c r="H1602" s="33" t="s">
        <v>13619</v>
      </c>
    </row>
    <row r="1603" spans="1:8">
      <c r="A1603" s="33" t="s">
        <v>13843</v>
      </c>
      <c r="B1603" s="34" t="b">
        <v>1</v>
      </c>
      <c r="C1603" s="33">
        <f t="shared" si="57"/>
        <v>24</v>
      </c>
      <c r="D1603" s="33" t="s">
        <v>2192</v>
      </c>
      <c r="E1603" s="33" t="s">
        <v>13826</v>
      </c>
      <c r="F1603" s="33" t="s">
        <v>13844</v>
      </c>
      <c r="G1603" s="33" t="str">
        <f t="shared" si="56"/>
        <v>세종송성리</v>
      </c>
      <c r="H1603" s="33" t="s">
        <v>13619</v>
      </c>
    </row>
    <row r="1604" spans="1:8">
      <c r="A1604" s="33" t="s">
        <v>13845</v>
      </c>
      <c r="B1604" s="34" t="b">
        <v>1</v>
      </c>
      <c r="C1604" s="33">
        <f t="shared" si="57"/>
        <v>24</v>
      </c>
      <c r="D1604" s="33" t="s">
        <v>2192</v>
      </c>
      <c r="E1604" s="33" t="s">
        <v>13826</v>
      </c>
      <c r="F1604" s="33" t="s">
        <v>13846</v>
      </c>
      <c r="G1604" s="33" t="str">
        <f t="shared" si="56"/>
        <v>세종심중리</v>
      </c>
      <c r="H1604" s="33" t="s">
        <v>13619</v>
      </c>
    </row>
    <row r="1605" spans="1:8">
      <c r="A1605" s="33" t="s">
        <v>13847</v>
      </c>
      <c r="B1605" s="34" t="b">
        <v>1</v>
      </c>
      <c r="C1605" s="33">
        <f t="shared" si="57"/>
        <v>24</v>
      </c>
      <c r="D1605" s="33" t="s">
        <v>2192</v>
      </c>
      <c r="E1605" s="33" t="s">
        <v>13848</v>
      </c>
      <c r="F1605" s="33" t="s">
        <v>13849</v>
      </c>
      <c r="G1605" s="33" t="str">
        <f t="shared" si="56"/>
        <v>세종소정리</v>
      </c>
      <c r="H1605" s="33" t="s">
        <v>13619</v>
      </c>
    </row>
    <row r="1606" spans="1:8">
      <c r="A1606" s="33" t="s">
        <v>13850</v>
      </c>
      <c r="B1606" s="34" t="b">
        <v>1</v>
      </c>
      <c r="C1606" s="33">
        <f t="shared" si="57"/>
        <v>24</v>
      </c>
      <c r="D1606" s="33" t="s">
        <v>2192</v>
      </c>
      <c r="E1606" s="33" t="s">
        <v>13848</v>
      </c>
      <c r="F1606" s="33" t="s">
        <v>13851</v>
      </c>
      <c r="G1606" s="33" t="str">
        <f t="shared" si="56"/>
        <v>세종운당리</v>
      </c>
      <c r="H1606" s="33" t="s">
        <v>13619</v>
      </c>
    </row>
    <row r="1607" spans="1:8">
      <c r="A1607" s="33" t="s">
        <v>13852</v>
      </c>
      <c r="B1607" s="34" t="b">
        <v>1</v>
      </c>
      <c r="C1607" s="33">
        <f t="shared" si="57"/>
        <v>24</v>
      </c>
      <c r="D1607" s="33" t="s">
        <v>2192</v>
      </c>
      <c r="E1607" s="33" t="s">
        <v>13848</v>
      </c>
      <c r="F1607" s="33" t="s">
        <v>13853</v>
      </c>
      <c r="G1607" s="33" t="str">
        <f t="shared" si="56"/>
        <v>세종대곡리</v>
      </c>
      <c r="H1607" s="33" t="s">
        <v>13619</v>
      </c>
    </row>
    <row r="1608" spans="1:8">
      <c r="A1608" s="33" t="s">
        <v>13854</v>
      </c>
      <c r="B1608" s="34" t="b">
        <v>1</v>
      </c>
      <c r="C1608" s="33">
        <f t="shared" si="57"/>
        <v>24</v>
      </c>
      <c r="D1608" s="33" t="s">
        <v>2192</v>
      </c>
      <c r="E1608" s="33" t="s">
        <v>13848</v>
      </c>
      <c r="F1608" s="33" t="s">
        <v>13855</v>
      </c>
      <c r="G1608" s="33" t="str">
        <f t="shared" si="56"/>
        <v>세종고등리</v>
      </c>
      <c r="H1608" s="33" t="s">
        <v>13619</v>
      </c>
    </row>
    <row r="1609" spans="1:8">
      <c r="A1609" s="33" t="s">
        <v>13856</v>
      </c>
      <c r="B1609" s="34" t="b">
        <v>1</v>
      </c>
      <c r="C1609" s="33">
        <f t="shared" si="57"/>
        <v>12</v>
      </c>
      <c r="D1609" s="33" t="s">
        <v>109</v>
      </c>
      <c r="E1609" s="33" t="s">
        <v>970</v>
      </c>
      <c r="F1609" s="33" t="s">
        <v>13857</v>
      </c>
      <c r="G1609" s="33" t="str">
        <f t="shared" si="56"/>
        <v>경기파장동</v>
      </c>
      <c r="H1609" s="33" t="s">
        <v>10781</v>
      </c>
    </row>
    <row r="1610" spans="1:8">
      <c r="A1610" s="33" t="s">
        <v>13858</v>
      </c>
      <c r="B1610" s="34" t="b">
        <v>1</v>
      </c>
      <c r="C1610" s="33">
        <f t="shared" si="57"/>
        <v>12</v>
      </c>
      <c r="D1610" s="33" t="s">
        <v>109</v>
      </c>
      <c r="E1610" s="33" t="s">
        <v>970</v>
      </c>
      <c r="F1610" s="33" t="s">
        <v>13567</v>
      </c>
      <c r="G1610" s="33" t="str">
        <f t="shared" si="56"/>
        <v>경기정자동</v>
      </c>
      <c r="H1610" s="33" t="s">
        <v>10781</v>
      </c>
    </row>
    <row r="1611" spans="1:8">
      <c r="A1611" s="33" t="s">
        <v>13859</v>
      </c>
      <c r="B1611" s="34" t="b">
        <v>1</v>
      </c>
      <c r="C1611" s="33">
        <f t="shared" si="57"/>
        <v>12</v>
      </c>
      <c r="D1611" s="33" t="s">
        <v>109</v>
      </c>
      <c r="E1611" s="33" t="s">
        <v>970</v>
      </c>
      <c r="F1611" s="33" t="s">
        <v>13860</v>
      </c>
      <c r="G1611" s="33" t="str">
        <f t="shared" si="56"/>
        <v>경기이목동</v>
      </c>
      <c r="H1611" s="33" t="s">
        <v>10781</v>
      </c>
    </row>
    <row r="1612" spans="1:8">
      <c r="A1612" s="33" t="s">
        <v>13861</v>
      </c>
      <c r="B1612" s="34" t="b">
        <v>1</v>
      </c>
      <c r="C1612" s="33">
        <f t="shared" si="57"/>
        <v>12</v>
      </c>
      <c r="D1612" s="33" t="s">
        <v>109</v>
      </c>
      <c r="E1612" s="33" t="s">
        <v>970</v>
      </c>
      <c r="F1612" s="33" t="s">
        <v>13862</v>
      </c>
      <c r="G1612" s="33" t="str">
        <f t="shared" si="56"/>
        <v>경기율전동</v>
      </c>
      <c r="H1612" s="33" t="s">
        <v>10781</v>
      </c>
    </row>
    <row r="1613" spans="1:8">
      <c r="A1613" s="33" t="s">
        <v>13863</v>
      </c>
      <c r="B1613" s="34" t="b">
        <v>1</v>
      </c>
      <c r="C1613" s="33">
        <f t="shared" si="57"/>
        <v>12</v>
      </c>
      <c r="D1613" s="33" t="s">
        <v>109</v>
      </c>
      <c r="E1613" s="33" t="s">
        <v>970</v>
      </c>
      <c r="F1613" s="33" t="s">
        <v>13864</v>
      </c>
      <c r="G1613" s="33" t="str">
        <f t="shared" si="56"/>
        <v>경기천천동</v>
      </c>
      <c r="H1613" s="33" t="s">
        <v>10781</v>
      </c>
    </row>
    <row r="1614" spans="1:8">
      <c r="A1614" s="33" t="s">
        <v>13865</v>
      </c>
      <c r="B1614" s="34" t="b">
        <v>1</v>
      </c>
      <c r="C1614" s="33">
        <f t="shared" si="57"/>
        <v>12</v>
      </c>
      <c r="D1614" s="33" t="s">
        <v>109</v>
      </c>
      <c r="E1614" s="33" t="s">
        <v>970</v>
      </c>
      <c r="F1614" s="33" t="s">
        <v>13866</v>
      </c>
      <c r="G1614" s="33" t="str">
        <f t="shared" si="56"/>
        <v>경기영화동</v>
      </c>
      <c r="H1614" s="33" t="s">
        <v>10781</v>
      </c>
    </row>
    <row r="1615" spans="1:8">
      <c r="A1615" s="33" t="s">
        <v>13867</v>
      </c>
      <c r="B1615" s="34" t="b">
        <v>1</v>
      </c>
      <c r="C1615" s="33">
        <f t="shared" si="57"/>
        <v>12</v>
      </c>
      <c r="D1615" s="33" t="s">
        <v>109</v>
      </c>
      <c r="E1615" s="33" t="s">
        <v>970</v>
      </c>
      <c r="F1615" s="33" t="s">
        <v>13868</v>
      </c>
      <c r="G1615" s="33" t="str">
        <f t="shared" si="56"/>
        <v>경기송죽동</v>
      </c>
      <c r="H1615" s="33" t="s">
        <v>10781</v>
      </c>
    </row>
    <row r="1616" spans="1:8">
      <c r="A1616" s="33" t="s">
        <v>13869</v>
      </c>
      <c r="B1616" s="34" t="b">
        <v>1</v>
      </c>
      <c r="C1616" s="33">
        <f t="shared" si="57"/>
        <v>12</v>
      </c>
      <c r="D1616" s="33" t="s">
        <v>109</v>
      </c>
      <c r="E1616" s="33" t="s">
        <v>970</v>
      </c>
      <c r="F1616" s="33" t="s">
        <v>13870</v>
      </c>
      <c r="G1616" s="33" t="str">
        <f t="shared" si="56"/>
        <v>경기조원동</v>
      </c>
      <c r="H1616" s="33" t="s">
        <v>10781</v>
      </c>
    </row>
    <row r="1617" spans="1:8">
      <c r="A1617" s="33" t="s">
        <v>13871</v>
      </c>
      <c r="B1617" s="34" t="b">
        <v>1</v>
      </c>
      <c r="C1617" s="33">
        <f t="shared" si="57"/>
        <v>12</v>
      </c>
      <c r="D1617" s="33" t="s">
        <v>109</v>
      </c>
      <c r="E1617" s="33" t="s">
        <v>970</v>
      </c>
      <c r="F1617" s="33" t="s">
        <v>13872</v>
      </c>
      <c r="G1617" s="33" t="str">
        <f t="shared" si="56"/>
        <v>경기연무동</v>
      </c>
      <c r="H1617" s="33" t="s">
        <v>10781</v>
      </c>
    </row>
    <row r="1618" spans="1:8">
      <c r="A1618" s="33" t="s">
        <v>13873</v>
      </c>
      <c r="B1618" s="34" t="b">
        <v>1</v>
      </c>
      <c r="C1618" s="33">
        <f t="shared" si="57"/>
        <v>12</v>
      </c>
      <c r="D1618" s="33" t="s">
        <v>109</v>
      </c>
      <c r="E1618" s="33" t="s">
        <v>970</v>
      </c>
      <c r="F1618" s="33" t="s">
        <v>13874</v>
      </c>
      <c r="G1618" s="33" t="str">
        <f t="shared" si="56"/>
        <v>경기상광교동</v>
      </c>
      <c r="H1618" s="33" t="s">
        <v>10781</v>
      </c>
    </row>
    <row r="1619" spans="1:8">
      <c r="A1619" s="33" t="s">
        <v>13875</v>
      </c>
      <c r="B1619" s="34" t="b">
        <v>1</v>
      </c>
      <c r="C1619" s="33">
        <f t="shared" si="57"/>
        <v>12</v>
      </c>
      <c r="D1619" s="33" t="s">
        <v>109</v>
      </c>
      <c r="E1619" s="33" t="s">
        <v>970</v>
      </c>
      <c r="F1619" s="33" t="s">
        <v>13876</v>
      </c>
      <c r="G1619" s="33" t="str">
        <f t="shared" si="56"/>
        <v>경기하광교동</v>
      </c>
      <c r="H1619" s="33" t="s">
        <v>10781</v>
      </c>
    </row>
    <row r="1620" spans="1:8">
      <c r="A1620" s="33" t="s">
        <v>13877</v>
      </c>
      <c r="B1620" s="34" t="b">
        <v>1</v>
      </c>
      <c r="C1620" s="33">
        <f t="shared" si="57"/>
        <v>12</v>
      </c>
      <c r="D1620" s="33" t="s">
        <v>109</v>
      </c>
      <c r="E1620" s="33" t="s">
        <v>214</v>
      </c>
      <c r="F1620" s="33" t="s">
        <v>13878</v>
      </c>
      <c r="G1620" s="33" t="str">
        <f t="shared" si="56"/>
        <v>경기세류동</v>
      </c>
      <c r="H1620" s="33" t="s">
        <v>10781</v>
      </c>
    </row>
    <row r="1621" spans="1:8">
      <c r="A1621" s="33" t="s">
        <v>13879</v>
      </c>
      <c r="B1621" s="34" t="b">
        <v>1</v>
      </c>
      <c r="C1621" s="33">
        <f t="shared" si="57"/>
        <v>12</v>
      </c>
      <c r="D1621" s="33" t="s">
        <v>109</v>
      </c>
      <c r="E1621" s="33" t="s">
        <v>214</v>
      </c>
      <c r="F1621" s="33" t="s">
        <v>10949</v>
      </c>
      <c r="G1621" s="33" t="str">
        <f t="shared" si="56"/>
        <v>경기평동</v>
      </c>
      <c r="H1621" s="33" t="s">
        <v>10781</v>
      </c>
    </row>
    <row r="1622" spans="1:8">
      <c r="A1622" s="33" t="s">
        <v>13880</v>
      </c>
      <c r="B1622" s="34" t="b">
        <v>1</v>
      </c>
      <c r="C1622" s="33">
        <f t="shared" si="57"/>
        <v>12</v>
      </c>
      <c r="D1622" s="33" t="s">
        <v>109</v>
      </c>
      <c r="E1622" s="33" t="s">
        <v>214</v>
      </c>
      <c r="F1622" s="33" t="s">
        <v>13881</v>
      </c>
      <c r="G1622" s="33" t="str">
        <f t="shared" si="56"/>
        <v>경기고색동</v>
      </c>
      <c r="H1622" s="33" t="s">
        <v>10781</v>
      </c>
    </row>
    <row r="1623" spans="1:8">
      <c r="A1623" s="33" t="s">
        <v>13882</v>
      </c>
      <c r="B1623" s="34" t="b">
        <v>1</v>
      </c>
      <c r="C1623" s="33">
        <f t="shared" si="57"/>
        <v>12</v>
      </c>
      <c r="D1623" s="33" t="s">
        <v>109</v>
      </c>
      <c r="E1623" s="33" t="s">
        <v>214</v>
      </c>
      <c r="F1623" s="33" t="s">
        <v>13883</v>
      </c>
      <c r="G1623" s="33" t="str">
        <f t="shared" si="56"/>
        <v>경기오목천동</v>
      </c>
      <c r="H1623" s="33" t="s">
        <v>10781</v>
      </c>
    </row>
    <row r="1624" spans="1:8">
      <c r="A1624" s="33" t="s">
        <v>13884</v>
      </c>
      <c r="B1624" s="34" t="b">
        <v>1</v>
      </c>
      <c r="C1624" s="33">
        <f t="shared" si="57"/>
        <v>12</v>
      </c>
      <c r="D1624" s="33" t="s">
        <v>109</v>
      </c>
      <c r="E1624" s="33" t="s">
        <v>214</v>
      </c>
      <c r="F1624" s="33" t="s">
        <v>12298</v>
      </c>
      <c r="G1624" s="33" t="str">
        <f t="shared" si="56"/>
        <v>경기평리동</v>
      </c>
      <c r="H1624" s="33" t="s">
        <v>10781</v>
      </c>
    </row>
    <row r="1625" spans="1:8">
      <c r="A1625" s="33" t="s">
        <v>13885</v>
      </c>
      <c r="B1625" s="34" t="b">
        <v>1</v>
      </c>
      <c r="C1625" s="33">
        <f t="shared" si="57"/>
        <v>12</v>
      </c>
      <c r="D1625" s="33" t="s">
        <v>109</v>
      </c>
      <c r="E1625" s="33" t="s">
        <v>214</v>
      </c>
      <c r="F1625" s="33" t="s">
        <v>13886</v>
      </c>
      <c r="G1625" s="33" t="str">
        <f t="shared" si="56"/>
        <v>경기서둔동</v>
      </c>
      <c r="H1625" s="33" t="s">
        <v>10781</v>
      </c>
    </row>
    <row r="1626" spans="1:8">
      <c r="A1626" s="33" t="s">
        <v>13887</v>
      </c>
      <c r="B1626" s="34" t="b">
        <v>1</v>
      </c>
      <c r="C1626" s="33">
        <f t="shared" si="57"/>
        <v>12</v>
      </c>
      <c r="D1626" s="33" t="s">
        <v>109</v>
      </c>
      <c r="E1626" s="33" t="s">
        <v>214</v>
      </c>
      <c r="F1626" s="33" t="s">
        <v>13888</v>
      </c>
      <c r="G1626" s="33" t="str">
        <f t="shared" si="56"/>
        <v>경기구운동</v>
      </c>
      <c r="H1626" s="33" t="s">
        <v>10781</v>
      </c>
    </row>
    <row r="1627" spans="1:8">
      <c r="A1627" s="33" t="s">
        <v>13889</v>
      </c>
      <c r="B1627" s="34" t="b">
        <v>1</v>
      </c>
      <c r="C1627" s="33">
        <f t="shared" si="57"/>
        <v>12</v>
      </c>
      <c r="D1627" s="33" t="s">
        <v>109</v>
      </c>
      <c r="E1627" s="33" t="s">
        <v>214</v>
      </c>
      <c r="F1627" s="33" t="s">
        <v>13890</v>
      </c>
      <c r="G1627" s="33" t="str">
        <f t="shared" si="56"/>
        <v>경기탑동</v>
      </c>
      <c r="H1627" s="33" t="s">
        <v>10781</v>
      </c>
    </row>
    <row r="1628" spans="1:8">
      <c r="A1628" s="33" t="s">
        <v>13891</v>
      </c>
      <c r="B1628" s="34" t="b">
        <v>1</v>
      </c>
      <c r="C1628" s="33">
        <f t="shared" si="57"/>
        <v>12</v>
      </c>
      <c r="D1628" s="33" t="s">
        <v>109</v>
      </c>
      <c r="E1628" s="33" t="s">
        <v>214</v>
      </c>
      <c r="F1628" s="33" t="s">
        <v>11956</v>
      </c>
      <c r="G1628" s="33" t="str">
        <f t="shared" si="56"/>
        <v>경기금곡동</v>
      </c>
      <c r="H1628" s="33" t="s">
        <v>10781</v>
      </c>
    </row>
    <row r="1629" spans="1:8">
      <c r="A1629" s="33" t="s">
        <v>13892</v>
      </c>
      <c r="B1629" s="34" t="b">
        <v>1</v>
      </c>
      <c r="C1629" s="33">
        <f t="shared" si="57"/>
        <v>12</v>
      </c>
      <c r="D1629" s="33" t="s">
        <v>109</v>
      </c>
      <c r="E1629" s="33" t="s">
        <v>214</v>
      </c>
      <c r="F1629" s="33" t="s">
        <v>13893</v>
      </c>
      <c r="G1629" s="33" t="str">
        <f t="shared" si="56"/>
        <v>경기호매실동</v>
      </c>
      <c r="H1629" s="33" t="s">
        <v>10781</v>
      </c>
    </row>
    <row r="1630" spans="1:8">
      <c r="A1630" s="33" t="s">
        <v>13894</v>
      </c>
      <c r="B1630" s="34" t="b">
        <v>1</v>
      </c>
      <c r="C1630" s="33">
        <f t="shared" si="57"/>
        <v>12</v>
      </c>
      <c r="D1630" s="33" t="s">
        <v>109</v>
      </c>
      <c r="E1630" s="33" t="s">
        <v>214</v>
      </c>
      <c r="F1630" s="33" t="s">
        <v>13895</v>
      </c>
      <c r="G1630" s="33" t="str">
        <f t="shared" si="56"/>
        <v>경기곡반정동</v>
      </c>
      <c r="H1630" s="33" t="s">
        <v>10781</v>
      </c>
    </row>
    <row r="1631" spans="1:8">
      <c r="A1631" s="33" t="s">
        <v>13896</v>
      </c>
      <c r="B1631" s="34" t="b">
        <v>1</v>
      </c>
      <c r="C1631" s="33">
        <f t="shared" si="57"/>
        <v>12</v>
      </c>
      <c r="D1631" s="33" t="s">
        <v>109</v>
      </c>
      <c r="E1631" s="33" t="s">
        <v>214</v>
      </c>
      <c r="F1631" s="33" t="s">
        <v>13897</v>
      </c>
      <c r="G1631" s="33" t="str">
        <f t="shared" si="56"/>
        <v>경기권선동</v>
      </c>
      <c r="H1631" s="33" t="s">
        <v>10781</v>
      </c>
    </row>
    <row r="1632" spans="1:8">
      <c r="A1632" s="33" t="s">
        <v>13898</v>
      </c>
      <c r="B1632" s="34" t="b">
        <v>1</v>
      </c>
      <c r="C1632" s="33">
        <f t="shared" si="57"/>
        <v>12</v>
      </c>
      <c r="D1632" s="33" t="s">
        <v>109</v>
      </c>
      <c r="E1632" s="33" t="s">
        <v>214</v>
      </c>
      <c r="F1632" s="33" t="s">
        <v>11701</v>
      </c>
      <c r="G1632" s="33" t="str">
        <f t="shared" si="56"/>
        <v>경기장지동</v>
      </c>
      <c r="H1632" s="33" t="s">
        <v>10781</v>
      </c>
    </row>
    <row r="1633" spans="1:8">
      <c r="A1633" s="33" t="s">
        <v>13899</v>
      </c>
      <c r="B1633" s="34" t="b">
        <v>1</v>
      </c>
      <c r="C1633" s="33">
        <f t="shared" si="57"/>
        <v>12</v>
      </c>
      <c r="D1633" s="33" t="s">
        <v>109</v>
      </c>
      <c r="E1633" s="33" t="s">
        <v>214</v>
      </c>
      <c r="F1633" s="33" t="s">
        <v>13900</v>
      </c>
      <c r="G1633" s="33" t="str">
        <f t="shared" si="56"/>
        <v>경기대황교동</v>
      </c>
      <c r="H1633" s="33" t="s">
        <v>10781</v>
      </c>
    </row>
    <row r="1634" spans="1:8">
      <c r="A1634" s="33" t="s">
        <v>13901</v>
      </c>
      <c r="B1634" s="34" t="b">
        <v>1</v>
      </c>
      <c r="C1634" s="33">
        <f t="shared" si="57"/>
        <v>12</v>
      </c>
      <c r="D1634" s="33" t="s">
        <v>109</v>
      </c>
      <c r="E1634" s="33" t="s">
        <v>214</v>
      </c>
      <c r="F1634" s="33" t="s">
        <v>13902</v>
      </c>
      <c r="G1634" s="33" t="str">
        <f t="shared" si="56"/>
        <v>경기입북동</v>
      </c>
      <c r="H1634" s="33" t="s">
        <v>10781</v>
      </c>
    </row>
    <row r="1635" spans="1:8">
      <c r="A1635" s="33" t="s">
        <v>13903</v>
      </c>
      <c r="B1635" s="34" t="b">
        <v>1</v>
      </c>
      <c r="C1635" s="33">
        <f t="shared" si="57"/>
        <v>12</v>
      </c>
      <c r="D1635" s="33" t="s">
        <v>109</v>
      </c>
      <c r="E1635" s="33" t="s">
        <v>214</v>
      </c>
      <c r="F1635" s="33" t="s">
        <v>13904</v>
      </c>
      <c r="G1635" s="33" t="str">
        <f t="shared" si="56"/>
        <v>경기당수동</v>
      </c>
      <c r="H1635" s="33" t="s">
        <v>10781</v>
      </c>
    </row>
    <row r="1636" spans="1:8">
      <c r="A1636" s="33" t="s">
        <v>13905</v>
      </c>
      <c r="B1636" s="34" t="b">
        <v>1</v>
      </c>
      <c r="C1636" s="33">
        <f t="shared" si="57"/>
        <v>12</v>
      </c>
      <c r="D1636" s="33" t="s">
        <v>109</v>
      </c>
      <c r="E1636" s="33" t="s">
        <v>990</v>
      </c>
      <c r="F1636" s="33" t="s">
        <v>13906</v>
      </c>
      <c r="G1636" s="33" t="str">
        <f t="shared" si="56"/>
        <v>경기팔달로1가</v>
      </c>
      <c r="H1636" s="33" t="s">
        <v>10781</v>
      </c>
    </row>
    <row r="1637" spans="1:8">
      <c r="A1637" s="33" t="s">
        <v>13907</v>
      </c>
      <c r="B1637" s="34" t="b">
        <v>1</v>
      </c>
      <c r="C1637" s="33">
        <f t="shared" si="57"/>
        <v>12</v>
      </c>
      <c r="D1637" s="33" t="s">
        <v>109</v>
      </c>
      <c r="E1637" s="33" t="s">
        <v>990</v>
      </c>
      <c r="F1637" s="33" t="s">
        <v>13908</v>
      </c>
      <c r="G1637" s="33" t="str">
        <f t="shared" si="56"/>
        <v>경기팔달로2가</v>
      </c>
      <c r="H1637" s="33" t="s">
        <v>10781</v>
      </c>
    </row>
    <row r="1638" spans="1:8">
      <c r="A1638" s="33" t="s">
        <v>13909</v>
      </c>
      <c r="B1638" s="34" t="b">
        <v>1</v>
      </c>
      <c r="C1638" s="33">
        <f t="shared" si="57"/>
        <v>12</v>
      </c>
      <c r="D1638" s="33" t="s">
        <v>109</v>
      </c>
      <c r="E1638" s="33" t="s">
        <v>990</v>
      </c>
      <c r="F1638" s="33" t="s">
        <v>13910</v>
      </c>
      <c r="G1638" s="33" t="str">
        <f t="shared" si="56"/>
        <v>경기팔달로3가</v>
      </c>
      <c r="H1638" s="33" t="s">
        <v>10781</v>
      </c>
    </row>
    <row r="1639" spans="1:8">
      <c r="A1639" s="33" t="s">
        <v>13911</v>
      </c>
      <c r="B1639" s="34" t="b">
        <v>1</v>
      </c>
      <c r="C1639" s="33">
        <f t="shared" si="57"/>
        <v>12</v>
      </c>
      <c r="D1639" s="33" t="s">
        <v>109</v>
      </c>
      <c r="E1639" s="33" t="s">
        <v>990</v>
      </c>
      <c r="F1639" s="33" t="s">
        <v>10993</v>
      </c>
      <c r="G1639" s="33" t="str">
        <f t="shared" si="56"/>
        <v>경기남창동</v>
      </c>
      <c r="H1639" s="33" t="s">
        <v>10781</v>
      </c>
    </row>
    <row r="1640" spans="1:8">
      <c r="A1640" s="33" t="s">
        <v>13912</v>
      </c>
      <c r="B1640" s="34" t="b">
        <v>1</v>
      </c>
      <c r="C1640" s="33">
        <f t="shared" si="57"/>
        <v>12</v>
      </c>
      <c r="D1640" s="33" t="s">
        <v>109</v>
      </c>
      <c r="E1640" s="33" t="s">
        <v>990</v>
      </c>
      <c r="F1640" s="33" t="s">
        <v>13913</v>
      </c>
      <c r="G1640" s="33" t="str">
        <f t="shared" si="56"/>
        <v>경기영동</v>
      </c>
      <c r="H1640" s="33" t="s">
        <v>10781</v>
      </c>
    </row>
    <row r="1641" spans="1:8">
      <c r="A1641" s="33" t="s">
        <v>13914</v>
      </c>
      <c r="B1641" s="34" t="b">
        <v>1</v>
      </c>
      <c r="C1641" s="33">
        <f t="shared" si="57"/>
        <v>12</v>
      </c>
      <c r="D1641" s="33" t="s">
        <v>109</v>
      </c>
      <c r="E1641" s="33" t="s">
        <v>990</v>
      </c>
      <c r="F1641" s="33" t="s">
        <v>11485</v>
      </c>
      <c r="G1641" s="33" t="str">
        <f t="shared" si="56"/>
        <v>경기중동</v>
      </c>
      <c r="H1641" s="33" t="s">
        <v>10781</v>
      </c>
    </row>
    <row r="1642" spans="1:8">
      <c r="A1642" s="33" t="s">
        <v>13915</v>
      </c>
      <c r="B1642" s="34" t="b">
        <v>1</v>
      </c>
      <c r="C1642" s="33">
        <f t="shared" si="57"/>
        <v>12</v>
      </c>
      <c r="D1642" s="33" t="s">
        <v>109</v>
      </c>
      <c r="E1642" s="33" t="s">
        <v>990</v>
      </c>
      <c r="F1642" s="33" t="s">
        <v>13916</v>
      </c>
      <c r="G1642" s="33" t="str">
        <f t="shared" si="56"/>
        <v>경기구천동</v>
      </c>
      <c r="H1642" s="33" t="s">
        <v>10781</v>
      </c>
    </row>
    <row r="1643" spans="1:8">
      <c r="A1643" s="33" t="s">
        <v>13917</v>
      </c>
      <c r="B1643" s="34" t="b">
        <v>1</v>
      </c>
      <c r="C1643" s="33">
        <f t="shared" si="57"/>
        <v>12</v>
      </c>
      <c r="D1643" s="33" t="s">
        <v>109</v>
      </c>
      <c r="E1643" s="33" t="s">
        <v>990</v>
      </c>
      <c r="F1643" s="33" t="s">
        <v>13918</v>
      </c>
      <c r="G1643" s="33" t="str">
        <f t="shared" si="56"/>
        <v>경기남수동</v>
      </c>
      <c r="H1643" s="33" t="s">
        <v>10781</v>
      </c>
    </row>
    <row r="1644" spans="1:8">
      <c r="A1644" s="33" t="s">
        <v>13919</v>
      </c>
      <c r="B1644" s="34" t="b">
        <v>1</v>
      </c>
      <c r="C1644" s="33">
        <f t="shared" si="57"/>
        <v>12</v>
      </c>
      <c r="D1644" s="33" t="s">
        <v>109</v>
      </c>
      <c r="E1644" s="33" t="s">
        <v>990</v>
      </c>
      <c r="F1644" s="33" t="s">
        <v>13920</v>
      </c>
      <c r="G1644" s="33" t="str">
        <f t="shared" si="56"/>
        <v>경기매향동</v>
      </c>
      <c r="H1644" s="33" t="s">
        <v>10781</v>
      </c>
    </row>
    <row r="1645" spans="1:8">
      <c r="A1645" s="33" t="s">
        <v>13921</v>
      </c>
      <c r="B1645" s="34" t="b">
        <v>1</v>
      </c>
      <c r="C1645" s="33">
        <f t="shared" si="57"/>
        <v>12</v>
      </c>
      <c r="D1645" s="33" t="s">
        <v>109</v>
      </c>
      <c r="E1645" s="33" t="s">
        <v>990</v>
      </c>
      <c r="F1645" s="33" t="s">
        <v>13922</v>
      </c>
      <c r="G1645" s="33" t="str">
        <f t="shared" ref="G1645:G1708" si="58">D1645&amp;F1645</f>
        <v>경기북수동</v>
      </c>
      <c r="H1645" s="33" t="s">
        <v>10781</v>
      </c>
    </row>
    <row r="1646" spans="1:8">
      <c r="A1646" s="33" t="s">
        <v>13923</v>
      </c>
      <c r="B1646" s="34" t="b">
        <v>1</v>
      </c>
      <c r="C1646" s="33">
        <f t="shared" si="57"/>
        <v>12</v>
      </c>
      <c r="D1646" s="33" t="s">
        <v>109</v>
      </c>
      <c r="E1646" s="33" t="s">
        <v>990</v>
      </c>
      <c r="F1646" s="33" t="s">
        <v>13924</v>
      </c>
      <c r="G1646" s="33" t="str">
        <f t="shared" si="58"/>
        <v>경기신풍동</v>
      </c>
      <c r="H1646" s="33" t="s">
        <v>10781</v>
      </c>
    </row>
    <row r="1647" spans="1:8">
      <c r="A1647" s="33" t="s">
        <v>13925</v>
      </c>
      <c r="B1647" s="34" t="b">
        <v>1</v>
      </c>
      <c r="C1647" s="33">
        <f t="shared" si="57"/>
        <v>12</v>
      </c>
      <c r="D1647" s="33" t="s">
        <v>109</v>
      </c>
      <c r="E1647" s="33" t="s">
        <v>990</v>
      </c>
      <c r="F1647" s="33" t="s">
        <v>11249</v>
      </c>
      <c r="G1647" s="33" t="str">
        <f t="shared" si="58"/>
        <v>경기장안동</v>
      </c>
      <c r="H1647" s="33" t="s">
        <v>10781</v>
      </c>
    </row>
    <row r="1648" spans="1:8">
      <c r="A1648" s="33" t="s">
        <v>13926</v>
      </c>
      <c r="B1648" s="34" t="b">
        <v>1</v>
      </c>
      <c r="C1648" s="33">
        <f t="shared" si="57"/>
        <v>12</v>
      </c>
      <c r="D1648" s="33" t="s">
        <v>109</v>
      </c>
      <c r="E1648" s="33" t="s">
        <v>990</v>
      </c>
      <c r="F1648" s="33" t="s">
        <v>12148</v>
      </c>
      <c r="G1648" s="33" t="str">
        <f t="shared" si="58"/>
        <v>경기교동</v>
      </c>
      <c r="H1648" s="33" t="s">
        <v>10781</v>
      </c>
    </row>
    <row r="1649" spans="1:8">
      <c r="A1649" s="33" t="s">
        <v>13927</v>
      </c>
      <c r="B1649" s="34" t="b">
        <v>1</v>
      </c>
      <c r="C1649" s="33">
        <f t="shared" si="57"/>
        <v>12</v>
      </c>
      <c r="D1649" s="33" t="s">
        <v>109</v>
      </c>
      <c r="E1649" s="33" t="s">
        <v>990</v>
      </c>
      <c r="F1649" s="33" t="s">
        <v>13928</v>
      </c>
      <c r="G1649" s="33" t="str">
        <f t="shared" si="58"/>
        <v>경기매교동</v>
      </c>
      <c r="H1649" s="33" t="s">
        <v>10781</v>
      </c>
    </row>
    <row r="1650" spans="1:8">
      <c r="A1650" s="33" t="s">
        <v>13929</v>
      </c>
      <c r="B1650" s="34" t="b">
        <v>1</v>
      </c>
      <c r="C1650" s="33">
        <f t="shared" si="57"/>
        <v>12</v>
      </c>
      <c r="D1650" s="33" t="s">
        <v>109</v>
      </c>
      <c r="E1650" s="33" t="s">
        <v>990</v>
      </c>
      <c r="F1650" s="33" t="s">
        <v>13930</v>
      </c>
      <c r="G1650" s="33" t="str">
        <f t="shared" si="58"/>
        <v>경기매산로1가</v>
      </c>
      <c r="H1650" s="33" t="s">
        <v>10781</v>
      </c>
    </row>
    <row r="1651" spans="1:8">
      <c r="A1651" s="33" t="s">
        <v>13931</v>
      </c>
      <c r="B1651" s="34" t="b">
        <v>1</v>
      </c>
      <c r="C1651" s="33">
        <f t="shared" si="57"/>
        <v>12</v>
      </c>
      <c r="D1651" s="33" t="s">
        <v>109</v>
      </c>
      <c r="E1651" s="33" t="s">
        <v>990</v>
      </c>
      <c r="F1651" s="33" t="s">
        <v>13932</v>
      </c>
      <c r="G1651" s="33" t="str">
        <f t="shared" si="58"/>
        <v>경기매산로2가</v>
      </c>
      <c r="H1651" s="33" t="s">
        <v>10781</v>
      </c>
    </row>
    <row r="1652" spans="1:8">
      <c r="A1652" s="33" t="s">
        <v>13933</v>
      </c>
      <c r="B1652" s="34" t="b">
        <v>1</v>
      </c>
      <c r="C1652" s="33">
        <f t="shared" si="57"/>
        <v>12</v>
      </c>
      <c r="D1652" s="33" t="s">
        <v>109</v>
      </c>
      <c r="E1652" s="33" t="s">
        <v>990</v>
      </c>
      <c r="F1652" s="33" t="s">
        <v>13934</v>
      </c>
      <c r="G1652" s="33" t="str">
        <f t="shared" si="58"/>
        <v>경기매산로3가</v>
      </c>
      <c r="H1652" s="33" t="s">
        <v>10781</v>
      </c>
    </row>
    <row r="1653" spans="1:8">
      <c r="A1653" s="33" t="s">
        <v>13935</v>
      </c>
      <c r="B1653" s="34" t="b">
        <v>1</v>
      </c>
      <c r="C1653" s="33">
        <f t="shared" si="57"/>
        <v>12</v>
      </c>
      <c r="D1653" s="33" t="s">
        <v>109</v>
      </c>
      <c r="E1653" s="33" t="s">
        <v>990</v>
      </c>
      <c r="F1653" s="33" t="s">
        <v>13936</v>
      </c>
      <c r="G1653" s="33" t="str">
        <f t="shared" si="58"/>
        <v>경기고등동</v>
      </c>
      <c r="H1653" s="33" t="s">
        <v>10781</v>
      </c>
    </row>
    <row r="1654" spans="1:8">
      <c r="A1654" s="33" t="s">
        <v>13937</v>
      </c>
      <c r="B1654" s="34" t="b">
        <v>1</v>
      </c>
      <c r="C1654" s="33">
        <f t="shared" si="57"/>
        <v>12</v>
      </c>
      <c r="D1654" s="33" t="s">
        <v>109</v>
      </c>
      <c r="E1654" s="33" t="s">
        <v>990</v>
      </c>
      <c r="F1654" s="33" t="s">
        <v>13938</v>
      </c>
      <c r="G1654" s="33" t="str">
        <f t="shared" si="58"/>
        <v>경기화서동</v>
      </c>
      <c r="H1654" s="33" t="s">
        <v>10781</v>
      </c>
    </row>
    <row r="1655" spans="1:8">
      <c r="A1655" s="33" t="s">
        <v>13939</v>
      </c>
      <c r="B1655" s="34" t="b">
        <v>1</v>
      </c>
      <c r="C1655" s="33">
        <f t="shared" si="57"/>
        <v>12</v>
      </c>
      <c r="D1655" s="33" t="s">
        <v>109</v>
      </c>
      <c r="E1655" s="33" t="s">
        <v>990</v>
      </c>
      <c r="F1655" s="33" t="s">
        <v>13940</v>
      </c>
      <c r="G1655" s="33" t="str">
        <f t="shared" si="58"/>
        <v>경기지동</v>
      </c>
      <c r="H1655" s="33" t="s">
        <v>10781</v>
      </c>
    </row>
    <row r="1656" spans="1:8">
      <c r="A1656" s="33" t="s">
        <v>13941</v>
      </c>
      <c r="B1656" s="34" t="b">
        <v>1</v>
      </c>
      <c r="C1656" s="33">
        <f t="shared" si="57"/>
        <v>12</v>
      </c>
      <c r="D1656" s="33" t="s">
        <v>109</v>
      </c>
      <c r="E1656" s="33" t="s">
        <v>990</v>
      </c>
      <c r="F1656" s="33" t="s">
        <v>13942</v>
      </c>
      <c r="G1656" s="33" t="str">
        <f t="shared" si="58"/>
        <v>경기우만동</v>
      </c>
      <c r="H1656" s="33" t="s">
        <v>10781</v>
      </c>
    </row>
    <row r="1657" spans="1:8">
      <c r="A1657" s="33" t="s">
        <v>13943</v>
      </c>
      <c r="B1657" s="34" t="b">
        <v>1</v>
      </c>
      <c r="C1657" s="33">
        <f t="shared" si="57"/>
        <v>12</v>
      </c>
      <c r="D1657" s="33" t="s">
        <v>109</v>
      </c>
      <c r="E1657" s="33" t="s">
        <v>990</v>
      </c>
      <c r="F1657" s="33" t="s">
        <v>13944</v>
      </c>
      <c r="G1657" s="33" t="str">
        <f t="shared" si="58"/>
        <v>경기인계동</v>
      </c>
      <c r="H1657" s="33" t="s">
        <v>10781</v>
      </c>
    </row>
    <row r="1658" spans="1:8">
      <c r="A1658" s="33" t="s">
        <v>13945</v>
      </c>
      <c r="B1658" s="34" t="b">
        <v>1</v>
      </c>
      <c r="C1658" s="33">
        <f t="shared" si="57"/>
        <v>12</v>
      </c>
      <c r="D1658" s="33" t="s">
        <v>109</v>
      </c>
      <c r="E1658" s="33" t="s">
        <v>226</v>
      </c>
      <c r="F1658" s="33" t="s">
        <v>13946</v>
      </c>
      <c r="G1658" s="33" t="str">
        <f t="shared" si="58"/>
        <v>경기매탄동</v>
      </c>
      <c r="H1658" s="33" t="s">
        <v>10781</v>
      </c>
    </row>
    <row r="1659" spans="1:8">
      <c r="A1659" s="33" t="s">
        <v>13947</v>
      </c>
      <c r="B1659" s="34" t="b">
        <v>1</v>
      </c>
      <c r="C1659" s="33">
        <f t="shared" si="57"/>
        <v>12</v>
      </c>
      <c r="D1659" s="33" t="s">
        <v>109</v>
      </c>
      <c r="E1659" s="33" t="s">
        <v>226</v>
      </c>
      <c r="F1659" s="33" t="s">
        <v>13948</v>
      </c>
      <c r="G1659" s="33" t="str">
        <f t="shared" si="58"/>
        <v>경기원천동</v>
      </c>
      <c r="H1659" s="33" t="s">
        <v>10781</v>
      </c>
    </row>
    <row r="1660" spans="1:8">
      <c r="A1660" s="33" t="s">
        <v>13949</v>
      </c>
      <c r="B1660" s="34" t="b">
        <v>1</v>
      </c>
      <c r="C1660" s="33">
        <f t="shared" si="57"/>
        <v>12</v>
      </c>
      <c r="D1660" s="33" t="s">
        <v>109</v>
      </c>
      <c r="E1660" s="33" t="s">
        <v>226</v>
      </c>
      <c r="F1660" s="33" t="s">
        <v>13950</v>
      </c>
      <c r="G1660" s="33" t="str">
        <f t="shared" si="58"/>
        <v>경기이의동</v>
      </c>
      <c r="H1660" s="33" t="s">
        <v>10781</v>
      </c>
    </row>
    <row r="1661" spans="1:8">
      <c r="A1661" s="33" t="s">
        <v>13951</v>
      </c>
      <c r="B1661" s="34" t="b">
        <v>1</v>
      </c>
      <c r="C1661" s="33">
        <f t="shared" si="57"/>
        <v>12</v>
      </c>
      <c r="D1661" s="33" t="s">
        <v>109</v>
      </c>
      <c r="E1661" s="33" t="s">
        <v>226</v>
      </c>
      <c r="F1661" s="33" t="s">
        <v>13952</v>
      </c>
      <c r="G1661" s="33" t="str">
        <f t="shared" si="58"/>
        <v>경기하동</v>
      </c>
      <c r="H1661" s="33" t="s">
        <v>10781</v>
      </c>
    </row>
    <row r="1662" spans="1:8">
      <c r="A1662" s="33" t="s">
        <v>13953</v>
      </c>
      <c r="B1662" s="34" t="b">
        <v>1</v>
      </c>
      <c r="C1662" s="33">
        <f t="shared" si="57"/>
        <v>12</v>
      </c>
      <c r="D1662" s="33" t="s">
        <v>109</v>
      </c>
      <c r="E1662" s="33" t="s">
        <v>226</v>
      </c>
      <c r="F1662" s="33" t="s">
        <v>13954</v>
      </c>
      <c r="G1662" s="33" t="str">
        <f t="shared" si="58"/>
        <v>경기영통동</v>
      </c>
      <c r="H1662" s="33" t="s">
        <v>10781</v>
      </c>
    </row>
    <row r="1663" spans="1:8">
      <c r="A1663" s="33" t="s">
        <v>13955</v>
      </c>
      <c r="B1663" s="34" t="b">
        <v>1</v>
      </c>
      <c r="C1663" s="33">
        <f t="shared" si="57"/>
        <v>12</v>
      </c>
      <c r="D1663" s="33" t="s">
        <v>109</v>
      </c>
      <c r="E1663" s="33" t="s">
        <v>226</v>
      </c>
      <c r="F1663" s="33" t="s">
        <v>13137</v>
      </c>
      <c r="G1663" s="33" t="str">
        <f t="shared" si="58"/>
        <v>경기신동</v>
      </c>
      <c r="H1663" s="33" t="s">
        <v>10781</v>
      </c>
    </row>
    <row r="1664" spans="1:8">
      <c r="A1664" s="33" t="s">
        <v>13956</v>
      </c>
      <c r="B1664" s="34" t="b">
        <v>1</v>
      </c>
      <c r="C1664" s="33">
        <f t="shared" si="57"/>
        <v>12</v>
      </c>
      <c r="D1664" s="33" t="s">
        <v>109</v>
      </c>
      <c r="E1664" s="33" t="s">
        <v>226</v>
      </c>
      <c r="F1664" s="33" t="s">
        <v>13957</v>
      </c>
      <c r="G1664" s="33" t="str">
        <f t="shared" si="58"/>
        <v>경기망포동</v>
      </c>
      <c r="H1664" s="33" t="s">
        <v>10781</v>
      </c>
    </row>
    <row r="1665" spans="1:8">
      <c r="A1665" s="33" t="s">
        <v>13958</v>
      </c>
      <c r="B1665" s="34" t="b">
        <v>1</v>
      </c>
      <c r="C1665" s="33">
        <f t="shared" si="57"/>
        <v>12</v>
      </c>
      <c r="D1665" s="33" t="s">
        <v>109</v>
      </c>
      <c r="E1665" s="33" t="s">
        <v>122</v>
      </c>
      <c r="F1665" s="33" t="s">
        <v>13170</v>
      </c>
      <c r="G1665" s="33" t="str">
        <f t="shared" si="58"/>
        <v>경기신흥동</v>
      </c>
      <c r="H1665" s="33" t="s">
        <v>10781</v>
      </c>
    </row>
    <row r="1666" spans="1:8">
      <c r="A1666" s="33" t="s">
        <v>13959</v>
      </c>
      <c r="B1666" s="34" t="b">
        <v>1</v>
      </c>
      <c r="C1666" s="33">
        <f t="shared" ref="C1666:C1729" si="59">_xlfn.XLOOKUP(D1666,I:I,J:J)</f>
        <v>12</v>
      </c>
      <c r="D1666" s="33" t="s">
        <v>109</v>
      </c>
      <c r="E1666" s="33" t="s">
        <v>122</v>
      </c>
      <c r="F1666" s="33" t="s">
        <v>13262</v>
      </c>
      <c r="G1666" s="33" t="str">
        <f t="shared" si="58"/>
        <v>경기태평동</v>
      </c>
      <c r="H1666" s="33" t="s">
        <v>10781</v>
      </c>
    </row>
    <row r="1667" spans="1:8">
      <c r="A1667" s="33" t="s">
        <v>13960</v>
      </c>
      <c r="B1667" s="34" t="b">
        <v>1</v>
      </c>
      <c r="C1667" s="33">
        <f t="shared" si="59"/>
        <v>12</v>
      </c>
      <c r="D1667" s="33" t="s">
        <v>109</v>
      </c>
      <c r="E1667" s="33" t="s">
        <v>122</v>
      </c>
      <c r="F1667" s="33" t="s">
        <v>13961</v>
      </c>
      <c r="G1667" s="33" t="str">
        <f t="shared" si="58"/>
        <v>경기수진동</v>
      </c>
      <c r="H1667" s="33" t="s">
        <v>10781</v>
      </c>
    </row>
    <row r="1668" spans="1:8">
      <c r="A1668" s="33" t="s">
        <v>13962</v>
      </c>
      <c r="B1668" s="34" t="b">
        <v>1</v>
      </c>
      <c r="C1668" s="33">
        <f t="shared" si="59"/>
        <v>12</v>
      </c>
      <c r="D1668" s="33" t="s">
        <v>109</v>
      </c>
      <c r="E1668" s="33" t="s">
        <v>122</v>
      </c>
      <c r="F1668" s="33" t="s">
        <v>13963</v>
      </c>
      <c r="G1668" s="33" t="str">
        <f t="shared" si="58"/>
        <v>경기단대동</v>
      </c>
      <c r="H1668" s="33" t="s">
        <v>10781</v>
      </c>
    </row>
    <row r="1669" spans="1:8">
      <c r="A1669" s="33" t="s">
        <v>13964</v>
      </c>
      <c r="B1669" s="34" t="b">
        <v>1</v>
      </c>
      <c r="C1669" s="33">
        <f t="shared" si="59"/>
        <v>12</v>
      </c>
      <c r="D1669" s="33" t="s">
        <v>109</v>
      </c>
      <c r="E1669" s="33" t="s">
        <v>122</v>
      </c>
      <c r="F1669" s="33" t="s">
        <v>13266</v>
      </c>
      <c r="G1669" s="33" t="str">
        <f t="shared" si="58"/>
        <v>경기산성동</v>
      </c>
      <c r="H1669" s="33" t="s">
        <v>10781</v>
      </c>
    </row>
    <row r="1670" spans="1:8">
      <c r="A1670" s="33" t="s">
        <v>13965</v>
      </c>
      <c r="B1670" s="34" t="b">
        <v>1</v>
      </c>
      <c r="C1670" s="33">
        <f t="shared" si="59"/>
        <v>12</v>
      </c>
      <c r="D1670" s="33" t="s">
        <v>109</v>
      </c>
      <c r="E1670" s="33" t="s">
        <v>122</v>
      </c>
      <c r="F1670" s="33" t="s">
        <v>13966</v>
      </c>
      <c r="G1670" s="33" t="str">
        <f t="shared" si="58"/>
        <v>경기양지동</v>
      </c>
      <c r="H1670" s="33" t="s">
        <v>10781</v>
      </c>
    </row>
    <row r="1671" spans="1:8">
      <c r="A1671" s="33" t="s">
        <v>13967</v>
      </c>
      <c r="B1671" s="34" t="b">
        <v>1</v>
      </c>
      <c r="C1671" s="33">
        <f t="shared" si="59"/>
        <v>12</v>
      </c>
      <c r="D1671" s="33" t="s">
        <v>109</v>
      </c>
      <c r="E1671" s="33" t="s">
        <v>122</v>
      </c>
      <c r="F1671" s="33" t="s">
        <v>13968</v>
      </c>
      <c r="G1671" s="33" t="str">
        <f t="shared" si="58"/>
        <v>경기복정동</v>
      </c>
      <c r="H1671" s="33" t="s">
        <v>10781</v>
      </c>
    </row>
    <row r="1672" spans="1:8">
      <c r="A1672" s="33" t="s">
        <v>13969</v>
      </c>
      <c r="B1672" s="34" t="b">
        <v>1</v>
      </c>
      <c r="C1672" s="33">
        <f t="shared" si="59"/>
        <v>12</v>
      </c>
      <c r="D1672" s="33" t="s">
        <v>109</v>
      </c>
      <c r="E1672" s="33" t="s">
        <v>122</v>
      </c>
      <c r="F1672" s="33" t="s">
        <v>13970</v>
      </c>
      <c r="G1672" s="33" t="str">
        <f t="shared" si="58"/>
        <v>경기창곡동</v>
      </c>
      <c r="H1672" s="33" t="s">
        <v>10781</v>
      </c>
    </row>
    <row r="1673" spans="1:8">
      <c r="A1673" s="33" t="s">
        <v>13971</v>
      </c>
      <c r="B1673" s="34" t="b">
        <v>1</v>
      </c>
      <c r="C1673" s="33">
        <f t="shared" si="59"/>
        <v>12</v>
      </c>
      <c r="D1673" s="33" t="s">
        <v>109</v>
      </c>
      <c r="E1673" s="33" t="s">
        <v>122</v>
      </c>
      <c r="F1673" s="33" t="s">
        <v>11423</v>
      </c>
      <c r="G1673" s="33" t="str">
        <f t="shared" si="58"/>
        <v>경기신촌동</v>
      </c>
      <c r="H1673" s="33" t="s">
        <v>10781</v>
      </c>
    </row>
    <row r="1674" spans="1:8">
      <c r="A1674" s="33" t="s">
        <v>13972</v>
      </c>
      <c r="B1674" s="34" t="b">
        <v>1</v>
      </c>
      <c r="C1674" s="33">
        <f t="shared" si="59"/>
        <v>12</v>
      </c>
      <c r="D1674" s="33" t="s">
        <v>109</v>
      </c>
      <c r="E1674" s="33" t="s">
        <v>122</v>
      </c>
      <c r="F1674" s="33" t="s">
        <v>13973</v>
      </c>
      <c r="G1674" s="33" t="str">
        <f t="shared" si="58"/>
        <v>경기오야동</v>
      </c>
      <c r="H1674" s="33" t="s">
        <v>10781</v>
      </c>
    </row>
    <row r="1675" spans="1:8">
      <c r="A1675" s="33" t="s">
        <v>13974</v>
      </c>
      <c r="B1675" s="34" t="b">
        <v>1</v>
      </c>
      <c r="C1675" s="33">
        <f t="shared" si="59"/>
        <v>12</v>
      </c>
      <c r="D1675" s="33" t="s">
        <v>109</v>
      </c>
      <c r="E1675" s="33" t="s">
        <v>122</v>
      </c>
      <c r="F1675" s="33" t="s">
        <v>12728</v>
      </c>
      <c r="G1675" s="33" t="str">
        <f t="shared" si="58"/>
        <v>경기심곡동</v>
      </c>
      <c r="H1675" s="33" t="s">
        <v>10781</v>
      </c>
    </row>
    <row r="1676" spans="1:8">
      <c r="A1676" s="33" t="s">
        <v>13975</v>
      </c>
      <c r="B1676" s="34" t="b">
        <v>1</v>
      </c>
      <c r="C1676" s="33">
        <f t="shared" si="59"/>
        <v>12</v>
      </c>
      <c r="D1676" s="33" t="s">
        <v>109</v>
      </c>
      <c r="E1676" s="33" t="s">
        <v>122</v>
      </c>
      <c r="F1676" s="33" t="s">
        <v>13936</v>
      </c>
      <c r="G1676" s="33" t="str">
        <f t="shared" si="58"/>
        <v>경기고등동</v>
      </c>
      <c r="H1676" s="33" t="s">
        <v>10781</v>
      </c>
    </row>
    <row r="1677" spans="1:8">
      <c r="A1677" s="33" t="s">
        <v>13976</v>
      </c>
      <c r="B1677" s="34" t="b">
        <v>1</v>
      </c>
      <c r="C1677" s="33">
        <f t="shared" si="59"/>
        <v>12</v>
      </c>
      <c r="D1677" s="33" t="s">
        <v>109</v>
      </c>
      <c r="E1677" s="33" t="s">
        <v>122</v>
      </c>
      <c r="F1677" s="33" t="s">
        <v>13977</v>
      </c>
      <c r="G1677" s="33" t="str">
        <f t="shared" si="58"/>
        <v>경기상적동</v>
      </c>
      <c r="H1677" s="33" t="s">
        <v>10781</v>
      </c>
    </row>
    <row r="1678" spans="1:8">
      <c r="A1678" s="33" t="s">
        <v>13978</v>
      </c>
      <c r="B1678" s="34" t="b">
        <v>1</v>
      </c>
      <c r="C1678" s="33">
        <f t="shared" si="59"/>
        <v>12</v>
      </c>
      <c r="D1678" s="33" t="s">
        <v>109</v>
      </c>
      <c r="E1678" s="33" t="s">
        <v>122</v>
      </c>
      <c r="F1678" s="33" t="s">
        <v>13979</v>
      </c>
      <c r="G1678" s="33" t="str">
        <f t="shared" si="58"/>
        <v>경기둔전동</v>
      </c>
      <c r="H1678" s="33" t="s">
        <v>10781</v>
      </c>
    </row>
    <row r="1679" spans="1:8">
      <c r="A1679" s="33" t="s">
        <v>13980</v>
      </c>
      <c r="B1679" s="34" t="b">
        <v>1</v>
      </c>
      <c r="C1679" s="33">
        <f t="shared" si="59"/>
        <v>12</v>
      </c>
      <c r="D1679" s="33" t="s">
        <v>109</v>
      </c>
      <c r="E1679" s="33" t="s">
        <v>122</v>
      </c>
      <c r="F1679" s="33" t="s">
        <v>11544</v>
      </c>
      <c r="G1679" s="33" t="str">
        <f t="shared" si="58"/>
        <v>경기시흥동</v>
      </c>
      <c r="H1679" s="33" t="s">
        <v>10781</v>
      </c>
    </row>
    <row r="1680" spans="1:8">
      <c r="A1680" s="33" t="s">
        <v>13981</v>
      </c>
      <c r="B1680" s="34" t="b">
        <v>1</v>
      </c>
      <c r="C1680" s="33">
        <f t="shared" si="59"/>
        <v>12</v>
      </c>
      <c r="D1680" s="33" t="s">
        <v>109</v>
      </c>
      <c r="E1680" s="33" t="s">
        <v>122</v>
      </c>
      <c r="F1680" s="33" t="s">
        <v>13982</v>
      </c>
      <c r="G1680" s="33" t="str">
        <f t="shared" si="58"/>
        <v>경기금토동</v>
      </c>
      <c r="H1680" s="33" t="s">
        <v>10781</v>
      </c>
    </row>
    <row r="1681" spans="1:8">
      <c r="A1681" s="33" t="s">
        <v>13983</v>
      </c>
      <c r="B1681" s="34" t="b">
        <v>1</v>
      </c>
      <c r="C1681" s="33">
        <f t="shared" si="59"/>
        <v>12</v>
      </c>
      <c r="D1681" s="33" t="s">
        <v>109</v>
      </c>
      <c r="E1681" s="33" t="s">
        <v>122</v>
      </c>
      <c r="F1681" s="33" t="s">
        <v>13984</v>
      </c>
      <c r="G1681" s="33" t="str">
        <f t="shared" si="58"/>
        <v>경기사송동</v>
      </c>
      <c r="H1681" s="33" t="s">
        <v>10781</v>
      </c>
    </row>
    <row r="1682" spans="1:8">
      <c r="A1682" s="33" t="s">
        <v>13985</v>
      </c>
      <c r="B1682" s="34" t="b">
        <v>1</v>
      </c>
      <c r="C1682" s="33">
        <f t="shared" si="59"/>
        <v>12</v>
      </c>
      <c r="D1682" s="33" t="s">
        <v>109</v>
      </c>
      <c r="E1682" s="33" t="s">
        <v>241</v>
      </c>
      <c r="F1682" s="33" t="s">
        <v>13186</v>
      </c>
      <c r="G1682" s="33" t="str">
        <f t="shared" si="58"/>
        <v>경기성남동</v>
      </c>
      <c r="H1682" s="33" t="s">
        <v>10781</v>
      </c>
    </row>
    <row r="1683" spans="1:8">
      <c r="A1683" s="33" t="s">
        <v>13986</v>
      </c>
      <c r="B1683" s="34" t="b">
        <v>1</v>
      </c>
      <c r="C1683" s="33">
        <f t="shared" si="59"/>
        <v>12</v>
      </c>
      <c r="D1683" s="33" t="s">
        <v>109</v>
      </c>
      <c r="E1683" s="33" t="s">
        <v>241</v>
      </c>
      <c r="F1683" s="33" t="s">
        <v>13987</v>
      </c>
      <c r="G1683" s="33" t="str">
        <f t="shared" si="58"/>
        <v>경기금광동</v>
      </c>
      <c r="H1683" s="33" t="s">
        <v>10781</v>
      </c>
    </row>
    <row r="1684" spans="1:8">
      <c r="A1684" s="33" t="s">
        <v>13988</v>
      </c>
      <c r="B1684" s="34" t="b">
        <v>1</v>
      </c>
      <c r="C1684" s="33">
        <f t="shared" si="59"/>
        <v>12</v>
      </c>
      <c r="D1684" s="33" t="s">
        <v>109</v>
      </c>
      <c r="E1684" s="33" t="s">
        <v>241</v>
      </c>
      <c r="F1684" s="33" t="s">
        <v>13241</v>
      </c>
      <c r="G1684" s="33" t="str">
        <f t="shared" si="58"/>
        <v>경기은행동</v>
      </c>
      <c r="H1684" s="33" t="s">
        <v>10781</v>
      </c>
    </row>
    <row r="1685" spans="1:8">
      <c r="A1685" s="33" t="s">
        <v>13989</v>
      </c>
      <c r="B1685" s="34" t="b">
        <v>1</v>
      </c>
      <c r="C1685" s="33">
        <f t="shared" si="59"/>
        <v>12</v>
      </c>
      <c r="D1685" s="33" t="s">
        <v>109</v>
      </c>
      <c r="E1685" s="33" t="s">
        <v>241</v>
      </c>
      <c r="F1685" s="33" t="s">
        <v>13990</v>
      </c>
      <c r="G1685" s="33" t="str">
        <f t="shared" si="58"/>
        <v>경기상대원동</v>
      </c>
      <c r="H1685" s="33" t="s">
        <v>10781</v>
      </c>
    </row>
    <row r="1686" spans="1:8">
      <c r="A1686" s="33" t="s">
        <v>13991</v>
      </c>
      <c r="B1686" s="34" t="b">
        <v>1</v>
      </c>
      <c r="C1686" s="33">
        <f t="shared" si="59"/>
        <v>12</v>
      </c>
      <c r="D1686" s="33" t="s">
        <v>109</v>
      </c>
      <c r="E1686" s="33" t="s">
        <v>241</v>
      </c>
      <c r="F1686" s="33" t="s">
        <v>13992</v>
      </c>
      <c r="G1686" s="33" t="str">
        <f t="shared" si="58"/>
        <v>경기여수동</v>
      </c>
      <c r="H1686" s="33" t="s">
        <v>10781</v>
      </c>
    </row>
    <row r="1687" spans="1:8">
      <c r="A1687" s="33" t="s">
        <v>13993</v>
      </c>
      <c r="B1687" s="34" t="b">
        <v>1</v>
      </c>
      <c r="C1687" s="33">
        <f t="shared" si="59"/>
        <v>12</v>
      </c>
      <c r="D1687" s="33" t="s">
        <v>109</v>
      </c>
      <c r="E1687" s="33" t="s">
        <v>241</v>
      </c>
      <c r="F1687" s="33" t="s">
        <v>13994</v>
      </c>
      <c r="G1687" s="33" t="str">
        <f t="shared" si="58"/>
        <v>경기도촌동</v>
      </c>
      <c r="H1687" s="33" t="s">
        <v>10781</v>
      </c>
    </row>
    <row r="1688" spans="1:8">
      <c r="A1688" s="33" t="s">
        <v>13995</v>
      </c>
      <c r="B1688" s="34" t="b">
        <v>1</v>
      </c>
      <c r="C1688" s="33">
        <f t="shared" si="59"/>
        <v>12</v>
      </c>
      <c r="D1688" s="33" t="s">
        <v>109</v>
      </c>
      <c r="E1688" s="33" t="s">
        <v>241</v>
      </c>
      <c r="F1688" s="33" t="s">
        <v>11381</v>
      </c>
      <c r="G1688" s="33" t="str">
        <f t="shared" si="58"/>
        <v>경기갈현동</v>
      </c>
      <c r="H1688" s="33" t="s">
        <v>10781</v>
      </c>
    </row>
    <row r="1689" spans="1:8">
      <c r="A1689" s="33" t="s">
        <v>13996</v>
      </c>
      <c r="B1689" s="34" t="b">
        <v>1</v>
      </c>
      <c r="C1689" s="33">
        <f t="shared" si="59"/>
        <v>12</v>
      </c>
      <c r="D1689" s="33" t="s">
        <v>109</v>
      </c>
      <c r="E1689" s="33" t="s">
        <v>241</v>
      </c>
      <c r="F1689" s="33" t="s">
        <v>13997</v>
      </c>
      <c r="G1689" s="33" t="str">
        <f t="shared" si="58"/>
        <v>경기하대원동</v>
      </c>
      <c r="H1689" s="33" t="s">
        <v>10781</v>
      </c>
    </row>
    <row r="1690" spans="1:8">
      <c r="A1690" s="33" t="s">
        <v>13998</v>
      </c>
      <c r="B1690" s="34" t="b">
        <v>1</v>
      </c>
      <c r="C1690" s="33">
        <f t="shared" si="59"/>
        <v>12</v>
      </c>
      <c r="D1690" s="33" t="s">
        <v>109</v>
      </c>
      <c r="E1690" s="33" t="s">
        <v>241</v>
      </c>
      <c r="F1690" s="33" t="s">
        <v>13999</v>
      </c>
      <c r="G1690" s="33" t="str">
        <f t="shared" si="58"/>
        <v>경기중앙동</v>
      </c>
      <c r="H1690" s="33" t="s">
        <v>10781</v>
      </c>
    </row>
    <row r="1691" spans="1:8">
      <c r="A1691" s="33" t="s">
        <v>14000</v>
      </c>
      <c r="B1691" s="34" t="b">
        <v>1</v>
      </c>
      <c r="C1691" s="33">
        <f t="shared" si="59"/>
        <v>12</v>
      </c>
      <c r="D1691" s="33" t="s">
        <v>109</v>
      </c>
      <c r="E1691" s="33" t="s">
        <v>889</v>
      </c>
      <c r="F1691" s="33" t="s">
        <v>14001</v>
      </c>
      <c r="G1691" s="33" t="str">
        <f t="shared" si="58"/>
        <v>경기분당동</v>
      </c>
      <c r="H1691" s="33" t="s">
        <v>10781</v>
      </c>
    </row>
    <row r="1692" spans="1:8">
      <c r="A1692" s="33" t="s">
        <v>14002</v>
      </c>
      <c r="B1692" s="34" t="b">
        <v>1</v>
      </c>
      <c r="C1692" s="33">
        <f t="shared" si="59"/>
        <v>12</v>
      </c>
      <c r="D1692" s="33" t="s">
        <v>109</v>
      </c>
      <c r="E1692" s="33" t="s">
        <v>889</v>
      </c>
      <c r="F1692" s="33" t="s">
        <v>14003</v>
      </c>
      <c r="G1692" s="33" t="str">
        <f t="shared" si="58"/>
        <v>경기수내동</v>
      </c>
      <c r="H1692" s="33" t="s">
        <v>10781</v>
      </c>
    </row>
    <row r="1693" spans="1:8">
      <c r="A1693" s="33" t="s">
        <v>14004</v>
      </c>
      <c r="B1693" s="34" t="b">
        <v>1</v>
      </c>
      <c r="C1693" s="33">
        <f t="shared" si="59"/>
        <v>12</v>
      </c>
      <c r="D1693" s="33" t="s">
        <v>109</v>
      </c>
      <c r="E1693" s="33" t="s">
        <v>889</v>
      </c>
      <c r="F1693" s="33" t="s">
        <v>13567</v>
      </c>
      <c r="G1693" s="33" t="str">
        <f t="shared" si="58"/>
        <v>경기정자동</v>
      </c>
      <c r="H1693" s="33" t="s">
        <v>10781</v>
      </c>
    </row>
    <row r="1694" spans="1:8">
      <c r="A1694" s="33" t="s">
        <v>14005</v>
      </c>
      <c r="B1694" s="34" t="b">
        <v>1</v>
      </c>
      <c r="C1694" s="33">
        <f t="shared" si="59"/>
        <v>12</v>
      </c>
      <c r="D1694" s="33" t="s">
        <v>109</v>
      </c>
      <c r="E1694" s="33" t="s">
        <v>889</v>
      </c>
      <c r="F1694" s="33" t="s">
        <v>14006</v>
      </c>
      <c r="G1694" s="33" t="str">
        <f t="shared" si="58"/>
        <v>경기율동</v>
      </c>
      <c r="H1694" s="33" t="s">
        <v>10781</v>
      </c>
    </row>
    <row r="1695" spans="1:8">
      <c r="A1695" s="33" t="s">
        <v>14007</v>
      </c>
      <c r="B1695" s="34" t="b">
        <v>1</v>
      </c>
      <c r="C1695" s="33">
        <f t="shared" si="59"/>
        <v>12</v>
      </c>
      <c r="D1695" s="33" t="s">
        <v>109</v>
      </c>
      <c r="E1695" s="33" t="s">
        <v>889</v>
      </c>
      <c r="F1695" s="33" t="s">
        <v>14008</v>
      </c>
      <c r="G1695" s="33" t="str">
        <f t="shared" si="58"/>
        <v>경기서현동</v>
      </c>
      <c r="H1695" s="33" t="s">
        <v>10781</v>
      </c>
    </row>
    <row r="1696" spans="1:8">
      <c r="A1696" s="33" t="s">
        <v>14009</v>
      </c>
      <c r="B1696" s="34" t="b">
        <v>1</v>
      </c>
      <c r="C1696" s="33">
        <f t="shared" si="59"/>
        <v>12</v>
      </c>
      <c r="D1696" s="33" t="s">
        <v>109</v>
      </c>
      <c r="E1696" s="33" t="s">
        <v>889</v>
      </c>
      <c r="F1696" s="33" t="s">
        <v>14010</v>
      </c>
      <c r="G1696" s="33" t="str">
        <f t="shared" si="58"/>
        <v>경기이매동</v>
      </c>
      <c r="H1696" s="33" t="s">
        <v>10781</v>
      </c>
    </row>
    <row r="1697" spans="1:8">
      <c r="A1697" s="33" t="s">
        <v>14011</v>
      </c>
      <c r="B1697" s="34" t="b">
        <v>1</v>
      </c>
      <c r="C1697" s="33">
        <f t="shared" si="59"/>
        <v>12</v>
      </c>
      <c r="D1697" s="33" t="s">
        <v>109</v>
      </c>
      <c r="E1697" s="33" t="s">
        <v>889</v>
      </c>
      <c r="F1697" s="33" t="s">
        <v>14012</v>
      </c>
      <c r="G1697" s="33" t="str">
        <f t="shared" si="58"/>
        <v>경기야탑동</v>
      </c>
      <c r="H1697" s="33" t="s">
        <v>10781</v>
      </c>
    </row>
    <row r="1698" spans="1:8">
      <c r="A1698" s="33" t="s">
        <v>14013</v>
      </c>
      <c r="B1698" s="34" t="b">
        <v>1</v>
      </c>
      <c r="C1698" s="33">
        <f t="shared" si="59"/>
        <v>12</v>
      </c>
      <c r="D1698" s="33" t="s">
        <v>109</v>
      </c>
      <c r="E1698" s="33" t="s">
        <v>889</v>
      </c>
      <c r="F1698" s="33" t="s">
        <v>14014</v>
      </c>
      <c r="G1698" s="33" t="str">
        <f t="shared" si="58"/>
        <v>경기판교동</v>
      </c>
      <c r="H1698" s="33" t="s">
        <v>10781</v>
      </c>
    </row>
    <row r="1699" spans="1:8">
      <c r="A1699" s="33" t="s">
        <v>14015</v>
      </c>
      <c r="B1699" s="34" t="b">
        <v>1</v>
      </c>
      <c r="C1699" s="33">
        <f t="shared" si="59"/>
        <v>12</v>
      </c>
      <c r="D1699" s="33" t="s">
        <v>109</v>
      </c>
      <c r="E1699" s="33" t="s">
        <v>889</v>
      </c>
      <c r="F1699" s="33" t="s">
        <v>14016</v>
      </c>
      <c r="G1699" s="33" t="str">
        <f t="shared" si="58"/>
        <v>경기삼평동</v>
      </c>
      <c r="H1699" s="33" t="s">
        <v>10781</v>
      </c>
    </row>
    <row r="1700" spans="1:8">
      <c r="A1700" s="33" t="s">
        <v>14017</v>
      </c>
      <c r="B1700" s="34" t="b">
        <v>1</v>
      </c>
      <c r="C1700" s="33">
        <f t="shared" si="59"/>
        <v>12</v>
      </c>
      <c r="D1700" s="33" t="s">
        <v>109</v>
      </c>
      <c r="E1700" s="33" t="s">
        <v>889</v>
      </c>
      <c r="F1700" s="33" t="s">
        <v>14018</v>
      </c>
      <c r="G1700" s="33" t="str">
        <f t="shared" si="58"/>
        <v>경기백현동</v>
      </c>
      <c r="H1700" s="33" t="s">
        <v>10781</v>
      </c>
    </row>
    <row r="1701" spans="1:8">
      <c r="A1701" s="33" t="s">
        <v>14019</v>
      </c>
      <c r="B1701" s="34" t="b">
        <v>1</v>
      </c>
      <c r="C1701" s="33">
        <f t="shared" si="59"/>
        <v>12</v>
      </c>
      <c r="D1701" s="33" t="s">
        <v>109</v>
      </c>
      <c r="E1701" s="33" t="s">
        <v>889</v>
      </c>
      <c r="F1701" s="33" t="s">
        <v>11956</v>
      </c>
      <c r="G1701" s="33" t="str">
        <f t="shared" si="58"/>
        <v>경기금곡동</v>
      </c>
      <c r="H1701" s="33" t="s">
        <v>10781</v>
      </c>
    </row>
    <row r="1702" spans="1:8">
      <c r="A1702" s="33" t="s">
        <v>14020</v>
      </c>
      <c r="B1702" s="34" t="b">
        <v>1</v>
      </c>
      <c r="C1702" s="33">
        <f t="shared" si="59"/>
        <v>12</v>
      </c>
      <c r="D1702" s="33" t="s">
        <v>109</v>
      </c>
      <c r="E1702" s="33" t="s">
        <v>889</v>
      </c>
      <c r="F1702" s="33" t="s">
        <v>14021</v>
      </c>
      <c r="G1702" s="33" t="str">
        <f t="shared" si="58"/>
        <v>경기궁내동</v>
      </c>
      <c r="H1702" s="33" t="s">
        <v>10781</v>
      </c>
    </row>
    <row r="1703" spans="1:8">
      <c r="A1703" s="33" t="s">
        <v>14022</v>
      </c>
      <c r="B1703" s="34" t="b">
        <v>1</v>
      </c>
      <c r="C1703" s="33">
        <f t="shared" si="59"/>
        <v>12</v>
      </c>
      <c r="D1703" s="33" t="s">
        <v>109</v>
      </c>
      <c r="E1703" s="33" t="s">
        <v>889</v>
      </c>
      <c r="F1703" s="33" t="s">
        <v>14023</v>
      </c>
      <c r="G1703" s="33" t="str">
        <f t="shared" si="58"/>
        <v>경기동원동</v>
      </c>
      <c r="H1703" s="33" t="s">
        <v>10781</v>
      </c>
    </row>
    <row r="1704" spans="1:8">
      <c r="A1704" s="33" t="s">
        <v>14024</v>
      </c>
      <c r="B1704" s="34" t="b">
        <v>1</v>
      </c>
      <c r="C1704" s="33">
        <f t="shared" si="59"/>
        <v>12</v>
      </c>
      <c r="D1704" s="33" t="s">
        <v>109</v>
      </c>
      <c r="E1704" s="33" t="s">
        <v>889</v>
      </c>
      <c r="F1704" s="33" t="s">
        <v>14025</v>
      </c>
      <c r="G1704" s="33" t="str">
        <f t="shared" si="58"/>
        <v>경기구미동</v>
      </c>
      <c r="H1704" s="33" t="s">
        <v>10781</v>
      </c>
    </row>
    <row r="1705" spans="1:8">
      <c r="A1705" s="33" t="s">
        <v>14026</v>
      </c>
      <c r="B1705" s="34" t="b">
        <v>1</v>
      </c>
      <c r="C1705" s="33">
        <f t="shared" si="59"/>
        <v>12</v>
      </c>
      <c r="D1705" s="33" t="s">
        <v>109</v>
      </c>
      <c r="E1705" s="33" t="s">
        <v>889</v>
      </c>
      <c r="F1705" s="33" t="s">
        <v>14027</v>
      </c>
      <c r="G1705" s="33" t="str">
        <f t="shared" si="58"/>
        <v>경기운중동</v>
      </c>
      <c r="H1705" s="33" t="s">
        <v>10781</v>
      </c>
    </row>
    <row r="1706" spans="1:8">
      <c r="A1706" s="33" t="s">
        <v>14028</v>
      </c>
      <c r="B1706" s="34" t="b">
        <v>1</v>
      </c>
      <c r="C1706" s="33">
        <f t="shared" si="59"/>
        <v>12</v>
      </c>
      <c r="D1706" s="33" t="s">
        <v>109</v>
      </c>
      <c r="E1706" s="33" t="s">
        <v>889</v>
      </c>
      <c r="F1706" s="33" t="s">
        <v>14029</v>
      </c>
      <c r="G1706" s="33" t="str">
        <f t="shared" si="58"/>
        <v>경기대장동</v>
      </c>
      <c r="H1706" s="33" t="s">
        <v>10781</v>
      </c>
    </row>
    <row r="1707" spans="1:8">
      <c r="A1707" s="33" t="s">
        <v>14030</v>
      </c>
      <c r="B1707" s="34" t="b">
        <v>1</v>
      </c>
      <c r="C1707" s="33">
        <f t="shared" si="59"/>
        <v>12</v>
      </c>
      <c r="D1707" s="33" t="s">
        <v>109</v>
      </c>
      <c r="E1707" s="33" t="s">
        <v>889</v>
      </c>
      <c r="F1707" s="33" t="s">
        <v>14031</v>
      </c>
      <c r="G1707" s="33" t="str">
        <f t="shared" si="58"/>
        <v>경기석운동</v>
      </c>
      <c r="H1707" s="33" t="s">
        <v>10781</v>
      </c>
    </row>
    <row r="1708" spans="1:8">
      <c r="A1708" s="33" t="s">
        <v>14032</v>
      </c>
      <c r="B1708" s="34" t="b">
        <v>1</v>
      </c>
      <c r="C1708" s="33">
        <f t="shared" si="59"/>
        <v>12</v>
      </c>
      <c r="D1708" s="33" t="s">
        <v>109</v>
      </c>
      <c r="E1708" s="33" t="s">
        <v>889</v>
      </c>
      <c r="F1708" s="33" t="s">
        <v>14033</v>
      </c>
      <c r="G1708" s="33" t="str">
        <f t="shared" si="58"/>
        <v>경기하산운동</v>
      </c>
      <c r="H1708" s="33" t="s">
        <v>10781</v>
      </c>
    </row>
    <row r="1709" spans="1:8">
      <c r="A1709" s="33" t="s">
        <v>14034</v>
      </c>
      <c r="B1709" s="34" t="b">
        <v>1</v>
      </c>
      <c r="C1709" s="33">
        <f t="shared" si="59"/>
        <v>12</v>
      </c>
      <c r="D1709" s="33" t="s">
        <v>109</v>
      </c>
      <c r="E1709" s="33" t="s">
        <v>1129</v>
      </c>
      <c r="F1709" s="33" t="s">
        <v>14035</v>
      </c>
      <c r="G1709" s="33" t="str">
        <f t="shared" ref="G1709:G1747" si="60">D1709&amp;F1709</f>
        <v>경기의정부동</v>
      </c>
      <c r="H1709" s="33" t="s">
        <v>10781</v>
      </c>
    </row>
    <row r="1710" spans="1:8">
      <c r="A1710" s="33" t="s">
        <v>14036</v>
      </c>
      <c r="B1710" s="34" t="b">
        <v>1</v>
      </c>
      <c r="C1710" s="33">
        <f t="shared" si="59"/>
        <v>12</v>
      </c>
      <c r="D1710" s="33" t="s">
        <v>109</v>
      </c>
      <c r="E1710" s="33" t="s">
        <v>1129</v>
      </c>
      <c r="F1710" s="33" t="s">
        <v>14037</v>
      </c>
      <c r="G1710" s="33" t="str">
        <f t="shared" si="60"/>
        <v>경기호원동</v>
      </c>
      <c r="H1710" s="33" t="s">
        <v>10781</v>
      </c>
    </row>
    <row r="1711" spans="1:8">
      <c r="A1711" s="33" t="s">
        <v>14038</v>
      </c>
      <c r="B1711" s="34" t="b">
        <v>1</v>
      </c>
      <c r="C1711" s="33">
        <f t="shared" si="59"/>
        <v>12</v>
      </c>
      <c r="D1711" s="33" t="s">
        <v>109</v>
      </c>
      <c r="E1711" s="33" t="s">
        <v>1129</v>
      </c>
      <c r="F1711" s="33" t="s">
        <v>14039</v>
      </c>
      <c r="G1711" s="33" t="str">
        <f t="shared" si="60"/>
        <v>경기장암동</v>
      </c>
      <c r="H1711" s="33" t="s">
        <v>10781</v>
      </c>
    </row>
    <row r="1712" spans="1:8">
      <c r="A1712" s="33" t="s">
        <v>14040</v>
      </c>
      <c r="B1712" s="34" t="b">
        <v>1</v>
      </c>
      <c r="C1712" s="33">
        <f t="shared" si="59"/>
        <v>12</v>
      </c>
      <c r="D1712" s="33" t="s">
        <v>109</v>
      </c>
      <c r="E1712" s="33" t="s">
        <v>1129</v>
      </c>
      <c r="F1712" s="33" t="s">
        <v>14041</v>
      </c>
      <c r="G1712" s="33" t="str">
        <f t="shared" si="60"/>
        <v>경기신곡동</v>
      </c>
      <c r="H1712" s="33" t="s">
        <v>10781</v>
      </c>
    </row>
    <row r="1713" spans="1:8">
      <c r="A1713" s="33" t="s">
        <v>14042</v>
      </c>
      <c r="B1713" s="34" t="b">
        <v>1</v>
      </c>
      <c r="C1713" s="33">
        <f t="shared" si="59"/>
        <v>12</v>
      </c>
      <c r="D1713" s="33" t="s">
        <v>109</v>
      </c>
      <c r="E1713" s="33" t="s">
        <v>1129</v>
      </c>
      <c r="F1713" s="33" t="s">
        <v>12618</v>
      </c>
      <c r="G1713" s="33" t="str">
        <f t="shared" si="60"/>
        <v>경기용현동</v>
      </c>
      <c r="H1713" s="33" t="s">
        <v>10781</v>
      </c>
    </row>
    <row r="1714" spans="1:8">
      <c r="A1714" s="33" t="s">
        <v>14043</v>
      </c>
      <c r="B1714" s="34" t="b">
        <v>1</v>
      </c>
      <c r="C1714" s="33">
        <f t="shared" si="59"/>
        <v>12</v>
      </c>
      <c r="D1714" s="33" t="s">
        <v>109</v>
      </c>
      <c r="E1714" s="33" t="s">
        <v>1129</v>
      </c>
      <c r="F1714" s="33" t="s">
        <v>12072</v>
      </c>
      <c r="G1714" s="33" t="str">
        <f t="shared" si="60"/>
        <v>경기민락동</v>
      </c>
      <c r="H1714" s="33" t="s">
        <v>10781</v>
      </c>
    </row>
    <row r="1715" spans="1:8">
      <c r="A1715" s="33" t="s">
        <v>14044</v>
      </c>
      <c r="B1715" s="34" t="b">
        <v>1</v>
      </c>
      <c r="C1715" s="33">
        <f t="shared" si="59"/>
        <v>12</v>
      </c>
      <c r="D1715" s="33" t="s">
        <v>109</v>
      </c>
      <c r="E1715" s="33" t="s">
        <v>1129</v>
      </c>
      <c r="F1715" s="33" t="s">
        <v>14045</v>
      </c>
      <c r="G1715" s="33" t="str">
        <f t="shared" si="60"/>
        <v>경기낙양동</v>
      </c>
      <c r="H1715" s="33" t="s">
        <v>10781</v>
      </c>
    </row>
    <row r="1716" spans="1:8">
      <c r="A1716" s="33" t="s">
        <v>14046</v>
      </c>
      <c r="B1716" s="34" t="b">
        <v>1</v>
      </c>
      <c r="C1716" s="33">
        <f t="shared" si="59"/>
        <v>12</v>
      </c>
      <c r="D1716" s="33" t="s">
        <v>109</v>
      </c>
      <c r="E1716" s="33" t="s">
        <v>1129</v>
      </c>
      <c r="F1716" s="33" t="s">
        <v>14047</v>
      </c>
      <c r="G1716" s="33" t="str">
        <f t="shared" si="60"/>
        <v>경기자일동</v>
      </c>
      <c r="H1716" s="33" t="s">
        <v>10781</v>
      </c>
    </row>
    <row r="1717" spans="1:8">
      <c r="A1717" s="33" t="s">
        <v>14048</v>
      </c>
      <c r="B1717" s="34" t="b">
        <v>1</v>
      </c>
      <c r="C1717" s="33">
        <f t="shared" si="59"/>
        <v>12</v>
      </c>
      <c r="D1717" s="33" t="s">
        <v>109</v>
      </c>
      <c r="E1717" s="33" t="s">
        <v>1129</v>
      </c>
      <c r="F1717" s="33" t="s">
        <v>14049</v>
      </c>
      <c r="G1717" s="33" t="str">
        <f t="shared" si="60"/>
        <v>경기금오동</v>
      </c>
      <c r="H1717" s="33" t="s">
        <v>10781</v>
      </c>
    </row>
    <row r="1718" spans="1:8">
      <c r="A1718" s="33" t="s">
        <v>14050</v>
      </c>
      <c r="B1718" s="34" t="b">
        <v>1</v>
      </c>
      <c r="C1718" s="33">
        <f t="shared" si="59"/>
        <v>12</v>
      </c>
      <c r="D1718" s="33" t="s">
        <v>109</v>
      </c>
      <c r="E1718" s="33" t="s">
        <v>1129</v>
      </c>
      <c r="F1718" s="33" t="s">
        <v>14051</v>
      </c>
      <c r="G1718" s="33" t="str">
        <f t="shared" si="60"/>
        <v>경기가능동</v>
      </c>
      <c r="H1718" s="33" t="s">
        <v>10781</v>
      </c>
    </row>
    <row r="1719" spans="1:8">
      <c r="A1719" s="33" t="s">
        <v>14052</v>
      </c>
      <c r="B1719" s="34" t="b">
        <v>1</v>
      </c>
      <c r="C1719" s="33">
        <f t="shared" si="59"/>
        <v>12</v>
      </c>
      <c r="D1719" s="33" t="s">
        <v>109</v>
      </c>
      <c r="E1719" s="33" t="s">
        <v>1129</v>
      </c>
      <c r="F1719" s="33" t="s">
        <v>14053</v>
      </c>
      <c r="G1719" s="33" t="str">
        <f t="shared" si="60"/>
        <v>경기녹양동</v>
      </c>
      <c r="H1719" s="33" t="s">
        <v>10781</v>
      </c>
    </row>
    <row r="1720" spans="1:8">
      <c r="A1720" s="33" t="s">
        <v>14054</v>
      </c>
      <c r="B1720" s="34" t="b">
        <v>1</v>
      </c>
      <c r="C1720" s="33">
        <f t="shared" si="59"/>
        <v>12</v>
      </c>
      <c r="D1720" s="33" t="s">
        <v>109</v>
      </c>
      <c r="E1720" s="33" t="s">
        <v>1129</v>
      </c>
      <c r="F1720" s="33" t="s">
        <v>14055</v>
      </c>
      <c r="G1720" s="33" t="str">
        <f t="shared" si="60"/>
        <v>경기고산동</v>
      </c>
      <c r="H1720" s="33" t="s">
        <v>10781</v>
      </c>
    </row>
    <row r="1721" spans="1:8">
      <c r="A1721" s="33" t="s">
        <v>14056</v>
      </c>
      <c r="B1721" s="34" t="b">
        <v>1</v>
      </c>
      <c r="C1721" s="33">
        <f t="shared" si="59"/>
        <v>12</v>
      </c>
      <c r="D1721" s="33" t="s">
        <v>109</v>
      </c>
      <c r="E1721" s="33" t="s">
        <v>1129</v>
      </c>
      <c r="F1721" s="33" t="s">
        <v>12664</v>
      </c>
      <c r="G1721" s="33" t="str">
        <f t="shared" si="60"/>
        <v>경기산곡동</v>
      </c>
      <c r="H1721" s="33" t="s">
        <v>10781</v>
      </c>
    </row>
    <row r="1722" spans="1:8">
      <c r="A1722" s="33" t="s">
        <v>14057</v>
      </c>
      <c r="B1722" s="34" t="b">
        <v>1</v>
      </c>
      <c r="C1722" s="33">
        <f t="shared" si="59"/>
        <v>12</v>
      </c>
      <c r="D1722" s="33" t="s">
        <v>109</v>
      </c>
      <c r="E1722" s="33" t="s">
        <v>110</v>
      </c>
      <c r="F1722" s="33" t="s">
        <v>14058</v>
      </c>
      <c r="G1722" s="33" t="str">
        <f t="shared" si="60"/>
        <v>경기안양동</v>
      </c>
      <c r="H1722" s="33" t="s">
        <v>10781</v>
      </c>
    </row>
    <row r="1723" spans="1:8">
      <c r="A1723" s="33" t="s">
        <v>14059</v>
      </c>
      <c r="B1723" s="34" t="b">
        <v>1</v>
      </c>
      <c r="C1723" s="33">
        <f t="shared" si="59"/>
        <v>12</v>
      </c>
      <c r="D1723" s="33" t="s">
        <v>109</v>
      </c>
      <c r="E1723" s="33" t="s">
        <v>110</v>
      </c>
      <c r="F1723" s="33" t="s">
        <v>14060</v>
      </c>
      <c r="G1723" s="33" t="str">
        <f t="shared" si="60"/>
        <v>경기석수동</v>
      </c>
      <c r="H1723" s="33" t="s">
        <v>10781</v>
      </c>
    </row>
    <row r="1724" spans="1:8">
      <c r="A1724" s="33" t="s">
        <v>14061</v>
      </c>
      <c r="B1724" s="34" t="b">
        <v>1</v>
      </c>
      <c r="C1724" s="33">
        <f t="shared" si="59"/>
        <v>12</v>
      </c>
      <c r="D1724" s="33" t="s">
        <v>109</v>
      </c>
      <c r="E1724" s="33" t="s">
        <v>110</v>
      </c>
      <c r="F1724" s="33" t="s">
        <v>14062</v>
      </c>
      <c r="G1724" s="33" t="str">
        <f t="shared" si="60"/>
        <v>경기박달동</v>
      </c>
      <c r="H1724" s="33" t="s">
        <v>10781</v>
      </c>
    </row>
    <row r="1725" spans="1:8">
      <c r="A1725" s="33" t="s">
        <v>14063</v>
      </c>
      <c r="B1725" s="34" t="b">
        <v>1</v>
      </c>
      <c r="C1725" s="33">
        <f t="shared" si="59"/>
        <v>12</v>
      </c>
      <c r="D1725" s="33" t="s">
        <v>109</v>
      </c>
      <c r="E1725" s="33" t="s">
        <v>1070</v>
      </c>
      <c r="F1725" s="33" t="s">
        <v>12296</v>
      </c>
      <c r="G1725" s="33" t="str">
        <f t="shared" si="60"/>
        <v>경기비산동</v>
      </c>
      <c r="H1725" s="33" t="s">
        <v>10781</v>
      </c>
    </row>
    <row r="1726" spans="1:8">
      <c r="A1726" s="33" t="s">
        <v>14064</v>
      </c>
      <c r="B1726" s="34" t="b">
        <v>1</v>
      </c>
      <c r="C1726" s="33">
        <f t="shared" si="59"/>
        <v>12</v>
      </c>
      <c r="D1726" s="33" t="s">
        <v>109</v>
      </c>
      <c r="E1726" s="33" t="s">
        <v>1070</v>
      </c>
      <c r="F1726" s="33" t="s">
        <v>14065</v>
      </c>
      <c r="G1726" s="33" t="str">
        <f t="shared" si="60"/>
        <v>경기관양동</v>
      </c>
      <c r="H1726" s="33" t="s">
        <v>10781</v>
      </c>
    </row>
    <row r="1727" spans="1:8">
      <c r="A1727" s="33" t="s">
        <v>14066</v>
      </c>
      <c r="B1727" s="34" t="b">
        <v>1</v>
      </c>
      <c r="C1727" s="33">
        <f t="shared" si="59"/>
        <v>12</v>
      </c>
      <c r="D1727" s="33" t="s">
        <v>109</v>
      </c>
      <c r="E1727" s="33" t="s">
        <v>1070</v>
      </c>
      <c r="F1727" s="33" t="s">
        <v>13316</v>
      </c>
      <c r="G1727" s="33" t="str">
        <f t="shared" si="60"/>
        <v>경기평촌동</v>
      </c>
      <c r="H1727" s="33" t="s">
        <v>10781</v>
      </c>
    </row>
    <row r="1728" spans="1:8">
      <c r="A1728" s="33" t="s">
        <v>14067</v>
      </c>
      <c r="B1728" s="34" t="b">
        <v>1</v>
      </c>
      <c r="C1728" s="33">
        <f t="shared" si="59"/>
        <v>12</v>
      </c>
      <c r="D1728" s="33" t="s">
        <v>109</v>
      </c>
      <c r="E1728" s="33" t="s">
        <v>1070</v>
      </c>
      <c r="F1728" s="33" t="s">
        <v>13548</v>
      </c>
      <c r="G1728" s="33" t="str">
        <f t="shared" si="60"/>
        <v>경기호계동</v>
      </c>
      <c r="H1728" s="33" t="s">
        <v>10781</v>
      </c>
    </row>
    <row r="1729" spans="1:8">
      <c r="A1729" s="33" t="s">
        <v>14068</v>
      </c>
      <c r="B1729" s="34" t="b">
        <v>1</v>
      </c>
      <c r="C1729" s="33">
        <f t="shared" si="59"/>
        <v>12</v>
      </c>
      <c r="D1729" s="33" t="s">
        <v>109</v>
      </c>
      <c r="E1729" s="33" t="s">
        <v>186</v>
      </c>
      <c r="F1729" s="33" t="s">
        <v>14069</v>
      </c>
      <c r="G1729" s="33" t="str">
        <f t="shared" si="60"/>
        <v>경기원미동</v>
      </c>
      <c r="H1729" s="33" t="s">
        <v>14070</v>
      </c>
    </row>
    <row r="1730" spans="1:8">
      <c r="A1730" s="33" t="s">
        <v>14071</v>
      </c>
      <c r="B1730" s="34" t="b">
        <v>1</v>
      </c>
      <c r="C1730" s="33">
        <f t="shared" ref="C1730:C1793" si="61">_xlfn.XLOOKUP(D1730,I:I,J:J)</f>
        <v>12</v>
      </c>
      <c r="D1730" s="33" t="s">
        <v>109</v>
      </c>
      <c r="E1730" s="33" t="s">
        <v>186</v>
      </c>
      <c r="F1730" s="33" t="s">
        <v>12728</v>
      </c>
      <c r="G1730" s="33" t="str">
        <f t="shared" si="60"/>
        <v>경기심곡동</v>
      </c>
      <c r="H1730" s="33" t="s">
        <v>14070</v>
      </c>
    </row>
    <row r="1731" spans="1:8">
      <c r="A1731" s="33" t="s">
        <v>14072</v>
      </c>
      <c r="B1731" s="34" t="b">
        <v>1</v>
      </c>
      <c r="C1731" s="33">
        <f t="shared" si="61"/>
        <v>12</v>
      </c>
      <c r="D1731" s="33" t="s">
        <v>109</v>
      </c>
      <c r="E1731" s="33" t="s">
        <v>186</v>
      </c>
      <c r="F1731" s="33" t="s">
        <v>14073</v>
      </c>
      <c r="G1731" s="33" t="str">
        <f t="shared" si="60"/>
        <v>경기춘의동</v>
      </c>
      <c r="H1731" s="33" t="s">
        <v>14070</v>
      </c>
    </row>
    <row r="1732" spans="1:8">
      <c r="A1732" s="33" t="s">
        <v>14074</v>
      </c>
      <c r="B1732" s="34" t="b">
        <v>1</v>
      </c>
      <c r="C1732" s="33">
        <f t="shared" si="61"/>
        <v>12</v>
      </c>
      <c r="D1732" s="33" t="s">
        <v>109</v>
      </c>
      <c r="E1732" s="33" t="s">
        <v>186</v>
      </c>
      <c r="F1732" s="33" t="s">
        <v>14075</v>
      </c>
      <c r="G1732" s="33" t="str">
        <f t="shared" si="60"/>
        <v>경기도당동</v>
      </c>
      <c r="H1732" s="33" t="s">
        <v>14070</v>
      </c>
    </row>
    <row r="1733" spans="1:8">
      <c r="A1733" s="33" t="s">
        <v>14076</v>
      </c>
      <c r="B1733" s="34" t="b">
        <v>1</v>
      </c>
      <c r="C1733" s="33">
        <f t="shared" si="61"/>
        <v>12</v>
      </c>
      <c r="D1733" s="33" t="s">
        <v>109</v>
      </c>
      <c r="E1733" s="33" t="s">
        <v>186</v>
      </c>
      <c r="F1733" s="33" t="s">
        <v>14077</v>
      </c>
      <c r="G1733" s="33" t="str">
        <f t="shared" si="60"/>
        <v>경기약대동</v>
      </c>
      <c r="H1733" s="33" t="s">
        <v>14070</v>
      </c>
    </row>
    <row r="1734" spans="1:8">
      <c r="A1734" s="33" t="s">
        <v>14078</v>
      </c>
      <c r="B1734" s="34" t="b">
        <v>1</v>
      </c>
      <c r="C1734" s="33">
        <f t="shared" si="61"/>
        <v>12</v>
      </c>
      <c r="D1734" s="33" t="s">
        <v>109</v>
      </c>
      <c r="E1734" s="33" t="s">
        <v>186</v>
      </c>
      <c r="F1734" s="33" t="s">
        <v>14079</v>
      </c>
      <c r="G1734" s="33" t="str">
        <f t="shared" si="60"/>
        <v>경기소사동</v>
      </c>
      <c r="H1734" s="33" t="s">
        <v>14070</v>
      </c>
    </row>
    <row r="1735" spans="1:8">
      <c r="A1735" s="33" t="s">
        <v>14080</v>
      </c>
      <c r="B1735" s="34" t="b">
        <v>1</v>
      </c>
      <c r="C1735" s="33">
        <f t="shared" si="61"/>
        <v>12</v>
      </c>
      <c r="D1735" s="33" t="s">
        <v>109</v>
      </c>
      <c r="E1735" s="33" t="s">
        <v>186</v>
      </c>
      <c r="F1735" s="33" t="s">
        <v>14081</v>
      </c>
      <c r="G1735" s="33" t="str">
        <f t="shared" si="60"/>
        <v>경기역곡동</v>
      </c>
      <c r="H1735" s="33" t="s">
        <v>14070</v>
      </c>
    </row>
    <row r="1736" spans="1:8">
      <c r="A1736" s="33" t="s">
        <v>14082</v>
      </c>
      <c r="B1736" s="34" t="b">
        <v>1</v>
      </c>
      <c r="C1736" s="33">
        <f t="shared" si="61"/>
        <v>12</v>
      </c>
      <c r="D1736" s="33" t="s">
        <v>109</v>
      </c>
      <c r="E1736" s="33" t="s">
        <v>186</v>
      </c>
      <c r="F1736" s="33" t="s">
        <v>11485</v>
      </c>
      <c r="G1736" s="33" t="str">
        <f t="shared" si="60"/>
        <v>경기중동</v>
      </c>
      <c r="H1736" s="33" t="s">
        <v>14070</v>
      </c>
    </row>
    <row r="1737" spans="1:8">
      <c r="A1737" s="33" t="s">
        <v>14083</v>
      </c>
      <c r="B1737" s="34" t="b">
        <v>1</v>
      </c>
      <c r="C1737" s="33">
        <f t="shared" si="61"/>
        <v>12</v>
      </c>
      <c r="D1737" s="33" t="s">
        <v>109</v>
      </c>
      <c r="E1737" s="33" t="s">
        <v>186</v>
      </c>
      <c r="F1737" s="33" t="s">
        <v>12393</v>
      </c>
      <c r="G1737" s="33" t="str">
        <f t="shared" si="60"/>
        <v>경기상동</v>
      </c>
      <c r="H1737" s="33" t="s">
        <v>14070</v>
      </c>
    </row>
    <row r="1738" spans="1:8">
      <c r="A1738" s="33" t="s">
        <v>14084</v>
      </c>
      <c r="B1738" s="34" t="b">
        <v>1</v>
      </c>
      <c r="C1738" s="33">
        <f t="shared" si="61"/>
        <v>12</v>
      </c>
      <c r="D1738" s="33" t="s">
        <v>109</v>
      </c>
      <c r="E1738" s="33" t="s">
        <v>878</v>
      </c>
      <c r="F1738" s="33" t="s">
        <v>14085</v>
      </c>
      <c r="G1738" s="33" t="str">
        <f t="shared" si="60"/>
        <v>경기소사본동</v>
      </c>
      <c r="H1738" s="33" t="s">
        <v>14070</v>
      </c>
    </row>
    <row r="1739" spans="1:8">
      <c r="A1739" s="33" t="s">
        <v>14086</v>
      </c>
      <c r="B1739" s="34" t="b">
        <v>1</v>
      </c>
      <c r="C1739" s="33">
        <f t="shared" si="61"/>
        <v>12</v>
      </c>
      <c r="D1739" s="33" t="s">
        <v>109</v>
      </c>
      <c r="E1739" s="33" t="s">
        <v>878</v>
      </c>
      <c r="F1739" s="33" t="s">
        <v>14087</v>
      </c>
      <c r="G1739" s="33" t="str">
        <f t="shared" si="60"/>
        <v>경기심곡본동</v>
      </c>
      <c r="H1739" s="33" t="s">
        <v>14070</v>
      </c>
    </row>
    <row r="1740" spans="1:8">
      <c r="A1740" s="33" t="s">
        <v>14088</v>
      </c>
      <c r="B1740" s="34" t="b">
        <v>1</v>
      </c>
      <c r="C1740" s="33">
        <f t="shared" si="61"/>
        <v>12</v>
      </c>
      <c r="D1740" s="33" t="s">
        <v>109</v>
      </c>
      <c r="E1740" s="33" t="s">
        <v>878</v>
      </c>
      <c r="F1740" s="33" t="s">
        <v>14089</v>
      </c>
      <c r="G1740" s="33" t="str">
        <f t="shared" si="60"/>
        <v>경기범박동</v>
      </c>
      <c r="H1740" s="33" t="s">
        <v>14070</v>
      </c>
    </row>
    <row r="1741" spans="1:8">
      <c r="A1741" s="33" t="s">
        <v>14090</v>
      </c>
      <c r="B1741" s="34" t="b">
        <v>1</v>
      </c>
      <c r="C1741" s="33">
        <f t="shared" si="61"/>
        <v>12</v>
      </c>
      <c r="D1741" s="33" t="s">
        <v>109</v>
      </c>
      <c r="E1741" s="33" t="s">
        <v>878</v>
      </c>
      <c r="F1741" s="33" t="s">
        <v>14091</v>
      </c>
      <c r="G1741" s="33" t="str">
        <f t="shared" si="60"/>
        <v>경기괴안동</v>
      </c>
      <c r="H1741" s="33" t="s">
        <v>14070</v>
      </c>
    </row>
    <row r="1742" spans="1:8">
      <c r="A1742" s="33" t="s">
        <v>14092</v>
      </c>
      <c r="B1742" s="34" t="b">
        <v>1</v>
      </c>
      <c r="C1742" s="33">
        <f t="shared" si="61"/>
        <v>12</v>
      </c>
      <c r="D1742" s="33" t="s">
        <v>109</v>
      </c>
      <c r="E1742" s="33" t="s">
        <v>878</v>
      </c>
      <c r="F1742" s="33" t="s">
        <v>14093</v>
      </c>
      <c r="G1742" s="33" t="str">
        <f t="shared" si="60"/>
        <v>경기송내동</v>
      </c>
      <c r="H1742" s="33" t="s">
        <v>14070</v>
      </c>
    </row>
    <row r="1743" spans="1:8">
      <c r="A1743" s="33" t="s">
        <v>14094</v>
      </c>
      <c r="B1743" s="34" t="b">
        <v>1</v>
      </c>
      <c r="C1743" s="33">
        <f t="shared" si="61"/>
        <v>12</v>
      </c>
      <c r="D1743" s="33" t="s">
        <v>109</v>
      </c>
      <c r="E1743" s="33" t="s">
        <v>878</v>
      </c>
      <c r="F1743" s="33" t="s">
        <v>14095</v>
      </c>
      <c r="G1743" s="33" t="str">
        <f t="shared" si="60"/>
        <v>경기옥길동</v>
      </c>
      <c r="H1743" s="33" t="s">
        <v>14070</v>
      </c>
    </row>
    <row r="1744" spans="1:8">
      <c r="A1744" s="33" t="s">
        <v>14096</v>
      </c>
      <c r="B1744" s="34" t="b">
        <v>1</v>
      </c>
      <c r="C1744" s="33">
        <f t="shared" si="61"/>
        <v>12</v>
      </c>
      <c r="D1744" s="33" t="s">
        <v>109</v>
      </c>
      <c r="E1744" s="33" t="s">
        <v>878</v>
      </c>
      <c r="F1744" s="33" t="s">
        <v>14097</v>
      </c>
      <c r="G1744" s="33" t="str">
        <f t="shared" si="60"/>
        <v>경기계수동</v>
      </c>
      <c r="H1744" s="33" t="s">
        <v>14070</v>
      </c>
    </row>
    <row r="1745" spans="1:8">
      <c r="A1745" s="33" t="s">
        <v>14098</v>
      </c>
      <c r="B1745" s="34" t="b">
        <v>1</v>
      </c>
      <c r="C1745" s="33">
        <f t="shared" si="61"/>
        <v>12</v>
      </c>
      <c r="D1745" s="33" t="s">
        <v>109</v>
      </c>
      <c r="E1745" s="33" t="s">
        <v>197</v>
      </c>
      <c r="F1745" s="33" t="s">
        <v>13424</v>
      </c>
      <c r="G1745" s="33" t="str">
        <f t="shared" si="60"/>
        <v>경기오정동</v>
      </c>
      <c r="H1745" s="33" t="s">
        <v>14070</v>
      </c>
    </row>
    <row r="1746" spans="1:8">
      <c r="A1746" s="33" t="s">
        <v>14099</v>
      </c>
      <c r="B1746" s="34" t="b">
        <v>1</v>
      </c>
      <c r="C1746" s="33">
        <f t="shared" si="61"/>
        <v>12</v>
      </c>
      <c r="D1746" s="33" t="s">
        <v>109</v>
      </c>
      <c r="E1746" s="33" t="s">
        <v>197</v>
      </c>
      <c r="F1746" s="33" t="s">
        <v>14100</v>
      </c>
      <c r="G1746" s="33" t="str">
        <f t="shared" si="60"/>
        <v>경기여월동</v>
      </c>
      <c r="H1746" s="33" t="s">
        <v>14070</v>
      </c>
    </row>
    <row r="1747" spans="1:8">
      <c r="A1747" s="33" t="s">
        <v>14101</v>
      </c>
      <c r="B1747" s="34" t="b">
        <v>1</v>
      </c>
      <c r="C1747" s="33">
        <f t="shared" si="61"/>
        <v>12</v>
      </c>
      <c r="D1747" s="33" t="s">
        <v>109</v>
      </c>
      <c r="E1747" s="33" t="s">
        <v>197</v>
      </c>
      <c r="F1747" s="33" t="s">
        <v>14102</v>
      </c>
      <c r="G1747" s="33" t="str">
        <f t="shared" si="60"/>
        <v>경기작동</v>
      </c>
      <c r="H1747" s="33" t="s">
        <v>14070</v>
      </c>
    </row>
    <row r="1748" spans="1:8">
      <c r="A1748" s="33" t="s">
        <v>14103</v>
      </c>
      <c r="B1748" s="34" t="b">
        <v>1</v>
      </c>
      <c r="C1748" s="33">
        <f t="shared" si="61"/>
        <v>12</v>
      </c>
      <c r="D1748" s="33" t="s">
        <v>109</v>
      </c>
      <c r="E1748" s="33" t="s">
        <v>197</v>
      </c>
      <c r="F1748" s="33" t="s">
        <v>14104</v>
      </c>
      <c r="G1748" s="33" t="str">
        <f t="shared" ref="G1748:G1779" si="62">D1748&amp;F1748</f>
        <v>경기원종동</v>
      </c>
      <c r="H1748" s="33" t="s">
        <v>14070</v>
      </c>
    </row>
    <row r="1749" spans="1:8">
      <c r="A1749" s="33" t="s">
        <v>14105</v>
      </c>
      <c r="B1749" s="34" t="b">
        <v>1</v>
      </c>
      <c r="C1749" s="33">
        <f t="shared" si="61"/>
        <v>12</v>
      </c>
      <c r="D1749" s="33" t="s">
        <v>109</v>
      </c>
      <c r="E1749" s="33" t="s">
        <v>197</v>
      </c>
      <c r="F1749" s="33" t="s">
        <v>14106</v>
      </c>
      <c r="G1749" s="33" t="str">
        <f t="shared" si="62"/>
        <v>경기고강동</v>
      </c>
      <c r="H1749" s="33" t="s">
        <v>14070</v>
      </c>
    </row>
    <row r="1750" spans="1:8">
      <c r="A1750" s="33" t="s">
        <v>14107</v>
      </c>
      <c r="B1750" s="34" t="b">
        <v>1</v>
      </c>
      <c r="C1750" s="33">
        <f t="shared" si="61"/>
        <v>12</v>
      </c>
      <c r="D1750" s="33" t="s">
        <v>109</v>
      </c>
      <c r="E1750" s="33" t="s">
        <v>197</v>
      </c>
      <c r="F1750" s="33" t="s">
        <v>14029</v>
      </c>
      <c r="G1750" s="33" t="str">
        <f t="shared" si="62"/>
        <v>경기대장동</v>
      </c>
      <c r="H1750" s="33" t="s">
        <v>14070</v>
      </c>
    </row>
    <row r="1751" spans="1:8">
      <c r="A1751" s="33" t="s">
        <v>14108</v>
      </c>
      <c r="B1751" s="34" t="b">
        <v>1</v>
      </c>
      <c r="C1751" s="33">
        <f t="shared" si="61"/>
        <v>12</v>
      </c>
      <c r="D1751" s="33" t="s">
        <v>109</v>
      </c>
      <c r="E1751" s="33" t="s">
        <v>197</v>
      </c>
      <c r="F1751" s="33" t="s">
        <v>13174</v>
      </c>
      <c r="G1751" s="33" t="str">
        <f t="shared" si="62"/>
        <v>경기삼정동</v>
      </c>
      <c r="H1751" s="33" t="s">
        <v>14070</v>
      </c>
    </row>
    <row r="1752" spans="1:8">
      <c r="A1752" s="33" t="s">
        <v>14109</v>
      </c>
      <c r="B1752" s="34" t="b">
        <v>1</v>
      </c>
      <c r="C1752" s="33">
        <f t="shared" si="61"/>
        <v>12</v>
      </c>
      <c r="D1752" s="33" t="s">
        <v>109</v>
      </c>
      <c r="E1752" s="33" t="s">
        <v>197</v>
      </c>
      <c r="F1752" s="33" t="s">
        <v>12283</v>
      </c>
      <c r="G1752" s="33" t="str">
        <f t="shared" si="62"/>
        <v>경기내동</v>
      </c>
      <c r="H1752" s="33" t="s">
        <v>14070</v>
      </c>
    </row>
    <row r="1753" spans="1:8">
      <c r="A1753" s="33" t="s">
        <v>14110</v>
      </c>
      <c r="B1753" s="34" t="b">
        <v>1</v>
      </c>
      <c r="C1753" s="33">
        <f t="shared" si="61"/>
        <v>12</v>
      </c>
      <c r="D1753" s="33" t="s">
        <v>109</v>
      </c>
      <c r="E1753" s="33" t="s">
        <v>204</v>
      </c>
      <c r="F1753" s="33" t="s">
        <v>14111</v>
      </c>
      <c r="G1753" s="33" t="str">
        <f t="shared" si="62"/>
        <v>경기광명동</v>
      </c>
      <c r="H1753" s="33" t="s">
        <v>10781</v>
      </c>
    </row>
    <row r="1754" spans="1:8">
      <c r="A1754" s="33" t="s">
        <v>14112</v>
      </c>
      <c r="B1754" s="34" t="b">
        <v>1</v>
      </c>
      <c r="C1754" s="33">
        <f t="shared" si="61"/>
        <v>12</v>
      </c>
      <c r="D1754" s="33" t="s">
        <v>109</v>
      </c>
      <c r="E1754" s="33" t="s">
        <v>204</v>
      </c>
      <c r="F1754" s="33" t="s">
        <v>14113</v>
      </c>
      <c r="G1754" s="33" t="str">
        <f t="shared" si="62"/>
        <v>경기철산동</v>
      </c>
      <c r="H1754" s="33" t="s">
        <v>10781</v>
      </c>
    </row>
    <row r="1755" spans="1:8">
      <c r="A1755" s="33" t="s">
        <v>14114</v>
      </c>
      <c r="B1755" s="34" t="b">
        <v>1</v>
      </c>
      <c r="C1755" s="33">
        <f t="shared" si="61"/>
        <v>12</v>
      </c>
      <c r="D1755" s="33" t="s">
        <v>109</v>
      </c>
      <c r="E1755" s="33" t="s">
        <v>204</v>
      </c>
      <c r="F1755" s="33" t="s">
        <v>14115</v>
      </c>
      <c r="G1755" s="33" t="str">
        <f t="shared" si="62"/>
        <v>경기하안동</v>
      </c>
      <c r="H1755" s="33" t="s">
        <v>10781</v>
      </c>
    </row>
    <row r="1756" spans="1:8">
      <c r="A1756" s="33" t="s">
        <v>14116</v>
      </c>
      <c r="B1756" s="34" t="b">
        <v>1</v>
      </c>
      <c r="C1756" s="33">
        <f t="shared" si="61"/>
        <v>12</v>
      </c>
      <c r="D1756" s="33" t="s">
        <v>109</v>
      </c>
      <c r="E1756" s="33" t="s">
        <v>204</v>
      </c>
      <c r="F1756" s="33" t="s">
        <v>14117</v>
      </c>
      <c r="G1756" s="33" t="str">
        <f t="shared" si="62"/>
        <v>경기소하동</v>
      </c>
      <c r="H1756" s="33" t="s">
        <v>10781</v>
      </c>
    </row>
    <row r="1757" spans="1:8">
      <c r="A1757" s="33" t="s">
        <v>14118</v>
      </c>
      <c r="B1757" s="34" t="b">
        <v>1</v>
      </c>
      <c r="C1757" s="33">
        <f t="shared" si="61"/>
        <v>12</v>
      </c>
      <c r="D1757" s="33" t="s">
        <v>109</v>
      </c>
      <c r="E1757" s="33" t="s">
        <v>204</v>
      </c>
      <c r="F1757" s="33" t="s">
        <v>14119</v>
      </c>
      <c r="G1757" s="33" t="str">
        <f t="shared" si="62"/>
        <v>경기노온사동</v>
      </c>
      <c r="H1757" s="33" t="s">
        <v>10781</v>
      </c>
    </row>
    <row r="1758" spans="1:8">
      <c r="A1758" s="33" t="s">
        <v>14120</v>
      </c>
      <c r="B1758" s="34" t="b">
        <v>1</v>
      </c>
      <c r="C1758" s="33">
        <f t="shared" si="61"/>
        <v>12</v>
      </c>
      <c r="D1758" s="33" t="s">
        <v>109</v>
      </c>
      <c r="E1758" s="33" t="s">
        <v>204</v>
      </c>
      <c r="F1758" s="33" t="s">
        <v>14121</v>
      </c>
      <c r="G1758" s="33" t="str">
        <f t="shared" si="62"/>
        <v>경기일직동</v>
      </c>
      <c r="H1758" s="33" t="s">
        <v>10781</v>
      </c>
    </row>
    <row r="1759" spans="1:8">
      <c r="A1759" s="33" t="s">
        <v>14122</v>
      </c>
      <c r="B1759" s="34" t="b">
        <v>1</v>
      </c>
      <c r="C1759" s="33">
        <f t="shared" si="61"/>
        <v>12</v>
      </c>
      <c r="D1759" s="33" t="s">
        <v>109</v>
      </c>
      <c r="E1759" s="33" t="s">
        <v>204</v>
      </c>
      <c r="F1759" s="33" t="s">
        <v>14123</v>
      </c>
      <c r="G1759" s="33" t="str">
        <f t="shared" si="62"/>
        <v>경기가학동</v>
      </c>
      <c r="H1759" s="33" t="s">
        <v>10781</v>
      </c>
    </row>
    <row r="1760" spans="1:8">
      <c r="A1760" s="33" t="s">
        <v>14124</v>
      </c>
      <c r="B1760" s="34" t="b">
        <v>1</v>
      </c>
      <c r="C1760" s="33">
        <f t="shared" si="61"/>
        <v>12</v>
      </c>
      <c r="D1760" s="33" t="s">
        <v>109</v>
      </c>
      <c r="E1760" s="33" t="s">
        <v>204</v>
      </c>
      <c r="F1760" s="33" t="s">
        <v>14095</v>
      </c>
      <c r="G1760" s="33" t="str">
        <f t="shared" si="62"/>
        <v>경기옥길동</v>
      </c>
      <c r="H1760" s="33" t="s">
        <v>10781</v>
      </c>
    </row>
    <row r="1761" spans="1:8">
      <c r="A1761" s="33" t="s">
        <v>14125</v>
      </c>
      <c r="B1761" s="34" t="b">
        <v>1</v>
      </c>
      <c r="C1761" s="33">
        <f t="shared" si="61"/>
        <v>12</v>
      </c>
      <c r="D1761" s="33" t="s">
        <v>109</v>
      </c>
      <c r="E1761" s="33" t="s">
        <v>170</v>
      </c>
      <c r="F1761" s="33" t="s">
        <v>14126</v>
      </c>
      <c r="G1761" s="33" t="str">
        <f t="shared" si="62"/>
        <v>경기서정동</v>
      </c>
      <c r="H1761" s="33" t="s">
        <v>10781</v>
      </c>
    </row>
    <row r="1762" spans="1:8">
      <c r="A1762" s="33" t="s">
        <v>14127</v>
      </c>
      <c r="B1762" s="34" t="b">
        <v>1</v>
      </c>
      <c r="C1762" s="33">
        <f t="shared" si="61"/>
        <v>12</v>
      </c>
      <c r="D1762" s="33" t="s">
        <v>109</v>
      </c>
      <c r="E1762" s="33" t="s">
        <v>170</v>
      </c>
      <c r="F1762" s="33" t="s">
        <v>14128</v>
      </c>
      <c r="G1762" s="33" t="str">
        <f t="shared" si="62"/>
        <v>경기장당동</v>
      </c>
      <c r="H1762" s="33" t="s">
        <v>10781</v>
      </c>
    </row>
    <row r="1763" spans="1:8">
      <c r="A1763" s="33" t="s">
        <v>14129</v>
      </c>
      <c r="B1763" s="34" t="b">
        <v>1</v>
      </c>
      <c r="C1763" s="33">
        <f t="shared" si="61"/>
        <v>12</v>
      </c>
      <c r="D1763" s="33" t="s">
        <v>109</v>
      </c>
      <c r="E1763" s="33" t="s">
        <v>170</v>
      </c>
      <c r="F1763" s="33" t="s">
        <v>14130</v>
      </c>
      <c r="G1763" s="33" t="str">
        <f t="shared" si="62"/>
        <v>경기모곡동</v>
      </c>
      <c r="H1763" s="33" t="s">
        <v>10781</v>
      </c>
    </row>
    <row r="1764" spans="1:8">
      <c r="A1764" s="33" t="s">
        <v>14131</v>
      </c>
      <c r="B1764" s="34" t="b">
        <v>1</v>
      </c>
      <c r="C1764" s="33">
        <f t="shared" si="61"/>
        <v>12</v>
      </c>
      <c r="D1764" s="33" t="s">
        <v>109</v>
      </c>
      <c r="E1764" s="33" t="s">
        <v>170</v>
      </c>
      <c r="F1764" s="33" t="s">
        <v>14132</v>
      </c>
      <c r="G1764" s="33" t="str">
        <f t="shared" si="62"/>
        <v>경기칠괴동</v>
      </c>
      <c r="H1764" s="33" t="s">
        <v>10781</v>
      </c>
    </row>
    <row r="1765" spans="1:8">
      <c r="A1765" s="33" t="s">
        <v>14133</v>
      </c>
      <c r="B1765" s="34" t="b">
        <v>1</v>
      </c>
      <c r="C1765" s="33">
        <f t="shared" si="61"/>
        <v>12</v>
      </c>
      <c r="D1765" s="33" t="s">
        <v>109</v>
      </c>
      <c r="E1765" s="33" t="s">
        <v>170</v>
      </c>
      <c r="F1765" s="33" t="s">
        <v>14134</v>
      </c>
      <c r="G1765" s="33" t="str">
        <f t="shared" si="62"/>
        <v>경기칠원동</v>
      </c>
      <c r="H1765" s="33" t="s">
        <v>10781</v>
      </c>
    </row>
    <row r="1766" spans="1:8">
      <c r="A1766" s="33" t="s">
        <v>14135</v>
      </c>
      <c r="B1766" s="34" t="b">
        <v>1</v>
      </c>
      <c r="C1766" s="33">
        <f t="shared" si="61"/>
        <v>12</v>
      </c>
      <c r="D1766" s="33" t="s">
        <v>109</v>
      </c>
      <c r="E1766" s="33" t="s">
        <v>170</v>
      </c>
      <c r="F1766" s="33" t="s">
        <v>14136</v>
      </c>
      <c r="G1766" s="33" t="str">
        <f t="shared" si="62"/>
        <v>경기도일동</v>
      </c>
      <c r="H1766" s="33" t="s">
        <v>10781</v>
      </c>
    </row>
    <row r="1767" spans="1:8">
      <c r="A1767" s="33" t="s">
        <v>14137</v>
      </c>
      <c r="B1767" s="34" t="b">
        <v>1</v>
      </c>
      <c r="C1767" s="33">
        <f t="shared" si="61"/>
        <v>12</v>
      </c>
      <c r="D1767" s="33" t="s">
        <v>109</v>
      </c>
      <c r="E1767" s="33" t="s">
        <v>170</v>
      </c>
      <c r="F1767" s="33" t="s">
        <v>14138</v>
      </c>
      <c r="G1767" s="33" t="str">
        <f t="shared" si="62"/>
        <v>경기가재동</v>
      </c>
      <c r="H1767" s="33" t="s">
        <v>10781</v>
      </c>
    </row>
    <row r="1768" spans="1:8">
      <c r="A1768" s="33" t="s">
        <v>14139</v>
      </c>
      <c r="B1768" s="34" t="b">
        <v>1</v>
      </c>
      <c r="C1768" s="33">
        <f t="shared" si="61"/>
        <v>12</v>
      </c>
      <c r="D1768" s="33" t="s">
        <v>109</v>
      </c>
      <c r="E1768" s="33" t="s">
        <v>170</v>
      </c>
      <c r="F1768" s="33" t="s">
        <v>11249</v>
      </c>
      <c r="G1768" s="33" t="str">
        <f t="shared" si="62"/>
        <v>경기장안동</v>
      </c>
      <c r="H1768" s="33" t="s">
        <v>10781</v>
      </c>
    </row>
    <row r="1769" spans="1:8">
      <c r="A1769" s="33" t="s">
        <v>14140</v>
      </c>
      <c r="B1769" s="34" t="b">
        <v>1</v>
      </c>
      <c r="C1769" s="33">
        <f t="shared" si="61"/>
        <v>12</v>
      </c>
      <c r="D1769" s="33" t="s">
        <v>109</v>
      </c>
      <c r="E1769" s="33" t="s">
        <v>170</v>
      </c>
      <c r="F1769" s="33" t="s">
        <v>14141</v>
      </c>
      <c r="G1769" s="33" t="str">
        <f t="shared" si="62"/>
        <v>경기이충동</v>
      </c>
      <c r="H1769" s="33" t="s">
        <v>10781</v>
      </c>
    </row>
    <row r="1770" spans="1:8">
      <c r="A1770" s="33" t="s">
        <v>14142</v>
      </c>
      <c r="B1770" s="34" t="b">
        <v>1</v>
      </c>
      <c r="C1770" s="33">
        <f t="shared" si="61"/>
        <v>12</v>
      </c>
      <c r="D1770" s="33" t="s">
        <v>109</v>
      </c>
      <c r="E1770" s="33" t="s">
        <v>170</v>
      </c>
      <c r="F1770" s="33" t="s">
        <v>12399</v>
      </c>
      <c r="G1770" s="33" t="str">
        <f t="shared" si="62"/>
        <v>경기지산동</v>
      </c>
      <c r="H1770" s="33" t="s">
        <v>10781</v>
      </c>
    </row>
    <row r="1771" spans="1:8">
      <c r="A1771" s="33" t="s">
        <v>14143</v>
      </c>
      <c r="B1771" s="34" t="b">
        <v>1</v>
      </c>
      <c r="C1771" s="33">
        <f t="shared" si="61"/>
        <v>12</v>
      </c>
      <c r="D1771" s="33" t="s">
        <v>109</v>
      </c>
      <c r="E1771" s="33" t="s">
        <v>170</v>
      </c>
      <c r="F1771" s="33" t="s">
        <v>14144</v>
      </c>
      <c r="G1771" s="33" t="str">
        <f t="shared" si="62"/>
        <v>경기독곡동</v>
      </c>
      <c r="H1771" s="33" t="s">
        <v>10781</v>
      </c>
    </row>
    <row r="1772" spans="1:8">
      <c r="A1772" s="33" t="s">
        <v>14145</v>
      </c>
      <c r="B1772" s="34" t="b">
        <v>1</v>
      </c>
      <c r="C1772" s="33">
        <f t="shared" si="61"/>
        <v>12</v>
      </c>
      <c r="D1772" s="33" t="s">
        <v>109</v>
      </c>
      <c r="E1772" s="33" t="s">
        <v>170</v>
      </c>
      <c r="F1772" s="33" t="s">
        <v>12936</v>
      </c>
      <c r="G1772" s="33" t="str">
        <f t="shared" si="62"/>
        <v>경기신장동</v>
      </c>
      <c r="H1772" s="33" t="s">
        <v>10781</v>
      </c>
    </row>
    <row r="1773" spans="1:8">
      <c r="A1773" s="33" t="s">
        <v>14146</v>
      </c>
      <c r="B1773" s="34" t="b">
        <v>1</v>
      </c>
      <c r="C1773" s="33">
        <f t="shared" si="61"/>
        <v>12</v>
      </c>
      <c r="D1773" s="33" t="s">
        <v>109</v>
      </c>
      <c r="E1773" s="33" t="s">
        <v>170</v>
      </c>
      <c r="F1773" s="33" t="s">
        <v>14147</v>
      </c>
      <c r="G1773" s="33" t="str">
        <f t="shared" si="62"/>
        <v>경기평택동</v>
      </c>
      <c r="H1773" s="33" t="s">
        <v>10781</v>
      </c>
    </row>
    <row r="1774" spans="1:8">
      <c r="A1774" s="33" t="s">
        <v>14148</v>
      </c>
      <c r="B1774" s="34" t="b">
        <v>1</v>
      </c>
      <c r="C1774" s="33">
        <f t="shared" si="61"/>
        <v>12</v>
      </c>
      <c r="D1774" s="33" t="s">
        <v>109</v>
      </c>
      <c r="E1774" s="33" t="s">
        <v>170</v>
      </c>
      <c r="F1774" s="33" t="s">
        <v>14149</v>
      </c>
      <c r="G1774" s="33" t="str">
        <f t="shared" si="62"/>
        <v>경기통복동</v>
      </c>
      <c r="H1774" s="33" t="s">
        <v>10781</v>
      </c>
    </row>
    <row r="1775" spans="1:8">
      <c r="A1775" s="33" t="s">
        <v>14150</v>
      </c>
      <c r="B1775" s="34" t="b">
        <v>1</v>
      </c>
      <c r="C1775" s="33">
        <f t="shared" si="61"/>
        <v>12</v>
      </c>
      <c r="D1775" s="33" t="s">
        <v>109</v>
      </c>
      <c r="E1775" s="33" t="s">
        <v>170</v>
      </c>
      <c r="F1775" s="33" t="s">
        <v>14151</v>
      </c>
      <c r="G1775" s="33" t="str">
        <f t="shared" si="62"/>
        <v>경기군문동</v>
      </c>
      <c r="H1775" s="33" t="s">
        <v>10781</v>
      </c>
    </row>
    <row r="1776" spans="1:8">
      <c r="A1776" s="33" t="s">
        <v>14152</v>
      </c>
      <c r="B1776" s="34" t="b">
        <v>1</v>
      </c>
      <c r="C1776" s="33">
        <f t="shared" si="61"/>
        <v>12</v>
      </c>
      <c r="D1776" s="33" t="s">
        <v>109</v>
      </c>
      <c r="E1776" s="33" t="s">
        <v>170</v>
      </c>
      <c r="F1776" s="33" t="s">
        <v>12457</v>
      </c>
      <c r="G1776" s="33" t="str">
        <f t="shared" si="62"/>
        <v>경기유천동</v>
      </c>
      <c r="H1776" s="33" t="s">
        <v>10781</v>
      </c>
    </row>
    <row r="1777" spans="1:8">
      <c r="A1777" s="33" t="s">
        <v>14153</v>
      </c>
      <c r="B1777" s="34" t="b">
        <v>1</v>
      </c>
      <c r="C1777" s="33">
        <f t="shared" si="61"/>
        <v>12</v>
      </c>
      <c r="D1777" s="33" t="s">
        <v>109</v>
      </c>
      <c r="E1777" s="33" t="s">
        <v>170</v>
      </c>
      <c r="F1777" s="33" t="s">
        <v>11477</v>
      </c>
      <c r="G1777" s="33" t="str">
        <f t="shared" si="62"/>
        <v>경기합정동</v>
      </c>
      <c r="H1777" s="33" t="s">
        <v>10781</v>
      </c>
    </row>
    <row r="1778" spans="1:8">
      <c r="A1778" s="33" t="s">
        <v>14154</v>
      </c>
      <c r="B1778" s="34" t="b">
        <v>1</v>
      </c>
      <c r="C1778" s="33">
        <f t="shared" si="61"/>
        <v>12</v>
      </c>
      <c r="D1778" s="33" t="s">
        <v>109</v>
      </c>
      <c r="E1778" s="33" t="s">
        <v>170</v>
      </c>
      <c r="F1778" s="33" t="s">
        <v>14155</v>
      </c>
      <c r="G1778" s="33" t="str">
        <f t="shared" si="62"/>
        <v>경기비전동</v>
      </c>
      <c r="H1778" s="33" t="s">
        <v>10781</v>
      </c>
    </row>
    <row r="1779" spans="1:8">
      <c r="A1779" s="33" t="s">
        <v>14156</v>
      </c>
      <c r="B1779" s="34" t="b">
        <v>1</v>
      </c>
      <c r="C1779" s="33">
        <f t="shared" si="61"/>
        <v>12</v>
      </c>
      <c r="D1779" s="33" t="s">
        <v>109</v>
      </c>
      <c r="E1779" s="33" t="s">
        <v>170</v>
      </c>
      <c r="F1779" s="33" t="s">
        <v>14157</v>
      </c>
      <c r="G1779" s="33" t="str">
        <f t="shared" si="62"/>
        <v>경기동삭동</v>
      </c>
      <c r="H1779" s="33" t="s">
        <v>10781</v>
      </c>
    </row>
    <row r="1780" spans="1:8">
      <c r="A1780" s="33" t="s">
        <v>14158</v>
      </c>
      <c r="B1780" s="34" t="b">
        <v>1</v>
      </c>
      <c r="C1780" s="33">
        <f t="shared" si="61"/>
        <v>12</v>
      </c>
      <c r="D1780" s="33" t="s">
        <v>109</v>
      </c>
      <c r="E1780" s="33" t="s">
        <v>170</v>
      </c>
      <c r="F1780" s="33" t="s">
        <v>14159</v>
      </c>
      <c r="G1780" s="33" t="str">
        <f t="shared" ref="G1780:G1811" si="63">D1780&amp;F1780</f>
        <v>경기세교동</v>
      </c>
      <c r="H1780" s="33" t="s">
        <v>10781</v>
      </c>
    </row>
    <row r="1781" spans="1:8">
      <c r="A1781" s="33" t="s">
        <v>14160</v>
      </c>
      <c r="B1781" s="34" t="b">
        <v>1</v>
      </c>
      <c r="C1781" s="33">
        <f t="shared" si="61"/>
        <v>12</v>
      </c>
      <c r="D1781" s="33" t="s">
        <v>109</v>
      </c>
      <c r="E1781" s="33" t="s">
        <v>170</v>
      </c>
      <c r="F1781" s="33" t="s">
        <v>14161</v>
      </c>
      <c r="G1781" s="33" t="str">
        <f t="shared" si="63"/>
        <v>경기지제동</v>
      </c>
      <c r="H1781" s="33" t="s">
        <v>10781</v>
      </c>
    </row>
    <row r="1782" spans="1:8">
      <c r="A1782" s="33" t="s">
        <v>14162</v>
      </c>
      <c r="B1782" s="34" t="b">
        <v>1</v>
      </c>
      <c r="C1782" s="33">
        <f t="shared" si="61"/>
        <v>12</v>
      </c>
      <c r="D1782" s="33" t="s">
        <v>109</v>
      </c>
      <c r="E1782" s="33" t="s">
        <v>170</v>
      </c>
      <c r="F1782" s="33" t="s">
        <v>13431</v>
      </c>
      <c r="G1782" s="33" t="str">
        <f t="shared" si="63"/>
        <v>경기신대동</v>
      </c>
      <c r="H1782" s="33" t="s">
        <v>10781</v>
      </c>
    </row>
    <row r="1783" spans="1:8">
      <c r="A1783" s="33" t="s">
        <v>14163</v>
      </c>
      <c r="B1783" s="34" t="b">
        <v>1</v>
      </c>
      <c r="C1783" s="33">
        <f t="shared" si="61"/>
        <v>12</v>
      </c>
      <c r="D1783" s="33" t="s">
        <v>109</v>
      </c>
      <c r="E1783" s="33" t="s">
        <v>170</v>
      </c>
      <c r="F1783" s="33" t="s">
        <v>14079</v>
      </c>
      <c r="G1783" s="33" t="str">
        <f t="shared" si="63"/>
        <v>경기소사동</v>
      </c>
      <c r="H1783" s="33" t="s">
        <v>10781</v>
      </c>
    </row>
    <row r="1784" spans="1:8">
      <c r="A1784" s="33" t="s">
        <v>14164</v>
      </c>
      <c r="B1784" s="34" t="b">
        <v>1</v>
      </c>
      <c r="C1784" s="33">
        <f t="shared" si="61"/>
        <v>12</v>
      </c>
      <c r="D1784" s="33" t="s">
        <v>109</v>
      </c>
      <c r="E1784" s="33" t="s">
        <v>170</v>
      </c>
      <c r="F1784" s="33" t="s">
        <v>14165</v>
      </c>
      <c r="G1784" s="33" t="str">
        <f t="shared" si="63"/>
        <v>경기용이동</v>
      </c>
      <c r="H1784" s="33" t="s">
        <v>10781</v>
      </c>
    </row>
    <row r="1785" spans="1:8">
      <c r="A1785" s="33" t="s">
        <v>14166</v>
      </c>
      <c r="B1785" s="34" t="b">
        <v>1</v>
      </c>
      <c r="C1785" s="33">
        <f t="shared" si="61"/>
        <v>12</v>
      </c>
      <c r="D1785" s="33" t="s">
        <v>109</v>
      </c>
      <c r="E1785" s="33" t="s">
        <v>170</v>
      </c>
      <c r="F1785" s="33" t="s">
        <v>13069</v>
      </c>
      <c r="G1785" s="33" t="str">
        <f t="shared" si="63"/>
        <v>경기월곡동</v>
      </c>
      <c r="H1785" s="33" t="s">
        <v>10781</v>
      </c>
    </row>
    <row r="1786" spans="1:8">
      <c r="A1786" s="33" t="s">
        <v>14167</v>
      </c>
      <c r="B1786" s="34" t="b">
        <v>1</v>
      </c>
      <c r="C1786" s="33">
        <f t="shared" si="61"/>
        <v>12</v>
      </c>
      <c r="D1786" s="33" t="s">
        <v>109</v>
      </c>
      <c r="E1786" s="33" t="s">
        <v>170</v>
      </c>
      <c r="F1786" s="33" t="s">
        <v>12000</v>
      </c>
      <c r="G1786" s="33" t="str">
        <f t="shared" si="63"/>
        <v>경기청룡동</v>
      </c>
      <c r="H1786" s="33" t="s">
        <v>10781</v>
      </c>
    </row>
    <row r="1787" spans="1:8">
      <c r="A1787" s="33" t="s">
        <v>14168</v>
      </c>
      <c r="B1787" s="34" t="b">
        <v>1</v>
      </c>
      <c r="C1787" s="33">
        <f t="shared" si="61"/>
        <v>12</v>
      </c>
      <c r="D1787" s="33" t="s">
        <v>109</v>
      </c>
      <c r="E1787" s="33" t="s">
        <v>170</v>
      </c>
      <c r="F1787" s="33" t="s">
        <v>14169</v>
      </c>
      <c r="G1787" s="33" t="str">
        <f t="shared" si="63"/>
        <v>경기죽백동</v>
      </c>
      <c r="H1787" s="33" t="s">
        <v>10781</v>
      </c>
    </row>
    <row r="1788" spans="1:8">
      <c r="A1788" s="33" t="s">
        <v>14170</v>
      </c>
      <c r="B1788" s="34" t="b">
        <v>1</v>
      </c>
      <c r="C1788" s="33">
        <f t="shared" si="61"/>
        <v>12</v>
      </c>
      <c r="D1788" s="33" t="s">
        <v>109</v>
      </c>
      <c r="E1788" s="33" t="s">
        <v>170</v>
      </c>
      <c r="F1788" s="33" t="s">
        <v>11713</v>
      </c>
      <c r="G1788" s="33" t="str">
        <f t="shared" si="63"/>
        <v>경기고덕동</v>
      </c>
      <c r="H1788" s="33" t="s">
        <v>10781</v>
      </c>
    </row>
    <row r="1789" spans="1:8">
      <c r="A1789" s="33" t="s">
        <v>14171</v>
      </c>
      <c r="B1789" s="34" t="b">
        <v>1</v>
      </c>
      <c r="C1789" s="33">
        <f t="shared" si="61"/>
        <v>12</v>
      </c>
      <c r="D1789" s="33" t="s">
        <v>109</v>
      </c>
      <c r="E1789" s="33" t="s">
        <v>170</v>
      </c>
      <c r="F1789" s="33" t="s">
        <v>14172</v>
      </c>
      <c r="G1789" s="33" t="str">
        <f t="shared" si="63"/>
        <v>경기팽성읍</v>
      </c>
      <c r="H1789" s="33" t="s">
        <v>10781</v>
      </c>
    </row>
    <row r="1790" spans="1:8">
      <c r="A1790" s="33" t="s">
        <v>14173</v>
      </c>
      <c r="B1790" s="34" t="b">
        <v>1</v>
      </c>
      <c r="C1790" s="33">
        <f t="shared" si="61"/>
        <v>12</v>
      </c>
      <c r="D1790" s="33" t="s">
        <v>109</v>
      </c>
      <c r="E1790" s="33" t="s">
        <v>170</v>
      </c>
      <c r="F1790" s="33" t="s">
        <v>14174</v>
      </c>
      <c r="G1790" s="33" t="str">
        <f t="shared" si="63"/>
        <v>경기안중읍</v>
      </c>
      <c r="H1790" s="33" t="s">
        <v>10781</v>
      </c>
    </row>
    <row r="1791" spans="1:8">
      <c r="A1791" s="33" t="s">
        <v>14175</v>
      </c>
      <c r="B1791" s="34" t="b">
        <v>1</v>
      </c>
      <c r="C1791" s="33">
        <f t="shared" si="61"/>
        <v>12</v>
      </c>
      <c r="D1791" s="33" t="s">
        <v>109</v>
      </c>
      <c r="E1791" s="33" t="s">
        <v>170</v>
      </c>
      <c r="F1791" s="33" t="s">
        <v>14176</v>
      </c>
      <c r="G1791" s="33" t="str">
        <f t="shared" si="63"/>
        <v>경기포승읍</v>
      </c>
      <c r="H1791" s="33" t="s">
        <v>10781</v>
      </c>
    </row>
    <row r="1792" spans="1:8">
      <c r="A1792" s="33" t="s">
        <v>14177</v>
      </c>
      <c r="B1792" s="34" t="b">
        <v>1</v>
      </c>
      <c r="C1792" s="33">
        <f t="shared" si="61"/>
        <v>12</v>
      </c>
      <c r="D1792" s="33" t="s">
        <v>109</v>
      </c>
      <c r="E1792" s="33" t="s">
        <v>170</v>
      </c>
      <c r="F1792" s="33" t="s">
        <v>14178</v>
      </c>
      <c r="G1792" s="33" t="str">
        <f t="shared" si="63"/>
        <v>경기청북읍</v>
      </c>
      <c r="H1792" s="33" t="s">
        <v>10781</v>
      </c>
    </row>
    <row r="1793" spans="1:8">
      <c r="A1793" s="33" t="s">
        <v>14179</v>
      </c>
      <c r="B1793" s="34" t="b">
        <v>1</v>
      </c>
      <c r="C1793" s="33">
        <f t="shared" si="61"/>
        <v>12</v>
      </c>
      <c r="D1793" s="33" t="s">
        <v>109</v>
      </c>
      <c r="E1793" s="33" t="s">
        <v>170</v>
      </c>
      <c r="F1793" s="33" t="s">
        <v>14180</v>
      </c>
      <c r="G1793" s="33" t="str">
        <f t="shared" si="63"/>
        <v>경기진위면</v>
      </c>
      <c r="H1793" s="33" t="s">
        <v>10781</v>
      </c>
    </row>
    <row r="1794" spans="1:8">
      <c r="A1794" s="33" t="s">
        <v>14181</v>
      </c>
      <c r="B1794" s="34" t="b">
        <v>1</v>
      </c>
      <c r="C1794" s="33">
        <f t="shared" ref="C1794:C1857" si="64">_xlfn.XLOOKUP(D1794,I:I,J:J)</f>
        <v>12</v>
      </c>
      <c r="D1794" s="33" t="s">
        <v>109</v>
      </c>
      <c r="E1794" s="33" t="s">
        <v>170</v>
      </c>
      <c r="F1794" s="33" t="s">
        <v>14182</v>
      </c>
      <c r="G1794" s="33" t="str">
        <f t="shared" si="63"/>
        <v>경기서탄면</v>
      </c>
      <c r="H1794" s="33" t="s">
        <v>10781</v>
      </c>
    </row>
    <row r="1795" spans="1:8">
      <c r="A1795" s="33" t="s">
        <v>14183</v>
      </c>
      <c r="B1795" s="34" t="b">
        <v>1</v>
      </c>
      <c r="C1795" s="33">
        <f t="shared" si="64"/>
        <v>12</v>
      </c>
      <c r="D1795" s="33" t="s">
        <v>109</v>
      </c>
      <c r="E1795" s="33" t="s">
        <v>170</v>
      </c>
      <c r="F1795" s="33" t="s">
        <v>14184</v>
      </c>
      <c r="G1795" s="33" t="str">
        <f t="shared" si="63"/>
        <v>경기고덕면</v>
      </c>
      <c r="H1795" s="33" t="s">
        <v>10781</v>
      </c>
    </row>
    <row r="1796" spans="1:8">
      <c r="A1796" s="33" t="s">
        <v>14185</v>
      </c>
      <c r="B1796" s="34" t="b">
        <v>1</v>
      </c>
      <c r="C1796" s="33">
        <f t="shared" si="64"/>
        <v>12</v>
      </c>
      <c r="D1796" s="33" t="s">
        <v>109</v>
      </c>
      <c r="E1796" s="33" t="s">
        <v>170</v>
      </c>
      <c r="F1796" s="33" t="s">
        <v>14186</v>
      </c>
      <c r="G1796" s="33" t="str">
        <f t="shared" si="63"/>
        <v>경기오성면</v>
      </c>
      <c r="H1796" s="33" t="s">
        <v>10781</v>
      </c>
    </row>
    <row r="1797" spans="1:8">
      <c r="A1797" s="33" t="s">
        <v>14187</v>
      </c>
      <c r="B1797" s="34" t="b">
        <v>1</v>
      </c>
      <c r="C1797" s="33">
        <f t="shared" si="64"/>
        <v>12</v>
      </c>
      <c r="D1797" s="33" t="s">
        <v>109</v>
      </c>
      <c r="E1797" s="33" t="s">
        <v>170</v>
      </c>
      <c r="F1797" s="33" t="s">
        <v>14188</v>
      </c>
      <c r="G1797" s="33" t="str">
        <f t="shared" si="63"/>
        <v>경기현덕면</v>
      </c>
      <c r="H1797" s="33" t="s">
        <v>10781</v>
      </c>
    </row>
    <row r="1798" spans="1:8">
      <c r="A1798" s="33" t="s">
        <v>14189</v>
      </c>
      <c r="B1798" s="34" t="b">
        <v>1</v>
      </c>
      <c r="C1798" s="33">
        <f t="shared" si="64"/>
        <v>12</v>
      </c>
      <c r="D1798" s="33" t="s">
        <v>109</v>
      </c>
      <c r="E1798" s="33" t="s">
        <v>866</v>
      </c>
      <c r="F1798" s="33" t="s">
        <v>14093</v>
      </c>
      <c r="G1798" s="33" t="str">
        <f t="shared" si="63"/>
        <v>경기송내동</v>
      </c>
      <c r="H1798" s="33" t="s">
        <v>10781</v>
      </c>
    </row>
    <row r="1799" spans="1:8">
      <c r="A1799" s="33" t="s">
        <v>14190</v>
      </c>
      <c r="B1799" s="34" t="b">
        <v>1</v>
      </c>
      <c r="C1799" s="33">
        <f t="shared" si="64"/>
        <v>12</v>
      </c>
      <c r="D1799" s="33" t="s">
        <v>109</v>
      </c>
      <c r="E1799" s="33" t="s">
        <v>866</v>
      </c>
      <c r="F1799" s="33" t="s">
        <v>14191</v>
      </c>
      <c r="G1799" s="33" t="str">
        <f t="shared" si="63"/>
        <v>경기지행동</v>
      </c>
      <c r="H1799" s="33" t="s">
        <v>10781</v>
      </c>
    </row>
    <row r="1800" spans="1:8">
      <c r="A1800" s="33" t="s">
        <v>14192</v>
      </c>
      <c r="B1800" s="34" t="b">
        <v>1</v>
      </c>
      <c r="C1800" s="33">
        <f t="shared" si="64"/>
        <v>12</v>
      </c>
      <c r="D1800" s="33" t="s">
        <v>109</v>
      </c>
      <c r="E1800" s="33" t="s">
        <v>866</v>
      </c>
      <c r="F1800" s="33" t="s">
        <v>14193</v>
      </c>
      <c r="G1800" s="33" t="str">
        <f t="shared" si="63"/>
        <v>경기생연동</v>
      </c>
      <c r="H1800" s="33" t="s">
        <v>10781</v>
      </c>
    </row>
    <row r="1801" spans="1:8">
      <c r="A1801" s="33" t="s">
        <v>14194</v>
      </c>
      <c r="B1801" s="34" t="b">
        <v>1</v>
      </c>
      <c r="C1801" s="33">
        <f t="shared" si="64"/>
        <v>12</v>
      </c>
      <c r="D1801" s="33" t="s">
        <v>109</v>
      </c>
      <c r="E1801" s="33" t="s">
        <v>866</v>
      </c>
      <c r="F1801" s="33" t="s">
        <v>14195</v>
      </c>
      <c r="G1801" s="33" t="str">
        <f t="shared" si="63"/>
        <v>경기광암동</v>
      </c>
      <c r="H1801" s="33" t="s">
        <v>10781</v>
      </c>
    </row>
    <row r="1802" spans="1:8">
      <c r="A1802" s="33" t="s">
        <v>14196</v>
      </c>
      <c r="B1802" s="34" t="b">
        <v>1</v>
      </c>
      <c r="C1802" s="33">
        <f t="shared" si="64"/>
        <v>12</v>
      </c>
      <c r="D1802" s="33" t="s">
        <v>109</v>
      </c>
      <c r="E1802" s="33" t="s">
        <v>866</v>
      </c>
      <c r="F1802" s="33" t="s">
        <v>14197</v>
      </c>
      <c r="G1802" s="33" t="str">
        <f t="shared" si="63"/>
        <v>경기걸산동</v>
      </c>
      <c r="H1802" s="33" t="s">
        <v>10781</v>
      </c>
    </row>
    <row r="1803" spans="1:8">
      <c r="A1803" s="33" t="s">
        <v>14198</v>
      </c>
      <c r="B1803" s="34" t="b">
        <v>1</v>
      </c>
      <c r="C1803" s="33">
        <f t="shared" si="64"/>
        <v>12</v>
      </c>
      <c r="D1803" s="33" t="s">
        <v>109</v>
      </c>
      <c r="E1803" s="33" t="s">
        <v>866</v>
      </c>
      <c r="F1803" s="33" t="s">
        <v>14199</v>
      </c>
      <c r="G1803" s="33" t="str">
        <f t="shared" si="63"/>
        <v>경기보산동</v>
      </c>
      <c r="H1803" s="33" t="s">
        <v>10781</v>
      </c>
    </row>
    <row r="1804" spans="1:8">
      <c r="A1804" s="33" t="s">
        <v>14200</v>
      </c>
      <c r="B1804" s="34" t="b">
        <v>1</v>
      </c>
      <c r="C1804" s="33">
        <f t="shared" si="64"/>
        <v>12</v>
      </c>
      <c r="D1804" s="33" t="s">
        <v>109</v>
      </c>
      <c r="E1804" s="33" t="s">
        <v>866</v>
      </c>
      <c r="F1804" s="33" t="s">
        <v>14201</v>
      </c>
      <c r="G1804" s="33" t="str">
        <f t="shared" si="63"/>
        <v>경기동두천동</v>
      </c>
      <c r="H1804" s="33" t="s">
        <v>10781</v>
      </c>
    </row>
    <row r="1805" spans="1:8">
      <c r="A1805" s="33" t="s">
        <v>14202</v>
      </c>
      <c r="B1805" s="34" t="b">
        <v>1</v>
      </c>
      <c r="C1805" s="33">
        <f t="shared" si="64"/>
        <v>12</v>
      </c>
      <c r="D1805" s="33" t="s">
        <v>109</v>
      </c>
      <c r="E1805" s="33" t="s">
        <v>866</v>
      </c>
      <c r="F1805" s="33" t="s">
        <v>14203</v>
      </c>
      <c r="G1805" s="33" t="str">
        <f t="shared" si="63"/>
        <v>경기안흥동</v>
      </c>
      <c r="H1805" s="33" t="s">
        <v>10781</v>
      </c>
    </row>
    <row r="1806" spans="1:8">
      <c r="A1806" s="33" t="s">
        <v>14204</v>
      </c>
      <c r="B1806" s="34" t="b">
        <v>1</v>
      </c>
      <c r="C1806" s="33">
        <f t="shared" si="64"/>
        <v>12</v>
      </c>
      <c r="D1806" s="33" t="s">
        <v>109</v>
      </c>
      <c r="E1806" s="33" t="s">
        <v>866</v>
      </c>
      <c r="F1806" s="33" t="s">
        <v>14205</v>
      </c>
      <c r="G1806" s="33" t="str">
        <f t="shared" si="63"/>
        <v>경기상봉암동</v>
      </c>
      <c r="H1806" s="33" t="s">
        <v>10781</v>
      </c>
    </row>
    <row r="1807" spans="1:8">
      <c r="A1807" s="33" t="s">
        <v>14206</v>
      </c>
      <c r="B1807" s="34" t="b">
        <v>1</v>
      </c>
      <c r="C1807" s="33">
        <f t="shared" si="64"/>
        <v>12</v>
      </c>
      <c r="D1807" s="33" t="s">
        <v>109</v>
      </c>
      <c r="E1807" s="33" t="s">
        <v>866</v>
      </c>
      <c r="F1807" s="33" t="s">
        <v>14207</v>
      </c>
      <c r="G1807" s="33" t="str">
        <f t="shared" si="63"/>
        <v>경기하봉암동</v>
      </c>
      <c r="H1807" s="33" t="s">
        <v>10781</v>
      </c>
    </row>
    <row r="1808" spans="1:8">
      <c r="A1808" s="33" t="s">
        <v>14208</v>
      </c>
      <c r="B1808" s="34" t="b">
        <v>1</v>
      </c>
      <c r="C1808" s="33">
        <f t="shared" si="64"/>
        <v>12</v>
      </c>
      <c r="D1808" s="33" t="s">
        <v>109</v>
      </c>
      <c r="E1808" s="33" t="s">
        <v>866</v>
      </c>
      <c r="F1808" s="33" t="s">
        <v>14209</v>
      </c>
      <c r="G1808" s="33" t="str">
        <f t="shared" si="63"/>
        <v>경기탑동동</v>
      </c>
      <c r="H1808" s="33" t="s">
        <v>10781</v>
      </c>
    </row>
    <row r="1809" spans="1:8">
      <c r="A1809" s="33" t="s">
        <v>14210</v>
      </c>
      <c r="B1809" s="34" t="b">
        <v>1</v>
      </c>
      <c r="C1809" s="33">
        <f t="shared" si="64"/>
        <v>12</v>
      </c>
      <c r="D1809" s="33" t="s">
        <v>109</v>
      </c>
      <c r="E1809" s="33" t="s">
        <v>866</v>
      </c>
      <c r="F1809" s="33" t="s">
        <v>14211</v>
      </c>
      <c r="G1809" s="33" t="str">
        <f t="shared" si="63"/>
        <v>경기상패동</v>
      </c>
      <c r="H1809" s="33" t="s">
        <v>10781</v>
      </c>
    </row>
    <row r="1810" spans="1:8">
      <c r="A1810" s="33" t="s">
        <v>14212</v>
      </c>
      <c r="B1810" s="34" t="b">
        <v>1</v>
      </c>
      <c r="C1810" s="33">
        <f t="shared" si="64"/>
        <v>12</v>
      </c>
      <c r="D1810" s="33" t="s">
        <v>109</v>
      </c>
      <c r="E1810" s="33" t="s">
        <v>1044</v>
      </c>
      <c r="F1810" s="33" t="s">
        <v>14213</v>
      </c>
      <c r="G1810" s="33" t="str">
        <f t="shared" si="63"/>
        <v>경기일동</v>
      </c>
      <c r="H1810" s="33" t="s">
        <v>10781</v>
      </c>
    </row>
    <row r="1811" spans="1:8">
      <c r="A1811" s="33" t="s">
        <v>14214</v>
      </c>
      <c r="B1811" s="34" t="b">
        <v>1</v>
      </c>
      <c r="C1811" s="33">
        <f t="shared" si="64"/>
        <v>12</v>
      </c>
      <c r="D1811" s="33" t="s">
        <v>109</v>
      </c>
      <c r="E1811" s="33" t="s">
        <v>1044</v>
      </c>
      <c r="F1811" s="33" t="s">
        <v>14215</v>
      </c>
      <c r="G1811" s="33" t="str">
        <f t="shared" si="63"/>
        <v>경기이동</v>
      </c>
      <c r="H1811" s="33" t="s">
        <v>10781</v>
      </c>
    </row>
    <row r="1812" spans="1:8">
      <c r="A1812" s="33" t="s">
        <v>14216</v>
      </c>
      <c r="B1812" s="34" t="b">
        <v>1</v>
      </c>
      <c r="C1812" s="33">
        <f t="shared" si="64"/>
        <v>12</v>
      </c>
      <c r="D1812" s="33" t="s">
        <v>109</v>
      </c>
      <c r="E1812" s="33" t="s">
        <v>1044</v>
      </c>
      <c r="F1812" s="33" t="s">
        <v>12545</v>
      </c>
      <c r="G1812" s="33" t="str">
        <f t="shared" ref="G1812:G1824" si="65">D1812&amp;F1812</f>
        <v>경기사동</v>
      </c>
      <c r="H1812" s="33" t="s">
        <v>10781</v>
      </c>
    </row>
    <row r="1813" spans="1:8">
      <c r="A1813" s="33" t="s">
        <v>14217</v>
      </c>
      <c r="B1813" s="34" t="b">
        <v>1</v>
      </c>
      <c r="C1813" s="33">
        <f t="shared" si="64"/>
        <v>12</v>
      </c>
      <c r="D1813" s="33" t="s">
        <v>109</v>
      </c>
      <c r="E1813" s="33" t="s">
        <v>1044</v>
      </c>
      <c r="F1813" s="33" t="s">
        <v>14218</v>
      </c>
      <c r="G1813" s="33" t="str">
        <f t="shared" si="65"/>
        <v>경기본오동</v>
      </c>
      <c r="H1813" s="33" t="s">
        <v>10781</v>
      </c>
    </row>
    <row r="1814" spans="1:8">
      <c r="A1814" s="33" t="s">
        <v>14219</v>
      </c>
      <c r="B1814" s="34" t="b">
        <v>1</v>
      </c>
      <c r="C1814" s="33">
        <f t="shared" si="64"/>
        <v>12</v>
      </c>
      <c r="D1814" s="33" t="s">
        <v>109</v>
      </c>
      <c r="E1814" s="33" t="s">
        <v>1044</v>
      </c>
      <c r="F1814" s="33" t="s">
        <v>14220</v>
      </c>
      <c r="G1814" s="33" t="str">
        <f t="shared" si="65"/>
        <v>경기팔곡이동</v>
      </c>
      <c r="H1814" s="33" t="s">
        <v>10781</v>
      </c>
    </row>
    <row r="1815" spans="1:8">
      <c r="A1815" s="33" t="s">
        <v>14221</v>
      </c>
      <c r="B1815" s="34" t="b">
        <v>1</v>
      </c>
      <c r="C1815" s="33">
        <f t="shared" si="64"/>
        <v>12</v>
      </c>
      <c r="D1815" s="33" t="s">
        <v>109</v>
      </c>
      <c r="E1815" s="33" t="s">
        <v>1044</v>
      </c>
      <c r="F1815" s="33" t="s">
        <v>14222</v>
      </c>
      <c r="G1815" s="33" t="str">
        <f t="shared" si="65"/>
        <v>경기양상동</v>
      </c>
      <c r="H1815" s="33" t="s">
        <v>10781</v>
      </c>
    </row>
    <row r="1816" spans="1:8">
      <c r="A1816" s="33" t="s">
        <v>14223</v>
      </c>
      <c r="B1816" s="34" t="b">
        <v>1</v>
      </c>
      <c r="C1816" s="33">
        <f t="shared" si="64"/>
        <v>12</v>
      </c>
      <c r="D1816" s="33" t="s">
        <v>109</v>
      </c>
      <c r="E1816" s="33" t="s">
        <v>1044</v>
      </c>
      <c r="F1816" s="33" t="s">
        <v>12012</v>
      </c>
      <c r="G1816" s="33" t="str">
        <f t="shared" si="65"/>
        <v>경기부곡동</v>
      </c>
      <c r="H1816" s="33" t="s">
        <v>10781</v>
      </c>
    </row>
    <row r="1817" spans="1:8">
      <c r="A1817" s="33" t="s">
        <v>14224</v>
      </c>
      <c r="B1817" s="34" t="b">
        <v>1</v>
      </c>
      <c r="C1817" s="33">
        <f t="shared" si="64"/>
        <v>12</v>
      </c>
      <c r="D1817" s="33" t="s">
        <v>109</v>
      </c>
      <c r="E1817" s="33" t="s">
        <v>1044</v>
      </c>
      <c r="F1817" s="33" t="s">
        <v>14225</v>
      </c>
      <c r="G1817" s="33" t="str">
        <f t="shared" si="65"/>
        <v>경기성포동</v>
      </c>
      <c r="H1817" s="33" t="s">
        <v>10781</v>
      </c>
    </row>
    <row r="1818" spans="1:8">
      <c r="A1818" s="33" t="s">
        <v>14226</v>
      </c>
      <c r="B1818" s="34" t="b">
        <v>1</v>
      </c>
      <c r="C1818" s="33">
        <f t="shared" si="64"/>
        <v>12</v>
      </c>
      <c r="D1818" s="33" t="s">
        <v>109</v>
      </c>
      <c r="E1818" s="33" t="s">
        <v>1044</v>
      </c>
      <c r="F1818" s="33" t="s">
        <v>14227</v>
      </c>
      <c r="G1818" s="33" t="str">
        <f t="shared" si="65"/>
        <v>경기월피동</v>
      </c>
      <c r="H1818" s="33" t="s">
        <v>10781</v>
      </c>
    </row>
    <row r="1819" spans="1:8">
      <c r="A1819" s="33" t="s">
        <v>14228</v>
      </c>
      <c r="B1819" s="34" t="b">
        <v>1</v>
      </c>
      <c r="C1819" s="33">
        <f t="shared" si="64"/>
        <v>12</v>
      </c>
      <c r="D1819" s="33" t="s">
        <v>109</v>
      </c>
      <c r="E1819" s="33" t="s">
        <v>1044</v>
      </c>
      <c r="F1819" s="33" t="s">
        <v>14229</v>
      </c>
      <c r="G1819" s="33" t="str">
        <f t="shared" si="65"/>
        <v>경기팔곡일동</v>
      </c>
      <c r="H1819" s="33" t="s">
        <v>10781</v>
      </c>
    </row>
    <row r="1820" spans="1:8">
      <c r="A1820" s="33" t="s">
        <v>14230</v>
      </c>
      <c r="B1820" s="34" t="b">
        <v>1</v>
      </c>
      <c r="C1820" s="33">
        <f t="shared" si="64"/>
        <v>12</v>
      </c>
      <c r="D1820" s="33" t="s">
        <v>109</v>
      </c>
      <c r="E1820" s="33" t="s">
        <v>1044</v>
      </c>
      <c r="F1820" s="33" t="s">
        <v>14231</v>
      </c>
      <c r="G1820" s="33" t="str">
        <f t="shared" si="65"/>
        <v>경기건건동</v>
      </c>
      <c r="H1820" s="33" t="s">
        <v>10781</v>
      </c>
    </row>
    <row r="1821" spans="1:8">
      <c r="A1821" s="33" t="s">
        <v>14232</v>
      </c>
      <c r="B1821" s="34" t="b">
        <v>1</v>
      </c>
      <c r="C1821" s="33">
        <f t="shared" si="64"/>
        <v>12</v>
      </c>
      <c r="D1821" s="33" t="s">
        <v>109</v>
      </c>
      <c r="E1821" s="33" t="s">
        <v>1044</v>
      </c>
      <c r="F1821" s="33" t="s">
        <v>14233</v>
      </c>
      <c r="G1821" s="33" t="str">
        <f t="shared" si="65"/>
        <v>경기사사동</v>
      </c>
      <c r="H1821" s="33" t="s">
        <v>10781</v>
      </c>
    </row>
    <row r="1822" spans="1:8">
      <c r="A1822" s="33" t="s">
        <v>14234</v>
      </c>
      <c r="B1822" s="34" t="b">
        <v>1</v>
      </c>
      <c r="C1822" s="33">
        <f t="shared" si="64"/>
        <v>12</v>
      </c>
      <c r="D1822" s="33" t="s">
        <v>109</v>
      </c>
      <c r="E1822" s="33" t="s">
        <v>1044</v>
      </c>
      <c r="F1822" s="33" t="s">
        <v>14235</v>
      </c>
      <c r="G1822" s="33" t="str">
        <f t="shared" si="65"/>
        <v>경기수암동</v>
      </c>
      <c r="H1822" s="33" t="s">
        <v>10781</v>
      </c>
    </row>
    <row r="1823" spans="1:8">
      <c r="A1823" s="33" t="s">
        <v>14236</v>
      </c>
      <c r="B1823" s="34" t="b">
        <v>1</v>
      </c>
      <c r="C1823" s="33">
        <f t="shared" si="64"/>
        <v>12</v>
      </c>
      <c r="D1823" s="33" t="s">
        <v>109</v>
      </c>
      <c r="E1823" s="33" t="s">
        <v>1044</v>
      </c>
      <c r="F1823" s="33" t="s">
        <v>14237</v>
      </c>
      <c r="G1823" s="33" t="str">
        <f t="shared" si="65"/>
        <v>경기장상동</v>
      </c>
      <c r="H1823" s="33" t="s">
        <v>10781</v>
      </c>
    </row>
    <row r="1824" spans="1:8">
      <c r="A1824" s="33" t="s">
        <v>14238</v>
      </c>
      <c r="B1824" s="34" t="b">
        <v>1</v>
      </c>
      <c r="C1824" s="33">
        <f t="shared" si="64"/>
        <v>12</v>
      </c>
      <c r="D1824" s="33" t="s">
        <v>109</v>
      </c>
      <c r="E1824" s="33" t="s">
        <v>1044</v>
      </c>
      <c r="F1824" s="33" t="s">
        <v>14239</v>
      </c>
      <c r="G1824" s="33" t="str">
        <f t="shared" si="65"/>
        <v>경기장하동</v>
      </c>
      <c r="H1824" s="33" t="s">
        <v>10781</v>
      </c>
    </row>
    <row r="1825" spans="1:8">
      <c r="A1825" s="33" t="s">
        <v>14240</v>
      </c>
      <c r="B1825" s="34" t="b">
        <v>1</v>
      </c>
      <c r="C1825" s="33">
        <f t="shared" si="64"/>
        <v>12</v>
      </c>
      <c r="D1825" s="33" t="s">
        <v>109</v>
      </c>
      <c r="E1825" s="33" t="s">
        <v>1019</v>
      </c>
      <c r="F1825" s="33" t="s">
        <v>12658</v>
      </c>
      <c r="G1825" s="33" t="str">
        <f t="shared" ref="G1825:G1884" si="66">D1825&amp;F1825</f>
        <v>경기고잔동</v>
      </c>
      <c r="H1825" s="33" t="s">
        <v>10781</v>
      </c>
    </row>
    <row r="1826" spans="1:8">
      <c r="A1826" s="33" t="s">
        <v>14241</v>
      </c>
      <c r="B1826" s="34" t="b">
        <v>1</v>
      </c>
      <c r="C1826" s="33">
        <f t="shared" si="64"/>
        <v>12</v>
      </c>
      <c r="D1826" s="33" t="s">
        <v>109</v>
      </c>
      <c r="E1826" s="33" t="s">
        <v>1019</v>
      </c>
      <c r="F1826" s="33" t="s">
        <v>13433</v>
      </c>
      <c r="G1826" s="33" t="str">
        <f t="shared" si="66"/>
        <v>경기와동</v>
      </c>
      <c r="H1826" s="33" t="s">
        <v>10781</v>
      </c>
    </row>
    <row r="1827" spans="1:8">
      <c r="A1827" s="33" t="s">
        <v>14242</v>
      </c>
      <c r="B1827" s="34" t="b">
        <v>1</v>
      </c>
      <c r="C1827" s="33">
        <f t="shared" si="64"/>
        <v>12</v>
      </c>
      <c r="D1827" s="33" t="s">
        <v>109</v>
      </c>
      <c r="E1827" s="33" t="s">
        <v>1019</v>
      </c>
      <c r="F1827" s="33" t="s">
        <v>11608</v>
      </c>
      <c r="G1827" s="33" t="str">
        <f t="shared" si="66"/>
        <v>경기신길동</v>
      </c>
      <c r="H1827" s="33" t="s">
        <v>10781</v>
      </c>
    </row>
    <row r="1828" spans="1:8">
      <c r="A1828" s="33" t="s">
        <v>14243</v>
      </c>
      <c r="B1828" s="34" t="b">
        <v>1</v>
      </c>
      <c r="C1828" s="33">
        <f t="shared" si="64"/>
        <v>12</v>
      </c>
      <c r="D1828" s="33" t="s">
        <v>109</v>
      </c>
      <c r="E1828" s="33" t="s">
        <v>1019</v>
      </c>
      <c r="F1828" s="33" t="s">
        <v>14244</v>
      </c>
      <c r="G1828" s="33" t="str">
        <f t="shared" si="66"/>
        <v>경기성곡동</v>
      </c>
      <c r="H1828" s="33" t="s">
        <v>10781</v>
      </c>
    </row>
    <row r="1829" spans="1:8">
      <c r="A1829" s="33" t="s">
        <v>14245</v>
      </c>
      <c r="B1829" s="34" t="b">
        <v>1</v>
      </c>
      <c r="C1829" s="33">
        <f t="shared" si="64"/>
        <v>12</v>
      </c>
      <c r="D1829" s="33" t="s">
        <v>109</v>
      </c>
      <c r="E1829" s="33" t="s">
        <v>1019</v>
      </c>
      <c r="F1829" s="33" t="s">
        <v>14246</v>
      </c>
      <c r="G1829" s="33" t="str">
        <f t="shared" si="66"/>
        <v>경기원시동</v>
      </c>
      <c r="H1829" s="33" t="s">
        <v>10781</v>
      </c>
    </row>
    <row r="1830" spans="1:8">
      <c r="A1830" s="33" t="s">
        <v>14247</v>
      </c>
      <c r="B1830" s="34" t="b">
        <v>1</v>
      </c>
      <c r="C1830" s="33">
        <f t="shared" si="64"/>
        <v>12</v>
      </c>
      <c r="D1830" s="33" t="s">
        <v>109</v>
      </c>
      <c r="E1830" s="33" t="s">
        <v>1019</v>
      </c>
      <c r="F1830" s="33" t="s">
        <v>14248</v>
      </c>
      <c r="G1830" s="33" t="str">
        <f t="shared" si="66"/>
        <v>경기목내동</v>
      </c>
      <c r="H1830" s="33" t="s">
        <v>10781</v>
      </c>
    </row>
    <row r="1831" spans="1:8">
      <c r="A1831" s="33" t="s">
        <v>14249</v>
      </c>
      <c r="B1831" s="34" t="b">
        <v>1</v>
      </c>
      <c r="C1831" s="33">
        <f t="shared" si="64"/>
        <v>12</v>
      </c>
      <c r="D1831" s="33" t="s">
        <v>109</v>
      </c>
      <c r="E1831" s="33" t="s">
        <v>1019</v>
      </c>
      <c r="F1831" s="33" t="s">
        <v>14250</v>
      </c>
      <c r="G1831" s="33" t="str">
        <f t="shared" si="66"/>
        <v>경기초지동</v>
      </c>
      <c r="H1831" s="33" t="s">
        <v>10781</v>
      </c>
    </row>
    <row r="1832" spans="1:8">
      <c r="A1832" s="33" t="s">
        <v>14251</v>
      </c>
      <c r="B1832" s="34" t="b">
        <v>1</v>
      </c>
      <c r="C1832" s="33">
        <f t="shared" si="64"/>
        <v>12</v>
      </c>
      <c r="D1832" s="33" t="s">
        <v>109</v>
      </c>
      <c r="E1832" s="33" t="s">
        <v>1019</v>
      </c>
      <c r="F1832" s="33" t="s">
        <v>14252</v>
      </c>
      <c r="G1832" s="33" t="str">
        <f t="shared" si="66"/>
        <v>경기원곡동</v>
      </c>
      <c r="H1832" s="33" t="s">
        <v>10781</v>
      </c>
    </row>
    <row r="1833" spans="1:8">
      <c r="A1833" s="33" t="s">
        <v>14253</v>
      </c>
      <c r="B1833" s="34" t="b">
        <v>1</v>
      </c>
      <c r="C1833" s="33">
        <f t="shared" si="64"/>
        <v>12</v>
      </c>
      <c r="D1833" s="33" t="s">
        <v>109</v>
      </c>
      <c r="E1833" s="33" t="s">
        <v>1019</v>
      </c>
      <c r="F1833" s="33" t="s">
        <v>14254</v>
      </c>
      <c r="G1833" s="33" t="str">
        <f t="shared" si="66"/>
        <v>경기선부동</v>
      </c>
      <c r="H1833" s="33" t="s">
        <v>10781</v>
      </c>
    </row>
    <row r="1834" spans="1:8">
      <c r="A1834" s="33" t="s">
        <v>14255</v>
      </c>
      <c r="B1834" s="34" t="b">
        <v>1</v>
      </c>
      <c r="C1834" s="33">
        <f t="shared" si="64"/>
        <v>12</v>
      </c>
      <c r="D1834" s="33" t="s">
        <v>109</v>
      </c>
      <c r="E1834" s="33" t="s">
        <v>1019</v>
      </c>
      <c r="F1834" s="33" t="s">
        <v>14256</v>
      </c>
      <c r="G1834" s="33" t="str">
        <f t="shared" si="66"/>
        <v>경기대부동동</v>
      </c>
      <c r="H1834" s="33" t="s">
        <v>10781</v>
      </c>
    </row>
    <row r="1835" spans="1:8">
      <c r="A1835" s="33" t="s">
        <v>14257</v>
      </c>
      <c r="B1835" s="34" t="b">
        <v>1</v>
      </c>
      <c r="C1835" s="33">
        <f t="shared" si="64"/>
        <v>12</v>
      </c>
      <c r="D1835" s="33" t="s">
        <v>109</v>
      </c>
      <c r="E1835" s="33" t="s">
        <v>1019</v>
      </c>
      <c r="F1835" s="33" t="s">
        <v>14258</v>
      </c>
      <c r="G1835" s="33" t="str">
        <f t="shared" si="66"/>
        <v>경기대부북동</v>
      </c>
      <c r="H1835" s="33" t="s">
        <v>10781</v>
      </c>
    </row>
    <row r="1836" spans="1:8">
      <c r="A1836" s="33" t="s">
        <v>14259</v>
      </c>
      <c r="B1836" s="34" t="b">
        <v>1</v>
      </c>
      <c r="C1836" s="33">
        <f t="shared" si="64"/>
        <v>12</v>
      </c>
      <c r="D1836" s="33" t="s">
        <v>109</v>
      </c>
      <c r="E1836" s="33" t="s">
        <v>1019</v>
      </c>
      <c r="F1836" s="33" t="s">
        <v>14260</v>
      </c>
      <c r="G1836" s="33" t="str">
        <f t="shared" si="66"/>
        <v>경기대부남동</v>
      </c>
      <c r="H1836" s="33" t="s">
        <v>10781</v>
      </c>
    </row>
    <row r="1837" spans="1:8">
      <c r="A1837" s="33" t="s">
        <v>14261</v>
      </c>
      <c r="B1837" s="34" t="b">
        <v>1</v>
      </c>
      <c r="C1837" s="33">
        <f t="shared" si="64"/>
        <v>12</v>
      </c>
      <c r="D1837" s="33" t="s">
        <v>109</v>
      </c>
      <c r="E1837" s="33" t="s">
        <v>1019</v>
      </c>
      <c r="F1837" s="33" t="s">
        <v>14262</v>
      </c>
      <c r="G1837" s="33" t="str">
        <f t="shared" si="66"/>
        <v>경기선감동</v>
      </c>
      <c r="H1837" s="33" t="s">
        <v>10781</v>
      </c>
    </row>
    <row r="1838" spans="1:8">
      <c r="A1838" s="33" t="s">
        <v>14263</v>
      </c>
      <c r="B1838" s="34" t="b">
        <v>1</v>
      </c>
      <c r="C1838" s="33">
        <f t="shared" si="64"/>
        <v>12</v>
      </c>
      <c r="D1838" s="33" t="s">
        <v>109</v>
      </c>
      <c r="E1838" s="33" t="s">
        <v>1019</v>
      </c>
      <c r="F1838" s="33" t="s">
        <v>14264</v>
      </c>
      <c r="G1838" s="33" t="str">
        <f t="shared" si="66"/>
        <v>경기풍도동</v>
      </c>
      <c r="H1838" s="33" t="s">
        <v>10781</v>
      </c>
    </row>
    <row r="1839" spans="1:8">
      <c r="A1839" s="33" t="s">
        <v>14265</v>
      </c>
      <c r="B1839" s="34" t="b">
        <v>1</v>
      </c>
      <c r="C1839" s="33">
        <f t="shared" si="64"/>
        <v>12</v>
      </c>
      <c r="D1839" s="33" t="s">
        <v>109</v>
      </c>
      <c r="E1839" s="33" t="s">
        <v>1019</v>
      </c>
      <c r="F1839" s="33" t="s">
        <v>12870</v>
      </c>
      <c r="G1839" s="33" t="str">
        <f t="shared" si="66"/>
        <v>경기화정동</v>
      </c>
      <c r="H1839" s="33" t="s">
        <v>10781</v>
      </c>
    </row>
    <row r="1840" spans="1:8">
      <c r="A1840" s="33" t="s">
        <v>14266</v>
      </c>
      <c r="B1840" s="34" t="b">
        <v>1</v>
      </c>
      <c r="C1840" s="33">
        <f t="shared" si="64"/>
        <v>12</v>
      </c>
      <c r="D1840" s="33" t="s">
        <v>109</v>
      </c>
      <c r="E1840" s="33" t="s">
        <v>786</v>
      </c>
      <c r="F1840" s="33" t="s">
        <v>11073</v>
      </c>
      <c r="G1840" s="33" t="str">
        <f t="shared" si="66"/>
        <v>경기주교동</v>
      </c>
      <c r="H1840" s="33" t="s">
        <v>10781</v>
      </c>
    </row>
    <row r="1841" spans="1:8">
      <c r="A1841" s="33" t="s">
        <v>14267</v>
      </c>
      <c r="B1841" s="34" t="b">
        <v>1</v>
      </c>
      <c r="C1841" s="33">
        <f t="shared" si="64"/>
        <v>12</v>
      </c>
      <c r="D1841" s="33" t="s">
        <v>109</v>
      </c>
      <c r="E1841" s="33" t="s">
        <v>786</v>
      </c>
      <c r="F1841" s="33" t="s">
        <v>12744</v>
      </c>
      <c r="G1841" s="33" t="str">
        <f t="shared" si="66"/>
        <v>경기원당동</v>
      </c>
      <c r="H1841" s="33" t="s">
        <v>10781</v>
      </c>
    </row>
    <row r="1842" spans="1:8">
      <c r="A1842" s="33" t="s">
        <v>14268</v>
      </c>
      <c r="B1842" s="34" t="b">
        <v>1</v>
      </c>
      <c r="C1842" s="33">
        <f t="shared" si="64"/>
        <v>12</v>
      </c>
      <c r="D1842" s="33" t="s">
        <v>109</v>
      </c>
      <c r="E1842" s="33" t="s">
        <v>786</v>
      </c>
      <c r="F1842" s="33" t="s">
        <v>11656</v>
      </c>
      <c r="G1842" s="33" t="str">
        <f t="shared" si="66"/>
        <v>경기신원동</v>
      </c>
      <c r="H1842" s="33" t="s">
        <v>10781</v>
      </c>
    </row>
    <row r="1843" spans="1:8">
      <c r="A1843" s="33" t="s">
        <v>14269</v>
      </c>
      <c r="B1843" s="34" t="b">
        <v>1</v>
      </c>
      <c r="C1843" s="33">
        <f t="shared" si="64"/>
        <v>12</v>
      </c>
      <c r="D1843" s="33" t="s">
        <v>109</v>
      </c>
      <c r="E1843" s="33" t="s">
        <v>786</v>
      </c>
      <c r="F1843" s="33" t="s">
        <v>14270</v>
      </c>
      <c r="G1843" s="33" t="str">
        <f t="shared" si="66"/>
        <v>경기원흥동</v>
      </c>
      <c r="H1843" s="33" t="s">
        <v>10781</v>
      </c>
    </row>
    <row r="1844" spans="1:8">
      <c r="A1844" s="33" t="s">
        <v>14271</v>
      </c>
      <c r="B1844" s="34" t="b">
        <v>1</v>
      </c>
      <c r="C1844" s="33">
        <f t="shared" si="64"/>
        <v>12</v>
      </c>
      <c r="D1844" s="33" t="s">
        <v>109</v>
      </c>
      <c r="E1844" s="33" t="s">
        <v>786</v>
      </c>
      <c r="F1844" s="33" t="s">
        <v>14272</v>
      </c>
      <c r="G1844" s="33" t="str">
        <f t="shared" si="66"/>
        <v>경기도내동</v>
      </c>
      <c r="H1844" s="33" t="s">
        <v>10781</v>
      </c>
    </row>
    <row r="1845" spans="1:8">
      <c r="A1845" s="33" t="s">
        <v>14273</v>
      </c>
      <c r="B1845" s="34" t="b">
        <v>1</v>
      </c>
      <c r="C1845" s="33">
        <f t="shared" si="64"/>
        <v>12</v>
      </c>
      <c r="D1845" s="33" t="s">
        <v>109</v>
      </c>
      <c r="E1845" s="33" t="s">
        <v>786</v>
      </c>
      <c r="F1845" s="33" t="s">
        <v>14274</v>
      </c>
      <c r="G1845" s="33" t="str">
        <f t="shared" si="66"/>
        <v>경기성사동</v>
      </c>
      <c r="H1845" s="33" t="s">
        <v>10781</v>
      </c>
    </row>
    <row r="1846" spans="1:8">
      <c r="A1846" s="33" t="s">
        <v>14275</v>
      </c>
      <c r="B1846" s="34" t="b">
        <v>1</v>
      </c>
      <c r="C1846" s="33">
        <f t="shared" si="64"/>
        <v>12</v>
      </c>
      <c r="D1846" s="33" t="s">
        <v>109</v>
      </c>
      <c r="E1846" s="33" t="s">
        <v>786</v>
      </c>
      <c r="F1846" s="33" t="s">
        <v>14276</v>
      </c>
      <c r="G1846" s="33" t="str">
        <f t="shared" si="66"/>
        <v>경기북한동</v>
      </c>
      <c r="H1846" s="33" t="s">
        <v>10781</v>
      </c>
    </row>
    <row r="1847" spans="1:8">
      <c r="A1847" s="33" t="s">
        <v>14277</v>
      </c>
      <c r="B1847" s="34" t="b">
        <v>1</v>
      </c>
      <c r="C1847" s="33">
        <f t="shared" si="64"/>
        <v>12</v>
      </c>
      <c r="D1847" s="33" t="s">
        <v>109</v>
      </c>
      <c r="E1847" s="33" t="s">
        <v>786</v>
      </c>
      <c r="F1847" s="33" t="s">
        <v>10790</v>
      </c>
      <c r="G1847" s="33" t="str">
        <f t="shared" si="66"/>
        <v>경기효자동</v>
      </c>
      <c r="H1847" s="33" t="s">
        <v>10781</v>
      </c>
    </row>
    <row r="1848" spans="1:8">
      <c r="A1848" s="33" t="s">
        <v>14278</v>
      </c>
      <c r="B1848" s="34" t="b">
        <v>1</v>
      </c>
      <c r="C1848" s="33">
        <f t="shared" si="64"/>
        <v>12</v>
      </c>
      <c r="D1848" s="33" t="s">
        <v>109</v>
      </c>
      <c r="E1848" s="33" t="s">
        <v>786</v>
      </c>
      <c r="F1848" s="33" t="s">
        <v>14279</v>
      </c>
      <c r="G1848" s="33" t="str">
        <f t="shared" si="66"/>
        <v>경기지축동</v>
      </c>
      <c r="H1848" s="33" t="s">
        <v>10781</v>
      </c>
    </row>
    <row r="1849" spans="1:8">
      <c r="A1849" s="33" t="s">
        <v>14280</v>
      </c>
      <c r="B1849" s="34" t="b">
        <v>1</v>
      </c>
      <c r="C1849" s="33">
        <f t="shared" si="64"/>
        <v>12</v>
      </c>
      <c r="D1849" s="33" t="s">
        <v>109</v>
      </c>
      <c r="E1849" s="33" t="s">
        <v>786</v>
      </c>
      <c r="F1849" s="33" t="s">
        <v>11705</v>
      </c>
      <c r="G1849" s="33" t="str">
        <f t="shared" si="66"/>
        <v>경기오금동</v>
      </c>
      <c r="H1849" s="33" t="s">
        <v>10781</v>
      </c>
    </row>
    <row r="1850" spans="1:8">
      <c r="A1850" s="33" t="s">
        <v>14281</v>
      </c>
      <c r="B1850" s="34" t="b">
        <v>1</v>
      </c>
      <c r="C1850" s="33">
        <f t="shared" si="64"/>
        <v>12</v>
      </c>
      <c r="D1850" s="33" t="s">
        <v>109</v>
      </c>
      <c r="E1850" s="33" t="s">
        <v>786</v>
      </c>
      <c r="F1850" s="33" t="s">
        <v>14282</v>
      </c>
      <c r="G1850" s="33" t="str">
        <f t="shared" si="66"/>
        <v>경기삼송동</v>
      </c>
      <c r="H1850" s="33" t="s">
        <v>10781</v>
      </c>
    </row>
    <row r="1851" spans="1:8">
      <c r="A1851" s="33" t="s">
        <v>14283</v>
      </c>
      <c r="B1851" s="34" t="b">
        <v>1</v>
      </c>
      <c r="C1851" s="33">
        <f t="shared" si="64"/>
        <v>12</v>
      </c>
      <c r="D1851" s="33" t="s">
        <v>109</v>
      </c>
      <c r="E1851" s="33" t="s">
        <v>786</v>
      </c>
      <c r="F1851" s="33" t="s">
        <v>12177</v>
      </c>
      <c r="G1851" s="33" t="str">
        <f t="shared" si="66"/>
        <v>경기동산동</v>
      </c>
      <c r="H1851" s="33" t="s">
        <v>10781</v>
      </c>
    </row>
    <row r="1852" spans="1:8">
      <c r="A1852" s="33" t="s">
        <v>14284</v>
      </c>
      <c r="B1852" s="34" t="b">
        <v>1</v>
      </c>
      <c r="C1852" s="33">
        <f t="shared" si="64"/>
        <v>12</v>
      </c>
      <c r="D1852" s="33" t="s">
        <v>109</v>
      </c>
      <c r="E1852" s="33" t="s">
        <v>786</v>
      </c>
      <c r="F1852" s="33" t="s">
        <v>11241</v>
      </c>
      <c r="G1852" s="33" t="str">
        <f t="shared" si="66"/>
        <v>경기용두동</v>
      </c>
      <c r="H1852" s="33" t="s">
        <v>10781</v>
      </c>
    </row>
    <row r="1853" spans="1:8">
      <c r="A1853" s="33" t="s">
        <v>14285</v>
      </c>
      <c r="B1853" s="34" t="b">
        <v>1</v>
      </c>
      <c r="C1853" s="33">
        <f t="shared" si="64"/>
        <v>12</v>
      </c>
      <c r="D1853" s="33" t="s">
        <v>109</v>
      </c>
      <c r="E1853" s="33" t="s">
        <v>786</v>
      </c>
      <c r="F1853" s="33" t="s">
        <v>14286</v>
      </c>
      <c r="G1853" s="33" t="str">
        <f t="shared" si="66"/>
        <v>경기벽제동</v>
      </c>
      <c r="H1853" s="33" t="s">
        <v>10781</v>
      </c>
    </row>
    <row r="1854" spans="1:8">
      <c r="A1854" s="33" t="s">
        <v>14287</v>
      </c>
      <c r="B1854" s="34" t="b">
        <v>1</v>
      </c>
      <c r="C1854" s="33">
        <f t="shared" si="64"/>
        <v>12</v>
      </c>
      <c r="D1854" s="33" t="s">
        <v>109</v>
      </c>
      <c r="E1854" s="33" t="s">
        <v>786</v>
      </c>
      <c r="F1854" s="33" t="s">
        <v>14288</v>
      </c>
      <c r="G1854" s="33" t="str">
        <f t="shared" si="66"/>
        <v>경기선유동</v>
      </c>
      <c r="H1854" s="33" t="s">
        <v>10781</v>
      </c>
    </row>
    <row r="1855" spans="1:8">
      <c r="A1855" s="33" t="s">
        <v>14289</v>
      </c>
      <c r="B1855" s="34" t="b">
        <v>1</v>
      </c>
      <c r="C1855" s="33">
        <f t="shared" si="64"/>
        <v>12</v>
      </c>
      <c r="D1855" s="33" t="s">
        <v>109</v>
      </c>
      <c r="E1855" s="33" t="s">
        <v>786</v>
      </c>
      <c r="F1855" s="33" t="s">
        <v>14290</v>
      </c>
      <c r="G1855" s="33" t="str">
        <f t="shared" si="66"/>
        <v>경기고양동</v>
      </c>
      <c r="H1855" s="33" t="s">
        <v>10781</v>
      </c>
    </row>
    <row r="1856" spans="1:8">
      <c r="A1856" s="33" t="s">
        <v>14291</v>
      </c>
      <c r="B1856" s="34" t="b">
        <v>1</v>
      </c>
      <c r="C1856" s="33">
        <f t="shared" si="64"/>
        <v>12</v>
      </c>
      <c r="D1856" s="33" t="s">
        <v>109</v>
      </c>
      <c r="E1856" s="33" t="s">
        <v>786</v>
      </c>
      <c r="F1856" s="33" t="s">
        <v>14292</v>
      </c>
      <c r="G1856" s="33" t="str">
        <f t="shared" si="66"/>
        <v>경기대자동</v>
      </c>
      <c r="H1856" s="33" t="s">
        <v>10781</v>
      </c>
    </row>
    <row r="1857" spans="1:8">
      <c r="A1857" s="33" t="s">
        <v>14293</v>
      </c>
      <c r="B1857" s="34" t="b">
        <v>1</v>
      </c>
      <c r="C1857" s="33">
        <f t="shared" si="64"/>
        <v>12</v>
      </c>
      <c r="D1857" s="33" t="s">
        <v>109</v>
      </c>
      <c r="E1857" s="33" t="s">
        <v>786</v>
      </c>
      <c r="F1857" s="33" t="s">
        <v>14294</v>
      </c>
      <c r="G1857" s="33" t="str">
        <f t="shared" si="66"/>
        <v>경기관산동</v>
      </c>
      <c r="H1857" s="33" t="s">
        <v>10781</v>
      </c>
    </row>
    <row r="1858" spans="1:8">
      <c r="A1858" s="33" t="s">
        <v>14295</v>
      </c>
      <c r="B1858" s="34" t="b">
        <v>1</v>
      </c>
      <c r="C1858" s="33">
        <f t="shared" ref="C1858:C1921" si="67">_xlfn.XLOOKUP(D1858,I:I,J:J)</f>
        <v>12</v>
      </c>
      <c r="D1858" s="33" t="s">
        <v>109</v>
      </c>
      <c r="E1858" s="33" t="s">
        <v>786</v>
      </c>
      <c r="F1858" s="33" t="s">
        <v>14296</v>
      </c>
      <c r="G1858" s="33" t="str">
        <f t="shared" si="66"/>
        <v>경기내유동</v>
      </c>
      <c r="H1858" s="33" t="s">
        <v>10781</v>
      </c>
    </row>
    <row r="1859" spans="1:8">
      <c r="A1859" s="33" t="s">
        <v>14297</v>
      </c>
      <c r="B1859" s="34" t="b">
        <v>1</v>
      </c>
      <c r="C1859" s="33">
        <f t="shared" si="67"/>
        <v>12</v>
      </c>
      <c r="D1859" s="33" t="s">
        <v>109</v>
      </c>
      <c r="E1859" s="33" t="s">
        <v>786</v>
      </c>
      <c r="F1859" s="33" t="s">
        <v>14298</v>
      </c>
      <c r="G1859" s="33" t="str">
        <f t="shared" si="66"/>
        <v>경기토당동</v>
      </c>
      <c r="H1859" s="33" t="s">
        <v>10781</v>
      </c>
    </row>
    <row r="1860" spans="1:8">
      <c r="A1860" s="33" t="s">
        <v>14299</v>
      </c>
      <c r="B1860" s="34" t="b">
        <v>1</v>
      </c>
      <c r="C1860" s="33">
        <f t="shared" si="67"/>
        <v>12</v>
      </c>
      <c r="D1860" s="33" t="s">
        <v>109</v>
      </c>
      <c r="E1860" s="33" t="s">
        <v>786</v>
      </c>
      <c r="F1860" s="33" t="s">
        <v>11652</v>
      </c>
      <c r="G1860" s="33" t="str">
        <f t="shared" si="66"/>
        <v>경기내곡동</v>
      </c>
      <c r="H1860" s="33" t="s">
        <v>10781</v>
      </c>
    </row>
    <row r="1861" spans="1:8">
      <c r="A1861" s="33" t="s">
        <v>14300</v>
      </c>
      <c r="B1861" s="34" t="b">
        <v>1</v>
      </c>
      <c r="C1861" s="33">
        <f t="shared" si="67"/>
        <v>12</v>
      </c>
      <c r="D1861" s="33" t="s">
        <v>109</v>
      </c>
      <c r="E1861" s="33" t="s">
        <v>786</v>
      </c>
      <c r="F1861" s="33" t="s">
        <v>14029</v>
      </c>
      <c r="G1861" s="33" t="str">
        <f t="shared" si="66"/>
        <v>경기대장동</v>
      </c>
      <c r="H1861" s="33" t="s">
        <v>10781</v>
      </c>
    </row>
    <row r="1862" spans="1:8">
      <c r="A1862" s="33" t="s">
        <v>14301</v>
      </c>
      <c r="B1862" s="34" t="b">
        <v>1</v>
      </c>
      <c r="C1862" s="33">
        <f t="shared" si="67"/>
        <v>12</v>
      </c>
      <c r="D1862" s="33" t="s">
        <v>109</v>
      </c>
      <c r="E1862" s="33" t="s">
        <v>786</v>
      </c>
      <c r="F1862" s="33" t="s">
        <v>12870</v>
      </c>
      <c r="G1862" s="33" t="str">
        <f t="shared" si="66"/>
        <v>경기화정동</v>
      </c>
      <c r="H1862" s="33" t="s">
        <v>10781</v>
      </c>
    </row>
    <row r="1863" spans="1:8">
      <c r="A1863" s="33" t="s">
        <v>14302</v>
      </c>
      <c r="B1863" s="34" t="b">
        <v>1</v>
      </c>
      <c r="C1863" s="33">
        <f t="shared" si="67"/>
        <v>12</v>
      </c>
      <c r="D1863" s="33" t="s">
        <v>109</v>
      </c>
      <c r="E1863" s="33" t="s">
        <v>786</v>
      </c>
      <c r="F1863" s="33" t="s">
        <v>14303</v>
      </c>
      <c r="G1863" s="33" t="str">
        <f t="shared" si="66"/>
        <v>경기강매동</v>
      </c>
      <c r="H1863" s="33" t="s">
        <v>10781</v>
      </c>
    </row>
    <row r="1864" spans="1:8">
      <c r="A1864" s="33" t="s">
        <v>14304</v>
      </c>
      <c r="B1864" s="34" t="b">
        <v>1</v>
      </c>
      <c r="C1864" s="33">
        <f t="shared" si="67"/>
        <v>12</v>
      </c>
      <c r="D1864" s="33" t="s">
        <v>109</v>
      </c>
      <c r="E1864" s="33" t="s">
        <v>786</v>
      </c>
      <c r="F1864" s="33" t="s">
        <v>14305</v>
      </c>
      <c r="G1864" s="33" t="str">
        <f t="shared" si="66"/>
        <v>경기행주내동</v>
      </c>
      <c r="H1864" s="33" t="s">
        <v>10781</v>
      </c>
    </row>
    <row r="1865" spans="1:8">
      <c r="A1865" s="33" t="s">
        <v>14306</v>
      </c>
      <c r="B1865" s="34" t="b">
        <v>1</v>
      </c>
      <c r="C1865" s="33">
        <f t="shared" si="67"/>
        <v>12</v>
      </c>
      <c r="D1865" s="33" t="s">
        <v>109</v>
      </c>
      <c r="E1865" s="33" t="s">
        <v>786</v>
      </c>
      <c r="F1865" s="33" t="s">
        <v>14307</v>
      </c>
      <c r="G1865" s="33" t="str">
        <f t="shared" si="66"/>
        <v>경기행주외동</v>
      </c>
      <c r="H1865" s="33" t="s">
        <v>10781</v>
      </c>
    </row>
    <row r="1866" spans="1:8">
      <c r="A1866" s="33" t="s">
        <v>14308</v>
      </c>
      <c r="B1866" s="34" t="b">
        <v>1</v>
      </c>
      <c r="C1866" s="33">
        <f t="shared" si="67"/>
        <v>12</v>
      </c>
      <c r="D1866" s="33" t="s">
        <v>109</v>
      </c>
      <c r="E1866" s="33" t="s">
        <v>786</v>
      </c>
      <c r="F1866" s="33" t="s">
        <v>11986</v>
      </c>
      <c r="G1866" s="33" t="str">
        <f t="shared" si="66"/>
        <v>경기신평동</v>
      </c>
      <c r="H1866" s="33" t="s">
        <v>10781</v>
      </c>
    </row>
    <row r="1867" spans="1:8">
      <c r="A1867" s="33" t="s">
        <v>14309</v>
      </c>
      <c r="B1867" s="34" t="b">
        <v>1</v>
      </c>
      <c r="C1867" s="33">
        <f t="shared" si="67"/>
        <v>12</v>
      </c>
      <c r="D1867" s="33" t="s">
        <v>109</v>
      </c>
      <c r="E1867" s="33" t="s">
        <v>786</v>
      </c>
      <c r="F1867" s="33" t="s">
        <v>14310</v>
      </c>
      <c r="G1867" s="33" t="str">
        <f t="shared" si="66"/>
        <v>경기행신동</v>
      </c>
      <c r="H1867" s="33" t="s">
        <v>10781</v>
      </c>
    </row>
    <row r="1868" spans="1:8">
      <c r="A1868" s="33" t="s">
        <v>14311</v>
      </c>
      <c r="B1868" s="34" t="b">
        <v>1</v>
      </c>
      <c r="C1868" s="33">
        <f t="shared" si="67"/>
        <v>12</v>
      </c>
      <c r="D1868" s="33" t="s">
        <v>109</v>
      </c>
      <c r="E1868" s="33" t="s">
        <v>786</v>
      </c>
      <c r="F1868" s="33" t="s">
        <v>12039</v>
      </c>
      <c r="G1868" s="33" t="str">
        <f t="shared" si="66"/>
        <v>경기화전동</v>
      </c>
      <c r="H1868" s="33" t="s">
        <v>10781</v>
      </c>
    </row>
    <row r="1869" spans="1:8">
      <c r="A1869" s="33" t="s">
        <v>14312</v>
      </c>
      <c r="B1869" s="34" t="b">
        <v>1</v>
      </c>
      <c r="C1869" s="33">
        <f t="shared" si="67"/>
        <v>12</v>
      </c>
      <c r="D1869" s="33" t="s">
        <v>109</v>
      </c>
      <c r="E1869" s="33" t="s">
        <v>786</v>
      </c>
      <c r="F1869" s="33" t="s">
        <v>14313</v>
      </c>
      <c r="G1869" s="33" t="str">
        <f t="shared" si="66"/>
        <v>경기현천동</v>
      </c>
      <c r="H1869" s="33" t="s">
        <v>10781</v>
      </c>
    </row>
    <row r="1870" spans="1:8">
      <c r="A1870" s="33" t="s">
        <v>14314</v>
      </c>
      <c r="B1870" s="34" t="b">
        <v>1</v>
      </c>
      <c r="C1870" s="33">
        <f t="shared" si="67"/>
        <v>12</v>
      </c>
      <c r="D1870" s="33" t="s">
        <v>109</v>
      </c>
      <c r="E1870" s="33" t="s">
        <v>786</v>
      </c>
      <c r="F1870" s="33" t="s">
        <v>14315</v>
      </c>
      <c r="G1870" s="33" t="str">
        <f t="shared" si="66"/>
        <v>경기덕은동</v>
      </c>
      <c r="H1870" s="33" t="s">
        <v>10781</v>
      </c>
    </row>
    <row r="1871" spans="1:8">
      <c r="A1871" s="33" t="s">
        <v>14316</v>
      </c>
      <c r="B1871" s="34" t="b">
        <v>1</v>
      </c>
      <c r="C1871" s="33">
        <f t="shared" si="67"/>
        <v>12</v>
      </c>
      <c r="D1871" s="33" t="s">
        <v>109</v>
      </c>
      <c r="E1871" s="33" t="s">
        <v>786</v>
      </c>
      <c r="F1871" s="33" t="s">
        <v>14317</v>
      </c>
      <c r="G1871" s="33" t="str">
        <f t="shared" si="66"/>
        <v>경기향동동</v>
      </c>
      <c r="H1871" s="33" t="s">
        <v>10781</v>
      </c>
    </row>
    <row r="1872" spans="1:8">
      <c r="A1872" s="33" t="s">
        <v>14318</v>
      </c>
      <c r="B1872" s="34" t="b">
        <v>1</v>
      </c>
      <c r="C1872" s="33">
        <f t="shared" si="67"/>
        <v>12</v>
      </c>
      <c r="D1872" s="33" t="s">
        <v>109</v>
      </c>
      <c r="E1872" s="33" t="s">
        <v>797</v>
      </c>
      <c r="F1872" s="33" t="s">
        <v>14319</v>
      </c>
      <c r="G1872" s="33" t="str">
        <f t="shared" si="66"/>
        <v>경기식사동</v>
      </c>
      <c r="H1872" s="33" t="s">
        <v>10781</v>
      </c>
    </row>
    <row r="1873" spans="1:8">
      <c r="A1873" s="33" t="s">
        <v>14320</v>
      </c>
      <c r="B1873" s="34" t="b">
        <v>1</v>
      </c>
      <c r="C1873" s="33">
        <f t="shared" si="67"/>
        <v>12</v>
      </c>
      <c r="D1873" s="33" t="s">
        <v>109</v>
      </c>
      <c r="E1873" s="33" t="s">
        <v>797</v>
      </c>
      <c r="F1873" s="33" t="s">
        <v>12588</v>
      </c>
      <c r="G1873" s="33" t="str">
        <f t="shared" si="66"/>
        <v>경기중산동</v>
      </c>
      <c r="H1873" s="33" t="s">
        <v>10781</v>
      </c>
    </row>
    <row r="1874" spans="1:8">
      <c r="A1874" s="33" t="s">
        <v>14321</v>
      </c>
      <c r="B1874" s="34" t="b">
        <v>1</v>
      </c>
      <c r="C1874" s="33">
        <f t="shared" si="67"/>
        <v>12</v>
      </c>
      <c r="D1874" s="33" t="s">
        <v>109</v>
      </c>
      <c r="E1874" s="33" t="s">
        <v>797</v>
      </c>
      <c r="F1874" s="33" t="s">
        <v>14322</v>
      </c>
      <c r="G1874" s="33" t="str">
        <f t="shared" si="66"/>
        <v>경기정발산동</v>
      </c>
      <c r="H1874" s="33" t="s">
        <v>10781</v>
      </c>
    </row>
    <row r="1875" spans="1:8">
      <c r="A1875" s="33" t="s">
        <v>14323</v>
      </c>
      <c r="B1875" s="34" t="b">
        <v>1</v>
      </c>
      <c r="C1875" s="33">
        <f t="shared" si="67"/>
        <v>12</v>
      </c>
      <c r="D1875" s="33" t="s">
        <v>109</v>
      </c>
      <c r="E1875" s="33" t="s">
        <v>797</v>
      </c>
      <c r="F1875" s="33" t="s">
        <v>14324</v>
      </c>
      <c r="G1875" s="33" t="str">
        <f t="shared" si="66"/>
        <v>경기장항동</v>
      </c>
      <c r="H1875" s="33" t="s">
        <v>10781</v>
      </c>
    </row>
    <row r="1876" spans="1:8">
      <c r="A1876" s="33" t="s">
        <v>14325</v>
      </c>
      <c r="B1876" s="34" t="b">
        <v>1</v>
      </c>
      <c r="C1876" s="33">
        <f t="shared" si="67"/>
        <v>12</v>
      </c>
      <c r="D1876" s="33" t="s">
        <v>109</v>
      </c>
      <c r="E1876" s="33" t="s">
        <v>797</v>
      </c>
      <c r="F1876" s="33" t="s">
        <v>14326</v>
      </c>
      <c r="G1876" s="33" t="str">
        <f t="shared" si="66"/>
        <v>경기마두동</v>
      </c>
      <c r="H1876" s="33" t="s">
        <v>10781</v>
      </c>
    </row>
    <row r="1877" spans="1:8">
      <c r="A1877" s="33" t="s">
        <v>14327</v>
      </c>
      <c r="B1877" s="34" t="b">
        <v>1</v>
      </c>
      <c r="C1877" s="33">
        <f t="shared" si="67"/>
        <v>12</v>
      </c>
      <c r="D1877" s="33" t="s">
        <v>109</v>
      </c>
      <c r="E1877" s="33" t="s">
        <v>797</v>
      </c>
      <c r="F1877" s="33" t="s">
        <v>12717</v>
      </c>
      <c r="G1877" s="33" t="str">
        <f t="shared" si="66"/>
        <v>경기백석동</v>
      </c>
      <c r="H1877" s="33" t="s">
        <v>10781</v>
      </c>
    </row>
    <row r="1878" spans="1:8">
      <c r="A1878" s="33" t="s">
        <v>14328</v>
      </c>
      <c r="B1878" s="34" t="b">
        <v>1</v>
      </c>
      <c r="C1878" s="33">
        <f t="shared" si="67"/>
        <v>12</v>
      </c>
      <c r="D1878" s="33" t="s">
        <v>109</v>
      </c>
      <c r="E1878" s="33" t="s">
        <v>797</v>
      </c>
      <c r="F1878" s="33" t="s">
        <v>14329</v>
      </c>
      <c r="G1878" s="33" t="str">
        <f t="shared" si="66"/>
        <v>경기풍동</v>
      </c>
      <c r="H1878" s="33" t="s">
        <v>10781</v>
      </c>
    </row>
    <row r="1879" spans="1:8">
      <c r="A1879" s="33" t="s">
        <v>14330</v>
      </c>
      <c r="B1879" s="34" t="b">
        <v>1</v>
      </c>
      <c r="C1879" s="33">
        <f t="shared" si="67"/>
        <v>12</v>
      </c>
      <c r="D1879" s="33" t="s">
        <v>109</v>
      </c>
      <c r="E1879" s="33" t="s">
        <v>797</v>
      </c>
      <c r="F1879" s="33" t="s">
        <v>14331</v>
      </c>
      <c r="G1879" s="33" t="str">
        <f t="shared" si="66"/>
        <v>경기산황동</v>
      </c>
      <c r="H1879" s="33" t="s">
        <v>10781</v>
      </c>
    </row>
    <row r="1880" spans="1:8">
      <c r="A1880" s="33" t="s">
        <v>14332</v>
      </c>
      <c r="B1880" s="34" t="b">
        <v>1</v>
      </c>
      <c r="C1880" s="33">
        <f t="shared" si="67"/>
        <v>12</v>
      </c>
      <c r="D1880" s="33" t="s">
        <v>109</v>
      </c>
      <c r="E1880" s="33" t="s">
        <v>797</v>
      </c>
      <c r="F1880" s="33" t="s">
        <v>14333</v>
      </c>
      <c r="G1880" s="33" t="str">
        <f t="shared" si="66"/>
        <v>경기사리현동</v>
      </c>
      <c r="H1880" s="33" t="s">
        <v>10781</v>
      </c>
    </row>
    <row r="1881" spans="1:8">
      <c r="A1881" s="33" t="s">
        <v>14334</v>
      </c>
      <c r="B1881" s="34" t="b">
        <v>1</v>
      </c>
      <c r="C1881" s="33">
        <f t="shared" si="67"/>
        <v>12</v>
      </c>
      <c r="D1881" s="33" t="s">
        <v>109</v>
      </c>
      <c r="E1881" s="33" t="s">
        <v>797</v>
      </c>
      <c r="F1881" s="33" t="s">
        <v>14335</v>
      </c>
      <c r="G1881" s="33" t="str">
        <f t="shared" si="66"/>
        <v>경기지영동</v>
      </c>
      <c r="H1881" s="33" t="s">
        <v>10781</v>
      </c>
    </row>
    <row r="1882" spans="1:8">
      <c r="A1882" s="33" t="s">
        <v>14336</v>
      </c>
      <c r="B1882" s="34" t="b">
        <v>1</v>
      </c>
      <c r="C1882" s="33">
        <f t="shared" si="67"/>
        <v>12</v>
      </c>
      <c r="D1882" s="33" t="s">
        <v>109</v>
      </c>
      <c r="E1882" s="33" t="s">
        <v>797</v>
      </c>
      <c r="F1882" s="33" t="s">
        <v>14337</v>
      </c>
      <c r="G1882" s="33" t="str">
        <f t="shared" si="66"/>
        <v>경기설문동</v>
      </c>
      <c r="H1882" s="33" t="s">
        <v>10781</v>
      </c>
    </row>
    <row r="1883" spans="1:8">
      <c r="A1883" s="33" t="s">
        <v>14338</v>
      </c>
      <c r="B1883" s="34" t="b">
        <v>1</v>
      </c>
      <c r="C1883" s="33">
        <f t="shared" si="67"/>
        <v>12</v>
      </c>
      <c r="D1883" s="33" t="s">
        <v>109</v>
      </c>
      <c r="E1883" s="33" t="s">
        <v>797</v>
      </c>
      <c r="F1883" s="33" t="s">
        <v>14339</v>
      </c>
      <c r="G1883" s="33" t="str">
        <f t="shared" si="66"/>
        <v>경기문봉동</v>
      </c>
      <c r="H1883" s="33" t="s">
        <v>10781</v>
      </c>
    </row>
    <row r="1884" spans="1:8">
      <c r="A1884" s="33" t="s">
        <v>14340</v>
      </c>
      <c r="B1884" s="34" t="b">
        <v>1</v>
      </c>
      <c r="C1884" s="33">
        <f t="shared" si="67"/>
        <v>12</v>
      </c>
      <c r="D1884" s="33" t="s">
        <v>109</v>
      </c>
      <c r="E1884" s="33" t="s">
        <v>797</v>
      </c>
      <c r="F1884" s="33" t="s">
        <v>14341</v>
      </c>
      <c r="G1884" s="33" t="str">
        <f t="shared" si="66"/>
        <v>경기성석동</v>
      </c>
      <c r="H1884" s="33" t="s">
        <v>10781</v>
      </c>
    </row>
    <row r="1885" spans="1:8">
      <c r="A1885" s="33" t="s">
        <v>14342</v>
      </c>
      <c r="B1885" s="34" t="b">
        <v>1</v>
      </c>
      <c r="C1885" s="33">
        <f t="shared" si="67"/>
        <v>12</v>
      </c>
      <c r="D1885" s="33" t="s">
        <v>109</v>
      </c>
      <c r="E1885" s="33" t="s">
        <v>2697</v>
      </c>
      <c r="F1885" s="33" t="s">
        <v>13534</v>
      </c>
      <c r="G1885" s="33" t="str">
        <f t="shared" ref="G1885:G1916" si="68">D1885&amp;F1885</f>
        <v>경기일산동</v>
      </c>
      <c r="H1885" s="33" t="s">
        <v>10781</v>
      </c>
    </row>
    <row r="1886" spans="1:8">
      <c r="A1886" s="33" t="s">
        <v>14343</v>
      </c>
      <c r="B1886" s="34" t="b">
        <v>1</v>
      </c>
      <c r="C1886" s="33">
        <f t="shared" si="67"/>
        <v>12</v>
      </c>
      <c r="D1886" s="33" t="s">
        <v>109</v>
      </c>
      <c r="E1886" s="33" t="s">
        <v>2697</v>
      </c>
      <c r="F1886" s="33" t="s">
        <v>14344</v>
      </c>
      <c r="G1886" s="33" t="str">
        <f t="shared" si="68"/>
        <v>경기주엽동</v>
      </c>
      <c r="H1886" s="33" t="s">
        <v>10781</v>
      </c>
    </row>
    <row r="1887" spans="1:8">
      <c r="A1887" s="33" t="s">
        <v>14345</v>
      </c>
      <c r="B1887" s="34" t="b">
        <v>1</v>
      </c>
      <c r="C1887" s="33">
        <f t="shared" si="67"/>
        <v>12</v>
      </c>
      <c r="D1887" s="33" t="s">
        <v>109</v>
      </c>
      <c r="E1887" s="33" t="s">
        <v>2697</v>
      </c>
      <c r="F1887" s="33" t="s">
        <v>14346</v>
      </c>
      <c r="G1887" s="33" t="str">
        <f t="shared" si="68"/>
        <v>경기탄현동</v>
      </c>
      <c r="H1887" s="33" t="s">
        <v>10781</v>
      </c>
    </row>
    <row r="1888" spans="1:8">
      <c r="A1888" s="33" t="s">
        <v>14347</v>
      </c>
      <c r="B1888" s="34" t="b">
        <v>1</v>
      </c>
      <c r="C1888" s="33">
        <f t="shared" si="67"/>
        <v>12</v>
      </c>
      <c r="D1888" s="33" t="s">
        <v>109</v>
      </c>
      <c r="E1888" s="33" t="s">
        <v>2697</v>
      </c>
      <c r="F1888" s="33" t="s">
        <v>13426</v>
      </c>
      <c r="G1888" s="33" t="str">
        <f t="shared" si="68"/>
        <v>경기대화동</v>
      </c>
      <c r="H1888" s="33" t="s">
        <v>10781</v>
      </c>
    </row>
    <row r="1889" spans="1:8">
      <c r="A1889" s="33" t="s">
        <v>14348</v>
      </c>
      <c r="B1889" s="34" t="b">
        <v>1</v>
      </c>
      <c r="C1889" s="33">
        <f t="shared" si="67"/>
        <v>12</v>
      </c>
      <c r="D1889" s="33" t="s">
        <v>109</v>
      </c>
      <c r="E1889" s="33" t="s">
        <v>2697</v>
      </c>
      <c r="F1889" s="33" t="s">
        <v>14349</v>
      </c>
      <c r="G1889" s="33" t="str">
        <f t="shared" si="68"/>
        <v>경기덕이동</v>
      </c>
      <c r="H1889" s="33" t="s">
        <v>10781</v>
      </c>
    </row>
    <row r="1890" spans="1:8">
      <c r="A1890" s="33" t="s">
        <v>14350</v>
      </c>
      <c r="B1890" s="34" t="b">
        <v>1</v>
      </c>
      <c r="C1890" s="33">
        <f t="shared" si="67"/>
        <v>12</v>
      </c>
      <c r="D1890" s="33" t="s">
        <v>109</v>
      </c>
      <c r="E1890" s="33" t="s">
        <v>2697</v>
      </c>
      <c r="F1890" s="33" t="s">
        <v>12738</v>
      </c>
      <c r="G1890" s="33" t="str">
        <f t="shared" si="68"/>
        <v>경기가좌동</v>
      </c>
      <c r="H1890" s="33" t="s">
        <v>10781</v>
      </c>
    </row>
    <row r="1891" spans="1:8">
      <c r="A1891" s="33" t="s">
        <v>14351</v>
      </c>
      <c r="B1891" s="34" t="b">
        <v>1</v>
      </c>
      <c r="C1891" s="33">
        <f t="shared" si="67"/>
        <v>12</v>
      </c>
      <c r="D1891" s="33" t="s">
        <v>109</v>
      </c>
      <c r="E1891" s="33" t="s">
        <v>2697</v>
      </c>
      <c r="F1891" s="33" t="s">
        <v>11383</v>
      </c>
      <c r="G1891" s="33" t="str">
        <f t="shared" si="68"/>
        <v>경기구산동</v>
      </c>
      <c r="H1891" s="33" t="s">
        <v>10781</v>
      </c>
    </row>
    <row r="1892" spans="1:8">
      <c r="A1892" s="33" t="s">
        <v>14352</v>
      </c>
      <c r="B1892" s="34" t="b">
        <v>1</v>
      </c>
      <c r="C1892" s="33">
        <f t="shared" si="67"/>
        <v>12</v>
      </c>
      <c r="D1892" s="33" t="s">
        <v>109</v>
      </c>
      <c r="E1892" s="33" t="s">
        <v>2697</v>
      </c>
      <c r="F1892" s="33" t="s">
        <v>14353</v>
      </c>
      <c r="G1892" s="33" t="str">
        <f t="shared" si="68"/>
        <v>경기법곳동</v>
      </c>
      <c r="H1892" s="33" t="s">
        <v>10781</v>
      </c>
    </row>
    <row r="1893" spans="1:8">
      <c r="A1893" s="33" t="s">
        <v>14354</v>
      </c>
      <c r="B1893" s="34" t="b">
        <v>1</v>
      </c>
      <c r="C1893" s="33">
        <f t="shared" si="67"/>
        <v>12</v>
      </c>
      <c r="D1893" s="33" t="s">
        <v>109</v>
      </c>
      <c r="E1893" s="33" t="s">
        <v>809</v>
      </c>
      <c r="F1893" s="33" t="s">
        <v>14355</v>
      </c>
      <c r="G1893" s="33" t="str">
        <f t="shared" si="68"/>
        <v>경기관문동</v>
      </c>
      <c r="H1893" s="33" t="s">
        <v>10781</v>
      </c>
    </row>
    <row r="1894" spans="1:8">
      <c r="A1894" s="33" t="s">
        <v>14356</v>
      </c>
      <c r="B1894" s="34" t="b">
        <v>1</v>
      </c>
      <c r="C1894" s="33">
        <f t="shared" si="67"/>
        <v>12</v>
      </c>
      <c r="D1894" s="33" t="s">
        <v>109</v>
      </c>
      <c r="E1894" s="33" t="s">
        <v>809</v>
      </c>
      <c r="F1894" s="33" t="s">
        <v>14357</v>
      </c>
      <c r="G1894" s="33" t="str">
        <f t="shared" si="68"/>
        <v>경기문원동</v>
      </c>
      <c r="H1894" s="33" t="s">
        <v>10781</v>
      </c>
    </row>
    <row r="1895" spans="1:8">
      <c r="A1895" s="33" t="s">
        <v>14358</v>
      </c>
      <c r="B1895" s="34" t="b">
        <v>1</v>
      </c>
      <c r="C1895" s="33">
        <f t="shared" si="67"/>
        <v>12</v>
      </c>
      <c r="D1895" s="33" t="s">
        <v>109</v>
      </c>
      <c r="E1895" s="33" t="s">
        <v>809</v>
      </c>
      <c r="F1895" s="33" t="s">
        <v>11381</v>
      </c>
      <c r="G1895" s="33" t="str">
        <f t="shared" si="68"/>
        <v>경기갈현동</v>
      </c>
      <c r="H1895" s="33" t="s">
        <v>10781</v>
      </c>
    </row>
    <row r="1896" spans="1:8">
      <c r="A1896" s="33" t="s">
        <v>14359</v>
      </c>
      <c r="B1896" s="34" t="b">
        <v>1</v>
      </c>
      <c r="C1896" s="33">
        <f t="shared" si="67"/>
        <v>12</v>
      </c>
      <c r="D1896" s="33" t="s">
        <v>109</v>
      </c>
      <c r="E1896" s="33" t="s">
        <v>809</v>
      </c>
      <c r="F1896" s="33" t="s">
        <v>14360</v>
      </c>
      <c r="G1896" s="33" t="str">
        <f t="shared" si="68"/>
        <v>경기막계동</v>
      </c>
      <c r="H1896" s="33" t="s">
        <v>10781</v>
      </c>
    </row>
    <row r="1897" spans="1:8">
      <c r="A1897" s="33" t="s">
        <v>14361</v>
      </c>
      <c r="B1897" s="34" t="b">
        <v>1</v>
      </c>
      <c r="C1897" s="33">
        <f t="shared" si="67"/>
        <v>12</v>
      </c>
      <c r="D1897" s="33" t="s">
        <v>109</v>
      </c>
      <c r="E1897" s="33" t="s">
        <v>809</v>
      </c>
      <c r="F1897" s="33" t="s">
        <v>14362</v>
      </c>
      <c r="G1897" s="33" t="str">
        <f t="shared" si="68"/>
        <v>경기과천동</v>
      </c>
      <c r="H1897" s="33" t="s">
        <v>10781</v>
      </c>
    </row>
    <row r="1898" spans="1:8">
      <c r="A1898" s="33" t="s">
        <v>14363</v>
      </c>
      <c r="B1898" s="34" t="b">
        <v>1</v>
      </c>
      <c r="C1898" s="33">
        <f t="shared" si="67"/>
        <v>12</v>
      </c>
      <c r="D1898" s="33" t="s">
        <v>109</v>
      </c>
      <c r="E1898" s="33" t="s">
        <v>809</v>
      </c>
      <c r="F1898" s="33" t="s">
        <v>14364</v>
      </c>
      <c r="G1898" s="33" t="str">
        <f t="shared" si="68"/>
        <v>경기주암동</v>
      </c>
      <c r="H1898" s="33" t="s">
        <v>10781</v>
      </c>
    </row>
    <row r="1899" spans="1:8">
      <c r="A1899" s="33" t="s">
        <v>14365</v>
      </c>
      <c r="B1899" s="34" t="b">
        <v>1</v>
      </c>
      <c r="C1899" s="33">
        <f t="shared" si="67"/>
        <v>12</v>
      </c>
      <c r="D1899" s="33" t="s">
        <v>109</v>
      </c>
      <c r="E1899" s="33" t="s">
        <v>809</v>
      </c>
      <c r="F1899" s="33" t="s">
        <v>13999</v>
      </c>
      <c r="G1899" s="33" t="str">
        <f t="shared" si="68"/>
        <v>경기중앙동</v>
      </c>
      <c r="H1899" s="33" t="s">
        <v>10781</v>
      </c>
    </row>
    <row r="1900" spans="1:8">
      <c r="A1900" s="33" t="s">
        <v>14366</v>
      </c>
      <c r="B1900" s="34" t="b">
        <v>1</v>
      </c>
      <c r="C1900" s="33">
        <f t="shared" si="67"/>
        <v>12</v>
      </c>
      <c r="D1900" s="33" t="s">
        <v>109</v>
      </c>
      <c r="E1900" s="33" t="s">
        <v>809</v>
      </c>
      <c r="F1900" s="33" t="s">
        <v>14367</v>
      </c>
      <c r="G1900" s="33" t="str">
        <f t="shared" si="68"/>
        <v>경기원문동</v>
      </c>
      <c r="H1900" s="33" t="s">
        <v>10781</v>
      </c>
    </row>
    <row r="1901" spans="1:8">
      <c r="A1901" s="33" t="s">
        <v>14368</v>
      </c>
      <c r="B1901" s="34" t="b">
        <v>1</v>
      </c>
      <c r="C1901" s="33">
        <f t="shared" si="67"/>
        <v>12</v>
      </c>
      <c r="D1901" s="33" t="s">
        <v>109</v>
      </c>
      <c r="E1901" s="33" t="s">
        <v>809</v>
      </c>
      <c r="F1901" s="33" t="s">
        <v>14369</v>
      </c>
      <c r="G1901" s="33" t="str">
        <f t="shared" si="68"/>
        <v>경기별양동</v>
      </c>
      <c r="H1901" s="33" t="s">
        <v>10781</v>
      </c>
    </row>
    <row r="1902" spans="1:8">
      <c r="A1902" s="33" t="s">
        <v>14370</v>
      </c>
      <c r="B1902" s="34" t="b">
        <v>1</v>
      </c>
      <c r="C1902" s="33">
        <f t="shared" si="67"/>
        <v>12</v>
      </c>
      <c r="D1902" s="33" t="s">
        <v>109</v>
      </c>
      <c r="E1902" s="33" t="s">
        <v>809</v>
      </c>
      <c r="F1902" s="33" t="s">
        <v>14371</v>
      </c>
      <c r="G1902" s="33" t="str">
        <f t="shared" si="68"/>
        <v>경기부림동</v>
      </c>
      <c r="H1902" s="33" t="s">
        <v>10781</v>
      </c>
    </row>
    <row r="1903" spans="1:8">
      <c r="A1903" s="33" t="s">
        <v>14372</v>
      </c>
      <c r="B1903" s="34" t="b">
        <v>1</v>
      </c>
      <c r="C1903" s="33">
        <f t="shared" si="67"/>
        <v>12</v>
      </c>
      <c r="D1903" s="33" t="s">
        <v>109</v>
      </c>
      <c r="E1903" s="33" t="s">
        <v>1499</v>
      </c>
      <c r="F1903" s="33" t="s">
        <v>14373</v>
      </c>
      <c r="G1903" s="33" t="str">
        <f t="shared" si="68"/>
        <v>경기갈매동</v>
      </c>
      <c r="H1903" s="33" t="s">
        <v>10781</v>
      </c>
    </row>
    <row r="1904" spans="1:8">
      <c r="A1904" s="33" t="s">
        <v>14374</v>
      </c>
      <c r="B1904" s="34" t="b">
        <v>1</v>
      </c>
      <c r="C1904" s="33">
        <f t="shared" si="67"/>
        <v>12</v>
      </c>
      <c r="D1904" s="33" t="s">
        <v>109</v>
      </c>
      <c r="E1904" s="33" t="s">
        <v>1499</v>
      </c>
      <c r="F1904" s="33" t="s">
        <v>14375</v>
      </c>
      <c r="G1904" s="33" t="str">
        <f t="shared" si="68"/>
        <v>경기사노동</v>
      </c>
      <c r="H1904" s="33" t="s">
        <v>10781</v>
      </c>
    </row>
    <row r="1905" spans="1:8">
      <c r="A1905" s="33" t="s">
        <v>14376</v>
      </c>
      <c r="B1905" s="34" t="b">
        <v>1</v>
      </c>
      <c r="C1905" s="33">
        <f t="shared" si="67"/>
        <v>12</v>
      </c>
      <c r="D1905" s="33" t="s">
        <v>109</v>
      </c>
      <c r="E1905" s="33" t="s">
        <v>1499</v>
      </c>
      <c r="F1905" s="33" t="s">
        <v>14377</v>
      </c>
      <c r="G1905" s="33" t="str">
        <f t="shared" si="68"/>
        <v>경기인창동</v>
      </c>
      <c r="H1905" s="33" t="s">
        <v>10781</v>
      </c>
    </row>
    <row r="1906" spans="1:8">
      <c r="A1906" s="33" t="s">
        <v>14378</v>
      </c>
      <c r="B1906" s="34" t="b">
        <v>1</v>
      </c>
      <c r="C1906" s="33">
        <f t="shared" si="67"/>
        <v>12</v>
      </c>
      <c r="D1906" s="33" t="s">
        <v>109</v>
      </c>
      <c r="E1906" s="33" t="s">
        <v>1499</v>
      </c>
      <c r="F1906" s="33" t="s">
        <v>14379</v>
      </c>
      <c r="G1906" s="33" t="str">
        <f t="shared" si="68"/>
        <v>경기교문동</v>
      </c>
      <c r="H1906" s="33" t="s">
        <v>10781</v>
      </c>
    </row>
    <row r="1907" spans="1:8">
      <c r="A1907" s="33" t="s">
        <v>14380</v>
      </c>
      <c r="B1907" s="34" t="b">
        <v>1</v>
      </c>
      <c r="C1907" s="33">
        <f t="shared" si="67"/>
        <v>12</v>
      </c>
      <c r="D1907" s="33" t="s">
        <v>109</v>
      </c>
      <c r="E1907" s="33" t="s">
        <v>1499</v>
      </c>
      <c r="F1907" s="33" t="s">
        <v>14381</v>
      </c>
      <c r="G1907" s="33" t="str">
        <f t="shared" si="68"/>
        <v>경기수택동</v>
      </c>
      <c r="H1907" s="33" t="s">
        <v>10781</v>
      </c>
    </row>
    <row r="1908" spans="1:8">
      <c r="A1908" s="33" t="s">
        <v>14382</v>
      </c>
      <c r="B1908" s="34" t="b">
        <v>1</v>
      </c>
      <c r="C1908" s="33">
        <f t="shared" si="67"/>
        <v>12</v>
      </c>
      <c r="D1908" s="33" t="s">
        <v>109</v>
      </c>
      <c r="E1908" s="33" t="s">
        <v>1499</v>
      </c>
      <c r="F1908" s="33" t="s">
        <v>14383</v>
      </c>
      <c r="G1908" s="33" t="str">
        <f t="shared" si="68"/>
        <v>경기아천동</v>
      </c>
      <c r="H1908" s="33" t="s">
        <v>10781</v>
      </c>
    </row>
    <row r="1909" spans="1:8">
      <c r="A1909" s="33" t="s">
        <v>14384</v>
      </c>
      <c r="B1909" s="34" t="b">
        <v>1</v>
      </c>
      <c r="C1909" s="33">
        <f t="shared" si="67"/>
        <v>12</v>
      </c>
      <c r="D1909" s="33" t="s">
        <v>109</v>
      </c>
      <c r="E1909" s="33" t="s">
        <v>1499</v>
      </c>
      <c r="F1909" s="33" t="s">
        <v>14385</v>
      </c>
      <c r="G1909" s="33" t="str">
        <f t="shared" si="68"/>
        <v>경기토평동</v>
      </c>
      <c r="H1909" s="33" t="s">
        <v>10781</v>
      </c>
    </row>
    <row r="1910" spans="1:8">
      <c r="A1910" s="33" t="s">
        <v>14386</v>
      </c>
      <c r="B1910" s="34" t="b">
        <v>1</v>
      </c>
      <c r="C1910" s="33">
        <f t="shared" si="67"/>
        <v>12</v>
      </c>
      <c r="D1910" s="33" t="s">
        <v>109</v>
      </c>
      <c r="E1910" s="33" t="s">
        <v>848</v>
      </c>
      <c r="F1910" s="33" t="s">
        <v>14387</v>
      </c>
      <c r="G1910" s="33" t="str">
        <f t="shared" si="68"/>
        <v>경기호평동</v>
      </c>
      <c r="H1910" s="33" t="s">
        <v>10781</v>
      </c>
    </row>
    <row r="1911" spans="1:8">
      <c r="A1911" s="33" t="s">
        <v>14388</v>
      </c>
      <c r="B1911" s="34" t="b">
        <v>1</v>
      </c>
      <c r="C1911" s="33">
        <f t="shared" si="67"/>
        <v>12</v>
      </c>
      <c r="D1911" s="33" t="s">
        <v>109</v>
      </c>
      <c r="E1911" s="33" t="s">
        <v>848</v>
      </c>
      <c r="F1911" s="33" t="s">
        <v>14389</v>
      </c>
      <c r="G1911" s="33" t="str">
        <f t="shared" si="68"/>
        <v>경기평내동</v>
      </c>
      <c r="H1911" s="33" t="s">
        <v>10781</v>
      </c>
    </row>
    <row r="1912" spans="1:8">
      <c r="A1912" s="33" t="s">
        <v>14390</v>
      </c>
      <c r="B1912" s="34" t="b">
        <v>1</v>
      </c>
      <c r="C1912" s="33">
        <f t="shared" si="67"/>
        <v>12</v>
      </c>
      <c r="D1912" s="33" t="s">
        <v>109</v>
      </c>
      <c r="E1912" s="33" t="s">
        <v>848</v>
      </c>
      <c r="F1912" s="33" t="s">
        <v>11956</v>
      </c>
      <c r="G1912" s="33" t="str">
        <f t="shared" si="68"/>
        <v>경기금곡동</v>
      </c>
      <c r="H1912" s="33" t="s">
        <v>10781</v>
      </c>
    </row>
    <row r="1913" spans="1:8">
      <c r="A1913" s="33" t="s">
        <v>14391</v>
      </c>
      <c r="B1913" s="34" t="b">
        <v>1</v>
      </c>
      <c r="C1913" s="33">
        <f t="shared" si="67"/>
        <v>12</v>
      </c>
      <c r="D1913" s="33" t="s">
        <v>109</v>
      </c>
      <c r="E1913" s="33" t="s">
        <v>848</v>
      </c>
      <c r="F1913" s="33" t="s">
        <v>14392</v>
      </c>
      <c r="G1913" s="33" t="str">
        <f t="shared" si="68"/>
        <v>경기일패동</v>
      </c>
      <c r="H1913" s="33" t="s">
        <v>10781</v>
      </c>
    </row>
    <row r="1914" spans="1:8">
      <c r="A1914" s="33" t="s">
        <v>14393</v>
      </c>
      <c r="B1914" s="34" t="b">
        <v>1</v>
      </c>
      <c r="C1914" s="33">
        <f t="shared" si="67"/>
        <v>12</v>
      </c>
      <c r="D1914" s="33" t="s">
        <v>109</v>
      </c>
      <c r="E1914" s="33" t="s">
        <v>848</v>
      </c>
      <c r="F1914" s="33" t="s">
        <v>14394</v>
      </c>
      <c r="G1914" s="33" t="str">
        <f t="shared" si="68"/>
        <v>경기이패동</v>
      </c>
      <c r="H1914" s="33" t="s">
        <v>10781</v>
      </c>
    </row>
    <row r="1915" spans="1:8">
      <c r="A1915" s="33" t="s">
        <v>14395</v>
      </c>
      <c r="B1915" s="34" t="b">
        <v>1</v>
      </c>
      <c r="C1915" s="33">
        <f t="shared" si="67"/>
        <v>12</v>
      </c>
      <c r="D1915" s="33" t="s">
        <v>109</v>
      </c>
      <c r="E1915" s="33" t="s">
        <v>848</v>
      </c>
      <c r="F1915" s="33" t="s">
        <v>14396</v>
      </c>
      <c r="G1915" s="33" t="str">
        <f t="shared" si="68"/>
        <v>경기삼패동</v>
      </c>
      <c r="H1915" s="33" t="s">
        <v>10781</v>
      </c>
    </row>
    <row r="1916" spans="1:8">
      <c r="A1916" s="33" t="s">
        <v>14397</v>
      </c>
      <c r="B1916" s="34" t="b">
        <v>1</v>
      </c>
      <c r="C1916" s="33">
        <f t="shared" si="67"/>
        <v>12</v>
      </c>
      <c r="D1916" s="33" t="s">
        <v>109</v>
      </c>
      <c r="E1916" s="33" t="s">
        <v>848</v>
      </c>
      <c r="F1916" s="33" t="s">
        <v>14398</v>
      </c>
      <c r="G1916" s="33" t="str">
        <f t="shared" si="68"/>
        <v>경기수석동</v>
      </c>
      <c r="H1916" s="33" t="s">
        <v>10781</v>
      </c>
    </row>
    <row r="1917" spans="1:8">
      <c r="A1917" s="33" t="s">
        <v>14399</v>
      </c>
      <c r="B1917" s="34" t="b">
        <v>1</v>
      </c>
      <c r="C1917" s="33">
        <f t="shared" si="67"/>
        <v>12</v>
      </c>
      <c r="D1917" s="33" t="s">
        <v>109</v>
      </c>
      <c r="E1917" s="33" t="s">
        <v>848</v>
      </c>
      <c r="F1917" s="33" t="s">
        <v>14400</v>
      </c>
      <c r="G1917" s="33" t="str">
        <f t="shared" ref="G1917:G1948" si="69">D1917&amp;F1917</f>
        <v>경기지금동</v>
      </c>
      <c r="H1917" s="33" t="s">
        <v>10781</v>
      </c>
    </row>
    <row r="1918" spans="1:8">
      <c r="A1918" s="33" t="s">
        <v>14401</v>
      </c>
      <c r="B1918" s="34" t="b">
        <v>1</v>
      </c>
      <c r="C1918" s="33">
        <f t="shared" si="67"/>
        <v>12</v>
      </c>
      <c r="D1918" s="33" t="s">
        <v>109</v>
      </c>
      <c r="E1918" s="33" t="s">
        <v>848</v>
      </c>
      <c r="F1918" s="33" t="s">
        <v>14402</v>
      </c>
      <c r="G1918" s="33" t="str">
        <f t="shared" si="69"/>
        <v>경기도농동</v>
      </c>
      <c r="H1918" s="33" t="s">
        <v>10781</v>
      </c>
    </row>
    <row r="1919" spans="1:8">
      <c r="A1919" s="33" t="s">
        <v>14403</v>
      </c>
      <c r="B1919" s="34" t="b">
        <v>1</v>
      </c>
      <c r="C1919" s="33">
        <f t="shared" si="67"/>
        <v>12</v>
      </c>
      <c r="D1919" s="33" t="s">
        <v>109</v>
      </c>
      <c r="E1919" s="33" t="s">
        <v>848</v>
      </c>
      <c r="F1919" s="33" t="s">
        <v>14404</v>
      </c>
      <c r="G1919" s="33" t="str">
        <f t="shared" si="69"/>
        <v>경기별내동</v>
      </c>
      <c r="H1919" s="33" t="s">
        <v>10781</v>
      </c>
    </row>
    <row r="1920" spans="1:8">
      <c r="A1920" s="33" t="s">
        <v>14405</v>
      </c>
      <c r="B1920" s="34" t="b">
        <v>1</v>
      </c>
      <c r="C1920" s="33">
        <f t="shared" si="67"/>
        <v>12</v>
      </c>
      <c r="D1920" s="33" t="s">
        <v>109</v>
      </c>
      <c r="E1920" s="33" t="s">
        <v>848</v>
      </c>
      <c r="F1920" s="33" t="s">
        <v>14406</v>
      </c>
      <c r="G1920" s="33" t="str">
        <f t="shared" si="69"/>
        <v>경기다산동</v>
      </c>
      <c r="H1920" s="33" t="s">
        <v>10781</v>
      </c>
    </row>
    <row r="1921" spans="1:8">
      <c r="A1921" s="33" t="s">
        <v>14407</v>
      </c>
      <c r="B1921" s="34" t="b">
        <v>1</v>
      </c>
      <c r="C1921" s="33">
        <f t="shared" si="67"/>
        <v>12</v>
      </c>
      <c r="D1921" s="33" t="s">
        <v>109</v>
      </c>
      <c r="E1921" s="33" t="s">
        <v>848</v>
      </c>
      <c r="F1921" s="33" t="s">
        <v>14408</v>
      </c>
      <c r="G1921" s="33" t="str">
        <f t="shared" si="69"/>
        <v>경기와부읍</v>
      </c>
      <c r="H1921" s="33" t="s">
        <v>10781</v>
      </c>
    </row>
    <row r="1922" spans="1:8">
      <c r="A1922" s="33" t="s">
        <v>14409</v>
      </c>
      <c r="B1922" s="34" t="b">
        <v>1</v>
      </c>
      <c r="C1922" s="33">
        <f t="shared" ref="C1922:C1985" si="70">_xlfn.XLOOKUP(D1922,I:I,J:J)</f>
        <v>12</v>
      </c>
      <c r="D1922" s="33" t="s">
        <v>109</v>
      </c>
      <c r="E1922" s="33" t="s">
        <v>848</v>
      </c>
      <c r="F1922" s="33" t="s">
        <v>14410</v>
      </c>
      <c r="G1922" s="33" t="str">
        <f t="shared" si="69"/>
        <v>경기진접읍</v>
      </c>
      <c r="H1922" s="33" t="s">
        <v>10781</v>
      </c>
    </row>
    <row r="1923" spans="1:8">
      <c r="A1923" s="33" t="s">
        <v>14411</v>
      </c>
      <c r="B1923" s="34" t="b">
        <v>1</v>
      </c>
      <c r="C1923" s="33">
        <f t="shared" si="70"/>
        <v>12</v>
      </c>
      <c r="D1923" s="33" t="s">
        <v>109</v>
      </c>
      <c r="E1923" s="33" t="s">
        <v>848</v>
      </c>
      <c r="F1923" s="33" t="s">
        <v>14412</v>
      </c>
      <c r="G1923" s="33" t="str">
        <f t="shared" si="69"/>
        <v>경기화도읍</v>
      </c>
      <c r="H1923" s="33" t="s">
        <v>10781</v>
      </c>
    </row>
    <row r="1924" spans="1:8">
      <c r="A1924" s="33" t="s">
        <v>14413</v>
      </c>
      <c r="B1924" s="34" t="b">
        <v>1</v>
      </c>
      <c r="C1924" s="33">
        <f t="shared" si="70"/>
        <v>12</v>
      </c>
      <c r="D1924" s="33" t="s">
        <v>109</v>
      </c>
      <c r="E1924" s="33" t="s">
        <v>848</v>
      </c>
      <c r="F1924" s="33" t="s">
        <v>14414</v>
      </c>
      <c r="G1924" s="33" t="str">
        <f t="shared" si="69"/>
        <v>경기진건읍</v>
      </c>
      <c r="H1924" s="33" t="s">
        <v>10781</v>
      </c>
    </row>
    <row r="1925" spans="1:8">
      <c r="A1925" s="33" t="s">
        <v>14415</v>
      </c>
      <c r="B1925" s="34" t="b">
        <v>1</v>
      </c>
      <c r="C1925" s="33">
        <f t="shared" si="70"/>
        <v>12</v>
      </c>
      <c r="D1925" s="33" t="s">
        <v>109</v>
      </c>
      <c r="E1925" s="33" t="s">
        <v>848</v>
      </c>
      <c r="F1925" s="33" t="s">
        <v>14416</v>
      </c>
      <c r="G1925" s="33" t="str">
        <f t="shared" si="69"/>
        <v>경기오남읍</v>
      </c>
      <c r="H1925" s="33" t="s">
        <v>10781</v>
      </c>
    </row>
    <row r="1926" spans="1:8">
      <c r="A1926" s="33" t="s">
        <v>14417</v>
      </c>
      <c r="B1926" s="34" t="b">
        <v>1</v>
      </c>
      <c r="C1926" s="33">
        <f t="shared" si="70"/>
        <v>12</v>
      </c>
      <c r="D1926" s="33" t="s">
        <v>109</v>
      </c>
      <c r="E1926" s="33" t="s">
        <v>848</v>
      </c>
      <c r="F1926" s="33" t="s">
        <v>14418</v>
      </c>
      <c r="G1926" s="33" t="str">
        <f t="shared" si="69"/>
        <v>경기퇴계원읍</v>
      </c>
      <c r="H1926" s="33" t="s">
        <v>10781</v>
      </c>
    </row>
    <row r="1927" spans="1:8">
      <c r="A1927" s="33" t="s">
        <v>14419</v>
      </c>
      <c r="B1927" s="34" t="b">
        <v>1</v>
      </c>
      <c r="C1927" s="33">
        <f t="shared" si="70"/>
        <v>12</v>
      </c>
      <c r="D1927" s="33" t="s">
        <v>109</v>
      </c>
      <c r="E1927" s="33" t="s">
        <v>848</v>
      </c>
      <c r="F1927" s="33" t="s">
        <v>14420</v>
      </c>
      <c r="G1927" s="33" t="str">
        <f t="shared" si="69"/>
        <v>경기별내면</v>
      </c>
      <c r="H1927" s="33" t="s">
        <v>10781</v>
      </c>
    </row>
    <row r="1928" spans="1:8">
      <c r="A1928" s="33" t="s">
        <v>14421</v>
      </c>
      <c r="B1928" s="34" t="b">
        <v>1</v>
      </c>
      <c r="C1928" s="33">
        <f t="shared" si="70"/>
        <v>12</v>
      </c>
      <c r="D1928" s="33" t="s">
        <v>109</v>
      </c>
      <c r="E1928" s="33" t="s">
        <v>848</v>
      </c>
      <c r="F1928" s="33" t="s">
        <v>14422</v>
      </c>
      <c r="G1928" s="33" t="str">
        <f t="shared" si="69"/>
        <v>경기수동면</v>
      </c>
      <c r="H1928" s="33" t="s">
        <v>10781</v>
      </c>
    </row>
    <row r="1929" spans="1:8">
      <c r="A1929" s="33" t="s">
        <v>14423</v>
      </c>
      <c r="B1929" s="34" t="b">
        <v>1</v>
      </c>
      <c r="C1929" s="33">
        <f t="shared" si="70"/>
        <v>12</v>
      </c>
      <c r="D1929" s="33" t="s">
        <v>109</v>
      </c>
      <c r="E1929" s="33" t="s">
        <v>848</v>
      </c>
      <c r="F1929" s="33" t="s">
        <v>14424</v>
      </c>
      <c r="G1929" s="33" t="str">
        <f t="shared" si="69"/>
        <v>경기조안면</v>
      </c>
      <c r="H1929" s="33" t="s">
        <v>10781</v>
      </c>
    </row>
    <row r="1930" spans="1:8">
      <c r="A1930" s="33" t="s">
        <v>14425</v>
      </c>
      <c r="B1930" s="34" t="b">
        <v>1</v>
      </c>
      <c r="C1930" s="33">
        <f t="shared" si="70"/>
        <v>12</v>
      </c>
      <c r="D1930" s="33" t="s">
        <v>109</v>
      </c>
      <c r="E1930" s="33" t="s">
        <v>7689</v>
      </c>
      <c r="F1930" s="33" t="s">
        <v>13084</v>
      </c>
      <c r="G1930" s="33" t="str">
        <f t="shared" si="69"/>
        <v>경기오산동</v>
      </c>
      <c r="H1930" s="33" t="s">
        <v>12491</v>
      </c>
    </row>
    <row r="1931" spans="1:8">
      <c r="A1931" s="33" t="s">
        <v>14426</v>
      </c>
      <c r="B1931" s="34" t="b">
        <v>1</v>
      </c>
      <c r="C1931" s="33">
        <f t="shared" si="70"/>
        <v>12</v>
      </c>
      <c r="D1931" s="33" t="s">
        <v>109</v>
      </c>
      <c r="E1931" s="33" t="s">
        <v>7689</v>
      </c>
      <c r="F1931" s="33" t="s">
        <v>14427</v>
      </c>
      <c r="G1931" s="33" t="str">
        <f t="shared" si="69"/>
        <v>경기부산동</v>
      </c>
      <c r="H1931" s="33" t="s">
        <v>12491</v>
      </c>
    </row>
    <row r="1932" spans="1:8">
      <c r="A1932" s="33" t="s">
        <v>14428</v>
      </c>
      <c r="B1932" s="34" t="b">
        <v>1</v>
      </c>
      <c r="C1932" s="33">
        <f t="shared" si="70"/>
        <v>12</v>
      </c>
      <c r="D1932" s="33" t="s">
        <v>109</v>
      </c>
      <c r="E1932" s="33" t="s">
        <v>7689</v>
      </c>
      <c r="F1932" s="33" t="s">
        <v>13160</v>
      </c>
      <c r="G1932" s="33" t="str">
        <f t="shared" si="69"/>
        <v>경기원동</v>
      </c>
      <c r="H1932" s="33" t="s">
        <v>12491</v>
      </c>
    </row>
    <row r="1933" spans="1:8">
      <c r="A1933" s="33" t="s">
        <v>14429</v>
      </c>
      <c r="B1933" s="34" t="b">
        <v>1</v>
      </c>
      <c r="C1933" s="33">
        <f t="shared" si="70"/>
        <v>12</v>
      </c>
      <c r="D1933" s="33" t="s">
        <v>109</v>
      </c>
      <c r="E1933" s="33" t="s">
        <v>7689</v>
      </c>
      <c r="F1933" s="33" t="s">
        <v>14430</v>
      </c>
      <c r="G1933" s="33" t="str">
        <f t="shared" si="69"/>
        <v>경기궐동</v>
      </c>
      <c r="H1933" s="33" t="s">
        <v>12491</v>
      </c>
    </row>
    <row r="1934" spans="1:8">
      <c r="A1934" s="33" t="s">
        <v>14431</v>
      </c>
      <c r="B1934" s="34" t="b">
        <v>1</v>
      </c>
      <c r="C1934" s="33">
        <f t="shared" si="70"/>
        <v>12</v>
      </c>
      <c r="D1934" s="33" t="s">
        <v>109</v>
      </c>
      <c r="E1934" s="33" t="s">
        <v>7689</v>
      </c>
      <c r="F1934" s="33" t="s">
        <v>11903</v>
      </c>
      <c r="G1934" s="33" t="str">
        <f t="shared" si="69"/>
        <v>경기청학동</v>
      </c>
      <c r="H1934" s="33" t="s">
        <v>12491</v>
      </c>
    </row>
    <row r="1935" spans="1:8">
      <c r="A1935" s="33" t="s">
        <v>14432</v>
      </c>
      <c r="B1935" s="34" t="b">
        <v>1</v>
      </c>
      <c r="C1935" s="33">
        <f t="shared" si="70"/>
        <v>12</v>
      </c>
      <c r="D1935" s="33" t="s">
        <v>109</v>
      </c>
      <c r="E1935" s="33" t="s">
        <v>7689</v>
      </c>
      <c r="F1935" s="33" t="s">
        <v>13296</v>
      </c>
      <c r="G1935" s="33" t="str">
        <f t="shared" si="69"/>
        <v>경기가장동</v>
      </c>
      <c r="H1935" s="33" t="s">
        <v>12491</v>
      </c>
    </row>
    <row r="1936" spans="1:8">
      <c r="A1936" s="33" t="s">
        <v>14433</v>
      </c>
      <c r="B1936" s="34" t="b">
        <v>1</v>
      </c>
      <c r="C1936" s="33">
        <f t="shared" si="70"/>
        <v>12</v>
      </c>
      <c r="D1936" s="33" t="s">
        <v>109</v>
      </c>
      <c r="E1936" s="33" t="s">
        <v>7689</v>
      </c>
      <c r="F1936" s="33" t="s">
        <v>14434</v>
      </c>
      <c r="G1936" s="33" t="str">
        <f t="shared" si="69"/>
        <v>경기금암동</v>
      </c>
      <c r="H1936" s="33" t="s">
        <v>12491</v>
      </c>
    </row>
    <row r="1937" spans="1:8">
      <c r="A1937" s="33" t="s">
        <v>14435</v>
      </c>
      <c r="B1937" s="34" t="b">
        <v>1</v>
      </c>
      <c r="C1937" s="33">
        <f t="shared" si="70"/>
        <v>12</v>
      </c>
      <c r="D1937" s="33" t="s">
        <v>109</v>
      </c>
      <c r="E1937" s="33" t="s">
        <v>7689</v>
      </c>
      <c r="F1937" s="33" t="s">
        <v>14436</v>
      </c>
      <c r="G1937" s="33" t="str">
        <f t="shared" si="69"/>
        <v>경기수청동</v>
      </c>
      <c r="H1937" s="33" t="s">
        <v>12491</v>
      </c>
    </row>
    <row r="1938" spans="1:8">
      <c r="A1938" s="33" t="s">
        <v>14437</v>
      </c>
      <c r="B1938" s="34" t="b">
        <v>1</v>
      </c>
      <c r="C1938" s="33">
        <f t="shared" si="70"/>
        <v>12</v>
      </c>
      <c r="D1938" s="33" t="s">
        <v>109</v>
      </c>
      <c r="E1938" s="33" t="s">
        <v>7689</v>
      </c>
      <c r="F1938" s="33" t="s">
        <v>14438</v>
      </c>
      <c r="G1938" s="33" t="str">
        <f t="shared" si="69"/>
        <v>경기은계동</v>
      </c>
      <c r="H1938" s="33" t="s">
        <v>12491</v>
      </c>
    </row>
    <row r="1939" spans="1:8">
      <c r="A1939" s="33" t="s">
        <v>14439</v>
      </c>
      <c r="B1939" s="34" t="b">
        <v>1</v>
      </c>
      <c r="C1939" s="33">
        <f t="shared" si="70"/>
        <v>12</v>
      </c>
      <c r="D1939" s="33" t="s">
        <v>109</v>
      </c>
      <c r="E1939" s="33" t="s">
        <v>7689</v>
      </c>
      <c r="F1939" s="33" t="s">
        <v>14440</v>
      </c>
      <c r="G1939" s="33" t="str">
        <f t="shared" si="69"/>
        <v>경기내삼미동</v>
      </c>
      <c r="H1939" s="33" t="s">
        <v>12491</v>
      </c>
    </row>
    <row r="1940" spans="1:8">
      <c r="A1940" s="33" t="s">
        <v>14441</v>
      </c>
      <c r="B1940" s="34" t="b">
        <v>1</v>
      </c>
      <c r="C1940" s="33">
        <f t="shared" si="70"/>
        <v>12</v>
      </c>
      <c r="D1940" s="33" t="s">
        <v>109</v>
      </c>
      <c r="E1940" s="33" t="s">
        <v>7689</v>
      </c>
      <c r="F1940" s="33" t="s">
        <v>14442</v>
      </c>
      <c r="G1940" s="33" t="str">
        <f t="shared" si="69"/>
        <v>경기외삼미동</v>
      </c>
      <c r="H1940" s="33" t="s">
        <v>12491</v>
      </c>
    </row>
    <row r="1941" spans="1:8">
      <c r="A1941" s="33" t="s">
        <v>14443</v>
      </c>
      <c r="B1941" s="34" t="b">
        <v>1</v>
      </c>
      <c r="C1941" s="33">
        <f t="shared" si="70"/>
        <v>12</v>
      </c>
      <c r="D1941" s="33" t="s">
        <v>109</v>
      </c>
      <c r="E1941" s="33" t="s">
        <v>7689</v>
      </c>
      <c r="F1941" s="33" t="s">
        <v>12998</v>
      </c>
      <c r="G1941" s="33" t="str">
        <f t="shared" si="69"/>
        <v>경기양산동</v>
      </c>
      <c r="H1941" s="33" t="s">
        <v>12491</v>
      </c>
    </row>
    <row r="1942" spans="1:8">
      <c r="A1942" s="33" t="s">
        <v>14444</v>
      </c>
      <c r="B1942" s="34" t="b">
        <v>1</v>
      </c>
      <c r="C1942" s="33">
        <f t="shared" si="70"/>
        <v>12</v>
      </c>
      <c r="D1942" s="33" t="s">
        <v>109</v>
      </c>
      <c r="E1942" s="33" t="s">
        <v>7689</v>
      </c>
      <c r="F1942" s="33" t="s">
        <v>14159</v>
      </c>
      <c r="G1942" s="33" t="str">
        <f t="shared" si="69"/>
        <v>경기세교동</v>
      </c>
      <c r="H1942" s="33" t="s">
        <v>12491</v>
      </c>
    </row>
    <row r="1943" spans="1:8">
      <c r="A1943" s="33" t="s">
        <v>14445</v>
      </c>
      <c r="B1943" s="34" t="b">
        <v>1</v>
      </c>
      <c r="C1943" s="33">
        <f t="shared" si="70"/>
        <v>12</v>
      </c>
      <c r="D1943" s="33" t="s">
        <v>109</v>
      </c>
      <c r="E1943" s="33" t="s">
        <v>7689</v>
      </c>
      <c r="F1943" s="33" t="s">
        <v>14446</v>
      </c>
      <c r="G1943" s="33" t="str">
        <f t="shared" si="69"/>
        <v>경기지곶동</v>
      </c>
      <c r="H1943" s="33" t="s">
        <v>12491</v>
      </c>
    </row>
    <row r="1944" spans="1:8">
      <c r="A1944" s="33" t="s">
        <v>14447</v>
      </c>
      <c r="B1944" s="34" t="b">
        <v>1</v>
      </c>
      <c r="C1944" s="33">
        <f t="shared" si="70"/>
        <v>12</v>
      </c>
      <c r="D1944" s="33" t="s">
        <v>109</v>
      </c>
      <c r="E1944" s="33" t="s">
        <v>7689</v>
      </c>
      <c r="F1944" s="33" t="s">
        <v>14448</v>
      </c>
      <c r="G1944" s="33" t="str">
        <f t="shared" si="69"/>
        <v>경기서랑동</v>
      </c>
      <c r="H1944" s="33" t="s">
        <v>12491</v>
      </c>
    </row>
    <row r="1945" spans="1:8">
      <c r="A1945" s="33" t="s">
        <v>14449</v>
      </c>
      <c r="B1945" s="34" t="b">
        <v>1</v>
      </c>
      <c r="C1945" s="33">
        <f t="shared" si="70"/>
        <v>12</v>
      </c>
      <c r="D1945" s="33" t="s">
        <v>109</v>
      </c>
      <c r="E1945" s="33" t="s">
        <v>7689</v>
      </c>
      <c r="F1945" s="33" t="s">
        <v>12014</v>
      </c>
      <c r="G1945" s="33" t="str">
        <f t="shared" si="69"/>
        <v>경기서동</v>
      </c>
      <c r="H1945" s="33" t="s">
        <v>12491</v>
      </c>
    </row>
    <row r="1946" spans="1:8">
      <c r="A1946" s="33" t="s">
        <v>14450</v>
      </c>
      <c r="B1946" s="34" t="b">
        <v>1</v>
      </c>
      <c r="C1946" s="33">
        <f t="shared" si="70"/>
        <v>12</v>
      </c>
      <c r="D1946" s="33" t="s">
        <v>109</v>
      </c>
      <c r="E1946" s="33" t="s">
        <v>7689</v>
      </c>
      <c r="F1946" s="33" t="s">
        <v>14451</v>
      </c>
      <c r="G1946" s="33" t="str">
        <f t="shared" si="69"/>
        <v>경기벌음동</v>
      </c>
      <c r="H1946" s="33" t="s">
        <v>12491</v>
      </c>
    </row>
    <row r="1947" spans="1:8">
      <c r="A1947" s="33" t="s">
        <v>14452</v>
      </c>
      <c r="B1947" s="34" t="b">
        <v>1</v>
      </c>
      <c r="C1947" s="33">
        <f t="shared" si="70"/>
        <v>12</v>
      </c>
      <c r="D1947" s="33" t="s">
        <v>109</v>
      </c>
      <c r="E1947" s="33" t="s">
        <v>7689</v>
      </c>
      <c r="F1947" s="33" t="s">
        <v>14453</v>
      </c>
      <c r="G1947" s="33" t="str">
        <f t="shared" si="69"/>
        <v>경기두곡동</v>
      </c>
      <c r="H1947" s="33" t="s">
        <v>12491</v>
      </c>
    </row>
    <row r="1948" spans="1:8">
      <c r="A1948" s="33" t="s">
        <v>14454</v>
      </c>
      <c r="B1948" s="34" t="b">
        <v>1</v>
      </c>
      <c r="C1948" s="33">
        <f t="shared" si="70"/>
        <v>12</v>
      </c>
      <c r="D1948" s="33" t="s">
        <v>109</v>
      </c>
      <c r="E1948" s="33" t="s">
        <v>7689</v>
      </c>
      <c r="F1948" s="33" t="s">
        <v>13890</v>
      </c>
      <c r="G1948" s="33" t="str">
        <f t="shared" si="69"/>
        <v>경기탑동</v>
      </c>
      <c r="H1948" s="33" t="s">
        <v>12491</v>
      </c>
    </row>
    <row r="1949" spans="1:8">
      <c r="A1949" s="33" t="s">
        <v>14455</v>
      </c>
      <c r="B1949" s="34" t="b">
        <v>1</v>
      </c>
      <c r="C1949" s="33">
        <f t="shared" si="70"/>
        <v>12</v>
      </c>
      <c r="D1949" s="33" t="s">
        <v>109</v>
      </c>
      <c r="E1949" s="33" t="s">
        <v>7689</v>
      </c>
      <c r="F1949" s="33" t="s">
        <v>14456</v>
      </c>
      <c r="G1949" s="33" t="str">
        <f t="shared" ref="G1949:G1958" si="71">D1949&amp;F1949</f>
        <v>경기누읍동</v>
      </c>
      <c r="H1949" s="33" t="s">
        <v>12491</v>
      </c>
    </row>
    <row r="1950" spans="1:8">
      <c r="A1950" s="33" t="s">
        <v>14457</v>
      </c>
      <c r="B1950" s="34" t="b">
        <v>1</v>
      </c>
      <c r="C1950" s="33">
        <f t="shared" si="70"/>
        <v>12</v>
      </c>
      <c r="D1950" s="33" t="s">
        <v>109</v>
      </c>
      <c r="E1950" s="33" t="s">
        <v>7689</v>
      </c>
      <c r="F1950" s="33" t="s">
        <v>14458</v>
      </c>
      <c r="G1950" s="33" t="str">
        <f t="shared" si="71"/>
        <v>경기가수동</v>
      </c>
      <c r="H1950" s="33" t="s">
        <v>12491</v>
      </c>
    </row>
    <row r="1951" spans="1:8">
      <c r="A1951" s="33" t="s">
        <v>14459</v>
      </c>
      <c r="B1951" s="34" t="b">
        <v>1</v>
      </c>
      <c r="C1951" s="33">
        <f t="shared" si="70"/>
        <v>12</v>
      </c>
      <c r="D1951" s="33" t="s">
        <v>109</v>
      </c>
      <c r="E1951" s="33" t="s">
        <v>7689</v>
      </c>
      <c r="F1951" s="33" t="s">
        <v>14460</v>
      </c>
      <c r="G1951" s="33" t="str">
        <f t="shared" si="71"/>
        <v>경기고현동</v>
      </c>
      <c r="H1951" s="33" t="s">
        <v>12491</v>
      </c>
    </row>
    <row r="1952" spans="1:8">
      <c r="A1952" s="33" t="s">
        <v>14461</v>
      </c>
      <c r="B1952" s="34" t="b">
        <v>1</v>
      </c>
      <c r="C1952" s="33">
        <f t="shared" si="70"/>
        <v>12</v>
      </c>
      <c r="D1952" s="33" t="s">
        <v>109</v>
      </c>
      <c r="E1952" s="33" t="s">
        <v>7689</v>
      </c>
      <c r="F1952" s="33" t="s">
        <v>14462</v>
      </c>
      <c r="G1952" s="33" t="str">
        <f t="shared" si="71"/>
        <v>경기청호동</v>
      </c>
      <c r="H1952" s="33" t="s">
        <v>12491</v>
      </c>
    </row>
    <row r="1953" spans="1:8">
      <c r="A1953" s="33" t="s">
        <v>14463</v>
      </c>
      <c r="B1953" s="34" t="b">
        <v>1</v>
      </c>
      <c r="C1953" s="33">
        <f t="shared" si="70"/>
        <v>12</v>
      </c>
      <c r="D1953" s="33" t="s">
        <v>109</v>
      </c>
      <c r="E1953" s="33" t="s">
        <v>7689</v>
      </c>
      <c r="F1953" s="33" t="s">
        <v>14464</v>
      </c>
      <c r="G1953" s="33" t="str">
        <f t="shared" si="71"/>
        <v>경기갈곶동</v>
      </c>
      <c r="H1953" s="33" t="s">
        <v>12491</v>
      </c>
    </row>
    <row r="1954" spans="1:8">
      <c r="A1954" s="33" t="s">
        <v>14465</v>
      </c>
      <c r="B1954" s="34" t="b">
        <v>1</v>
      </c>
      <c r="C1954" s="33">
        <f t="shared" si="70"/>
        <v>12</v>
      </c>
      <c r="D1954" s="33" t="s">
        <v>109</v>
      </c>
      <c r="E1954" s="33" t="s">
        <v>135</v>
      </c>
      <c r="F1954" s="33" t="s">
        <v>14466</v>
      </c>
      <c r="G1954" s="33" t="str">
        <f t="shared" si="71"/>
        <v>경기대야동</v>
      </c>
      <c r="H1954" s="33" t="s">
        <v>10781</v>
      </c>
    </row>
    <row r="1955" spans="1:8">
      <c r="A1955" s="33" t="s">
        <v>14467</v>
      </c>
      <c r="B1955" s="34" t="b">
        <v>1</v>
      </c>
      <c r="C1955" s="33">
        <f t="shared" si="70"/>
        <v>12</v>
      </c>
      <c r="D1955" s="33" t="s">
        <v>109</v>
      </c>
      <c r="E1955" s="33" t="s">
        <v>135</v>
      </c>
      <c r="F1955" s="33" t="s">
        <v>11687</v>
      </c>
      <c r="G1955" s="33" t="str">
        <f t="shared" si="71"/>
        <v>경기신천동</v>
      </c>
      <c r="H1955" s="33" t="s">
        <v>10781</v>
      </c>
    </row>
    <row r="1956" spans="1:8">
      <c r="A1956" s="33" t="s">
        <v>14468</v>
      </c>
      <c r="B1956" s="34" t="b">
        <v>1</v>
      </c>
      <c r="C1956" s="33">
        <f t="shared" si="70"/>
        <v>12</v>
      </c>
      <c r="D1956" s="33" t="s">
        <v>109</v>
      </c>
      <c r="E1956" s="33" t="s">
        <v>135</v>
      </c>
      <c r="F1956" s="33" t="s">
        <v>11075</v>
      </c>
      <c r="G1956" s="33" t="str">
        <f t="shared" si="71"/>
        <v>경기방산동</v>
      </c>
      <c r="H1956" s="33" t="s">
        <v>10781</v>
      </c>
    </row>
    <row r="1957" spans="1:8">
      <c r="A1957" s="33" t="s">
        <v>14469</v>
      </c>
      <c r="B1957" s="34" t="b">
        <v>1</v>
      </c>
      <c r="C1957" s="33">
        <f t="shared" si="70"/>
        <v>12</v>
      </c>
      <c r="D1957" s="33" t="s">
        <v>109</v>
      </c>
      <c r="E1957" s="33" t="s">
        <v>135</v>
      </c>
      <c r="F1957" s="33" t="s">
        <v>14470</v>
      </c>
      <c r="G1957" s="33" t="str">
        <f t="shared" si="71"/>
        <v>경기포동</v>
      </c>
      <c r="H1957" s="33" t="s">
        <v>10781</v>
      </c>
    </row>
    <row r="1958" spans="1:8">
      <c r="A1958" s="33" t="s">
        <v>14471</v>
      </c>
      <c r="B1958" s="34" t="b">
        <v>1</v>
      </c>
      <c r="C1958" s="33">
        <f t="shared" si="70"/>
        <v>12</v>
      </c>
      <c r="D1958" s="33" t="s">
        <v>109</v>
      </c>
      <c r="E1958" s="33" t="s">
        <v>135</v>
      </c>
      <c r="F1958" s="33" t="s">
        <v>14472</v>
      </c>
      <c r="G1958" s="33" t="str">
        <f t="shared" si="71"/>
        <v>경기미산동</v>
      </c>
      <c r="H1958" s="33" t="s">
        <v>10781</v>
      </c>
    </row>
    <row r="1959" spans="1:8">
      <c r="A1959" s="33" t="s">
        <v>14473</v>
      </c>
      <c r="B1959" s="34" t="b">
        <v>1</v>
      </c>
      <c r="C1959" s="33">
        <f t="shared" si="70"/>
        <v>12</v>
      </c>
      <c r="D1959" s="33" t="s">
        <v>109</v>
      </c>
      <c r="E1959" s="33" t="s">
        <v>135</v>
      </c>
      <c r="F1959" s="33" t="s">
        <v>13241</v>
      </c>
      <c r="G1959" s="33" t="str">
        <f t="shared" ref="G1959:G2019" si="72">D1959&amp;F1959</f>
        <v>경기은행동</v>
      </c>
      <c r="H1959" s="33" t="s">
        <v>10781</v>
      </c>
    </row>
    <row r="1960" spans="1:8">
      <c r="A1960" s="33" t="s">
        <v>14474</v>
      </c>
      <c r="B1960" s="34" t="b">
        <v>1</v>
      </c>
      <c r="C1960" s="33">
        <f t="shared" si="70"/>
        <v>12</v>
      </c>
      <c r="D1960" s="33" t="s">
        <v>109</v>
      </c>
      <c r="E1960" s="33" t="s">
        <v>135</v>
      </c>
      <c r="F1960" s="33" t="s">
        <v>14475</v>
      </c>
      <c r="G1960" s="33" t="str">
        <f t="shared" si="72"/>
        <v>경기안현동</v>
      </c>
      <c r="H1960" s="33" t="s">
        <v>10781</v>
      </c>
    </row>
    <row r="1961" spans="1:8">
      <c r="A1961" s="33" t="s">
        <v>14476</v>
      </c>
      <c r="B1961" s="34" t="b">
        <v>1</v>
      </c>
      <c r="C1961" s="33">
        <f t="shared" si="70"/>
        <v>12</v>
      </c>
      <c r="D1961" s="33" t="s">
        <v>109</v>
      </c>
      <c r="E1961" s="33" t="s">
        <v>135</v>
      </c>
      <c r="F1961" s="33" t="s">
        <v>14477</v>
      </c>
      <c r="G1961" s="33" t="str">
        <f t="shared" si="72"/>
        <v>경기매화동</v>
      </c>
      <c r="H1961" s="33" t="s">
        <v>10781</v>
      </c>
    </row>
    <row r="1962" spans="1:8">
      <c r="A1962" s="33" t="s">
        <v>14478</v>
      </c>
      <c r="B1962" s="34" t="b">
        <v>1</v>
      </c>
      <c r="C1962" s="33">
        <f t="shared" si="70"/>
        <v>12</v>
      </c>
      <c r="D1962" s="33" t="s">
        <v>109</v>
      </c>
      <c r="E1962" s="33" t="s">
        <v>135</v>
      </c>
      <c r="F1962" s="33" t="s">
        <v>14479</v>
      </c>
      <c r="G1962" s="33" t="str">
        <f t="shared" si="72"/>
        <v>경기도창동</v>
      </c>
      <c r="H1962" s="33" t="s">
        <v>10781</v>
      </c>
    </row>
    <row r="1963" spans="1:8">
      <c r="A1963" s="33" t="s">
        <v>14480</v>
      </c>
      <c r="B1963" s="34" t="b">
        <v>1</v>
      </c>
      <c r="C1963" s="33">
        <f t="shared" si="70"/>
        <v>12</v>
      </c>
      <c r="D1963" s="33" t="s">
        <v>109</v>
      </c>
      <c r="E1963" s="33" t="s">
        <v>135</v>
      </c>
      <c r="F1963" s="33" t="s">
        <v>14481</v>
      </c>
      <c r="G1963" s="33" t="str">
        <f t="shared" si="72"/>
        <v>경기금이동</v>
      </c>
      <c r="H1963" s="33" t="s">
        <v>10781</v>
      </c>
    </row>
    <row r="1964" spans="1:8">
      <c r="A1964" s="33" t="s">
        <v>14482</v>
      </c>
      <c r="B1964" s="34" t="b">
        <v>1</v>
      </c>
      <c r="C1964" s="33">
        <f t="shared" si="70"/>
        <v>12</v>
      </c>
      <c r="D1964" s="33" t="s">
        <v>109</v>
      </c>
      <c r="E1964" s="33" t="s">
        <v>135</v>
      </c>
      <c r="F1964" s="33" t="s">
        <v>14483</v>
      </c>
      <c r="G1964" s="33" t="str">
        <f t="shared" si="72"/>
        <v>경기과림동</v>
      </c>
      <c r="H1964" s="33" t="s">
        <v>10781</v>
      </c>
    </row>
    <row r="1965" spans="1:8">
      <c r="A1965" s="33" t="s">
        <v>14484</v>
      </c>
      <c r="B1965" s="34" t="b">
        <v>1</v>
      </c>
      <c r="C1965" s="33">
        <f t="shared" si="70"/>
        <v>12</v>
      </c>
      <c r="D1965" s="33" t="s">
        <v>109</v>
      </c>
      <c r="E1965" s="33" t="s">
        <v>135</v>
      </c>
      <c r="F1965" s="33" t="s">
        <v>14097</v>
      </c>
      <c r="G1965" s="33" t="str">
        <f t="shared" si="72"/>
        <v>경기계수동</v>
      </c>
      <c r="H1965" s="33" t="s">
        <v>10781</v>
      </c>
    </row>
    <row r="1966" spans="1:8">
      <c r="A1966" s="33" t="s">
        <v>14485</v>
      </c>
      <c r="B1966" s="34" t="b">
        <v>1</v>
      </c>
      <c r="C1966" s="33">
        <f t="shared" si="70"/>
        <v>12</v>
      </c>
      <c r="D1966" s="33" t="s">
        <v>109</v>
      </c>
      <c r="E1966" s="33" t="s">
        <v>135</v>
      </c>
      <c r="F1966" s="33" t="s">
        <v>12870</v>
      </c>
      <c r="G1966" s="33" t="str">
        <f t="shared" si="72"/>
        <v>경기화정동</v>
      </c>
      <c r="H1966" s="33" t="s">
        <v>10781</v>
      </c>
    </row>
    <row r="1967" spans="1:8">
      <c r="A1967" s="33" t="s">
        <v>14486</v>
      </c>
      <c r="B1967" s="34" t="b">
        <v>1</v>
      </c>
      <c r="C1967" s="33">
        <f t="shared" si="70"/>
        <v>12</v>
      </c>
      <c r="D1967" s="33" t="s">
        <v>109</v>
      </c>
      <c r="E1967" s="33" t="s">
        <v>135</v>
      </c>
      <c r="F1967" s="33" t="s">
        <v>14487</v>
      </c>
      <c r="G1967" s="33" t="str">
        <f t="shared" si="72"/>
        <v>경기능곡동</v>
      </c>
      <c r="H1967" s="33" t="s">
        <v>10781</v>
      </c>
    </row>
    <row r="1968" spans="1:8">
      <c r="A1968" s="33" t="s">
        <v>14488</v>
      </c>
      <c r="B1968" s="34" t="b">
        <v>1</v>
      </c>
      <c r="C1968" s="33">
        <f t="shared" si="70"/>
        <v>12</v>
      </c>
      <c r="D1968" s="33" t="s">
        <v>109</v>
      </c>
      <c r="E1968" s="33" t="s">
        <v>135</v>
      </c>
      <c r="F1968" s="33" t="s">
        <v>11467</v>
      </c>
      <c r="G1968" s="33" t="str">
        <f t="shared" si="72"/>
        <v>경기하중동</v>
      </c>
      <c r="H1968" s="33" t="s">
        <v>10781</v>
      </c>
    </row>
    <row r="1969" spans="1:8">
      <c r="A1969" s="33" t="s">
        <v>14489</v>
      </c>
      <c r="B1969" s="34" t="b">
        <v>1</v>
      </c>
      <c r="C1969" s="33">
        <f t="shared" si="70"/>
        <v>12</v>
      </c>
      <c r="D1969" s="33" t="s">
        <v>109</v>
      </c>
      <c r="E1969" s="33" t="s">
        <v>135</v>
      </c>
      <c r="F1969" s="33" t="s">
        <v>14490</v>
      </c>
      <c r="G1969" s="33" t="str">
        <f t="shared" si="72"/>
        <v>경기하상동</v>
      </c>
      <c r="H1969" s="33" t="s">
        <v>10781</v>
      </c>
    </row>
    <row r="1970" spans="1:8">
      <c r="A1970" s="33" t="s">
        <v>14491</v>
      </c>
      <c r="B1970" s="34" t="b">
        <v>1</v>
      </c>
      <c r="C1970" s="33">
        <f t="shared" si="70"/>
        <v>12</v>
      </c>
      <c r="D1970" s="33" t="s">
        <v>109</v>
      </c>
      <c r="E1970" s="33" t="s">
        <v>135</v>
      </c>
      <c r="F1970" s="33" t="s">
        <v>14492</v>
      </c>
      <c r="G1970" s="33" t="str">
        <f t="shared" si="72"/>
        <v>경기광석동</v>
      </c>
      <c r="H1970" s="33" t="s">
        <v>10781</v>
      </c>
    </row>
    <row r="1971" spans="1:8">
      <c r="A1971" s="33" t="s">
        <v>14493</v>
      </c>
      <c r="B1971" s="34" t="b">
        <v>1</v>
      </c>
      <c r="C1971" s="33">
        <f t="shared" si="70"/>
        <v>12</v>
      </c>
      <c r="D1971" s="33" t="s">
        <v>109</v>
      </c>
      <c r="E1971" s="33" t="s">
        <v>135</v>
      </c>
      <c r="F1971" s="33" t="s">
        <v>14494</v>
      </c>
      <c r="G1971" s="33" t="str">
        <f t="shared" si="72"/>
        <v>경기물왕동</v>
      </c>
      <c r="H1971" s="33" t="s">
        <v>10781</v>
      </c>
    </row>
    <row r="1972" spans="1:8">
      <c r="A1972" s="33" t="s">
        <v>14495</v>
      </c>
      <c r="B1972" s="34" t="b">
        <v>1</v>
      </c>
      <c r="C1972" s="33">
        <f t="shared" si="70"/>
        <v>12</v>
      </c>
      <c r="D1972" s="33" t="s">
        <v>109</v>
      </c>
      <c r="E1972" s="33" t="s">
        <v>135</v>
      </c>
      <c r="F1972" s="33" t="s">
        <v>14496</v>
      </c>
      <c r="G1972" s="33" t="str">
        <f t="shared" si="72"/>
        <v>경기산현동</v>
      </c>
      <c r="H1972" s="33" t="s">
        <v>10781</v>
      </c>
    </row>
    <row r="1973" spans="1:8">
      <c r="A1973" s="33" t="s">
        <v>14497</v>
      </c>
      <c r="B1973" s="34" t="b">
        <v>1</v>
      </c>
      <c r="C1973" s="33">
        <f t="shared" si="70"/>
        <v>12</v>
      </c>
      <c r="D1973" s="33" t="s">
        <v>109</v>
      </c>
      <c r="E1973" s="33" t="s">
        <v>135</v>
      </c>
      <c r="F1973" s="33" t="s">
        <v>14498</v>
      </c>
      <c r="G1973" s="33" t="str">
        <f t="shared" si="72"/>
        <v>경기조남동</v>
      </c>
      <c r="H1973" s="33" t="s">
        <v>10781</v>
      </c>
    </row>
    <row r="1974" spans="1:8">
      <c r="A1974" s="33" t="s">
        <v>14499</v>
      </c>
      <c r="B1974" s="34" t="b">
        <v>1</v>
      </c>
      <c r="C1974" s="33">
        <f t="shared" si="70"/>
        <v>12</v>
      </c>
      <c r="D1974" s="33" t="s">
        <v>109</v>
      </c>
      <c r="E1974" s="33" t="s">
        <v>135</v>
      </c>
      <c r="F1974" s="33" t="s">
        <v>14500</v>
      </c>
      <c r="G1974" s="33" t="str">
        <f t="shared" si="72"/>
        <v>경기논곡동</v>
      </c>
      <c r="H1974" s="33" t="s">
        <v>10781</v>
      </c>
    </row>
    <row r="1975" spans="1:8">
      <c r="A1975" s="33" t="s">
        <v>14501</v>
      </c>
      <c r="B1975" s="34" t="b">
        <v>1</v>
      </c>
      <c r="C1975" s="33">
        <f t="shared" si="70"/>
        <v>12</v>
      </c>
      <c r="D1975" s="33" t="s">
        <v>109</v>
      </c>
      <c r="E1975" s="33" t="s">
        <v>135</v>
      </c>
      <c r="F1975" s="33" t="s">
        <v>14502</v>
      </c>
      <c r="G1975" s="33" t="str">
        <f t="shared" si="72"/>
        <v>경기목감동</v>
      </c>
      <c r="H1975" s="33" t="s">
        <v>10781</v>
      </c>
    </row>
    <row r="1976" spans="1:8">
      <c r="A1976" s="33" t="s">
        <v>14503</v>
      </c>
      <c r="B1976" s="34" t="b">
        <v>1</v>
      </c>
      <c r="C1976" s="33">
        <f t="shared" si="70"/>
        <v>12</v>
      </c>
      <c r="D1976" s="33" t="s">
        <v>109</v>
      </c>
      <c r="E1976" s="33" t="s">
        <v>135</v>
      </c>
      <c r="F1976" s="33" t="s">
        <v>14504</v>
      </c>
      <c r="G1976" s="33" t="str">
        <f t="shared" si="72"/>
        <v>경기거모동</v>
      </c>
      <c r="H1976" s="33" t="s">
        <v>10781</v>
      </c>
    </row>
    <row r="1977" spans="1:8">
      <c r="A1977" s="33" t="s">
        <v>14505</v>
      </c>
      <c r="B1977" s="34" t="b">
        <v>1</v>
      </c>
      <c r="C1977" s="33">
        <f t="shared" si="70"/>
        <v>12</v>
      </c>
      <c r="D1977" s="33" t="s">
        <v>109</v>
      </c>
      <c r="E1977" s="33" t="s">
        <v>135</v>
      </c>
      <c r="F1977" s="33" t="s">
        <v>11237</v>
      </c>
      <c r="G1977" s="33" t="str">
        <f t="shared" si="72"/>
        <v>경기군자동</v>
      </c>
      <c r="H1977" s="33" t="s">
        <v>10781</v>
      </c>
    </row>
    <row r="1978" spans="1:8">
      <c r="A1978" s="33" t="s">
        <v>14506</v>
      </c>
      <c r="B1978" s="34" t="b">
        <v>1</v>
      </c>
      <c r="C1978" s="33">
        <f t="shared" si="70"/>
        <v>12</v>
      </c>
      <c r="D1978" s="33" t="s">
        <v>109</v>
      </c>
      <c r="E1978" s="33" t="s">
        <v>135</v>
      </c>
      <c r="F1978" s="33" t="s">
        <v>13493</v>
      </c>
      <c r="G1978" s="33" t="str">
        <f t="shared" si="72"/>
        <v>경기장현동</v>
      </c>
      <c r="H1978" s="33" t="s">
        <v>10781</v>
      </c>
    </row>
    <row r="1979" spans="1:8">
      <c r="A1979" s="33" t="s">
        <v>14507</v>
      </c>
      <c r="B1979" s="34" t="b">
        <v>1</v>
      </c>
      <c r="C1979" s="33">
        <f t="shared" si="70"/>
        <v>12</v>
      </c>
      <c r="D1979" s="33" t="s">
        <v>109</v>
      </c>
      <c r="E1979" s="33" t="s">
        <v>135</v>
      </c>
      <c r="F1979" s="33" t="s">
        <v>14508</v>
      </c>
      <c r="G1979" s="33" t="str">
        <f t="shared" si="72"/>
        <v>경기장곡동</v>
      </c>
      <c r="H1979" s="33" t="s">
        <v>10781</v>
      </c>
    </row>
    <row r="1980" spans="1:8">
      <c r="A1980" s="33" t="s">
        <v>14509</v>
      </c>
      <c r="B1980" s="34" t="b">
        <v>1</v>
      </c>
      <c r="C1980" s="33">
        <f t="shared" si="70"/>
        <v>12</v>
      </c>
      <c r="D1980" s="33" t="s">
        <v>109</v>
      </c>
      <c r="E1980" s="33" t="s">
        <v>135</v>
      </c>
      <c r="F1980" s="33" t="s">
        <v>14510</v>
      </c>
      <c r="G1980" s="33" t="str">
        <f t="shared" si="72"/>
        <v>경기월곶동</v>
      </c>
      <c r="H1980" s="33" t="s">
        <v>10781</v>
      </c>
    </row>
    <row r="1981" spans="1:8">
      <c r="A1981" s="33" t="s">
        <v>14511</v>
      </c>
      <c r="B1981" s="34" t="b">
        <v>1</v>
      </c>
      <c r="C1981" s="33">
        <f t="shared" si="70"/>
        <v>12</v>
      </c>
      <c r="D1981" s="33" t="s">
        <v>109</v>
      </c>
      <c r="E1981" s="33" t="s">
        <v>135</v>
      </c>
      <c r="F1981" s="33" t="s">
        <v>14512</v>
      </c>
      <c r="G1981" s="33" t="str">
        <f t="shared" si="72"/>
        <v>경기정왕동</v>
      </c>
      <c r="H1981" s="33" t="s">
        <v>10781</v>
      </c>
    </row>
    <row r="1982" spans="1:8">
      <c r="A1982" s="33" t="s">
        <v>14513</v>
      </c>
      <c r="B1982" s="34" t="b">
        <v>1</v>
      </c>
      <c r="C1982" s="33">
        <f t="shared" si="70"/>
        <v>12</v>
      </c>
      <c r="D1982" s="33" t="s">
        <v>109</v>
      </c>
      <c r="E1982" s="33" t="s">
        <v>135</v>
      </c>
      <c r="F1982" s="33" t="s">
        <v>14514</v>
      </c>
      <c r="G1982" s="33" t="str">
        <f t="shared" si="72"/>
        <v>경기죽율동</v>
      </c>
      <c r="H1982" s="33" t="s">
        <v>10781</v>
      </c>
    </row>
    <row r="1983" spans="1:8">
      <c r="A1983" s="33" t="s">
        <v>14515</v>
      </c>
      <c r="B1983" s="34" t="b">
        <v>1</v>
      </c>
      <c r="C1983" s="33">
        <f t="shared" si="70"/>
        <v>12</v>
      </c>
      <c r="D1983" s="33" t="s">
        <v>109</v>
      </c>
      <c r="E1983" s="33" t="s">
        <v>135</v>
      </c>
      <c r="F1983" s="33" t="s">
        <v>14516</v>
      </c>
      <c r="G1983" s="33" t="str">
        <f t="shared" si="72"/>
        <v>경기무지내동</v>
      </c>
      <c r="H1983" s="33" t="s">
        <v>10781</v>
      </c>
    </row>
    <row r="1984" spans="1:8">
      <c r="A1984" s="33" t="s">
        <v>14517</v>
      </c>
      <c r="B1984" s="34" t="b">
        <v>1</v>
      </c>
      <c r="C1984" s="33">
        <f t="shared" si="70"/>
        <v>12</v>
      </c>
      <c r="D1984" s="33" t="s">
        <v>109</v>
      </c>
      <c r="E1984" s="33" t="s">
        <v>135</v>
      </c>
      <c r="F1984" s="33" t="s">
        <v>14518</v>
      </c>
      <c r="G1984" s="33" t="str">
        <f t="shared" si="72"/>
        <v>경기배곧동</v>
      </c>
      <c r="H1984" s="33" t="s">
        <v>10781</v>
      </c>
    </row>
    <row r="1985" spans="1:8">
      <c r="A1985" s="33" t="s">
        <v>14519</v>
      </c>
      <c r="B1985" s="34" t="b">
        <v>1</v>
      </c>
      <c r="C1985" s="33">
        <f t="shared" si="70"/>
        <v>12</v>
      </c>
      <c r="D1985" s="33" t="s">
        <v>109</v>
      </c>
      <c r="E1985" s="33" t="s">
        <v>837</v>
      </c>
      <c r="F1985" s="33" t="s">
        <v>14520</v>
      </c>
      <c r="G1985" s="33" t="str">
        <f t="shared" si="72"/>
        <v>경기당동</v>
      </c>
      <c r="H1985" s="33" t="s">
        <v>10781</v>
      </c>
    </row>
    <row r="1986" spans="1:8">
      <c r="A1986" s="33" t="s">
        <v>14521</v>
      </c>
      <c r="B1986" s="34" t="b">
        <v>1</v>
      </c>
      <c r="C1986" s="33">
        <f t="shared" ref="C1986:C2049" si="73">_xlfn.XLOOKUP(D1986,I:I,J:J)</f>
        <v>12</v>
      </c>
      <c r="D1986" s="33" t="s">
        <v>109</v>
      </c>
      <c r="E1986" s="33" t="s">
        <v>837</v>
      </c>
      <c r="F1986" s="33" t="s">
        <v>14522</v>
      </c>
      <c r="G1986" s="33" t="str">
        <f t="shared" si="72"/>
        <v>경기당정동</v>
      </c>
      <c r="H1986" s="33" t="s">
        <v>10781</v>
      </c>
    </row>
    <row r="1987" spans="1:8">
      <c r="A1987" s="33" t="s">
        <v>14523</v>
      </c>
      <c r="B1987" s="34" t="b">
        <v>1</v>
      </c>
      <c r="C1987" s="33">
        <f t="shared" si="73"/>
        <v>12</v>
      </c>
      <c r="D1987" s="33" t="s">
        <v>109</v>
      </c>
      <c r="E1987" s="33" t="s">
        <v>837</v>
      </c>
      <c r="F1987" s="33" t="s">
        <v>12012</v>
      </c>
      <c r="G1987" s="33" t="str">
        <f t="shared" si="72"/>
        <v>경기부곡동</v>
      </c>
      <c r="H1987" s="33" t="s">
        <v>10781</v>
      </c>
    </row>
    <row r="1988" spans="1:8">
      <c r="A1988" s="33" t="s">
        <v>14524</v>
      </c>
      <c r="B1988" s="34" t="b">
        <v>1</v>
      </c>
      <c r="C1988" s="33">
        <f t="shared" si="73"/>
        <v>12</v>
      </c>
      <c r="D1988" s="33" t="s">
        <v>109</v>
      </c>
      <c r="E1988" s="33" t="s">
        <v>837</v>
      </c>
      <c r="F1988" s="33" t="s">
        <v>14525</v>
      </c>
      <c r="G1988" s="33" t="str">
        <f t="shared" si="72"/>
        <v>경기산본동</v>
      </c>
      <c r="H1988" s="33" t="s">
        <v>10781</v>
      </c>
    </row>
    <row r="1989" spans="1:8">
      <c r="A1989" s="33" t="s">
        <v>14526</v>
      </c>
      <c r="B1989" s="34" t="b">
        <v>1</v>
      </c>
      <c r="C1989" s="33">
        <f t="shared" si="73"/>
        <v>12</v>
      </c>
      <c r="D1989" s="33" t="s">
        <v>109</v>
      </c>
      <c r="E1989" s="33" t="s">
        <v>837</v>
      </c>
      <c r="F1989" s="33" t="s">
        <v>14527</v>
      </c>
      <c r="G1989" s="33" t="str">
        <f t="shared" si="72"/>
        <v>경기금정동</v>
      </c>
      <c r="H1989" s="33" t="s">
        <v>10781</v>
      </c>
    </row>
    <row r="1990" spans="1:8">
      <c r="A1990" s="33" t="s">
        <v>14528</v>
      </c>
      <c r="B1990" s="34" t="b">
        <v>1</v>
      </c>
      <c r="C1990" s="33">
        <f t="shared" si="73"/>
        <v>12</v>
      </c>
      <c r="D1990" s="33" t="s">
        <v>109</v>
      </c>
      <c r="E1990" s="33" t="s">
        <v>837</v>
      </c>
      <c r="F1990" s="33" t="s">
        <v>14529</v>
      </c>
      <c r="G1990" s="33" t="str">
        <f t="shared" si="72"/>
        <v>경기둔대동</v>
      </c>
      <c r="H1990" s="33" t="s">
        <v>10781</v>
      </c>
    </row>
    <row r="1991" spans="1:8">
      <c r="A1991" s="33" t="s">
        <v>14530</v>
      </c>
      <c r="B1991" s="34" t="b">
        <v>1</v>
      </c>
      <c r="C1991" s="33">
        <f t="shared" si="73"/>
        <v>12</v>
      </c>
      <c r="D1991" s="33" t="s">
        <v>109</v>
      </c>
      <c r="E1991" s="33" t="s">
        <v>837</v>
      </c>
      <c r="F1991" s="33" t="s">
        <v>14531</v>
      </c>
      <c r="G1991" s="33" t="str">
        <f t="shared" si="72"/>
        <v>경기속달동</v>
      </c>
      <c r="H1991" s="33" t="s">
        <v>10781</v>
      </c>
    </row>
    <row r="1992" spans="1:8">
      <c r="A1992" s="33" t="s">
        <v>14532</v>
      </c>
      <c r="B1992" s="34" t="b">
        <v>1</v>
      </c>
      <c r="C1992" s="33">
        <f t="shared" si="73"/>
        <v>12</v>
      </c>
      <c r="D1992" s="33" t="s">
        <v>109</v>
      </c>
      <c r="E1992" s="33" t="s">
        <v>837</v>
      </c>
      <c r="F1992" s="33" t="s">
        <v>14533</v>
      </c>
      <c r="G1992" s="33" t="str">
        <f t="shared" si="72"/>
        <v>경기대야미동</v>
      </c>
      <c r="H1992" s="33" t="s">
        <v>10781</v>
      </c>
    </row>
    <row r="1993" spans="1:8">
      <c r="A1993" s="33" t="s">
        <v>14534</v>
      </c>
      <c r="B1993" s="34" t="b">
        <v>1</v>
      </c>
      <c r="C1993" s="33">
        <f t="shared" si="73"/>
        <v>12</v>
      </c>
      <c r="D1993" s="33" t="s">
        <v>109</v>
      </c>
      <c r="E1993" s="33" t="s">
        <v>837</v>
      </c>
      <c r="F1993" s="33" t="s">
        <v>14535</v>
      </c>
      <c r="G1993" s="33" t="str">
        <f t="shared" si="72"/>
        <v>경기도마교동</v>
      </c>
      <c r="H1993" s="33" t="s">
        <v>10781</v>
      </c>
    </row>
    <row r="1994" spans="1:8">
      <c r="A1994" s="33" t="s">
        <v>14536</v>
      </c>
      <c r="B1994" s="34" t="b">
        <v>1</v>
      </c>
      <c r="C1994" s="33">
        <f t="shared" si="73"/>
        <v>12</v>
      </c>
      <c r="D1994" s="33" t="s">
        <v>109</v>
      </c>
      <c r="E1994" s="33" t="s">
        <v>2888</v>
      </c>
      <c r="F1994" s="33" t="s">
        <v>14537</v>
      </c>
      <c r="G1994" s="33" t="str">
        <f t="shared" si="72"/>
        <v>경기고천동</v>
      </c>
      <c r="H1994" s="33" t="s">
        <v>10781</v>
      </c>
    </row>
    <row r="1995" spans="1:8">
      <c r="A1995" s="33" t="s">
        <v>14538</v>
      </c>
      <c r="B1995" s="34" t="b">
        <v>1</v>
      </c>
      <c r="C1995" s="33">
        <f t="shared" si="73"/>
        <v>12</v>
      </c>
      <c r="D1995" s="33" t="s">
        <v>109</v>
      </c>
      <c r="E1995" s="33" t="s">
        <v>2888</v>
      </c>
      <c r="F1995" s="33" t="s">
        <v>14215</v>
      </c>
      <c r="G1995" s="33" t="str">
        <f t="shared" si="72"/>
        <v>경기이동</v>
      </c>
      <c r="H1995" s="33" t="s">
        <v>10781</v>
      </c>
    </row>
    <row r="1996" spans="1:8">
      <c r="A1996" s="33" t="s">
        <v>14539</v>
      </c>
      <c r="B1996" s="34" t="b">
        <v>1</v>
      </c>
      <c r="C1996" s="33">
        <f t="shared" si="73"/>
        <v>12</v>
      </c>
      <c r="D1996" s="33" t="s">
        <v>109</v>
      </c>
      <c r="E1996" s="33" t="s">
        <v>2888</v>
      </c>
      <c r="F1996" s="33" t="s">
        <v>14540</v>
      </c>
      <c r="G1996" s="33" t="str">
        <f t="shared" si="72"/>
        <v>경기삼동</v>
      </c>
      <c r="H1996" s="33" t="s">
        <v>10781</v>
      </c>
    </row>
    <row r="1997" spans="1:8">
      <c r="A1997" s="33" t="s">
        <v>14541</v>
      </c>
      <c r="B1997" s="34" t="b">
        <v>1</v>
      </c>
      <c r="C1997" s="33">
        <f t="shared" si="73"/>
        <v>12</v>
      </c>
      <c r="D1997" s="33" t="s">
        <v>109</v>
      </c>
      <c r="E1997" s="33" t="s">
        <v>2888</v>
      </c>
      <c r="F1997" s="33" t="s">
        <v>14542</v>
      </c>
      <c r="G1997" s="33" t="str">
        <f t="shared" si="72"/>
        <v>경기왕곡동</v>
      </c>
      <c r="H1997" s="33" t="s">
        <v>10781</v>
      </c>
    </row>
    <row r="1998" spans="1:8">
      <c r="A1998" s="33" t="s">
        <v>14543</v>
      </c>
      <c r="B1998" s="34" t="b">
        <v>1</v>
      </c>
      <c r="C1998" s="33">
        <f t="shared" si="73"/>
        <v>12</v>
      </c>
      <c r="D1998" s="33" t="s">
        <v>109</v>
      </c>
      <c r="E1998" s="33" t="s">
        <v>2888</v>
      </c>
      <c r="F1998" s="33" t="s">
        <v>14544</v>
      </c>
      <c r="G1998" s="33" t="str">
        <f t="shared" si="72"/>
        <v>경기오전동</v>
      </c>
      <c r="H1998" s="33" t="s">
        <v>10781</v>
      </c>
    </row>
    <row r="1999" spans="1:8">
      <c r="A1999" s="33" t="s">
        <v>14545</v>
      </c>
      <c r="B1999" s="34" t="b">
        <v>1</v>
      </c>
      <c r="C1999" s="33">
        <f t="shared" si="73"/>
        <v>12</v>
      </c>
      <c r="D1999" s="33" t="s">
        <v>109</v>
      </c>
      <c r="E1999" s="33" t="s">
        <v>2888</v>
      </c>
      <c r="F1999" s="33" t="s">
        <v>14546</v>
      </c>
      <c r="G1999" s="33" t="str">
        <f t="shared" si="72"/>
        <v>경기학의동</v>
      </c>
      <c r="H1999" s="33" t="s">
        <v>10781</v>
      </c>
    </row>
    <row r="2000" spans="1:8">
      <c r="A2000" s="33" t="s">
        <v>14547</v>
      </c>
      <c r="B2000" s="34" t="b">
        <v>1</v>
      </c>
      <c r="C2000" s="33">
        <f t="shared" si="73"/>
        <v>12</v>
      </c>
      <c r="D2000" s="33" t="s">
        <v>109</v>
      </c>
      <c r="E2000" s="33" t="s">
        <v>2888</v>
      </c>
      <c r="F2000" s="33" t="s">
        <v>14548</v>
      </c>
      <c r="G2000" s="33" t="str">
        <f t="shared" si="72"/>
        <v>경기내손동</v>
      </c>
      <c r="H2000" s="33" t="s">
        <v>10781</v>
      </c>
    </row>
    <row r="2001" spans="1:8">
      <c r="A2001" s="33" t="s">
        <v>14549</v>
      </c>
      <c r="B2001" s="34" t="b">
        <v>1</v>
      </c>
      <c r="C2001" s="33">
        <f t="shared" si="73"/>
        <v>12</v>
      </c>
      <c r="D2001" s="33" t="s">
        <v>109</v>
      </c>
      <c r="E2001" s="33" t="s">
        <v>2888</v>
      </c>
      <c r="F2001" s="33" t="s">
        <v>14550</v>
      </c>
      <c r="G2001" s="33" t="str">
        <f t="shared" si="72"/>
        <v>경기청계동</v>
      </c>
      <c r="H2001" s="33" t="s">
        <v>10781</v>
      </c>
    </row>
    <row r="2002" spans="1:8">
      <c r="A2002" s="33" t="s">
        <v>14551</v>
      </c>
      <c r="B2002" s="34" t="b">
        <v>1</v>
      </c>
      <c r="C2002" s="33">
        <f t="shared" si="73"/>
        <v>12</v>
      </c>
      <c r="D2002" s="33" t="s">
        <v>109</v>
      </c>
      <c r="E2002" s="33" t="s">
        <v>2888</v>
      </c>
      <c r="F2002" s="33" t="s">
        <v>14552</v>
      </c>
      <c r="G2002" s="33" t="str">
        <f t="shared" si="72"/>
        <v>경기포일동</v>
      </c>
      <c r="H2002" s="33" t="s">
        <v>10781</v>
      </c>
    </row>
    <row r="2003" spans="1:8">
      <c r="A2003" s="33" t="s">
        <v>14553</v>
      </c>
      <c r="B2003" s="34" t="b">
        <v>1</v>
      </c>
      <c r="C2003" s="33">
        <f t="shared" si="73"/>
        <v>12</v>
      </c>
      <c r="D2003" s="33" t="s">
        <v>109</v>
      </c>
      <c r="E2003" s="33" t="s">
        <v>2888</v>
      </c>
      <c r="F2003" s="33" t="s">
        <v>12463</v>
      </c>
      <c r="G2003" s="33" t="str">
        <f t="shared" si="72"/>
        <v>경기월암동</v>
      </c>
      <c r="H2003" s="33" t="s">
        <v>10781</v>
      </c>
    </row>
    <row r="2004" spans="1:8">
      <c r="A2004" s="33" t="s">
        <v>14554</v>
      </c>
      <c r="B2004" s="34" t="b">
        <v>1</v>
      </c>
      <c r="C2004" s="33">
        <f t="shared" si="73"/>
        <v>12</v>
      </c>
      <c r="D2004" s="33" t="s">
        <v>109</v>
      </c>
      <c r="E2004" s="33" t="s">
        <v>2888</v>
      </c>
      <c r="F2004" s="33" t="s">
        <v>14555</v>
      </c>
      <c r="G2004" s="33" t="str">
        <f t="shared" si="72"/>
        <v>경기초평동</v>
      </c>
      <c r="H2004" s="33" t="s">
        <v>10781</v>
      </c>
    </row>
    <row r="2005" spans="1:8">
      <c r="A2005" s="33" t="s">
        <v>14556</v>
      </c>
      <c r="B2005" s="34" t="b">
        <v>1</v>
      </c>
      <c r="C2005" s="33">
        <f t="shared" si="73"/>
        <v>12</v>
      </c>
      <c r="D2005" s="33" t="s">
        <v>109</v>
      </c>
      <c r="E2005" s="33" t="s">
        <v>1159</v>
      </c>
      <c r="F2005" s="33" t="s">
        <v>14557</v>
      </c>
      <c r="G2005" s="33" t="str">
        <f t="shared" si="72"/>
        <v>경기천현동</v>
      </c>
      <c r="H2005" s="33" t="s">
        <v>10781</v>
      </c>
    </row>
    <row r="2006" spans="1:8">
      <c r="A2006" s="33" t="s">
        <v>14558</v>
      </c>
      <c r="B2006" s="34" t="b">
        <v>1</v>
      </c>
      <c r="C2006" s="33">
        <f t="shared" si="73"/>
        <v>12</v>
      </c>
      <c r="D2006" s="33" t="s">
        <v>109</v>
      </c>
      <c r="E2006" s="33" t="s">
        <v>1159</v>
      </c>
      <c r="F2006" s="33" t="s">
        <v>14559</v>
      </c>
      <c r="G2006" s="33" t="str">
        <f t="shared" si="72"/>
        <v>경기하산곡동</v>
      </c>
      <c r="H2006" s="33" t="s">
        <v>10781</v>
      </c>
    </row>
    <row r="2007" spans="1:8">
      <c r="A2007" s="33" t="s">
        <v>14560</v>
      </c>
      <c r="B2007" s="34" t="b">
        <v>1</v>
      </c>
      <c r="C2007" s="33">
        <f t="shared" si="73"/>
        <v>12</v>
      </c>
      <c r="D2007" s="33" t="s">
        <v>109</v>
      </c>
      <c r="E2007" s="33" t="s">
        <v>1159</v>
      </c>
      <c r="F2007" s="33" t="s">
        <v>14561</v>
      </c>
      <c r="G2007" s="33" t="str">
        <f t="shared" si="72"/>
        <v>경기창우동</v>
      </c>
      <c r="H2007" s="33" t="s">
        <v>10781</v>
      </c>
    </row>
    <row r="2008" spans="1:8">
      <c r="A2008" s="33" t="s">
        <v>14562</v>
      </c>
      <c r="B2008" s="34" t="b">
        <v>1</v>
      </c>
      <c r="C2008" s="33">
        <f t="shared" si="73"/>
        <v>12</v>
      </c>
      <c r="D2008" s="33" t="s">
        <v>109</v>
      </c>
      <c r="E2008" s="33" t="s">
        <v>1159</v>
      </c>
      <c r="F2008" s="33" t="s">
        <v>14563</v>
      </c>
      <c r="G2008" s="33" t="str">
        <f t="shared" si="72"/>
        <v>경기배알미동</v>
      </c>
      <c r="H2008" s="33" t="s">
        <v>10781</v>
      </c>
    </row>
    <row r="2009" spans="1:8">
      <c r="A2009" s="33" t="s">
        <v>14564</v>
      </c>
      <c r="B2009" s="34" t="b">
        <v>1</v>
      </c>
      <c r="C2009" s="33">
        <f t="shared" si="73"/>
        <v>12</v>
      </c>
      <c r="D2009" s="33" t="s">
        <v>109</v>
      </c>
      <c r="E2009" s="33" t="s">
        <v>1159</v>
      </c>
      <c r="F2009" s="33" t="s">
        <v>14565</v>
      </c>
      <c r="G2009" s="33" t="str">
        <f t="shared" si="72"/>
        <v>경기상산곡동</v>
      </c>
      <c r="H2009" s="33" t="s">
        <v>10781</v>
      </c>
    </row>
    <row r="2010" spans="1:8">
      <c r="A2010" s="33" t="s">
        <v>14566</v>
      </c>
      <c r="B2010" s="34" t="b">
        <v>1</v>
      </c>
      <c r="C2010" s="33">
        <f t="shared" si="73"/>
        <v>12</v>
      </c>
      <c r="D2010" s="33" t="s">
        <v>109</v>
      </c>
      <c r="E2010" s="33" t="s">
        <v>1159</v>
      </c>
      <c r="F2010" s="33" t="s">
        <v>12936</v>
      </c>
      <c r="G2010" s="33" t="str">
        <f t="shared" si="72"/>
        <v>경기신장동</v>
      </c>
      <c r="H2010" s="33" t="s">
        <v>10781</v>
      </c>
    </row>
    <row r="2011" spans="1:8">
      <c r="A2011" s="33" t="s">
        <v>14567</v>
      </c>
      <c r="B2011" s="34" t="b">
        <v>1</v>
      </c>
      <c r="C2011" s="33">
        <f t="shared" si="73"/>
        <v>12</v>
      </c>
      <c r="D2011" s="33" t="s">
        <v>109</v>
      </c>
      <c r="E2011" s="33" t="s">
        <v>1159</v>
      </c>
      <c r="F2011" s="33" t="s">
        <v>14522</v>
      </c>
      <c r="G2011" s="33" t="str">
        <f t="shared" si="72"/>
        <v>경기당정동</v>
      </c>
      <c r="H2011" s="33" t="s">
        <v>10781</v>
      </c>
    </row>
    <row r="2012" spans="1:8">
      <c r="A2012" s="33" t="s">
        <v>14568</v>
      </c>
      <c r="B2012" s="34" t="b">
        <v>1</v>
      </c>
      <c r="C2012" s="33">
        <f t="shared" si="73"/>
        <v>12</v>
      </c>
      <c r="D2012" s="33" t="s">
        <v>109</v>
      </c>
      <c r="E2012" s="33" t="s">
        <v>1159</v>
      </c>
      <c r="F2012" s="33" t="s">
        <v>14569</v>
      </c>
      <c r="G2012" s="33" t="str">
        <f t="shared" si="72"/>
        <v>경기덕풍동</v>
      </c>
      <c r="H2012" s="33" t="s">
        <v>10781</v>
      </c>
    </row>
    <row r="2013" spans="1:8">
      <c r="A2013" s="33" t="s">
        <v>14570</v>
      </c>
      <c r="B2013" s="34" t="b">
        <v>1</v>
      </c>
      <c r="C2013" s="33">
        <f t="shared" si="73"/>
        <v>12</v>
      </c>
      <c r="D2013" s="33" t="s">
        <v>109</v>
      </c>
      <c r="E2013" s="33" t="s">
        <v>1159</v>
      </c>
      <c r="F2013" s="33" t="s">
        <v>12984</v>
      </c>
      <c r="G2013" s="33" t="str">
        <f t="shared" si="72"/>
        <v>경기망월동</v>
      </c>
      <c r="H2013" s="33" t="s">
        <v>10781</v>
      </c>
    </row>
    <row r="2014" spans="1:8">
      <c r="A2014" s="33" t="s">
        <v>14571</v>
      </c>
      <c r="B2014" s="34" t="b">
        <v>1</v>
      </c>
      <c r="C2014" s="33">
        <f t="shared" si="73"/>
        <v>12</v>
      </c>
      <c r="D2014" s="33" t="s">
        <v>109</v>
      </c>
      <c r="E2014" s="33" t="s">
        <v>1159</v>
      </c>
      <c r="F2014" s="33" t="s">
        <v>14572</v>
      </c>
      <c r="G2014" s="33" t="str">
        <f t="shared" si="72"/>
        <v>경기풍산동</v>
      </c>
      <c r="H2014" s="33" t="s">
        <v>10781</v>
      </c>
    </row>
    <row r="2015" spans="1:8">
      <c r="A2015" s="33" t="s">
        <v>14573</v>
      </c>
      <c r="B2015" s="34" t="b">
        <v>1</v>
      </c>
      <c r="C2015" s="33">
        <f t="shared" si="73"/>
        <v>12</v>
      </c>
      <c r="D2015" s="33" t="s">
        <v>109</v>
      </c>
      <c r="E2015" s="33" t="s">
        <v>1159</v>
      </c>
      <c r="F2015" s="33" t="s">
        <v>14574</v>
      </c>
      <c r="G2015" s="33" t="str">
        <f t="shared" si="72"/>
        <v>경기미사동</v>
      </c>
      <c r="H2015" s="33" t="s">
        <v>10781</v>
      </c>
    </row>
    <row r="2016" spans="1:8">
      <c r="A2016" s="33" t="s">
        <v>14575</v>
      </c>
      <c r="B2016" s="34" t="b">
        <v>1</v>
      </c>
      <c r="C2016" s="33">
        <f t="shared" si="73"/>
        <v>12</v>
      </c>
      <c r="D2016" s="33" t="s">
        <v>109</v>
      </c>
      <c r="E2016" s="33" t="s">
        <v>1159</v>
      </c>
      <c r="F2016" s="33" t="s">
        <v>12004</v>
      </c>
      <c r="G2016" s="33" t="str">
        <f t="shared" si="72"/>
        <v>경기선동</v>
      </c>
      <c r="H2016" s="33" t="s">
        <v>10781</v>
      </c>
    </row>
    <row r="2017" spans="1:8">
      <c r="A2017" s="33" t="s">
        <v>14576</v>
      </c>
      <c r="B2017" s="34" t="b">
        <v>1</v>
      </c>
      <c r="C2017" s="33">
        <f t="shared" si="73"/>
        <v>12</v>
      </c>
      <c r="D2017" s="33" t="s">
        <v>109</v>
      </c>
      <c r="E2017" s="33" t="s">
        <v>1159</v>
      </c>
      <c r="F2017" s="33" t="s">
        <v>14577</v>
      </c>
      <c r="G2017" s="33" t="str">
        <f t="shared" si="72"/>
        <v>경기감북동</v>
      </c>
      <c r="H2017" s="33" t="s">
        <v>10781</v>
      </c>
    </row>
    <row r="2018" spans="1:8">
      <c r="A2018" s="33" t="s">
        <v>14578</v>
      </c>
      <c r="B2018" s="34" t="b">
        <v>1</v>
      </c>
      <c r="C2018" s="33">
        <f t="shared" si="73"/>
        <v>12</v>
      </c>
      <c r="D2018" s="33" t="s">
        <v>109</v>
      </c>
      <c r="E2018" s="33" t="s">
        <v>1159</v>
      </c>
      <c r="F2018" s="33" t="s">
        <v>14579</v>
      </c>
      <c r="G2018" s="33" t="str">
        <f t="shared" si="72"/>
        <v>경기감일동</v>
      </c>
      <c r="H2018" s="33" t="s">
        <v>10781</v>
      </c>
    </row>
    <row r="2019" spans="1:8">
      <c r="A2019" s="33" t="s">
        <v>14580</v>
      </c>
      <c r="B2019" s="34" t="b">
        <v>1</v>
      </c>
      <c r="C2019" s="33">
        <f t="shared" si="73"/>
        <v>12</v>
      </c>
      <c r="D2019" s="33" t="s">
        <v>109</v>
      </c>
      <c r="E2019" s="33" t="s">
        <v>1159</v>
      </c>
      <c r="F2019" s="33" t="s">
        <v>14581</v>
      </c>
      <c r="G2019" s="33" t="str">
        <f t="shared" si="72"/>
        <v>경기감이동</v>
      </c>
      <c r="H2019" s="33" t="s">
        <v>10781</v>
      </c>
    </row>
    <row r="2020" spans="1:8">
      <c r="A2020" s="33" t="s">
        <v>14582</v>
      </c>
      <c r="B2020" s="34" t="b">
        <v>1</v>
      </c>
      <c r="C2020" s="33">
        <f t="shared" si="73"/>
        <v>12</v>
      </c>
      <c r="D2020" s="33" t="s">
        <v>109</v>
      </c>
      <c r="E2020" s="33" t="s">
        <v>1159</v>
      </c>
      <c r="F2020" s="33" t="s">
        <v>14583</v>
      </c>
      <c r="G2020" s="33" t="str">
        <f t="shared" ref="G2020:G2083" si="74">D2020&amp;F2020</f>
        <v>경기학암동</v>
      </c>
      <c r="H2020" s="33" t="s">
        <v>10781</v>
      </c>
    </row>
    <row r="2021" spans="1:8">
      <c r="A2021" s="33" t="s">
        <v>14584</v>
      </c>
      <c r="B2021" s="34" t="b">
        <v>1</v>
      </c>
      <c r="C2021" s="33">
        <f t="shared" si="73"/>
        <v>12</v>
      </c>
      <c r="D2021" s="33" t="s">
        <v>109</v>
      </c>
      <c r="E2021" s="33" t="s">
        <v>1159</v>
      </c>
      <c r="F2021" s="33" t="s">
        <v>14585</v>
      </c>
      <c r="G2021" s="33" t="str">
        <f t="shared" si="74"/>
        <v>경기교산동</v>
      </c>
      <c r="H2021" s="33" t="s">
        <v>10781</v>
      </c>
    </row>
    <row r="2022" spans="1:8">
      <c r="A2022" s="33" t="s">
        <v>14586</v>
      </c>
      <c r="B2022" s="34" t="b">
        <v>1</v>
      </c>
      <c r="C2022" s="33">
        <f t="shared" si="73"/>
        <v>12</v>
      </c>
      <c r="D2022" s="33" t="s">
        <v>109</v>
      </c>
      <c r="E2022" s="33" t="s">
        <v>1159</v>
      </c>
      <c r="F2022" s="33" t="s">
        <v>14587</v>
      </c>
      <c r="G2022" s="33" t="str">
        <f t="shared" si="74"/>
        <v>경기춘궁동</v>
      </c>
      <c r="H2022" s="33" t="s">
        <v>10781</v>
      </c>
    </row>
    <row r="2023" spans="1:8">
      <c r="A2023" s="33" t="s">
        <v>14588</v>
      </c>
      <c r="B2023" s="34" t="b">
        <v>1</v>
      </c>
      <c r="C2023" s="33">
        <f t="shared" si="73"/>
        <v>12</v>
      </c>
      <c r="D2023" s="33" t="s">
        <v>109</v>
      </c>
      <c r="E2023" s="33" t="s">
        <v>1159</v>
      </c>
      <c r="F2023" s="33" t="s">
        <v>14589</v>
      </c>
      <c r="G2023" s="33" t="str">
        <f t="shared" si="74"/>
        <v>경기하사창동</v>
      </c>
      <c r="H2023" s="33" t="s">
        <v>10781</v>
      </c>
    </row>
    <row r="2024" spans="1:8">
      <c r="A2024" s="33" t="s">
        <v>14590</v>
      </c>
      <c r="B2024" s="34" t="b">
        <v>1</v>
      </c>
      <c r="C2024" s="33">
        <f t="shared" si="73"/>
        <v>12</v>
      </c>
      <c r="D2024" s="33" t="s">
        <v>109</v>
      </c>
      <c r="E2024" s="33" t="s">
        <v>1159</v>
      </c>
      <c r="F2024" s="33" t="s">
        <v>14591</v>
      </c>
      <c r="G2024" s="33" t="str">
        <f t="shared" si="74"/>
        <v>경기상사창동</v>
      </c>
      <c r="H2024" s="33" t="s">
        <v>10781</v>
      </c>
    </row>
    <row r="2025" spans="1:8">
      <c r="A2025" s="33" t="s">
        <v>14592</v>
      </c>
      <c r="B2025" s="34" t="b">
        <v>1</v>
      </c>
      <c r="C2025" s="33">
        <f t="shared" si="73"/>
        <v>12</v>
      </c>
      <c r="D2025" s="33" t="s">
        <v>109</v>
      </c>
      <c r="E2025" s="33" t="s">
        <v>1159</v>
      </c>
      <c r="F2025" s="33" t="s">
        <v>11538</v>
      </c>
      <c r="G2025" s="33" t="str">
        <f t="shared" si="74"/>
        <v>경기항동</v>
      </c>
      <c r="H2025" s="33" t="s">
        <v>10781</v>
      </c>
    </row>
    <row r="2026" spans="1:8">
      <c r="A2026" s="33" t="s">
        <v>14593</v>
      </c>
      <c r="B2026" s="34" t="b">
        <v>1</v>
      </c>
      <c r="C2026" s="33">
        <f t="shared" si="73"/>
        <v>12</v>
      </c>
      <c r="D2026" s="33" t="s">
        <v>109</v>
      </c>
      <c r="E2026" s="33" t="s">
        <v>1159</v>
      </c>
      <c r="F2026" s="33" t="s">
        <v>14594</v>
      </c>
      <c r="G2026" s="33" t="str">
        <f t="shared" si="74"/>
        <v>경기초일동</v>
      </c>
      <c r="H2026" s="33" t="s">
        <v>10781</v>
      </c>
    </row>
    <row r="2027" spans="1:8">
      <c r="A2027" s="33" t="s">
        <v>14595</v>
      </c>
      <c r="B2027" s="34" t="b">
        <v>1</v>
      </c>
      <c r="C2027" s="33">
        <f t="shared" si="73"/>
        <v>12</v>
      </c>
      <c r="D2027" s="33" t="s">
        <v>109</v>
      </c>
      <c r="E2027" s="33" t="s">
        <v>1159</v>
      </c>
      <c r="F2027" s="33" t="s">
        <v>14596</v>
      </c>
      <c r="G2027" s="33" t="str">
        <f t="shared" si="74"/>
        <v>경기초이동</v>
      </c>
      <c r="H2027" s="33" t="s">
        <v>10781</v>
      </c>
    </row>
    <row r="2028" spans="1:8">
      <c r="A2028" s="33" t="s">
        <v>14597</v>
      </c>
      <c r="B2028" s="34" t="b">
        <v>1</v>
      </c>
      <c r="C2028" s="33">
        <f t="shared" si="73"/>
        <v>12</v>
      </c>
      <c r="D2028" s="33" t="s">
        <v>109</v>
      </c>
      <c r="E2028" s="33" t="s">
        <v>1159</v>
      </c>
      <c r="F2028" s="33" t="s">
        <v>14195</v>
      </c>
      <c r="G2028" s="33" t="str">
        <f t="shared" si="74"/>
        <v>경기광암동</v>
      </c>
      <c r="H2028" s="33" t="s">
        <v>10781</v>
      </c>
    </row>
    <row r="2029" spans="1:8">
      <c r="A2029" s="33" t="s">
        <v>14598</v>
      </c>
      <c r="B2029" s="34" t="b">
        <v>1</v>
      </c>
      <c r="C2029" s="33">
        <f t="shared" si="73"/>
        <v>12</v>
      </c>
      <c r="D2029" s="33" t="s">
        <v>109</v>
      </c>
      <c r="E2029" s="33" t="s">
        <v>2750</v>
      </c>
      <c r="F2029" s="33" t="s">
        <v>14599</v>
      </c>
      <c r="G2029" s="33" t="str">
        <f t="shared" si="74"/>
        <v>경기김량장동</v>
      </c>
      <c r="H2029" s="33" t="s">
        <v>10781</v>
      </c>
    </row>
    <row r="2030" spans="1:8">
      <c r="A2030" s="33" t="s">
        <v>14600</v>
      </c>
      <c r="B2030" s="34" t="b">
        <v>1</v>
      </c>
      <c r="C2030" s="33">
        <f t="shared" si="73"/>
        <v>12</v>
      </c>
      <c r="D2030" s="33" t="s">
        <v>109</v>
      </c>
      <c r="E2030" s="33" t="s">
        <v>2750</v>
      </c>
      <c r="F2030" s="33" t="s">
        <v>14601</v>
      </c>
      <c r="G2030" s="33" t="str">
        <f t="shared" si="74"/>
        <v>경기역북동</v>
      </c>
      <c r="H2030" s="33" t="s">
        <v>10781</v>
      </c>
    </row>
    <row r="2031" spans="1:8">
      <c r="A2031" s="33" t="s">
        <v>14602</v>
      </c>
      <c r="B2031" s="34" t="b">
        <v>1</v>
      </c>
      <c r="C2031" s="33">
        <f t="shared" si="73"/>
        <v>12</v>
      </c>
      <c r="D2031" s="33" t="s">
        <v>109</v>
      </c>
      <c r="E2031" s="33" t="s">
        <v>2750</v>
      </c>
      <c r="F2031" s="33" t="s">
        <v>14603</v>
      </c>
      <c r="G2031" s="33" t="str">
        <f t="shared" si="74"/>
        <v>경기삼가동</v>
      </c>
      <c r="H2031" s="33" t="s">
        <v>10781</v>
      </c>
    </row>
    <row r="2032" spans="1:8">
      <c r="A2032" s="33" t="s">
        <v>14604</v>
      </c>
      <c r="B2032" s="34" t="b">
        <v>1</v>
      </c>
      <c r="C2032" s="33">
        <f t="shared" si="73"/>
        <v>12</v>
      </c>
      <c r="D2032" s="33" t="s">
        <v>109</v>
      </c>
      <c r="E2032" s="33" t="s">
        <v>2750</v>
      </c>
      <c r="F2032" s="33" t="s">
        <v>12815</v>
      </c>
      <c r="G2032" s="33" t="str">
        <f t="shared" si="74"/>
        <v>경기남동</v>
      </c>
      <c r="H2032" s="33" t="s">
        <v>10781</v>
      </c>
    </row>
    <row r="2033" spans="1:8">
      <c r="A2033" s="33" t="s">
        <v>14605</v>
      </c>
      <c r="B2033" s="34" t="b">
        <v>1</v>
      </c>
      <c r="C2033" s="33">
        <f t="shared" si="73"/>
        <v>12</v>
      </c>
      <c r="D2033" s="33" t="s">
        <v>109</v>
      </c>
      <c r="E2033" s="33" t="s">
        <v>2750</v>
      </c>
      <c r="F2033" s="33" t="s">
        <v>14606</v>
      </c>
      <c r="G2033" s="33" t="str">
        <f t="shared" si="74"/>
        <v>경기유방동</v>
      </c>
      <c r="H2033" s="33" t="s">
        <v>10781</v>
      </c>
    </row>
    <row r="2034" spans="1:8">
      <c r="A2034" s="33" t="s">
        <v>14607</v>
      </c>
      <c r="B2034" s="34" t="b">
        <v>1</v>
      </c>
      <c r="C2034" s="33">
        <f t="shared" si="73"/>
        <v>12</v>
      </c>
      <c r="D2034" s="33" t="s">
        <v>109</v>
      </c>
      <c r="E2034" s="33" t="s">
        <v>2750</v>
      </c>
      <c r="F2034" s="33" t="s">
        <v>14608</v>
      </c>
      <c r="G2034" s="33" t="str">
        <f t="shared" si="74"/>
        <v>경기고림동</v>
      </c>
      <c r="H2034" s="33" t="s">
        <v>10781</v>
      </c>
    </row>
    <row r="2035" spans="1:8">
      <c r="A2035" s="33" t="s">
        <v>14609</v>
      </c>
      <c r="B2035" s="34" t="b">
        <v>1</v>
      </c>
      <c r="C2035" s="33">
        <f t="shared" si="73"/>
        <v>12</v>
      </c>
      <c r="D2035" s="33" t="s">
        <v>109</v>
      </c>
      <c r="E2035" s="33" t="s">
        <v>2750</v>
      </c>
      <c r="F2035" s="33" t="s">
        <v>14610</v>
      </c>
      <c r="G2035" s="33" t="str">
        <f t="shared" si="74"/>
        <v>경기마평동</v>
      </c>
      <c r="H2035" s="33" t="s">
        <v>10781</v>
      </c>
    </row>
    <row r="2036" spans="1:8">
      <c r="A2036" s="33" t="s">
        <v>14611</v>
      </c>
      <c r="B2036" s="34" t="b">
        <v>1</v>
      </c>
      <c r="C2036" s="33">
        <f t="shared" si="73"/>
        <v>12</v>
      </c>
      <c r="D2036" s="33" t="s">
        <v>109</v>
      </c>
      <c r="E2036" s="33" t="s">
        <v>2750</v>
      </c>
      <c r="F2036" s="33" t="s">
        <v>14612</v>
      </c>
      <c r="G2036" s="33" t="str">
        <f t="shared" si="74"/>
        <v>경기운학동</v>
      </c>
      <c r="H2036" s="33" t="s">
        <v>10781</v>
      </c>
    </row>
    <row r="2037" spans="1:8">
      <c r="A2037" s="33" t="s">
        <v>14613</v>
      </c>
      <c r="B2037" s="34" t="b">
        <v>1</v>
      </c>
      <c r="C2037" s="33">
        <f t="shared" si="73"/>
        <v>12</v>
      </c>
      <c r="D2037" s="33" t="s">
        <v>109</v>
      </c>
      <c r="E2037" s="33" t="s">
        <v>2750</v>
      </c>
      <c r="F2037" s="33" t="s">
        <v>13252</v>
      </c>
      <c r="G2037" s="33" t="str">
        <f t="shared" si="74"/>
        <v>경기호동</v>
      </c>
      <c r="H2037" s="33" t="s">
        <v>10781</v>
      </c>
    </row>
    <row r="2038" spans="1:8">
      <c r="A2038" s="33" t="s">
        <v>14614</v>
      </c>
      <c r="B2038" s="34" t="b">
        <v>1</v>
      </c>
      <c r="C2038" s="33">
        <f t="shared" si="73"/>
        <v>12</v>
      </c>
      <c r="D2038" s="33" t="s">
        <v>109</v>
      </c>
      <c r="E2038" s="33" t="s">
        <v>2750</v>
      </c>
      <c r="F2038" s="33" t="s">
        <v>14615</v>
      </c>
      <c r="G2038" s="33" t="str">
        <f t="shared" si="74"/>
        <v>경기해곡동</v>
      </c>
      <c r="H2038" s="33" t="s">
        <v>10781</v>
      </c>
    </row>
    <row r="2039" spans="1:8">
      <c r="A2039" s="33" t="s">
        <v>14616</v>
      </c>
      <c r="B2039" s="34" t="b">
        <v>1</v>
      </c>
      <c r="C2039" s="33">
        <f t="shared" si="73"/>
        <v>12</v>
      </c>
      <c r="D2039" s="33" t="s">
        <v>109</v>
      </c>
      <c r="E2039" s="33" t="s">
        <v>2750</v>
      </c>
      <c r="F2039" s="33" t="s">
        <v>14617</v>
      </c>
      <c r="G2039" s="33" t="str">
        <f t="shared" si="74"/>
        <v>경기포곡읍</v>
      </c>
      <c r="H2039" s="33" t="s">
        <v>10781</v>
      </c>
    </row>
    <row r="2040" spans="1:8">
      <c r="A2040" s="33" t="s">
        <v>14618</v>
      </c>
      <c r="B2040" s="34" t="b">
        <v>1</v>
      </c>
      <c r="C2040" s="33">
        <f t="shared" si="73"/>
        <v>12</v>
      </c>
      <c r="D2040" s="33" t="s">
        <v>109</v>
      </c>
      <c r="E2040" s="33" t="s">
        <v>2750</v>
      </c>
      <c r="F2040" s="33" t="s">
        <v>14619</v>
      </c>
      <c r="G2040" s="33" t="str">
        <f t="shared" si="74"/>
        <v>경기모현읍</v>
      </c>
      <c r="H2040" s="33" t="s">
        <v>10781</v>
      </c>
    </row>
    <row r="2041" spans="1:8">
      <c r="A2041" s="33" t="s">
        <v>14620</v>
      </c>
      <c r="B2041" s="34" t="b">
        <v>1</v>
      </c>
      <c r="C2041" s="33">
        <f t="shared" si="73"/>
        <v>12</v>
      </c>
      <c r="D2041" s="33" t="s">
        <v>109</v>
      </c>
      <c r="E2041" s="33" t="s">
        <v>2750</v>
      </c>
      <c r="F2041" s="33" t="s">
        <v>14621</v>
      </c>
      <c r="G2041" s="33" t="str">
        <f t="shared" si="74"/>
        <v>경기이동읍</v>
      </c>
      <c r="H2041" s="33" t="s">
        <v>10781</v>
      </c>
    </row>
    <row r="2042" spans="1:8">
      <c r="A2042" s="33" t="s">
        <v>14622</v>
      </c>
      <c r="B2042" s="34" t="b">
        <v>1</v>
      </c>
      <c r="C2042" s="33">
        <f t="shared" si="73"/>
        <v>12</v>
      </c>
      <c r="D2042" s="33" t="s">
        <v>109</v>
      </c>
      <c r="E2042" s="33" t="s">
        <v>2750</v>
      </c>
      <c r="F2042" s="33" t="s">
        <v>14623</v>
      </c>
      <c r="G2042" s="33" t="str">
        <f t="shared" si="74"/>
        <v>경기남사읍</v>
      </c>
      <c r="H2042" s="33" t="s">
        <v>10781</v>
      </c>
    </row>
    <row r="2043" spans="1:8">
      <c r="A2043" s="33" t="s">
        <v>14624</v>
      </c>
      <c r="B2043" s="34" t="b">
        <v>1</v>
      </c>
      <c r="C2043" s="33">
        <f t="shared" si="73"/>
        <v>12</v>
      </c>
      <c r="D2043" s="33" t="s">
        <v>109</v>
      </c>
      <c r="E2043" s="33" t="s">
        <v>2750</v>
      </c>
      <c r="F2043" s="33" t="s">
        <v>14625</v>
      </c>
      <c r="G2043" s="33" t="str">
        <f t="shared" si="74"/>
        <v>경기원삼면</v>
      </c>
      <c r="H2043" s="33" t="s">
        <v>10781</v>
      </c>
    </row>
    <row r="2044" spans="1:8">
      <c r="A2044" s="33" t="s">
        <v>14626</v>
      </c>
      <c r="B2044" s="34" t="b">
        <v>1</v>
      </c>
      <c r="C2044" s="33">
        <f t="shared" si="73"/>
        <v>12</v>
      </c>
      <c r="D2044" s="33" t="s">
        <v>109</v>
      </c>
      <c r="E2044" s="33" t="s">
        <v>2750</v>
      </c>
      <c r="F2044" s="33" t="s">
        <v>14627</v>
      </c>
      <c r="G2044" s="33" t="str">
        <f t="shared" si="74"/>
        <v>경기백암면</v>
      </c>
      <c r="H2044" s="33" t="s">
        <v>10781</v>
      </c>
    </row>
    <row r="2045" spans="1:8">
      <c r="A2045" s="33" t="s">
        <v>14628</v>
      </c>
      <c r="B2045" s="34" t="b">
        <v>1</v>
      </c>
      <c r="C2045" s="33">
        <f t="shared" si="73"/>
        <v>12</v>
      </c>
      <c r="D2045" s="33" t="s">
        <v>109</v>
      </c>
      <c r="E2045" s="33" t="s">
        <v>2750</v>
      </c>
      <c r="F2045" s="33" t="s">
        <v>14629</v>
      </c>
      <c r="G2045" s="33" t="str">
        <f t="shared" si="74"/>
        <v>경기양지면</v>
      </c>
      <c r="H2045" s="33" t="s">
        <v>10781</v>
      </c>
    </row>
    <row r="2046" spans="1:8">
      <c r="A2046" s="33" t="s">
        <v>14630</v>
      </c>
      <c r="B2046" s="34" t="b">
        <v>1</v>
      </c>
      <c r="C2046" s="33">
        <f t="shared" si="73"/>
        <v>12</v>
      </c>
      <c r="D2046" s="33" t="s">
        <v>109</v>
      </c>
      <c r="E2046" s="33" t="s">
        <v>3609</v>
      </c>
      <c r="F2046" s="33" t="s">
        <v>14631</v>
      </c>
      <c r="G2046" s="33" t="str">
        <f t="shared" si="74"/>
        <v>경기신갈동</v>
      </c>
      <c r="H2046" s="33" t="s">
        <v>10781</v>
      </c>
    </row>
    <row r="2047" spans="1:8">
      <c r="A2047" s="33" t="s">
        <v>14632</v>
      </c>
      <c r="B2047" s="34" t="b">
        <v>1</v>
      </c>
      <c r="C2047" s="33">
        <f t="shared" si="73"/>
        <v>12</v>
      </c>
      <c r="D2047" s="33" t="s">
        <v>109</v>
      </c>
      <c r="E2047" s="33" t="s">
        <v>3609</v>
      </c>
      <c r="F2047" s="33" t="s">
        <v>14633</v>
      </c>
      <c r="G2047" s="33" t="str">
        <f t="shared" si="74"/>
        <v>경기구갈동</v>
      </c>
      <c r="H2047" s="33" t="s">
        <v>10781</v>
      </c>
    </row>
    <row r="2048" spans="1:8">
      <c r="A2048" s="33" t="s">
        <v>14634</v>
      </c>
      <c r="B2048" s="34" t="b">
        <v>1</v>
      </c>
      <c r="C2048" s="33">
        <f t="shared" si="73"/>
        <v>12</v>
      </c>
      <c r="D2048" s="33" t="s">
        <v>109</v>
      </c>
      <c r="E2048" s="33" t="s">
        <v>3609</v>
      </c>
      <c r="F2048" s="33" t="s">
        <v>14635</v>
      </c>
      <c r="G2048" s="33" t="str">
        <f t="shared" si="74"/>
        <v>경기상갈동</v>
      </c>
      <c r="H2048" s="33" t="s">
        <v>10781</v>
      </c>
    </row>
    <row r="2049" spans="1:8">
      <c r="A2049" s="33" t="s">
        <v>14636</v>
      </c>
      <c r="B2049" s="34" t="b">
        <v>1</v>
      </c>
      <c r="C2049" s="33">
        <f t="shared" si="73"/>
        <v>12</v>
      </c>
      <c r="D2049" s="33" t="s">
        <v>109</v>
      </c>
      <c r="E2049" s="33" t="s">
        <v>3609</v>
      </c>
      <c r="F2049" s="33" t="s">
        <v>14637</v>
      </c>
      <c r="G2049" s="33" t="str">
        <f t="shared" si="74"/>
        <v>경기하갈동</v>
      </c>
      <c r="H2049" s="33" t="s">
        <v>10781</v>
      </c>
    </row>
    <row r="2050" spans="1:8">
      <c r="A2050" s="33" t="s">
        <v>14638</v>
      </c>
      <c r="B2050" s="34" t="b">
        <v>1</v>
      </c>
      <c r="C2050" s="33">
        <f t="shared" ref="C2050:C2113" si="75">_xlfn.XLOOKUP(D2050,I:I,J:J)</f>
        <v>12</v>
      </c>
      <c r="D2050" s="33" t="s">
        <v>109</v>
      </c>
      <c r="E2050" s="33" t="s">
        <v>3609</v>
      </c>
      <c r="F2050" s="33" t="s">
        <v>14639</v>
      </c>
      <c r="G2050" s="33" t="str">
        <f t="shared" si="74"/>
        <v>경기보라동</v>
      </c>
      <c r="H2050" s="33" t="s">
        <v>10781</v>
      </c>
    </row>
    <row r="2051" spans="1:8">
      <c r="A2051" s="33" t="s">
        <v>14640</v>
      </c>
      <c r="B2051" s="34" t="b">
        <v>1</v>
      </c>
      <c r="C2051" s="33">
        <f t="shared" si="75"/>
        <v>12</v>
      </c>
      <c r="D2051" s="33" t="s">
        <v>109</v>
      </c>
      <c r="E2051" s="33" t="s">
        <v>3609</v>
      </c>
      <c r="F2051" s="33" t="s">
        <v>14641</v>
      </c>
      <c r="G2051" s="33" t="str">
        <f t="shared" si="74"/>
        <v>경기지곡동</v>
      </c>
      <c r="H2051" s="33" t="s">
        <v>10781</v>
      </c>
    </row>
    <row r="2052" spans="1:8">
      <c r="A2052" s="33" t="s">
        <v>14642</v>
      </c>
      <c r="B2052" s="34" t="b">
        <v>1</v>
      </c>
      <c r="C2052" s="33">
        <f t="shared" si="75"/>
        <v>12</v>
      </c>
      <c r="D2052" s="33" t="s">
        <v>109</v>
      </c>
      <c r="E2052" s="33" t="s">
        <v>3609</v>
      </c>
      <c r="F2052" s="33" t="s">
        <v>14643</v>
      </c>
      <c r="G2052" s="33" t="str">
        <f t="shared" si="74"/>
        <v>경기공세동</v>
      </c>
      <c r="H2052" s="33" t="s">
        <v>10781</v>
      </c>
    </row>
    <row r="2053" spans="1:8">
      <c r="A2053" s="33" t="s">
        <v>14644</v>
      </c>
      <c r="B2053" s="34" t="b">
        <v>1</v>
      </c>
      <c r="C2053" s="33">
        <f t="shared" si="75"/>
        <v>12</v>
      </c>
      <c r="D2053" s="33" t="s">
        <v>109</v>
      </c>
      <c r="E2053" s="33" t="s">
        <v>3609</v>
      </c>
      <c r="F2053" s="33" t="s">
        <v>14645</v>
      </c>
      <c r="G2053" s="33" t="str">
        <f t="shared" si="74"/>
        <v>경기고매동</v>
      </c>
      <c r="H2053" s="33" t="s">
        <v>10781</v>
      </c>
    </row>
    <row r="2054" spans="1:8">
      <c r="A2054" s="33" t="s">
        <v>14646</v>
      </c>
      <c r="B2054" s="34" t="b">
        <v>1</v>
      </c>
      <c r="C2054" s="33">
        <f t="shared" si="75"/>
        <v>12</v>
      </c>
      <c r="D2054" s="33" t="s">
        <v>109</v>
      </c>
      <c r="E2054" s="33" t="s">
        <v>3609</v>
      </c>
      <c r="F2054" s="33" t="s">
        <v>14647</v>
      </c>
      <c r="G2054" s="33" t="str">
        <f t="shared" si="74"/>
        <v>경기농서동</v>
      </c>
      <c r="H2054" s="33" t="s">
        <v>10781</v>
      </c>
    </row>
    <row r="2055" spans="1:8">
      <c r="A2055" s="33" t="s">
        <v>14648</v>
      </c>
      <c r="B2055" s="34" t="b">
        <v>1</v>
      </c>
      <c r="C2055" s="33">
        <f t="shared" si="75"/>
        <v>12</v>
      </c>
      <c r="D2055" s="33" t="s">
        <v>109</v>
      </c>
      <c r="E2055" s="33" t="s">
        <v>3609</v>
      </c>
      <c r="F2055" s="33" t="s">
        <v>14649</v>
      </c>
      <c r="G2055" s="33" t="str">
        <f t="shared" si="74"/>
        <v>경기서천동</v>
      </c>
      <c r="H2055" s="33" t="s">
        <v>10781</v>
      </c>
    </row>
    <row r="2056" spans="1:8">
      <c r="A2056" s="33" t="s">
        <v>14650</v>
      </c>
      <c r="B2056" s="34" t="b">
        <v>1</v>
      </c>
      <c r="C2056" s="33">
        <f t="shared" si="75"/>
        <v>12</v>
      </c>
      <c r="D2056" s="33" t="s">
        <v>109</v>
      </c>
      <c r="E2056" s="33" t="s">
        <v>3609</v>
      </c>
      <c r="F2056" s="33" t="s">
        <v>14651</v>
      </c>
      <c r="G2056" s="33" t="str">
        <f t="shared" si="74"/>
        <v>경기영덕동</v>
      </c>
      <c r="H2056" s="33" t="s">
        <v>10781</v>
      </c>
    </row>
    <row r="2057" spans="1:8">
      <c r="A2057" s="33" t="s">
        <v>14652</v>
      </c>
      <c r="B2057" s="34" t="b">
        <v>1</v>
      </c>
      <c r="C2057" s="33">
        <f t="shared" si="75"/>
        <v>12</v>
      </c>
      <c r="D2057" s="33" t="s">
        <v>109</v>
      </c>
      <c r="E2057" s="33" t="s">
        <v>3609</v>
      </c>
      <c r="F2057" s="33" t="s">
        <v>14653</v>
      </c>
      <c r="G2057" s="33" t="str">
        <f t="shared" si="74"/>
        <v>경기언남동</v>
      </c>
      <c r="H2057" s="33" t="s">
        <v>10781</v>
      </c>
    </row>
    <row r="2058" spans="1:8">
      <c r="A2058" s="33" t="s">
        <v>14654</v>
      </c>
      <c r="B2058" s="34" t="b">
        <v>1</v>
      </c>
      <c r="C2058" s="33">
        <f t="shared" si="75"/>
        <v>12</v>
      </c>
      <c r="D2058" s="33" t="s">
        <v>109</v>
      </c>
      <c r="E2058" s="33" t="s">
        <v>3609</v>
      </c>
      <c r="F2058" s="33" t="s">
        <v>14655</v>
      </c>
      <c r="G2058" s="33" t="str">
        <f t="shared" si="74"/>
        <v>경기마북동</v>
      </c>
      <c r="H2058" s="33" t="s">
        <v>10781</v>
      </c>
    </row>
    <row r="2059" spans="1:8">
      <c r="A2059" s="33" t="s">
        <v>14656</v>
      </c>
      <c r="B2059" s="34" t="b">
        <v>1</v>
      </c>
      <c r="C2059" s="33">
        <f t="shared" si="75"/>
        <v>12</v>
      </c>
      <c r="D2059" s="33" t="s">
        <v>109</v>
      </c>
      <c r="E2059" s="33" t="s">
        <v>3609</v>
      </c>
      <c r="F2059" s="33" t="s">
        <v>14657</v>
      </c>
      <c r="G2059" s="33" t="str">
        <f t="shared" si="74"/>
        <v>경기청덕동</v>
      </c>
      <c r="H2059" s="33" t="s">
        <v>10781</v>
      </c>
    </row>
    <row r="2060" spans="1:8">
      <c r="A2060" s="33" t="s">
        <v>14658</v>
      </c>
      <c r="B2060" s="34" t="b">
        <v>1</v>
      </c>
      <c r="C2060" s="33">
        <f t="shared" si="75"/>
        <v>12</v>
      </c>
      <c r="D2060" s="33" t="s">
        <v>109</v>
      </c>
      <c r="E2060" s="33" t="s">
        <v>3609</v>
      </c>
      <c r="F2060" s="33" t="s">
        <v>14659</v>
      </c>
      <c r="G2060" s="33" t="str">
        <f t="shared" si="74"/>
        <v>경기동백동</v>
      </c>
      <c r="H2060" s="33" t="s">
        <v>10781</v>
      </c>
    </row>
    <row r="2061" spans="1:8">
      <c r="A2061" s="33" t="s">
        <v>14660</v>
      </c>
      <c r="B2061" s="34" t="b">
        <v>1</v>
      </c>
      <c r="C2061" s="33">
        <f t="shared" si="75"/>
        <v>12</v>
      </c>
      <c r="D2061" s="33" t="s">
        <v>109</v>
      </c>
      <c r="E2061" s="33" t="s">
        <v>3609</v>
      </c>
      <c r="F2061" s="33" t="s">
        <v>11485</v>
      </c>
      <c r="G2061" s="33" t="str">
        <f t="shared" si="74"/>
        <v>경기중동</v>
      </c>
      <c r="H2061" s="33" t="s">
        <v>10781</v>
      </c>
    </row>
    <row r="2062" spans="1:8">
      <c r="A2062" s="33" t="s">
        <v>14661</v>
      </c>
      <c r="B2062" s="34" t="b">
        <v>1</v>
      </c>
      <c r="C2062" s="33">
        <f t="shared" si="75"/>
        <v>12</v>
      </c>
      <c r="D2062" s="33" t="s">
        <v>109</v>
      </c>
      <c r="E2062" s="33" t="s">
        <v>3609</v>
      </c>
      <c r="F2062" s="33" t="s">
        <v>14662</v>
      </c>
      <c r="G2062" s="33" t="str">
        <f t="shared" si="74"/>
        <v>경기상하동</v>
      </c>
      <c r="H2062" s="33" t="s">
        <v>10781</v>
      </c>
    </row>
    <row r="2063" spans="1:8">
      <c r="A2063" s="33" t="s">
        <v>14663</v>
      </c>
      <c r="B2063" s="34" t="b">
        <v>1</v>
      </c>
      <c r="C2063" s="33">
        <f t="shared" si="75"/>
        <v>12</v>
      </c>
      <c r="D2063" s="33" t="s">
        <v>109</v>
      </c>
      <c r="E2063" s="33" t="s">
        <v>3609</v>
      </c>
      <c r="F2063" s="33" t="s">
        <v>14664</v>
      </c>
      <c r="G2063" s="33" t="str">
        <f t="shared" si="74"/>
        <v>경기보정동</v>
      </c>
      <c r="H2063" s="33" t="s">
        <v>10781</v>
      </c>
    </row>
    <row r="2064" spans="1:8">
      <c r="A2064" s="33" t="s">
        <v>14665</v>
      </c>
      <c r="B2064" s="34" t="b">
        <v>1</v>
      </c>
      <c r="C2064" s="33">
        <f t="shared" si="75"/>
        <v>12</v>
      </c>
      <c r="D2064" s="33" t="s">
        <v>109</v>
      </c>
      <c r="E2064" s="33" t="s">
        <v>1118</v>
      </c>
      <c r="F2064" s="33" t="s">
        <v>14666</v>
      </c>
      <c r="G2064" s="33" t="str">
        <f t="shared" si="74"/>
        <v>경기풍덕천동</v>
      </c>
      <c r="H2064" s="33" t="s">
        <v>10781</v>
      </c>
    </row>
    <row r="2065" spans="1:8">
      <c r="A2065" s="33" t="s">
        <v>14667</v>
      </c>
      <c r="B2065" s="34" t="b">
        <v>1</v>
      </c>
      <c r="C2065" s="33">
        <f t="shared" si="75"/>
        <v>12</v>
      </c>
      <c r="D2065" s="33" t="s">
        <v>109</v>
      </c>
      <c r="E2065" s="33" t="s">
        <v>1118</v>
      </c>
      <c r="F2065" s="33" t="s">
        <v>12446</v>
      </c>
      <c r="G2065" s="33" t="str">
        <f t="shared" si="74"/>
        <v>경기죽전동</v>
      </c>
      <c r="H2065" s="33" t="s">
        <v>10781</v>
      </c>
    </row>
    <row r="2066" spans="1:8">
      <c r="A2066" s="33" t="s">
        <v>14668</v>
      </c>
      <c r="B2066" s="34" t="b">
        <v>1</v>
      </c>
      <c r="C2066" s="33">
        <f t="shared" si="75"/>
        <v>12</v>
      </c>
      <c r="D2066" s="33" t="s">
        <v>109</v>
      </c>
      <c r="E2066" s="33" t="s">
        <v>1118</v>
      </c>
      <c r="F2066" s="33" t="s">
        <v>12362</v>
      </c>
      <c r="G2066" s="33" t="str">
        <f t="shared" si="74"/>
        <v>경기동천동</v>
      </c>
      <c r="H2066" s="33" t="s">
        <v>10781</v>
      </c>
    </row>
    <row r="2067" spans="1:8">
      <c r="A2067" s="33" t="s">
        <v>14669</v>
      </c>
      <c r="B2067" s="34" t="b">
        <v>1</v>
      </c>
      <c r="C2067" s="33">
        <f t="shared" si="75"/>
        <v>12</v>
      </c>
      <c r="D2067" s="33" t="s">
        <v>109</v>
      </c>
      <c r="E2067" s="33" t="s">
        <v>1118</v>
      </c>
      <c r="F2067" s="33" t="s">
        <v>14670</v>
      </c>
      <c r="G2067" s="33" t="str">
        <f t="shared" si="74"/>
        <v>경기고기동</v>
      </c>
      <c r="H2067" s="33" t="s">
        <v>10781</v>
      </c>
    </row>
    <row r="2068" spans="1:8">
      <c r="A2068" s="33" t="s">
        <v>14671</v>
      </c>
      <c r="B2068" s="34" t="b">
        <v>1</v>
      </c>
      <c r="C2068" s="33">
        <f t="shared" si="75"/>
        <v>12</v>
      </c>
      <c r="D2068" s="33" t="s">
        <v>109</v>
      </c>
      <c r="E2068" s="33" t="s">
        <v>1118</v>
      </c>
      <c r="F2068" s="33" t="s">
        <v>13390</v>
      </c>
      <c r="G2068" s="33" t="str">
        <f t="shared" si="74"/>
        <v>경기신봉동</v>
      </c>
      <c r="H2068" s="33" t="s">
        <v>10781</v>
      </c>
    </row>
    <row r="2069" spans="1:8">
      <c r="A2069" s="33" t="s">
        <v>14672</v>
      </c>
      <c r="B2069" s="34" t="b">
        <v>1</v>
      </c>
      <c r="C2069" s="33">
        <f t="shared" si="75"/>
        <v>12</v>
      </c>
      <c r="D2069" s="33" t="s">
        <v>109</v>
      </c>
      <c r="E2069" s="33" t="s">
        <v>1118</v>
      </c>
      <c r="F2069" s="33" t="s">
        <v>14673</v>
      </c>
      <c r="G2069" s="33" t="str">
        <f t="shared" si="74"/>
        <v>경기성복동</v>
      </c>
      <c r="H2069" s="33" t="s">
        <v>10781</v>
      </c>
    </row>
    <row r="2070" spans="1:8">
      <c r="A2070" s="33" t="s">
        <v>14674</v>
      </c>
      <c r="B2070" s="34" t="b">
        <v>1</v>
      </c>
      <c r="C2070" s="33">
        <f t="shared" si="75"/>
        <v>12</v>
      </c>
      <c r="D2070" s="33" t="s">
        <v>109</v>
      </c>
      <c r="E2070" s="33" t="s">
        <v>1118</v>
      </c>
      <c r="F2070" s="33" t="s">
        <v>14675</v>
      </c>
      <c r="G2070" s="33" t="str">
        <f t="shared" si="74"/>
        <v>경기상현동</v>
      </c>
      <c r="H2070" s="33" t="s">
        <v>10781</v>
      </c>
    </row>
    <row r="2071" spans="1:8">
      <c r="A2071" s="33" t="s">
        <v>14676</v>
      </c>
      <c r="B2071" s="34" t="b">
        <v>1</v>
      </c>
      <c r="C2071" s="33">
        <f t="shared" si="75"/>
        <v>12</v>
      </c>
      <c r="D2071" s="33" t="s">
        <v>109</v>
      </c>
      <c r="E2071" s="33" t="s">
        <v>1148</v>
      </c>
      <c r="F2071" s="33" t="s">
        <v>14677</v>
      </c>
      <c r="G2071" s="33" t="str">
        <f t="shared" si="74"/>
        <v>경기금촌동</v>
      </c>
      <c r="H2071" s="33" t="s">
        <v>10781</v>
      </c>
    </row>
    <row r="2072" spans="1:8">
      <c r="A2072" s="33" t="s">
        <v>14678</v>
      </c>
      <c r="B2072" s="34" t="b">
        <v>1</v>
      </c>
      <c r="C2072" s="33">
        <f t="shared" si="75"/>
        <v>12</v>
      </c>
      <c r="D2072" s="33" t="s">
        <v>109</v>
      </c>
      <c r="E2072" s="33" t="s">
        <v>1148</v>
      </c>
      <c r="F2072" s="33" t="s">
        <v>14679</v>
      </c>
      <c r="G2072" s="33" t="str">
        <f t="shared" si="74"/>
        <v>경기아동동</v>
      </c>
      <c r="H2072" s="33" t="s">
        <v>10781</v>
      </c>
    </row>
    <row r="2073" spans="1:8">
      <c r="A2073" s="33" t="s">
        <v>14680</v>
      </c>
      <c r="B2073" s="34" t="b">
        <v>1</v>
      </c>
      <c r="C2073" s="33">
        <f t="shared" si="75"/>
        <v>12</v>
      </c>
      <c r="D2073" s="33" t="s">
        <v>109</v>
      </c>
      <c r="E2073" s="33" t="s">
        <v>1148</v>
      </c>
      <c r="F2073" s="33" t="s">
        <v>14681</v>
      </c>
      <c r="G2073" s="33" t="str">
        <f t="shared" si="74"/>
        <v>경기야동동</v>
      </c>
      <c r="H2073" s="33" t="s">
        <v>10781</v>
      </c>
    </row>
    <row r="2074" spans="1:8">
      <c r="A2074" s="33" t="s">
        <v>14682</v>
      </c>
      <c r="B2074" s="34" t="b">
        <v>1</v>
      </c>
      <c r="C2074" s="33">
        <f t="shared" si="75"/>
        <v>12</v>
      </c>
      <c r="D2074" s="33" t="s">
        <v>109</v>
      </c>
      <c r="E2074" s="33" t="s">
        <v>1148</v>
      </c>
      <c r="F2074" s="33" t="s">
        <v>14683</v>
      </c>
      <c r="G2074" s="33" t="str">
        <f t="shared" si="74"/>
        <v>경기검산동</v>
      </c>
      <c r="H2074" s="33" t="s">
        <v>10781</v>
      </c>
    </row>
    <row r="2075" spans="1:8">
      <c r="A2075" s="33" t="s">
        <v>14684</v>
      </c>
      <c r="B2075" s="34" t="b">
        <v>1</v>
      </c>
      <c r="C2075" s="33">
        <f t="shared" si="75"/>
        <v>12</v>
      </c>
      <c r="D2075" s="33" t="s">
        <v>109</v>
      </c>
      <c r="E2075" s="33" t="s">
        <v>1148</v>
      </c>
      <c r="F2075" s="33" t="s">
        <v>14685</v>
      </c>
      <c r="G2075" s="33" t="str">
        <f t="shared" si="74"/>
        <v>경기맥금동</v>
      </c>
      <c r="H2075" s="33" t="s">
        <v>10781</v>
      </c>
    </row>
    <row r="2076" spans="1:8">
      <c r="A2076" s="33" t="s">
        <v>14686</v>
      </c>
      <c r="B2076" s="34" t="b">
        <v>1</v>
      </c>
      <c r="C2076" s="33">
        <f t="shared" si="75"/>
        <v>12</v>
      </c>
      <c r="D2076" s="33" t="s">
        <v>109</v>
      </c>
      <c r="E2076" s="33" t="s">
        <v>1148</v>
      </c>
      <c r="F2076" s="33" t="s">
        <v>14687</v>
      </c>
      <c r="G2076" s="33" t="str">
        <f t="shared" si="74"/>
        <v>경기교하동</v>
      </c>
      <c r="H2076" s="33" t="s">
        <v>10781</v>
      </c>
    </row>
    <row r="2077" spans="1:8">
      <c r="A2077" s="33" t="s">
        <v>14688</v>
      </c>
      <c r="B2077" s="34" t="b">
        <v>1</v>
      </c>
      <c r="C2077" s="33">
        <f t="shared" si="75"/>
        <v>12</v>
      </c>
      <c r="D2077" s="33" t="s">
        <v>109</v>
      </c>
      <c r="E2077" s="33" t="s">
        <v>1148</v>
      </c>
      <c r="F2077" s="33" t="s">
        <v>14689</v>
      </c>
      <c r="G2077" s="33" t="str">
        <f t="shared" si="74"/>
        <v>경기야당동</v>
      </c>
      <c r="H2077" s="33" t="s">
        <v>10781</v>
      </c>
    </row>
    <row r="2078" spans="1:8">
      <c r="A2078" s="33" t="s">
        <v>14690</v>
      </c>
      <c r="B2078" s="34" t="b">
        <v>1</v>
      </c>
      <c r="C2078" s="33">
        <f t="shared" si="75"/>
        <v>12</v>
      </c>
      <c r="D2078" s="33" t="s">
        <v>109</v>
      </c>
      <c r="E2078" s="33" t="s">
        <v>1148</v>
      </c>
      <c r="F2078" s="33" t="s">
        <v>14691</v>
      </c>
      <c r="G2078" s="33" t="str">
        <f t="shared" si="74"/>
        <v>경기다율동</v>
      </c>
      <c r="H2078" s="33" t="s">
        <v>10781</v>
      </c>
    </row>
    <row r="2079" spans="1:8">
      <c r="A2079" s="33" t="s">
        <v>14692</v>
      </c>
      <c r="B2079" s="34" t="b">
        <v>1</v>
      </c>
      <c r="C2079" s="33">
        <f t="shared" si="75"/>
        <v>12</v>
      </c>
      <c r="D2079" s="33" t="s">
        <v>109</v>
      </c>
      <c r="E2079" s="33" t="s">
        <v>1148</v>
      </c>
      <c r="F2079" s="33" t="s">
        <v>14693</v>
      </c>
      <c r="G2079" s="33" t="str">
        <f t="shared" si="74"/>
        <v>경기오도동</v>
      </c>
      <c r="H2079" s="33" t="s">
        <v>10781</v>
      </c>
    </row>
    <row r="2080" spans="1:8">
      <c r="A2080" s="33" t="s">
        <v>14694</v>
      </c>
      <c r="B2080" s="34" t="b">
        <v>1</v>
      </c>
      <c r="C2080" s="33">
        <f t="shared" si="75"/>
        <v>12</v>
      </c>
      <c r="D2080" s="33" t="s">
        <v>109</v>
      </c>
      <c r="E2080" s="33" t="s">
        <v>1148</v>
      </c>
      <c r="F2080" s="33" t="s">
        <v>14695</v>
      </c>
      <c r="G2080" s="33" t="str">
        <f t="shared" si="74"/>
        <v>경기상지석동</v>
      </c>
      <c r="H2080" s="33" t="s">
        <v>10781</v>
      </c>
    </row>
    <row r="2081" spans="1:8">
      <c r="A2081" s="33" t="s">
        <v>14696</v>
      </c>
      <c r="B2081" s="34" t="b">
        <v>1</v>
      </c>
      <c r="C2081" s="33">
        <f t="shared" si="75"/>
        <v>12</v>
      </c>
      <c r="D2081" s="33" t="s">
        <v>109</v>
      </c>
      <c r="E2081" s="33" t="s">
        <v>1148</v>
      </c>
      <c r="F2081" s="33" t="s">
        <v>14697</v>
      </c>
      <c r="G2081" s="33" t="str">
        <f t="shared" si="74"/>
        <v>경기산남동</v>
      </c>
      <c r="H2081" s="33" t="s">
        <v>10781</v>
      </c>
    </row>
    <row r="2082" spans="1:8">
      <c r="A2082" s="33" t="s">
        <v>14698</v>
      </c>
      <c r="B2082" s="34" t="b">
        <v>1</v>
      </c>
      <c r="C2082" s="33">
        <f t="shared" si="75"/>
        <v>12</v>
      </c>
      <c r="D2082" s="33" t="s">
        <v>109</v>
      </c>
      <c r="E2082" s="33" t="s">
        <v>1148</v>
      </c>
      <c r="F2082" s="33" t="s">
        <v>14699</v>
      </c>
      <c r="G2082" s="33" t="str">
        <f t="shared" si="74"/>
        <v>경기동패동</v>
      </c>
      <c r="H2082" s="33" t="s">
        <v>10781</v>
      </c>
    </row>
    <row r="2083" spans="1:8">
      <c r="A2083" s="33" t="s">
        <v>14700</v>
      </c>
      <c r="B2083" s="34" t="b">
        <v>1</v>
      </c>
      <c r="C2083" s="33">
        <f t="shared" si="75"/>
        <v>12</v>
      </c>
      <c r="D2083" s="33" t="s">
        <v>109</v>
      </c>
      <c r="E2083" s="33" t="s">
        <v>1148</v>
      </c>
      <c r="F2083" s="33" t="s">
        <v>12742</v>
      </c>
      <c r="G2083" s="33" t="str">
        <f t="shared" si="74"/>
        <v>경기당하동</v>
      </c>
      <c r="H2083" s="33" t="s">
        <v>10781</v>
      </c>
    </row>
    <row r="2084" spans="1:8">
      <c r="A2084" s="33" t="s">
        <v>14701</v>
      </c>
      <c r="B2084" s="34" t="b">
        <v>1</v>
      </c>
      <c r="C2084" s="33">
        <f t="shared" si="75"/>
        <v>12</v>
      </c>
      <c r="D2084" s="33" t="s">
        <v>109</v>
      </c>
      <c r="E2084" s="33" t="s">
        <v>1148</v>
      </c>
      <c r="F2084" s="33" t="s">
        <v>14702</v>
      </c>
      <c r="G2084" s="33" t="str">
        <f t="shared" ref="G2084:G2147" si="76">D2084&amp;F2084</f>
        <v>경기문발동</v>
      </c>
      <c r="H2084" s="33" t="s">
        <v>10781</v>
      </c>
    </row>
    <row r="2085" spans="1:8">
      <c r="A2085" s="33" t="s">
        <v>14703</v>
      </c>
      <c r="B2085" s="34" t="b">
        <v>1</v>
      </c>
      <c r="C2085" s="33">
        <f t="shared" si="75"/>
        <v>12</v>
      </c>
      <c r="D2085" s="33" t="s">
        <v>109</v>
      </c>
      <c r="E2085" s="33" t="s">
        <v>1148</v>
      </c>
      <c r="F2085" s="33" t="s">
        <v>13107</v>
      </c>
      <c r="G2085" s="33" t="str">
        <f t="shared" si="76"/>
        <v>경기송촌동</v>
      </c>
      <c r="H2085" s="33" t="s">
        <v>10781</v>
      </c>
    </row>
    <row r="2086" spans="1:8">
      <c r="A2086" s="33" t="s">
        <v>14704</v>
      </c>
      <c r="B2086" s="34" t="b">
        <v>1</v>
      </c>
      <c r="C2086" s="33">
        <f t="shared" si="75"/>
        <v>12</v>
      </c>
      <c r="D2086" s="33" t="s">
        <v>109</v>
      </c>
      <c r="E2086" s="33" t="s">
        <v>1148</v>
      </c>
      <c r="F2086" s="33" t="s">
        <v>14705</v>
      </c>
      <c r="G2086" s="33" t="str">
        <f t="shared" si="76"/>
        <v>경기목동동</v>
      </c>
      <c r="H2086" s="33" t="s">
        <v>10781</v>
      </c>
    </row>
    <row r="2087" spans="1:8">
      <c r="A2087" s="33" t="s">
        <v>14706</v>
      </c>
      <c r="B2087" s="34" t="b">
        <v>1</v>
      </c>
      <c r="C2087" s="33">
        <f t="shared" si="75"/>
        <v>12</v>
      </c>
      <c r="D2087" s="33" t="s">
        <v>109</v>
      </c>
      <c r="E2087" s="33" t="s">
        <v>1148</v>
      </c>
      <c r="F2087" s="33" t="s">
        <v>14707</v>
      </c>
      <c r="G2087" s="33" t="str">
        <f t="shared" si="76"/>
        <v>경기하지석동</v>
      </c>
      <c r="H2087" s="33" t="s">
        <v>10781</v>
      </c>
    </row>
    <row r="2088" spans="1:8">
      <c r="A2088" s="33" t="s">
        <v>14708</v>
      </c>
      <c r="B2088" s="34" t="b">
        <v>1</v>
      </c>
      <c r="C2088" s="33">
        <f t="shared" si="75"/>
        <v>12</v>
      </c>
      <c r="D2088" s="33" t="s">
        <v>109</v>
      </c>
      <c r="E2088" s="33" t="s">
        <v>1148</v>
      </c>
      <c r="F2088" s="33" t="s">
        <v>14709</v>
      </c>
      <c r="G2088" s="33" t="str">
        <f t="shared" si="76"/>
        <v>경기서패동</v>
      </c>
      <c r="H2088" s="33" t="s">
        <v>10781</v>
      </c>
    </row>
    <row r="2089" spans="1:8">
      <c r="A2089" s="33" t="s">
        <v>14710</v>
      </c>
      <c r="B2089" s="34" t="b">
        <v>1</v>
      </c>
      <c r="C2089" s="33">
        <f t="shared" si="75"/>
        <v>12</v>
      </c>
      <c r="D2089" s="33" t="s">
        <v>109</v>
      </c>
      <c r="E2089" s="33" t="s">
        <v>1148</v>
      </c>
      <c r="F2089" s="33" t="s">
        <v>11423</v>
      </c>
      <c r="G2089" s="33" t="str">
        <f t="shared" si="76"/>
        <v>경기신촌동</v>
      </c>
      <c r="H2089" s="33" t="s">
        <v>10781</v>
      </c>
    </row>
    <row r="2090" spans="1:8">
      <c r="A2090" s="33" t="s">
        <v>14711</v>
      </c>
      <c r="B2090" s="34" t="b">
        <v>1</v>
      </c>
      <c r="C2090" s="33">
        <f t="shared" si="75"/>
        <v>12</v>
      </c>
      <c r="D2090" s="33" t="s">
        <v>109</v>
      </c>
      <c r="E2090" s="33" t="s">
        <v>1148</v>
      </c>
      <c r="F2090" s="33" t="s">
        <v>14712</v>
      </c>
      <c r="G2090" s="33" t="str">
        <f t="shared" si="76"/>
        <v>경기연다산동</v>
      </c>
      <c r="H2090" s="33" t="s">
        <v>10781</v>
      </c>
    </row>
    <row r="2091" spans="1:8">
      <c r="A2091" s="33" t="s">
        <v>14713</v>
      </c>
      <c r="B2091" s="34" t="b">
        <v>1</v>
      </c>
      <c r="C2091" s="33">
        <f t="shared" si="75"/>
        <v>12</v>
      </c>
      <c r="D2091" s="33" t="s">
        <v>109</v>
      </c>
      <c r="E2091" s="33" t="s">
        <v>1148</v>
      </c>
      <c r="F2091" s="33" t="s">
        <v>14714</v>
      </c>
      <c r="G2091" s="33" t="str">
        <f t="shared" si="76"/>
        <v>경기와동동</v>
      </c>
      <c r="H2091" s="33" t="s">
        <v>10781</v>
      </c>
    </row>
    <row r="2092" spans="1:8">
      <c r="A2092" s="33" t="s">
        <v>14715</v>
      </c>
      <c r="B2092" s="34" t="b">
        <v>1</v>
      </c>
      <c r="C2092" s="33">
        <f t="shared" si="75"/>
        <v>12</v>
      </c>
      <c r="D2092" s="33" t="s">
        <v>109</v>
      </c>
      <c r="E2092" s="33" t="s">
        <v>1148</v>
      </c>
      <c r="F2092" s="33" t="s">
        <v>14716</v>
      </c>
      <c r="G2092" s="33" t="str">
        <f t="shared" si="76"/>
        <v>경기금릉동</v>
      </c>
      <c r="H2092" s="33" t="s">
        <v>10781</v>
      </c>
    </row>
    <row r="2093" spans="1:8">
      <c r="A2093" s="33" t="s">
        <v>14717</v>
      </c>
      <c r="B2093" s="34" t="b">
        <v>1</v>
      </c>
      <c r="C2093" s="33">
        <f t="shared" si="75"/>
        <v>12</v>
      </c>
      <c r="D2093" s="33" t="s">
        <v>109</v>
      </c>
      <c r="E2093" s="33" t="s">
        <v>1148</v>
      </c>
      <c r="F2093" s="33" t="s">
        <v>14718</v>
      </c>
      <c r="G2093" s="33" t="str">
        <f t="shared" si="76"/>
        <v>경기문산읍</v>
      </c>
      <c r="H2093" s="33" t="s">
        <v>10781</v>
      </c>
    </row>
    <row r="2094" spans="1:8">
      <c r="A2094" s="33" t="s">
        <v>14719</v>
      </c>
      <c r="B2094" s="34" t="b">
        <v>1</v>
      </c>
      <c r="C2094" s="33">
        <f t="shared" si="75"/>
        <v>12</v>
      </c>
      <c r="D2094" s="33" t="s">
        <v>109</v>
      </c>
      <c r="E2094" s="33" t="s">
        <v>1148</v>
      </c>
      <c r="F2094" s="33" t="s">
        <v>14720</v>
      </c>
      <c r="G2094" s="33" t="str">
        <f t="shared" si="76"/>
        <v>경기파주읍</v>
      </c>
      <c r="H2094" s="33" t="s">
        <v>10781</v>
      </c>
    </row>
    <row r="2095" spans="1:8">
      <c r="A2095" s="33" t="s">
        <v>14721</v>
      </c>
      <c r="B2095" s="34" t="b">
        <v>1</v>
      </c>
      <c r="C2095" s="33">
        <f t="shared" si="75"/>
        <v>12</v>
      </c>
      <c r="D2095" s="33" t="s">
        <v>109</v>
      </c>
      <c r="E2095" s="33" t="s">
        <v>1148</v>
      </c>
      <c r="F2095" s="33" t="s">
        <v>14722</v>
      </c>
      <c r="G2095" s="33" t="str">
        <f t="shared" si="76"/>
        <v>경기법원읍</v>
      </c>
      <c r="H2095" s="33" t="s">
        <v>10781</v>
      </c>
    </row>
    <row r="2096" spans="1:8">
      <c r="A2096" s="33" t="s">
        <v>14723</v>
      </c>
      <c r="B2096" s="34" t="b">
        <v>1</v>
      </c>
      <c r="C2096" s="33">
        <f t="shared" si="75"/>
        <v>12</v>
      </c>
      <c r="D2096" s="33" t="s">
        <v>109</v>
      </c>
      <c r="E2096" s="33" t="s">
        <v>1148</v>
      </c>
      <c r="F2096" s="33" t="s">
        <v>14724</v>
      </c>
      <c r="G2096" s="33" t="str">
        <f t="shared" si="76"/>
        <v>경기조리읍</v>
      </c>
      <c r="H2096" s="33" t="s">
        <v>10781</v>
      </c>
    </row>
    <row r="2097" spans="1:8">
      <c r="A2097" s="33" t="s">
        <v>14725</v>
      </c>
      <c r="B2097" s="34" t="b">
        <v>1</v>
      </c>
      <c r="C2097" s="33">
        <f t="shared" si="75"/>
        <v>12</v>
      </c>
      <c r="D2097" s="33" t="s">
        <v>109</v>
      </c>
      <c r="E2097" s="33" t="s">
        <v>1148</v>
      </c>
      <c r="F2097" s="33" t="s">
        <v>14726</v>
      </c>
      <c r="G2097" s="33" t="str">
        <f t="shared" si="76"/>
        <v>경기월롱면</v>
      </c>
      <c r="H2097" s="33" t="s">
        <v>10781</v>
      </c>
    </row>
    <row r="2098" spans="1:8">
      <c r="A2098" s="33" t="s">
        <v>14727</v>
      </c>
      <c r="B2098" s="34" t="b">
        <v>1</v>
      </c>
      <c r="C2098" s="33">
        <f t="shared" si="75"/>
        <v>12</v>
      </c>
      <c r="D2098" s="33" t="s">
        <v>109</v>
      </c>
      <c r="E2098" s="33" t="s">
        <v>1148</v>
      </c>
      <c r="F2098" s="33" t="s">
        <v>14728</v>
      </c>
      <c r="G2098" s="33" t="str">
        <f t="shared" si="76"/>
        <v>경기탄현면</v>
      </c>
      <c r="H2098" s="33" t="s">
        <v>10781</v>
      </c>
    </row>
    <row r="2099" spans="1:8">
      <c r="A2099" s="33" t="s">
        <v>14729</v>
      </c>
      <c r="B2099" s="34" t="b">
        <v>1</v>
      </c>
      <c r="C2099" s="33">
        <f t="shared" si="75"/>
        <v>12</v>
      </c>
      <c r="D2099" s="33" t="s">
        <v>109</v>
      </c>
      <c r="E2099" s="33" t="s">
        <v>1148</v>
      </c>
      <c r="F2099" s="33" t="s">
        <v>14730</v>
      </c>
      <c r="G2099" s="33" t="str">
        <f t="shared" si="76"/>
        <v>경기광탄면</v>
      </c>
      <c r="H2099" s="33" t="s">
        <v>10781</v>
      </c>
    </row>
    <row r="2100" spans="1:8">
      <c r="A2100" s="33" t="s">
        <v>14731</v>
      </c>
      <c r="B2100" s="34" t="b">
        <v>1</v>
      </c>
      <c r="C2100" s="33">
        <f t="shared" si="75"/>
        <v>12</v>
      </c>
      <c r="D2100" s="33" t="s">
        <v>109</v>
      </c>
      <c r="E2100" s="33" t="s">
        <v>1148</v>
      </c>
      <c r="F2100" s="33" t="s">
        <v>14732</v>
      </c>
      <c r="G2100" s="33" t="str">
        <f t="shared" si="76"/>
        <v>경기파평면</v>
      </c>
      <c r="H2100" s="33" t="s">
        <v>10781</v>
      </c>
    </row>
    <row r="2101" spans="1:8">
      <c r="A2101" s="33" t="s">
        <v>14733</v>
      </c>
      <c r="B2101" s="34" t="b">
        <v>1</v>
      </c>
      <c r="C2101" s="33">
        <f t="shared" si="75"/>
        <v>12</v>
      </c>
      <c r="D2101" s="33" t="s">
        <v>109</v>
      </c>
      <c r="E2101" s="33" t="s">
        <v>1148</v>
      </c>
      <c r="F2101" s="33" t="s">
        <v>14734</v>
      </c>
      <c r="G2101" s="33" t="str">
        <f t="shared" si="76"/>
        <v>경기적성면</v>
      </c>
      <c r="H2101" s="33" t="s">
        <v>10781</v>
      </c>
    </row>
    <row r="2102" spans="1:8">
      <c r="A2102" s="33" t="s">
        <v>14735</v>
      </c>
      <c r="B2102" s="34" t="b">
        <v>1</v>
      </c>
      <c r="C2102" s="33">
        <f t="shared" si="75"/>
        <v>12</v>
      </c>
      <c r="D2102" s="33" t="s">
        <v>109</v>
      </c>
      <c r="E2102" s="33" t="s">
        <v>1148</v>
      </c>
      <c r="F2102" s="33" t="s">
        <v>14736</v>
      </c>
      <c r="G2102" s="33" t="str">
        <f t="shared" si="76"/>
        <v>경기군내면</v>
      </c>
      <c r="H2102" s="33" t="s">
        <v>10781</v>
      </c>
    </row>
    <row r="2103" spans="1:8">
      <c r="A2103" s="33" t="s">
        <v>14737</v>
      </c>
      <c r="B2103" s="34" t="b">
        <v>1</v>
      </c>
      <c r="C2103" s="33">
        <f t="shared" si="75"/>
        <v>12</v>
      </c>
      <c r="D2103" s="33" t="s">
        <v>109</v>
      </c>
      <c r="E2103" s="33" t="s">
        <v>1148</v>
      </c>
      <c r="F2103" s="33" t="s">
        <v>14738</v>
      </c>
      <c r="G2103" s="33" t="str">
        <f t="shared" si="76"/>
        <v>경기장단면</v>
      </c>
      <c r="H2103" s="33" t="s">
        <v>10781</v>
      </c>
    </row>
    <row r="2104" spans="1:8">
      <c r="A2104" s="33" t="s">
        <v>14739</v>
      </c>
      <c r="B2104" s="34" t="b">
        <v>1</v>
      </c>
      <c r="C2104" s="33">
        <f t="shared" si="75"/>
        <v>12</v>
      </c>
      <c r="D2104" s="33" t="s">
        <v>109</v>
      </c>
      <c r="E2104" s="33" t="s">
        <v>1148</v>
      </c>
      <c r="F2104" s="33" t="s">
        <v>14740</v>
      </c>
      <c r="G2104" s="33" t="str">
        <f t="shared" si="76"/>
        <v>경기진동면</v>
      </c>
      <c r="H2104" s="33" t="s">
        <v>10781</v>
      </c>
    </row>
    <row r="2105" spans="1:8">
      <c r="A2105" s="33" t="s">
        <v>14741</v>
      </c>
      <c r="B2105" s="34" t="b">
        <v>1</v>
      </c>
      <c r="C2105" s="33">
        <f t="shared" si="75"/>
        <v>12</v>
      </c>
      <c r="D2105" s="33" t="s">
        <v>109</v>
      </c>
      <c r="E2105" s="33" t="s">
        <v>1148</v>
      </c>
      <c r="F2105" s="33" t="s">
        <v>14742</v>
      </c>
      <c r="G2105" s="33" t="str">
        <f t="shared" si="76"/>
        <v>경기진서면</v>
      </c>
      <c r="H2105" s="33" t="s">
        <v>10781</v>
      </c>
    </row>
    <row r="2106" spans="1:8">
      <c r="A2106" s="33" t="s">
        <v>14743</v>
      </c>
      <c r="B2106" s="34" t="b">
        <v>1</v>
      </c>
      <c r="C2106" s="33">
        <f t="shared" si="75"/>
        <v>12</v>
      </c>
      <c r="D2106" s="33" t="s">
        <v>109</v>
      </c>
      <c r="E2106" s="33" t="s">
        <v>2273</v>
      </c>
      <c r="F2106" s="33" t="s">
        <v>11463</v>
      </c>
      <c r="G2106" s="33" t="str">
        <f t="shared" si="76"/>
        <v>경기창전동</v>
      </c>
      <c r="H2106" s="33" t="s">
        <v>10781</v>
      </c>
    </row>
    <row r="2107" spans="1:8">
      <c r="A2107" s="33" t="s">
        <v>14744</v>
      </c>
      <c r="B2107" s="34" t="b">
        <v>1</v>
      </c>
      <c r="C2107" s="33">
        <f t="shared" si="75"/>
        <v>12</v>
      </c>
      <c r="D2107" s="33" t="s">
        <v>109</v>
      </c>
      <c r="E2107" s="33" t="s">
        <v>2273</v>
      </c>
      <c r="F2107" s="33" t="s">
        <v>14745</v>
      </c>
      <c r="G2107" s="33" t="str">
        <f t="shared" si="76"/>
        <v>경기관고동</v>
      </c>
      <c r="H2107" s="33" t="s">
        <v>10781</v>
      </c>
    </row>
    <row r="2108" spans="1:8">
      <c r="A2108" s="33" t="s">
        <v>14746</v>
      </c>
      <c r="B2108" s="34" t="b">
        <v>1</v>
      </c>
      <c r="C2108" s="33">
        <f t="shared" si="75"/>
        <v>12</v>
      </c>
      <c r="D2108" s="33" t="s">
        <v>109</v>
      </c>
      <c r="E2108" s="33" t="s">
        <v>2273</v>
      </c>
      <c r="F2108" s="33" t="s">
        <v>12302</v>
      </c>
      <c r="G2108" s="33" t="str">
        <f t="shared" si="76"/>
        <v>경기중리동</v>
      </c>
      <c r="H2108" s="33" t="s">
        <v>10781</v>
      </c>
    </row>
    <row r="2109" spans="1:8">
      <c r="A2109" s="33" t="s">
        <v>14747</v>
      </c>
      <c r="B2109" s="34" t="b">
        <v>1</v>
      </c>
      <c r="C2109" s="33">
        <f t="shared" si="75"/>
        <v>12</v>
      </c>
      <c r="D2109" s="33" t="s">
        <v>109</v>
      </c>
      <c r="E2109" s="33" t="s">
        <v>2273</v>
      </c>
      <c r="F2109" s="33" t="s">
        <v>14748</v>
      </c>
      <c r="G2109" s="33" t="str">
        <f t="shared" si="76"/>
        <v>경기증일동</v>
      </c>
      <c r="H2109" s="33" t="s">
        <v>10781</v>
      </c>
    </row>
    <row r="2110" spans="1:8">
      <c r="A2110" s="33" t="s">
        <v>14749</v>
      </c>
      <c r="B2110" s="34" t="b">
        <v>1</v>
      </c>
      <c r="C2110" s="33">
        <f t="shared" si="75"/>
        <v>12</v>
      </c>
      <c r="D2110" s="33" t="s">
        <v>109</v>
      </c>
      <c r="E2110" s="33" t="s">
        <v>2273</v>
      </c>
      <c r="F2110" s="33" t="s">
        <v>11677</v>
      </c>
      <c r="G2110" s="33" t="str">
        <f t="shared" si="76"/>
        <v>경기율현동</v>
      </c>
      <c r="H2110" s="33" t="s">
        <v>10781</v>
      </c>
    </row>
    <row r="2111" spans="1:8">
      <c r="A2111" s="33" t="s">
        <v>14750</v>
      </c>
      <c r="B2111" s="34" t="b">
        <v>1</v>
      </c>
      <c r="C2111" s="33">
        <f t="shared" si="75"/>
        <v>12</v>
      </c>
      <c r="D2111" s="33" t="s">
        <v>109</v>
      </c>
      <c r="E2111" s="33" t="s">
        <v>2273</v>
      </c>
      <c r="F2111" s="33" t="s">
        <v>14751</v>
      </c>
      <c r="G2111" s="33" t="str">
        <f t="shared" si="76"/>
        <v>경기진리동</v>
      </c>
      <c r="H2111" s="33" t="s">
        <v>10781</v>
      </c>
    </row>
    <row r="2112" spans="1:8">
      <c r="A2112" s="33" t="s">
        <v>14752</v>
      </c>
      <c r="B2112" s="34" t="b">
        <v>1</v>
      </c>
      <c r="C2112" s="33">
        <f t="shared" si="75"/>
        <v>12</v>
      </c>
      <c r="D2112" s="33" t="s">
        <v>109</v>
      </c>
      <c r="E2112" s="33" t="s">
        <v>2273</v>
      </c>
      <c r="F2112" s="33" t="s">
        <v>14203</v>
      </c>
      <c r="G2112" s="33" t="str">
        <f t="shared" si="76"/>
        <v>경기안흥동</v>
      </c>
      <c r="H2112" s="33" t="s">
        <v>10781</v>
      </c>
    </row>
    <row r="2113" spans="1:8">
      <c r="A2113" s="33" t="s">
        <v>14753</v>
      </c>
      <c r="B2113" s="34" t="b">
        <v>1</v>
      </c>
      <c r="C2113" s="33">
        <f t="shared" si="75"/>
        <v>12</v>
      </c>
      <c r="D2113" s="33" t="s">
        <v>109</v>
      </c>
      <c r="E2113" s="33" t="s">
        <v>2273</v>
      </c>
      <c r="F2113" s="33" t="s">
        <v>12435</v>
      </c>
      <c r="G2113" s="33" t="str">
        <f t="shared" si="76"/>
        <v>경기갈산동</v>
      </c>
      <c r="H2113" s="33" t="s">
        <v>10781</v>
      </c>
    </row>
    <row r="2114" spans="1:8">
      <c r="A2114" s="33" t="s">
        <v>14754</v>
      </c>
      <c r="B2114" s="34" t="b">
        <v>1</v>
      </c>
      <c r="C2114" s="33">
        <f t="shared" ref="C2114:C2177" si="77">_xlfn.XLOOKUP(D2114,I:I,J:J)</f>
        <v>12</v>
      </c>
      <c r="D2114" s="33" t="s">
        <v>109</v>
      </c>
      <c r="E2114" s="33" t="s">
        <v>2273</v>
      </c>
      <c r="F2114" s="33" t="s">
        <v>14755</v>
      </c>
      <c r="G2114" s="33" t="str">
        <f t="shared" si="76"/>
        <v>경기증포동</v>
      </c>
      <c r="H2114" s="33" t="s">
        <v>10781</v>
      </c>
    </row>
    <row r="2115" spans="1:8">
      <c r="A2115" s="33" t="s">
        <v>14756</v>
      </c>
      <c r="B2115" s="34" t="b">
        <v>1</v>
      </c>
      <c r="C2115" s="33">
        <f t="shared" si="77"/>
        <v>12</v>
      </c>
      <c r="D2115" s="33" t="s">
        <v>109</v>
      </c>
      <c r="E2115" s="33" t="s">
        <v>2273</v>
      </c>
      <c r="F2115" s="33" t="s">
        <v>11221</v>
      </c>
      <c r="G2115" s="33" t="str">
        <f t="shared" si="76"/>
        <v>경기송정동</v>
      </c>
      <c r="H2115" s="33" t="s">
        <v>10781</v>
      </c>
    </row>
    <row r="2116" spans="1:8">
      <c r="A2116" s="33" t="s">
        <v>14757</v>
      </c>
      <c r="B2116" s="34" t="b">
        <v>1</v>
      </c>
      <c r="C2116" s="33">
        <f t="shared" si="77"/>
        <v>12</v>
      </c>
      <c r="D2116" s="33" t="s">
        <v>109</v>
      </c>
      <c r="E2116" s="33" t="s">
        <v>2273</v>
      </c>
      <c r="F2116" s="33" t="s">
        <v>14758</v>
      </c>
      <c r="G2116" s="33" t="str">
        <f t="shared" si="76"/>
        <v>경기사음동</v>
      </c>
      <c r="H2116" s="33" t="s">
        <v>10781</v>
      </c>
    </row>
    <row r="2117" spans="1:8">
      <c r="A2117" s="33" t="s">
        <v>14759</v>
      </c>
      <c r="B2117" s="34" t="b">
        <v>1</v>
      </c>
      <c r="C2117" s="33">
        <f t="shared" si="77"/>
        <v>12</v>
      </c>
      <c r="D2117" s="33" t="s">
        <v>109</v>
      </c>
      <c r="E2117" s="33" t="s">
        <v>2273</v>
      </c>
      <c r="F2117" s="33" t="s">
        <v>14760</v>
      </c>
      <c r="G2117" s="33" t="str">
        <f t="shared" si="76"/>
        <v>경기단월동</v>
      </c>
      <c r="H2117" s="33" t="s">
        <v>10781</v>
      </c>
    </row>
    <row r="2118" spans="1:8">
      <c r="A2118" s="33" t="s">
        <v>14761</v>
      </c>
      <c r="B2118" s="34" t="b">
        <v>1</v>
      </c>
      <c r="C2118" s="33">
        <f t="shared" si="77"/>
        <v>12</v>
      </c>
      <c r="D2118" s="33" t="s">
        <v>109</v>
      </c>
      <c r="E2118" s="33" t="s">
        <v>2273</v>
      </c>
      <c r="F2118" s="33" t="s">
        <v>14762</v>
      </c>
      <c r="G2118" s="33" t="str">
        <f t="shared" si="76"/>
        <v>경기대포동</v>
      </c>
      <c r="H2118" s="33" t="s">
        <v>10781</v>
      </c>
    </row>
    <row r="2119" spans="1:8">
      <c r="A2119" s="33" t="s">
        <v>14763</v>
      </c>
      <c r="B2119" s="34" t="b">
        <v>1</v>
      </c>
      <c r="C2119" s="33">
        <f t="shared" si="77"/>
        <v>12</v>
      </c>
      <c r="D2119" s="33" t="s">
        <v>109</v>
      </c>
      <c r="E2119" s="33" t="s">
        <v>2273</v>
      </c>
      <c r="F2119" s="33" t="s">
        <v>14764</v>
      </c>
      <c r="G2119" s="33" t="str">
        <f t="shared" si="76"/>
        <v>경기고담동</v>
      </c>
      <c r="H2119" s="33" t="s">
        <v>10781</v>
      </c>
    </row>
    <row r="2120" spans="1:8">
      <c r="A2120" s="33" t="s">
        <v>14765</v>
      </c>
      <c r="B2120" s="34" t="b">
        <v>1</v>
      </c>
      <c r="C2120" s="33">
        <f t="shared" si="77"/>
        <v>12</v>
      </c>
      <c r="D2120" s="33" t="s">
        <v>109</v>
      </c>
      <c r="E2120" s="33" t="s">
        <v>2273</v>
      </c>
      <c r="F2120" s="33" t="s">
        <v>13105</v>
      </c>
      <c r="G2120" s="33" t="str">
        <f t="shared" si="76"/>
        <v>경기장록동</v>
      </c>
      <c r="H2120" s="33" t="s">
        <v>10781</v>
      </c>
    </row>
    <row r="2121" spans="1:8">
      <c r="A2121" s="33" t="s">
        <v>14766</v>
      </c>
      <c r="B2121" s="34" t="b">
        <v>1</v>
      </c>
      <c r="C2121" s="33">
        <f t="shared" si="77"/>
        <v>12</v>
      </c>
      <c r="D2121" s="33" t="s">
        <v>109</v>
      </c>
      <c r="E2121" s="33" t="s">
        <v>2273</v>
      </c>
      <c r="F2121" s="33" t="s">
        <v>14767</v>
      </c>
      <c r="G2121" s="33" t="str">
        <f t="shared" si="76"/>
        <v>경기장호원읍</v>
      </c>
      <c r="H2121" s="33" t="s">
        <v>10781</v>
      </c>
    </row>
    <row r="2122" spans="1:8">
      <c r="A2122" s="33" t="s">
        <v>14768</v>
      </c>
      <c r="B2122" s="34" t="b">
        <v>1</v>
      </c>
      <c r="C2122" s="33">
        <f t="shared" si="77"/>
        <v>12</v>
      </c>
      <c r="D2122" s="33" t="s">
        <v>109</v>
      </c>
      <c r="E2122" s="33" t="s">
        <v>2273</v>
      </c>
      <c r="F2122" s="33" t="s">
        <v>14769</v>
      </c>
      <c r="G2122" s="33" t="str">
        <f t="shared" si="76"/>
        <v>경기부발읍</v>
      </c>
      <c r="H2122" s="33" t="s">
        <v>10781</v>
      </c>
    </row>
    <row r="2123" spans="1:8">
      <c r="A2123" s="33" t="s">
        <v>14770</v>
      </c>
      <c r="B2123" s="34" t="b">
        <v>1</v>
      </c>
      <c r="C2123" s="33">
        <f t="shared" si="77"/>
        <v>12</v>
      </c>
      <c r="D2123" s="33" t="s">
        <v>109</v>
      </c>
      <c r="E2123" s="33" t="s">
        <v>2273</v>
      </c>
      <c r="F2123" s="33" t="s">
        <v>14771</v>
      </c>
      <c r="G2123" s="33" t="str">
        <f t="shared" si="76"/>
        <v>경기신둔면</v>
      </c>
      <c r="H2123" s="33" t="s">
        <v>10781</v>
      </c>
    </row>
    <row r="2124" spans="1:8">
      <c r="A2124" s="33" t="s">
        <v>14772</v>
      </c>
      <c r="B2124" s="34" t="b">
        <v>1</v>
      </c>
      <c r="C2124" s="33">
        <f t="shared" si="77"/>
        <v>12</v>
      </c>
      <c r="D2124" s="33" t="s">
        <v>109</v>
      </c>
      <c r="E2124" s="33" t="s">
        <v>2273</v>
      </c>
      <c r="F2124" s="33" t="s">
        <v>14773</v>
      </c>
      <c r="G2124" s="33" t="str">
        <f t="shared" si="76"/>
        <v>경기백사면</v>
      </c>
      <c r="H2124" s="33" t="s">
        <v>10781</v>
      </c>
    </row>
    <row r="2125" spans="1:8">
      <c r="A2125" s="33" t="s">
        <v>14774</v>
      </c>
      <c r="B2125" s="34" t="b">
        <v>1</v>
      </c>
      <c r="C2125" s="33">
        <f t="shared" si="77"/>
        <v>12</v>
      </c>
      <c r="D2125" s="33" t="s">
        <v>109</v>
      </c>
      <c r="E2125" s="33" t="s">
        <v>2273</v>
      </c>
      <c r="F2125" s="33" t="s">
        <v>14775</v>
      </c>
      <c r="G2125" s="33" t="str">
        <f t="shared" si="76"/>
        <v>경기호법면</v>
      </c>
      <c r="H2125" s="33" t="s">
        <v>10781</v>
      </c>
    </row>
    <row r="2126" spans="1:8">
      <c r="A2126" s="33" t="s">
        <v>14776</v>
      </c>
      <c r="B2126" s="34" t="b">
        <v>1</v>
      </c>
      <c r="C2126" s="33">
        <f t="shared" si="77"/>
        <v>12</v>
      </c>
      <c r="D2126" s="33" t="s">
        <v>109</v>
      </c>
      <c r="E2126" s="33" t="s">
        <v>2273</v>
      </c>
      <c r="F2126" s="33" t="s">
        <v>14777</v>
      </c>
      <c r="G2126" s="33" t="str">
        <f t="shared" si="76"/>
        <v>경기마장면</v>
      </c>
      <c r="H2126" s="33" t="s">
        <v>10781</v>
      </c>
    </row>
    <row r="2127" spans="1:8">
      <c r="A2127" s="33" t="s">
        <v>14778</v>
      </c>
      <c r="B2127" s="34" t="b">
        <v>1</v>
      </c>
      <c r="C2127" s="33">
        <f t="shared" si="77"/>
        <v>12</v>
      </c>
      <c r="D2127" s="33" t="s">
        <v>109</v>
      </c>
      <c r="E2127" s="33" t="s">
        <v>2273</v>
      </c>
      <c r="F2127" s="33" t="s">
        <v>14779</v>
      </c>
      <c r="G2127" s="33" t="str">
        <f t="shared" si="76"/>
        <v>경기대월면</v>
      </c>
      <c r="H2127" s="33" t="s">
        <v>10781</v>
      </c>
    </row>
    <row r="2128" spans="1:8">
      <c r="A2128" s="33" t="s">
        <v>14780</v>
      </c>
      <c r="B2128" s="34" t="b">
        <v>1</v>
      </c>
      <c r="C2128" s="33">
        <f t="shared" si="77"/>
        <v>12</v>
      </c>
      <c r="D2128" s="33" t="s">
        <v>109</v>
      </c>
      <c r="E2128" s="33" t="s">
        <v>2273</v>
      </c>
      <c r="F2128" s="33" t="s">
        <v>14781</v>
      </c>
      <c r="G2128" s="33" t="str">
        <f t="shared" si="76"/>
        <v>경기모가면</v>
      </c>
      <c r="H2128" s="33" t="s">
        <v>10781</v>
      </c>
    </row>
    <row r="2129" spans="1:8">
      <c r="A2129" s="33" t="s">
        <v>14782</v>
      </c>
      <c r="B2129" s="34" t="b">
        <v>1</v>
      </c>
      <c r="C2129" s="33">
        <f t="shared" si="77"/>
        <v>12</v>
      </c>
      <c r="D2129" s="33" t="s">
        <v>109</v>
      </c>
      <c r="E2129" s="33" t="s">
        <v>2273</v>
      </c>
      <c r="F2129" s="33" t="s">
        <v>14783</v>
      </c>
      <c r="G2129" s="33" t="str">
        <f t="shared" si="76"/>
        <v>경기설성면</v>
      </c>
      <c r="H2129" s="33" t="s">
        <v>10781</v>
      </c>
    </row>
    <row r="2130" spans="1:8">
      <c r="A2130" s="33" t="s">
        <v>14784</v>
      </c>
      <c r="B2130" s="34" t="b">
        <v>1</v>
      </c>
      <c r="C2130" s="33">
        <f t="shared" si="77"/>
        <v>12</v>
      </c>
      <c r="D2130" s="33" t="s">
        <v>109</v>
      </c>
      <c r="E2130" s="33" t="s">
        <v>2273</v>
      </c>
      <c r="F2130" s="33" t="s">
        <v>14785</v>
      </c>
      <c r="G2130" s="33" t="str">
        <f t="shared" si="76"/>
        <v>경기율면</v>
      </c>
      <c r="H2130" s="33" t="s">
        <v>10781</v>
      </c>
    </row>
    <row r="2131" spans="1:8">
      <c r="A2131" s="33" t="s">
        <v>14786</v>
      </c>
      <c r="B2131" s="34" t="b">
        <v>1</v>
      </c>
      <c r="C2131" s="33">
        <f t="shared" si="77"/>
        <v>12</v>
      </c>
      <c r="D2131" s="33" t="s">
        <v>109</v>
      </c>
      <c r="E2131" s="33" t="s">
        <v>1055</v>
      </c>
      <c r="F2131" s="33" t="s">
        <v>12118</v>
      </c>
      <c r="G2131" s="33" t="str">
        <f t="shared" si="76"/>
        <v>경기봉산동</v>
      </c>
      <c r="H2131" s="33" t="s">
        <v>10781</v>
      </c>
    </row>
    <row r="2132" spans="1:8">
      <c r="A2132" s="33" t="s">
        <v>14787</v>
      </c>
      <c r="B2132" s="34" t="b">
        <v>1</v>
      </c>
      <c r="C2132" s="33">
        <f t="shared" si="77"/>
        <v>12</v>
      </c>
      <c r="D2132" s="33" t="s">
        <v>109</v>
      </c>
      <c r="E2132" s="33" t="s">
        <v>1055</v>
      </c>
      <c r="F2132" s="33" t="s">
        <v>10945</v>
      </c>
      <c r="G2132" s="33" t="str">
        <f t="shared" si="76"/>
        <v>경기숭인동</v>
      </c>
      <c r="H2132" s="33" t="s">
        <v>10781</v>
      </c>
    </row>
    <row r="2133" spans="1:8">
      <c r="A2133" s="33" t="s">
        <v>14788</v>
      </c>
      <c r="B2133" s="34" t="b">
        <v>1</v>
      </c>
      <c r="C2133" s="33">
        <f t="shared" si="77"/>
        <v>12</v>
      </c>
      <c r="D2133" s="33" t="s">
        <v>109</v>
      </c>
      <c r="E2133" s="33" t="s">
        <v>1055</v>
      </c>
      <c r="F2133" s="33" t="s">
        <v>13913</v>
      </c>
      <c r="G2133" s="33" t="str">
        <f t="shared" si="76"/>
        <v>경기영동</v>
      </c>
      <c r="H2133" s="33" t="s">
        <v>10781</v>
      </c>
    </row>
    <row r="2134" spans="1:8">
      <c r="A2134" s="33" t="s">
        <v>14789</v>
      </c>
      <c r="B2134" s="34" t="b">
        <v>1</v>
      </c>
      <c r="C2134" s="33">
        <f t="shared" si="77"/>
        <v>12</v>
      </c>
      <c r="D2134" s="33" t="s">
        <v>109</v>
      </c>
      <c r="E2134" s="33" t="s">
        <v>1055</v>
      </c>
      <c r="F2134" s="33" t="s">
        <v>14790</v>
      </c>
      <c r="G2134" s="33" t="str">
        <f t="shared" si="76"/>
        <v>경기봉남동</v>
      </c>
      <c r="H2134" s="33" t="s">
        <v>10781</v>
      </c>
    </row>
    <row r="2135" spans="1:8">
      <c r="A2135" s="33" t="s">
        <v>14791</v>
      </c>
      <c r="B2135" s="34" t="b">
        <v>1</v>
      </c>
      <c r="C2135" s="33">
        <f t="shared" si="77"/>
        <v>12</v>
      </c>
      <c r="D2135" s="33" t="s">
        <v>109</v>
      </c>
      <c r="E2135" s="33" t="s">
        <v>1055</v>
      </c>
      <c r="F2135" s="33" t="s">
        <v>11964</v>
      </c>
      <c r="G2135" s="33" t="str">
        <f t="shared" si="76"/>
        <v>경기구포동</v>
      </c>
      <c r="H2135" s="33" t="s">
        <v>10781</v>
      </c>
    </row>
    <row r="2136" spans="1:8">
      <c r="A2136" s="33" t="s">
        <v>14792</v>
      </c>
      <c r="B2136" s="34" t="b">
        <v>1</v>
      </c>
      <c r="C2136" s="33">
        <f t="shared" si="77"/>
        <v>12</v>
      </c>
      <c r="D2136" s="33" t="s">
        <v>109</v>
      </c>
      <c r="E2136" s="33" t="s">
        <v>1055</v>
      </c>
      <c r="F2136" s="33" t="s">
        <v>14793</v>
      </c>
      <c r="G2136" s="33" t="str">
        <f t="shared" si="76"/>
        <v>경기동본동</v>
      </c>
      <c r="H2136" s="33" t="s">
        <v>10781</v>
      </c>
    </row>
    <row r="2137" spans="1:8">
      <c r="A2137" s="33" t="s">
        <v>14794</v>
      </c>
      <c r="B2137" s="34" t="b">
        <v>1</v>
      </c>
      <c r="C2137" s="33">
        <f t="shared" si="77"/>
        <v>12</v>
      </c>
      <c r="D2137" s="33" t="s">
        <v>109</v>
      </c>
      <c r="E2137" s="33" t="s">
        <v>1055</v>
      </c>
      <c r="F2137" s="33" t="s">
        <v>11939</v>
      </c>
      <c r="G2137" s="33" t="str">
        <f t="shared" si="76"/>
        <v>경기명륜동</v>
      </c>
      <c r="H2137" s="33" t="s">
        <v>10781</v>
      </c>
    </row>
    <row r="2138" spans="1:8">
      <c r="A2138" s="33" t="s">
        <v>14795</v>
      </c>
      <c r="B2138" s="34" t="b">
        <v>1</v>
      </c>
      <c r="C2138" s="33">
        <f t="shared" si="77"/>
        <v>12</v>
      </c>
      <c r="D2138" s="33" t="s">
        <v>109</v>
      </c>
      <c r="E2138" s="33" t="s">
        <v>1055</v>
      </c>
      <c r="F2138" s="33" t="s">
        <v>11409</v>
      </c>
      <c r="G2138" s="33" t="str">
        <f t="shared" si="76"/>
        <v>경기옥천동</v>
      </c>
      <c r="H2138" s="33" t="s">
        <v>10781</v>
      </c>
    </row>
    <row r="2139" spans="1:8">
      <c r="A2139" s="33" t="s">
        <v>14796</v>
      </c>
      <c r="B2139" s="34" t="b">
        <v>1</v>
      </c>
      <c r="C2139" s="33">
        <f t="shared" si="77"/>
        <v>12</v>
      </c>
      <c r="D2139" s="33" t="s">
        <v>109</v>
      </c>
      <c r="E2139" s="33" t="s">
        <v>1055</v>
      </c>
      <c r="F2139" s="33" t="s">
        <v>10869</v>
      </c>
      <c r="G2139" s="33" t="str">
        <f t="shared" si="76"/>
        <v>경기낙원동</v>
      </c>
      <c r="H2139" s="33" t="s">
        <v>10781</v>
      </c>
    </row>
    <row r="2140" spans="1:8">
      <c r="A2140" s="33" t="s">
        <v>14797</v>
      </c>
      <c r="B2140" s="34" t="b">
        <v>1</v>
      </c>
      <c r="C2140" s="33">
        <f t="shared" si="77"/>
        <v>12</v>
      </c>
      <c r="D2140" s="33" t="s">
        <v>109</v>
      </c>
      <c r="E2140" s="33" t="s">
        <v>1055</v>
      </c>
      <c r="F2140" s="33" t="s">
        <v>11463</v>
      </c>
      <c r="G2140" s="33" t="str">
        <f t="shared" si="76"/>
        <v>경기창전동</v>
      </c>
      <c r="H2140" s="33" t="s">
        <v>10781</v>
      </c>
    </row>
    <row r="2141" spans="1:8">
      <c r="A2141" s="33" t="s">
        <v>14798</v>
      </c>
      <c r="B2141" s="34" t="b">
        <v>1</v>
      </c>
      <c r="C2141" s="33">
        <f t="shared" si="77"/>
        <v>12</v>
      </c>
      <c r="D2141" s="33" t="s">
        <v>109</v>
      </c>
      <c r="E2141" s="33" t="s">
        <v>1055</v>
      </c>
      <c r="F2141" s="33" t="s">
        <v>13186</v>
      </c>
      <c r="G2141" s="33" t="str">
        <f t="shared" si="76"/>
        <v>경기성남동</v>
      </c>
      <c r="H2141" s="33" t="s">
        <v>10781</v>
      </c>
    </row>
    <row r="2142" spans="1:8">
      <c r="A2142" s="33" t="s">
        <v>14799</v>
      </c>
      <c r="B2142" s="34" t="b">
        <v>1</v>
      </c>
      <c r="C2142" s="33">
        <f t="shared" si="77"/>
        <v>12</v>
      </c>
      <c r="D2142" s="33" t="s">
        <v>109</v>
      </c>
      <c r="E2142" s="33" t="s">
        <v>1055</v>
      </c>
      <c r="F2142" s="33" t="s">
        <v>13170</v>
      </c>
      <c r="G2142" s="33" t="str">
        <f t="shared" si="76"/>
        <v>경기신흥동</v>
      </c>
      <c r="H2142" s="33" t="s">
        <v>10781</v>
      </c>
    </row>
    <row r="2143" spans="1:8">
      <c r="A2143" s="33" t="s">
        <v>14800</v>
      </c>
      <c r="B2143" s="34" t="b">
        <v>1</v>
      </c>
      <c r="C2143" s="33">
        <f t="shared" si="77"/>
        <v>12</v>
      </c>
      <c r="D2143" s="33" t="s">
        <v>109</v>
      </c>
      <c r="E2143" s="33" t="s">
        <v>1055</v>
      </c>
      <c r="F2143" s="33" t="s">
        <v>14801</v>
      </c>
      <c r="G2143" s="33" t="str">
        <f t="shared" si="76"/>
        <v>경기인지동</v>
      </c>
      <c r="H2143" s="33" t="s">
        <v>10781</v>
      </c>
    </row>
    <row r="2144" spans="1:8">
      <c r="A2144" s="33" t="s">
        <v>14802</v>
      </c>
      <c r="B2144" s="34" t="b">
        <v>1</v>
      </c>
      <c r="C2144" s="33">
        <f t="shared" si="77"/>
        <v>12</v>
      </c>
      <c r="D2144" s="33" t="s">
        <v>109</v>
      </c>
      <c r="E2144" s="33" t="s">
        <v>1055</v>
      </c>
      <c r="F2144" s="33" t="s">
        <v>14803</v>
      </c>
      <c r="G2144" s="33" t="str">
        <f t="shared" si="76"/>
        <v>경기금산동</v>
      </c>
      <c r="H2144" s="33" t="s">
        <v>10781</v>
      </c>
    </row>
    <row r="2145" spans="1:8">
      <c r="A2145" s="33" t="s">
        <v>14804</v>
      </c>
      <c r="B2145" s="34" t="b">
        <v>1</v>
      </c>
      <c r="C2145" s="33">
        <f t="shared" si="77"/>
        <v>12</v>
      </c>
      <c r="D2145" s="33" t="s">
        <v>109</v>
      </c>
      <c r="E2145" s="33" t="s">
        <v>1055</v>
      </c>
      <c r="F2145" s="33" t="s">
        <v>10915</v>
      </c>
      <c r="G2145" s="33" t="str">
        <f t="shared" si="76"/>
        <v>경기연지동</v>
      </c>
      <c r="H2145" s="33" t="s">
        <v>10781</v>
      </c>
    </row>
    <row r="2146" spans="1:8">
      <c r="A2146" s="33" t="s">
        <v>14805</v>
      </c>
      <c r="B2146" s="34" t="b">
        <v>1</v>
      </c>
      <c r="C2146" s="33">
        <f t="shared" si="77"/>
        <v>12</v>
      </c>
      <c r="D2146" s="33" t="s">
        <v>109</v>
      </c>
      <c r="E2146" s="33" t="s">
        <v>1055</v>
      </c>
      <c r="F2146" s="33" t="s">
        <v>12459</v>
      </c>
      <c r="G2146" s="33" t="str">
        <f t="shared" si="76"/>
        <v>경기대천동</v>
      </c>
      <c r="H2146" s="33" t="s">
        <v>10781</v>
      </c>
    </row>
    <row r="2147" spans="1:8">
      <c r="A2147" s="33" t="s">
        <v>14806</v>
      </c>
      <c r="B2147" s="34" t="b">
        <v>1</v>
      </c>
      <c r="C2147" s="33">
        <f t="shared" si="77"/>
        <v>12</v>
      </c>
      <c r="D2147" s="33" t="s">
        <v>109</v>
      </c>
      <c r="E2147" s="33" t="s">
        <v>1055</v>
      </c>
      <c r="F2147" s="33" t="s">
        <v>14807</v>
      </c>
      <c r="G2147" s="33" t="str">
        <f t="shared" si="76"/>
        <v>경기서인동</v>
      </c>
      <c r="H2147" s="33" t="s">
        <v>10781</v>
      </c>
    </row>
    <row r="2148" spans="1:8">
      <c r="A2148" s="33" t="s">
        <v>14808</v>
      </c>
      <c r="B2148" s="34" t="b">
        <v>1</v>
      </c>
      <c r="C2148" s="33">
        <f t="shared" si="77"/>
        <v>12</v>
      </c>
      <c r="D2148" s="33" t="s">
        <v>109</v>
      </c>
      <c r="E2148" s="33" t="s">
        <v>1055</v>
      </c>
      <c r="F2148" s="33" t="s">
        <v>12934</v>
      </c>
      <c r="G2148" s="33" t="str">
        <f t="shared" ref="G2148:G2211" si="78">D2148&amp;F2148</f>
        <v>경기석정동</v>
      </c>
      <c r="H2148" s="33" t="s">
        <v>10781</v>
      </c>
    </row>
    <row r="2149" spans="1:8">
      <c r="A2149" s="33" t="s">
        <v>14809</v>
      </c>
      <c r="B2149" s="34" t="b">
        <v>1</v>
      </c>
      <c r="C2149" s="33">
        <f t="shared" si="77"/>
        <v>12</v>
      </c>
      <c r="D2149" s="33" t="s">
        <v>109</v>
      </c>
      <c r="E2149" s="33" t="s">
        <v>1055</v>
      </c>
      <c r="F2149" s="33" t="s">
        <v>14810</v>
      </c>
      <c r="G2149" s="33" t="str">
        <f t="shared" si="78"/>
        <v>경기아양동</v>
      </c>
      <c r="H2149" s="33" t="s">
        <v>10781</v>
      </c>
    </row>
    <row r="2150" spans="1:8">
      <c r="A2150" s="33" t="s">
        <v>14811</v>
      </c>
      <c r="B2150" s="34" t="b">
        <v>1</v>
      </c>
      <c r="C2150" s="33">
        <f t="shared" si="77"/>
        <v>12</v>
      </c>
      <c r="D2150" s="33" t="s">
        <v>109</v>
      </c>
      <c r="E2150" s="33" t="s">
        <v>1055</v>
      </c>
      <c r="F2150" s="33" t="s">
        <v>14812</v>
      </c>
      <c r="G2150" s="33" t="str">
        <f t="shared" si="78"/>
        <v>경기금석동</v>
      </c>
      <c r="H2150" s="33" t="s">
        <v>10781</v>
      </c>
    </row>
    <row r="2151" spans="1:8">
      <c r="A2151" s="33" t="s">
        <v>14813</v>
      </c>
      <c r="B2151" s="34" t="b">
        <v>1</v>
      </c>
      <c r="C2151" s="33">
        <f t="shared" si="77"/>
        <v>12</v>
      </c>
      <c r="D2151" s="33" t="s">
        <v>109</v>
      </c>
      <c r="E2151" s="33" t="s">
        <v>1055</v>
      </c>
      <c r="F2151" s="33" t="s">
        <v>10891</v>
      </c>
      <c r="G2151" s="33" t="str">
        <f t="shared" si="78"/>
        <v>경기계동</v>
      </c>
      <c r="H2151" s="33" t="s">
        <v>10781</v>
      </c>
    </row>
    <row r="2152" spans="1:8">
      <c r="A2152" s="33" t="s">
        <v>14814</v>
      </c>
      <c r="B2152" s="34" t="b">
        <v>1</v>
      </c>
      <c r="C2152" s="33">
        <f t="shared" si="77"/>
        <v>12</v>
      </c>
      <c r="D2152" s="33" t="s">
        <v>109</v>
      </c>
      <c r="E2152" s="33" t="s">
        <v>1055</v>
      </c>
      <c r="F2152" s="33" t="s">
        <v>14815</v>
      </c>
      <c r="G2152" s="33" t="str">
        <f t="shared" si="78"/>
        <v>경기옥산동</v>
      </c>
      <c r="H2152" s="33" t="s">
        <v>10781</v>
      </c>
    </row>
    <row r="2153" spans="1:8">
      <c r="A2153" s="33" t="s">
        <v>14816</v>
      </c>
      <c r="B2153" s="34" t="b">
        <v>1</v>
      </c>
      <c r="C2153" s="33">
        <f t="shared" si="77"/>
        <v>12</v>
      </c>
      <c r="D2153" s="33" t="s">
        <v>109</v>
      </c>
      <c r="E2153" s="33" t="s">
        <v>1055</v>
      </c>
      <c r="F2153" s="33" t="s">
        <v>14817</v>
      </c>
      <c r="G2153" s="33" t="str">
        <f t="shared" si="78"/>
        <v>경기사곡동</v>
      </c>
      <c r="H2153" s="33" t="s">
        <v>10781</v>
      </c>
    </row>
    <row r="2154" spans="1:8">
      <c r="A2154" s="33" t="s">
        <v>14818</v>
      </c>
      <c r="B2154" s="34" t="b">
        <v>1</v>
      </c>
      <c r="C2154" s="33">
        <f t="shared" si="77"/>
        <v>12</v>
      </c>
      <c r="D2154" s="33" t="s">
        <v>109</v>
      </c>
      <c r="E2154" s="33" t="s">
        <v>1055</v>
      </c>
      <c r="F2154" s="33" t="s">
        <v>14819</v>
      </c>
      <c r="G2154" s="33" t="str">
        <f t="shared" si="78"/>
        <v>경기도기동</v>
      </c>
      <c r="H2154" s="33" t="s">
        <v>10781</v>
      </c>
    </row>
    <row r="2155" spans="1:8">
      <c r="A2155" s="33" t="s">
        <v>14820</v>
      </c>
      <c r="B2155" s="34" t="b">
        <v>1</v>
      </c>
      <c r="C2155" s="33">
        <f t="shared" si="77"/>
        <v>12</v>
      </c>
      <c r="D2155" s="33" t="s">
        <v>109</v>
      </c>
      <c r="E2155" s="33" t="s">
        <v>1055</v>
      </c>
      <c r="F2155" s="33" t="s">
        <v>14821</v>
      </c>
      <c r="G2155" s="33" t="str">
        <f t="shared" si="78"/>
        <v>경기당왕동</v>
      </c>
      <c r="H2155" s="33" t="s">
        <v>10781</v>
      </c>
    </row>
    <row r="2156" spans="1:8">
      <c r="A2156" s="33" t="s">
        <v>14822</v>
      </c>
      <c r="B2156" s="34" t="b">
        <v>1</v>
      </c>
      <c r="C2156" s="33">
        <f t="shared" si="77"/>
        <v>12</v>
      </c>
      <c r="D2156" s="33" t="s">
        <v>109</v>
      </c>
      <c r="E2156" s="33" t="s">
        <v>1055</v>
      </c>
      <c r="F2156" s="33" t="s">
        <v>14823</v>
      </c>
      <c r="G2156" s="33" t="str">
        <f t="shared" si="78"/>
        <v>경기가사동</v>
      </c>
      <c r="H2156" s="33" t="s">
        <v>10781</v>
      </c>
    </row>
    <row r="2157" spans="1:8">
      <c r="A2157" s="33" t="s">
        <v>14824</v>
      </c>
      <c r="B2157" s="34" t="b">
        <v>1</v>
      </c>
      <c r="C2157" s="33">
        <f t="shared" si="77"/>
        <v>12</v>
      </c>
      <c r="D2157" s="33" t="s">
        <v>109</v>
      </c>
      <c r="E2157" s="33" t="s">
        <v>1055</v>
      </c>
      <c r="F2157" s="33" t="s">
        <v>14825</v>
      </c>
      <c r="G2157" s="33" t="str">
        <f t="shared" si="78"/>
        <v>경기가현동</v>
      </c>
      <c r="H2157" s="33" t="s">
        <v>10781</v>
      </c>
    </row>
    <row r="2158" spans="1:8">
      <c r="A2158" s="33" t="s">
        <v>14826</v>
      </c>
      <c r="B2158" s="34" t="b">
        <v>1</v>
      </c>
      <c r="C2158" s="33">
        <f t="shared" si="77"/>
        <v>12</v>
      </c>
      <c r="D2158" s="33" t="s">
        <v>109</v>
      </c>
      <c r="E2158" s="33" t="s">
        <v>1055</v>
      </c>
      <c r="F2158" s="33" t="s">
        <v>14827</v>
      </c>
      <c r="G2158" s="33" t="str">
        <f t="shared" si="78"/>
        <v>경기신건지동</v>
      </c>
      <c r="H2158" s="33" t="s">
        <v>10781</v>
      </c>
    </row>
    <row r="2159" spans="1:8">
      <c r="A2159" s="33" t="s">
        <v>14828</v>
      </c>
      <c r="B2159" s="34" t="b">
        <v>1</v>
      </c>
      <c r="C2159" s="33">
        <f t="shared" si="77"/>
        <v>12</v>
      </c>
      <c r="D2159" s="33" t="s">
        <v>109</v>
      </c>
      <c r="E2159" s="33" t="s">
        <v>1055</v>
      </c>
      <c r="F2159" s="33" t="s">
        <v>14829</v>
      </c>
      <c r="G2159" s="33" t="str">
        <f t="shared" si="78"/>
        <v>경기신소현동</v>
      </c>
      <c r="H2159" s="33" t="s">
        <v>10781</v>
      </c>
    </row>
    <row r="2160" spans="1:8">
      <c r="A2160" s="33" t="s">
        <v>14830</v>
      </c>
      <c r="B2160" s="34" t="b">
        <v>1</v>
      </c>
      <c r="C2160" s="33">
        <f t="shared" si="77"/>
        <v>12</v>
      </c>
      <c r="D2160" s="33" t="s">
        <v>109</v>
      </c>
      <c r="E2160" s="33" t="s">
        <v>1055</v>
      </c>
      <c r="F2160" s="33" t="s">
        <v>14831</v>
      </c>
      <c r="G2160" s="33" t="str">
        <f t="shared" si="78"/>
        <v>경기신모산동</v>
      </c>
      <c r="H2160" s="33" t="s">
        <v>10781</v>
      </c>
    </row>
    <row r="2161" spans="1:8">
      <c r="A2161" s="33" t="s">
        <v>14832</v>
      </c>
      <c r="B2161" s="34" t="b">
        <v>1</v>
      </c>
      <c r="C2161" s="33">
        <f t="shared" si="77"/>
        <v>12</v>
      </c>
      <c r="D2161" s="33" t="s">
        <v>109</v>
      </c>
      <c r="E2161" s="33" t="s">
        <v>1055</v>
      </c>
      <c r="F2161" s="33" t="s">
        <v>14833</v>
      </c>
      <c r="G2161" s="33" t="str">
        <f t="shared" si="78"/>
        <v>경기현수동</v>
      </c>
      <c r="H2161" s="33" t="s">
        <v>10781</v>
      </c>
    </row>
    <row r="2162" spans="1:8">
      <c r="A2162" s="33" t="s">
        <v>14834</v>
      </c>
      <c r="B2162" s="34" t="b">
        <v>1</v>
      </c>
      <c r="C2162" s="33">
        <f t="shared" si="77"/>
        <v>12</v>
      </c>
      <c r="D2162" s="33" t="s">
        <v>109</v>
      </c>
      <c r="E2162" s="33" t="s">
        <v>1055</v>
      </c>
      <c r="F2162" s="33" t="s">
        <v>14835</v>
      </c>
      <c r="G2162" s="33" t="str">
        <f t="shared" si="78"/>
        <v>경기발화동</v>
      </c>
      <c r="H2162" s="33" t="s">
        <v>10781</v>
      </c>
    </row>
    <row r="2163" spans="1:8">
      <c r="A2163" s="33" t="s">
        <v>14836</v>
      </c>
      <c r="B2163" s="34" t="b">
        <v>1</v>
      </c>
      <c r="C2163" s="33">
        <f t="shared" si="77"/>
        <v>12</v>
      </c>
      <c r="D2163" s="33" t="s">
        <v>109</v>
      </c>
      <c r="E2163" s="33" t="s">
        <v>1055</v>
      </c>
      <c r="F2163" s="33" t="s">
        <v>12302</v>
      </c>
      <c r="G2163" s="33" t="str">
        <f t="shared" si="78"/>
        <v>경기중리동</v>
      </c>
      <c r="H2163" s="33" t="s">
        <v>10781</v>
      </c>
    </row>
    <row r="2164" spans="1:8">
      <c r="A2164" s="33" t="s">
        <v>14837</v>
      </c>
      <c r="B2164" s="34" t="b">
        <v>1</v>
      </c>
      <c r="C2164" s="33">
        <f t="shared" si="77"/>
        <v>12</v>
      </c>
      <c r="D2164" s="33" t="s">
        <v>109</v>
      </c>
      <c r="E2164" s="33" t="s">
        <v>1055</v>
      </c>
      <c r="F2164" s="33" t="s">
        <v>14838</v>
      </c>
      <c r="G2164" s="33" t="str">
        <f t="shared" si="78"/>
        <v>경기공도읍</v>
      </c>
      <c r="H2164" s="33" t="s">
        <v>10781</v>
      </c>
    </row>
    <row r="2165" spans="1:8">
      <c r="A2165" s="33" t="s">
        <v>14839</v>
      </c>
      <c r="B2165" s="34" t="b">
        <v>1</v>
      </c>
      <c r="C2165" s="33">
        <f t="shared" si="77"/>
        <v>12</v>
      </c>
      <c r="D2165" s="33" t="s">
        <v>109</v>
      </c>
      <c r="E2165" s="33" t="s">
        <v>1055</v>
      </c>
      <c r="F2165" s="33" t="s">
        <v>14840</v>
      </c>
      <c r="G2165" s="33" t="str">
        <f t="shared" si="78"/>
        <v>경기보개면</v>
      </c>
      <c r="H2165" s="33" t="s">
        <v>10781</v>
      </c>
    </row>
    <row r="2166" spans="1:8">
      <c r="A2166" s="33" t="s">
        <v>14841</v>
      </c>
      <c r="B2166" s="34" t="b">
        <v>1</v>
      </c>
      <c r="C2166" s="33">
        <f t="shared" si="77"/>
        <v>12</v>
      </c>
      <c r="D2166" s="33" t="s">
        <v>109</v>
      </c>
      <c r="E2166" s="33" t="s">
        <v>1055</v>
      </c>
      <c r="F2166" s="33" t="s">
        <v>14842</v>
      </c>
      <c r="G2166" s="33" t="str">
        <f t="shared" si="78"/>
        <v>경기금광면</v>
      </c>
      <c r="H2166" s="33" t="s">
        <v>10781</v>
      </c>
    </row>
    <row r="2167" spans="1:8">
      <c r="A2167" s="33" t="s">
        <v>14843</v>
      </c>
      <c r="B2167" s="34" t="b">
        <v>1</v>
      </c>
      <c r="C2167" s="33">
        <f t="shared" si="77"/>
        <v>12</v>
      </c>
      <c r="D2167" s="33" t="s">
        <v>109</v>
      </c>
      <c r="E2167" s="33" t="s">
        <v>1055</v>
      </c>
      <c r="F2167" s="33" t="s">
        <v>14844</v>
      </c>
      <c r="G2167" s="33" t="str">
        <f t="shared" si="78"/>
        <v>경기서운면</v>
      </c>
      <c r="H2167" s="33" t="s">
        <v>10781</v>
      </c>
    </row>
    <row r="2168" spans="1:8">
      <c r="A2168" s="33" t="s">
        <v>14845</v>
      </c>
      <c r="B2168" s="34" t="b">
        <v>1</v>
      </c>
      <c r="C2168" s="33">
        <f t="shared" si="77"/>
        <v>12</v>
      </c>
      <c r="D2168" s="33" t="s">
        <v>109</v>
      </c>
      <c r="E2168" s="33" t="s">
        <v>1055</v>
      </c>
      <c r="F2168" s="33" t="s">
        <v>14846</v>
      </c>
      <c r="G2168" s="33" t="str">
        <f t="shared" si="78"/>
        <v>경기미양면</v>
      </c>
      <c r="H2168" s="33" t="s">
        <v>10781</v>
      </c>
    </row>
    <row r="2169" spans="1:8">
      <c r="A2169" s="33" t="s">
        <v>14847</v>
      </c>
      <c r="B2169" s="34" t="b">
        <v>1</v>
      </c>
      <c r="C2169" s="33">
        <f t="shared" si="77"/>
        <v>12</v>
      </c>
      <c r="D2169" s="33" t="s">
        <v>109</v>
      </c>
      <c r="E2169" s="33" t="s">
        <v>1055</v>
      </c>
      <c r="F2169" s="33" t="s">
        <v>14848</v>
      </c>
      <c r="G2169" s="33" t="str">
        <f t="shared" si="78"/>
        <v>경기대덕면</v>
      </c>
      <c r="H2169" s="33" t="s">
        <v>10781</v>
      </c>
    </row>
    <row r="2170" spans="1:8">
      <c r="A2170" s="33" t="s">
        <v>14849</v>
      </c>
      <c r="B2170" s="34" t="b">
        <v>1</v>
      </c>
      <c r="C2170" s="33">
        <f t="shared" si="77"/>
        <v>12</v>
      </c>
      <c r="D2170" s="33" t="s">
        <v>109</v>
      </c>
      <c r="E2170" s="33" t="s">
        <v>1055</v>
      </c>
      <c r="F2170" s="33" t="s">
        <v>14850</v>
      </c>
      <c r="G2170" s="33" t="str">
        <f t="shared" si="78"/>
        <v>경기양성면</v>
      </c>
      <c r="H2170" s="33" t="s">
        <v>10781</v>
      </c>
    </row>
    <row r="2171" spans="1:8">
      <c r="A2171" s="33" t="s">
        <v>14851</v>
      </c>
      <c r="B2171" s="34" t="b">
        <v>1</v>
      </c>
      <c r="C2171" s="33">
        <f t="shared" si="77"/>
        <v>12</v>
      </c>
      <c r="D2171" s="33" t="s">
        <v>109</v>
      </c>
      <c r="E2171" s="33" t="s">
        <v>1055</v>
      </c>
      <c r="F2171" s="33" t="s">
        <v>14852</v>
      </c>
      <c r="G2171" s="33" t="str">
        <f t="shared" si="78"/>
        <v>경기원곡면</v>
      </c>
      <c r="H2171" s="33" t="s">
        <v>10781</v>
      </c>
    </row>
    <row r="2172" spans="1:8">
      <c r="A2172" s="33" t="s">
        <v>14853</v>
      </c>
      <c r="B2172" s="34" t="b">
        <v>1</v>
      </c>
      <c r="C2172" s="33">
        <f t="shared" si="77"/>
        <v>12</v>
      </c>
      <c r="D2172" s="33" t="s">
        <v>109</v>
      </c>
      <c r="E2172" s="33" t="s">
        <v>1055</v>
      </c>
      <c r="F2172" s="33" t="s">
        <v>14854</v>
      </c>
      <c r="G2172" s="33" t="str">
        <f t="shared" si="78"/>
        <v>경기일죽면</v>
      </c>
      <c r="H2172" s="33" t="s">
        <v>10781</v>
      </c>
    </row>
    <row r="2173" spans="1:8">
      <c r="A2173" s="33" t="s">
        <v>14855</v>
      </c>
      <c r="B2173" s="34" t="b">
        <v>1</v>
      </c>
      <c r="C2173" s="33">
        <f t="shared" si="77"/>
        <v>12</v>
      </c>
      <c r="D2173" s="33" t="s">
        <v>109</v>
      </c>
      <c r="E2173" s="33" t="s">
        <v>1055</v>
      </c>
      <c r="F2173" s="33" t="s">
        <v>14856</v>
      </c>
      <c r="G2173" s="33" t="str">
        <f t="shared" si="78"/>
        <v>경기죽산면</v>
      </c>
      <c r="H2173" s="33" t="s">
        <v>10781</v>
      </c>
    </row>
    <row r="2174" spans="1:8">
      <c r="A2174" s="33" t="s">
        <v>14857</v>
      </c>
      <c r="B2174" s="34" t="b">
        <v>1</v>
      </c>
      <c r="C2174" s="33">
        <f t="shared" si="77"/>
        <v>12</v>
      </c>
      <c r="D2174" s="33" t="s">
        <v>109</v>
      </c>
      <c r="E2174" s="33" t="s">
        <v>1055</v>
      </c>
      <c r="F2174" s="33" t="s">
        <v>14858</v>
      </c>
      <c r="G2174" s="33" t="str">
        <f t="shared" si="78"/>
        <v>경기삼죽면</v>
      </c>
      <c r="H2174" s="33" t="s">
        <v>10781</v>
      </c>
    </row>
    <row r="2175" spans="1:8">
      <c r="A2175" s="33" t="s">
        <v>14859</v>
      </c>
      <c r="B2175" s="34" t="b">
        <v>1</v>
      </c>
      <c r="C2175" s="33">
        <f t="shared" si="77"/>
        <v>12</v>
      </c>
      <c r="D2175" s="33" t="s">
        <v>109</v>
      </c>
      <c r="E2175" s="33" t="s">
        <v>1055</v>
      </c>
      <c r="F2175" s="33" t="s">
        <v>14860</v>
      </c>
      <c r="G2175" s="33" t="str">
        <f t="shared" si="78"/>
        <v>경기고삼면</v>
      </c>
      <c r="H2175" s="33" t="s">
        <v>10781</v>
      </c>
    </row>
    <row r="2176" spans="1:8">
      <c r="A2176" s="33" t="s">
        <v>14861</v>
      </c>
      <c r="B2176" s="34" t="b">
        <v>1</v>
      </c>
      <c r="C2176" s="33">
        <f t="shared" si="77"/>
        <v>12</v>
      </c>
      <c r="D2176" s="33" t="s">
        <v>109</v>
      </c>
      <c r="E2176" s="33" t="s">
        <v>2520</v>
      </c>
      <c r="F2176" s="33" t="s">
        <v>14862</v>
      </c>
      <c r="G2176" s="33" t="str">
        <f t="shared" si="78"/>
        <v>경기북변동</v>
      </c>
      <c r="H2176" s="33" t="s">
        <v>10781</v>
      </c>
    </row>
    <row r="2177" spans="1:8">
      <c r="A2177" s="33" t="s">
        <v>14863</v>
      </c>
      <c r="B2177" s="34" t="b">
        <v>1</v>
      </c>
      <c r="C2177" s="33">
        <f t="shared" si="77"/>
        <v>12</v>
      </c>
      <c r="D2177" s="33" t="s">
        <v>109</v>
      </c>
      <c r="E2177" s="33" t="s">
        <v>2520</v>
      </c>
      <c r="F2177" s="33" t="s">
        <v>14864</v>
      </c>
      <c r="G2177" s="33" t="str">
        <f t="shared" si="78"/>
        <v>경기걸포동</v>
      </c>
      <c r="H2177" s="33" t="s">
        <v>10781</v>
      </c>
    </row>
    <row r="2178" spans="1:8">
      <c r="A2178" s="33" t="s">
        <v>14865</v>
      </c>
      <c r="B2178" s="34" t="b">
        <v>1</v>
      </c>
      <c r="C2178" s="33">
        <f t="shared" ref="C2178:C2241" si="79">_xlfn.XLOOKUP(D2178,I:I,J:J)</f>
        <v>12</v>
      </c>
      <c r="D2178" s="33" t="s">
        <v>109</v>
      </c>
      <c r="E2178" s="33" t="s">
        <v>2520</v>
      </c>
      <c r="F2178" s="33" t="s">
        <v>14866</v>
      </c>
      <c r="G2178" s="33" t="str">
        <f t="shared" si="78"/>
        <v>경기운양동</v>
      </c>
      <c r="H2178" s="33" t="s">
        <v>10781</v>
      </c>
    </row>
    <row r="2179" spans="1:8">
      <c r="A2179" s="33" t="s">
        <v>14867</v>
      </c>
      <c r="B2179" s="34" t="b">
        <v>1</v>
      </c>
      <c r="C2179" s="33">
        <f t="shared" si="79"/>
        <v>12</v>
      </c>
      <c r="D2179" s="33" t="s">
        <v>109</v>
      </c>
      <c r="E2179" s="33" t="s">
        <v>2520</v>
      </c>
      <c r="F2179" s="33" t="s">
        <v>12442</v>
      </c>
      <c r="G2179" s="33" t="str">
        <f t="shared" si="78"/>
        <v>경기장기동</v>
      </c>
      <c r="H2179" s="33" t="s">
        <v>10781</v>
      </c>
    </row>
    <row r="2180" spans="1:8">
      <c r="A2180" s="33" t="s">
        <v>14868</v>
      </c>
      <c r="B2180" s="34" t="b">
        <v>1</v>
      </c>
      <c r="C2180" s="33">
        <f t="shared" si="79"/>
        <v>12</v>
      </c>
      <c r="D2180" s="33" t="s">
        <v>109</v>
      </c>
      <c r="E2180" s="33" t="s">
        <v>2520</v>
      </c>
      <c r="F2180" s="33" t="s">
        <v>14869</v>
      </c>
      <c r="G2180" s="33" t="str">
        <f t="shared" si="78"/>
        <v>경기감정동</v>
      </c>
      <c r="H2180" s="33" t="s">
        <v>10781</v>
      </c>
    </row>
    <row r="2181" spans="1:8">
      <c r="A2181" s="33" t="s">
        <v>14870</v>
      </c>
      <c r="B2181" s="34" t="b">
        <v>1</v>
      </c>
      <c r="C2181" s="33">
        <f t="shared" si="79"/>
        <v>12</v>
      </c>
      <c r="D2181" s="33" t="s">
        <v>109</v>
      </c>
      <c r="E2181" s="33" t="s">
        <v>2520</v>
      </c>
      <c r="F2181" s="33" t="s">
        <v>14871</v>
      </c>
      <c r="G2181" s="33" t="str">
        <f t="shared" si="78"/>
        <v>경기사우동</v>
      </c>
      <c r="H2181" s="33" t="s">
        <v>10781</v>
      </c>
    </row>
    <row r="2182" spans="1:8">
      <c r="A2182" s="33" t="s">
        <v>14872</v>
      </c>
      <c r="B2182" s="34" t="b">
        <v>1</v>
      </c>
      <c r="C2182" s="33">
        <f t="shared" si="79"/>
        <v>12</v>
      </c>
      <c r="D2182" s="33" t="s">
        <v>109</v>
      </c>
      <c r="E2182" s="33" t="s">
        <v>2520</v>
      </c>
      <c r="F2182" s="33" t="s">
        <v>14873</v>
      </c>
      <c r="G2182" s="33" t="str">
        <f t="shared" si="78"/>
        <v>경기풍무동</v>
      </c>
      <c r="H2182" s="33" t="s">
        <v>10781</v>
      </c>
    </row>
    <row r="2183" spans="1:8">
      <c r="A2183" s="33" t="s">
        <v>14874</v>
      </c>
      <c r="B2183" s="34" t="b">
        <v>1</v>
      </c>
      <c r="C2183" s="33">
        <f t="shared" si="79"/>
        <v>12</v>
      </c>
      <c r="D2183" s="33" t="s">
        <v>109</v>
      </c>
      <c r="E2183" s="33" t="s">
        <v>2520</v>
      </c>
      <c r="F2183" s="33" t="s">
        <v>13200</v>
      </c>
      <c r="G2183" s="33" t="str">
        <f t="shared" si="78"/>
        <v>경기마산동</v>
      </c>
      <c r="H2183" s="33" t="s">
        <v>10781</v>
      </c>
    </row>
    <row r="2184" spans="1:8">
      <c r="A2184" s="33" t="s">
        <v>14875</v>
      </c>
      <c r="B2184" s="34" t="b">
        <v>1</v>
      </c>
      <c r="C2184" s="33">
        <f t="shared" si="79"/>
        <v>12</v>
      </c>
      <c r="D2184" s="33" t="s">
        <v>109</v>
      </c>
      <c r="E2184" s="33" t="s">
        <v>2520</v>
      </c>
      <c r="F2184" s="33" t="s">
        <v>14876</v>
      </c>
      <c r="G2184" s="33" t="str">
        <f t="shared" si="78"/>
        <v>경기구래동</v>
      </c>
      <c r="H2184" s="33" t="s">
        <v>10781</v>
      </c>
    </row>
    <row r="2185" spans="1:8">
      <c r="A2185" s="33" t="s">
        <v>14877</v>
      </c>
      <c r="B2185" s="34" t="b">
        <v>1</v>
      </c>
      <c r="C2185" s="33">
        <f t="shared" si="79"/>
        <v>12</v>
      </c>
      <c r="D2185" s="33" t="s">
        <v>109</v>
      </c>
      <c r="E2185" s="33" t="s">
        <v>2520</v>
      </c>
      <c r="F2185" s="33" t="s">
        <v>14878</v>
      </c>
      <c r="G2185" s="33" t="str">
        <f t="shared" si="78"/>
        <v>경기통진읍</v>
      </c>
      <c r="H2185" s="33" t="s">
        <v>10781</v>
      </c>
    </row>
    <row r="2186" spans="1:8">
      <c r="A2186" s="33" t="s">
        <v>14879</v>
      </c>
      <c r="B2186" s="34" t="b">
        <v>1</v>
      </c>
      <c r="C2186" s="33">
        <f t="shared" si="79"/>
        <v>12</v>
      </c>
      <c r="D2186" s="33" t="s">
        <v>109</v>
      </c>
      <c r="E2186" s="33" t="s">
        <v>2520</v>
      </c>
      <c r="F2186" s="33" t="s">
        <v>14880</v>
      </c>
      <c r="G2186" s="33" t="str">
        <f t="shared" si="78"/>
        <v>경기고촌읍</v>
      </c>
      <c r="H2186" s="33" t="s">
        <v>10781</v>
      </c>
    </row>
    <row r="2187" spans="1:8">
      <c r="A2187" s="33" t="s">
        <v>14881</v>
      </c>
      <c r="B2187" s="34" t="b">
        <v>1</v>
      </c>
      <c r="C2187" s="33">
        <f t="shared" si="79"/>
        <v>12</v>
      </c>
      <c r="D2187" s="33" t="s">
        <v>109</v>
      </c>
      <c r="E2187" s="33" t="s">
        <v>2520</v>
      </c>
      <c r="F2187" s="33" t="s">
        <v>14882</v>
      </c>
      <c r="G2187" s="33" t="str">
        <f t="shared" si="78"/>
        <v>경기양촌읍</v>
      </c>
      <c r="H2187" s="33" t="s">
        <v>10781</v>
      </c>
    </row>
    <row r="2188" spans="1:8">
      <c r="A2188" s="33" t="s">
        <v>14883</v>
      </c>
      <c r="B2188" s="34" t="b">
        <v>1</v>
      </c>
      <c r="C2188" s="33">
        <f t="shared" si="79"/>
        <v>12</v>
      </c>
      <c r="D2188" s="33" t="s">
        <v>109</v>
      </c>
      <c r="E2188" s="33" t="s">
        <v>2520</v>
      </c>
      <c r="F2188" s="33" t="s">
        <v>14884</v>
      </c>
      <c r="G2188" s="33" t="str">
        <f t="shared" si="78"/>
        <v>경기대곶면</v>
      </c>
      <c r="H2188" s="33" t="s">
        <v>10781</v>
      </c>
    </row>
    <row r="2189" spans="1:8">
      <c r="A2189" s="33" t="s">
        <v>14885</v>
      </c>
      <c r="B2189" s="34" t="b">
        <v>1</v>
      </c>
      <c r="C2189" s="33">
        <f t="shared" si="79"/>
        <v>12</v>
      </c>
      <c r="D2189" s="33" t="s">
        <v>109</v>
      </c>
      <c r="E2189" s="33" t="s">
        <v>2520</v>
      </c>
      <c r="F2189" s="33" t="s">
        <v>14886</v>
      </c>
      <c r="G2189" s="33" t="str">
        <f t="shared" si="78"/>
        <v>경기월곶면</v>
      </c>
      <c r="H2189" s="33" t="s">
        <v>10781</v>
      </c>
    </row>
    <row r="2190" spans="1:8">
      <c r="A2190" s="33" t="s">
        <v>14887</v>
      </c>
      <c r="B2190" s="34" t="b">
        <v>1</v>
      </c>
      <c r="C2190" s="33">
        <f t="shared" si="79"/>
        <v>12</v>
      </c>
      <c r="D2190" s="33" t="s">
        <v>109</v>
      </c>
      <c r="E2190" s="33" t="s">
        <v>2520</v>
      </c>
      <c r="F2190" s="33" t="s">
        <v>14888</v>
      </c>
      <c r="G2190" s="33" t="str">
        <f t="shared" si="78"/>
        <v>경기하성면</v>
      </c>
      <c r="H2190" s="33" t="s">
        <v>10781</v>
      </c>
    </row>
    <row r="2191" spans="1:8">
      <c r="A2191" s="33" t="s">
        <v>14889</v>
      </c>
      <c r="B2191" s="34" t="b">
        <v>1</v>
      </c>
      <c r="C2191" s="33">
        <f t="shared" si="79"/>
        <v>12</v>
      </c>
      <c r="D2191" s="33" t="s">
        <v>109</v>
      </c>
      <c r="E2191" s="33" t="s">
        <v>1178</v>
      </c>
      <c r="F2191" s="33" t="s">
        <v>14890</v>
      </c>
      <c r="G2191" s="33" t="str">
        <f t="shared" si="78"/>
        <v>경기진안동</v>
      </c>
      <c r="H2191" s="33" t="s">
        <v>14070</v>
      </c>
    </row>
    <row r="2192" spans="1:8">
      <c r="A2192" s="33" t="s">
        <v>14891</v>
      </c>
      <c r="B2192" s="34" t="b">
        <v>1</v>
      </c>
      <c r="C2192" s="33">
        <f t="shared" si="79"/>
        <v>12</v>
      </c>
      <c r="D2192" s="33" t="s">
        <v>109</v>
      </c>
      <c r="E2192" s="33" t="s">
        <v>1178</v>
      </c>
      <c r="F2192" s="33" t="s">
        <v>14892</v>
      </c>
      <c r="G2192" s="33" t="str">
        <f t="shared" si="78"/>
        <v>경기병점동</v>
      </c>
      <c r="H2192" s="33" t="s">
        <v>14070</v>
      </c>
    </row>
    <row r="2193" spans="1:8">
      <c r="A2193" s="33" t="s">
        <v>14893</v>
      </c>
      <c r="B2193" s="34" t="b">
        <v>1</v>
      </c>
      <c r="C2193" s="33">
        <f t="shared" si="79"/>
        <v>12</v>
      </c>
      <c r="D2193" s="33" t="s">
        <v>109</v>
      </c>
      <c r="E2193" s="33" t="s">
        <v>1178</v>
      </c>
      <c r="F2193" s="33" t="s">
        <v>11227</v>
      </c>
      <c r="G2193" s="33" t="str">
        <f t="shared" si="78"/>
        <v>경기능동</v>
      </c>
      <c r="H2193" s="33" t="s">
        <v>14070</v>
      </c>
    </row>
    <row r="2194" spans="1:8">
      <c r="A2194" s="33" t="s">
        <v>14894</v>
      </c>
      <c r="B2194" s="34" t="b">
        <v>1</v>
      </c>
      <c r="C2194" s="33">
        <f t="shared" si="79"/>
        <v>12</v>
      </c>
      <c r="D2194" s="33" t="s">
        <v>109</v>
      </c>
      <c r="E2194" s="33" t="s">
        <v>1178</v>
      </c>
      <c r="F2194" s="33" t="s">
        <v>14895</v>
      </c>
      <c r="G2194" s="33" t="str">
        <f t="shared" si="78"/>
        <v>경기기산동</v>
      </c>
      <c r="H2194" s="33" t="s">
        <v>14070</v>
      </c>
    </row>
    <row r="2195" spans="1:8">
      <c r="A2195" s="33" t="s">
        <v>14896</v>
      </c>
      <c r="B2195" s="34" t="b">
        <v>1</v>
      </c>
      <c r="C2195" s="33">
        <f t="shared" si="79"/>
        <v>12</v>
      </c>
      <c r="D2195" s="33" t="s">
        <v>109</v>
      </c>
      <c r="E2195" s="33" t="s">
        <v>1178</v>
      </c>
      <c r="F2195" s="33" t="s">
        <v>14897</v>
      </c>
      <c r="G2195" s="33" t="str">
        <f t="shared" si="78"/>
        <v>경기반월동</v>
      </c>
      <c r="H2195" s="33" t="s">
        <v>14070</v>
      </c>
    </row>
    <row r="2196" spans="1:8">
      <c r="A2196" s="33" t="s">
        <v>14898</v>
      </c>
      <c r="B2196" s="34" t="b">
        <v>1</v>
      </c>
      <c r="C2196" s="33">
        <f t="shared" si="79"/>
        <v>12</v>
      </c>
      <c r="D2196" s="33" t="s">
        <v>109</v>
      </c>
      <c r="E2196" s="33" t="s">
        <v>1178</v>
      </c>
      <c r="F2196" s="33" t="s">
        <v>14899</v>
      </c>
      <c r="G2196" s="33" t="str">
        <f t="shared" si="78"/>
        <v>경기반정동</v>
      </c>
      <c r="H2196" s="33" t="s">
        <v>14070</v>
      </c>
    </row>
    <row r="2197" spans="1:8">
      <c r="A2197" s="33" t="s">
        <v>14900</v>
      </c>
      <c r="B2197" s="34" t="b">
        <v>1</v>
      </c>
      <c r="C2197" s="33">
        <f t="shared" si="79"/>
        <v>12</v>
      </c>
      <c r="D2197" s="33" t="s">
        <v>109</v>
      </c>
      <c r="E2197" s="33" t="s">
        <v>1178</v>
      </c>
      <c r="F2197" s="33" t="s">
        <v>14901</v>
      </c>
      <c r="G2197" s="33" t="str">
        <f t="shared" si="78"/>
        <v>경기황계동</v>
      </c>
      <c r="H2197" s="33" t="s">
        <v>14070</v>
      </c>
    </row>
    <row r="2198" spans="1:8">
      <c r="A2198" s="33" t="s">
        <v>14902</v>
      </c>
      <c r="B2198" s="34" t="b">
        <v>1</v>
      </c>
      <c r="C2198" s="33">
        <f t="shared" si="79"/>
        <v>12</v>
      </c>
      <c r="D2198" s="33" t="s">
        <v>109</v>
      </c>
      <c r="E2198" s="33" t="s">
        <v>1178</v>
      </c>
      <c r="F2198" s="33" t="s">
        <v>14903</v>
      </c>
      <c r="G2198" s="33" t="str">
        <f t="shared" si="78"/>
        <v>경기배양동</v>
      </c>
      <c r="H2198" s="33" t="s">
        <v>14070</v>
      </c>
    </row>
    <row r="2199" spans="1:8">
      <c r="A2199" s="33" t="s">
        <v>14904</v>
      </c>
      <c r="B2199" s="34" t="b">
        <v>1</v>
      </c>
      <c r="C2199" s="33">
        <f t="shared" si="79"/>
        <v>12</v>
      </c>
      <c r="D2199" s="33" t="s">
        <v>109</v>
      </c>
      <c r="E2199" s="33" t="s">
        <v>1178</v>
      </c>
      <c r="F2199" s="33" t="s">
        <v>14905</v>
      </c>
      <c r="G2199" s="33" t="str">
        <f t="shared" si="78"/>
        <v>경기기안동</v>
      </c>
      <c r="H2199" s="33" t="s">
        <v>14070</v>
      </c>
    </row>
    <row r="2200" spans="1:8">
      <c r="A2200" s="33" t="s">
        <v>14906</v>
      </c>
      <c r="B2200" s="34" t="b">
        <v>1</v>
      </c>
      <c r="C2200" s="33">
        <f t="shared" si="79"/>
        <v>12</v>
      </c>
      <c r="D2200" s="33" t="s">
        <v>109</v>
      </c>
      <c r="E2200" s="33" t="s">
        <v>1178</v>
      </c>
      <c r="F2200" s="33" t="s">
        <v>13122</v>
      </c>
      <c r="G2200" s="33" t="str">
        <f t="shared" si="78"/>
        <v>경기송산동</v>
      </c>
      <c r="H2200" s="33" t="s">
        <v>14070</v>
      </c>
    </row>
    <row r="2201" spans="1:8">
      <c r="A2201" s="33" t="s">
        <v>14907</v>
      </c>
      <c r="B2201" s="34" t="b">
        <v>1</v>
      </c>
      <c r="C2201" s="33">
        <f t="shared" si="79"/>
        <v>12</v>
      </c>
      <c r="D2201" s="33" t="s">
        <v>109</v>
      </c>
      <c r="E2201" s="33" t="s">
        <v>1178</v>
      </c>
      <c r="F2201" s="33" t="s">
        <v>14908</v>
      </c>
      <c r="G2201" s="33" t="str">
        <f t="shared" si="78"/>
        <v>경기안녕동</v>
      </c>
      <c r="H2201" s="33" t="s">
        <v>14070</v>
      </c>
    </row>
    <row r="2202" spans="1:8">
      <c r="A2202" s="33" t="s">
        <v>14909</v>
      </c>
      <c r="B2202" s="34" t="b">
        <v>1</v>
      </c>
      <c r="C2202" s="33">
        <f t="shared" si="79"/>
        <v>12</v>
      </c>
      <c r="D2202" s="33" t="s">
        <v>109</v>
      </c>
      <c r="E2202" s="33" t="s">
        <v>1178</v>
      </c>
      <c r="F2202" s="33" t="s">
        <v>11966</v>
      </c>
      <c r="G2202" s="33" t="str">
        <f t="shared" si="78"/>
        <v>경기반송동</v>
      </c>
      <c r="H2202" s="33" t="s">
        <v>14070</v>
      </c>
    </row>
    <row r="2203" spans="1:8">
      <c r="A2203" s="33" t="s">
        <v>14910</v>
      </c>
      <c r="B2203" s="34" t="b">
        <v>1</v>
      </c>
      <c r="C2203" s="33">
        <f t="shared" si="79"/>
        <v>12</v>
      </c>
      <c r="D2203" s="33" t="s">
        <v>109</v>
      </c>
      <c r="E2203" s="33" t="s">
        <v>1178</v>
      </c>
      <c r="F2203" s="33" t="s">
        <v>14911</v>
      </c>
      <c r="G2203" s="33" t="str">
        <f t="shared" si="78"/>
        <v>경기석우동</v>
      </c>
      <c r="H2203" s="33" t="s">
        <v>14070</v>
      </c>
    </row>
    <row r="2204" spans="1:8">
      <c r="A2204" s="33" t="s">
        <v>14912</v>
      </c>
      <c r="B2204" s="34" t="b">
        <v>1</v>
      </c>
      <c r="C2204" s="33">
        <f t="shared" si="79"/>
        <v>12</v>
      </c>
      <c r="D2204" s="33" t="s">
        <v>109</v>
      </c>
      <c r="E2204" s="33" t="s">
        <v>1178</v>
      </c>
      <c r="F2204" s="33" t="s">
        <v>13084</v>
      </c>
      <c r="G2204" s="33" t="str">
        <f t="shared" si="78"/>
        <v>경기오산동</v>
      </c>
      <c r="H2204" s="33" t="s">
        <v>14070</v>
      </c>
    </row>
    <row r="2205" spans="1:8">
      <c r="A2205" s="33" t="s">
        <v>14913</v>
      </c>
      <c r="B2205" s="34" t="b">
        <v>1</v>
      </c>
      <c r="C2205" s="33">
        <f t="shared" si="79"/>
        <v>12</v>
      </c>
      <c r="D2205" s="33" t="s">
        <v>109</v>
      </c>
      <c r="E2205" s="33" t="s">
        <v>1178</v>
      </c>
      <c r="F2205" s="33" t="s">
        <v>14550</v>
      </c>
      <c r="G2205" s="33" t="str">
        <f t="shared" si="78"/>
        <v>경기청계동</v>
      </c>
      <c r="H2205" s="33" t="s">
        <v>14070</v>
      </c>
    </row>
    <row r="2206" spans="1:8">
      <c r="A2206" s="33" t="s">
        <v>14914</v>
      </c>
      <c r="B2206" s="34" t="b">
        <v>1</v>
      </c>
      <c r="C2206" s="33">
        <f t="shared" si="79"/>
        <v>12</v>
      </c>
      <c r="D2206" s="33" t="s">
        <v>109</v>
      </c>
      <c r="E2206" s="33" t="s">
        <v>1178</v>
      </c>
      <c r="F2206" s="33" t="s">
        <v>11411</v>
      </c>
      <c r="G2206" s="33" t="str">
        <f t="shared" si="78"/>
        <v>경기영천동</v>
      </c>
      <c r="H2206" s="33" t="s">
        <v>14070</v>
      </c>
    </row>
    <row r="2207" spans="1:8">
      <c r="A2207" s="33" t="s">
        <v>14915</v>
      </c>
      <c r="B2207" s="34" t="b">
        <v>1</v>
      </c>
      <c r="C2207" s="33">
        <f t="shared" si="79"/>
        <v>12</v>
      </c>
      <c r="D2207" s="33" t="s">
        <v>109</v>
      </c>
      <c r="E2207" s="33" t="s">
        <v>1178</v>
      </c>
      <c r="F2207" s="33" t="s">
        <v>11485</v>
      </c>
      <c r="G2207" s="33" t="str">
        <f t="shared" si="78"/>
        <v>경기중동</v>
      </c>
      <c r="H2207" s="33" t="s">
        <v>14070</v>
      </c>
    </row>
    <row r="2208" spans="1:8">
      <c r="A2208" s="33" t="s">
        <v>14916</v>
      </c>
      <c r="B2208" s="34" t="b">
        <v>1</v>
      </c>
      <c r="C2208" s="33">
        <f t="shared" si="79"/>
        <v>12</v>
      </c>
      <c r="D2208" s="33" t="s">
        <v>109</v>
      </c>
      <c r="E2208" s="33" t="s">
        <v>1178</v>
      </c>
      <c r="F2208" s="33" t="s">
        <v>13137</v>
      </c>
      <c r="G2208" s="33" t="str">
        <f t="shared" si="78"/>
        <v>경기신동</v>
      </c>
      <c r="H2208" s="33" t="s">
        <v>14070</v>
      </c>
    </row>
    <row r="2209" spans="1:8">
      <c r="A2209" s="33" t="s">
        <v>14917</v>
      </c>
      <c r="B2209" s="34" t="b">
        <v>1</v>
      </c>
      <c r="C2209" s="33">
        <f t="shared" si="79"/>
        <v>12</v>
      </c>
      <c r="D2209" s="33" t="s">
        <v>109</v>
      </c>
      <c r="E2209" s="33" t="s">
        <v>1178</v>
      </c>
      <c r="F2209" s="33" t="s">
        <v>11490</v>
      </c>
      <c r="G2209" s="33" t="str">
        <f t="shared" si="78"/>
        <v>경기목동</v>
      </c>
      <c r="H2209" s="33" t="s">
        <v>14070</v>
      </c>
    </row>
    <row r="2210" spans="1:8">
      <c r="A2210" s="33" t="s">
        <v>14918</v>
      </c>
      <c r="B2210" s="34" t="b">
        <v>1</v>
      </c>
      <c r="C2210" s="33">
        <f t="shared" si="79"/>
        <v>12</v>
      </c>
      <c r="D2210" s="33" t="s">
        <v>109</v>
      </c>
      <c r="E2210" s="33" t="s">
        <v>1178</v>
      </c>
      <c r="F2210" s="33" t="s">
        <v>14919</v>
      </c>
      <c r="G2210" s="33" t="str">
        <f t="shared" si="78"/>
        <v>경기산척동</v>
      </c>
      <c r="H2210" s="33" t="s">
        <v>14070</v>
      </c>
    </row>
    <row r="2211" spans="1:8">
      <c r="A2211" s="33" t="s">
        <v>14920</v>
      </c>
      <c r="B2211" s="34" t="b">
        <v>1</v>
      </c>
      <c r="C2211" s="33">
        <f t="shared" si="79"/>
        <v>12</v>
      </c>
      <c r="D2211" s="33" t="s">
        <v>109</v>
      </c>
      <c r="E2211" s="33" t="s">
        <v>1178</v>
      </c>
      <c r="F2211" s="33" t="s">
        <v>11701</v>
      </c>
      <c r="G2211" s="33" t="str">
        <f t="shared" si="78"/>
        <v>경기장지동</v>
      </c>
      <c r="H2211" s="33" t="s">
        <v>14070</v>
      </c>
    </row>
    <row r="2212" spans="1:8">
      <c r="A2212" s="33" t="s">
        <v>14921</v>
      </c>
      <c r="B2212" s="34" t="b">
        <v>1</v>
      </c>
      <c r="C2212" s="33">
        <f t="shared" si="79"/>
        <v>12</v>
      </c>
      <c r="D2212" s="33" t="s">
        <v>109</v>
      </c>
      <c r="E2212" s="33" t="s">
        <v>1178</v>
      </c>
      <c r="F2212" s="33" t="s">
        <v>14922</v>
      </c>
      <c r="G2212" s="33" t="str">
        <f t="shared" ref="G2212:G2275" si="80">D2212&amp;F2212</f>
        <v>경기송동</v>
      </c>
      <c r="H2212" s="33" t="s">
        <v>14070</v>
      </c>
    </row>
    <row r="2213" spans="1:8">
      <c r="A2213" s="33" t="s">
        <v>14923</v>
      </c>
      <c r="B2213" s="34" t="b">
        <v>1</v>
      </c>
      <c r="C2213" s="33">
        <f t="shared" si="79"/>
        <v>12</v>
      </c>
      <c r="D2213" s="33" t="s">
        <v>109</v>
      </c>
      <c r="E2213" s="33" t="s">
        <v>1178</v>
      </c>
      <c r="F2213" s="33" t="s">
        <v>14924</v>
      </c>
      <c r="G2213" s="33" t="str">
        <f t="shared" si="80"/>
        <v>경기방교동</v>
      </c>
      <c r="H2213" s="33" t="s">
        <v>14070</v>
      </c>
    </row>
    <row r="2214" spans="1:8">
      <c r="A2214" s="33" t="s">
        <v>14925</v>
      </c>
      <c r="B2214" s="34" t="b">
        <v>1</v>
      </c>
      <c r="C2214" s="33">
        <f t="shared" si="79"/>
        <v>12</v>
      </c>
      <c r="D2214" s="33" t="s">
        <v>109</v>
      </c>
      <c r="E2214" s="33" t="s">
        <v>1178</v>
      </c>
      <c r="F2214" s="33" t="s">
        <v>11956</v>
      </c>
      <c r="G2214" s="33" t="str">
        <f t="shared" si="80"/>
        <v>경기금곡동</v>
      </c>
      <c r="H2214" s="33" t="s">
        <v>14070</v>
      </c>
    </row>
    <row r="2215" spans="1:8">
      <c r="A2215" s="33" t="s">
        <v>14926</v>
      </c>
      <c r="B2215" s="34" t="b">
        <v>1</v>
      </c>
      <c r="C2215" s="33">
        <f t="shared" si="79"/>
        <v>12</v>
      </c>
      <c r="D2215" s="33" t="s">
        <v>109</v>
      </c>
      <c r="E2215" s="33" t="s">
        <v>1178</v>
      </c>
      <c r="F2215" s="33" t="s">
        <v>14927</v>
      </c>
      <c r="G2215" s="33" t="str">
        <f t="shared" si="80"/>
        <v>경기새솔동</v>
      </c>
      <c r="H2215" s="33" t="s">
        <v>14070</v>
      </c>
    </row>
    <row r="2216" spans="1:8">
      <c r="A2216" s="33" t="s">
        <v>14928</v>
      </c>
      <c r="B2216" s="34" t="b">
        <v>1</v>
      </c>
      <c r="C2216" s="33">
        <f t="shared" si="79"/>
        <v>12</v>
      </c>
      <c r="D2216" s="33" t="s">
        <v>109</v>
      </c>
      <c r="E2216" s="33" t="s">
        <v>1178</v>
      </c>
      <c r="F2216" s="33" t="s">
        <v>14929</v>
      </c>
      <c r="G2216" s="33" t="str">
        <f t="shared" si="80"/>
        <v>경기봉담읍</v>
      </c>
      <c r="H2216" s="33" t="s">
        <v>14070</v>
      </c>
    </row>
    <row r="2217" spans="1:8">
      <c r="A2217" s="33" t="s">
        <v>14930</v>
      </c>
      <c r="B2217" s="34" t="b">
        <v>1</v>
      </c>
      <c r="C2217" s="33">
        <f t="shared" si="79"/>
        <v>12</v>
      </c>
      <c r="D2217" s="33" t="s">
        <v>109</v>
      </c>
      <c r="E2217" s="33" t="s">
        <v>1178</v>
      </c>
      <c r="F2217" s="33" t="s">
        <v>14931</v>
      </c>
      <c r="G2217" s="33" t="str">
        <f t="shared" si="80"/>
        <v>경기우정읍</v>
      </c>
      <c r="H2217" s="33" t="s">
        <v>14070</v>
      </c>
    </row>
    <row r="2218" spans="1:8">
      <c r="A2218" s="33" t="s">
        <v>14932</v>
      </c>
      <c r="B2218" s="34" t="b">
        <v>1</v>
      </c>
      <c r="C2218" s="33">
        <f t="shared" si="79"/>
        <v>12</v>
      </c>
      <c r="D2218" s="33" t="s">
        <v>109</v>
      </c>
      <c r="E2218" s="33" t="s">
        <v>1178</v>
      </c>
      <c r="F2218" s="33" t="s">
        <v>14933</v>
      </c>
      <c r="G2218" s="33" t="str">
        <f t="shared" si="80"/>
        <v>경기향남읍</v>
      </c>
      <c r="H2218" s="33" t="s">
        <v>14070</v>
      </c>
    </row>
    <row r="2219" spans="1:8">
      <c r="A2219" s="33" t="s">
        <v>14934</v>
      </c>
      <c r="B2219" s="34" t="b">
        <v>1</v>
      </c>
      <c r="C2219" s="33">
        <f t="shared" si="79"/>
        <v>12</v>
      </c>
      <c r="D2219" s="33" t="s">
        <v>109</v>
      </c>
      <c r="E2219" s="33" t="s">
        <v>1178</v>
      </c>
      <c r="F2219" s="33" t="s">
        <v>14935</v>
      </c>
      <c r="G2219" s="33" t="str">
        <f t="shared" si="80"/>
        <v>경기남양읍</v>
      </c>
      <c r="H2219" s="33" t="s">
        <v>14070</v>
      </c>
    </row>
    <row r="2220" spans="1:8">
      <c r="A2220" s="33" t="s">
        <v>14936</v>
      </c>
      <c r="B2220" s="34" t="b">
        <v>1</v>
      </c>
      <c r="C2220" s="33">
        <f t="shared" si="79"/>
        <v>12</v>
      </c>
      <c r="D2220" s="33" t="s">
        <v>109</v>
      </c>
      <c r="E2220" s="33" t="s">
        <v>1178</v>
      </c>
      <c r="F2220" s="33" t="s">
        <v>14937</v>
      </c>
      <c r="G2220" s="33" t="str">
        <f t="shared" si="80"/>
        <v>경기매송면</v>
      </c>
      <c r="H2220" s="33" t="s">
        <v>14070</v>
      </c>
    </row>
    <row r="2221" spans="1:8">
      <c r="A2221" s="33" t="s">
        <v>14938</v>
      </c>
      <c r="B2221" s="34" t="b">
        <v>1</v>
      </c>
      <c r="C2221" s="33">
        <f t="shared" si="79"/>
        <v>12</v>
      </c>
      <c r="D2221" s="33" t="s">
        <v>109</v>
      </c>
      <c r="E2221" s="33" t="s">
        <v>1178</v>
      </c>
      <c r="F2221" s="33" t="s">
        <v>14939</v>
      </c>
      <c r="G2221" s="33" t="str">
        <f t="shared" si="80"/>
        <v>경기비봉면</v>
      </c>
      <c r="H2221" s="33" t="s">
        <v>14070</v>
      </c>
    </row>
    <row r="2222" spans="1:8">
      <c r="A2222" s="33" t="s">
        <v>14940</v>
      </c>
      <c r="B2222" s="34" t="b">
        <v>1</v>
      </c>
      <c r="C2222" s="33">
        <f t="shared" si="79"/>
        <v>12</v>
      </c>
      <c r="D2222" s="33" t="s">
        <v>109</v>
      </c>
      <c r="E2222" s="33" t="s">
        <v>1178</v>
      </c>
      <c r="F2222" s="33" t="s">
        <v>14941</v>
      </c>
      <c r="G2222" s="33" t="str">
        <f t="shared" si="80"/>
        <v>경기마도면</v>
      </c>
      <c r="H2222" s="33" t="s">
        <v>14070</v>
      </c>
    </row>
    <row r="2223" spans="1:8">
      <c r="A2223" s="33" t="s">
        <v>14942</v>
      </c>
      <c r="B2223" s="34" t="b">
        <v>1</v>
      </c>
      <c r="C2223" s="33">
        <f t="shared" si="79"/>
        <v>12</v>
      </c>
      <c r="D2223" s="33" t="s">
        <v>109</v>
      </c>
      <c r="E2223" s="33" t="s">
        <v>1178</v>
      </c>
      <c r="F2223" s="33" t="s">
        <v>14943</v>
      </c>
      <c r="G2223" s="33" t="str">
        <f t="shared" si="80"/>
        <v>경기송산면</v>
      </c>
      <c r="H2223" s="33" t="s">
        <v>14070</v>
      </c>
    </row>
    <row r="2224" spans="1:8">
      <c r="A2224" s="33" t="s">
        <v>14944</v>
      </c>
      <c r="B2224" s="34" t="b">
        <v>1</v>
      </c>
      <c r="C2224" s="33">
        <f t="shared" si="79"/>
        <v>12</v>
      </c>
      <c r="D2224" s="33" t="s">
        <v>109</v>
      </c>
      <c r="E2224" s="33" t="s">
        <v>1178</v>
      </c>
      <c r="F2224" s="33" t="s">
        <v>14945</v>
      </c>
      <c r="G2224" s="33" t="str">
        <f t="shared" si="80"/>
        <v>경기서신면</v>
      </c>
      <c r="H2224" s="33" t="s">
        <v>14070</v>
      </c>
    </row>
    <row r="2225" spans="1:8">
      <c r="A2225" s="33" t="s">
        <v>14946</v>
      </c>
      <c r="B2225" s="34" t="b">
        <v>1</v>
      </c>
      <c r="C2225" s="33">
        <f t="shared" si="79"/>
        <v>12</v>
      </c>
      <c r="D2225" s="33" t="s">
        <v>109</v>
      </c>
      <c r="E2225" s="33" t="s">
        <v>1178</v>
      </c>
      <c r="F2225" s="33" t="s">
        <v>14947</v>
      </c>
      <c r="G2225" s="33" t="str">
        <f t="shared" si="80"/>
        <v>경기팔탄면</v>
      </c>
      <c r="H2225" s="33" t="s">
        <v>14070</v>
      </c>
    </row>
    <row r="2226" spans="1:8">
      <c r="A2226" s="33" t="s">
        <v>14948</v>
      </c>
      <c r="B2226" s="34" t="b">
        <v>1</v>
      </c>
      <c r="C2226" s="33">
        <f t="shared" si="79"/>
        <v>12</v>
      </c>
      <c r="D2226" s="33" t="s">
        <v>109</v>
      </c>
      <c r="E2226" s="33" t="s">
        <v>1178</v>
      </c>
      <c r="F2226" s="33" t="s">
        <v>14949</v>
      </c>
      <c r="G2226" s="33" t="str">
        <f t="shared" si="80"/>
        <v>경기장안면</v>
      </c>
      <c r="H2226" s="33" t="s">
        <v>14070</v>
      </c>
    </row>
    <row r="2227" spans="1:8">
      <c r="A2227" s="33" t="s">
        <v>14950</v>
      </c>
      <c r="B2227" s="34" t="b">
        <v>1</v>
      </c>
      <c r="C2227" s="33">
        <f t="shared" si="79"/>
        <v>12</v>
      </c>
      <c r="D2227" s="33" t="s">
        <v>109</v>
      </c>
      <c r="E2227" s="33" t="s">
        <v>1178</v>
      </c>
      <c r="F2227" s="33" t="s">
        <v>14951</v>
      </c>
      <c r="G2227" s="33" t="str">
        <f t="shared" si="80"/>
        <v>경기양감면</v>
      </c>
      <c r="H2227" s="33" t="s">
        <v>14070</v>
      </c>
    </row>
    <row r="2228" spans="1:8">
      <c r="A2228" s="33" t="s">
        <v>14952</v>
      </c>
      <c r="B2228" s="34" t="b">
        <v>1</v>
      </c>
      <c r="C2228" s="33">
        <f t="shared" si="79"/>
        <v>12</v>
      </c>
      <c r="D2228" s="33" t="s">
        <v>109</v>
      </c>
      <c r="E2228" s="33" t="s">
        <v>1178</v>
      </c>
      <c r="F2228" s="33" t="s">
        <v>14953</v>
      </c>
      <c r="G2228" s="33" t="str">
        <f t="shared" si="80"/>
        <v>경기정남면</v>
      </c>
      <c r="H2228" s="33" t="s">
        <v>14070</v>
      </c>
    </row>
    <row r="2229" spans="1:8">
      <c r="A2229" s="33" t="s">
        <v>14954</v>
      </c>
      <c r="B2229" s="34" t="b">
        <v>1</v>
      </c>
      <c r="C2229" s="33">
        <f t="shared" si="79"/>
        <v>12</v>
      </c>
      <c r="D2229" s="33" t="s">
        <v>109</v>
      </c>
      <c r="E2229" s="33" t="s">
        <v>819</v>
      </c>
      <c r="F2229" s="33" t="s">
        <v>14955</v>
      </c>
      <c r="G2229" s="33" t="str">
        <f t="shared" si="80"/>
        <v>경기경안동</v>
      </c>
      <c r="H2229" s="33" t="s">
        <v>10781</v>
      </c>
    </row>
    <row r="2230" spans="1:8">
      <c r="A2230" s="33" t="s">
        <v>14956</v>
      </c>
      <c r="B2230" s="34" t="b">
        <v>1</v>
      </c>
      <c r="C2230" s="33">
        <f t="shared" si="79"/>
        <v>12</v>
      </c>
      <c r="D2230" s="33" t="s">
        <v>109</v>
      </c>
      <c r="E2230" s="33" t="s">
        <v>819</v>
      </c>
      <c r="F2230" s="33" t="s">
        <v>14957</v>
      </c>
      <c r="G2230" s="33" t="str">
        <f t="shared" si="80"/>
        <v>경기쌍령동</v>
      </c>
      <c r="H2230" s="33" t="s">
        <v>10781</v>
      </c>
    </row>
    <row r="2231" spans="1:8">
      <c r="A2231" s="33" t="s">
        <v>14958</v>
      </c>
      <c r="B2231" s="34" t="b">
        <v>1</v>
      </c>
      <c r="C2231" s="33">
        <f t="shared" si="79"/>
        <v>12</v>
      </c>
      <c r="D2231" s="33" t="s">
        <v>109</v>
      </c>
      <c r="E2231" s="33" t="s">
        <v>819</v>
      </c>
      <c r="F2231" s="33" t="s">
        <v>11221</v>
      </c>
      <c r="G2231" s="33" t="str">
        <f t="shared" si="80"/>
        <v>경기송정동</v>
      </c>
      <c r="H2231" s="33" t="s">
        <v>10781</v>
      </c>
    </row>
    <row r="2232" spans="1:8">
      <c r="A2232" s="33" t="s">
        <v>14959</v>
      </c>
      <c r="B2232" s="34" t="b">
        <v>1</v>
      </c>
      <c r="C2232" s="33">
        <f t="shared" si="79"/>
        <v>12</v>
      </c>
      <c r="D2232" s="33" t="s">
        <v>109</v>
      </c>
      <c r="E2232" s="33" t="s">
        <v>819</v>
      </c>
      <c r="F2232" s="33" t="s">
        <v>14960</v>
      </c>
      <c r="G2232" s="33" t="str">
        <f t="shared" si="80"/>
        <v>경기회덕동</v>
      </c>
      <c r="H2232" s="33" t="s">
        <v>10781</v>
      </c>
    </row>
    <row r="2233" spans="1:8">
      <c r="A2233" s="33" t="s">
        <v>14961</v>
      </c>
      <c r="B2233" s="34" t="b">
        <v>1</v>
      </c>
      <c r="C2233" s="33">
        <f t="shared" si="79"/>
        <v>12</v>
      </c>
      <c r="D2233" s="33" t="s">
        <v>109</v>
      </c>
      <c r="E2233" s="33" t="s">
        <v>819</v>
      </c>
      <c r="F2233" s="33" t="s">
        <v>14962</v>
      </c>
      <c r="G2233" s="33" t="str">
        <f t="shared" si="80"/>
        <v>경기탄벌동</v>
      </c>
      <c r="H2233" s="33" t="s">
        <v>10781</v>
      </c>
    </row>
    <row r="2234" spans="1:8">
      <c r="A2234" s="33" t="s">
        <v>14963</v>
      </c>
      <c r="B2234" s="34" t="b">
        <v>1</v>
      </c>
      <c r="C2234" s="33">
        <f t="shared" si="79"/>
        <v>12</v>
      </c>
      <c r="D2234" s="33" t="s">
        <v>109</v>
      </c>
      <c r="E2234" s="33" t="s">
        <v>819</v>
      </c>
      <c r="F2234" s="33" t="s">
        <v>14964</v>
      </c>
      <c r="G2234" s="33" t="str">
        <f t="shared" si="80"/>
        <v>경기목현동</v>
      </c>
      <c r="H2234" s="33" t="s">
        <v>10781</v>
      </c>
    </row>
    <row r="2235" spans="1:8">
      <c r="A2235" s="33" t="s">
        <v>14965</v>
      </c>
      <c r="B2235" s="34" t="b">
        <v>1</v>
      </c>
      <c r="C2235" s="33">
        <f t="shared" si="79"/>
        <v>12</v>
      </c>
      <c r="D2235" s="33" t="s">
        <v>109</v>
      </c>
      <c r="E2235" s="33" t="s">
        <v>819</v>
      </c>
      <c r="F2235" s="33" t="s">
        <v>14540</v>
      </c>
      <c r="G2235" s="33" t="str">
        <f t="shared" si="80"/>
        <v>경기삼동</v>
      </c>
      <c r="H2235" s="33" t="s">
        <v>10781</v>
      </c>
    </row>
    <row r="2236" spans="1:8">
      <c r="A2236" s="33" t="s">
        <v>14966</v>
      </c>
      <c r="B2236" s="34" t="b">
        <v>1</v>
      </c>
      <c r="C2236" s="33">
        <f t="shared" si="79"/>
        <v>12</v>
      </c>
      <c r="D2236" s="33" t="s">
        <v>109</v>
      </c>
      <c r="E2236" s="33" t="s">
        <v>819</v>
      </c>
      <c r="F2236" s="33" t="s">
        <v>12287</v>
      </c>
      <c r="G2236" s="33" t="str">
        <f t="shared" si="80"/>
        <v>경기중대동</v>
      </c>
      <c r="H2236" s="33" t="s">
        <v>10781</v>
      </c>
    </row>
    <row r="2237" spans="1:8">
      <c r="A2237" s="33" t="s">
        <v>14967</v>
      </c>
      <c r="B2237" s="34" t="b">
        <v>1</v>
      </c>
      <c r="C2237" s="33">
        <f t="shared" si="79"/>
        <v>12</v>
      </c>
      <c r="D2237" s="33" t="s">
        <v>109</v>
      </c>
      <c r="E2237" s="33" t="s">
        <v>819</v>
      </c>
      <c r="F2237" s="33" t="s">
        <v>13204</v>
      </c>
      <c r="G2237" s="33" t="str">
        <f t="shared" si="80"/>
        <v>경기직동</v>
      </c>
      <c r="H2237" s="33" t="s">
        <v>10781</v>
      </c>
    </row>
    <row r="2238" spans="1:8">
      <c r="A2238" s="33" t="s">
        <v>14968</v>
      </c>
      <c r="B2238" s="34" t="b">
        <v>1</v>
      </c>
      <c r="C2238" s="33">
        <f t="shared" si="79"/>
        <v>12</v>
      </c>
      <c r="D2238" s="33" t="s">
        <v>109</v>
      </c>
      <c r="E2238" s="33" t="s">
        <v>819</v>
      </c>
      <c r="F2238" s="33" t="s">
        <v>12366</v>
      </c>
      <c r="G2238" s="33" t="str">
        <f t="shared" si="80"/>
        <v>경기태전동</v>
      </c>
      <c r="H2238" s="33" t="s">
        <v>10781</v>
      </c>
    </row>
    <row r="2239" spans="1:8">
      <c r="A2239" s="33" t="s">
        <v>14969</v>
      </c>
      <c r="B2239" s="34" t="b">
        <v>1</v>
      </c>
      <c r="C2239" s="33">
        <f t="shared" si="79"/>
        <v>12</v>
      </c>
      <c r="D2239" s="33" t="s">
        <v>109</v>
      </c>
      <c r="E2239" s="33" t="s">
        <v>819</v>
      </c>
      <c r="F2239" s="33" t="s">
        <v>11701</v>
      </c>
      <c r="G2239" s="33" t="str">
        <f t="shared" si="80"/>
        <v>경기장지동</v>
      </c>
      <c r="H2239" s="33" t="s">
        <v>10781</v>
      </c>
    </row>
    <row r="2240" spans="1:8">
      <c r="A2240" s="33" t="s">
        <v>14970</v>
      </c>
      <c r="B2240" s="34" t="b">
        <v>1</v>
      </c>
      <c r="C2240" s="33">
        <f t="shared" si="79"/>
        <v>12</v>
      </c>
      <c r="D2240" s="33" t="s">
        <v>109</v>
      </c>
      <c r="E2240" s="33" t="s">
        <v>819</v>
      </c>
      <c r="F2240" s="33" t="s">
        <v>14971</v>
      </c>
      <c r="G2240" s="33" t="str">
        <f t="shared" si="80"/>
        <v>경기역동</v>
      </c>
      <c r="H2240" s="33" t="s">
        <v>10781</v>
      </c>
    </row>
    <row r="2241" spans="1:8">
      <c r="A2241" s="33" t="s">
        <v>14972</v>
      </c>
      <c r="B2241" s="34" t="b">
        <v>1</v>
      </c>
      <c r="C2241" s="33">
        <f t="shared" si="79"/>
        <v>12</v>
      </c>
      <c r="D2241" s="33" t="s">
        <v>109</v>
      </c>
      <c r="E2241" s="33" t="s">
        <v>819</v>
      </c>
      <c r="F2241" s="33" t="s">
        <v>11490</v>
      </c>
      <c r="G2241" s="33" t="str">
        <f t="shared" si="80"/>
        <v>경기목동</v>
      </c>
      <c r="H2241" s="33" t="s">
        <v>10781</v>
      </c>
    </row>
    <row r="2242" spans="1:8">
      <c r="A2242" s="33" t="s">
        <v>14973</v>
      </c>
      <c r="B2242" s="34" t="b">
        <v>1</v>
      </c>
      <c r="C2242" s="33">
        <f t="shared" ref="C2242:C2305" si="81">_xlfn.XLOOKUP(D2242,I:I,J:J)</f>
        <v>12</v>
      </c>
      <c r="D2242" s="33" t="s">
        <v>109</v>
      </c>
      <c r="E2242" s="33" t="s">
        <v>819</v>
      </c>
      <c r="F2242" s="33" t="s">
        <v>14055</v>
      </c>
      <c r="G2242" s="33" t="str">
        <f t="shared" si="80"/>
        <v>경기고산동</v>
      </c>
      <c r="H2242" s="33" t="s">
        <v>10781</v>
      </c>
    </row>
    <row r="2243" spans="1:8">
      <c r="A2243" s="33" t="s">
        <v>14974</v>
      </c>
      <c r="B2243" s="34" t="b">
        <v>1</v>
      </c>
      <c r="C2243" s="33">
        <f t="shared" si="81"/>
        <v>12</v>
      </c>
      <c r="D2243" s="33" t="s">
        <v>109</v>
      </c>
      <c r="E2243" s="33" t="s">
        <v>819</v>
      </c>
      <c r="F2243" s="33" t="s">
        <v>12732</v>
      </c>
      <c r="G2243" s="33" t="str">
        <f t="shared" si="80"/>
        <v>경기신현동</v>
      </c>
      <c r="H2243" s="33" t="s">
        <v>10781</v>
      </c>
    </row>
    <row r="2244" spans="1:8">
      <c r="A2244" s="33" t="s">
        <v>14975</v>
      </c>
      <c r="B2244" s="34" t="b">
        <v>1</v>
      </c>
      <c r="C2244" s="33">
        <f t="shared" si="81"/>
        <v>12</v>
      </c>
      <c r="D2244" s="33" t="s">
        <v>109</v>
      </c>
      <c r="E2244" s="33" t="s">
        <v>819</v>
      </c>
      <c r="F2244" s="33" t="s">
        <v>14976</v>
      </c>
      <c r="G2244" s="33" t="str">
        <f t="shared" si="80"/>
        <v>경기능평동</v>
      </c>
      <c r="H2244" s="33" t="s">
        <v>10781</v>
      </c>
    </row>
    <row r="2245" spans="1:8">
      <c r="A2245" s="33" t="s">
        <v>14977</v>
      </c>
      <c r="B2245" s="34" t="b">
        <v>1</v>
      </c>
      <c r="C2245" s="33">
        <f t="shared" si="81"/>
        <v>12</v>
      </c>
      <c r="D2245" s="33" t="s">
        <v>109</v>
      </c>
      <c r="E2245" s="33" t="s">
        <v>819</v>
      </c>
      <c r="F2245" s="33" t="s">
        <v>14978</v>
      </c>
      <c r="G2245" s="33" t="str">
        <f t="shared" si="80"/>
        <v>경기문형동</v>
      </c>
      <c r="H2245" s="33" t="s">
        <v>10781</v>
      </c>
    </row>
    <row r="2246" spans="1:8">
      <c r="A2246" s="33" t="s">
        <v>14979</v>
      </c>
      <c r="B2246" s="34" t="b">
        <v>1</v>
      </c>
      <c r="C2246" s="33">
        <f t="shared" si="81"/>
        <v>12</v>
      </c>
      <c r="D2246" s="33" t="s">
        <v>109</v>
      </c>
      <c r="E2246" s="33" t="s">
        <v>819</v>
      </c>
      <c r="F2246" s="33" t="s">
        <v>14980</v>
      </c>
      <c r="G2246" s="33" t="str">
        <f t="shared" si="80"/>
        <v>경기추자동</v>
      </c>
      <c r="H2246" s="33" t="s">
        <v>10781</v>
      </c>
    </row>
    <row r="2247" spans="1:8">
      <c r="A2247" s="33" t="s">
        <v>14981</v>
      </c>
      <c r="B2247" s="34" t="b">
        <v>1</v>
      </c>
      <c r="C2247" s="33">
        <f t="shared" si="81"/>
        <v>12</v>
      </c>
      <c r="D2247" s="33" t="s">
        <v>109</v>
      </c>
      <c r="E2247" s="33" t="s">
        <v>819</v>
      </c>
      <c r="F2247" s="33" t="s">
        <v>14982</v>
      </c>
      <c r="G2247" s="33" t="str">
        <f t="shared" si="80"/>
        <v>경기매산동</v>
      </c>
      <c r="H2247" s="33" t="s">
        <v>10781</v>
      </c>
    </row>
    <row r="2248" spans="1:8">
      <c r="A2248" s="33" t="s">
        <v>14983</v>
      </c>
      <c r="B2248" s="34" t="b">
        <v>1</v>
      </c>
      <c r="C2248" s="33">
        <f t="shared" si="81"/>
        <v>12</v>
      </c>
      <c r="D2248" s="33" t="s">
        <v>109</v>
      </c>
      <c r="E2248" s="33" t="s">
        <v>819</v>
      </c>
      <c r="F2248" s="33" t="s">
        <v>14984</v>
      </c>
      <c r="G2248" s="33" t="str">
        <f t="shared" si="80"/>
        <v>경기양벌동</v>
      </c>
      <c r="H2248" s="33" t="s">
        <v>10781</v>
      </c>
    </row>
    <row r="2249" spans="1:8">
      <c r="A2249" s="33" t="s">
        <v>14985</v>
      </c>
      <c r="B2249" s="34" t="b">
        <v>1</v>
      </c>
      <c r="C2249" s="33">
        <f t="shared" si="81"/>
        <v>12</v>
      </c>
      <c r="D2249" s="33" t="s">
        <v>109</v>
      </c>
      <c r="E2249" s="33" t="s">
        <v>819</v>
      </c>
      <c r="F2249" s="33" t="s">
        <v>14986</v>
      </c>
      <c r="G2249" s="33" t="str">
        <f t="shared" si="80"/>
        <v>경기초월읍</v>
      </c>
      <c r="H2249" s="33" t="s">
        <v>10781</v>
      </c>
    </row>
    <row r="2250" spans="1:8">
      <c r="A2250" s="33" t="s">
        <v>14987</v>
      </c>
      <c r="B2250" s="34" t="b">
        <v>1</v>
      </c>
      <c r="C2250" s="33">
        <f t="shared" si="81"/>
        <v>12</v>
      </c>
      <c r="D2250" s="33" t="s">
        <v>109</v>
      </c>
      <c r="E2250" s="33" t="s">
        <v>819</v>
      </c>
      <c r="F2250" s="33" t="s">
        <v>14988</v>
      </c>
      <c r="G2250" s="33" t="str">
        <f t="shared" si="80"/>
        <v>경기곤지암읍</v>
      </c>
      <c r="H2250" s="33" t="s">
        <v>10781</v>
      </c>
    </row>
    <row r="2251" spans="1:8">
      <c r="A2251" s="33" t="s">
        <v>14989</v>
      </c>
      <c r="B2251" s="34" t="b">
        <v>1</v>
      </c>
      <c r="C2251" s="33">
        <f t="shared" si="81"/>
        <v>12</v>
      </c>
      <c r="D2251" s="33" t="s">
        <v>109</v>
      </c>
      <c r="E2251" s="33" t="s">
        <v>819</v>
      </c>
      <c r="F2251" s="33" t="s">
        <v>14990</v>
      </c>
      <c r="G2251" s="33" t="str">
        <f t="shared" si="80"/>
        <v>경기도척면</v>
      </c>
      <c r="H2251" s="33" t="s">
        <v>10781</v>
      </c>
    </row>
    <row r="2252" spans="1:8">
      <c r="A2252" s="33" t="s">
        <v>14991</v>
      </c>
      <c r="B2252" s="34" t="b">
        <v>1</v>
      </c>
      <c r="C2252" s="33">
        <f t="shared" si="81"/>
        <v>12</v>
      </c>
      <c r="D2252" s="33" t="s">
        <v>109</v>
      </c>
      <c r="E2252" s="33" t="s">
        <v>819</v>
      </c>
      <c r="F2252" s="33" t="s">
        <v>14992</v>
      </c>
      <c r="G2252" s="33" t="str">
        <f t="shared" si="80"/>
        <v>경기퇴촌면</v>
      </c>
      <c r="H2252" s="33" t="s">
        <v>10781</v>
      </c>
    </row>
    <row r="2253" spans="1:8">
      <c r="A2253" s="33" t="s">
        <v>14993</v>
      </c>
      <c r="B2253" s="34" t="b">
        <v>1</v>
      </c>
      <c r="C2253" s="33">
        <f t="shared" si="81"/>
        <v>12</v>
      </c>
      <c r="D2253" s="33" t="s">
        <v>109</v>
      </c>
      <c r="E2253" s="33" t="s">
        <v>819</v>
      </c>
      <c r="F2253" s="33" t="s">
        <v>14994</v>
      </c>
      <c r="G2253" s="33" t="str">
        <f t="shared" si="80"/>
        <v>경기남종면</v>
      </c>
      <c r="H2253" s="33" t="s">
        <v>10781</v>
      </c>
    </row>
    <row r="2254" spans="1:8">
      <c r="A2254" s="33" t="s">
        <v>14995</v>
      </c>
      <c r="B2254" s="34" t="b">
        <v>1</v>
      </c>
      <c r="C2254" s="33">
        <f t="shared" si="81"/>
        <v>12</v>
      </c>
      <c r="D2254" s="33" t="s">
        <v>109</v>
      </c>
      <c r="E2254" s="33" t="s">
        <v>819</v>
      </c>
      <c r="F2254" s="33" t="s">
        <v>14996</v>
      </c>
      <c r="G2254" s="33" t="str">
        <f t="shared" si="80"/>
        <v>경기남한산성면</v>
      </c>
      <c r="H2254" s="33" t="s">
        <v>10781</v>
      </c>
    </row>
    <row r="2255" spans="1:8">
      <c r="A2255" s="33" t="s">
        <v>14997</v>
      </c>
      <c r="B2255" s="34" t="b">
        <v>1</v>
      </c>
      <c r="C2255" s="33">
        <f t="shared" si="81"/>
        <v>12</v>
      </c>
      <c r="D2255" s="33" t="s">
        <v>109</v>
      </c>
      <c r="E2255" s="33" t="s">
        <v>1091</v>
      </c>
      <c r="F2255" s="33" t="s">
        <v>14998</v>
      </c>
      <c r="G2255" s="33" t="str">
        <f t="shared" si="80"/>
        <v>경기유양동</v>
      </c>
      <c r="H2255" s="33" t="s">
        <v>10781</v>
      </c>
    </row>
    <row r="2256" spans="1:8">
      <c r="A2256" s="33" t="s">
        <v>14999</v>
      </c>
      <c r="B2256" s="34" t="b">
        <v>1</v>
      </c>
      <c r="C2256" s="33">
        <f t="shared" si="81"/>
        <v>12</v>
      </c>
      <c r="D2256" s="33" t="s">
        <v>109</v>
      </c>
      <c r="E2256" s="33" t="s">
        <v>1091</v>
      </c>
      <c r="F2256" s="33" t="s">
        <v>15000</v>
      </c>
      <c r="G2256" s="33" t="str">
        <f t="shared" si="80"/>
        <v>경기어둔동</v>
      </c>
      <c r="H2256" s="33" t="s">
        <v>10781</v>
      </c>
    </row>
    <row r="2257" spans="1:8">
      <c r="A2257" s="33" t="s">
        <v>15001</v>
      </c>
      <c r="B2257" s="34" t="b">
        <v>1</v>
      </c>
      <c r="C2257" s="33">
        <f t="shared" si="81"/>
        <v>12</v>
      </c>
      <c r="D2257" s="33" t="s">
        <v>109</v>
      </c>
      <c r="E2257" s="33" t="s">
        <v>1091</v>
      </c>
      <c r="F2257" s="33" t="s">
        <v>15002</v>
      </c>
      <c r="G2257" s="33" t="str">
        <f t="shared" si="80"/>
        <v>경기남방동</v>
      </c>
      <c r="H2257" s="33" t="s">
        <v>10781</v>
      </c>
    </row>
    <row r="2258" spans="1:8">
      <c r="A2258" s="33" t="s">
        <v>15003</v>
      </c>
      <c r="B2258" s="34" t="b">
        <v>1</v>
      </c>
      <c r="C2258" s="33">
        <f t="shared" si="81"/>
        <v>12</v>
      </c>
      <c r="D2258" s="33" t="s">
        <v>109</v>
      </c>
      <c r="E2258" s="33" t="s">
        <v>1091</v>
      </c>
      <c r="F2258" s="33" t="s">
        <v>12740</v>
      </c>
      <c r="G2258" s="33" t="str">
        <f t="shared" si="80"/>
        <v>경기마전동</v>
      </c>
      <c r="H2258" s="33" t="s">
        <v>10781</v>
      </c>
    </row>
    <row r="2259" spans="1:8">
      <c r="A2259" s="33" t="s">
        <v>15004</v>
      </c>
      <c r="B2259" s="34" t="b">
        <v>1</v>
      </c>
      <c r="C2259" s="33">
        <f t="shared" si="81"/>
        <v>12</v>
      </c>
      <c r="D2259" s="33" t="s">
        <v>109</v>
      </c>
      <c r="E2259" s="33" t="s">
        <v>1091</v>
      </c>
      <c r="F2259" s="33" t="s">
        <v>15005</v>
      </c>
      <c r="G2259" s="33" t="str">
        <f t="shared" si="80"/>
        <v>경기산북동</v>
      </c>
      <c r="H2259" s="33" t="s">
        <v>10781</v>
      </c>
    </row>
    <row r="2260" spans="1:8">
      <c r="A2260" s="33" t="s">
        <v>15006</v>
      </c>
      <c r="B2260" s="34" t="b">
        <v>1</v>
      </c>
      <c r="C2260" s="33">
        <f t="shared" si="81"/>
        <v>12</v>
      </c>
      <c r="D2260" s="33" t="s">
        <v>109</v>
      </c>
      <c r="E2260" s="33" t="s">
        <v>1091</v>
      </c>
      <c r="F2260" s="33" t="s">
        <v>15007</v>
      </c>
      <c r="G2260" s="33" t="str">
        <f t="shared" si="80"/>
        <v>경기광사동</v>
      </c>
      <c r="H2260" s="33" t="s">
        <v>10781</v>
      </c>
    </row>
    <row r="2261" spans="1:8">
      <c r="A2261" s="33" t="s">
        <v>15008</v>
      </c>
      <c r="B2261" s="34" t="b">
        <v>1</v>
      </c>
      <c r="C2261" s="33">
        <f t="shared" si="81"/>
        <v>12</v>
      </c>
      <c r="D2261" s="33" t="s">
        <v>109</v>
      </c>
      <c r="E2261" s="33" t="s">
        <v>1091</v>
      </c>
      <c r="F2261" s="33" t="s">
        <v>15009</v>
      </c>
      <c r="G2261" s="33" t="str">
        <f t="shared" si="80"/>
        <v>경기만송동</v>
      </c>
      <c r="H2261" s="33" t="s">
        <v>10781</v>
      </c>
    </row>
    <row r="2262" spans="1:8">
      <c r="A2262" s="33" t="s">
        <v>15010</v>
      </c>
      <c r="B2262" s="34" t="b">
        <v>1</v>
      </c>
      <c r="C2262" s="33">
        <f t="shared" si="81"/>
        <v>12</v>
      </c>
      <c r="D2262" s="33" t="s">
        <v>109</v>
      </c>
      <c r="E2262" s="33" t="s">
        <v>1091</v>
      </c>
      <c r="F2262" s="33" t="s">
        <v>15011</v>
      </c>
      <c r="G2262" s="33" t="str">
        <f t="shared" si="80"/>
        <v>경기삼숭동</v>
      </c>
      <c r="H2262" s="33" t="s">
        <v>10781</v>
      </c>
    </row>
    <row r="2263" spans="1:8">
      <c r="A2263" s="33" t="s">
        <v>15012</v>
      </c>
      <c r="B2263" s="34" t="b">
        <v>1</v>
      </c>
      <c r="C2263" s="33">
        <f t="shared" si="81"/>
        <v>12</v>
      </c>
      <c r="D2263" s="33" t="s">
        <v>109</v>
      </c>
      <c r="E2263" s="33" t="s">
        <v>1091</v>
      </c>
      <c r="F2263" s="33" t="s">
        <v>15013</v>
      </c>
      <c r="G2263" s="33" t="str">
        <f t="shared" si="80"/>
        <v>경기고읍동</v>
      </c>
      <c r="H2263" s="33" t="s">
        <v>10781</v>
      </c>
    </row>
    <row r="2264" spans="1:8">
      <c r="A2264" s="33" t="s">
        <v>15014</v>
      </c>
      <c r="B2264" s="34" t="b">
        <v>1</v>
      </c>
      <c r="C2264" s="33">
        <f t="shared" si="81"/>
        <v>12</v>
      </c>
      <c r="D2264" s="33" t="s">
        <v>109</v>
      </c>
      <c r="E2264" s="33" t="s">
        <v>1091</v>
      </c>
      <c r="F2264" s="33" t="s">
        <v>15015</v>
      </c>
      <c r="G2264" s="33" t="str">
        <f t="shared" si="80"/>
        <v>경기덕정동</v>
      </c>
      <c r="H2264" s="33" t="s">
        <v>10781</v>
      </c>
    </row>
    <row r="2265" spans="1:8">
      <c r="A2265" s="33" t="s">
        <v>15016</v>
      </c>
      <c r="B2265" s="34" t="b">
        <v>1</v>
      </c>
      <c r="C2265" s="33">
        <f t="shared" si="81"/>
        <v>12</v>
      </c>
      <c r="D2265" s="33" t="s">
        <v>109</v>
      </c>
      <c r="E2265" s="33" t="s">
        <v>1091</v>
      </c>
      <c r="F2265" s="33" t="s">
        <v>15017</v>
      </c>
      <c r="G2265" s="33" t="str">
        <f t="shared" si="80"/>
        <v>경기봉양동</v>
      </c>
      <c r="H2265" s="33" t="s">
        <v>10781</v>
      </c>
    </row>
    <row r="2266" spans="1:8">
      <c r="A2266" s="33" t="s">
        <v>15018</v>
      </c>
      <c r="B2266" s="34" t="b">
        <v>1</v>
      </c>
      <c r="C2266" s="33">
        <f t="shared" si="81"/>
        <v>12</v>
      </c>
      <c r="D2266" s="33" t="s">
        <v>109</v>
      </c>
      <c r="E2266" s="33" t="s">
        <v>1091</v>
      </c>
      <c r="F2266" s="33" t="s">
        <v>15019</v>
      </c>
      <c r="G2266" s="33" t="str">
        <f t="shared" si="80"/>
        <v>경기회암동</v>
      </c>
      <c r="H2266" s="33" t="s">
        <v>10781</v>
      </c>
    </row>
    <row r="2267" spans="1:8">
      <c r="A2267" s="33" t="s">
        <v>15020</v>
      </c>
      <c r="B2267" s="34" t="b">
        <v>1</v>
      </c>
      <c r="C2267" s="33">
        <f t="shared" si="81"/>
        <v>12</v>
      </c>
      <c r="D2267" s="33" t="s">
        <v>109</v>
      </c>
      <c r="E2267" s="33" t="s">
        <v>1091</v>
      </c>
      <c r="F2267" s="33" t="s">
        <v>15021</v>
      </c>
      <c r="G2267" s="33" t="str">
        <f t="shared" si="80"/>
        <v>경기율정동</v>
      </c>
      <c r="H2267" s="33" t="s">
        <v>10781</v>
      </c>
    </row>
    <row r="2268" spans="1:8">
      <c r="A2268" s="33" t="s">
        <v>15022</v>
      </c>
      <c r="B2268" s="34" t="b">
        <v>1</v>
      </c>
      <c r="C2268" s="33">
        <f t="shared" si="81"/>
        <v>12</v>
      </c>
      <c r="D2268" s="33" t="s">
        <v>109</v>
      </c>
      <c r="E2268" s="33" t="s">
        <v>1091</v>
      </c>
      <c r="F2268" s="33" t="s">
        <v>15023</v>
      </c>
      <c r="G2268" s="33" t="str">
        <f t="shared" si="80"/>
        <v>경기옥정동</v>
      </c>
      <c r="H2268" s="33" t="s">
        <v>10781</v>
      </c>
    </row>
    <row r="2269" spans="1:8">
      <c r="A2269" s="33" t="s">
        <v>15024</v>
      </c>
      <c r="B2269" s="34" t="b">
        <v>1</v>
      </c>
      <c r="C2269" s="33">
        <f t="shared" si="81"/>
        <v>12</v>
      </c>
      <c r="D2269" s="33" t="s">
        <v>109</v>
      </c>
      <c r="E2269" s="33" t="s">
        <v>1091</v>
      </c>
      <c r="F2269" s="33" t="s">
        <v>15025</v>
      </c>
      <c r="G2269" s="33" t="str">
        <f t="shared" si="80"/>
        <v>경기고암동</v>
      </c>
      <c r="H2269" s="33" t="s">
        <v>10781</v>
      </c>
    </row>
    <row r="2270" spans="1:8">
      <c r="A2270" s="33" t="s">
        <v>15026</v>
      </c>
      <c r="B2270" s="34" t="b">
        <v>1</v>
      </c>
      <c r="C2270" s="33">
        <f t="shared" si="81"/>
        <v>12</v>
      </c>
      <c r="D2270" s="33" t="s">
        <v>109</v>
      </c>
      <c r="E2270" s="33" t="s">
        <v>1091</v>
      </c>
      <c r="F2270" s="33" t="s">
        <v>15027</v>
      </c>
      <c r="G2270" s="33" t="str">
        <f t="shared" si="80"/>
        <v>경기덕계동</v>
      </c>
      <c r="H2270" s="33" t="s">
        <v>10781</v>
      </c>
    </row>
    <row r="2271" spans="1:8">
      <c r="A2271" s="33" t="s">
        <v>15028</v>
      </c>
      <c r="B2271" s="34" t="b">
        <v>1</v>
      </c>
      <c r="C2271" s="33">
        <f t="shared" si="81"/>
        <v>12</v>
      </c>
      <c r="D2271" s="33" t="s">
        <v>109</v>
      </c>
      <c r="E2271" s="33" t="s">
        <v>1091</v>
      </c>
      <c r="F2271" s="33" t="s">
        <v>15029</v>
      </c>
      <c r="G2271" s="33" t="str">
        <f t="shared" si="80"/>
        <v>경기회정동</v>
      </c>
      <c r="H2271" s="33" t="s">
        <v>10781</v>
      </c>
    </row>
    <row r="2272" spans="1:8">
      <c r="A2272" s="33" t="s">
        <v>15030</v>
      </c>
      <c r="B2272" s="34" t="b">
        <v>1</v>
      </c>
      <c r="C2272" s="33">
        <f t="shared" si="81"/>
        <v>12</v>
      </c>
      <c r="D2272" s="33" t="s">
        <v>109</v>
      </c>
      <c r="E2272" s="33" t="s">
        <v>1091</v>
      </c>
      <c r="F2272" s="33" t="s">
        <v>15031</v>
      </c>
      <c r="G2272" s="33" t="str">
        <f t="shared" si="80"/>
        <v>경기백석읍</v>
      </c>
      <c r="H2272" s="33" t="s">
        <v>10781</v>
      </c>
    </row>
    <row r="2273" spans="1:8">
      <c r="A2273" s="33" t="s">
        <v>15032</v>
      </c>
      <c r="B2273" s="34" t="b">
        <v>1</v>
      </c>
      <c r="C2273" s="33">
        <f t="shared" si="81"/>
        <v>12</v>
      </c>
      <c r="D2273" s="33" t="s">
        <v>109</v>
      </c>
      <c r="E2273" s="33" t="s">
        <v>1091</v>
      </c>
      <c r="F2273" s="33" t="s">
        <v>15033</v>
      </c>
      <c r="G2273" s="33" t="str">
        <f t="shared" si="80"/>
        <v>경기은현면</v>
      </c>
      <c r="H2273" s="33" t="s">
        <v>10781</v>
      </c>
    </row>
    <row r="2274" spans="1:8">
      <c r="A2274" s="33" t="s">
        <v>15034</v>
      </c>
      <c r="B2274" s="34" t="b">
        <v>1</v>
      </c>
      <c r="C2274" s="33">
        <f t="shared" si="81"/>
        <v>12</v>
      </c>
      <c r="D2274" s="33" t="s">
        <v>109</v>
      </c>
      <c r="E2274" s="33" t="s">
        <v>1091</v>
      </c>
      <c r="F2274" s="33" t="s">
        <v>15035</v>
      </c>
      <c r="G2274" s="33" t="str">
        <f t="shared" si="80"/>
        <v>경기남면</v>
      </c>
      <c r="H2274" s="33" t="s">
        <v>10781</v>
      </c>
    </row>
    <row r="2275" spans="1:8">
      <c r="A2275" s="33" t="s">
        <v>15036</v>
      </c>
      <c r="B2275" s="34" t="b">
        <v>1</v>
      </c>
      <c r="C2275" s="33">
        <f t="shared" si="81"/>
        <v>12</v>
      </c>
      <c r="D2275" s="33" t="s">
        <v>109</v>
      </c>
      <c r="E2275" s="33" t="s">
        <v>1091</v>
      </c>
      <c r="F2275" s="33" t="s">
        <v>15037</v>
      </c>
      <c r="G2275" s="33" t="str">
        <f t="shared" si="80"/>
        <v>경기광적면</v>
      </c>
      <c r="H2275" s="33" t="s">
        <v>10781</v>
      </c>
    </row>
    <row r="2276" spans="1:8">
      <c r="A2276" s="33" t="s">
        <v>15038</v>
      </c>
      <c r="B2276" s="34" t="b">
        <v>1</v>
      </c>
      <c r="C2276" s="33">
        <f t="shared" si="81"/>
        <v>12</v>
      </c>
      <c r="D2276" s="33" t="s">
        <v>109</v>
      </c>
      <c r="E2276" s="33" t="s">
        <v>1091</v>
      </c>
      <c r="F2276" s="33" t="s">
        <v>15039</v>
      </c>
      <c r="G2276" s="33" t="str">
        <f t="shared" ref="G2276:G2339" si="82">D2276&amp;F2276</f>
        <v>경기장흥면</v>
      </c>
      <c r="H2276" s="33" t="s">
        <v>10781</v>
      </c>
    </row>
    <row r="2277" spans="1:8">
      <c r="A2277" s="33" t="s">
        <v>15040</v>
      </c>
      <c r="B2277" s="34" t="b">
        <v>1</v>
      </c>
      <c r="C2277" s="33">
        <f t="shared" si="81"/>
        <v>12</v>
      </c>
      <c r="D2277" s="33" t="s">
        <v>109</v>
      </c>
      <c r="E2277" s="33" t="s">
        <v>15041</v>
      </c>
      <c r="F2277" s="33" t="s">
        <v>15042</v>
      </c>
      <c r="G2277" s="33" t="str">
        <f t="shared" si="82"/>
        <v>경기신읍동</v>
      </c>
      <c r="H2277" s="33" t="s">
        <v>12491</v>
      </c>
    </row>
    <row r="2278" spans="1:8">
      <c r="A2278" s="33" t="s">
        <v>15043</v>
      </c>
      <c r="B2278" s="34" t="b">
        <v>1</v>
      </c>
      <c r="C2278" s="33">
        <f t="shared" si="81"/>
        <v>12</v>
      </c>
      <c r="D2278" s="33" t="s">
        <v>109</v>
      </c>
      <c r="E2278" s="33" t="s">
        <v>15041</v>
      </c>
      <c r="F2278" s="33" t="s">
        <v>15044</v>
      </c>
      <c r="G2278" s="33" t="str">
        <f t="shared" si="82"/>
        <v>경기어룡동</v>
      </c>
      <c r="H2278" s="33" t="s">
        <v>12491</v>
      </c>
    </row>
    <row r="2279" spans="1:8">
      <c r="A2279" s="33" t="s">
        <v>15045</v>
      </c>
      <c r="B2279" s="34" t="b">
        <v>1</v>
      </c>
      <c r="C2279" s="33">
        <f t="shared" si="81"/>
        <v>12</v>
      </c>
      <c r="D2279" s="33" t="s">
        <v>109</v>
      </c>
      <c r="E2279" s="33" t="s">
        <v>15041</v>
      </c>
      <c r="F2279" s="33" t="s">
        <v>15046</v>
      </c>
      <c r="G2279" s="33" t="str">
        <f t="shared" si="82"/>
        <v>경기자작동</v>
      </c>
      <c r="H2279" s="33" t="s">
        <v>12491</v>
      </c>
    </row>
    <row r="2280" spans="1:8">
      <c r="A2280" s="33" t="s">
        <v>15047</v>
      </c>
      <c r="B2280" s="34" t="b">
        <v>1</v>
      </c>
      <c r="C2280" s="33">
        <f t="shared" si="81"/>
        <v>12</v>
      </c>
      <c r="D2280" s="33" t="s">
        <v>109</v>
      </c>
      <c r="E2280" s="33" t="s">
        <v>15041</v>
      </c>
      <c r="F2280" s="33" t="s">
        <v>15048</v>
      </c>
      <c r="G2280" s="33" t="str">
        <f t="shared" si="82"/>
        <v>경기선단동</v>
      </c>
      <c r="H2280" s="33" t="s">
        <v>12491</v>
      </c>
    </row>
    <row r="2281" spans="1:8">
      <c r="A2281" s="33" t="s">
        <v>15049</v>
      </c>
      <c r="B2281" s="34" t="b">
        <v>1</v>
      </c>
      <c r="C2281" s="33">
        <f t="shared" si="81"/>
        <v>12</v>
      </c>
      <c r="D2281" s="33" t="s">
        <v>109</v>
      </c>
      <c r="E2281" s="33" t="s">
        <v>15041</v>
      </c>
      <c r="F2281" s="33" t="s">
        <v>15050</v>
      </c>
      <c r="G2281" s="33" t="str">
        <f t="shared" si="82"/>
        <v>경기설운동</v>
      </c>
      <c r="H2281" s="33" t="s">
        <v>12491</v>
      </c>
    </row>
    <row r="2282" spans="1:8">
      <c r="A2282" s="33" t="s">
        <v>15051</v>
      </c>
      <c r="B2282" s="34" t="b">
        <v>1</v>
      </c>
      <c r="C2282" s="33">
        <f t="shared" si="81"/>
        <v>12</v>
      </c>
      <c r="D2282" s="33" t="s">
        <v>109</v>
      </c>
      <c r="E2282" s="33" t="s">
        <v>15041</v>
      </c>
      <c r="F2282" s="33" t="s">
        <v>11475</v>
      </c>
      <c r="G2282" s="33" t="str">
        <f t="shared" si="82"/>
        <v>경기동교동</v>
      </c>
      <c r="H2282" s="33" t="s">
        <v>12491</v>
      </c>
    </row>
    <row r="2283" spans="1:8">
      <c r="A2283" s="33" t="s">
        <v>15052</v>
      </c>
      <c r="B2283" s="34" t="b">
        <v>1</v>
      </c>
      <c r="C2283" s="33">
        <f t="shared" si="81"/>
        <v>12</v>
      </c>
      <c r="D2283" s="33" t="s">
        <v>109</v>
      </c>
      <c r="E2283" s="33" t="s">
        <v>15041</v>
      </c>
      <c r="F2283" s="33" t="s">
        <v>15053</v>
      </c>
      <c r="G2283" s="33" t="str">
        <f t="shared" si="82"/>
        <v>경기소흘읍</v>
      </c>
      <c r="H2283" s="33" t="s">
        <v>12491</v>
      </c>
    </row>
    <row r="2284" spans="1:8">
      <c r="A2284" s="33" t="s">
        <v>15054</v>
      </c>
      <c r="B2284" s="34" t="b">
        <v>1</v>
      </c>
      <c r="C2284" s="33">
        <f t="shared" si="81"/>
        <v>12</v>
      </c>
      <c r="D2284" s="33" t="s">
        <v>109</v>
      </c>
      <c r="E2284" s="33" t="s">
        <v>15041</v>
      </c>
      <c r="F2284" s="33" t="s">
        <v>14736</v>
      </c>
      <c r="G2284" s="33" t="str">
        <f t="shared" si="82"/>
        <v>경기군내면</v>
      </c>
      <c r="H2284" s="33" t="s">
        <v>12491</v>
      </c>
    </row>
    <row r="2285" spans="1:8">
      <c r="A2285" s="33" t="s">
        <v>15055</v>
      </c>
      <c r="B2285" s="34" t="b">
        <v>1</v>
      </c>
      <c r="C2285" s="33">
        <f t="shared" si="81"/>
        <v>12</v>
      </c>
      <c r="D2285" s="33" t="s">
        <v>109</v>
      </c>
      <c r="E2285" s="33" t="s">
        <v>15041</v>
      </c>
      <c r="F2285" s="33" t="s">
        <v>15056</v>
      </c>
      <c r="G2285" s="33" t="str">
        <f t="shared" si="82"/>
        <v>경기내촌면</v>
      </c>
      <c r="H2285" s="33" t="s">
        <v>12491</v>
      </c>
    </row>
    <row r="2286" spans="1:8">
      <c r="A2286" s="33" t="s">
        <v>15057</v>
      </c>
      <c r="B2286" s="34" t="b">
        <v>1</v>
      </c>
      <c r="C2286" s="33">
        <f t="shared" si="81"/>
        <v>12</v>
      </c>
      <c r="D2286" s="33" t="s">
        <v>109</v>
      </c>
      <c r="E2286" s="33" t="s">
        <v>15041</v>
      </c>
      <c r="F2286" s="33" t="s">
        <v>15058</v>
      </c>
      <c r="G2286" s="33" t="str">
        <f t="shared" si="82"/>
        <v>경기가산면</v>
      </c>
      <c r="H2286" s="33" t="s">
        <v>12491</v>
      </c>
    </row>
    <row r="2287" spans="1:8">
      <c r="A2287" s="33" t="s">
        <v>15059</v>
      </c>
      <c r="B2287" s="34" t="b">
        <v>1</v>
      </c>
      <c r="C2287" s="33">
        <f t="shared" si="81"/>
        <v>12</v>
      </c>
      <c r="D2287" s="33" t="s">
        <v>109</v>
      </c>
      <c r="E2287" s="33" t="s">
        <v>15041</v>
      </c>
      <c r="F2287" s="33" t="s">
        <v>15060</v>
      </c>
      <c r="G2287" s="33" t="str">
        <f t="shared" si="82"/>
        <v>경기신북면</v>
      </c>
      <c r="H2287" s="33" t="s">
        <v>12491</v>
      </c>
    </row>
    <row r="2288" spans="1:8">
      <c r="A2288" s="33" t="s">
        <v>15061</v>
      </c>
      <c r="B2288" s="34" t="b">
        <v>1</v>
      </c>
      <c r="C2288" s="33">
        <f t="shared" si="81"/>
        <v>12</v>
      </c>
      <c r="D2288" s="33" t="s">
        <v>109</v>
      </c>
      <c r="E2288" s="33" t="s">
        <v>15041</v>
      </c>
      <c r="F2288" s="33" t="s">
        <v>15062</v>
      </c>
      <c r="G2288" s="33" t="str">
        <f t="shared" si="82"/>
        <v>경기창수면</v>
      </c>
      <c r="H2288" s="33" t="s">
        <v>12491</v>
      </c>
    </row>
    <row r="2289" spans="1:8">
      <c r="A2289" s="33" t="s">
        <v>15063</v>
      </c>
      <c r="B2289" s="34" t="b">
        <v>1</v>
      </c>
      <c r="C2289" s="33">
        <f t="shared" si="81"/>
        <v>12</v>
      </c>
      <c r="D2289" s="33" t="s">
        <v>109</v>
      </c>
      <c r="E2289" s="33" t="s">
        <v>15041</v>
      </c>
      <c r="F2289" s="33" t="s">
        <v>15064</v>
      </c>
      <c r="G2289" s="33" t="str">
        <f t="shared" si="82"/>
        <v>경기영중면</v>
      </c>
      <c r="H2289" s="33" t="s">
        <v>12491</v>
      </c>
    </row>
    <row r="2290" spans="1:8">
      <c r="A2290" s="33" t="s">
        <v>15065</v>
      </c>
      <c r="B2290" s="34" t="b">
        <v>1</v>
      </c>
      <c r="C2290" s="33">
        <f t="shared" si="81"/>
        <v>12</v>
      </c>
      <c r="D2290" s="33" t="s">
        <v>109</v>
      </c>
      <c r="E2290" s="33" t="s">
        <v>15041</v>
      </c>
      <c r="F2290" s="33" t="s">
        <v>15066</v>
      </c>
      <c r="G2290" s="33" t="str">
        <f t="shared" si="82"/>
        <v>경기일동면</v>
      </c>
      <c r="H2290" s="33" t="s">
        <v>12491</v>
      </c>
    </row>
    <row r="2291" spans="1:8">
      <c r="A2291" s="33" t="s">
        <v>15067</v>
      </c>
      <c r="B2291" s="34" t="b">
        <v>1</v>
      </c>
      <c r="C2291" s="33">
        <f t="shared" si="81"/>
        <v>12</v>
      </c>
      <c r="D2291" s="33" t="s">
        <v>109</v>
      </c>
      <c r="E2291" s="33" t="s">
        <v>15041</v>
      </c>
      <c r="F2291" s="33" t="s">
        <v>15068</v>
      </c>
      <c r="G2291" s="33" t="str">
        <f t="shared" si="82"/>
        <v>경기이동면</v>
      </c>
      <c r="H2291" s="33" t="s">
        <v>12491</v>
      </c>
    </row>
    <row r="2292" spans="1:8">
      <c r="A2292" s="33" t="s">
        <v>15069</v>
      </c>
      <c r="B2292" s="34" t="b">
        <v>1</v>
      </c>
      <c r="C2292" s="33">
        <f t="shared" si="81"/>
        <v>12</v>
      </c>
      <c r="D2292" s="33" t="s">
        <v>109</v>
      </c>
      <c r="E2292" s="33" t="s">
        <v>15041</v>
      </c>
      <c r="F2292" s="33" t="s">
        <v>15070</v>
      </c>
      <c r="G2292" s="33" t="str">
        <f t="shared" si="82"/>
        <v>경기영북면</v>
      </c>
      <c r="H2292" s="33" t="s">
        <v>12491</v>
      </c>
    </row>
    <row r="2293" spans="1:8">
      <c r="A2293" s="33" t="s">
        <v>15071</v>
      </c>
      <c r="B2293" s="34" t="b">
        <v>1</v>
      </c>
      <c r="C2293" s="33">
        <f t="shared" si="81"/>
        <v>12</v>
      </c>
      <c r="D2293" s="33" t="s">
        <v>109</v>
      </c>
      <c r="E2293" s="33" t="s">
        <v>15041</v>
      </c>
      <c r="F2293" s="33" t="s">
        <v>15072</v>
      </c>
      <c r="G2293" s="33" t="str">
        <f t="shared" si="82"/>
        <v>경기관인면</v>
      </c>
      <c r="H2293" s="33" t="s">
        <v>12491</v>
      </c>
    </row>
    <row r="2294" spans="1:8">
      <c r="A2294" s="33" t="s">
        <v>15073</v>
      </c>
      <c r="B2294" s="34" t="b">
        <v>1</v>
      </c>
      <c r="C2294" s="33">
        <f t="shared" si="81"/>
        <v>12</v>
      </c>
      <c r="D2294" s="33" t="s">
        <v>109</v>
      </c>
      <c r="E2294" s="33" t="s">
        <v>15041</v>
      </c>
      <c r="F2294" s="33" t="s">
        <v>15074</v>
      </c>
      <c r="G2294" s="33" t="str">
        <f t="shared" si="82"/>
        <v>경기화현면</v>
      </c>
      <c r="H2294" s="33" t="s">
        <v>12491</v>
      </c>
    </row>
    <row r="2295" spans="1:8">
      <c r="A2295" s="33" t="s">
        <v>15075</v>
      </c>
      <c r="B2295" s="34" t="b">
        <v>1</v>
      </c>
      <c r="C2295" s="33">
        <f t="shared" si="81"/>
        <v>12</v>
      </c>
      <c r="D2295" s="33" t="s">
        <v>109</v>
      </c>
      <c r="E2295" s="33" t="s">
        <v>15076</v>
      </c>
      <c r="F2295" s="33" t="s">
        <v>12393</v>
      </c>
      <c r="G2295" s="33" t="str">
        <f t="shared" si="82"/>
        <v>경기상동</v>
      </c>
      <c r="H2295" s="33" t="s">
        <v>12491</v>
      </c>
    </row>
    <row r="2296" spans="1:8">
      <c r="A2296" s="33" t="s">
        <v>15077</v>
      </c>
      <c r="B2296" s="34" t="b">
        <v>1</v>
      </c>
      <c r="C2296" s="33">
        <f t="shared" si="81"/>
        <v>12</v>
      </c>
      <c r="D2296" s="33" t="s">
        <v>109</v>
      </c>
      <c r="E2296" s="33" t="s">
        <v>15076</v>
      </c>
      <c r="F2296" s="33" t="s">
        <v>15078</v>
      </c>
      <c r="G2296" s="33" t="str">
        <f t="shared" si="82"/>
        <v>경기홍문동</v>
      </c>
      <c r="H2296" s="33" t="s">
        <v>12491</v>
      </c>
    </row>
    <row r="2297" spans="1:8">
      <c r="A2297" s="33" t="s">
        <v>15079</v>
      </c>
      <c r="B2297" s="34" t="b">
        <v>1</v>
      </c>
      <c r="C2297" s="33">
        <f t="shared" si="81"/>
        <v>12</v>
      </c>
      <c r="D2297" s="33" t="s">
        <v>109</v>
      </c>
      <c r="E2297" s="33" t="s">
        <v>15076</v>
      </c>
      <c r="F2297" s="33" t="s">
        <v>11361</v>
      </c>
      <c r="G2297" s="33" t="str">
        <f t="shared" si="82"/>
        <v>경기창동</v>
      </c>
      <c r="H2297" s="33" t="s">
        <v>12491</v>
      </c>
    </row>
    <row r="2298" spans="1:8">
      <c r="A2298" s="33" t="s">
        <v>15080</v>
      </c>
      <c r="B2298" s="34" t="b">
        <v>1</v>
      </c>
      <c r="C2298" s="33">
        <f t="shared" si="81"/>
        <v>12</v>
      </c>
      <c r="D2298" s="33" t="s">
        <v>109</v>
      </c>
      <c r="E2298" s="33" t="s">
        <v>15076</v>
      </c>
      <c r="F2298" s="33" t="s">
        <v>13942</v>
      </c>
      <c r="G2298" s="33" t="str">
        <f t="shared" si="82"/>
        <v>경기우만동</v>
      </c>
      <c r="H2298" s="33" t="s">
        <v>12491</v>
      </c>
    </row>
    <row r="2299" spans="1:8">
      <c r="A2299" s="33" t="s">
        <v>15081</v>
      </c>
      <c r="B2299" s="34" t="b">
        <v>1</v>
      </c>
      <c r="C2299" s="33">
        <f t="shared" si="81"/>
        <v>12</v>
      </c>
      <c r="D2299" s="33" t="s">
        <v>109</v>
      </c>
      <c r="E2299" s="33" t="s">
        <v>15076</v>
      </c>
      <c r="F2299" s="33" t="s">
        <v>15082</v>
      </c>
      <c r="G2299" s="33" t="str">
        <f t="shared" si="82"/>
        <v>경기단현동</v>
      </c>
      <c r="H2299" s="33" t="s">
        <v>12491</v>
      </c>
    </row>
    <row r="2300" spans="1:8">
      <c r="A2300" s="33" t="s">
        <v>15083</v>
      </c>
      <c r="B2300" s="34" t="b">
        <v>1</v>
      </c>
      <c r="C2300" s="33">
        <f t="shared" si="81"/>
        <v>12</v>
      </c>
      <c r="D2300" s="33" t="s">
        <v>109</v>
      </c>
      <c r="E2300" s="33" t="s">
        <v>15076</v>
      </c>
      <c r="F2300" s="33" t="s">
        <v>15084</v>
      </c>
      <c r="G2300" s="33" t="str">
        <f t="shared" si="82"/>
        <v>경기신진동</v>
      </c>
      <c r="H2300" s="33" t="s">
        <v>12491</v>
      </c>
    </row>
    <row r="2301" spans="1:8">
      <c r="A2301" s="33" t="s">
        <v>15085</v>
      </c>
      <c r="B2301" s="34" t="b">
        <v>1</v>
      </c>
      <c r="C2301" s="33">
        <f t="shared" si="81"/>
        <v>12</v>
      </c>
      <c r="D2301" s="33" t="s">
        <v>109</v>
      </c>
      <c r="E2301" s="33" t="s">
        <v>15076</v>
      </c>
      <c r="F2301" s="33" t="s">
        <v>13952</v>
      </c>
      <c r="G2301" s="33" t="str">
        <f t="shared" si="82"/>
        <v>경기하동</v>
      </c>
      <c r="H2301" s="33" t="s">
        <v>12491</v>
      </c>
    </row>
    <row r="2302" spans="1:8">
      <c r="A2302" s="33" t="s">
        <v>15086</v>
      </c>
      <c r="B2302" s="34" t="b">
        <v>1</v>
      </c>
      <c r="C2302" s="33">
        <f t="shared" si="81"/>
        <v>12</v>
      </c>
      <c r="D2302" s="33" t="s">
        <v>109</v>
      </c>
      <c r="E2302" s="33" t="s">
        <v>15076</v>
      </c>
      <c r="F2302" s="33" t="s">
        <v>12148</v>
      </c>
      <c r="G2302" s="33" t="str">
        <f t="shared" si="82"/>
        <v>경기교동</v>
      </c>
      <c r="H2302" s="33" t="s">
        <v>12491</v>
      </c>
    </row>
    <row r="2303" spans="1:8">
      <c r="A2303" s="33" t="s">
        <v>15087</v>
      </c>
      <c r="B2303" s="34" t="b">
        <v>1</v>
      </c>
      <c r="C2303" s="33">
        <f t="shared" si="81"/>
        <v>12</v>
      </c>
      <c r="D2303" s="33" t="s">
        <v>109</v>
      </c>
      <c r="E2303" s="33" t="s">
        <v>15076</v>
      </c>
      <c r="F2303" s="33" t="s">
        <v>15088</v>
      </c>
      <c r="G2303" s="33" t="str">
        <f t="shared" si="82"/>
        <v>경기월송동</v>
      </c>
      <c r="H2303" s="33" t="s">
        <v>12491</v>
      </c>
    </row>
    <row r="2304" spans="1:8">
      <c r="A2304" s="33" t="s">
        <v>15089</v>
      </c>
      <c r="B2304" s="34" t="b">
        <v>1</v>
      </c>
      <c r="C2304" s="33">
        <f t="shared" si="81"/>
        <v>12</v>
      </c>
      <c r="D2304" s="33" t="s">
        <v>109</v>
      </c>
      <c r="E2304" s="33" t="s">
        <v>15076</v>
      </c>
      <c r="F2304" s="33" t="s">
        <v>15090</v>
      </c>
      <c r="G2304" s="33" t="str">
        <f t="shared" si="82"/>
        <v>경기가업동</v>
      </c>
      <c r="H2304" s="33" t="s">
        <v>12491</v>
      </c>
    </row>
    <row r="2305" spans="1:8">
      <c r="A2305" s="33" t="s">
        <v>15091</v>
      </c>
      <c r="B2305" s="34" t="b">
        <v>1</v>
      </c>
      <c r="C2305" s="33">
        <f t="shared" si="81"/>
        <v>12</v>
      </c>
      <c r="D2305" s="33" t="s">
        <v>109</v>
      </c>
      <c r="E2305" s="33" t="s">
        <v>15076</v>
      </c>
      <c r="F2305" s="33" t="s">
        <v>15092</v>
      </c>
      <c r="G2305" s="33" t="str">
        <f t="shared" si="82"/>
        <v>경기연라동</v>
      </c>
      <c r="H2305" s="33" t="s">
        <v>12491</v>
      </c>
    </row>
    <row r="2306" spans="1:8">
      <c r="A2306" s="33" t="s">
        <v>15093</v>
      </c>
      <c r="B2306" s="34" t="b">
        <v>1</v>
      </c>
      <c r="C2306" s="33">
        <f t="shared" ref="C2306:C2369" si="83">_xlfn.XLOOKUP(D2306,I:I,J:J)</f>
        <v>12</v>
      </c>
      <c r="D2306" s="33" t="s">
        <v>109</v>
      </c>
      <c r="E2306" s="33" t="s">
        <v>15076</v>
      </c>
      <c r="F2306" s="33" t="s">
        <v>15094</v>
      </c>
      <c r="G2306" s="33" t="str">
        <f t="shared" si="82"/>
        <v>경기상거동</v>
      </c>
      <c r="H2306" s="33" t="s">
        <v>12491</v>
      </c>
    </row>
    <row r="2307" spans="1:8">
      <c r="A2307" s="33" t="s">
        <v>15095</v>
      </c>
      <c r="B2307" s="34" t="b">
        <v>1</v>
      </c>
      <c r="C2307" s="33">
        <f t="shared" si="83"/>
        <v>12</v>
      </c>
      <c r="D2307" s="33" t="s">
        <v>109</v>
      </c>
      <c r="E2307" s="33" t="s">
        <v>15076</v>
      </c>
      <c r="F2307" s="33" t="s">
        <v>15096</v>
      </c>
      <c r="G2307" s="33" t="str">
        <f t="shared" si="82"/>
        <v>경기하거동</v>
      </c>
      <c r="H2307" s="33" t="s">
        <v>12491</v>
      </c>
    </row>
    <row r="2308" spans="1:8">
      <c r="A2308" s="33" t="s">
        <v>15097</v>
      </c>
      <c r="B2308" s="34" t="b">
        <v>1</v>
      </c>
      <c r="C2308" s="33">
        <f t="shared" si="83"/>
        <v>12</v>
      </c>
      <c r="D2308" s="33" t="s">
        <v>109</v>
      </c>
      <c r="E2308" s="33" t="s">
        <v>15076</v>
      </c>
      <c r="F2308" s="33" t="s">
        <v>15098</v>
      </c>
      <c r="G2308" s="33" t="str">
        <f t="shared" si="82"/>
        <v>경기삼교동</v>
      </c>
      <c r="H2308" s="33" t="s">
        <v>12491</v>
      </c>
    </row>
    <row r="2309" spans="1:8">
      <c r="A2309" s="33" t="s">
        <v>15099</v>
      </c>
      <c r="B2309" s="34" t="b">
        <v>1</v>
      </c>
      <c r="C2309" s="33">
        <f t="shared" si="83"/>
        <v>12</v>
      </c>
      <c r="D2309" s="33" t="s">
        <v>109</v>
      </c>
      <c r="E2309" s="33" t="s">
        <v>15076</v>
      </c>
      <c r="F2309" s="33" t="s">
        <v>15100</v>
      </c>
      <c r="G2309" s="33" t="str">
        <f t="shared" si="82"/>
        <v>경기점봉동</v>
      </c>
      <c r="H2309" s="33" t="s">
        <v>12491</v>
      </c>
    </row>
    <row r="2310" spans="1:8">
      <c r="A2310" s="33" t="s">
        <v>15101</v>
      </c>
      <c r="B2310" s="34" t="b">
        <v>1</v>
      </c>
      <c r="C2310" s="33">
        <f t="shared" si="83"/>
        <v>12</v>
      </c>
      <c r="D2310" s="33" t="s">
        <v>109</v>
      </c>
      <c r="E2310" s="33" t="s">
        <v>15076</v>
      </c>
      <c r="F2310" s="33" t="s">
        <v>15102</v>
      </c>
      <c r="G2310" s="33" t="str">
        <f t="shared" si="82"/>
        <v>경기능현동</v>
      </c>
      <c r="H2310" s="33" t="s">
        <v>12491</v>
      </c>
    </row>
    <row r="2311" spans="1:8">
      <c r="A2311" s="33" t="s">
        <v>15103</v>
      </c>
      <c r="B2311" s="34" t="b">
        <v>1</v>
      </c>
      <c r="C2311" s="33">
        <f t="shared" si="83"/>
        <v>12</v>
      </c>
      <c r="D2311" s="33" t="s">
        <v>109</v>
      </c>
      <c r="E2311" s="33" t="s">
        <v>15076</v>
      </c>
      <c r="F2311" s="33" t="s">
        <v>15104</v>
      </c>
      <c r="G2311" s="33" t="str">
        <f t="shared" si="82"/>
        <v>경기멱곡동</v>
      </c>
      <c r="H2311" s="33" t="s">
        <v>12491</v>
      </c>
    </row>
    <row r="2312" spans="1:8">
      <c r="A2312" s="33" t="s">
        <v>15105</v>
      </c>
      <c r="B2312" s="34" t="b">
        <v>1</v>
      </c>
      <c r="C2312" s="33">
        <f t="shared" si="83"/>
        <v>12</v>
      </c>
      <c r="D2312" s="33" t="s">
        <v>109</v>
      </c>
      <c r="E2312" s="33" t="s">
        <v>15076</v>
      </c>
      <c r="F2312" s="33" t="s">
        <v>15106</v>
      </c>
      <c r="G2312" s="33" t="str">
        <f t="shared" si="82"/>
        <v>경기연양동</v>
      </c>
      <c r="H2312" s="33" t="s">
        <v>12491</v>
      </c>
    </row>
    <row r="2313" spans="1:8">
      <c r="A2313" s="33" t="s">
        <v>15107</v>
      </c>
      <c r="B2313" s="34" t="b">
        <v>1</v>
      </c>
      <c r="C2313" s="33">
        <f t="shared" si="83"/>
        <v>12</v>
      </c>
      <c r="D2313" s="33" t="s">
        <v>109</v>
      </c>
      <c r="E2313" s="33" t="s">
        <v>15076</v>
      </c>
      <c r="F2313" s="33" t="s">
        <v>15108</v>
      </c>
      <c r="G2313" s="33" t="str">
        <f t="shared" si="82"/>
        <v>경기매룡동</v>
      </c>
      <c r="H2313" s="33" t="s">
        <v>12491</v>
      </c>
    </row>
    <row r="2314" spans="1:8">
      <c r="A2314" s="33" t="s">
        <v>15109</v>
      </c>
      <c r="B2314" s="34" t="b">
        <v>1</v>
      </c>
      <c r="C2314" s="33">
        <f t="shared" si="83"/>
        <v>12</v>
      </c>
      <c r="D2314" s="33" t="s">
        <v>109</v>
      </c>
      <c r="E2314" s="33" t="s">
        <v>15076</v>
      </c>
      <c r="F2314" s="33" t="s">
        <v>15110</v>
      </c>
      <c r="G2314" s="33" t="str">
        <f t="shared" si="82"/>
        <v>경기천송동</v>
      </c>
      <c r="H2314" s="33" t="s">
        <v>12491</v>
      </c>
    </row>
    <row r="2315" spans="1:8">
      <c r="A2315" s="33" t="s">
        <v>15111</v>
      </c>
      <c r="B2315" s="34" t="b">
        <v>1</v>
      </c>
      <c r="C2315" s="33">
        <f t="shared" si="83"/>
        <v>12</v>
      </c>
      <c r="D2315" s="33" t="s">
        <v>109</v>
      </c>
      <c r="E2315" s="33" t="s">
        <v>15076</v>
      </c>
      <c r="F2315" s="33" t="s">
        <v>15112</v>
      </c>
      <c r="G2315" s="33" t="str">
        <f t="shared" si="82"/>
        <v>경기오학동</v>
      </c>
      <c r="H2315" s="33" t="s">
        <v>12491</v>
      </c>
    </row>
    <row r="2316" spans="1:8">
      <c r="A2316" s="33" t="s">
        <v>15113</v>
      </c>
      <c r="B2316" s="34" t="b">
        <v>1</v>
      </c>
      <c r="C2316" s="33">
        <f t="shared" si="83"/>
        <v>12</v>
      </c>
      <c r="D2316" s="33" t="s">
        <v>109</v>
      </c>
      <c r="E2316" s="33" t="s">
        <v>15076</v>
      </c>
      <c r="F2316" s="33" t="s">
        <v>15114</v>
      </c>
      <c r="G2316" s="33" t="str">
        <f t="shared" si="82"/>
        <v>경기현암동</v>
      </c>
      <c r="H2316" s="33" t="s">
        <v>12491</v>
      </c>
    </row>
    <row r="2317" spans="1:8">
      <c r="A2317" s="33" t="s">
        <v>15115</v>
      </c>
      <c r="B2317" s="34" t="b">
        <v>1</v>
      </c>
      <c r="C2317" s="33">
        <f t="shared" si="83"/>
        <v>12</v>
      </c>
      <c r="D2317" s="33" t="s">
        <v>109</v>
      </c>
      <c r="E2317" s="33" t="s">
        <v>15076</v>
      </c>
      <c r="F2317" s="33" t="s">
        <v>11705</v>
      </c>
      <c r="G2317" s="33" t="str">
        <f t="shared" si="82"/>
        <v>경기오금동</v>
      </c>
      <c r="H2317" s="33" t="s">
        <v>12491</v>
      </c>
    </row>
    <row r="2318" spans="1:8">
      <c r="A2318" s="33" t="s">
        <v>15116</v>
      </c>
      <c r="B2318" s="34" t="b">
        <v>1</v>
      </c>
      <c r="C2318" s="33">
        <f t="shared" si="83"/>
        <v>12</v>
      </c>
      <c r="D2318" s="33" t="s">
        <v>109</v>
      </c>
      <c r="E2318" s="33" t="s">
        <v>15076</v>
      </c>
      <c r="F2318" s="33" t="s">
        <v>15117</v>
      </c>
      <c r="G2318" s="33" t="str">
        <f t="shared" si="82"/>
        <v>경기가남읍</v>
      </c>
      <c r="H2318" s="33" t="s">
        <v>12491</v>
      </c>
    </row>
    <row r="2319" spans="1:8">
      <c r="A2319" s="33" t="s">
        <v>15118</v>
      </c>
      <c r="B2319" s="34" t="b">
        <v>1</v>
      </c>
      <c r="C2319" s="33">
        <f t="shared" si="83"/>
        <v>12</v>
      </c>
      <c r="D2319" s="33" t="s">
        <v>109</v>
      </c>
      <c r="E2319" s="33" t="s">
        <v>15076</v>
      </c>
      <c r="F2319" s="33" t="s">
        <v>15119</v>
      </c>
      <c r="G2319" s="33" t="str">
        <f t="shared" si="82"/>
        <v>경기점동면</v>
      </c>
      <c r="H2319" s="33" t="s">
        <v>12491</v>
      </c>
    </row>
    <row r="2320" spans="1:8">
      <c r="A2320" s="33" t="s">
        <v>15120</v>
      </c>
      <c r="B2320" s="34" t="b">
        <v>1</v>
      </c>
      <c r="C2320" s="33">
        <f t="shared" si="83"/>
        <v>12</v>
      </c>
      <c r="D2320" s="33" t="s">
        <v>109</v>
      </c>
      <c r="E2320" s="33" t="s">
        <v>15076</v>
      </c>
      <c r="F2320" s="33" t="s">
        <v>15121</v>
      </c>
      <c r="G2320" s="33" t="str">
        <f t="shared" si="82"/>
        <v>경기흥천면</v>
      </c>
      <c r="H2320" s="33" t="s">
        <v>12491</v>
      </c>
    </row>
    <row r="2321" spans="1:8">
      <c r="A2321" s="33" t="s">
        <v>15122</v>
      </c>
      <c r="B2321" s="34" t="b">
        <v>1</v>
      </c>
      <c r="C2321" s="33">
        <f t="shared" si="83"/>
        <v>12</v>
      </c>
      <c r="D2321" s="33" t="s">
        <v>109</v>
      </c>
      <c r="E2321" s="33" t="s">
        <v>15076</v>
      </c>
      <c r="F2321" s="33" t="s">
        <v>15123</v>
      </c>
      <c r="G2321" s="33" t="str">
        <f t="shared" si="82"/>
        <v>경기금사면</v>
      </c>
      <c r="H2321" s="33" t="s">
        <v>12491</v>
      </c>
    </row>
    <row r="2322" spans="1:8">
      <c r="A2322" s="33" t="s">
        <v>15124</v>
      </c>
      <c r="B2322" s="34" t="b">
        <v>1</v>
      </c>
      <c r="C2322" s="33">
        <f t="shared" si="83"/>
        <v>12</v>
      </c>
      <c r="D2322" s="33" t="s">
        <v>109</v>
      </c>
      <c r="E2322" s="33" t="s">
        <v>15076</v>
      </c>
      <c r="F2322" s="33" t="s">
        <v>15125</v>
      </c>
      <c r="G2322" s="33" t="str">
        <f t="shared" si="82"/>
        <v>경기세종대왕면</v>
      </c>
      <c r="H2322" s="33" t="s">
        <v>12491</v>
      </c>
    </row>
    <row r="2323" spans="1:8">
      <c r="A2323" s="33" t="s">
        <v>15126</v>
      </c>
      <c r="B2323" s="34" t="b">
        <v>1</v>
      </c>
      <c r="C2323" s="33">
        <f t="shared" si="83"/>
        <v>12</v>
      </c>
      <c r="D2323" s="33" t="s">
        <v>109</v>
      </c>
      <c r="E2323" s="33" t="s">
        <v>15076</v>
      </c>
      <c r="F2323" s="33" t="s">
        <v>15127</v>
      </c>
      <c r="G2323" s="33" t="str">
        <f t="shared" si="82"/>
        <v>경기대신면</v>
      </c>
      <c r="H2323" s="33" t="s">
        <v>12491</v>
      </c>
    </row>
    <row r="2324" spans="1:8">
      <c r="A2324" s="33" t="s">
        <v>15128</v>
      </c>
      <c r="B2324" s="34" t="b">
        <v>1</v>
      </c>
      <c r="C2324" s="33">
        <f t="shared" si="83"/>
        <v>12</v>
      </c>
      <c r="D2324" s="33" t="s">
        <v>109</v>
      </c>
      <c r="E2324" s="33" t="s">
        <v>15076</v>
      </c>
      <c r="F2324" s="33" t="s">
        <v>15129</v>
      </c>
      <c r="G2324" s="33" t="str">
        <f t="shared" si="82"/>
        <v>경기북내면</v>
      </c>
      <c r="H2324" s="33" t="s">
        <v>12491</v>
      </c>
    </row>
    <row r="2325" spans="1:8">
      <c r="A2325" s="33" t="s">
        <v>15130</v>
      </c>
      <c r="B2325" s="34" t="b">
        <v>1</v>
      </c>
      <c r="C2325" s="33">
        <f t="shared" si="83"/>
        <v>12</v>
      </c>
      <c r="D2325" s="33" t="s">
        <v>109</v>
      </c>
      <c r="E2325" s="33" t="s">
        <v>15076</v>
      </c>
      <c r="F2325" s="33" t="s">
        <v>15131</v>
      </c>
      <c r="G2325" s="33" t="str">
        <f t="shared" si="82"/>
        <v>경기강천면</v>
      </c>
      <c r="H2325" s="33" t="s">
        <v>12491</v>
      </c>
    </row>
    <row r="2326" spans="1:8">
      <c r="A2326" s="33" t="s">
        <v>15132</v>
      </c>
      <c r="B2326" s="34" t="b">
        <v>1</v>
      </c>
      <c r="C2326" s="33">
        <f t="shared" si="83"/>
        <v>12</v>
      </c>
      <c r="D2326" s="33" t="s">
        <v>109</v>
      </c>
      <c r="E2326" s="33" t="s">
        <v>15076</v>
      </c>
      <c r="F2326" s="33" t="s">
        <v>15133</v>
      </c>
      <c r="G2326" s="33" t="str">
        <f t="shared" si="82"/>
        <v>경기산북면</v>
      </c>
      <c r="H2326" s="33" t="s">
        <v>12491</v>
      </c>
    </row>
    <row r="2327" spans="1:8">
      <c r="A2327" s="33" t="s">
        <v>15134</v>
      </c>
      <c r="B2327" s="34" t="b">
        <v>1</v>
      </c>
      <c r="C2327" s="33">
        <f t="shared" si="83"/>
        <v>12</v>
      </c>
      <c r="D2327" s="33" t="s">
        <v>109</v>
      </c>
      <c r="E2327" s="33" t="s">
        <v>15135</v>
      </c>
      <c r="F2327" s="33" t="s">
        <v>15136</v>
      </c>
      <c r="G2327" s="33" t="str">
        <f t="shared" si="82"/>
        <v>경기연천읍</v>
      </c>
      <c r="H2327" s="33" t="s">
        <v>12491</v>
      </c>
    </row>
    <row r="2328" spans="1:8">
      <c r="A2328" s="33" t="s">
        <v>15137</v>
      </c>
      <c r="B2328" s="34" t="b">
        <v>1</v>
      </c>
      <c r="C2328" s="33">
        <f t="shared" si="83"/>
        <v>12</v>
      </c>
      <c r="D2328" s="33" t="s">
        <v>109</v>
      </c>
      <c r="E2328" s="33" t="s">
        <v>15135</v>
      </c>
      <c r="F2328" s="33" t="s">
        <v>15138</v>
      </c>
      <c r="G2328" s="33" t="str">
        <f t="shared" si="82"/>
        <v>경기전곡읍</v>
      </c>
      <c r="H2328" s="33" t="s">
        <v>12491</v>
      </c>
    </row>
    <row r="2329" spans="1:8">
      <c r="A2329" s="33" t="s">
        <v>15139</v>
      </c>
      <c r="B2329" s="34" t="b">
        <v>1</v>
      </c>
      <c r="C2329" s="33">
        <f t="shared" si="83"/>
        <v>12</v>
      </c>
      <c r="D2329" s="33" t="s">
        <v>109</v>
      </c>
      <c r="E2329" s="33" t="s">
        <v>15135</v>
      </c>
      <c r="F2329" s="33" t="s">
        <v>15140</v>
      </c>
      <c r="G2329" s="33" t="str">
        <f t="shared" si="82"/>
        <v>경기군남면</v>
      </c>
      <c r="H2329" s="33" t="s">
        <v>12491</v>
      </c>
    </row>
    <row r="2330" spans="1:8">
      <c r="A2330" s="33" t="s">
        <v>15141</v>
      </c>
      <c r="B2330" s="34" t="b">
        <v>1</v>
      </c>
      <c r="C2330" s="33">
        <f t="shared" si="83"/>
        <v>12</v>
      </c>
      <c r="D2330" s="33" t="s">
        <v>109</v>
      </c>
      <c r="E2330" s="33" t="s">
        <v>15135</v>
      </c>
      <c r="F2330" s="33" t="s">
        <v>15142</v>
      </c>
      <c r="G2330" s="33" t="str">
        <f t="shared" si="82"/>
        <v>경기청산면</v>
      </c>
      <c r="H2330" s="33" t="s">
        <v>12491</v>
      </c>
    </row>
    <row r="2331" spans="1:8">
      <c r="A2331" s="33" t="s">
        <v>15143</v>
      </c>
      <c r="B2331" s="34" t="b">
        <v>1</v>
      </c>
      <c r="C2331" s="33">
        <f t="shared" si="83"/>
        <v>12</v>
      </c>
      <c r="D2331" s="33" t="s">
        <v>109</v>
      </c>
      <c r="E2331" s="33" t="s">
        <v>15135</v>
      </c>
      <c r="F2331" s="33" t="s">
        <v>15144</v>
      </c>
      <c r="G2331" s="33" t="str">
        <f t="shared" si="82"/>
        <v>경기백학면</v>
      </c>
      <c r="H2331" s="33" t="s">
        <v>12491</v>
      </c>
    </row>
    <row r="2332" spans="1:8">
      <c r="A2332" s="33" t="s">
        <v>15145</v>
      </c>
      <c r="B2332" s="34" t="b">
        <v>1</v>
      </c>
      <c r="C2332" s="33">
        <f t="shared" si="83"/>
        <v>12</v>
      </c>
      <c r="D2332" s="33" t="s">
        <v>109</v>
      </c>
      <c r="E2332" s="33" t="s">
        <v>15135</v>
      </c>
      <c r="F2332" s="33" t="s">
        <v>15146</v>
      </c>
      <c r="G2332" s="33" t="str">
        <f t="shared" si="82"/>
        <v>경기미산면</v>
      </c>
      <c r="H2332" s="33" t="s">
        <v>12491</v>
      </c>
    </row>
    <row r="2333" spans="1:8">
      <c r="A2333" s="33" t="s">
        <v>15147</v>
      </c>
      <c r="B2333" s="34" t="b">
        <v>1</v>
      </c>
      <c r="C2333" s="33">
        <f t="shared" si="83"/>
        <v>12</v>
      </c>
      <c r="D2333" s="33" t="s">
        <v>109</v>
      </c>
      <c r="E2333" s="33" t="s">
        <v>15135</v>
      </c>
      <c r="F2333" s="33" t="s">
        <v>15148</v>
      </c>
      <c r="G2333" s="33" t="str">
        <f t="shared" si="82"/>
        <v>경기왕징면</v>
      </c>
      <c r="H2333" s="33" t="s">
        <v>12491</v>
      </c>
    </row>
    <row r="2334" spans="1:8">
      <c r="A2334" s="33" t="s">
        <v>15149</v>
      </c>
      <c r="B2334" s="34" t="b">
        <v>1</v>
      </c>
      <c r="C2334" s="33">
        <f t="shared" si="83"/>
        <v>12</v>
      </c>
      <c r="D2334" s="33" t="s">
        <v>109</v>
      </c>
      <c r="E2334" s="33" t="s">
        <v>15135</v>
      </c>
      <c r="F2334" s="33" t="s">
        <v>15150</v>
      </c>
      <c r="G2334" s="33" t="str">
        <f t="shared" si="82"/>
        <v>경기신서면</v>
      </c>
      <c r="H2334" s="33" t="s">
        <v>12491</v>
      </c>
    </row>
    <row r="2335" spans="1:8">
      <c r="A2335" s="33" t="s">
        <v>15151</v>
      </c>
      <c r="B2335" s="34" t="b">
        <v>1</v>
      </c>
      <c r="C2335" s="33">
        <f t="shared" si="83"/>
        <v>12</v>
      </c>
      <c r="D2335" s="33" t="s">
        <v>109</v>
      </c>
      <c r="E2335" s="33" t="s">
        <v>15135</v>
      </c>
      <c r="F2335" s="33" t="s">
        <v>15152</v>
      </c>
      <c r="G2335" s="33" t="str">
        <f t="shared" si="82"/>
        <v>경기중면</v>
      </c>
      <c r="H2335" s="33" t="s">
        <v>12491</v>
      </c>
    </row>
    <row r="2336" spans="1:8">
      <c r="A2336" s="33" t="s">
        <v>15153</v>
      </c>
      <c r="B2336" s="34" t="b">
        <v>1</v>
      </c>
      <c r="C2336" s="33">
        <f t="shared" si="83"/>
        <v>12</v>
      </c>
      <c r="D2336" s="33" t="s">
        <v>109</v>
      </c>
      <c r="E2336" s="33" t="s">
        <v>15135</v>
      </c>
      <c r="F2336" s="33" t="s">
        <v>15154</v>
      </c>
      <c r="G2336" s="33" t="str">
        <f t="shared" si="82"/>
        <v>경기장남면</v>
      </c>
      <c r="H2336" s="33" t="s">
        <v>12491</v>
      </c>
    </row>
    <row r="2337" spans="1:8">
      <c r="A2337" s="33" t="s">
        <v>15155</v>
      </c>
      <c r="B2337" s="34" t="b">
        <v>1</v>
      </c>
      <c r="C2337" s="33">
        <f t="shared" si="83"/>
        <v>12</v>
      </c>
      <c r="D2337" s="33" t="s">
        <v>109</v>
      </c>
      <c r="E2337" s="33" t="s">
        <v>15156</v>
      </c>
      <c r="F2337" s="33" t="s">
        <v>15157</v>
      </c>
      <c r="G2337" s="33" t="str">
        <f t="shared" si="82"/>
        <v>경기가평읍</v>
      </c>
      <c r="H2337" s="33" t="s">
        <v>12491</v>
      </c>
    </row>
    <row r="2338" spans="1:8">
      <c r="A2338" s="33" t="s">
        <v>15158</v>
      </c>
      <c r="B2338" s="34" t="b">
        <v>1</v>
      </c>
      <c r="C2338" s="33">
        <f t="shared" si="83"/>
        <v>12</v>
      </c>
      <c r="D2338" s="33" t="s">
        <v>109</v>
      </c>
      <c r="E2338" s="33" t="s">
        <v>15156</v>
      </c>
      <c r="F2338" s="33" t="s">
        <v>15159</v>
      </c>
      <c r="G2338" s="33" t="str">
        <f t="shared" si="82"/>
        <v>경기설악면</v>
      </c>
      <c r="H2338" s="33" t="s">
        <v>12491</v>
      </c>
    </row>
    <row r="2339" spans="1:8">
      <c r="A2339" s="33" t="s">
        <v>15160</v>
      </c>
      <c r="B2339" s="34" t="b">
        <v>1</v>
      </c>
      <c r="C2339" s="33">
        <f t="shared" si="83"/>
        <v>12</v>
      </c>
      <c r="D2339" s="33" t="s">
        <v>109</v>
      </c>
      <c r="E2339" s="33" t="s">
        <v>15156</v>
      </c>
      <c r="F2339" s="33" t="s">
        <v>15161</v>
      </c>
      <c r="G2339" s="33" t="str">
        <f t="shared" si="82"/>
        <v>경기청평면</v>
      </c>
      <c r="H2339" s="33" t="s">
        <v>12491</v>
      </c>
    </row>
    <row r="2340" spans="1:8">
      <c r="A2340" s="33" t="s">
        <v>15162</v>
      </c>
      <c r="B2340" s="34" t="b">
        <v>1</v>
      </c>
      <c r="C2340" s="33">
        <f t="shared" si="83"/>
        <v>12</v>
      </c>
      <c r="D2340" s="33" t="s">
        <v>109</v>
      </c>
      <c r="E2340" s="33" t="s">
        <v>15156</v>
      </c>
      <c r="F2340" s="33" t="s">
        <v>15163</v>
      </c>
      <c r="G2340" s="33" t="str">
        <f t="shared" ref="G2340:G2403" si="84">D2340&amp;F2340</f>
        <v>경기상면</v>
      </c>
      <c r="H2340" s="33" t="s">
        <v>12491</v>
      </c>
    </row>
    <row r="2341" spans="1:8">
      <c r="A2341" s="33" t="s">
        <v>15164</v>
      </c>
      <c r="B2341" s="34" t="b">
        <v>1</v>
      </c>
      <c r="C2341" s="33">
        <f t="shared" si="83"/>
        <v>12</v>
      </c>
      <c r="D2341" s="33" t="s">
        <v>109</v>
      </c>
      <c r="E2341" s="33" t="s">
        <v>15156</v>
      </c>
      <c r="F2341" s="33" t="s">
        <v>15165</v>
      </c>
      <c r="G2341" s="33" t="str">
        <f t="shared" si="84"/>
        <v>경기조종면</v>
      </c>
      <c r="H2341" s="33" t="s">
        <v>12491</v>
      </c>
    </row>
    <row r="2342" spans="1:8">
      <c r="A2342" s="33" t="s">
        <v>15166</v>
      </c>
      <c r="B2342" s="34" t="b">
        <v>1</v>
      </c>
      <c r="C2342" s="33">
        <f t="shared" si="83"/>
        <v>12</v>
      </c>
      <c r="D2342" s="33" t="s">
        <v>109</v>
      </c>
      <c r="E2342" s="33" t="s">
        <v>15156</v>
      </c>
      <c r="F2342" s="33" t="s">
        <v>15167</v>
      </c>
      <c r="G2342" s="33" t="str">
        <f t="shared" si="84"/>
        <v>경기북면</v>
      </c>
      <c r="H2342" s="33" t="s">
        <v>12491</v>
      </c>
    </row>
    <row r="2343" spans="1:8">
      <c r="A2343" s="33" t="s">
        <v>15168</v>
      </c>
      <c r="B2343" s="34" t="b">
        <v>1</v>
      </c>
      <c r="C2343" s="33">
        <f t="shared" si="83"/>
        <v>12</v>
      </c>
      <c r="D2343" s="33" t="s">
        <v>109</v>
      </c>
      <c r="E2343" s="33" t="s">
        <v>15169</v>
      </c>
      <c r="F2343" s="33" t="s">
        <v>15170</v>
      </c>
      <c r="G2343" s="33" t="str">
        <f t="shared" si="84"/>
        <v>경기양평읍</v>
      </c>
      <c r="H2343" s="33" t="s">
        <v>12491</v>
      </c>
    </row>
    <row r="2344" spans="1:8">
      <c r="A2344" s="33" t="s">
        <v>15171</v>
      </c>
      <c r="B2344" s="34" t="b">
        <v>1</v>
      </c>
      <c r="C2344" s="33">
        <f t="shared" si="83"/>
        <v>12</v>
      </c>
      <c r="D2344" s="33" t="s">
        <v>109</v>
      </c>
      <c r="E2344" s="33" t="s">
        <v>15169</v>
      </c>
      <c r="F2344" s="33" t="s">
        <v>15172</v>
      </c>
      <c r="G2344" s="33" t="str">
        <f t="shared" si="84"/>
        <v>경기강상면</v>
      </c>
      <c r="H2344" s="33" t="s">
        <v>12491</v>
      </c>
    </row>
    <row r="2345" spans="1:8">
      <c r="A2345" s="33" t="s">
        <v>15173</v>
      </c>
      <c r="B2345" s="34" t="b">
        <v>1</v>
      </c>
      <c r="C2345" s="33">
        <f t="shared" si="83"/>
        <v>12</v>
      </c>
      <c r="D2345" s="33" t="s">
        <v>109</v>
      </c>
      <c r="E2345" s="33" t="s">
        <v>15169</v>
      </c>
      <c r="F2345" s="33" t="s">
        <v>15174</v>
      </c>
      <c r="G2345" s="33" t="str">
        <f t="shared" si="84"/>
        <v>경기강하면</v>
      </c>
      <c r="H2345" s="33" t="s">
        <v>12491</v>
      </c>
    </row>
    <row r="2346" spans="1:8">
      <c r="A2346" s="33" t="s">
        <v>15175</v>
      </c>
      <c r="B2346" s="34" t="b">
        <v>1</v>
      </c>
      <c r="C2346" s="33">
        <f t="shared" si="83"/>
        <v>12</v>
      </c>
      <c r="D2346" s="33" t="s">
        <v>109</v>
      </c>
      <c r="E2346" s="33" t="s">
        <v>15169</v>
      </c>
      <c r="F2346" s="33" t="s">
        <v>15176</v>
      </c>
      <c r="G2346" s="33" t="str">
        <f t="shared" si="84"/>
        <v>경기양서면</v>
      </c>
      <c r="H2346" s="33" t="s">
        <v>12491</v>
      </c>
    </row>
    <row r="2347" spans="1:8">
      <c r="A2347" s="33" t="s">
        <v>15177</v>
      </c>
      <c r="B2347" s="34" t="b">
        <v>1</v>
      </c>
      <c r="C2347" s="33">
        <f t="shared" si="83"/>
        <v>12</v>
      </c>
      <c r="D2347" s="33" t="s">
        <v>109</v>
      </c>
      <c r="E2347" s="33" t="s">
        <v>15169</v>
      </c>
      <c r="F2347" s="33" t="s">
        <v>15178</v>
      </c>
      <c r="G2347" s="33" t="str">
        <f t="shared" si="84"/>
        <v>경기옥천면</v>
      </c>
      <c r="H2347" s="33" t="s">
        <v>12491</v>
      </c>
    </row>
    <row r="2348" spans="1:8">
      <c r="A2348" s="33" t="s">
        <v>15179</v>
      </c>
      <c r="B2348" s="34" t="b">
        <v>1</v>
      </c>
      <c r="C2348" s="33">
        <f t="shared" si="83"/>
        <v>12</v>
      </c>
      <c r="D2348" s="33" t="s">
        <v>109</v>
      </c>
      <c r="E2348" s="33" t="s">
        <v>15169</v>
      </c>
      <c r="F2348" s="33" t="s">
        <v>15180</v>
      </c>
      <c r="G2348" s="33" t="str">
        <f t="shared" si="84"/>
        <v>경기서종면</v>
      </c>
      <c r="H2348" s="33" t="s">
        <v>12491</v>
      </c>
    </row>
    <row r="2349" spans="1:8">
      <c r="A2349" s="33" t="s">
        <v>15181</v>
      </c>
      <c r="B2349" s="34" t="b">
        <v>1</v>
      </c>
      <c r="C2349" s="33">
        <f t="shared" si="83"/>
        <v>12</v>
      </c>
      <c r="D2349" s="33" t="s">
        <v>109</v>
      </c>
      <c r="E2349" s="33" t="s">
        <v>15169</v>
      </c>
      <c r="F2349" s="33" t="s">
        <v>15182</v>
      </c>
      <c r="G2349" s="33" t="str">
        <f t="shared" si="84"/>
        <v>경기단월면</v>
      </c>
      <c r="H2349" s="33" t="s">
        <v>12491</v>
      </c>
    </row>
    <row r="2350" spans="1:8">
      <c r="A2350" s="33" t="s">
        <v>15183</v>
      </c>
      <c r="B2350" s="34" t="b">
        <v>1</v>
      </c>
      <c r="C2350" s="33">
        <f t="shared" si="83"/>
        <v>12</v>
      </c>
      <c r="D2350" s="33" t="s">
        <v>109</v>
      </c>
      <c r="E2350" s="33" t="s">
        <v>15169</v>
      </c>
      <c r="F2350" s="33" t="s">
        <v>15184</v>
      </c>
      <c r="G2350" s="33" t="str">
        <f t="shared" si="84"/>
        <v>경기청운면</v>
      </c>
      <c r="H2350" s="33" t="s">
        <v>12491</v>
      </c>
    </row>
    <row r="2351" spans="1:8">
      <c r="A2351" s="33" t="s">
        <v>15185</v>
      </c>
      <c r="B2351" s="34" t="b">
        <v>1</v>
      </c>
      <c r="C2351" s="33">
        <f t="shared" si="83"/>
        <v>12</v>
      </c>
      <c r="D2351" s="33" t="s">
        <v>109</v>
      </c>
      <c r="E2351" s="33" t="s">
        <v>15169</v>
      </c>
      <c r="F2351" s="33" t="s">
        <v>15186</v>
      </c>
      <c r="G2351" s="33" t="str">
        <f t="shared" si="84"/>
        <v>경기양동면</v>
      </c>
      <c r="H2351" s="33" t="s">
        <v>12491</v>
      </c>
    </row>
    <row r="2352" spans="1:8">
      <c r="A2352" s="33" t="s">
        <v>15187</v>
      </c>
      <c r="B2352" s="34" t="b">
        <v>1</v>
      </c>
      <c r="C2352" s="33">
        <f t="shared" si="83"/>
        <v>12</v>
      </c>
      <c r="D2352" s="33" t="s">
        <v>109</v>
      </c>
      <c r="E2352" s="33" t="s">
        <v>15169</v>
      </c>
      <c r="F2352" s="33" t="s">
        <v>15188</v>
      </c>
      <c r="G2352" s="33" t="str">
        <f t="shared" si="84"/>
        <v>경기지평면</v>
      </c>
      <c r="H2352" s="33" t="s">
        <v>12491</v>
      </c>
    </row>
    <row r="2353" spans="1:8">
      <c r="A2353" s="33" t="s">
        <v>15189</v>
      </c>
      <c r="B2353" s="34" t="b">
        <v>1</v>
      </c>
      <c r="C2353" s="33">
        <f t="shared" si="83"/>
        <v>12</v>
      </c>
      <c r="D2353" s="33" t="s">
        <v>109</v>
      </c>
      <c r="E2353" s="33" t="s">
        <v>15169</v>
      </c>
      <c r="F2353" s="33" t="s">
        <v>15190</v>
      </c>
      <c r="G2353" s="33" t="str">
        <f t="shared" si="84"/>
        <v>경기용문면</v>
      </c>
      <c r="H2353" s="33" t="s">
        <v>12491</v>
      </c>
    </row>
    <row r="2354" spans="1:8">
      <c r="A2354" s="33" t="s">
        <v>15191</v>
      </c>
      <c r="B2354" s="34" t="b">
        <v>1</v>
      </c>
      <c r="C2354" s="33">
        <f t="shared" si="83"/>
        <v>12</v>
      </c>
      <c r="D2354" s="33" t="s">
        <v>109</v>
      </c>
      <c r="E2354" s="33" t="s">
        <v>15169</v>
      </c>
      <c r="F2354" s="33" t="s">
        <v>15192</v>
      </c>
      <c r="G2354" s="33" t="str">
        <f t="shared" si="84"/>
        <v>경기개군면</v>
      </c>
      <c r="H2354" s="33" t="s">
        <v>12491</v>
      </c>
    </row>
    <row r="2355" spans="1:8">
      <c r="A2355" s="33" t="s">
        <v>15193</v>
      </c>
      <c r="B2355" s="34" t="b">
        <v>1</v>
      </c>
      <c r="C2355" s="33">
        <f t="shared" si="83"/>
        <v>22</v>
      </c>
      <c r="D2355" s="33" t="s">
        <v>447</v>
      </c>
      <c r="E2355" s="33" t="s">
        <v>459</v>
      </c>
      <c r="F2355" s="33" t="s">
        <v>13913</v>
      </c>
      <c r="G2355" s="33" t="str">
        <f t="shared" si="84"/>
        <v>충북영동</v>
      </c>
      <c r="H2355" s="33" t="s">
        <v>10781</v>
      </c>
    </row>
    <row r="2356" spans="1:8">
      <c r="A2356" s="33" t="s">
        <v>15194</v>
      </c>
      <c r="B2356" s="34" t="b">
        <v>1</v>
      </c>
      <c r="C2356" s="33">
        <f t="shared" si="83"/>
        <v>22</v>
      </c>
      <c r="D2356" s="33" t="s">
        <v>447</v>
      </c>
      <c r="E2356" s="33" t="s">
        <v>459</v>
      </c>
      <c r="F2356" s="33" t="s">
        <v>15195</v>
      </c>
      <c r="G2356" s="33" t="str">
        <f t="shared" si="84"/>
        <v>충북북문로1가</v>
      </c>
      <c r="H2356" s="33" t="s">
        <v>10781</v>
      </c>
    </row>
    <row r="2357" spans="1:8">
      <c r="A2357" s="33" t="s">
        <v>15196</v>
      </c>
      <c r="B2357" s="34" t="b">
        <v>1</v>
      </c>
      <c r="C2357" s="33">
        <f t="shared" si="83"/>
        <v>22</v>
      </c>
      <c r="D2357" s="33" t="s">
        <v>447</v>
      </c>
      <c r="E2357" s="33" t="s">
        <v>459</v>
      </c>
      <c r="F2357" s="33" t="s">
        <v>15197</v>
      </c>
      <c r="G2357" s="33" t="str">
        <f t="shared" si="84"/>
        <v>충북북문로2가</v>
      </c>
      <c r="H2357" s="33" t="s">
        <v>10781</v>
      </c>
    </row>
    <row r="2358" spans="1:8">
      <c r="A2358" s="33" t="s">
        <v>15198</v>
      </c>
      <c r="B2358" s="34" t="b">
        <v>1</v>
      </c>
      <c r="C2358" s="33">
        <f t="shared" si="83"/>
        <v>22</v>
      </c>
      <c r="D2358" s="33" t="s">
        <v>447</v>
      </c>
      <c r="E2358" s="33" t="s">
        <v>459</v>
      </c>
      <c r="F2358" s="33" t="s">
        <v>15199</v>
      </c>
      <c r="G2358" s="33" t="str">
        <f t="shared" si="84"/>
        <v>충북북문로3가</v>
      </c>
      <c r="H2358" s="33" t="s">
        <v>10781</v>
      </c>
    </row>
    <row r="2359" spans="1:8">
      <c r="A2359" s="33" t="s">
        <v>15200</v>
      </c>
      <c r="B2359" s="34" t="b">
        <v>1</v>
      </c>
      <c r="C2359" s="33">
        <f t="shared" si="83"/>
        <v>22</v>
      </c>
      <c r="D2359" s="33" t="s">
        <v>447</v>
      </c>
      <c r="E2359" s="33" t="s">
        <v>459</v>
      </c>
      <c r="F2359" s="33" t="s">
        <v>15201</v>
      </c>
      <c r="G2359" s="33" t="str">
        <f t="shared" si="84"/>
        <v>충북남문로1가</v>
      </c>
      <c r="H2359" s="33" t="s">
        <v>10781</v>
      </c>
    </row>
    <row r="2360" spans="1:8">
      <c r="A2360" s="33" t="s">
        <v>15202</v>
      </c>
      <c r="B2360" s="34" t="b">
        <v>1</v>
      </c>
      <c r="C2360" s="33">
        <f t="shared" si="83"/>
        <v>22</v>
      </c>
      <c r="D2360" s="33" t="s">
        <v>447</v>
      </c>
      <c r="E2360" s="33" t="s">
        <v>459</v>
      </c>
      <c r="F2360" s="33" t="s">
        <v>15203</v>
      </c>
      <c r="G2360" s="33" t="str">
        <f t="shared" si="84"/>
        <v>충북남문로2가</v>
      </c>
      <c r="H2360" s="33" t="s">
        <v>10781</v>
      </c>
    </row>
    <row r="2361" spans="1:8">
      <c r="A2361" s="33" t="s">
        <v>15204</v>
      </c>
      <c r="B2361" s="34" t="b">
        <v>1</v>
      </c>
      <c r="C2361" s="33">
        <f t="shared" si="83"/>
        <v>22</v>
      </c>
      <c r="D2361" s="33" t="s">
        <v>447</v>
      </c>
      <c r="E2361" s="33" t="s">
        <v>459</v>
      </c>
      <c r="F2361" s="33" t="s">
        <v>12142</v>
      </c>
      <c r="G2361" s="33" t="str">
        <f t="shared" si="84"/>
        <v>충북문화동</v>
      </c>
      <c r="H2361" s="33" t="s">
        <v>10781</v>
      </c>
    </row>
    <row r="2362" spans="1:8">
      <c r="A2362" s="33" t="s">
        <v>15205</v>
      </c>
      <c r="B2362" s="34" t="b">
        <v>1</v>
      </c>
      <c r="C2362" s="33">
        <f t="shared" si="83"/>
        <v>22</v>
      </c>
      <c r="D2362" s="33" t="s">
        <v>447</v>
      </c>
      <c r="E2362" s="33" t="s">
        <v>459</v>
      </c>
      <c r="F2362" s="33" t="s">
        <v>12682</v>
      </c>
      <c r="G2362" s="33" t="str">
        <f t="shared" si="84"/>
        <v>충북서운동</v>
      </c>
      <c r="H2362" s="33" t="s">
        <v>10781</v>
      </c>
    </row>
    <row r="2363" spans="1:8">
      <c r="A2363" s="33" t="s">
        <v>15206</v>
      </c>
      <c r="B2363" s="34" t="b">
        <v>1</v>
      </c>
      <c r="C2363" s="33">
        <f t="shared" si="83"/>
        <v>22</v>
      </c>
      <c r="D2363" s="33" t="s">
        <v>447</v>
      </c>
      <c r="E2363" s="33" t="s">
        <v>459</v>
      </c>
      <c r="F2363" s="33" t="s">
        <v>15207</v>
      </c>
      <c r="G2363" s="33" t="str">
        <f t="shared" si="84"/>
        <v>충북서문동</v>
      </c>
      <c r="H2363" s="33" t="s">
        <v>10781</v>
      </c>
    </row>
    <row r="2364" spans="1:8">
      <c r="A2364" s="33" t="s">
        <v>15208</v>
      </c>
      <c r="B2364" s="34" t="b">
        <v>1</v>
      </c>
      <c r="C2364" s="33">
        <f t="shared" si="83"/>
        <v>22</v>
      </c>
      <c r="D2364" s="33" t="s">
        <v>447</v>
      </c>
      <c r="E2364" s="33" t="s">
        <v>459</v>
      </c>
      <c r="F2364" s="33" t="s">
        <v>15209</v>
      </c>
      <c r="G2364" s="33" t="str">
        <f t="shared" si="84"/>
        <v>충북남주동</v>
      </c>
      <c r="H2364" s="33" t="s">
        <v>10781</v>
      </c>
    </row>
    <row r="2365" spans="1:8">
      <c r="A2365" s="33" t="s">
        <v>15210</v>
      </c>
      <c r="B2365" s="34" t="b">
        <v>1</v>
      </c>
      <c r="C2365" s="33">
        <f t="shared" si="83"/>
        <v>22</v>
      </c>
      <c r="D2365" s="33" t="s">
        <v>447</v>
      </c>
      <c r="E2365" s="33" t="s">
        <v>459</v>
      </c>
      <c r="F2365" s="33" t="s">
        <v>13250</v>
      </c>
      <c r="G2365" s="33" t="str">
        <f t="shared" si="84"/>
        <v>충북석교동</v>
      </c>
      <c r="H2365" s="33" t="s">
        <v>10781</v>
      </c>
    </row>
    <row r="2366" spans="1:8">
      <c r="A2366" s="33" t="s">
        <v>15211</v>
      </c>
      <c r="B2366" s="34" t="b">
        <v>1</v>
      </c>
      <c r="C2366" s="33">
        <f t="shared" si="83"/>
        <v>22</v>
      </c>
      <c r="D2366" s="33" t="s">
        <v>447</v>
      </c>
      <c r="E2366" s="33" t="s">
        <v>459</v>
      </c>
      <c r="F2366" s="33" t="s">
        <v>12124</v>
      </c>
      <c r="G2366" s="33" t="str">
        <f t="shared" si="84"/>
        <v>충북수동</v>
      </c>
      <c r="H2366" s="33" t="s">
        <v>10781</v>
      </c>
    </row>
    <row r="2367" spans="1:8">
      <c r="A2367" s="33" t="s">
        <v>15212</v>
      </c>
      <c r="B2367" s="34" t="b">
        <v>1</v>
      </c>
      <c r="C2367" s="33">
        <f t="shared" si="83"/>
        <v>22</v>
      </c>
      <c r="D2367" s="33" t="s">
        <v>447</v>
      </c>
      <c r="E2367" s="33" t="s">
        <v>459</v>
      </c>
      <c r="F2367" s="33" t="s">
        <v>13890</v>
      </c>
      <c r="G2367" s="33" t="str">
        <f t="shared" si="84"/>
        <v>충북탑동</v>
      </c>
      <c r="H2367" s="33" t="s">
        <v>10781</v>
      </c>
    </row>
    <row r="2368" spans="1:8">
      <c r="A2368" s="33" t="s">
        <v>15213</v>
      </c>
      <c r="B2368" s="34" t="b">
        <v>1</v>
      </c>
      <c r="C2368" s="33">
        <f t="shared" si="83"/>
        <v>22</v>
      </c>
      <c r="D2368" s="33" t="s">
        <v>447</v>
      </c>
      <c r="E2368" s="33" t="s">
        <v>459</v>
      </c>
      <c r="F2368" s="33" t="s">
        <v>13227</v>
      </c>
      <c r="G2368" s="33" t="str">
        <f t="shared" si="84"/>
        <v>충북대성동</v>
      </c>
      <c r="H2368" s="33" t="s">
        <v>10781</v>
      </c>
    </row>
    <row r="2369" spans="1:8">
      <c r="A2369" s="33" t="s">
        <v>15214</v>
      </c>
      <c r="B2369" s="34" t="b">
        <v>1</v>
      </c>
      <c r="C2369" s="33">
        <f t="shared" si="83"/>
        <v>22</v>
      </c>
      <c r="D2369" s="33" t="s">
        <v>447</v>
      </c>
      <c r="E2369" s="33" t="s">
        <v>459</v>
      </c>
      <c r="F2369" s="33" t="s">
        <v>15215</v>
      </c>
      <c r="G2369" s="33" t="str">
        <f t="shared" si="84"/>
        <v>충북영운동</v>
      </c>
      <c r="H2369" s="33" t="s">
        <v>10781</v>
      </c>
    </row>
    <row r="2370" spans="1:8">
      <c r="A2370" s="33" t="s">
        <v>15216</v>
      </c>
      <c r="B2370" s="34" t="b">
        <v>1</v>
      </c>
      <c r="C2370" s="33">
        <f t="shared" ref="C2370:C2433" si="85">_xlfn.XLOOKUP(D2370,I:I,J:J)</f>
        <v>22</v>
      </c>
      <c r="D2370" s="33" t="s">
        <v>447</v>
      </c>
      <c r="E2370" s="33" t="s">
        <v>459</v>
      </c>
      <c r="F2370" s="33" t="s">
        <v>15217</v>
      </c>
      <c r="G2370" s="33" t="str">
        <f t="shared" si="84"/>
        <v>충북금천동</v>
      </c>
      <c r="H2370" s="33" t="s">
        <v>10781</v>
      </c>
    </row>
    <row r="2371" spans="1:8">
      <c r="A2371" s="33" t="s">
        <v>15218</v>
      </c>
      <c r="B2371" s="34" t="b">
        <v>1</v>
      </c>
      <c r="C2371" s="33">
        <f t="shared" si="85"/>
        <v>22</v>
      </c>
      <c r="D2371" s="33" t="s">
        <v>447</v>
      </c>
      <c r="E2371" s="33" t="s">
        <v>459</v>
      </c>
      <c r="F2371" s="33" t="s">
        <v>15219</v>
      </c>
      <c r="G2371" s="33" t="str">
        <f t="shared" si="84"/>
        <v>충북용담동</v>
      </c>
      <c r="H2371" s="33" t="s">
        <v>10781</v>
      </c>
    </row>
    <row r="2372" spans="1:8">
      <c r="A2372" s="33" t="s">
        <v>15220</v>
      </c>
      <c r="B2372" s="34" t="b">
        <v>1</v>
      </c>
      <c r="C2372" s="33">
        <f t="shared" si="85"/>
        <v>22</v>
      </c>
      <c r="D2372" s="33" t="s">
        <v>447</v>
      </c>
      <c r="E2372" s="33" t="s">
        <v>459</v>
      </c>
      <c r="F2372" s="33" t="s">
        <v>15221</v>
      </c>
      <c r="G2372" s="33" t="str">
        <f t="shared" si="84"/>
        <v>충북명암동</v>
      </c>
      <c r="H2372" s="33" t="s">
        <v>10781</v>
      </c>
    </row>
    <row r="2373" spans="1:8">
      <c r="A2373" s="33" t="s">
        <v>15222</v>
      </c>
      <c r="B2373" s="34" t="b">
        <v>1</v>
      </c>
      <c r="C2373" s="33">
        <f t="shared" si="85"/>
        <v>22</v>
      </c>
      <c r="D2373" s="33" t="s">
        <v>447</v>
      </c>
      <c r="E2373" s="33" t="s">
        <v>459</v>
      </c>
      <c r="F2373" s="33" t="s">
        <v>13266</v>
      </c>
      <c r="G2373" s="33" t="str">
        <f t="shared" si="84"/>
        <v>충북산성동</v>
      </c>
      <c r="H2373" s="33" t="s">
        <v>10781</v>
      </c>
    </row>
    <row r="2374" spans="1:8">
      <c r="A2374" s="33" t="s">
        <v>15223</v>
      </c>
      <c r="B2374" s="34" t="b">
        <v>1</v>
      </c>
      <c r="C2374" s="33">
        <f t="shared" si="85"/>
        <v>22</v>
      </c>
      <c r="D2374" s="33" t="s">
        <v>447</v>
      </c>
      <c r="E2374" s="33" t="s">
        <v>459</v>
      </c>
      <c r="F2374" s="33" t="s">
        <v>15224</v>
      </c>
      <c r="G2374" s="33" t="str">
        <f t="shared" si="84"/>
        <v>충북용암동</v>
      </c>
      <c r="H2374" s="33" t="s">
        <v>10781</v>
      </c>
    </row>
    <row r="2375" spans="1:8">
      <c r="A2375" s="33" t="s">
        <v>15225</v>
      </c>
      <c r="B2375" s="34" t="b">
        <v>1</v>
      </c>
      <c r="C2375" s="33">
        <f t="shared" si="85"/>
        <v>22</v>
      </c>
      <c r="D2375" s="33" t="s">
        <v>447</v>
      </c>
      <c r="E2375" s="33" t="s">
        <v>459</v>
      </c>
      <c r="F2375" s="33" t="s">
        <v>15226</v>
      </c>
      <c r="G2375" s="33" t="str">
        <f t="shared" si="84"/>
        <v>충북용정동</v>
      </c>
      <c r="H2375" s="33" t="s">
        <v>10781</v>
      </c>
    </row>
    <row r="2376" spans="1:8">
      <c r="A2376" s="33" t="s">
        <v>15227</v>
      </c>
      <c r="B2376" s="34" t="b">
        <v>1</v>
      </c>
      <c r="C2376" s="33">
        <f t="shared" si="85"/>
        <v>22</v>
      </c>
      <c r="D2376" s="33" t="s">
        <v>447</v>
      </c>
      <c r="E2376" s="33" t="s">
        <v>459</v>
      </c>
      <c r="F2376" s="33" t="s">
        <v>15228</v>
      </c>
      <c r="G2376" s="33" t="str">
        <f t="shared" si="84"/>
        <v>충북방서동</v>
      </c>
      <c r="H2376" s="33" t="s">
        <v>10781</v>
      </c>
    </row>
    <row r="2377" spans="1:8">
      <c r="A2377" s="33" t="s">
        <v>15229</v>
      </c>
      <c r="B2377" s="34" t="b">
        <v>1</v>
      </c>
      <c r="C2377" s="33">
        <f t="shared" si="85"/>
        <v>22</v>
      </c>
      <c r="D2377" s="33" t="s">
        <v>447</v>
      </c>
      <c r="E2377" s="33" t="s">
        <v>459</v>
      </c>
      <c r="F2377" s="33" t="s">
        <v>13316</v>
      </c>
      <c r="G2377" s="33" t="str">
        <f t="shared" si="84"/>
        <v>충북평촌동</v>
      </c>
      <c r="H2377" s="33" t="s">
        <v>10781</v>
      </c>
    </row>
    <row r="2378" spans="1:8">
      <c r="A2378" s="33" t="s">
        <v>15230</v>
      </c>
      <c r="B2378" s="34" t="b">
        <v>1</v>
      </c>
      <c r="C2378" s="33">
        <f t="shared" si="85"/>
        <v>22</v>
      </c>
      <c r="D2378" s="33" t="s">
        <v>447</v>
      </c>
      <c r="E2378" s="33" t="s">
        <v>459</v>
      </c>
      <c r="F2378" s="33" t="s">
        <v>15231</v>
      </c>
      <c r="G2378" s="33" t="str">
        <f t="shared" si="84"/>
        <v>충북지북동</v>
      </c>
      <c r="H2378" s="33" t="s">
        <v>10781</v>
      </c>
    </row>
    <row r="2379" spans="1:8">
      <c r="A2379" s="33" t="s">
        <v>15232</v>
      </c>
      <c r="B2379" s="34" t="b">
        <v>1</v>
      </c>
      <c r="C2379" s="33">
        <f t="shared" si="85"/>
        <v>22</v>
      </c>
      <c r="D2379" s="33" t="s">
        <v>447</v>
      </c>
      <c r="E2379" s="33" t="s">
        <v>459</v>
      </c>
      <c r="F2379" s="33" t="s">
        <v>15233</v>
      </c>
      <c r="G2379" s="33" t="str">
        <f t="shared" si="84"/>
        <v>충북운동동</v>
      </c>
      <c r="H2379" s="33" t="s">
        <v>10781</v>
      </c>
    </row>
    <row r="2380" spans="1:8">
      <c r="A2380" s="33" t="s">
        <v>15234</v>
      </c>
      <c r="B2380" s="34" t="b">
        <v>1</v>
      </c>
      <c r="C2380" s="33">
        <f t="shared" si="85"/>
        <v>22</v>
      </c>
      <c r="D2380" s="33" t="s">
        <v>447</v>
      </c>
      <c r="E2380" s="33" t="s">
        <v>459</v>
      </c>
      <c r="F2380" s="33" t="s">
        <v>15235</v>
      </c>
      <c r="G2380" s="33" t="str">
        <f t="shared" si="84"/>
        <v>충북월오동</v>
      </c>
      <c r="H2380" s="33" t="s">
        <v>10781</v>
      </c>
    </row>
    <row r="2381" spans="1:8">
      <c r="A2381" s="33" t="s">
        <v>15236</v>
      </c>
      <c r="B2381" s="34" t="b">
        <v>1</v>
      </c>
      <c r="C2381" s="33">
        <f t="shared" si="85"/>
        <v>22</v>
      </c>
      <c r="D2381" s="33" t="s">
        <v>447</v>
      </c>
      <c r="E2381" s="33" t="s">
        <v>459</v>
      </c>
      <c r="F2381" s="33" t="s">
        <v>15237</v>
      </c>
      <c r="G2381" s="33" t="str">
        <f t="shared" si="84"/>
        <v>충북낭성면</v>
      </c>
      <c r="H2381" s="33" t="s">
        <v>10781</v>
      </c>
    </row>
    <row r="2382" spans="1:8">
      <c r="A2382" s="33" t="s">
        <v>15238</v>
      </c>
      <c r="B2382" s="34" t="b">
        <v>1</v>
      </c>
      <c r="C2382" s="33">
        <f t="shared" si="85"/>
        <v>22</v>
      </c>
      <c r="D2382" s="33" t="s">
        <v>447</v>
      </c>
      <c r="E2382" s="33" t="s">
        <v>459</v>
      </c>
      <c r="F2382" s="33" t="s">
        <v>15239</v>
      </c>
      <c r="G2382" s="33" t="str">
        <f t="shared" si="84"/>
        <v>충북미원면</v>
      </c>
      <c r="H2382" s="33" t="s">
        <v>10781</v>
      </c>
    </row>
    <row r="2383" spans="1:8">
      <c r="A2383" s="33" t="s">
        <v>15240</v>
      </c>
      <c r="B2383" s="34" t="b">
        <v>1</v>
      </c>
      <c r="C2383" s="33">
        <f t="shared" si="85"/>
        <v>22</v>
      </c>
      <c r="D2383" s="33" t="s">
        <v>447</v>
      </c>
      <c r="E2383" s="33" t="s">
        <v>459</v>
      </c>
      <c r="F2383" s="33" t="s">
        <v>15241</v>
      </c>
      <c r="G2383" s="33" t="str">
        <f t="shared" si="84"/>
        <v>충북가덕면</v>
      </c>
      <c r="H2383" s="33" t="s">
        <v>10781</v>
      </c>
    </row>
    <row r="2384" spans="1:8">
      <c r="A2384" s="33" t="s">
        <v>15242</v>
      </c>
      <c r="B2384" s="34" t="b">
        <v>1</v>
      </c>
      <c r="C2384" s="33">
        <f t="shared" si="85"/>
        <v>22</v>
      </c>
      <c r="D2384" s="33" t="s">
        <v>447</v>
      </c>
      <c r="E2384" s="33" t="s">
        <v>459</v>
      </c>
      <c r="F2384" s="33" t="s">
        <v>15243</v>
      </c>
      <c r="G2384" s="33" t="str">
        <f t="shared" si="84"/>
        <v>충북남일면</v>
      </c>
      <c r="H2384" s="33" t="s">
        <v>10781</v>
      </c>
    </row>
    <row r="2385" spans="1:8">
      <c r="A2385" s="33" t="s">
        <v>15244</v>
      </c>
      <c r="B2385" s="34" t="b">
        <v>1</v>
      </c>
      <c r="C2385" s="33">
        <f t="shared" si="85"/>
        <v>22</v>
      </c>
      <c r="D2385" s="33" t="s">
        <v>447</v>
      </c>
      <c r="E2385" s="33" t="s">
        <v>459</v>
      </c>
      <c r="F2385" s="33" t="s">
        <v>15245</v>
      </c>
      <c r="G2385" s="33" t="str">
        <f t="shared" si="84"/>
        <v>충북문의면</v>
      </c>
      <c r="H2385" s="33" t="s">
        <v>10781</v>
      </c>
    </row>
    <row r="2386" spans="1:8">
      <c r="A2386" s="33" t="s">
        <v>15246</v>
      </c>
      <c r="B2386" s="34" t="b">
        <v>1</v>
      </c>
      <c r="C2386" s="33">
        <f t="shared" si="85"/>
        <v>22</v>
      </c>
      <c r="D2386" s="33" t="s">
        <v>447</v>
      </c>
      <c r="E2386" s="33" t="s">
        <v>471</v>
      </c>
      <c r="F2386" s="33" t="s">
        <v>10822</v>
      </c>
      <c r="G2386" s="33" t="str">
        <f t="shared" si="84"/>
        <v>충북사직동</v>
      </c>
      <c r="H2386" s="33" t="s">
        <v>10781</v>
      </c>
    </row>
    <row r="2387" spans="1:8">
      <c r="A2387" s="33" t="s">
        <v>15247</v>
      </c>
      <c r="B2387" s="34" t="b">
        <v>1</v>
      </c>
      <c r="C2387" s="33">
        <f t="shared" si="85"/>
        <v>22</v>
      </c>
      <c r="D2387" s="33" t="s">
        <v>447</v>
      </c>
      <c r="E2387" s="33" t="s">
        <v>471</v>
      </c>
      <c r="F2387" s="33" t="s">
        <v>15248</v>
      </c>
      <c r="G2387" s="33" t="str">
        <f t="shared" si="84"/>
        <v>충북사창동</v>
      </c>
      <c r="H2387" s="33" t="s">
        <v>10781</v>
      </c>
    </row>
    <row r="2388" spans="1:8">
      <c r="A2388" s="33" t="s">
        <v>15249</v>
      </c>
      <c r="B2388" s="34" t="b">
        <v>1</v>
      </c>
      <c r="C2388" s="33">
        <f t="shared" si="85"/>
        <v>22</v>
      </c>
      <c r="D2388" s="33" t="s">
        <v>447</v>
      </c>
      <c r="E2388" s="33" t="s">
        <v>471</v>
      </c>
      <c r="F2388" s="33" t="s">
        <v>15250</v>
      </c>
      <c r="G2388" s="33" t="str">
        <f t="shared" si="84"/>
        <v>충북모충동</v>
      </c>
      <c r="H2388" s="33" t="s">
        <v>10781</v>
      </c>
    </row>
    <row r="2389" spans="1:8">
      <c r="A2389" s="33" t="s">
        <v>15251</v>
      </c>
      <c r="B2389" s="34" t="b">
        <v>1</v>
      </c>
      <c r="C2389" s="33">
        <f t="shared" si="85"/>
        <v>22</v>
      </c>
      <c r="D2389" s="33" t="s">
        <v>447</v>
      </c>
      <c r="E2389" s="33" t="s">
        <v>471</v>
      </c>
      <c r="F2389" s="33" t="s">
        <v>14697</v>
      </c>
      <c r="G2389" s="33" t="str">
        <f t="shared" si="84"/>
        <v>충북산남동</v>
      </c>
      <c r="H2389" s="33" t="s">
        <v>10781</v>
      </c>
    </row>
    <row r="2390" spans="1:8">
      <c r="A2390" s="33" t="s">
        <v>15252</v>
      </c>
      <c r="B2390" s="34" t="b">
        <v>1</v>
      </c>
      <c r="C2390" s="33">
        <f t="shared" si="85"/>
        <v>22</v>
      </c>
      <c r="D2390" s="33" t="s">
        <v>447</v>
      </c>
      <c r="E2390" s="33" t="s">
        <v>471</v>
      </c>
      <c r="F2390" s="33" t="s">
        <v>15253</v>
      </c>
      <c r="G2390" s="33" t="str">
        <f t="shared" si="84"/>
        <v>충북미평동</v>
      </c>
      <c r="H2390" s="33" t="s">
        <v>10781</v>
      </c>
    </row>
    <row r="2391" spans="1:8">
      <c r="A2391" s="33" t="s">
        <v>15254</v>
      </c>
      <c r="B2391" s="34" t="b">
        <v>1</v>
      </c>
      <c r="C2391" s="33">
        <f t="shared" si="85"/>
        <v>22</v>
      </c>
      <c r="D2391" s="33" t="s">
        <v>447</v>
      </c>
      <c r="E2391" s="33" t="s">
        <v>471</v>
      </c>
      <c r="F2391" s="33" t="s">
        <v>15255</v>
      </c>
      <c r="G2391" s="33" t="str">
        <f t="shared" si="84"/>
        <v>충북분평동</v>
      </c>
      <c r="H2391" s="33" t="s">
        <v>10781</v>
      </c>
    </row>
    <row r="2392" spans="1:8">
      <c r="A2392" s="33" t="s">
        <v>15256</v>
      </c>
      <c r="B2392" s="34" t="b">
        <v>1</v>
      </c>
      <c r="C2392" s="33">
        <f t="shared" si="85"/>
        <v>22</v>
      </c>
      <c r="D2392" s="33" t="s">
        <v>447</v>
      </c>
      <c r="E2392" s="33" t="s">
        <v>471</v>
      </c>
      <c r="F2392" s="33" t="s">
        <v>13008</v>
      </c>
      <c r="G2392" s="33" t="str">
        <f t="shared" si="84"/>
        <v>충북수곡동</v>
      </c>
      <c r="H2392" s="33" t="s">
        <v>10781</v>
      </c>
    </row>
    <row r="2393" spans="1:8">
      <c r="A2393" s="33" t="s">
        <v>15257</v>
      </c>
      <c r="B2393" s="34" t="b">
        <v>1</v>
      </c>
      <c r="C2393" s="33">
        <f t="shared" si="85"/>
        <v>22</v>
      </c>
      <c r="D2393" s="33" t="s">
        <v>447</v>
      </c>
      <c r="E2393" s="33" t="s">
        <v>471</v>
      </c>
      <c r="F2393" s="33" t="s">
        <v>15258</v>
      </c>
      <c r="G2393" s="33" t="str">
        <f t="shared" si="84"/>
        <v>충북성화동</v>
      </c>
      <c r="H2393" s="33" t="s">
        <v>10781</v>
      </c>
    </row>
    <row r="2394" spans="1:8">
      <c r="A2394" s="33" t="s">
        <v>15259</v>
      </c>
      <c r="B2394" s="34" t="b">
        <v>1</v>
      </c>
      <c r="C2394" s="33">
        <f t="shared" si="85"/>
        <v>22</v>
      </c>
      <c r="D2394" s="33" t="s">
        <v>447</v>
      </c>
      <c r="E2394" s="33" t="s">
        <v>471</v>
      </c>
      <c r="F2394" s="33" t="s">
        <v>15260</v>
      </c>
      <c r="G2394" s="33" t="str">
        <f t="shared" si="84"/>
        <v>충북개신동</v>
      </c>
      <c r="H2394" s="33" t="s">
        <v>10781</v>
      </c>
    </row>
    <row r="2395" spans="1:8">
      <c r="A2395" s="33" t="s">
        <v>15261</v>
      </c>
      <c r="B2395" s="34" t="b">
        <v>1</v>
      </c>
      <c r="C2395" s="33">
        <f t="shared" si="85"/>
        <v>22</v>
      </c>
      <c r="D2395" s="33" t="s">
        <v>447</v>
      </c>
      <c r="E2395" s="33" t="s">
        <v>471</v>
      </c>
      <c r="F2395" s="33" t="s">
        <v>12030</v>
      </c>
      <c r="G2395" s="33" t="str">
        <f t="shared" si="84"/>
        <v>충북죽림동</v>
      </c>
      <c r="H2395" s="33" t="s">
        <v>10781</v>
      </c>
    </row>
    <row r="2396" spans="1:8">
      <c r="A2396" s="33" t="s">
        <v>15262</v>
      </c>
      <c r="B2396" s="34" t="b">
        <v>1</v>
      </c>
      <c r="C2396" s="33">
        <f t="shared" si="85"/>
        <v>22</v>
      </c>
      <c r="D2396" s="33" t="s">
        <v>447</v>
      </c>
      <c r="E2396" s="33" t="s">
        <v>471</v>
      </c>
      <c r="F2396" s="33" t="s">
        <v>15263</v>
      </c>
      <c r="G2396" s="33" t="str">
        <f t="shared" si="84"/>
        <v>충북장성동</v>
      </c>
      <c r="H2396" s="33" t="s">
        <v>10781</v>
      </c>
    </row>
    <row r="2397" spans="1:8">
      <c r="A2397" s="33" t="s">
        <v>15264</v>
      </c>
      <c r="B2397" s="34" t="b">
        <v>1</v>
      </c>
      <c r="C2397" s="33">
        <f t="shared" si="85"/>
        <v>22</v>
      </c>
      <c r="D2397" s="33" t="s">
        <v>447</v>
      </c>
      <c r="E2397" s="33" t="s">
        <v>471</v>
      </c>
      <c r="F2397" s="33" t="s">
        <v>14039</v>
      </c>
      <c r="G2397" s="33" t="str">
        <f t="shared" si="84"/>
        <v>충북장암동</v>
      </c>
      <c r="H2397" s="33" t="s">
        <v>10781</v>
      </c>
    </row>
    <row r="2398" spans="1:8">
      <c r="A2398" s="33" t="s">
        <v>15265</v>
      </c>
      <c r="B2398" s="34" t="b">
        <v>1</v>
      </c>
      <c r="C2398" s="33">
        <f t="shared" si="85"/>
        <v>22</v>
      </c>
      <c r="D2398" s="33" t="s">
        <v>447</v>
      </c>
      <c r="E2398" s="33" t="s">
        <v>471</v>
      </c>
      <c r="F2398" s="33" t="s">
        <v>15266</v>
      </c>
      <c r="G2398" s="33" t="str">
        <f t="shared" si="84"/>
        <v>충북남이면</v>
      </c>
      <c r="H2398" s="33" t="s">
        <v>10781</v>
      </c>
    </row>
    <row r="2399" spans="1:8">
      <c r="A2399" s="33" t="s">
        <v>15267</v>
      </c>
      <c r="B2399" s="34" t="b">
        <v>1</v>
      </c>
      <c r="C2399" s="33">
        <f t="shared" si="85"/>
        <v>22</v>
      </c>
      <c r="D2399" s="33" t="s">
        <v>447</v>
      </c>
      <c r="E2399" s="33" t="s">
        <v>471</v>
      </c>
      <c r="F2399" s="33" t="s">
        <v>15268</v>
      </c>
      <c r="G2399" s="33" t="str">
        <f t="shared" si="84"/>
        <v>충북현도면</v>
      </c>
      <c r="H2399" s="33" t="s">
        <v>10781</v>
      </c>
    </row>
    <row r="2400" spans="1:8">
      <c r="A2400" s="33" t="s">
        <v>15269</v>
      </c>
      <c r="B2400" s="34" t="b">
        <v>1</v>
      </c>
      <c r="C2400" s="33">
        <f t="shared" si="85"/>
        <v>22</v>
      </c>
      <c r="D2400" s="33" t="s">
        <v>447</v>
      </c>
      <c r="E2400" s="33" t="s">
        <v>448</v>
      </c>
      <c r="F2400" s="33" t="s">
        <v>15270</v>
      </c>
      <c r="G2400" s="33" t="str">
        <f t="shared" si="84"/>
        <v>충북운천동</v>
      </c>
      <c r="H2400" s="33" t="s">
        <v>10781</v>
      </c>
    </row>
    <row r="2401" spans="1:8">
      <c r="A2401" s="33" t="s">
        <v>15271</v>
      </c>
      <c r="B2401" s="34" t="b">
        <v>1</v>
      </c>
      <c r="C2401" s="33">
        <f t="shared" si="85"/>
        <v>22</v>
      </c>
      <c r="D2401" s="33" t="s">
        <v>447</v>
      </c>
      <c r="E2401" s="33" t="s">
        <v>448</v>
      </c>
      <c r="F2401" s="33" t="s">
        <v>13390</v>
      </c>
      <c r="G2401" s="33" t="str">
        <f t="shared" si="84"/>
        <v>충북신봉동</v>
      </c>
      <c r="H2401" s="33" t="s">
        <v>10781</v>
      </c>
    </row>
    <row r="2402" spans="1:8">
      <c r="A2402" s="33" t="s">
        <v>15272</v>
      </c>
      <c r="B2402" s="34" t="b">
        <v>1</v>
      </c>
      <c r="C2402" s="33">
        <f t="shared" si="85"/>
        <v>22</v>
      </c>
      <c r="D2402" s="33" t="s">
        <v>447</v>
      </c>
      <c r="E2402" s="33" t="s">
        <v>448</v>
      </c>
      <c r="F2402" s="33" t="s">
        <v>15273</v>
      </c>
      <c r="G2402" s="33" t="str">
        <f t="shared" si="84"/>
        <v>충북가경동</v>
      </c>
      <c r="H2402" s="33" t="s">
        <v>10781</v>
      </c>
    </row>
    <row r="2403" spans="1:8">
      <c r="A2403" s="33" t="s">
        <v>15274</v>
      </c>
      <c r="B2403" s="34" t="b">
        <v>1</v>
      </c>
      <c r="C2403" s="33">
        <f t="shared" si="85"/>
        <v>22</v>
      </c>
      <c r="D2403" s="33" t="s">
        <v>447</v>
      </c>
      <c r="E2403" s="33" t="s">
        <v>448</v>
      </c>
      <c r="F2403" s="33" t="s">
        <v>15275</v>
      </c>
      <c r="G2403" s="33" t="str">
        <f t="shared" si="84"/>
        <v>충북복대동</v>
      </c>
      <c r="H2403" s="33" t="s">
        <v>10781</v>
      </c>
    </row>
    <row r="2404" spans="1:8">
      <c r="A2404" s="33" t="s">
        <v>15276</v>
      </c>
      <c r="B2404" s="34" t="b">
        <v>1</v>
      </c>
      <c r="C2404" s="33">
        <f t="shared" si="85"/>
        <v>22</v>
      </c>
      <c r="D2404" s="33" t="s">
        <v>447</v>
      </c>
      <c r="E2404" s="33" t="s">
        <v>448</v>
      </c>
      <c r="F2404" s="33" t="s">
        <v>13347</v>
      </c>
      <c r="G2404" s="33" t="str">
        <f t="shared" ref="G2404:G2467" si="86">D2404&amp;F2404</f>
        <v>충북봉명동</v>
      </c>
      <c r="H2404" s="33" t="s">
        <v>10781</v>
      </c>
    </row>
    <row r="2405" spans="1:8">
      <c r="A2405" s="33" t="s">
        <v>15277</v>
      </c>
      <c r="B2405" s="34" t="b">
        <v>1</v>
      </c>
      <c r="C2405" s="33">
        <f t="shared" si="85"/>
        <v>22</v>
      </c>
      <c r="D2405" s="33" t="s">
        <v>447</v>
      </c>
      <c r="E2405" s="33" t="s">
        <v>448</v>
      </c>
      <c r="F2405" s="33" t="s">
        <v>11221</v>
      </c>
      <c r="G2405" s="33" t="str">
        <f t="shared" si="86"/>
        <v>충북송정동</v>
      </c>
      <c r="H2405" s="33" t="s">
        <v>10781</v>
      </c>
    </row>
    <row r="2406" spans="1:8">
      <c r="A2406" s="33" t="s">
        <v>15278</v>
      </c>
      <c r="B2406" s="34" t="b">
        <v>1</v>
      </c>
      <c r="C2406" s="33">
        <f t="shared" si="85"/>
        <v>22</v>
      </c>
      <c r="D2406" s="33" t="s">
        <v>447</v>
      </c>
      <c r="E2406" s="33" t="s">
        <v>448</v>
      </c>
      <c r="F2406" s="33" t="s">
        <v>15279</v>
      </c>
      <c r="G2406" s="33" t="str">
        <f t="shared" si="86"/>
        <v>충북강서동</v>
      </c>
      <c r="H2406" s="33" t="s">
        <v>10781</v>
      </c>
    </row>
    <row r="2407" spans="1:8">
      <c r="A2407" s="33" t="s">
        <v>15280</v>
      </c>
      <c r="B2407" s="34" t="b">
        <v>1</v>
      </c>
      <c r="C2407" s="33">
        <f t="shared" si="85"/>
        <v>22</v>
      </c>
      <c r="D2407" s="33" t="s">
        <v>447</v>
      </c>
      <c r="E2407" s="33" t="s">
        <v>448</v>
      </c>
      <c r="F2407" s="33" t="s">
        <v>15281</v>
      </c>
      <c r="G2407" s="33" t="str">
        <f t="shared" si="86"/>
        <v>충북석곡동</v>
      </c>
      <c r="H2407" s="33" t="s">
        <v>10781</v>
      </c>
    </row>
    <row r="2408" spans="1:8">
      <c r="A2408" s="33" t="s">
        <v>15282</v>
      </c>
      <c r="B2408" s="34" t="b">
        <v>1</v>
      </c>
      <c r="C2408" s="33">
        <f t="shared" si="85"/>
        <v>22</v>
      </c>
      <c r="D2408" s="33" t="s">
        <v>447</v>
      </c>
      <c r="E2408" s="33" t="s">
        <v>448</v>
      </c>
      <c r="F2408" s="33" t="s">
        <v>15283</v>
      </c>
      <c r="G2408" s="33" t="str">
        <f t="shared" si="86"/>
        <v>충북휴암동</v>
      </c>
      <c r="H2408" s="33" t="s">
        <v>10781</v>
      </c>
    </row>
    <row r="2409" spans="1:8">
      <c r="A2409" s="33" t="s">
        <v>15284</v>
      </c>
      <c r="B2409" s="34" t="b">
        <v>1</v>
      </c>
      <c r="C2409" s="33">
        <f t="shared" si="85"/>
        <v>22</v>
      </c>
      <c r="D2409" s="33" t="s">
        <v>447</v>
      </c>
      <c r="E2409" s="33" t="s">
        <v>448</v>
      </c>
      <c r="F2409" s="33" t="s">
        <v>15285</v>
      </c>
      <c r="G2409" s="33" t="str">
        <f t="shared" si="86"/>
        <v>충북신전동</v>
      </c>
      <c r="H2409" s="33" t="s">
        <v>10781</v>
      </c>
    </row>
    <row r="2410" spans="1:8">
      <c r="A2410" s="33" t="s">
        <v>15286</v>
      </c>
      <c r="B2410" s="34" t="b">
        <v>1</v>
      </c>
      <c r="C2410" s="33">
        <f t="shared" si="85"/>
        <v>22</v>
      </c>
      <c r="D2410" s="33" t="s">
        <v>447</v>
      </c>
      <c r="E2410" s="33" t="s">
        <v>448</v>
      </c>
      <c r="F2410" s="33" t="s">
        <v>15114</v>
      </c>
      <c r="G2410" s="33" t="str">
        <f t="shared" si="86"/>
        <v>충북현암동</v>
      </c>
      <c r="H2410" s="33" t="s">
        <v>10781</v>
      </c>
    </row>
    <row r="2411" spans="1:8">
      <c r="A2411" s="33" t="s">
        <v>15287</v>
      </c>
      <c r="B2411" s="34" t="b">
        <v>1</v>
      </c>
      <c r="C2411" s="33">
        <f t="shared" si="85"/>
        <v>22</v>
      </c>
      <c r="D2411" s="33" t="s">
        <v>447</v>
      </c>
      <c r="E2411" s="33" t="s">
        <v>448</v>
      </c>
      <c r="F2411" s="33" t="s">
        <v>15288</v>
      </c>
      <c r="G2411" s="33" t="str">
        <f t="shared" si="86"/>
        <v>충북동막동</v>
      </c>
      <c r="H2411" s="33" t="s">
        <v>10781</v>
      </c>
    </row>
    <row r="2412" spans="1:8">
      <c r="A2412" s="33" t="s">
        <v>15289</v>
      </c>
      <c r="B2412" s="34" t="b">
        <v>1</v>
      </c>
      <c r="C2412" s="33">
        <f t="shared" si="85"/>
        <v>22</v>
      </c>
      <c r="D2412" s="33" t="s">
        <v>447</v>
      </c>
      <c r="E2412" s="33" t="s">
        <v>448</v>
      </c>
      <c r="F2412" s="33" t="s">
        <v>15290</v>
      </c>
      <c r="G2412" s="33" t="str">
        <f t="shared" si="86"/>
        <v>충북수의동</v>
      </c>
      <c r="H2412" s="33" t="s">
        <v>10781</v>
      </c>
    </row>
    <row r="2413" spans="1:8">
      <c r="A2413" s="33" t="s">
        <v>15291</v>
      </c>
      <c r="B2413" s="34" t="b">
        <v>1</v>
      </c>
      <c r="C2413" s="33">
        <f t="shared" si="85"/>
        <v>22</v>
      </c>
      <c r="D2413" s="33" t="s">
        <v>447</v>
      </c>
      <c r="E2413" s="33" t="s">
        <v>448</v>
      </c>
      <c r="F2413" s="33" t="s">
        <v>15292</v>
      </c>
      <c r="G2413" s="33" t="str">
        <f t="shared" si="86"/>
        <v>충북지동동</v>
      </c>
      <c r="H2413" s="33" t="s">
        <v>10781</v>
      </c>
    </row>
    <row r="2414" spans="1:8">
      <c r="A2414" s="33" t="s">
        <v>15293</v>
      </c>
      <c r="B2414" s="34" t="b">
        <v>1</v>
      </c>
      <c r="C2414" s="33">
        <f t="shared" si="85"/>
        <v>22</v>
      </c>
      <c r="D2414" s="33" t="s">
        <v>447</v>
      </c>
      <c r="E2414" s="33" t="s">
        <v>448</v>
      </c>
      <c r="F2414" s="33" t="s">
        <v>15294</v>
      </c>
      <c r="G2414" s="33" t="str">
        <f t="shared" si="86"/>
        <v>충북서촌동</v>
      </c>
      <c r="H2414" s="33" t="s">
        <v>10781</v>
      </c>
    </row>
    <row r="2415" spans="1:8">
      <c r="A2415" s="33" t="s">
        <v>15295</v>
      </c>
      <c r="B2415" s="34" t="b">
        <v>1</v>
      </c>
      <c r="C2415" s="33">
        <f t="shared" si="85"/>
        <v>22</v>
      </c>
      <c r="D2415" s="33" t="s">
        <v>447</v>
      </c>
      <c r="E2415" s="33" t="s">
        <v>448</v>
      </c>
      <c r="F2415" s="33" t="s">
        <v>13373</v>
      </c>
      <c r="G2415" s="33" t="str">
        <f t="shared" si="86"/>
        <v>충북신성동</v>
      </c>
      <c r="H2415" s="33" t="s">
        <v>10781</v>
      </c>
    </row>
    <row r="2416" spans="1:8">
      <c r="A2416" s="33" t="s">
        <v>15296</v>
      </c>
      <c r="B2416" s="34" t="b">
        <v>1</v>
      </c>
      <c r="C2416" s="33">
        <f t="shared" si="85"/>
        <v>22</v>
      </c>
      <c r="D2416" s="33" t="s">
        <v>447</v>
      </c>
      <c r="E2416" s="33" t="s">
        <v>448</v>
      </c>
      <c r="F2416" s="33" t="s">
        <v>10949</v>
      </c>
      <c r="G2416" s="33" t="str">
        <f t="shared" si="86"/>
        <v>충북평동</v>
      </c>
      <c r="H2416" s="33" t="s">
        <v>10781</v>
      </c>
    </row>
    <row r="2417" spans="1:8">
      <c r="A2417" s="33" t="s">
        <v>15297</v>
      </c>
      <c r="B2417" s="34" t="b">
        <v>1</v>
      </c>
      <c r="C2417" s="33">
        <f t="shared" si="85"/>
        <v>22</v>
      </c>
      <c r="D2417" s="33" t="s">
        <v>447</v>
      </c>
      <c r="E2417" s="33" t="s">
        <v>448</v>
      </c>
      <c r="F2417" s="33" t="s">
        <v>13431</v>
      </c>
      <c r="G2417" s="33" t="str">
        <f t="shared" si="86"/>
        <v>충북신대동</v>
      </c>
      <c r="H2417" s="33" t="s">
        <v>10781</v>
      </c>
    </row>
    <row r="2418" spans="1:8">
      <c r="A2418" s="33" t="s">
        <v>15298</v>
      </c>
      <c r="B2418" s="34" t="b">
        <v>1</v>
      </c>
      <c r="C2418" s="33">
        <f t="shared" si="85"/>
        <v>22</v>
      </c>
      <c r="D2418" s="33" t="s">
        <v>447</v>
      </c>
      <c r="E2418" s="33" t="s">
        <v>448</v>
      </c>
      <c r="F2418" s="33" t="s">
        <v>12652</v>
      </c>
      <c r="G2418" s="33" t="str">
        <f t="shared" si="86"/>
        <v>충북남촌동</v>
      </c>
      <c r="H2418" s="33" t="s">
        <v>10781</v>
      </c>
    </row>
    <row r="2419" spans="1:8">
      <c r="A2419" s="33" t="s">
        <v>15299</v>
      </c>
      <c r="B2419" s="34" t="b">
        <v>1</v>
      </c>
      <c r="C2419" s="33">
        <f t="shared" si="85"/>
        <v>22</v>
      </c>
      <c r="D2419" s="33" t="s">
        <v>447</v>
      </c>
      <c r="E2419" s="33" t="s">
        <v>448</v>
      </c>
      <c r="F2419" s="33" t="s">
        <v>11652</v>
      </c>
      <c r="G2419" s="33" t="str">
        <f t="shared" si="86"/>
        <v>충북내곡동</v>
      </c>
      <c r="H2419" s="33" t="s">
        <v>10781</v>
      </c>
    </row>
    <row r="2420" spans="1:8">
      <c r="A2420" s="33" t="s">
        <v>15300</v>
      </c>
      <c r="B2420" s="34" t="b">
        <v>1</v>
      </c>
      <c r="C2420" s="33">
        <f t="shared" si="85"/>
        <v>22</v>
      </c>
      <c r="D2420" s="33" t="s">
        <v>447</v>
      </c>
      <c r="E2420" s="33" t="s">
        <v>448</v>
      </c>
      <c r="F2420" s="33" t="s">
        <v>15301</v>
      </c>
      <c r="G2420" s="33" t="str">
        <f t="shared" si="86"/>
        <v>충북상신동</v>
      </c>
      <c r="H2420" s="33" t="s">
        <v>10781</v>
      </c>
    </row>
    <row r="2421" spans="1:8">
      <c r="A2421" s="33" t="s">
        <v>15302</v>
      </c>
      <c r="B2421" s="34" t="b">
        <v>1</v>
      </c>
      <c r="C2421" s="33">
        <f t="shared" si="85"/>
        <v>22</v>
      </c>
      <c r="D2421" s="33" t="s">
        <v>447</v>
      </c>
      <c r="E2421" s="33" t="s">
        <v>448</v>
      </c>
      <c r="F2421" s="33" t="s">
        <v>15303</v>
      </c>
      <c r="G2421" s="33" t="str">
        <f t="shared" si="86"/>
        <v>충북원평동</v>
      </c>
      <c r="H2421" s="33" t="s">
        <v>10781</v>
      </c>
    </row>
    <row r="2422" spans="1:8">
      <c r="A2422" s="33" t="s">
        <v>15304</v>
      </c>
      <c r="B2422" s="34" t="b">
        <v>1</v>
      </c>
      <c r="C2422" s="33">
        <f t="shared" si="85"/>
        <v>22</v>
      </c>
      <c r="D2422" s="33" t="s">
        <v>447</v>
      </c>
      <c r="E2422" s="33" t="s">
        <v>448</v>
      </c>
      <c r="F2422" s="33" t="s">
        <v>15305</v>
      </c>
      <c r="G2422" s="33" t="str">
        <f t="shared" si="86"/>
        <v>충북문암동</v>
      </c>
      <c r="H2422" s="33" t="s">
        <v>10781</v>
      </c>
    </row>
    <row r="2423" spans="1:8">
      <c r="A2423" s="33" t="s">
        <v>15306</v>
      </c>
      <c r="B2423" s="34" t="b">
        <v>1</v>
      </c>
      <c r="C2423" s="33">
        <f t="shared" si="85"/>
        <v>22</v>
      </c>
      <c r="D2423" s="33" t="s">
        <v>447</v>
      </c>
      <c r="E2423" s="33" t="s">
        <v>448</v>
      </c>
      <c r="F2423" s="33" t="s">
        <v>15307</v>
      </c>
      <c r="G2423" s="33" t="str">
        <f t="shared" si="86"/>
        <v>충북송절동</v>
      </c>
      <c r="H2423" s="33" t="s">
        <v>10781</v>
      </c>
    </row>
    <row r="2424" spans="1:8">
      <c r="A2424" s="33" t="s">
        <v>15308</v>
      </c>
      <c r="B2424" s="34" t="b">
        <v>1</v>
      </c>
      <c r="C2424" s="33">
        <f t="shared" si="85"/>
        <v>22</v>
      </c>
      <c r="D2424" s="33" t="s">
        <v>447</v>
      </c>
      <c r="E2424" s="33" t="s">
        <v>448</v>
      </c>
      <c r="F2424" s="33" t="s">
        <v>15309</v>
      </c>
      <c r="G2424" s="33" t="str">
        <f t="shared" si="86"/>
        <v>충북화계동</v>
      </c>
      <c r="H2424" s="33" t="s">
        <v>10781</v>
      </c>
    </row>
    <row r="2425" spans="1:8">
      <c r="A2425" s="33" t="s">
        <v>15310</v>
      </c>
      <c r="B2425" s="34" t="b">
        <v>1</v>
      </c>
      <c r="C2425" s="33">
        <f t="shared" si="85"/>
        <v>22</v>
      </c>
      <c r="D2425" s="33" t="s">
        <v>447</v>
      </c>
      <c r="E2425" s="33" t="s">
        <v>448</v>
      </c>
      <c r="F2425" s="33" t="s">
        <v>15311</v>
      </c>
      <c r="G2425" s="33" t="str">
        <f t="shared" si="86"/>
        <v>충북외북동</v>
      </c>
      <c r="H2425" s="33" t="s">
        <v>10781</v>
      </c>
    </row>
    <row r="2426" spans="1:8">
      <c r="A2426" s="33" t="s">
        <v>15312</v>
      </c>
      <c r="B2426" s="34" t="b">
        <v>1</v>
      </c>
      <c r="C2426" s="33">
        <f t="shared" si="85"/>
        <v>22</v>
      </c>
      <c r="D2426" s="33" t="s">
        <v>447</v>
      </c>
      <c r="E2426" s="33" t="s">
        <v>448</v>
      </c>
      <c r="F2426" s="33" t="s">
        <v>15313</v>
      </c>
      <c r="G2426" s="33" t="str">
        <f t="shared" si="86"/>
        <v>충북향정동</v>
      </c>
      <c r="H2426" s="33" t="s">
        <v>10781</v>
      </c>
    </row>
    <row r="2427" spans="1:8">
      <c r="A2427" s="33" t="s">
        <v>15314</v>
      </c>
      <c r="B2427" s="34" t="b">
        <v>1</v>
      </c>
      <c r="C2427" s="33">
        <f t="shared" si="85"/>
        <v>22</v>
      </c>
      <c r="D2427" s="33" t="s">
        <v>447</v>
      </c>
      <c r="E2427" s="33" t="s">
        <v>448</v>
      </c>
      <c r="F2427" s="33" t="s">
        <v>15315</v>
      </c>
      <c r="G2427" s="33" t="str">
        <f t="shared" si="86"/>
        <v>충북비하동</v>
      </c>
      <c r="H2427" s="33" t="s">
        <v>10781</v>
      </c>
    </row>
    <row r="2428" spans="1:8">
      <c r="A2428" s="33" t="s">
        <v>15316</v>
      </c>
      <c r="B2428" s="34" t="b">
        <v>1</v>
      </c>
      <c r="C2428" s="33">
        <f t="shared" si="85"/>
        <v>22</v>
      </c>
      <c r="D2428" s="33" t="s">
        <v>447</v>
      </c>
      <c r="E2428" s="33" t="s">
        <v>448</v>
      </c>
      <c r="F2428" s="33" t="s">
        <v>15317</v>
      </c>
      <c r="G2428" s="33" t="str">
        <f t="shared" si="86"/>
        <v>충북석소동</v>
      </c>
      <c r="H2428" s="33" t="s">
        <v>10781</v>
      </c>
    </row>
    <row r="2429" spans="1:8">
      <c r="A2429" s="33" t="s">
        <v>15318</v>
      </c>
      <c r="B2429" s="34" t="b">
        <v>1</v>
      </c>
      <c r="C2429" s="33">
        <f t="shared" si="85"/>
        <v>22</v>
      </c>
      <c r="D2429" s="33" t="s">
        <v>447</v>
      </c>
      <c r="E2429" s="33" t="s">
        <v>448</v>
      </c>
      <c r="F2429" s="33" t="s">
        <v>15319</v>
      </c>
      <c r="G2429" s="33" t="str">
        <f t="shared" si="86"/>
        <v>충북정봉동</v>
      </c>
      <c r="H2429" s="33" t="s">
        <v>10781</v>
      </c>
    </row>
    <row r="2430" spans="1:8">
      <c r="A2430" s="33" t="s">
        <v>15320</v>
      </c>
      <c r="B2430" s="34" t="b">
        <v>1</v>
      </c>
      <c r="C2430" s="33">
        <f t="shared" si="85"/>
        <v>22</v>
      </c>
      <c r="D2430" s="33" t="s">
        <v>447</v>
      </c>
      <c r="E2430" s="33" t="s">
        <v>448</v>
      </c>
      <c r="F2430" s="33" t="s">
        <v>11423</v>
      </c>
      <c r="G2430" s="33" t="str">
        <f t="shared" si="86"/>
        <v>충북신촌동</v>
      </c>
      <c r="H2430" s="33" t="s">
        <v>10781</v>
      </c>
    </row>
    <row r="2431" spans="1:8">
      <c r="A2431" s="33" t="s">
        <v>15321</v>
      </c>
      <c r="B2431" s="34" t="b">
        <v>1</v>
      </c>
      <c r="C2431" s="33">
        <f t="shared" si="85"/>
        <v>22</v>
      </c>
      <c r="D2431" s="33" t="s">
        <v>447</v>
      </c>
      <c r="E2431" s="33" t="s">
        <v>448</v>
      </c>
      <c r="F2431" s="33" t="s">
        <v>15322</v>
      </c>
      <c r="G2431" s="33" t="str">
        <f t="shared" si="86"/>
        <v>충북오송읍</v>
      </c>
      <c r="H2431" s="33" t="s">
        <v>10781</v>
      </c>
    </row>
    <row r="2432" spans="1:8">
      <c r="A2432" s="33" t="s">
        <v>15323</v>
      </c>
      <c r="B2432" s="34" t="b">
        <v>1</v>
      </c>
      <c r="C2432" s="33">
        <f t="shared" si="85"/>
        <v>22</v>
      </c>
      <c r="D2432" s="33" t="s">
        <v>447</v>
      </c>
      <c r="E2432" s="33" t="s">
        <v>448</v>
      </c>
      <c r="F2432" s="33" t="s">
        <v>15324</v>
      </c>
      <c r="G2432" s="33" t="str">
        <f t="shared" si="86"/>
        <v>충북강내면</v>
      </c>
      <c r="H2432" s="33" t="s">
        <v>10781</v>
      </c>
    </row>
    <row r="2433" spans="1:8">
      <c r="A2433" s="33" t="s">
        <v>15325</v>
      </c>
      <c r="B2433" s="34" t="b">
        <v>1</v>
      </c>
      <c r="C2433" s="33">
        <f t="shared" si="85"/>
        <v>22</v>
      </c>
      <c r="D2433" s="33" t="s">
        <v>447</v>
      </c>
      <c r="E2433" s="33" t="s">
        <v>448</v>
      </c>
      <c r="F2433" s="33" t="s">
        <v>15326</v>
      </c>
      <c r="G2433" s="33" t="str">
        <f t="shared" si="86"/>
        <v>충북옥산면</v>
      </c>
      <c r="H2433" s="33" t="s">
        <v>10781</v>
      </c>
    </row>
    <row r="2434" spans="1:8">
      <c r="A2434" s="33" t="s">
        <v>15327</v>
      </c>
      <c r="B2434" s="34" t="b">
        <v>1</v>
      </c>
      <c r="C2434" s="33">
        <f t="shared" ref="C2434:C2497" si="87">_xlfn.XLOOKUP(D2434,I:I,J:J)</f>
        <v>22</v>
      </c>
      <c r="D2434" s="33" t="s">
        <v>447</v>
      </c>
      <c r="E2434" s="33" t="s">
        <v>3256</v>
      </c>
      <c r="F2434" s="33" t="s">
        <v>11952</v>
      </c>
      <c r="G2434" s="33" t="str">
        <f t="shared" si="86"/>
        <v>충북우암동</v>
      </c>
      <c r="H2434" s="33" t="s">
        <v>10781</v>
      </c>
    </row>
    <row r="2435" spans="1:8">
      <c r="A2435" s="33" t="s">
        <v>15328</v>
      </c>
      <c r="B2435" s="34" t="b">
        <v>1</v>
      </c>
      <c r="C2435" s="33">
        <f t="shared" si="87"/>
        <v>22</v>
      </c>
      <c r="D2435" s="33" t="s">
        <v>447</v>
      </c>
      <c r="E2435" s="33" t="s">
        <v>3256</v>
      </c>
      <c r="F2435" s="33" t="s">
        <v>15329</v>
      </c>
      <c r="G2435" s="33" t="str">
        <f t="shared" si="86"/>
        <v>충북내덕동</v>
      </c>
      <c r="H2435" s="33" t="s">
        <v>10781</v>
      </c>
    </row>
    <row r="2436" spans="1:8">
      <c r="A2436" s="33" t="s">
        <v>15330</v>
      </c>
      <c r="B2436" s="34" t="b">
        <v>1</v>
      </c>
      <c r="C2436" s="33">
        <f t="shared" si="87"/>
        <v>22</v>
      </c>
      <c r="D2436" s="33" t="s">
        <v>447</v>
      </c>
      <c r="E2436" s="33" t="s">
        <v>3256</v>
      </c>
      <c r="F2436" s="33" t="s">
        <v>15331</v>
      </c>
      <c r="G2436" s="33" t="str">
        <f t="shared" si="86"/>
        <v>충북율량동</v>
      </c>
      <c r="H2436" s="33" t="s">
        <v>10781</v>
      </c>
    </row>
    <row r="2437" spans="1:8">
      <c r="A2437" s="33" t="s">
        <v>15332</v>
      </c>
      <c r="B2437" s="34" t="b">
        <v>1</v>
      </c>
      <c r="C2437" s="33">
        <f t="shared" si="87"/>
        <v>22</v>
      </c>
      <c r="D2437" s="33" t="s">
        <v>447</v>
      </c>
      <c r="E2437" s="33" t="s">
        <v>3256</v>
      </c>
      <c r="F2437" s="33" t="s">
        <v>15333</v>
      </c>
      <c r="G2437" s="33" t="str">
        <f t="shared" si="86"/>
        <v>충북사천동</v>
      </c>
      <c r="H2437" s="33" t="s">
        <v>10781</v>
      </c>
    </row>
    <row r="2438" spans="1:8">
      <c r="A2438" s="33" t="s">
        <v>15334</v>
      </c>
      <c r="B2438" s="34" t="b">
        <v>1</v>
      </c>
      <c r="C2438" s="33">
        <f t="shared" si="87"/>
        <v>22</v>
      </c>
      <c r="D2438" s="33" t="s">
        <v>447</v>
      </c>
      <c r="E2438" s="33" t="s">
        <v>3256</v>
      </c>
      <c r="F2438" s="33" t="s">
        <v>11185</v>
      </c>
      <c r="G2438" s="33" t="str">
        <f t="shared" si="86"/>
        <v>충북주성동</v>
      </c>
      <c r="H2438" s="33" t="s">
        <v>10781</v>
      </c>
    </row>
    <row r="2439" spans="1:8">
      <c r="A2439" s="33" t="s">
        <v>15335</v>
      </c>
      <c r="B2439" s="34" t="b">
        <v>1</v>
      </c>
      <c r="C2439" s="33">
        <f t="shared" si="87"/>
        <v>22</v>
      </c>
      <c r="D2439" s="33" t="s">
        <v>447</v>
      </c>
      <c r="E2439" s="33" t="s">
        <v>3256</v>
      </c>
      <c r="F2439" s="33" t="s">
        <v>15336</v>
      </c>
      <c r="G2439" s="33" t="str">
        <f t="shared" si="86"/>
        <v>충북주중동</v>
      </c>
      <c r="H2439" s="33" t="s">
        <v>10781</v>
      </c>
    </row>
    <row r="2440" spans="1:8">
      <c r="A2440" s="33" t="s">
        <v>15337</v>
      </c>
      <c r="B2440" s="34" t="b">
        <v>1</v>
      </c>
      <c r="C2440" s="33">
        <f t="shared" si="87"/>
        <v>22</v>
      </c>
      <c r="D2440" s="33" t="s">
        <v>447</v>
      </c>
      <c r="E2440" s="33" t="s">
        <v>3256</v>
      </c>
      <c r="F2440" s="33" t="s">
        <v>15338</v>
      </c>
      <c r="G2440" s="33" t="str">
        <f t="shared" si="86"/>
        <v>충북정상동</v>
      </c>
      <c r="H2440" s="33" t="s">
        <v>10781</v>
      </c>
    </row>
    <row r="2441" spans="1:8">
      <c r="A2441" s="33" t="s">
        <v>15339</v>
      </c>
      <c r="B2441" s="34" t="b">
        <v>1</v>
      </c>
      <c r="C2441" s="33">
        <f t="shared" si="87"/>
        <v>22</v>
      </c>
      <c r="D2441" s="33" t="s">
        <v>447</v>
      </c>
      <c r="E2441" s="33" t="s">
        <v>3256</v>
      </c>
      <c r="F2441" s="33" t="s">
        <v>15340</v>
      </c>
      <c r="G2441" s="33" t="str">
        <f t="shared" si="86"/>
        <v>충북정하동</v>
      </c>
      <c r="H2441" s="33" t="s">
        <v>10781</v>
      </c>
    </row>
    <row r="2442" spans="1:8">
      <c r="A2442" s="33" t="s">
        <v>15341</v>
      </c>
      <c r="B2442" s="34" t="b">
        <v>1</v>
      </c>
      <c r="C2442" s="33">
        <f t="shared" si="87"/>
        <v>22</v>
      </c>
      <c r="D2442" s="33" t="s">
        <v>447</v>
      </c>
      <c r="E2442" s="33" t="s">
        <v>3256</v>
      </c>
      <c r="F2442" s="33" t="s">
        <v>15342</v>
      </c>
      <c r="G2442" s="33" t="str">
        <f t="shared" si="86"/>
        <v>충북정북동</v>
      </c>
      <c r="H2442" s="33" t="s">
        <v>10781</v>
      </c>
    </row>
    <row r="2443" spans="1:8">
      <c r="A2443" s="33" t="s">
        <v>15343</v>
      </c>
      <c r="B2443" s="34" t="b">
        <v>1</v>
      </c>
      <c r="C2443" s="33">
        <f t="shared" si="87"/>
        <v>22</v>
      </c>
      <c r="D2443" s="33" t="s">
        <v>447</v>
      </c>
      <c r="E2443" s="33" t="s">
        <v>3256</v>
      </c>
      <c r="F2443" s="33" t="s">
        <v>15344</v>
      </c>
      <c r="G2443" s="33" t="str">
        <f t="shared" si="86"/>
        <v>충북오동동</v>
      </c>
      <c r="H2443" s="33" t="s">
        <v>10781</v>
      </c>
    </row>
    <row r="2444" spans="1:8">
      <c r="A2444" s="33" t="s">
        <v>15345</v>
      </c>
      <c r="B2444" s="34" t="b">
        <v>1</v>
      </c>
      <c r="C2444" s="33">
        <f t="shared" si="87"/>
        <v>22</v>
      </c>
      <c r="D2444" s="33" t="s">
        <v>447</v>
      </c>
      <c r="E2444" s="33" t="s">
        <v>3256</v>
      </c>
      <c r="F2444" s="33" t="s">
        <v>15346</v>
      </c>
      <c r="G2444" s="33" t="str">
        <f t="shared" si="86"/>
        <v>충북외남동</v>
      </c>
      <c r="H2444" s="33" t="s">
        <v>10781</v>
      </c>
    </row>
    <row r="2445" spans="1:8">
      <c r="A2445" s="33" t="s">
        <v>15347</v>
      </c>
      <c r="B2445" s="34" t="b">
        <v>1</v>
      </c>
      <c r="C2445" s="33">
        <f t="shared" si="87"/>
        <v>22</v>
      </c>
      <c r="D2445" s="33" t="s">
        <v>447</v>
      </c>
      <c r="E2445" s="33" t="s">
        <v>3256</v>
      </c>
      <c r="F2445" s="33" t="s">
        <v>15348</v>
      </c>
      <c r="G2445" s="33" t="str">
        <f t="shared" si="86"/>
        <v>충북외평동</v>
      </c>
      <c r="H2445" s="33" t="s">
        <v>10781</v>
      </c>
    </row>
    <row r="2446" spans="1:8">
      <c r="A2446" s="33" t="s">
        <v>15349</v>
      </c>
      <c r="B2446" s="34" t="b">
        <v>1</v>
      </c>
      <c r="C2446" s="33">
        <f t="shared" si="87"/>
        <v>22</v>
      </c>
      <c r="D2446" s="33" t="s">
        <v>447</v>
      </c>
      <c r="E2446" s="33" t="s">
        <v>3256</v>
      </c>
      <c r="F2446" s="33" t="s">
        <v>15350</v>
      </c>
      <c r="G2446" s="33" t="str">
        <f t="shared" si="86"/>
        <v>충북외하동</v>
      </c>
      <c r="H2446" s="33" t="s">
        <v>10781</v>
      </c>
    </row>
    <row r="2447" spans="1:8">
      <c r="A2447" s="33" t="s">
        <v>15351</v>
      </c>
      <c r="B2447" s="34" t="b">
        <v>1</v>
      </c>
      <c r="C2447" s="33">
        <f t="shared" si="87"/>
        <v>22</v>
      </c>
      <c r="D2447" s="33" t="s">
        <v>447</v>
      </c>
      <c r="E2447" s="33" t="s">
        <v>3256</v>
      </c>
      <c r="F2447" s="33" t="s">
        <v>15352</v>
      </c>
      <c r="G2447" s="33" t="str">
        <f t="shared" si="86"/>
        <v>충북내수읍</v>
      </c>
      <c r="H2447" s="33" t="s">
        <v>10781</v>
      </c>
    </row>
    <row r="2448" spans="1:8">
      <c r="A2448" s="33" t="s">
        <v>15353</v>
      </c>
      <c r="B2448" s="34" t="b">
        <v>1</v>
      </c>
      <c r="C2448" s="33">
        <f t="shared" si="87"/>
        <v>22</v>
      </c>
      <c r="D2448" s="33" t="s">
        <v>447</v>
      </c>
      <c r="E2448" s="33" t="s">
        <v>3256</v>
      </c>
      <c r="F2448" s="33" t="s">
        <v>15354</v>
      </c>
      <c r="G2448" s="33" t="str">
        <f t="shared" si="86"/>
        <v>충북오창읍</v>
      </c>
      <c r="H2448" s="33" t="s">
        <v>10781</v>
      </c>
    </row>
    <row r="2449" spans="1:8">
      <c r="A2449" s="33" t="s">
        <v>15355</v>
      </c>
      <c r="B2449" s="34" t="b">
        <v>1</v>
      </c>
      <c r="C2449" s="33">
        <f t="shared" si="87"/>
        <v>22</v>
      </c>
      <c r="D2449" s="33" t="s">
        <v>447</v>
      </c>
      <c r="E2449" s="33" t="s">
        <v>3256</v>
      </c>
      <c r="F2449" s="33" t="s">
        <v>15356</v>
      </c>
      <c r="G2449" s="33" t="str">
        <f t="shared" si="86"/>
        <v>충북북이면</v>
      </c>
      <c r="H2449" s="33" t="s">
        <v>10781</v>
      </c>
    </row>
    <row r="2450" spans="1:8">
      <c r="A2450" s="33" t="s">
        <v>15357</v>
      </c>
      <c r="B2450" s="34" t="b">
        <v>1</v>
      </c>
      <c r="C2450" s="33">
        <f t="shared" si="87"/>
        <v>22</v>
      </c>
      <c r="D2450" s="33" t="s">
        <v>447</v>
      </c>
      <c r="E2450" s="33" t="s">
        <v>2370</v>
      </c>
      <c r="F2450" s="33" t="s">
        <v>11723</v>
      </c>
      <c r="G2450" s="33" t="str">
        <f t="shared" si="86"/>
        <v>충북성내동</v>
      </c>
      <c r="H2450" s="33" t="s">
        <v>10781</v>
      </c>
    </row>
    <row r="2451" spans="1:8">
      <c r="A2451" s="33" t="s">
        <v>15358</v>
      </c>
      <c r="B2451" s="34" t="b">
        <v>1</v>
      </c>
      <c r="C2451" s="33">
        <f t="shared" si="87"/>
        <v>22</v>
      </c>
      <c r="D2451" s="33" t="s">
        <v>447</v>
      </c>
      <c r="E2451" s="33" t="s">
        <v>2370</v>
      </c>
      <c r="F2451" s="33" t="s">
        <v>13186</v>
      </c>
      <c r="G2451" s="33" t="str">
        <f t="shared" si="86"/>
        <v>충북성남동</v>
      </c>
      <c r="H2451" s="33" t="s">
        <v>10781</v>
      </c>
    </row>
    <row r="2452" spans="1:8">
      <c r="A2452" s="33" t="s">
        <v>15359</v>
      </c>
      <c r="B2452" s="34" t="b">
        <v>1</v>
      </c>
      <c r="C2452" s="33">
        <f t="shared" si="87"/>
        <v>22</v>
      </c>
      <c r="D2452" s="33" t="s">
        <v>447</v>
      </c>
      <c r="E2452" s="33" t="s">
        <v>2370</v>
      </c>
      <c r="F2452" s="33" t="s">
        <v>15360</v>
      </c>
      <c r="G2452" s="33" t="str">
        <f t="shared" si="86"/>
        <v>충북성서동</v>
      </c>
      <c r="H2452" s="33" t="s">
        <v>10781</v>
      </c>
    </row>
    <row r="2453" spans="1:8">
      <c r="A2453" s="33" t="s">
        <v>15361</v>
      </c>
      <c r="B2453" s="34" t="b">
        <v>1</v>
      </c>
      <c r="C2453" s="33">
        <f t="shared" si="87"/>
        <v>22</v>
      </c>
      <c r="D2453" s="33" t="s">
        <v>447</v>
      </c>
      <c r="E2453" s="33" t="s">
        <v>2370</v>
      </c>
      <c r="F2453" s="33" t="s">
        <v>15362</v>
      </c>
      <c r="G2453" s="33" t="str">
        <f t="shared" si="86"/>
        <v>충북충인동</v>
      </c>
      <c r="H2453" s="33" t="s">
        <v>10781</v>
      </c>
    </row>
    <row r="2454" spans="1:8">
      <c r="A2454" s="33" t="s">
        <v>15363</v>
      </c>
      <c r="B2454" s="34" t="b">
        <v>1</v>
      </c>
      <c r="C2454" s="33">
        <f t="shared" si="87"/>
        <v>22</v>
      </c>
      <c r="D2454" s="33" t="s">
        <v>447</v>
      </c>
      <c r="E2454" s="33" t="s">
        <v>2370</v>
      </c>
      <c r="F2454" s="33" t="s">
        <v>15364</v>
      </c>
      <c r="G2454" s="33" t="str">
        <f t="shared" si="86"/>
        <v>충북교현동</v>
      </c>
      <c r="H2454" s="33" t="s">
        <v>10781</v>
      </c>
    </row>
    <row r="2455" spans="1:8">
      <c r="A2455" s="33" t="s">
        <v>15365</v>
      </c>
      <c r="B2455" s="34" t="b">
        <v>1</v>
      </c>
      <c r="C2455" s="33">
        <f t="shared" si="87"/>
        <v>22</v>
      </c>
      <c r="D2455" s="33" t="s">
        <v>447</v>
      </c>
      <c r="E2455" s="33" t="s">
        <v>2370</v>
      </c>
      <c r="F2455" s="33" t="s">
        <v>12444</v>
      </c>
      <c r="G2455" s="33" t="str">
        <f t="shared" si="86"/>
        <v>충북용산동</v>
      </c>
      <c r="H2455" s="33" t="s">
        <v>10781</v>
      </c>
    </row>
    <row r="2456" spans="1:8">
      <c r="A2456" s="33" t="s">
        <v>15366</v>
      </c>
      <c r="B2456" s="34" t="b">
        <v>1</v>
      </c>
      <c r="C2456" s="33">
        <f t="shared" si="87"/>
        <v>22</v>
      </c>
      <c r="D2456" s="33" t="s">
        <v>447</v>
      </c>
      <c r="E2456" s="33" t="s">
        <v>2370</v>
      </c>
      <c r="F2456" s="33" t="s">
        <v>15367</v>
      </c>
      <c r="G2456" s="33" t="str">
        <f t="shared" si="86"/>
        <v>충북호암동</v>
      </c>
      <c r="H2456" s="33" t="s">
        <v>10781</v>
      </c>
    </row>
    <row r="2457" spans="1:8">
      <c r="A2457" s="33" t="s">
        <v>15368</v>
      </c>
      <c r="B2457" s="34" t="b">
        <v>1</v>
      </c>
      <c r="C2457" s="33">
        <f t="shared" si="87"/>
        <v>22</v>
      </c>
      <c r="D2457" s="33" t="s">
        <v>447</v>
      </c>
      <c r="E2457" s="33" t="s">
        <v>2370</v>
      </c>
      <c r="F2457" s="33" t="s">
        <v>13204</v>
      </c>
      <c r="G2457" s="33" t="str">
        <f t="shared" si="86"/>
        <v>충북직동</v>
      </c>
      <c r="H2457" s="33" t="s">
        <v>10781</v>
      </c>
    </row>
    <row r="2458" spans="1:8">
      <c r="A2458" s="33" t="s">
        <v>15369</v>
      </c>
      <c r="B2458" s="34" t="b">
        <v>1</v>
      </c>
      <c r="C2458" s="33">
        <f t="shared" si="87"/>
        <v>22</v>
      </c>
      <c r="D2458" s="33" t="s">
        <v>447</v>
      </c>
      <c r="E2458" s="33" t="s">
        <v>2370</v>
      </c>
      <c r="F2458" s="33" t="s">
        <v>14760</v>
      </c>
      <c r="G2458" s="33" t="str">
        <f t="shared" si="86"/>
        <v>충북단월동</v>
      </c>
      <c r="H2458" s="33" t="s">
        <v>10781</v>
      </c>
    </row>
    <row r="2459" spans="1:8">
      <c r="A2459" s="33" t="s">
        <v>15370</v>
      </c>
      <c r="B2459" s="34" t="b">
        <v>1</v>
      </c>
      <c r="C2459" s="33">
        <f t="shared" si="87"/>
        <v>22</v>
      </c>
      <c r="D2459" s="33" t="s">
        <v>447</v>
      </c>
      <c r="E2459" s="33" t="s">
        <v>2370</v>
      </c>
      <c r="F2459" s="33" t="s">
        <v>14329</v>
      </c>
      <c r="G2459" s="33" t="str">
        <f t="shared" si="86"/>
        <v>충북풍동</v>
      </c>
      <c r="H2459" s="33" t="s">
        <v>10781</v>
      </c>
    </row>
    <row r="2460" spans="1:8">
      <c r="A2460" s="33" t="s">
        <v>15371</v>
      </c>
      <c r="B2460" s="34" t="b">
        <v>1</v>
      </c>
      <c r="C2460" s="33">
        <f t="shared" si="87"/>
        <v>22</v>
      </c>
      <c r="D2460" s="33" t="s">
        <v>447</v>
      </c>
      <c r="E2460" s="33" t="s">
        <v>2370</v>
      </c>
      <c r="F2460" s="33" t="s">
        <v>15372</v>
      </c>
      <c r="G2460" s="33" t="str">
        <f t="shared" si="86"/>
        <v>충북가주동</v>
      </c>
      <c r="H2460" s="33" t="s">
        <v>10781</v>
      </c>
    </row>
    <row r="2461" spans="1:8">
      <c r="A2461" s="33" t="s">
        <v>15373</v>
      </c>
      <c r="B2461" s="34" t="b">
        <v>1</v>
      </c>
      <c r="C2461" s="33">
        <f t="shared" si="87"/>
        <v>22</v>
      </c>
      <c r="D2461" s="33" t="s">
        <v>447</v>
      </c>
      <c r="E2461" s="33" t="s">
        <v>2370</v>
      </c>
      <c r="F2461" s="33" t="s">
        <v>15374</v>
      </c>
      <c r="G2461" s="33" t="str">
        <f t="shared" si="86"/>
        <v>충북용관동</v>
      </c>
      <c r="H2461" s="33" t="s">
        <v>10781</v>
      </c>
    </row>
    <row r="2462" spans="1:8">
      <c r="A2462" s="33" t="s">
        <v>15375</v>
      </c>
      <c r="B2462" s="34" t="b">
        <v>1</v>
      </c>
      <c r="C2462" s="33">
        <f t="shared" si="87"/>
        <v>22</v>
      </c>
      <c r="D2462" s="33" t="s">
        <v>447</v>
      </c>
      <c r="E2462" s="33" t="s">
        <v>2370</v>
      </c>
      <c r="F2462" s="33" t="s">
        <v>11241</v>
      </c>
      <c r="G2462" s="33" t="str">
        <f t="shared" si="86"/>
        <v>충북용두동</v>
      </c>
      <c r="H2462" s="33" t="s">
        <v>10781</v>
      </c>
    </row>
    <row r="2463" spans="1:8">
      <c r="A2463" s="33" t="s">
        <v>15376</v>
      </c>
      <c r="B2463" s="34" t="b">
        <v>1</v>
      </c>
      <c r="C2463" s="33">
        <f t="shared" si="87"/>
        <v>22</v>
      </c>
      <c r="D2463" s="33" t="s">
        <v>447</v>
      </c>
      <c r="E2463" s="33" t="s">
        <v>2370</v>
      </c>
      <c r="F2463" s="33" t="s">
        <v>13559</v>
      </c>
      <c r="G2463" s="33" t="str">
        <f t="shared" si="86"/>
        <v>충북달천동</v>
      </c>
      <c r="H2463" s="33" t="s">
        <v>10781</v>
      </c>
    </row>
    <row r="2464" spans="1:8">
      <c r="A2464" s="33" t="s">
        <v>15377</v>
      </c>
      <c r="B2464" s="34" t="b">
        <v>1</v>
      </c>
      <c r="C2464" s="33">
        <f t="shared" si="87"/>
        <v>22</v>
      </c>
      <c r="D2464" s="33" t="s">
        <v>447</v>
      </c>
      <c r="E2464" s="33" t="s">
        <v>2370</v>
      </c>
      <c r="F2464" s="33" t="s">
        <v>15378</v>
      </c>
      <c r="G2464" s="33" t="str">
        <f t="shared" si="86"/>
        <v>충북봉방동</v>
      </c>
      <c r="H2464" s="33" t="s">
        <v>10781</v>
      </c>
    </row>
    <row r="2465" spans="1:8">
      <c r="A2465" s="33" t="s">
        <v>15379</v>
      </c>
      <c r="B2465" s="34" t="b">
        <v>1</v>
      </c>
      <c r="C2465" s="33">
        <f t="shared" si="87"/>
        <v>22</v>
      </c>
      <c r="D2465" s="33" t="s">
        <v>447</v>
      </c>
      <c r="E2465" s="33" t="s">
        <v>2370</v>
      </c>
      <c r="F2465" s="33" t="s">
        <v>15380</v>
      </c>
      <c r="G2465" s="33" t="str">
        <f t="shared" si="86"/>
        <v>충북칠금동</v>
      </c>
      <c r="H2465" s="33" t="s">
        <v>10781</v>
      </c>
    </row>
    <row r="2466" spans="1:8">
      <c r="A2466" s="33" t="s">
        <v>15381</v>
      </c>
      <c r="B2466" s="34" t="b">
        <v>1</v>
      </c>
      <c r="C2466" s="33">
        <f t="shared" si="87"/>
        <v>22</v>
      </c>
      <c r="D2466" s="33" t="s">
        <v>447</v>
      </c>
      <c r="E2466" s="33" t="s">
        <v>2370</v>
      </c>
      <c r="F2466" s="33" t="s">
        <v>12633</v>
      </c>
      <c r="G2466" s="33" t="str">
        <f t="shared" si="86"/>
        <v>충북연수동</v>
      </c>
      <c r="H2466" s="33" t="s">
        <v>10781</v>
      </c>
    </row>
    <row r="2467" spans="1:8">
      <c r="A2467" s="33" t="s">
        <v>15382</v>
      </c>
      <c r="B2467" s="34" t="b">
        <v>1</v>
      </c>
      <c r="C2467" s="33">
        <f t="shared" si="87"/>
        <v>22</v>
      </c>
      <c r="D2467" s="33" t="s">
        <v>447</v>
      </c>
      <c r="E2467" s="33" t="s">
        <v>2370</v>
      </c>
      <c r="F2467" s="33" t="s">
        <v>15383</v>
      </c>
      <c r="G2467" s="33" t="str">
        <f t="shared" si="86"/>
        <v>충북목행동</v>
      </c>
      <c r="H2467" s="33" t="s">
        <v>10781</v>
      </c>
    </row>
    <row r="2468" spans="1:8">
      <c r="A2468" s="33" t="s">
        <v>15384</v>
      </c>
      <c r="B2468" s="34" t="b">
        <v>1</v>
      </c>
      <c r="C2468" s="33">
        <f t="shared" si="87"/>
        <v>22</v>
      </c>
      <c r="D2468" s="33" t="s">
        <v>447</v>
      </c>
      <c r="E2468" s="33" t="s">
        <v>2370</v>
      </c>
      <c r="F2468" s="33" t="s">
        <v>15385</v>
      </c>
      <c r="G2468" s="33" t="str">
        <f t="shared" ref="G2468:G2531" si="88">D2468&amp;F2468</f>
        <v>충북용탄동</v>
      </c>
      <c r="H2468" s="33" t="s">
        <v>10781</v>
      </c>
    </row>
    <row r="2469" spans="1:8">
      <c r="A2469" s="33" t="s">
        <v>15386</v>
      </c>
      <c r="B2469" s="34" t="b">
        <v>1</v>
      </c>
      <c r="C2469" s="33">
        <f t="shared" si="87"/>
        <v>22</v>
      </c>
      <c r="D2469" s="33" t="s">
        <v>447</v>
      </c>
      <c r="E2469" s="33" t="s">
        <v>2370</v>
      </c>
      <c r="F2469" s="33" t="s">
        <v>15387</v>
      </c>
      <c r="G2469" s="33" t="str">
        <f t="shared" si="88"/>
        <v>충북종민동</v>
      </c>
      <c r="H2469" s="33" t="s">
        <v>10781</v>
      </c>
    </row>
    <row r="2470" spans="1:8">
      <c r="A2470" s="33" t="s">
        <v>15388</v>
      </c>
      <c r="B2470" s="34" t="b">
        <v>1</v>
      </c>
      <c r="C2470" s="33">
        <f t="shared" si="87"/>
        <v>22</v>
      </c>
      <c r="D2470" s="33" t="s">
        <v>447</v>
      </c>
      <c r="E2470" s="33" t="s">
        <v>2370</v>
      </c>
      <c r="F2470" s="33" t="s">
        <v>15389</v>
      </c>
      <c r="G2470" s="33" t="str">
        <f t="shared" si="88"/>
        <v>충북안림동</v>
      </c>
      <c r="H2470" s="33" t="s">
        <v>10781</v>
      </c>
    </row>
    <row r="2471" spans="1:8">
      <c r="A2471" s="33" t="s">
        <v>15390</v>
      </c>
      <c r="B2471" s="34" t="b">
        <v>1</v>
      </c>
      <c r="C2471" s="33">
        <f t="shared" si="87"/>
        <v>22</v>
      </c>
      <c r="D2471" s="33" t="s">
        <v>447</v>
      </c>
      <c r="E2471" s="33" t="s">
        <v>2370</v>
      </c>
      <c r="F2471" s="33" t="s">
        <v>15391</v>
      </c>
      <c r="G2471" s="33" t="str">
        <f t="shared" si="88"/>
        <v>충북목벌동</v>
      </c>
      <c r="H2471" s="33" t="s">
        <v>10781</v>
      </c>
    </row>
    <row r="2472" spans="1:8">
      <c r="A2472" s="33" t="s">
        <v>15392</v>
      </c>
      <c r="B2472" s="34" t="b">
        <v>1</v>
      </c>
      <c r="C2472" s="33">
        <f t="shared" si="87"/>
        <v>22</v>
      </c>
      <c r="D2472" s="33" t="s">
        <v>447</v>
      </c>
      <c r="E2472" s="33" t="s">
        <v>2370</v>
      </c>
      <c r="F2472" s="33" t="s">
        <v>15393</v>
      </c>
      <c r="G2472" s="33" t="str">
        <f t="shared" si="88"/>
        <v>충북충의동</v>
      </c>
      <c r="H2472" s="33" t="s">
        <v>10781</v>
      </c>
    </row>
    <row r="2473" spans="1:8">
      <c r="A2473" s="33" t="s">
        <v>15394</v>
      </c>
      <c r="B2473" s="34" t="b">
        <v>1</v>
      </c>
      <c r="C2473" s="33">
        <f t="shared" si="87"/>
        <v>22</v>
      </c>
      <c r="D2473" s="33" t="s">
        <v>447</v>
      </c>
      <c r="E2473" s="33" t="s">
        <v>2370</v>
      </c>
      <c r="F2473" s="33" t="s">
        <v>15395</v>
      </c>
      <c r="G2473" s="33" t="str">
        <f t="shared" si="88"/>
        <v>충북지현동</v>
      </c>
      <c r="H2473" s="33" t="s">
        <v>10781</v>
      </c>
    </row>
    <row r="2474" spans="1:8">
      <c r="A2474" s="33" t="s">
        <v>15396</v>
      </c>
      <c r="B2474" s="34" t="b">
        <v>1</v>
      </c>
      <c r="C2474" s="33">
        <f t="shared" si="87"/>
        <v>22</v>
      </c>
      <c r="D2474" s="33" t="s">
        <v>447</v>
      </c>
      <c r="E2474" s="33" t="s">
        <v>2370</v>
      </c>
      <c r="F2474" s="33" t="s">
        <v>12142</v>
      </c>
      <c r="G2474" s="33" t="str">
        <f t="shared" si="88"/>
        <v>충북문화동</v>
      </c>
      <c r="H2474" s="33" t="s">
        <v>10781</v>
      </c>
    </row>
    <row r="2475" spans="1:8">
      <c r="A2475" s="33" t="s">
        <v>15397</v>
      </c>
      <c r="B2475" s="34" t="b">
        <v>1</v>
      </c>
      <c r="C2475" s="33">
        <f t="shared" si="87"/>
        <v>22</v>
      </c>
      <c r="D2475" s="33" t="s">
        <v>447</v>
      </c>
      <c r="E2475" s="33" t="s">
        <v>2370</v>
      </c>
      <c r="F2475" s="33" t="s">
        <v>14716</v>
      </c>
      <c r="G2475" s="33" t="str">
        <f t="shared" si="88"/>
        <v>충북금릉동</v>
      </c>
      <c r="H2475" s="33" t="s">
        <v>10781</v>
      </c>
    </row>
    <row r="2476" spans="1:8">
      <c r="A2476" s="33" t="s">
        <v>15398</v>
      </c>
      <c r="B2476" s="34" t="b">
        <v>1</v>
      </c>
      <c r="C2476" s="33">
        <f t="shared" si="87"/>
        <v>22</v>
      </c>
      <c r="D2476" s="33" t="s">
        <v>447</v>
      </c>
      <c r="E2476" s="33" t="s">
        <v>2370</v>
      </c>
      <c r="F2476" s="33" t="s">
        <v>15399</v>
      </c>
      <c r="G2476" s="33" t="str">
        <f t="shared" si="88"/>
        <v>충북주덕읍</v>
      </c>
      <c r="H2476" s="33" t="s">
        <v>10781</v>
      </c>
    </row>
    <row r="2477" spans="1:8">
      <c r="A2477" s="33" t="s">
        <v>15400</v>
      </c>
      <c r="B2477" s="34" t="b">
        <v>1</v>
      </c>
      <c r="C2477" s="33">
        <f t="shared" si="87"/>
        <v>22</v>
      </c>
      <c r="D2477" s="33" t="s">
        <v>447</v>
      </c>
      <c r="E2477" s="33" t="s">
        <v>2370</v>
      </c>
      <c r="F2477" s="33" t="s">
        <v>15401</v>
      </c>
      <c r="G2477" s="33" t="str">
        <f t="shared" si="88"/>
        <v>충북살미면</v>
      </c>
      <c r="H2477" s="33" t="s">
        <v>10781</v>
      </c>
    </row>
    <row r="2478" spans="1:8">
      <c r="A2478" s="33" t="s">
        <v>15402</v>
      </c>
      <c r="B2478" s="34" t="b">
        <v>1</v>
      </c>
      <c r="C2478" s="33">
        <f t="shared" si="87"/>
        <v>22</v>
      </c>
      <c r="D2478" s="33" t="s">
        <v>447</v>
      </c>
      <c r="E2478" s="33" t="s">
        <v>2370</v>
      </c>
      <c r="F2478" s="33" t="s">
        <v>15403</v>
      </c>
      <c r="G2478" s="33" t="str">
        <f t="shared" si="88"/>
        <v>충북수안보면</v>
      </c>
      <c r="H2478" s="33" t="s">
        <v>10781</v>
      </c>
    </row>
    <row r="2479" spans="1:8">
      <c r="A2479" s="33" t="s">
        <v>15404</v>
      </c>
      <c r="B2479" s="34" t="b">
        <v>1</v>
      </c>
      <c r="C2479" s="33">
        <f t="shared" si="87"/>
        <v>22</v>
      </c>
      <c r="D2479" s="33" t="s">
        <v>447</v>
      </c>
      <c r="E2479" s="33" t="s">
        <v>2370</v>
      </c>
      <c r="F2479" s="33" t="s">
        <v>15405</v>
      </c>
      <c r="G2479" s="33" t="str">
        <f t="shared" si="88"/>
        <v>충북대소원면</v>
      </c>
      <c r="H2479" s="33" t="s">
        <v>10781</v>
      </c>
    </row>
    <row r="2480" spans="1:8">
      <c r="A2480" s="33" t="s">
        <v>15406</v>
      </c>
      <c r="B2480" s="34" t="b">
        <v>1</v>
      </c>
      <c r="C2480" s="33">
        <f t="shared" si="87"/>
        <v>22</v>
      </c>
      <c r="D2480" s="33" t="s">
        <v>447</v>
      </c>
      <c r="E2480" s="33" t="s">
        <v>2370</v>
      </c>
      <c r="F2480" s="33" t="s">
        <v>15407</v>
      </c>
      <c r="G2480" s="33" t="str">
        <f t="shared" si="88"/>
        <v>충북신니면</v>
      </c>
      <c r="H2480" s="33" t="s">
        <v>10781</v>
      </c>
    </row>
    <row r="2481" spans="1:8">
      <c r="A2481" s="33" t="s">
        <v>15408</v>
      </c>
      <c r="B2481" s="34" t="b">
        <v>1</v>
      </c>
      <c r="C2481" s="33">
        <f t="shared" si="87"/>
        <v>22</v>
      </c>
      <c r="D2481" s="33" t="s">
        <v>447</v>
      </c>
      <c r="E2481" s="33" t="s">
        <v>2370</v>
      </c>
      <c r="F2481" s="33" t="s">
        <v>15409</v>
      </c>
      <c r="G2481" s="33" t="str">
        <f t="shared" si="88"/>
        <v>충북노은면</v>
      </c>
      <c r="H2481" s="33" t="s">
        <v>10781</v>
      </c>
    </row>
    <row r="2482" spans="1:8">
      <c r="A2482" s="33" t="s">
        <v>15410</v>
      </c>
      <c r="B2482" s="34" t="b">
        <v>1</v>
      </c>
      <c r="C2482" s="33">
        <f t="shared" si="87"/>
        <v>22</v>
      </c>
      <c r="D2482" s="33" t="s">
        <v>447</v>
      </c>
      <c r="E2482" s="33" t="s">
        <v>2370</v>
      </c>
      <c r="F2482" s="33" t="s">
        <v>15411</v>
      </c>
      <c r="G2482" s="33" t="str">
        <f t="shared" si="88"/>
        <v>충북앙성면</v>
      </c>
      <c r="H2482" s="33" t="s">
        <v>10781</v>
      </c>
    </row>
    <row r="2483" spans="1:8">
      <c r="A2483" s="33" t="s">
        <v>15412</v>
      </c>
      <c r="B2483" s="34" t="b">
        <v>1</v>
      </c>
      <c r="C2483" s="33">
        <f t="shared" si="87"/>
        <v>22</v>
      </c>
      <c r="D2483" s="33" t="s">
        <v>447</v>
      </c>
      <c r="E2483" s="33" t="s">
        <v>2370</v>
      </c>
      <c r="F2483" s="33" t="s">
        <v>15413</v>
      </c>
      <c r="G2483" s="33" t="str">
        <f t="shared" si="88"/>
        <v>충북중앙탑면</v>
      </c>
      <c r="H2483" s="33" t="s">
        <v>10781</v>
      </c>
    </row>
    <row r="2484" spans="1:8">
      <c r="A2484" s="33" t="s">
        <v>15414</v>
      </c>
      <c r="B2484" s="34" t="b">
        <v>1</v>
      </c>
      <c r="C2484" s="33">
        <f t="shared" si="87"/>
        <v>22</v>
      </c>
      <c r="D2484" s="33" t="s">
        <v>447</v>
      </c>
      <c r="E2484" s="33" t="s">
        <v>2370</v>
      </c>
      <c r="F2484" s="33" t="s">
        <v>15415</v>
      </c>
      <c r="G2484" s="33" t="str">
        <f t="shared" si="88"/>
        <v>충북금가면</v>
      </c>
      <c r="H2484" s="33" t="s">
        <v>10781</v>
      </c>
    </row>
    <row r="2485" spans="1:8">
      <c r="A2485" s="33" t="s">
        <v>15416</v>
      </c>
      <c r="B2485" s="34" t="b">
        <v>1</v>
      </c>
      <c r="C2485" s="33">
        <f t="shared" si="87"/>
        <v>22</v>
      </c>
      <c r="D2485" s="33" t="s">
        <v>447</v>
      </c>
      <c r="E2485" s="33" t="s">
        <v>2370</v>
      </c>
      <c r="F2485" s="33" t="s">
        <v>15417</v>
      </c>
      <c r="G2485" s="33" t="str">
        <f t="shared" si="88"/>
        <v>충북동량면</v>
      </c>
      <c r="H2485" s="33" t="s">
        <v>10781</v>
      </c>
    </row>
    <row r="2486" spans="1:8">
      <c r="A2486" s="33" t="s">
        <v>15418</v>
      </c>
      <c r="B2486" s="34" t="b">
        <v>1</v>
      </c>
      <c r="C2486" s="33">
        <f t="shared" si="87"/>
        <v>22</v>
      </c>
      <c r="D2486" s="33" t="s">
        <v>447</v>
      </c>
      <c r="E2486" s="33" t="s">
        <v>2370</v>
      </c>
      <c r="F2486" s="33" t="s">
        <v>15419</v>
      </c>
      <c r="G2486" s="33" t="str">
        <f t="shared" si="88"/>
        <v>충북산척면</v>
      </c>
      <c r="H2486" s="33" t="s">
        <v>10781</v>
      </c>
    </row>
    <row r="2487" spans="1:8">
      <c r="A2487" s="33" t="s">
        <v>15420</v>
      </c>
      <c r="B2487" s="34" t="b">
        <v>1</v>
      </c>
      <c r="C2487" s="33">
        <f t="shared" si="87"/>
        <v>22</v>
      </c>
      <c r="D2487" s="33" t="s">
        <v>447</v>
      </c>
      <c r="E2487" s="33" t="s">
        <v>2370</v>
      </c>
      <c r="F2487" s="33" t="s">
        <v>15421</v>
      </c>
      <c r="G2487" s="33" t="str">
        <f t="shared" si="88"/>
        <v>충북엄정면</v>
      </c>
      <c r="H2487" s="33" t="s">
        <v>10781</v>
      </c>
    </row>
    <row r="2488" spans="1:8">
      <c r="A2488" s="33" t="s">
        <v>15422</v>
      </c>
      <c r="B2488" s="34" t="b">
        <v>1</v>
      </c>
      <c r="C2488" s="33">
        <f t="shared" si="87"/>
        <v>22</v>
      </c>
      <c r="D2488" s="33" t="s">
        <v>447</v>
      </c>
      <c r="E2488" s="33" t="s">
        <v>2370</v>
      </c>
      <c r="F2488" s="33" t="s">
        <v>15423</v>
      </c>
      <c r="G2488" s="33" t="str">
        <f t="shared" si="88"/>
        <v>충북소태면</v>
      </c>
      <c r="H2488" s="33" t="s">
        <v>10781</v>
      </c>
    </row>
    <row r="2489" spans="1:8">
      <c r="A2489" s="33" t="s">
        <v>15424</v>
      </c>
      <c r="B2489" s="34" t="b">
        <v>1</v>
      </c>
      <c r="C2489" s="33">
        <f t="shared" si="87"/>
        <v>22</v>
      </c>
      <c r="D2489" s="33" t="s">
        <v>447</v>
      </c>
      <c r="E2489" s="33" t="s">
        <v>1668</v>
      </c>
      <c r="F2489" s="33" t="s">
        <v>15425</v>
      </c>
      <c r="G2489" s="33" t="str">
        <f t="shared" si="88"/>
        <v>충북의림동</v>
      </c>
      <c r="H2489" s="33" t="s">
        <v>10781</v>
      </c>
    </row>
    <row r="2490" spans="1:8">
      <c r="A2490" s="33" t="s">
        <v>15426</v>
      </c>
      <c r="B2490" s="34" t="b">
        <v>1</v>
      </c>
      <c r="C2490" s="33">
        <f t="shared" si="87"/>
        <v>22</v>
      </c>
      <c r="D2490" s="33" t="s">
        <v>447</v>
      </c>
      <c r="E2490" s="33" t="s">
        <v>1668</v>
      </c>
      <c r="F2490" s="33" t="s">
        <v>13544</v>
      </c>
      <c r="G2490" s="33" t="str">
        <f t="shared" si="88"/>
        <v>충북서부동</v>
      </c>
      <c r="H2490" s="33" t="s">
        <v>10781</v>
      </c>
    </row>
    <row r="2491" spans="1:8">
      <c r="A2491" s="33" t="s">
        <v>15427</v>
      </c>
      <c r="B2491" s="34" t="b">
        <v>1</v>
      </c>
      <c r="C2491" s="33">
        <f t="shared" si="87"/>
        <v>22</v>
      </c>
      <c r="D2491" s="33" t="s">
        <v>447</v>
      </c>
      <c r="E2491" s="33" t="s">
        <v>1668</v>
      </c>
      <c r="F2491" s="33" t="s">
        <v>15428</v>
      </c>
      <c r="G2491" s="33" t="str">
        <f t="shared" si="88"/>
        <v>충북동현동</v>
      </c>
      <c r="H2491" s="33" t="s">
        <v>10781</v>
      </c>
    </row>
    <row r="2492" spans="1:8">
      <c r="A2492" s="33" t="s">
        <v>15429</v>
      </c>
      <c r="B2492" s="34" t="b">
        <v>1</v>
      </c>
      <c r="C2492" s="33">
        <f t="shared" si="87"/>
        <v>22</v>
      </c>
      <c r="D2492" s="33" t="s">
        <v>447</v>
      </c>
      <c r="E2492" s="33" t="s">
        <v>1668</v>
      </c>
      <c r="F2492" s="33" t="s">
        <v>12076</v>
      </c>
      <c r="G2492" s="33" t="str">
        <f t="shared" si="88"/>
        <v>충북남천동</v>
      </c>
      <c r="H2492" s="33" t="s">
        <v>10781</v>
      </c>
    </row>
    <row r="2493" spans="1:8">
      <c r="A2493" s="33" t="s">
        <v>15430</v>
      </c>
      <c r="B2493" s="34" t="b">
        <v>1</v>
      </c>
      <c r="C2493" s="33">
        <f t="shared" si="87"/>
        <v>22</v>
      </c>
      <c r="D2493" s="33" t="s">
        <v>447</v>
      </c>
      <c r="E2493" s="33" t="s">
        <v>1668</v>
      </c>
      <c r="F2493" s="33" t="s">
        <v>12148</v>
      </c>
      <c r="G2493" s="33" t="str">
        <f t="shared" si="88"/>
        <v>충북교동</v>
      </c>
      <c r="H2493" s="33" t="s">
        <v>10781</v>
      </c>
    </row>
    <row r="2494" spans="1:8">
      <c r="A2494" s="33" t="s">
        <v>15431</v>
      </c>
      <c r="B2494" s="34" t="b">
        <v>1</v>
      </c>
      <c r="C2494" s="33">
        <f t="shared" si="87"/>
        <v>22</v>
      </c>
      <c r="D2494" s="33" t="s">
        <v>447</v>
      </c>
      <c r="E2494" s="33" t="s">
        <v>1668</v>
      </c>
      <c r="F2494" s="33" t="s">
        <v>15432</v>
      </c>
      <c r="G2494" s="33" t="str">
        <f t="shared" si="88"/>
        <v>충북중앙로1가</v>
      </c>
      <c r="H2494" s="33" t="s">
        <v>10781</v>
      </c>
    </row>
    <row r="2495" spans="1:8">
      <c r="A2495" s="33" t="s">
        <v>15433</v>
      </c>
      <c r="B2495" s="34" t="b">
        <v>1</v>
      </c>
      <c r="C2495" s="33">
        <f t="shared" si="87"/>
        <v>22</v>
      </c>
      <c r="D2495" s="33" t="s">
        <v>447</v>
      </c>
      <c r="E2495" s="33" t="s">
        <v>1668</v>
      </c>
      <c r="F2495" s="33" t="s">
        <v>15434</v>
      </c>
      <c r="G2495" s="33" t="str">
        <f t="shared" si="88"/>
        <v>충북중앙로2가</v>
      </c>
      <c r="H2495" s="33" t="s">
        <v>10781</v>
      </c>
    </row>
    <row r="2496" spans="1:8">
      <c r="A2496" s="33" t="s">
        <v>15435</v>
      </c>
      <c r="B2496" s="34" t="b">
        <v>1</v>
      </c>
      <c r="C2496" s="33">
        <f t="shared" si="87"/>
        <v>22</v>
      </c>
      <c r="D2496" s="33" t="s">
        <v>447</v>
      </c>
      <c r="E2496" s="33" t="s">
        <v>1668</v>
      </c>
      <c r="F2496" s="33" t="s">
        <v>15436</v>
      </c>
      <c r="G2496" s="33" t="str">
        <f t="shared" si="88"/>
        <v>충북명동</v>
      </c>
      <c r="H2496" s="33" t="s">
        <v>10781</v>
      </c>
    </row>
    <row r="2497" spans="1:8">
      <c r="A2497" s="33" t="s">
        <v>15437</v>
      </c>
      <c r="B2497" s="34" t="b">
        <v>1</v>
      </c>
      <c r="C2497" s="33">
        <f t="shared" si="87"/>
        <v>22</v>
      </c>
      <c r="D2497" s="33" t="s">
        <v>447</v>
      </c>
      <c r="E2497" s="33" t="s">
        <v>1668</v>
      </c>
      <c r="F2497" s="33" t="s">
        <v>15438</v>
      </c>
      <c r="G2497" s="33" t="str">
        <f t="shared" si="88"/>
        <v>충북화산동</v>
      </c>
      <c r="H2497" s="33" t="s">
        <v>10781</v>
      </c>
    </row>
    <row r="2498" spans="1:8">
      <c r="A2498" s="33" t="s">
        <v>15439</v>
      </c>
      <c r="B2498" s="34" t="b">
        <v>1</v>
      </c>
      <c r="C2498" s="33">
        <f t="shared" ref="C2498:C2561" si="89">_xlfn.XLOOKUP(D2498,I:I,J:J)</f>
        <v>22</v>
      </c>
      <c r="D2498" s="33" t="s">
        <v>447</v>
      </c>
      <c r="E2498" s="33" t="s">
        <v>1668</v>
      </c>
      <c r="F2498" s="33" t="s">
        <v>11411</v>
      </c>
      <c r="G2498" s="33" t="str">
        <f t="shared" si="88"/>
        <v>충북영천동</v>
      </c>
      <c r="H2498" s="33" t="s">
        <v>10781</v>
      </c>
    </row>
    <row r="2499" spans="1:8">
      <c r="A2499" s="33" t="s">
        <v>15440</v>
      </c>
      <c r="B2499" s="34" t="b">
        <v>1</v>
      </c>
      <c r="C2499" s="33">
        <f t="shared" si="89"/>
        <v>22</v>
      </c>
      <c r="D2499" s="33" t="s">
        <v>447</v>
      </c>
      <c r="E2499" s="33" t="s">
        <v>1668</v>
      </c>
      <c r="F2499" s="33" t="s">
        <v>13239</v>
      </c>
      <c r="G2499" s="33" t="str">
        <f t="shared" si="88"/>
        <v>충북하소동</v>
      </c>
      <c r="H2499" s="33" t="s">
        <v>10781</v>
      </c>
    </row>
    <row r="2500" spans="1:8">
      <c r="A2500" s="33" t="s">
        <v>15441</v>
      </c>
      <c r="B2500" s="34" t="b">
        <v>1</v>
      </c>
      <c r="C2500" s="33">
        <f t="shared" si="89"/>
        <v>22</v>
      </c>
      <c r="D2500" s="33" t="s">
        <v>447</v>
      </c>
      <c r="E2500" s="33" t="s">
        <v>1668</v>
      </c>
      <c r="F2500" s="33" t="s">
        <v>11492</v>
      </c>
      <c r="G2500" s="33" t="str">
        <f t="shared" si="88"/>
        <v>충북신월동</v>
      </c>
      <c r="H2500" s="33" t="s">
        <v>10781</v>
      </c>
    </row>
    <row r="2501" spans="1:8">
      <c r="A2501" s="33" t="s">
        <v>15442</v>
      </c>
      <c r="B2501" s="34" t="b">
        <v>1</v>
      </c>
      <c r="C2501" s="33">
        <f t="shared" si="89"/>
        <v>22</v>
      </c>
      <c r="D2501" s="33" t="s">
        <v>447</v>
      </c>
      <c r="E2501" s="33" t="s">
        <v>1668</v>
      </c>
      <c r="F2501" s="33" t="s">
        <v>15443</v>
      </c>
      <c r="G2501" s="33" t="str">
        <f t="shared" si="88"/>
        <v>충북청전동</v>
      </c>
      <c r="H2501" s="33" t="s">
        <v>10781</v>
      </c>
    </row>
    <row r="2502" spans="1:8">
      <c r="A2502" s="33" t="s">
        <v>15444</v>
      </c>
      <c r="B2502" s="34" t="b">
        <v>1</v>
      </c>
      <c r="C2502" s="33">
        <f t="shared" si="89"/>
        <v>22</v>
      </c>
      <c r="D2502" s="33" t="s">
        <v>447</v>
      </c>
      <c r="E2502" s="33" t="s">
        <v>1668</v>
      </c>
      <c r="F2502" s="33" t="s">
        <v>15445</v>
      </c>
      <c r="G2502" s="33" t="str">
        <f t="shared" si="88"/>
        <v>충북모산동</v>
      </c>
      <c r="H2502" s="33" t="s">
        <v>10781</v>
      </c>
    </row>
    <row r="2503" spans="1:8">
      <c r="A2503" s="33" t="s">
        <v>15446</v>
      </c>
      <c r="B2503" s="34" t="b">
        <v>1</v>
      </c>
      <c r="C2503" s="33">
        <f t="shared" si="89"/>
        <v>22</v>
      </c>
      <c r="D2503" s="33" t="s">
        <v>447</v>
      </c>
      <c r="E2503" s="33" t="s">
        <v>1668</v>
      </c>
      <c r="F2503" s="33" t="s">
        <v>15025</v>
      </c>
      <c r="G2503" s="33" t="str">
        <f t="shared" si="88"/>
        <v>충북고암동</v>
      </c>
      <c r="H2503" s="33" t="s">
        <v>10781</v>
      </c>
    </row>
    <row r="2504" spans="1:8">
      <c r="A2504" s="33" t="s">
        <v>15447</v>
      </c>
      <c r="B2504" s="34" t="b">
        <v>1</v>
      </c>
      <c r="C2504" s="33">
        <f t="shared" si="89"/>
        <v>22</v>
      </c>
      <c r="D2504" s="33" t="s">
        <v>447</v>
      </c>
      <c r="E2504" s="33" t="s">
        <v>1668</v>
      </c>
      <c r="F2504" s="33" t="s">
        <v>15448</v>
      </c>
      <c r="G2504" s="33" t="str">
        <f t="shared" si="88"/>
        <v>충북장락동</v>
      </c>
      <c r="H2504" s="33" t="s">
        <v>10781</v>
      </c>
    </row>
    <row r="2505" spans="1:8">
      <c r="A2505" s="33" t="s">
        <v>15449</v>
      </c>
      <c r="B2505" s="34" t="b">
        <v>1</v>
      </c>
      <c r="C2505" s="33">
        <f t="shared" si="89"/>
        <v>22</v>
      </c>
      <c r="D2505" s="33" t="s">
        <v>447</v>
      </c>
      <c r="E2505" s="33" t="s">
        <v>1668</v>
      </c>
      <c r="F2505" s="33" t="s">
        <v>11622</v>
      </c>
      <c r="G2505" s="33" t="str">
        <f t="shared" si="88"/>
        <v>충북흑석동</v>
      </c>
      <c r="H2505" s="33" t="s">
        <v>10781</v>
      </c>
    </row>
    <row r="2506" spans="1:8">
      <c r="A2506" s="33" t="s">
        <v>15450</v>
      </c>
      <c r="B2506" s="34" t="b">
        <v>1</v>
      </c>
      <c r="C2506" s="33">
        <f t="shared" si="89"/>
        <v>22</v>
      </c>
      <c r="D2506" s="33" t="s">
        <v>447</v>
      </c>
      <c r="E2506" s="33" t="s">
        <v>1668</v>
      </c>
      <c r="F2506" s="33" t="s">
        <v>15451</v>
      </c>
      <c r="G2506" s="33" t="str">
        <f t="shared" si="88"/>
        <v>충북두학동</v>
      </c>
      <c r="H2506" s="33" t="s">
        <v>10781</v>
      </c>
    </row>
    <row r="2507" spans="1:8">
      <c r="A2507" s="33" t="s">
        <v>15452</v>
      </c>
      <c r="B2507" s="34" t="b">
        <v>1</v>
      </c>
      <c r="C2507" s="33">
        <f t="shared" si="89"/>
        <v>22</v>
      </c>
      <c r="D2507" s="33" t="s">
        <v>447</v>
      </c>
      <c r="E2507" s="33" t="s">
        <v>1668</v>
      </c>
      <c r="F2507" s="33" t="s">
        <v>15453</v>
      </c>
      <c r="G2507" s="33" t="str">
        <f t="shared" si="88"/>
        <v>충북고명동</v>
      </c>
      <c r="H2507" s="33" t="s">
        <v>10781</v>
      </c>
    </row>
    <row r="2508" spans="1:8">
      <c r="A2508" s="33" t="s">
        <v>15454</v>
      </c>
      <c r="B2508" s="34" t="b">
        <v>1</v>
      </c>
      <c r="C2508" s="33">
        <f t="shared" si="89"/>
        <v>22</v>
      </c>
      <c r="D2508" s="33" t="s">
        <v>447</v>
      </c>
      <c r="E2508" s="33" t="s">
        <v>1668</v>
      </c>
      <c r="F2508" s="33" t="s">
        <v>15455</v>
      </c>
      <c r="G2508" s="33" t="str">
        <f t="shared" si="88"/>
        <v>충북신백동</v>
      </c>
      <c r="H2508" s="33" t="s">
        <v>10781</v>
      </c>
    </row>
    <row r="2509" spans="1:8">
      <c r="A2509" s="33" t="s">
        <v>15456</v>
      </c>
      <c r="B2509" s="34" t="b">
        <v>1</v>
      </c>
      <c r="C2509" s="33">
        <f t="shared" si="89"/>
        <v>22</v>
      </c>
      <c r="D2509" s="33" t="s">
        <v>447</v>
      </c>
      <c r="E2509" s="33" t="s">
        <v>1668</v>
      </c>
      <c r="F2509" s="33" t="s">
        <v>15457</v>
      </c>
      <c r="G2509" s="33" t="str">
        <f t="shared" si="88"/>
        <v>충북강제동</v>
      </c>
      <c r="H2509" s="33" t="s">
        <v>10781</v>
      </c>
    </row>
    <row r="2510" spans="1:8">
      <c r="A2510" s="33" t="s">
        <v>15458</v>
      </c>
      <c r="B2510" s="34" t="b">
        <v>1</v>
      </c>
      <c r="C2510" s="33">
        <f t="shared" si="89"/>
        <v>22</v>
      </c>
      <c r="D2510" s="33" t="s">
        <v>447</v>
      </c>
      <c r="E2510" s="33" t="s">
        <v>1668</v>
      </c>
      <c r="F2510" s="33" t="s">
        <v>12028</v>
      </c>
      <c r="G2510" s="33" t="str">
        <f t="shared" si="88"/>
        <v>충북명지동</v>
      </c>
      <c r="H2510" s="33" t="s">
        <v>10781</v>
      </c>
    </row>
    <row r="2511" spans="1:8">
      <c r="A2511" s="33" t="s">
        <v>15459</v>
      </c>
      <c r="B2511" s="34" t="b">
        <v>1</v>
      </c>
      <c r="C2511" s="33">
        <f t="shared" si="89"/>
        <v>22</v>
      </c>
      <c r="D2511" s="33" t="s">
        <v>447</v>
      </c>
      <c r="E2511" s="33" t="s">
        <v>1668</v>
      </c>
      <c r="F2511" s="33" t="s">
        <v>12664</v>
      </c>
      <c r="G2511" s="33" t="str">
        <f t="shared" si="88"/>
        <v>충북산곡동</v>
      </c>
      <c r="H2511" s="33" t="s">
        <v>10781</v>
      </c>
    </row>
    <row r="2512" spans="1:8">
      <c r="A2512" s="33" t="s">
        <v>15460</v>
      </c>
      <c r="B2512" s="34" t="b">
        <v>1</v>
      </c>
      <c r="C2512" s="33">
        <f t="shared" si="89"/>
        <v>22</v>
      </c>
      <c r="D2512" s="33" t="s">
        <v>447</v>
      </c>
      <c r="E2512" s="33" t="s">
        <v>1668</v>
      </c>
      <c r="F2512" s="33" t="s">
        <v>15461</v>
      </c>
      <c r="G2512" s="33" t="str">
        <f t="shared" si="88"/>
        <v>충북왕암동</v>
      </c>
      <c r="H2512" s="33" t="s">
        <v>10781</v>
      </c>
    </row>
    <row r="2513" spans="1:8">
      <c r="A2513" s="33" t="s">
        <v>15462</v>
      </c>
      <c r="B2513" s="34" t="b">
        <v>1</v>
      </c>
      <c r="C2513" s="33">
        <f t="shared" si="89"/>
        <v>22</v>
      </c>
      <c r="D2513" s="33" t="s">
        <v>447</v>
      </c>
      <c r="E2513" s="33" t="s">
        <v>1668</v>
      </c>
      <c r="F2513" s="33" t="s">
        <v>15463</v>
      </c>
      <c r="G2513" s="33" t="str">
        <f t="shared" si="88"/>
        <v>충북천남동</v>
      </c>
      <c r="H2513" s="33" t="s">
        <v>10781</v>
      </c>
    </row>
    <row r="2514" spans="1:8">
      <c r="A2514" s="33" t="s">
        <v>15464</v>
      </c>
      <c r="B2514" s="34" t="b">
        <v>1</v>
      </c>
      <c r="C2514" s="33">
        <f t="shared" si="89"/>
        <v>22</v>
      </c>
      <c r="D2514" s="33" t="s">
        <v>447</v>
      </c>
      <c r="E2514" s="33" t="s">
        <v>1668</v>
      </c>
      <c r="F2514" s="33" t="s">
        <v>13137</v>
      </c>
      <c r="G2514" s="33" t="str">
        <f t="shared" si="88"/>
        <v>충북신동</v>
      </c>
      <c r="H2514" s="33" t="s">
        <v>10781</v>
      </c>
    </row>
    <row r="2515" spans="1:8">
      <c r="A2515" s="33" t="s">
        <v>15465</v>
      </c>
      <c r="B2515" s="34" t="b">
        <v>1</v>
      </c>
      <c r="C2515" s="33">
        <f t="shared" si="89"/>
        <v>22</v>
      </c>
      <c r="D2515" s="33" t="s">
        <v>447</v>
      </c>
      <c r="E2515" s="33" t="s">
        <v>1668</v>
      </c>
      <c r="F2515" s="33" t="s">
        <v>15046</v>
      </c>
      <c r="G2515" s="33" t="str">
        <f t="shared" si="88"/>
        <v>충북자작동</v>
      </c>
      <c r="H2515" s="33" t="s">
        <v>10781</v>
      </c>
    </row>
    <row r="2516" spans="1:8">
      <c r="A2516" s="33" t="s">
        <v>15466</v>
      </c>
      <c r="B2516" s="34" t="b">
        <v>1</v>
      </c>
      <c r="C2516" s="33">
        <f t="shared" si="89"/>
        <v>22</v>
      </c>
      <c r="D2516" s="33" t="s">
        <v>447</v>
      </c>
      <c r="E2516" s="33" t="s">
        <v>1668</v>
      </c>
      <c r="F2516" s="33" t="s">
        <v>15467</v>
      </c>
      <c r="G2516" s="33" t="str">
        <f t="shared" si="88"/>
        <v>충북대랑동</v>
      </c>
      <c r="H2516" s="33" t="s">
        <v>10781</v>
      </c>
    </row>
    <row r="2517" spans="1:8">
      <c r="A2517" s="33" t="s">
        <v>15468</v>
      </c>
      <c r="B2517" s="34" t="b">
        <v>1</v>
      </c>
      <c r="C2517" s="33">
        <f t="shared" si="89"/>
        <v>22</v>
      </c>
      <c r="D2517" s="33" t="s">
        <v>447</v>
      </c>
      <c r="E2517" s="33" t="s">
        <v>1668</v>
      </c>
      <c r="F2517" s="33" t="s">
        <v>15469</v>
      </c>
      <c r="G2517" s="33" t="str">
        <f t="shared" si="88"/>
        <v>충북봉양읍</v>
      </c>
      <c r="H2517" s="33" t="s">
        <v>10781</v>
      </c>
    </row>
    <row r="2518" spans="1:8">
      <c r="A2518" s="33" t="s">
        <v>15470</v>
      </c>
      <c r="B2518" s="34" t="b">
        <v>1</v>
      </c>
      <c r="C2518" s="33">
        <f t="shared" si="89"/>
        <v>22</v>
      </c>
      <c r="D2518" s="33" t="s">
        <v>447</v>
      </c>
      <c r="E2518" s="33" t="s">
        <v>1668</v>
      </c>
      <c r="F2518" s="33" t="s">
        <v>15471</v>
      </c>
      <c r="G2518" s="33" t="str">
        <f t="shared" si="88"/>
        <v>충북금성면</v>
      </c>
      <c r="H2518" s="33" t="s">
        <v>10781</v>
      </c>
    </row>
    <row r="2519" spans="1:8">
      <c r="A2519" s="33" t="s">
        <v>15472</v>
      </c>
      <c r="B2519" s="34" t="b">
        <v>1</v>
      </c>
      <c r="C2519" s="33">
        <f t="shared" si="89"/>
        <v>22</v>
      </c>
      <c r="D2519" s="33" t="s">
        <v>447</v>
      </c>
      <c r="E2519" s="33" t="s">
        <v>1668</v>
      </c>
      <c r="F2519" s="33" t="s">
        <v>15473</v>
      </c>
      <c r="G2519" s="33" t="str">
        <f t="shared" si="88"/>
        <v>충북청풍면</v>
      </c>
      <c r="H2519" s="33" t="s">
        <v>10781</v>
      </c>
    </row>
    <row r="2520" spans="1:8">
      <c r="A2520" s="33" t="s">
        <v>15474</v>
      </c>
      <c r="B2520" s="34" t="b">
        <v>1</v>
      </c>
      <c r="C2520" s="33">
        <f t="shared" si="89"/>
        <v>22</v>
      </c>
      <c r="D2520" s="33" t="s">
        <v>447</v>
      </c>
      <c r="E2520" s="33" t="s">
        <v>1668</v>
      </c>
      <c r="F2520" s="33" t="s">
        <v>15475</v>
      </c>
      <c r="G2520" s="33" t="str">
        <f t="shared" si="88"/>
        <v>충북수산면</v>
      </c>
      <c r="H2520" s="33" t="s">
        <v>10781</v>
      </c>
    </row>
    <row r="2521" spans="1:8">
      <c r="A2521" s="33" t="s">
        <v>15476</v>
      </c>
      <c r="B2521" s="34" t="b">
        <v>1</v>
      </c>
      <c r="C2521" s="33">
        <f t="shared" si="89"/>
        <v>22</v>
      </c>
      <c r="D2521" s="33" t="s">
        <v>447</v>
      </c>
      <c r="E2521" s="33" t="s">
        <v>1668</v>
      </c>
      <c r="F2521" s="33" t="s">
        <v>15477</v>
      </c>
      <c r="G2521" s="33" t="str">
        <f t="shared" si="88"/>
        <v>충북덕산면</v>
      </c>
      <c r="H2521" s="33" t="s">
        <v>10781</v>
      </c>
    </row>
    <row r="2522" spans="1:8">
      <c r="A2522" s="33" t="s">
        <v>15478</v>
      </c>
      <c r="B2522" s="34" t="b">
        <v>1</v>
      </c>
      <c r="C2522" s="33">
        <f t="shared" si="89"/>
        <v>22</v>
      </c>
      <c r="D2522" s="33" t="s">
        <v>447</v>
      </c>
      <c r="E2522" s="33" t="s">
        <v>1668</v>
      </c>
      <c r="F2522" s="33" t="s">
        <v>15479</v>
      </c>
      <c r="G2522" s="33" t="str">
        <f t="shared" si="88"/>
        <v>충북한수면</v>
      </c>
      <c r="H2522" s="33" t="s">
        <v>10781</v>
      </c>
    </row>
    <row r="2523" spans="1:8">
      <c r="A2523" s="33" t="s">
        <v>15480</v>
      </c>
      <c r="B2523" s="34" t="b">
        <v>1</v>
      </c>
      <c r="C2523" s="33">
        <f t="shared" si="89"/>
        <v>22</v>
      </c>
      <c r="D2523" s="33" t="s">
        <v>447</v>
      </c>
      <c r="E2523" s="33" t="s">
        <v>1668</v>
      </c>
      <c r="F2523" s="33" t="s">
        <v>15481</v>
      </c>
      <c r="G2523" s="33" t="str">
        <f t="shared" si="88"/>
        <v>충북백운면</v>
      </c>
      <c r="H2523" s="33" t="s">
        <v>10781</v>
      </c>
    </row>
    <row r="2524" spans="1:8">
      <c r="A2524" s="33" t="s">
        <v>15482</v>
      </c>
      <c r="B2524" s="34" t="b">
        <v>1</v>
      </c>
      <c r="C2524" s="33">
        <f t="shared" si="89"/>
        <v>22</v>
      </c>
      <c r="D2524" s="33" t="s">
        <v>447</v>
      </c>
      <c r="E2524" s="33" t="s">
        <v>1668</v>
      </c>
      <c r="F2524" s="33" t="s">
        <v>15483</v>
      </c>
      <c r="G2524" s="33" t="str">
        <f t="shared" si="88"/>
        <v>충북송학면</v>
      </c>
      <c r="H2524" s="33" t="s">
        <v>10781</v>
      </c>
    </row>
    <row r="2525" spans="1:8">
      <c r="A2525" s="33" t="s">
        <v>15484</v>
      </c>
      <c r="B2525" s="34" t="b">
        <v>1</v>
      </c>
      <c r="C2525" s="33">
        <f t="shared" si="89"/>
        <v>22</v>
      </c>
      <c r="D2525" s="33" t="s">
        <v>447</v>
      </c>
      <c r="E2525" s="33" t="s">
        <v>15485</v>
      </c>
      <c r="F2525" s="33" t="s">
        <v>15486</v>
      </c>
      <c r="G2525" s="33" t="str">
        <f t="shared" si="88"/>
        <v>충북보은읍</v>
      </c>
      <c r="H2525" s="33" t="s">
        <v>12491</v>
      </c>
    </row>
    <row r="2526" spans="1:8">
      <c r="A2526" s="33" t="s">
        <v>15487</v>
      </c>
      <c r="B2526" s="34" t="b">
        <v>1</v>
      </c>
      <c r="C2526" s="33">
        <f t="shared" si="89"/>
        <v>22</v>
      </c>
      <c r="D2526" s="33" t="s">
        <v>447</v>
      </c>
      <c r="E2526" s="33" t="s">
        <v>15485</v>
      </c>
      <c r="F2526" s="33" t="s">
        <v>15488</v>
      </c>
      <c r="G2526" s="33" t="str">
        <f t="shared" si="88"/>
        <v>충북속리산면</v>
      </c>
      <c r="H2526" s="33" t="s">
        <v>12491</v>
      </c>
    </row>
    <row r="2527" spans="1:8">
      <c r="A2527" s="33" t="s">
        <v>15489</v>
      </c>
      <c r="B2527" s="34" t="b">
        <v>1</v>
      </c>
      <c r="C2527" s="33">
        <f t="shared" si="89"/>
        <v>22</v>
      </c>
      <c r="D2527" s="33" t="s">
        <v>447</v>
      </c>
      <c r="E2527" s="33" t="s">
        <v>15485</v>
      </c>
      <c r="F2527" s="33" t="s">
        <v>14949</v>
      </c>
      <c r="G2527" s="33" t="str">
        <f t="shared" si="88"/>
        <v>충북장안면</v>
      </c>
      <c r="H2527" s="33" t="s">
        <v>12491</v>
      </c>
    </row>
    <row r="2528" spans="1:8">
      <c r="A2528" s="33" t="s">
        <v>15490</v>
      </c>
      <c r="B2528" s="34" t="b">
        <v>1</v>
      </c>
      <c r="C2528" s="33">
        <f t="shared" si="89"/>
        <v>22</v>
      </c>
      <c r="D2528" s="33" t="s">
        <v>447</v>
      </c>
      <c r="E2528" s="33" t="s">
        <v>15485</v>
      </c>
      <c r="F2528" s="33" t="s">
        <v>15491</v>
      </c>
      <c r="G2528" s="33" t="str">
        <f t="shared" si="88"/>
        <v>충북마로면</v>
      </c>
      <c r="H2528" s="33" t="s">
        <v>12491</v>
      </c>
    </row>
    <row r="2529" spans="1:8">
      <c r="A2529" s="33" t="s">
        <v>15492</v>
      </c>
      <c r="B2529" s="34" t="b">
        <v>1</v>
      </c>
      <c r="C2529" s="33">
        <f t="shared" si="89"/>
        <v>22</v>
      </c>
      <c r="D2529" s="33" t="s">
        <v>447</v>
      </c>
      <c r="E2529" s="33" t="s">
        <v>15485</v>
      </c>
      <c r="F2529" s="33" t="s">
        <v>15493</v>
      </c>
      <c r="G2529" s="33" t="str">
        <f t="shared" si="88"/>
        <v>충북탄부면</v>
      </c>
      <c r="H2529" s="33" t="s">
        <v>12491</v>
      </c>
    </row>
    <row r="2530" spans="1:8">
      <c r="A2530" s="33" t="s">
        <v>15494</v>
      </c>
      <c r="B2530" s="34" t="b">
        <v>1</v>
      </c>
      <c r="C2530" s="33">
        <f t="shared" si="89"/>
        <v>22</v>
      </c>
      <c r="D2530" s="33" t="s">
        <v>447</v>
      </c>
      <c r="E2530" s="33" t="s">
        <v>15485</v>
      </c>
      <c r="F2530" s="33" t="s">
        <v>15495</v>
      </c>
      <c r="G2530" s="33" t="str">
        <f t="shared" si="88"/>
        <v>충북삼승면</v>
      </c>
      <c r="H2530" s="33" t="s">
        <v>12491</v>
      </c>
    </row>
    <row r="2531" spans="1:8">
      <c r="A2531" s="33" t="s">
        <v>15496</v>
      </c>
      <c r="B2531" s="34" t="b">
        <v>1</v>
      </c>
      <c r="C2531" s="33">
        <f t="shared" si="89"/>
        <v>22</v>
      </c>
      <c r="D2531" s="33" t="s">
        <v>447</v>
      </c>
      <c r="E2531" s="33" t="s">
        <v>15485</v>
      </c>
      <c r="F2531" s="33" t="s">
        <v>15497</v>
      </c>
      <c r="G2531" s="33" t="str">
        <f t="shared" si="88"/>
        <v>충북수한면</v>
      </c>
      <c r="H2531" s="33" t="s">
        <v>12491</v>
      </c>
    </row>
    <row r="2532" spans="1:8">
      <c r="A2532" s="33" t="s">
        <v>15498</v>
      </c>
      <c r="B2532" s="34" t="b">
        <v>1</v>
      </c>
      <c r="C2532" s="33">
        <f t="shared" si="89"/>
        <v>22</v>
      </c>
      <c r="D2532" s="33" t="s">
        <v>447</v>
      </c>
      <c r="E2532" s="33" t="s">
        <v>15485</v>
      </c>
      <c r="F2532" s="33" t="s">
        <v>15499</v>
      </c>
      <c r="G2532" s="33" t="str">
        <f t="shared" ref="G2532:G2595" si="90">D2532&amp;F2532</f>
        <v>충북회남면</v>
      </c>
      <c r="H2532" s="33" t="s">
        <v>12491</v>
      </c>
    </row>
    <row r="2533" spans="1:8">
      <c r="A2533" s="33" t="s">
        <v>15500</v>
      </c>
      <c r="B2533" s="34" t="b">
        <v>1</v>
      </c>
      <c r="C2533" s="33">
        <f t="shared" si="89"/>
        <v>22</v>
      </c>
      <c r="D2533" s="33" t="s">
        <v>447</v>
      </c>
      <c r="E2533" s="33" t="s">
        <v>15485</v>
      </c>
      <c r="F2533" s="33" t="s">
        <v>15501</v>
      </c>
      <c r="G2533" s="33" t="str">
        <f t="shared" si="90"/>
        <v>충북회인면</v>
      </c>
      <c r="H2533" s="33" t="s">
        <v>12491</v>
      </c>
    </row>
    <row r="2534" spans="1:8">
      <c r="A2534" s="33" t="s">
        <v>15502</v>
      </c>
      <c r="B2534" s="34" t="b">
        <v>1</v>
      </c>
      <c r="C2534" s="33">
        <f t="shared" si="89"/>
        <v>22</v>
      </c>
      <c r="D2534" s="33" t="s">
        <v>447</v>
      </c>
      <c r="E2534" s="33" t="s">
        <v>15485</v>
      </c>
      <c r="F2534" s="33" t="s">
        <v>15503</v>
      </c>
      <c r="G2534" s="33" t="str">
        <f t="shared" si="90"/>
        <v>충북내북면</v>
      </c>
      <c r="H2534" s="33" t="s">
        <v>12491</v>
      </c>
    </row>
    <row r="2535" spans="1:8">
      <c r="A2535" s="33" t="s">
        <v>15504</v>
      </c>
      <c r="B2535" s="34" t="b">
        <v>1</v>
      </c>
      <c r="C2535" s="33">
        <f t="shared" si="89"/>
        <v>22</v>
      </c>
      <c r="D2535" s="33" t="s">
        <v>447</v>
      </c>
      <c r="E2535" s="33" t="s">
        <v>15485</v>
      </c>
      <c r="F2535" s="33" t="s">
        <v>15505</v>
      </c>
      <c r="G2535" s="33" t="str">
        <f t="shared" si="90"/>
        <v>충북산외면</v>
      </c>
      <c r="H2535" s="33" t="s">
        <v>12491</v>
      </c>
    </row>
    <row r="2536" spans="1:8">
      <c r="A2536" s="33" t="s">
        <v>15506</v>
      </c>
      <c r="B2536" s="34" t="b">
        <v>1</v>
      </c>
      <c r="C2536" s="33">
        <f t="shared" si="89"/>
        <v>22</v>
      </c>
      <c r="D2536" s="33" t="s">
        <v>447</v>
      </c>
      <c r="E2536" s="33" t="s">
        <v>15507</v>
      </c>
      <c r="F2536" s="33" t="s">
        <v>15508</v>
      </c>
      <c r="G2536" s="33" t="str">
        <f t="shared" si="90"/>
        <v>충북옥천읍</v>
      </c>
      <c r="H2536" s="33" t="s">
        <v>12491</v>
      </c>
    </row>
    <row r="2537" spans="1:8">
      <c r="A2537" s="33" t="s">
        <v>15509</v>
      </c>
      <c r="B2537" s="34" t="b">
        <v>1</v>
      </c>
      <c r="C2537" s="33">
        <f t="shared" si="89"/>
        <v>22</v>
      </c>
      <c r="D2537" s="33" t="s">
        <v>447</v>
      </c>
      <c r="E2537" s="33" t="s">
        <v>15507</v>
      </c>
      <c r="F2537" s="33" t="s">
        <v>15510</v>
      </c>
      <c r="G2537" s="33" t="str">
        <f t="shared" si="90"/>
        <v>충북동이면</v>
      </c>
      <c r="H2537" s="33" t="s">
        <v>12491</v>
      </c>
    </row>
    <row r="2538" spans="1:8">
      <c r="A2538" s="33" t="s">
        <v>15511</v>
      </c>
      <c r="B2538" s="34" t="b">
        <v>1</v>
      </c>
      <c r="C2538" s="33">
        <f t="shared" si="89"/>
        <v>22</v>
      </c>
      <c r="D2538" s="33" t="s">
        <v>447</v>
      </c>
      <c r="E2538" s="33" t="s">
        <v>15507</v>
      </c>
      <c r="F2538" s="33" t="s">
        <v>15512</v>
      </c>
      <c r="G2538" s="33" t="str">
        <f t="shared" si="90"/>
        <v>충북안남면</v>
      </c>
      <c r="H2538" s="33" t="s">
        <v>12491</v>
      </c>
    </row>
    <row r="2539" spans="1:8">
      <c r="A2539" s="33" t="s">
        <v>15513</v>
      </c>
      <c r="B2539" s="34" t="b">
        <v>1</v>
      </c>
      <c r="C2539" s="33">
        <f t="shared" si="89"/>
        <v>22</v>
      </c>
      <c r="D2539" s="33" t="s">
        <v>447</v>
      </c>
      <c r="E2539" s="33" t="s">
        <v>15507</v>
      </c>
      <c r="F2539" s="33" t="s">
        <v>15514</v>
      </c>
      <c r="G2539" s="33" t="str">
        <f t="shared" si="90"/>
        <v>충북안내면</v>
      </c>
      <c r="H2539" s="33" t="s">
        <v>12491</v>
      </c>
    </row>
    <row r="2540" spans="1:8">
      <c r="A2540" s="33" t="s">
        <v>15515</v>
      </c>
      <c r="B2540" s="34" t="b">
        <v>1</v>
      </c>
      <c r="C2540" s="33">
        <f t="shared" si="89"/>
        <v>22</v>
      </c>
      <c r="D2540" s="33" t="s">
        <v>447</v>
      </c>
      <c r="E2540" s="33" t="s">
        <v>15507</v>
      </c>
      <c r="F2540" s="33" t="s">
        <v>15516</v>
      </c>
      <c r="G2540" s="33" t="str">
        <f t="shared" si="90"/>
        <v>충북청성면</v>
      </c>
      <c r="H2540" s="33" t="s">
        <v>12491</v>
      </c>
    </row>
    <row r="2541" spans="1:8">
      <c r="A2541" s="33" t="s">
        <v>15517</v>
      </c>
      <c r="B2541" s="34" t="b">
        <v>1</v>
      </c>
      <c r="C2541" s="33">
        <f t="shared" si="89"/>
        <v>22</v>
      </c>
      <c r="D2541" s="33" t="s">
        <v>447</v>
      </c>
      <c r="E2541" s="33" t="s">
        <v>15507</v>
      </c>
      <c r="F2541" s="33" t="s">
        <v>15142</v>
      </c>
      <c r="G2541" s="33" t="str">
        <f t="shared" si="90"/>
        <v>충북청산면</v>
      </c>
      <c r="H2541" s="33" t="s">
        <v>12491</v>
      </c>
    </row>
    <row r="2542" spans="1:8">
      <c r="A2542" s="33" t="s">
        <v>15518</v>
      </c>
      <c r="B2542" s="34" t="b">
        <v>1</v>
      </c>
      <c r="C2542" s="33">
        <f t="shared" si="89"/>
        <v>22</v>
      </c>
      <c r="D2542" s="33" t="s">
        <v>447</v>
      </c>
      <c r="E2542" s="33" t="s">
        <v>15507</v>
      </c>
      <c r="F2542" s="33" t="s">
        <v>15519</v>
      </c>
      <c r="G2542" s="33" t="str">
        <f t="shared" si="90"/>
        <v>충북이원면</v>
      </c>
      <c r="H2542" s="33" t="s">
        <v>12491</v>
      </c>
    </row>
    <row r="2543" spans="1:8">
      <c r="A2543" s="33" t="s">
        <v>15520</v>
      </c>
      <c r="B2543" s="34" t="b">
        <v>1</v>
      </c>
      <c r="C2543" s="33">
        <f t="shared" si="89"/>
        <v>22</v>
      </c>
      <c r="D2543" s="33" t="s">
        <v>447</v>
      </c>
      <c r="E2543" s="33" t="s">
        <v>15507</v>
      </c>
      <c r="F2543" s="33" t="s">
        <v>15521</v>
      </c>
      <c r="G2543" s="33" t="str">
        <f t="shared" si="90"/>
        <v>충북군서면</v>
      </c>
      <c r="H2543" s="33" t="s">
        <v>12491</v>
      </c>
    </row>
    <row r="2544" spans="1:8">
      <c r="A2544" s="33" t="s">
        <v>15522</v>
      </c>
      <c r="B2544" s="34" t="b">
        <v>1</v>
      </c>
      <c r="C2544" s="33">
        <f t="shared" si="89"/>
        <v>22</v>
      </c>
      <c r="D2544" s="33" t="s">
        <v>447</v>
      </c>
      <c r="E2544" s="33" t="s">
        <v>15507</v>
      </c>
      <c r="F2544" s="33" t="s">
        <v>15523</v>
      </c>
      <c r="G2544" s="33" t="str">
        <f t="shared" si="90"/>
        <v>충북군북면</v>
      </c>
      <c r="H2544" s="33" t="s">
        <v>12491</v>
      </c>
    </row>
    <row r="2545" spans="1:8">
      <c r="A2545" s="33" t="s">
        <v>15524</v>
      </c>
      <c r="B2545" s="34" t="b">
        <v>1</v>
      </c>
      <c r="C2545" s="33">
        <f t="shared" si="89"/>
        <v>22</v>
      </c>
      <c r="D2545" s="33" t="s">
        <v>447</v>
      </c>
      <c r="E2545" s="33" t="s">
        <v>15525</v>
      </c>
      <c r="F2545" s="33" t="s">
        <v>15526</v>
      </c>
      <c r="G2545" s="33" t="str">
        <f t="shared" si="90"/>
        <v>충북영동읍</v>
      </c>
      <c r="H2545" s="33" t="s">
        <v>12491</v>
      </c>
    </row>
    <row r="2546" spans="1:8">
      <c r="A2546" s="33" t="s">
        <v>15527</v>
      </c>
      <c r="B2546" s="34" t="b">
        <v>1</v>
      </c>
      <c r="C2546" s="33">
        <f t="shared" si="89"/>
        <v>22</v>
      </c>
      <c r="D2546" s="33" t="s">
        <v>447</v>
      </c>
      <c r="E2546" s="33" t="s">
        <v>15525</v>
      </c>
      <c r="F2546" s="33" t="s">
        <v>15528</v>
      </c>
      <c r="G2546" s="33" t="str">
        <f t="shared" si="90"/>
        <v>충북용산면</v>
      </c>
      <c r="H2546" s="33" t="s">
        <v>12491</v>
      </c>
    </row>
    <row r="2547" spans="1:8">
      <c r="A2547" s="33" t="s">
        <v>15529</v>
      </c>
      <c r="B2547" s="34" t="b">
        <v>1</v>
      </c>
      <c r="C2547" s="33">
        <f t="shared" si="89"/>
        <v>22</v>
      </c>
      <c r="D2547" s="33" t="s">
        <v>447</v>
      </c>
      <c r="E2547" s="33" t="s">
        <v>15525</v>
      </c>
      <c r="F2547" s="33" t="s">
        <v>15530</v>
      </c>
      <c r="G2547" s="33" t="str">
        <f t="shared" si="90"/>
        <v>충북황간면</v>
      </c>
      <c r="H2547" s="33" t="s">
        <v>12491</v>
      </c>
    </row>
    <row r="2548" spans="1:8">
      <c r="A2548" s="33" t="s">
        <v>15531</v>
      </c>
      <c r="B2548" s="34" t="b">
        <v>1</v>
      </c>
      <c r="C2548" s="33">
        <f t="shared" si="89"/>
        <v>22</v>
      </c>
      <c r="D2548" s="33" t="s">
        <v>447</v>
      </c>
      <c r="E2548" s="33" t="s">
        <v>15525</v>
      </c>
      <c r="F2548" s="33" t="s">
        <v>15532</v>
      </c>
      <c r="G2548" s="33" t="str">
        <f t="shared" si="90"/>
        <v>충북추풍령면</v>
      </c>
      <c r="H2548" s="33" t="s">
        <v>12491</v>
      </c>
    </row>
    <row r="2549" spans="1:8">
      <c r="A2549" s="33" t="s">
        <v>15533</v>
      </c>
      <c r="B2549" s="34" t="b">
        <v>1</v>
      </c>
      <c r="C2549" s="33">
        <f t="shared" si="89"/>
        <v>22</v>
      </c>
      <c r="D2549" s="33" t="s">
        <v>447</v>
      </c>
      <c r="E2549" s="33" t="s">
        <v>15525</v>
      </c>
      <c r="F2549" s="33" t="s">
        <v>15534</v>
      </c>
      <c r="G2549" s="33" t="str">
        <f t="shared" si="90"/>
        <v>충북매곡면</v>
      </c>
      <c r="H2549" s="33" t="s">
        <v>12491</v>
      </c>
    </row>
    <row r="2550" spans="1:8">
      <c r="A2550" s="33" t="s">
        <v>15535</v>
      </c>
      <c r="B2550" s="34" t="b">
        <v>1</v>
      </c>
      <c r="C2550" s="33">
        <f t="shared" si="89"/>
        <v>22</v>
      </c>
      <c r="D2550" s="33" t="s">
        <v>447</v>
      </c>
      <c r="E2550" s="33" t="s">
        <v>15525</v>
      </c>
      <c r="F2550" s="33" t="s">
        <v>15536</v>
      </c>
      <c r="G2550" s="33" t="str">
        <f t="shared" si="90"/>
        <v>충북상촌면</v>
      </c>
      <c r="H2550" s="33" t="s">
        <v>12491</v>
      </c>
    </row>
    <row r="2551" spans="1:8">
      <c r="A2551" s="33" t="s">
        <v>15537</v>
      </c>
      <c r="B2551" s="34" t="b">
        <v>1</v>
      </c>
      <c r="C2551" s="33">
        <f t="shared" si="89"/>
        <v>22</v>
      </c>
      <c r="D2551" s="33" t="s">
        <v>447</v>
      </c>
      <c r="E2551" s="33" t="s">
        <v>15525</v>
      </c>
      <c r="F2551" s="33" t="s">
        <v>15538</v>
      </c>
      <c r="G2551" s="33" t="str">
        <f t="shared" si="90"/>
        <v>충북양강면</v>
      </c>
      <c r="H2551" s="33" t="s">
        <v>12491</v>
      </c>
    </row>
    <row r="2552" spans="1:8">
      <c r="A2552" s="33" t="s">
        <v>15539</v>
      </c>
      <c r="B2552" s="34" t="b">
        <v>1</v>
      </c>
      <c r="C2552" s="33">
        <f t="shared" si="89"/>
        <v>22</v>
      </c>
      <c r="D2552" s="33" t="s">
        <v>447</v>
      </c>
      <c r="E2552" s="33" t="s">
        <v>15525</v>
      </c>
      <c r="F2552" s="33" t="s">
        <v>15540</v>
      </c>
      <c r="G2552" s="33" t="str">
        <f t="shared" si="90"/>
        <v>충북용화면</v>
      </c>
      <c r="H2552" s="33" t="s">
        <v>12491</v>
      </c>
    </row>
    <row r="2553" spans="1:8">
      <c r="A2553" s="33" t="s">
        <v>15541</v>
      </c>
      <c r="B2553" s="34" t="b">
        <v>1</v>
      </c>
      <c r="C2553" s="33">
        <f t="shared" si="89"/>
        <v>22</v>
      </c>
      <c r="D2553" s="33" t="s">
        <v>447</v>
      </c>
      <c r="E2553" s="33" t="s">
        <v>15525</v>
      </c>
      <c r="F2553" s="33" t="s">
        <v>15542</v>
      </c>
      <c r="G2553" s="33" t="str">
        <f t="shared" si="90"/>
        <v>충북학산면</v>
      </c>
      <c r="H2553" s="33" t="s">
        <v>12491</v>
      </c>
    </row>
    <row r="2554" spans="1:8">
      <c r="A2554" s="33" t="s">
        <v>15543</v>
      </c>
      <c r="B2554" s="34" t="b">
        <v>1</v>
      </c>
      <c r="C2554" s="33">
        <f t="shared" si="89"/>
        <v>22</v>
      </c>
      <c r="D2554" s="33" t="s">
        <v>447</v>
      </c>
      <c r="E2554" s="33" t="s">
        <v>15525</v>
      </c>
      <c r="F2554" s="33" t="s">
        <v>15544</v>
      </c>
      <c r="G2554" s="33" t="str">
        <f t="shared" si="90"/>
        <v>충북양산면</v>
      </c>
      <c r="H2554" s="33" t="s">
        <v>12491</v>
      </c>
    </row>
    <row r="2555" spans="1:8">
      <c r="A2555" s="33" t="s">
        <v>15545</v>
      </c>
      <c r="B2555" s="34" t="b">
        <v>1</v>
      </c>
      <c r="C2555" s="33">
        <f t="shared" si="89"/>
        <v>22</v>
      </c>
      <c r="D2555" s="33" t="s">
        <v>447</v>
      </c>
      <c r="E2555" s="33" t="s">
        <v>15525</v>
      </c>
      <c r="F2555" s="33" t="s">
        <v>15546</v>
      </c>
      <c r="G2555" s="33" t="str">
        <f t="shared" si="90"/>
        <v>충북심천면</v>
      </c>
      <c r="H2555" s="33" t="s">
        <v>12491</v>
      </c>
    </row>
    <row r="2556" spans="1:8">
      <c r="A2556" s="33" t="s">
        <v>15547</v>
      </c>
      <c r="B2556" s="34" t="b">
        <v>1</v>
      </c>
      <c r="C2556" s="33">
        <f t="shared" si="89"/>
        <v>22</v>
      </c>
      <c r="D2556" s="33" t="s">
        <v>447</v>
      </c>
      <c r="E2556" s="33" t="s">
        <v>15548</v>
      </c>
      <c r="F2556" s="33" t="s">
        <v>15549</v>
      </c>
      <c r="G2556" s="33" t="str">
        <f t="shared" si="90"/>
        <v>충북증평읍</v>
      </c>
      <c r="H2556" s="33" t="s">
        <v>12491</v>
      </c>
    </row>
    <row r="2557" spans="1:8">
      <c r="A2557" s="33" t="s">
        <v>15550</v>
      </c>
      <c r="B2557" s="34" t="b">
        <v>1</v>
      </c>
      <c r="C2557" s="33">
        <f t="shared" si="89"/>
        <v>22</v>
      </c>
      <c r="D2557" s="33" t="s">
        <v>447</v>
      </c>
      <c r="E2557" s="33" t="s">
        <v>15548</v>
      </c>
      <c r="F2557" s="33" t="s">
        <v>15551</v>
      </c>
      <c r="G2557" s="33" t="str">
        <f t="shared" si="90"/>
        <v>충북도안면</v>
      </c>
      <c r="H2557" s="33" t="s">
        <v>12491</v>
      </c>
    </row>
    <row r="2558" spans="1:8">
      <c r="A2558" s="33" t="s">
        <v>15552</v>
      </c>
      <c r="B2558" s="34" t="b">
        <v>1</v>
      </c>
      <c r="C2558" s="33">
        <f t="shared" si="89"/>
        <v>22</v>
      </c>
      <c r="D2558" s="33" t="s">
        <v>447</v>
      </c>
      <c r="E2558" s="33" t="s">
        <v>15553</v>
      </c>
      <c r="F2558" s="33" t="s">
        <v>15554</v>
      </c>
      <c r="G2558" s="33" t="str">
        <f t="shared" si="90"/>
        <v>충북진천읍</v>
      </c>
      <c r="H2558" s="33" t="s">
        <v>12491</v>
      </c>
    </row>
    <row r="2559" spans="1:8">
      <c r="A2559" s="33" t="s">
        <v>15555</v>
      </c>
      <c r="B2559" s="34" t="b">
        <v>1</v>
      </c>
      <c r="C2559" s="33">
        <f t="shared" si="89"/>
        <v>22</v>
      </c>
      <c r="D2559" s="33" t="s">
        <v>447</v>
      </c>
      <c r="E2559" s="33" t="s">
        <v>15553</v>
      </c>
      <c r="F2559" s="33" t="s">
        <v>15556</v>
      </c>
      <c r="G2559" s="33" t="str">
        <f t="shared" si="90"/>
        <v>충북덕산읍</v>
      </c>
      <c r="H2559" s="33" t="s">
        <v>12491</v>
      </c>
    </row>
    <row r="2560" spans="1:8">
      <c r="A2560" s="33" t="s">
        <v>15557</v>
      </c>
      <c r="B2560" s="34" t="b">
        <v>1</v>
      </c>
      <c r="C2560" s="33">
        <f t="shared" si="89"/>
        <v>22</v>
      </c>
      <c r="D2560" s="33" t="s">
        <v>447</v>
      </c>
      <c r="E2560" s="33" t="s">
        <v>15553</v>
      </c>
      <c r="F2560" s="33" t="s">
        <v>15558</v>
      </c>
      <c r="G2560" s="33" t="str">
        <f t="shared" si="90"/>
        <v>충북초평면</v>
      </c>
      <c r="H2560" s="33" t="s">
        <v>12491</v>
      </c>
    </row>
    <row r="2561" spans="1:8">
      <c r="A2561" s="33" t="s">
        <v>15559</v>
      </c>
      <c r="B2561" s="34" t="b">
        <v>1</v>
      </c>
      <c r="C2561" s="33">
        <f t="shared" si="89"/>
        <v>22</v>
      </c>
      <c r="D2561" s="33" t="s">
        <v>447</v>
      </c>
      <c r="E2561" s="33" t="s">
        <v>15553</v>
      </c>
      <c r="F2561" s="33" t="s">
        <v>15560</v>
      </c>
      <c r="G2561" s="33" t="str">
        <f t="shared" si="90"/>
        <v>충북문백면</v>
      </c>
      <c r="H2561" s="33" t="s">
        <v>12491</v>
      </c>
    </row>
    <row r="2562" spans="1:8">
      <c r="A2562" s="33" t="s">
        <v>15561</v>
      </c>
      <c r="B2562" s="34" t="b">
        <v>1</v>
      </c>
      <c r="C2562" s="33">
        <f t="shared" ref="C2562:C2625" si="91">_xlfn.XLOOKUP(D2562,I:I,J:J)</f>
        <v>22</v>
      </c>
      <c r="D2562" s="33" t="s">
        <v>447</v>
      </c>
      <c r="E2562" s="33" t="s">
        <v>15553</v>
      </c>
      <c r="F2562" s="33" t="s">
        <v>15562</v>
      </c>
      <c r="G2562" s="33" t="str">
        <f t="shared" si="90"/>
        <v>충북백곡면</v>
      </c>
      <c r="H2562" s="33" t="s">
        <v>12491</v>
      </c>
    </row>
    <row r="2563" spans="1:8">
      <c r="A2563" s="33" t="s">
        <v>15563</v>
      </c>
      <c r="B2563" s="34" t="b">
        <v>1</v>
      </c>
      <c r="C2563" s="33">
        <f t="shared" si="91"/>
        <v>22</v>
      </c>
      <c r="D2563" s="33" t="s">
        <v>447</v>
      </c>
      <c r="E2563" s="33" t="s">
        <v>15553</v>
      </c>
      <c r="F2563" s="33" t="s">
        <v>15564</v>
      </c>
      <c r="G2563" s="33" t="str">
        <f t="shared" si="90"/>
        <v>충북이월면</v>
      </c>
      <c r="H2563" s="33" t="s">
        <v>12491</v>
      </c>
    </row>
    <row r="2564" spans="1:8">
      <c r="A2564" s="33" t="s">
        <v>15565</v>
      </c>
      <c r="B2564" s="34" t="b">
        <v>1</v>
      </c>
      <c r="C2564" s="33">
        <f t="shared" si="91"/>
        <v>22</v>
      </c>
      <c r="D2564" s="33" t="s">
        <v>447</v>
      </c>
      <c r="E2564" s="33" t="s">
        <v>15553</v>
      </c>
      <c r="F2564" s="33" t="s">
        <v>15566</v>
      </c>
      <c r="G2564" s="33" t="str">
        <f t="shared" si="90"/>
        <v>충북광혜원면</v>
      </c>
      <c r="H2564" s="33" t="s">
        <v>12491</v>
      </c>
    </row>
    <row r="2565" spans="1:8">
      <c r="A2565" s="33" t="s">
        <v>15567</v>
      </c>
      <c r="B2565" s="34" t="b">
        <v>1</v>
      </c>
      <c r="C2565" s="33">
        <f t="shared" si="91"/>
        <v>22</v>
      </c>
      <c r="D2565" s="33" t="s">
        <v>447</v>
      </c>
      <c r="E2565" s="33" t="s">
        <v>15568</v>
      </c>
      <c r="F2565" s="33" t="s">
        <v>15569</v>
      </c>
      <c r="G2565" s="33" t="str">
        <f t="shared" si="90"/>
        <v>충북괴산읍</v>
      </c>
      <c r="H2565" s="33" t="s">
        <v>12491</v>
      </c>
    </row>
    <row r="2566" spans="1:8">
      <c r="A2566" s="33" t="s">
        <v>15570</v>
      </c>
      <c r="B2566" s="34" t="b">
        <v>1</v>
      </c>
      <c r="C2566" s="33">
        <f t="shared" si="91"/>
        <v>22</v>
      </c>
      <c r="D2566" s="33" t="s">
        <v>447</v>
      </c>
      <c r="E2566" s="33" t="s">
        <v>15568</v>
      </c>
      <c r="F2566" s="33" t="s">
        <v>15571</v>
      </c>
      <c r="G2566" s="33" t="str">
        <f t="shared" si="90"/>
        <v>충북감물면</v>
      </c>
      <c r="H2566" s="33" t="s">
        <v>12491</v>
      </c>
    </row>
    <row r="2567" spans="1:8">
      <c r="A2567" s="33" t="s">
        <v>15572</v>
      </c>
      <c r="B2567" s="34" t="b">
        <v>1</v>
      </c>
      <c r="C2567" s="33">
        <f t="shared" si="91"/>
        <v>22</v>
      </c>
      <c r="D2567" s="33" t="s">
        <v>447</v>
      </c>
      <c r="E2567" s="33" t="s">
        <v>15568</v>
      </c>
      <c r="F2567" s="33" t="s">
        <v>15573</v>
      </c>
      <c r="G2567" s="33" t="str">
        <f t="shared" si="90"/>
        <v>충북장연면</v>
      </c>
      <c r="H2567" s="33" t="s">
        <v>12491</v>
      </c>
    </row>
    <row r="2568" spans="1:8">
      <c r="A2568" s="33" t="s">
        <v>15574</v>
      </c>
      <c r="B2568" s="34" t="b">
        <v>1</v>
      </c>
      <c r="C2568" s="33">
        <f t="shared" si="91"/>
        <v>22</v>
      </c>
      <c r="D2568" s="33" t="s">
        <v>447</v>
      </c>
      <c r="E2568" s="33" t="s">
        <v>15568</v>
      </c>
      <c r="F2568" s="33" t="s">
        <v>15575</v>
      </c>
      <c r="G2568" s="33" t="str">
        <f t="shared" si="90"/>
        <v>충북연풍면</v>
      </c>
      <c r="H2568" s="33" t="s">
        <v>12491</v>
      </c>
    </row>
    <row r="2569" spans="1:8">
      <c r="A2569" s="33" t="s">
        <v>15576</v>
      </c>
      <c r="B2569" s="34" t="b">
        <v>1</v>
      </c>
      <c r="C2569" s="33">
        <f t="shared" si="91"/>
        <v>22</v>
      </c>
      <c r="D2569" s="33" t="s">
        <v>447</v>
      </c>
      <c r="E2569" s="33" t="s">
        <v>15568</v>
      </c>
      <c r="F2569" s="33" t="s">
        <v>15577</v>
      </c>
      <c r="G2569" s="33" t="str">
        <f t="shared" si="90"/>
        <v>충북칠성면</v>
      </c>
      <c r="H2569" s="33" t="s">
        <v>12491</v>
      </c>
    </row>
    <row r="2570" spans="1:8">
      <c r="A2570" s="33" t="s">
        <v>15578</v>
      </c>
      <c r="B2570" s="34" t="b">
        <v>1</v>
      </c>
      <c r="C2570" s="33">
        <f t="shared" si="91"/>
        <v>22</v>
      </c>
      <c r="D2570" s="33" t="s">
        <v>447</v>
      </c>
      <c r="E2570" s="33" t="s">
        <v>15568</v>
      </c>
      <c r="F2570" s="33" t="s">
        <v>15579</v>
      </c>
      <c r="G2570" s="33" t="str">
        <f t="shared" si="90"/>
        <v>충북문광면</v>
      </c>
      <c r="H2570" s="33" t="s">
        <v>12491</v>
      </c>
    </row>
    <row r="2571" spans="1:8">
      <c r="A2571" s="33" t="s">
        <v>15580</v>
      </c>
      <c r="B2571" s="34" t="b">
        <v>1</v>
      </c>
      <c r="C2571" s="33">
        <f t="shared" si="91"/>
        <v>22</v>
      </c>
      <c r="D2571" s="33" t="s">
        <v>447</v>
      </c>
      <c r="E2571" s="33" t="s">
        <v>15568</v>
      </c>
      <c r="F2571" s="33" t="s">
        <v>15581</v>
      </c>
      <c r="G2571" s="33" t="str">
        <f t="shared" si="90"/>
        <v>충북청천면</v>
      </c>
      <c r="H2571" s="33" t="s">
        <v>12491</v>
      </c>
    </row>
    <row r="2572" spans="1:8">
      <c r="A2572" s="33" t="s">
        <v>15582</v>
      </c>
      <c r="B2572" s="34" t="b">
        <v>1</v>
      </c>
      <c r="C2572" s="33">
        <f t="shared" si="91"/>
        <v>22</v>
      </c>
      <c r="D2572" s="33" t="s">
        <v>447</v>
      </c>
      <c r="E2572" s="33" t="s">
        <v>15568</v>
      </c>
      <c r="F2572" s="33" t="s">
        <v>15583</v>
      </c>
      <c r="G2572" s="33" t="str">
        <f t="shared" si="90"/>
        <v>충북청안면</v>
      </c>
      <c r="H2572" s="33" t="s">
        <v>12491</v>
      </c>
    </row>
    <row r="2573" spans="1:8">
      <c r="A2573" s="33" t="s">
        <v>15584</v>
      </c>
      <c r="B2573" s="34" t="b">
        <v>1</v>
      </c>
      <c r="C2573" s="33">
        <f t="shared" si="91"/>
        <v>22</v>
      </c>
      <c r="D2573" s="33" t="s">
        <v>447</v>
      </c>
      <c r="E2573" s="33" t="s">
        <v>15568</v>
      </c>
      <c r="F2573" s="33" t="s">
        <v>15585</v>
      </c>
      <c r="G2573" s="33" t="str">
        <f t="shared" si="90"/>
        <v>충북사리면</v>
      </c>
      <c r="H2573" s="33" t="s">
        <v>12491</v>
      </c>
    </row>
    <row r="2574" spans="1:8">
      <c r="A2574" s="33" t="s">
        <v>15586</v>
      </c>
      <c r="B2574" s="34" t="b">
        <v>1</v>
      </c>
      <c r="C2574" s="33">
        <f t="shared" si="91"/>
        <v>22</v>
      </c>
      <c r="D2574" s="33" t="s">
        <v>447</v>
      </c>
      <c r="E2574" s="33" t="s">
        <v>15568</v>
      </c>
      <c r="F2574" s="33" t="s">
        <v>15587</v>
      </c>
      <c r="G2574" s="33" t="str">
        <f t="shared" si="90"/>
        <v>충북소수면</v>
      </c>
      <c r="H2574" s="33" t="s">
        <v>12491</v>
      </c>
    </row>
    <row r="2575" spans="1:8">
      <c r="A2575" s="33" t="s">
        <v>15588</v>
      </c>
      <c r="B2575" s="34" t="b">
        <v>1</v>
      </c>
      <c r="C2575" s="33">
        <f t="shared" si="91"/>
        <v>22</v>
      </c>
      <c r="D2575" s="33" t="s">
        <v>447</v>
      </c>
      <c r="E2575" s="33" t="s">
        <v>15568</v>
      </c>
      <c r="F2575" s="33" t="s">
        <v>15589</v>
      </c>
      <c r="G2575" s="33" t="str">
        <f t="shared" si="90"/>
        <v>충북불정면</v>
      </c>
      <c r="H2575" s="33" t="s">
        <v>12491</v>
      </c>
    </row>
    <row r="2576" spans="1:8">
      <c r="A2576" s="33" t="s">
        <v>15590</v>
      </c>
      <c r="B2576" s="34" t="b">
        <v>1</v>
      </c>
      <c r="C2576" s="33">
        <f t="shared" si="91"/>
        <v>22</v>
      </c>
      <c r="D2576" s="33" t="s">
        <v>447</v>
      </c>
      <c r="E2576" s="33" t="s">
        <v>8464</v>
      </c>
      <c r="F2576" s="33" t="s">
        <v>15591</v>
      </c>
      <c r="G2576" s="33" t="str">
        <f t="shared" si="90"/>
        <v>충북음성읍</v>
      </c>
      <c r="H2576" s="33" t="s">
        <v>12491</v>
      </c>
    </row>
    <row r="2577" spans="1:8">
      <c r="A2577" s="33" t="s">
        <v>15592</v>
      </c>
      <c r="B2577" s="34" t="b">
        <v>1</v>
      </c>
      <c r="C2577" s="33">
        <f t="shared" si="91"/>
        <v>22</v>
      </c>
      <c r="D2577" s="33" t="s">
        <v>447</v>
      </c>
      <c r="E2577" s="33" t="s">
        <v>8464</v>
      </c>
      <c r="F2577" s="33" t="s">
        <v>15593</v>
      </c>
      <c r="G2577" s="33" t="str">
        <f t="shared" si="90"/>
        <v>충북금왕읍</v>
      </c>
      <c r="H2577" s="33" t="s">
        <v>12491</v>
      </c>
    </row>
    <row r="2578" spans="1:8">
      <c r="A2578" s="33" t="s">
        <v>15594</v>
      </c>
      <c r="B2578" s="34" t="b">
        <v>1</v>
      </c>
      <c r="C2578" s="33">
        <f t="shared" si="91"/>
        <v>22</v>
      </c>
      <c r="D2578" s="33" t="s">
        <v>447</v>
      </c>
      <c r="E2578" s="33" t="s">
        <v>8464</v>
      </c>
      <c r="F2578" s="33" t="s">
        <v>15595</v>
      </c>
      <c r="G2578" s="33" t="str">
        <f t="shared" si="90"/>
        <v>충북소이면</v>
      </c>
      <c r="H2578" s="33" t="s">
        <v>12491</v>
      </c>
    </row>
    <row r="2579" spans="1:8">
      <c r="A2579" s="33" t="s">
        <v>15596</v>
      </c>
      <c r="B2579" s="34" t="b">
        <v>1</v>
      </c>
      <c r="C2579" s="33">
        <f t="shared" si="91"/>
        <v>22</v>
      </c>
      <c r="D2579" s="33" t="s">
        <v>447</v>
      </c>
      <c r="E2579" s="33" t="s">
        <v>8464</v>
      </c>
      <c r="F2579" s="33" t="s">
        <v>15597</v>
      </c>
      <c r="G2579" s="33" t="str">
        <f t="shared" si="90"/>
        <v>충북원남면</v>
      </c>
      <c r="H2579" s="33" t="s">
        <v>12491</v>
      </c>
    </row>
    <row r="2580" spans="1:8">
      <c r="A2580" s="33" t="s">
        <v>15598</v>
      </c>
      <c r="B2580" s="34" t="b">
        <v>1</v>
      </c>
      <c r="C2580" s="33">
        <f t="shared" si="91"/>
        <v>22</v>
      </c>
      <c r="D2580" s="33" t="s">
        <v>447</v>
      </c>
      <c r="E2580" s="33" t="s">
        <v>8464</v>
      </c>
      <c r="F2580" s="33" t="s">
        <v>15599</v>
      </c>
      <c r="G2580" s="33" t="str">
        <f t="shared" si="90"/>
        <v>충북맹동면</v>
      </c>
      <c r="H2580" s="33" t="s">
        <v>12491</v>
      </c>
    </row>
    <row r="2581" spans="1:8">
      <c r="A2581" s="33" t="s">
        <v>15600</v>
      </c>
      <c r="B2581" s="34" t="b">
        <v>1</v>
      </c>
      <c r="C2581" s="33">
        <f t="shared" si="91"/>
        <v>22</v>
      </c>
      <c r="D2581" s="33" t="s">
        <v>447</v>
      </c>
      <c r="E2581" s="33" t="s">
        <v>8464</v>
      </c>
      <c r="F2581" s="33" t="s">
        <v>15601</v>
      </c>
      <c r="G2581" s="33" t="str">
        <f t="shared" si="90"/>
        <v>충북대소면</v>
      </c>
      <c r="H2581" s="33" t="s">
        <v>12491</v>
      </c>
    </row>
    <row r="2582" spans="1:8">
      <c r="A2582" s="33" t="s">
        <v>15602</v>
      </c>
      <c r="B2582" s="34" t="b">
        <v>1</v>
      </c>
      <c r="C2582" s="33">
        <f t="shared" si="91"/>
        <v>22</v>
      </c>
      <c r="D2582" s="33" t="s">
        <v>447</v>
      </c>
      <c r="E2582" s="33" t="s">
        <v>8464</v>
      </c>
      <c r="F2582" s="33" t="s">
        <v>15603</v>
      </c>
      <c r="G2582" s="33" t="str">
        <f t="shared" si="90"/>
        <v>충북삼성면</v>
      </c>
      <c r="H2582" s="33" t="s">
        <v>12491</v>
      </c>
    </row>
    <row r="2583" spans="1:8">
      <c r="A2583" s="33" t="s">
        <v>15604</v>
      </c>
      <c r="B2583" s="34" t="b">
        <v>1</v>
      </c>
      <c r="C2583" s="33">
        <f t="shared" si="91"/>
        <v>22</v>
      </c>
      <c r="D2583" s="33" t="s">
        <v>447</v>
      </c>
      <c r="E2583" s="33" t="s">
        <v>8464</v>
      </c>
      <c r="F2583" s="33" t="s">
        <v>15605</v>
      </c>
      <c r="G2583" s="33" t="str">
        <f t="shared" si="90"/>
        <v>충북생극면</v>
      </c>
      <c r="H2583" s="33" t="s">
        <v>12491</v>
      </c>
    </row>
    <row r="2584" spans="1:8">
      <c r="A2584" s="33" t="s">
        <v>15606</v>
      </c>
      <c r="B2584" s="34" t="b">
        <v>1</v>
      </c>
      <c r="C2584" s="33">
        <f t="shared" si="91"/>
        <v>22</v>
      </c>
      <c r="D2584" s="33" t="s">
        <v>447</v>
      </c>
      <c r="E2584" s="33" t="s">
        <v>8464</v>
      </c>
      <c r="F2584" s="33" t="s">
        <v>15607</v>
      </c>
      <c r="G2584" s="33" t="str">
        <f t="shared" si="90"/>
        <v>충북감곡면</v>
      </c>
      <c r="H2584" s="33" t="s">
        <v>12491</v>
      </c>
    </row>
    <row r="2585" spans="1:8">
      <c r="A2585" s="33" t="s">
        <v>15608</v>
      </c>
      <c r="B2585" s="34" t="b">
        <v>1</v>
      </c>
      <c r="C2585" s="33">
        <f t="shared" si="91"/>
        <v>22</v>
      </c>
      <c r="D2585" s="33" t="s">
        <v>447</v>
      </c>
      <c r="E2585" s="33" t="s">
        <v>15609</v>
      </c>
      <c r="F2585" s="33" t="s">
        <v>15610</v>
      </c>
      <c r="G2585" s="33" t="str">
        <f t="shared" si="90"/>
        <v>충북단양읍</v>
      </c>
      <c r="H2585" s="33" t="s">
        <v>12491</v>
      </c>
    </row>
    <row r="2586" spans="1:8">
      <c r="A2586" s="33" t="s">
        <v>15611</v>
      </c>
      <c r="B2586" s="34" t="b">
        <v>1</v>
      </c>
      <c r="C2586" s="33">
        <f t="shared" si="91"/>
        <v>22</v>
      </c>
      <c r="D2586" s="33" t="s">
        <v>447</v>
      </c>
      <c r="E2586" s="33" t="s">
        <v>15609</v>
      </c>
      <c r="F2586" s="33" t="s">
        <v>15612</v>
      </c>
      <c r="G2586" s="33" t="str">
        <f t="shared" si="90"/>
        <v>충북매포읍</v>
      </c>
      <c r="H2586" s="33" t="s">
        <v>12491</v>
      </c>
    </row>
    <row r="2587" spans="1:8">
      <c r="A2587" s="33" t="s">
        <v>15613</v>
      </c>
      <c r="B2587" s="34" t="b">
        <v>1</v>
      </c>
      <c r="C2587" s="33">
        <f t="shared" si="91"/>
        <v>22</v>
      </c>
      <c r="D2587" s="33" t="s">
        <v>447</v>
      </c>
      <c r="E2587" s="33" t="s">
        <v>15609</v>
      </c>
      <c r="F2587" s="33" t="s">
        <v>15614</v>
      </c>
      <c r="G2587" s="33" t="str">
        <f t="shared" si="90"/>
        <v>충북대강면</v>
      </c>
      <c r="H2587" s="33" t="s">
        <v>12491</v>
      </c>
    </row>
    <row r="2588" spans="1:8">
      <c r="A2588" s="33" t="s">
        <v>15615</v>
      </c>
      <c r="B2588" s="34" t="b">
        <v>1</v>
      </c>
      <c r="C2588" s="33">
        <f t="shared" si="91"/>
        <v>22</v>
      </c>
      <c r="D2588" s="33" t="s">
        <v>447</v>
      </c>
      <c r="E2588" s="33" t="s">
        <v>15609</v>
      </c>
      <c r="F2588" s="33" t="s">
        <v>15616</v>
      </c>
      <c r="G2588" s="33" t="str">
        <f t="shared" si="90"/>
        <v>충북가곡면</v>
      </c>
      <c r="H2588" s="33" t="s">
        <v>12491</v>
      </c>
    </row>
    <row r="2589" spans="1:8">
      <c r="A2589" s="33" t="s">
        <v>15617</v>
      </c>
      <c r="B2589" s="34" t="b">
        <v>1</v>
      </c>
      <c r="C2589" s="33">
        <f t="shared" si="91"/>
        <v>22</v>
      </c>
      <c r="D2589" s="33" t="s">
        <v>447</v>
      </c>
      <c r="E2589" s="33" t="s">
        <v>15609</v>
      </c>
      <c r="F2589" s="33" t="s">
        <v>15618</v>
      </c>
      <c r="G2589" s="33" t="str">
        <f t="shared" si="90"/>
        <v>충북영춘면</v>
      </c>
      <c r="H2589" s="33" t="s">
        <v>12491</v>
      </c>
    </row>
    <row r="2590" spans="1:8">
      <c r="A2590" s="33" t="s">
        <v>15619</v>
      </c>
      <c r="B2590" s="34" t="b">
        <v>1</v>
      </c>
      <c r="C2590" s="33">
        <f t="shared" si="91"/>
        <v>22</v>
      </c>
      <c r="D2590" s="33" t="s">
        <v>447</v>
      </c>
      <c r="E2590" s="33" t="s">
        <v>15609</v>
      </c>
      <c r="F2590" s="33" t="s">
        <v>15620</v>
      </c>
      <c r="G2590" s="33" t="str">
        <f t="shared" si="90"/>
        <v>충북어상천면</v>
      </c>
      <c r="H2590" s="33" t="s">
        <v>12491</v>
      </c>
    </row>
    <row r="2591" spans="1:8">
      <c r="A2591" s="33" t="s">
        <v>15621</v>
      </c>
      <c r="B2591" s="34" t="b">
        <v>1</v>
      </c>
      <c r="C2591" s="33">
        <f t="shared" si="91"/>
        <v>22</v>
      </c>
      <c r="D2591" s="33" t="s">
        <v>447</v>
      </c>
      <c r="E2591" s="33" t="s">
        <v>15609</v>
      </c>
      <c r="F2591" s="33" t="s">
        <v>14734</v>
      </c>
      <c r="G2591" s="33" t="str">
        <f t="shared" si="90"/>
        <v>충북적성면</v>
      </c>
      <c r="H2591" s="33" t="s">
        <v>12491</v>
      </c>
    </row>
    <row r="2592" spans="1:8">
      <c r="A2592" s="33" t="s">
        <v>15622</v>
      </c>
      <c r="B2592" s="34" t="b">
        <v>1</v>
      </c>
      <c r="C2592" s="33">
        <f t="shared" si="91"/>
        <v>22</v>
      </c>
      <c r="D2592" s="33" t="s">
        <v>447</v>
      </c>
      <c r="E2592" s="33" t="s">
        <v>15609</v>
      </c>
      <c r="F2592" s="33" t="s">
        <v>15623</v>
      </c>
      <c r="G2592" s="33" t="str">
        <f t="shared" si="90"/>
        <v>충북단성면</v>
      </c>
      <c r="H2592" s="33" t="s">
        <v>12491</v>
      </c>
    </row>
    <row r="2593" spans="1:8">
      <c r="A2593" s="33" t="s">
        <v>15624</v>
      </c>
      <c r="B2593" s="34" t="b">
        <v>1</v>
      </c>
      <c r="C2593" s="33">
        <f t="shared" si="91"/>
        <v>23</v>
      </c>
      <c r="D2593" s="33" t="s">
        <v>1284</v>
      </c>
      <c r="E2593" s="33" t="s">
        <v>1295</v>
      </c>
      <c r="F2593" s="33" t="s">
        <v>11451</v>
      </c>
      <c r="G2593" s="33" t="str">
        <f t="shared" si="90"/>
        <v>충남대흥동</v>
      </c>
      <c r="H2593" s="33" t="s">
        <v>10781</v>
      </c>
    </row>
    <row r="2594" spans="1:8">
      <c r="A2594" s="33" t="s">
        <v>15625</v>
      </c>
      <c r="B2594" s="34" t="b">
        <v>1</v>
      </c>
      <c r="C2594" s="33">
        <f t="shared" si="91"/>
        <v>23</v>
      </c>
      <c r="D2594" s="33" t="s">
        <v>1284</v>
      </c>
      <c r="E2594" s="33" t="s">
        <v>1295</v>
      </c>
      <c r="F2594" s="33" t="s">
        <v>15626</v>
      </c>
      <c r="G2594" s="33" t="str">
        <f t="shared" si="90"/>
        <v>충남성황동</v>
      </c>
      <c r="H2594" s="33" t="s">
        <v>10781</v>
      </c>
    </row>
    <row r="2595" spans="1:8">
      <c r="A2595" s="33" t="s">
        <v>15627</v>
      </c>
      <c r="B2595" s="34" t="b">
        <v>1</v>
      </c>
      <c r="C2595" s="33">
        <f t="shared" si="91"/>
        <v>23</v>
      </c>
      <c r="D2595" s="33" t="s">
        <v>1284</v>
      </c>
      <c r="E2595" s="33" t="s">
        <v>1295</v>
      </c>
      <c r="F2595" s="33" t="s">
        <v>12142</v>
      </c>
      <c r="G2595" s="33" t="str">
        <f t="shared" si="90"/>
        <v>충남문화동</v>
      </c>
      <c r="H2595" s="33" t="s">
        <v>10781</v>
      </c>
    </row>
    <row r="2596" spans="1:8">
      <c r="A2596" s="33" t="s">
        <v>15628</v>
      </c>
      <c r="B2596" s="34" t="b">
        <v>1</v>
      </c>
      <c r="C2596" s="33">
        <f t="shared" si="91"/>
        <v>23</v>
      </c>
      <c r="D2596" s="33" t="s">
        <v>1284</v>
      </c>
      <c r="E2596" s="33" t="s">
        <v>1295</v>
      </c>
      <c r="F2596" s="33" t="s">
        <v>10822</v>
      </c>
      <c r="G2596" s="33" t="str">
        <f t="shared" ref="G2596:G2659" si="92">D2596&amp;F2596</f>
        <v>충남사직동</v>
      </c>
      <c r="H2596" s="33" t="s">
        <v>10781</v>
      </c>
    </row>
    <row r="2597" spans="1:8">
      <c r="A2597" s="33" t="s">
        <v>15629</v>
      </c>
      <c r="B2597" s="34" t="b">
        <v>1</v>
      </c>
      <c r="C2597" s="33">
        <f t="shared" si="91"/>
        <v>23</v>
      </c>
      <c r="D2597" s="33" t="s">
        <v>1284</v>
      </c>
      <c r="E2597" s="33" t="s">
        <v>1295</v>
      </c>
      <c r="F2597" s="33" t="s">
        <v>15630</v>
      </c>
      <c r="G2597" s="33" t="str">
        <f t="shared" si="92"/>
        <v>충남영성동</v>
      </c>
      <c r="H2597" s="33" t="s">
        <v>10781</v>
      </c>
    </row>
    <row r="2598" spans="1:8">
      <c r="A2598" s="33" t="s">
        <v>15631</v>
      </c>
      <c r="B2598" s="34" t="b">
        <v>1</v>
      </c>
      <c r="C2598" s="33">
        <f t="shared" si="91"/>
        <v>23</v>
      </c>
      <c r="D2598" s="33" t="s">
        <v>1284</v>
      </c>
      <c r="E2598" s="33" t="s">
        <v>1295</v>
      </c>
      <c r="F2598" s="33" t="s">
        <v>13021</v>
      </c>
      <c r="G2598" s="33" t="str">
        <f t="shared" si="92"/>
        <v>충남오룡동</v>
      </c>
      <c r="H2598" s="33" t="s">
        <v>10781</v>
      </c>
    </row>
    <row r="2599" spans="1:8">
      <c r="A2599" s="33" t="s">
        <v>15632</v>
      </c>
      <c r="B2599" s="34" t="b">
        <v>1</v>
      </c>
      <c r="C2599" s="33">
        <f t="shared" si="91"/>
        <v>23</v>
      </c>
      <c r="D2599" s="33" t="s">
        <v>1284</v>
      </c>
      <c r="E2599" s="33" t="s">
        <v>1295</v>
      </c>
      <c r="F2599" s="33" t="s">
        <v>15633</v>
      </c>
      <c r="G2599" s="33" t="str">
        <f t="shared" si="92"/>
        <v>충남원성동</v>
      </c>
      <c r="H2599" s="33" t="s">
        <v>10781</v>
      </c>
    </row>
    <row r="2600" spans="1:8">
      <c r="A2600" s="33" t="s">
        <v>15634</v>
      </c>
      <c r="B2600" s="34" t="b">
        <v>1</v>
      </c>
      <c r="C2600" s="33">
        <f t="shared" si="91"/>
        <v>23</v>
      </c>
      <c r="D2600" s="33" t="s">
        <v>1284</v>
      </c>
      <c r="E2600" s="33" t="s">
        <v>1295</v>
      </c>
      <c r="F2600" s="33" t="s">
        <v>13371</v>
      </c>
      <c r="G2600" s="33" t="str">
        <f t="shared" si="92"/>
        <v>충남구성동</v>
      </c>
      <c r="H2600" s="33" t="s">
        <v>10781</v>
      </c>
    </row>
    <row r="2601" spans="1:8">
      <c r="A2601" s="33" t="s">
        <v>15635</v>
      </c>
      <c r="B2601" s="34" t="b">
        <v>1</v>
      </c>
      <c r="C2601" s="33">
        <f t="shared" si="91"/>
        <v>23</v>
      </c>
      <c r="D2601" s="33" t="s">
        <v>1284</v>
      </c>
      <c r="E2601" s="33" t="s">
        <v>1295</v>
      </c>
      <c r="F2601" s="33" t="s">
        <v>15636</v>
      </c>
      <c r="G2601" s="33" t="str">
        <f t="shared" si="92"/>
        <v>충남청수동</v>
      </c>
      <c r="H2601" s="33" t="s">
        <v>10781</v>
      </c>
    </row>
    <row r="2602" spans="1:8">
      <c r="A2602" s="33" t="s">
        <v>15637</v>
      </c>
      <c r="B2602" s="34" t="b">
        <v>1</v>
      </c>
      <c r="C2602" s="33">
        <f t="shared" si="91"/>
        <v>23</v>
      </c>
      <c r="D2602" s="33" t="s">
        <v>1284</v>
      </c>
      <c r="E2602" s="33" t="s">
        <v>1295</v>
      </c>
      <c r="F2602" s="33" t="s">
        <v>15638</v>
      </c>
      <c r="G2602" s="33" t="str">
        <f t="shared" si="92"/>
        <v>충남삼룡동</v>
      </c>
      <c r="H2602" s="33" t="s">
        <v>10781</v>
      </c>
    </row>
    <row r="2603" spans="1:8">
      <c r="A2603" s="33" t="s">
        <v>15639</v>
      </c>
      <c r="B2603" s="34" t="b">
        <v>1</v>
      </c>
      <c r="C2603" s="33">
        <f t="shared" si="91"/>
        <v>23</v>
      </c>
      <c r="D2603" s="33" t="s">
        <v>1284</v>
      </c>
      <c r="E2603" s="33" t="s">
        <v>1295</v>
      </c>
      <c r="F2603" s="33" t="s">
        <v>15640</v>
      </c>
      <c r="G2603" s="33" t="str">
        <f t="shared" si="92"/>
        <v>충남청당동</v>
      </c>
      <c r="H2603" s="33" t="s">
        <v>10781</v>
      </c>
    </row>
    <row r="2604" spans="1:8">
      <c r="A2604" s="33" t="s">
        <v>15641</v>
      </c>
      <c r="B2604" s="34" t="b">
        <v>1</v>
      </c>
      <c r="C2604" s="33">
        <f t="shared" si="91"/>
        <v>23</v>
      </c>
      <c r="D2604" s="33" t="s">
        <v>1284</v>
      </c>
      <c r="E2604" s="33" t="s">
        <v>1295</v>
      </c>
      <c r="F2604" s="33" t="s">
        <v>15642</v>
      </c>
      <c r="G2604" s="33" t="str">
        <f t="shared" si="92"/>
        <v>충남유량동</v>
      </c>
      <c r="H2604" s="33" t="s">
        <v>10781</v>
      </c>
    </row>
    <row r="2605" spans="1:8">
      <c r="A2605" s="33" t="s">
        <v>15643</v>
      </c>
      <c r="B2605" s="34" t="b">
        <v>1</v>
      </c>
      <c r="C2605" s="33">
        <f t="shared" si="91"/>
        <v>23</v>
      </c>
      <c r="D2605" s="33" t="s">
        <v>1284</v>
      </c>
      <c r="E2605" s="33" t="s">
        <v>1295</v>
      </c>
      <c r="F2605" s="33" t="s">
        <v>13347</v>
      </c>
      <c r="G2605" s="33" t="str">
        <f t="shared" si="92"/>
        <v>충남봉명동</v>
      </c>
      <c r="H2605" s="33" t="s">
        <v>10781</v>
      </c>
    </row>
    <row r="2606" spans="1:8">
      <c r="A2606" s="33" t="s">
        <v>15644</v>
      </c>
      <c r="B2606" s="34" t="b">
        <v>1</v>
      </c>
      <c r="C2606" s="33">
        <f t="shared" si="91"/>
        <v>23</v>
      </c>
      <c r="D2606" s="33" t="s">
        <v>1284</v>
      </c>
      <c r="E2606" s="33" t="s">
        <v>1295</v>
      </c>
      <c r="F2606" s="33" t="s">
        <v>15645</v>
      </c>
      <c r="G2606" s="33" t="str">
        <f t="shared" si="92"/>
        <v>충남다가동</v>
      </c>
      <c r="H2606" s="33" t="s">
        <v>10781</v>
      </c>
    </row>
    <row r="2607" spans="1:8">
      <c r="A2607" s="33" t="s">
        <v>15646</v>
      </c>
      <c r="B2607" s="34" t="b">
        <v>1</v>
      </c>
      <c r="C2607" s="33">
        <f t="shared" si="91"/>
        <v>23</v>
      </c>
      <c r="D2607" s="33" t="s">
        <v>1284</v>
      </c>
      <c r="E2607" s="33" t="s">
        <v>1295</v>
      </c>
      <c r="F2607" s="33" t="s">
        <v>13112</v>
      </c>
      <c r="G2607" s="33" t="str">
        <f t="shared" si="92"/>
        <v>충남용곡동</v>
      </c>
      <c r="H2607" s="33" t="s">
        <v>10781</v>
      </c>
    </row>
    <row r="2608" spans="1:8">
      <c r="A2608" s="33" t="s">
        <v>15647</v>
      </c>
      <c r="B2608" s="34" t="b">
        <v>1</v>
      </c>
      <c r="C2608" s="33">
        <f t="shared" si="91"/>
        <v>23</v>
      </c>
      <c r="D2608" s="33" t="s">
        <v>1284</v>
      </c>
      <c r="E2608" s="33" t="s">
        <v>1295</v>
      </c>
      <c r="F2608" s="33" t="s">
        <v>15648</v>
      </c>
      <c r="G2608" s="33" t="str">
        <f t="shared" si="92"/>
        <v>충남신방동</v>
      </c>
      <c r="H2608" s="33" t="s">
        <v>10781</v>
      </c>
    </row>
    <row r="2609" spans="1:8">
      <c r="A2609" s="33" t="s">
        <v>15649</v>
      </c>
      <c r="B2609" s="34" t="b">
        <v>1</v>
      </c>
      <c r="C2609" s="33">
        <f t="shared" si="91"/>
        <v>23</v>
      </c>
      <c r="D2609" s="33" t="s">
        <v>1284</v>
      </c>
      <c r="E2609" s="33" t="s">
        <v>1295</v>
      </c>
      <c r="F2609" s="33" t="s">
        <v>15650</v>
      </c>
      <c r="G2609" s="33" t="str">
        <f t="shared" si="92"/>
        <v>충남쌍용동</v>
      </c>
      <c r="H2609" s="33" t="s">
        <v>10781</v>
      </c>
    </row>
    <row r="2610" spans="1:8">
      <c r="A2610" s="33" t="s">
        <v>15651</v>
      </c>
      <c r="B2610" s="34" t="b">
        <v>1</v>
      </c>
      <c r="C2610" s="33">
        <f t="shared" si="91"/>
        <v>23</v>
      </c>
      <c r="D2610" s="33" t="s">
        <v>1284</v>
      </c>
      <c r="E2610" s="33" t="s">
        <v>1295</v>
      </c>
      <c r="F2610" s="33" t="s">
        <v>15652</v>
      </c>
      <c r="G2610" s="33" t="str">
        <f t="shared" si="92"/>
        <v>충남신부동</v>
      </c>
      <c r="H2610" s="33" t="s">
        <v>10781</v>
      </c>
    </row>
    <row r="2611" spans="1:8">
      <c r="A2611" s="33" t="s">
        <v>15653</v>
      </c>
      <c r="B2611" s="34" t="b">
        <v>1</v>
      </c>
      <c r="C2611" s="33">
        <f t="shared" si="91"/>
        <v>23</v>
      </c>
      <c r="D2611" s="33" t="s">
        <v>1284</v>
      </c>
      <c r="E2611" s="33" t="s">
        <v>1295</v>
      </c>
      <c r="F2611" s="33" t="s">
        <v>15654</v>
      </c>
      <c r="G2611" s="33" t="str">
        <f t="shared" si="92"/>
        <v>충남안서동</v>
      </c>
      <c r="H2611" s="33" t="s">
        <v>10781</v>
      </c>
    </row>
    <row r="2612" spans="1:8">
      <c r="A2612" s="33" t="s">
        <v>15655</v>
      </c>
      <c r="B2612" s="34" t="b">
        <v>1</v>
      </c>
      <c r="C2612" s="33">
        <f t="shared" si="91"/>
        <v>23</v>
      </c>
      <c r="D2612" s="33" t="s">
        <v>1284</v>
      </c>
      <c r="E2612" s="33" t="s">
        <v>1295</v>
      </c>
      <c r="F2612" s="33" t="s">
        <v>13422</v>
      </c>
      <c r="G2612" s="33" t="str">
        <f t="shared" si="92"/>
        <v>충남구룡동</v>
      </c>
      <c r="H2612" s="33" t="s">
        <v>10781</v>
      </c>
    </row>
    <row r="2613" spans="1:8">
      <c r="A2613" s="33" t="s">
        <v>15656</v>
      </c>
      <c r="B2613" s="34" t="b">
        <v>1</v>
      </c>
      <c r="C2613" s="33">
        <f t="shared" si="91"/>
        <v>23</v>
      </c>
      <c r="D2613" s="33" t="s">
        <v>1284</v>
      </c>
      <c r="E2613" s="33" t="s">
        <v>1295</v>
      </c>
      <c r="F2613" s="33" t="s">
        <v>15657</v>
      </c>
      <c r="G2613" s="33" t="str">
        <f t="shared" si="92"/>
        <v>충남목천읍</v>
      </c>
      <c r="H2613" s="33" t="s">
        <v>10781</v>
      </c>
    </row>
    <row r="2614" spans="1:8">
      <c r="A2614" s="33" t="s">
        <v>15658</v>
      </c>
      <c r="B2614" s="34" t="b">
        <v>1</v>
      </c>
      <c r="C2614" s="33">
        <f t="shared" si="91"/>
        <v>23</v>
      </c>
      <c r="D2614" s="33" t="s">
        <v>1284</v>
      </c>
      <c r="E2614" s="33" t="s">
        <v>1295</v>
      </c>
      <c r="F2614" s="33" t="s">
        <v>15659</v>
      </c>
      <c r="G2614" s="33" t="str">
        <f t="shared" si="92"/>
        <v>충남풍세면</v>
      </c>
      <c r="H2614" s="33" t="s">
        <v>10781</v>
      </c>
    </row>
    <row r="2615" spans="1:8">
      <c r="A2615" s="33" t="s">
        <v>15660</v>
      </c>
      <c r="B2615" s="34" t="b">
        <v>1</v>
      </c>
      <c r="C2615" s="33">
        <f t="shared" si="91"/>
        <v>23</v>
      </c>
      <c r="D2615" s="33" t="s">
        <v>1284</v>
      </c>
      <c r="E2615" s="33" t="s">
        <v>1295</v>
      </c>
      <c r="F2615" s="33" t="s">
        <v>15661</v>
      </c>
      <c r="G2615" s="33" t="str">
        <f t="shared" si="92"/>
        <v>충남광덕면</v>
      </c>
      <c r="H2615" s="33" t="s">
        <v>10781</v>
      </c>
    </row>
    <row r="2616" spans="1:8">
      <c r="A2616" s="33" t="s">
        <v>15662</v>
      </c>
      <c r="B2616" s="34" t="b">
        <v>1</v>
      </c>
      <c r="C2616" s="33">
        <f t="shared" si="91"/>
        <v>23</v>
      </c>
      <c r="D2616" s="33" t="s">
        <v>1284</v>
      </c>
      <c r="E2616" s="33" t="s">
        <v>1295</v>
      </c>
      <c r="F2616" s="33" t="s">
        <v>15167</v>
      </c>
      <c r="G2616" s="33" t="str">
        <f t="shared" si="92"/>
        <v>충남북면</v>
      </c>
      <c r="H2616" s="33" t="s">
        <v>10781</v>
      </c>
    </row>
    <row r="2617" spans="1:8">
      <c r="A2617" s="33" t="s">
        <v>15663</v>
      </c>
      <c r="B2617" s="34" t="b">
        <v>1</v>
      </c>
      <c r="C2617" s="33">
        <f t="shared" si="91"/>
        <v>23</v>
      </c>
      <c r="D2617" s="33" t="s">
        <v>1284</v>
      </c>
      <c r="E2617" s="33" t="s">
        <v>1295</v>
      </c>
      <c r="F2617" s="33" t="s">
        <v>15664</v>
      </c>
      <c r="G2617" s="33" t="str">
        <f t="shared" si="92"/>
        <v>충남성남면</v>
      </c>
      <c r="H2617" s="33" t="s">
        <v>10781</v>
      </c>
    </row>
    <row r="2618" spans="1:8">
      <c r="A2618" s="33" t="s">
        <v>15665</v>
      </c>
      <c r="B2618" s="34" t="b">
        <v>1</v>
      </c>
      <c r="C2618" s="33">
        <f t="shared" si="91"/>
        <v>23</v>
      </c>
      <c r="D2618" s="33" t="s">
        <v>1284</v>
      </c>
      <c r="E2618" s="33" t="s">
        <v>1295</v>
      </c>
      <c r="F2618" s="33" t="s">
        <v>15666</v>
      </c>
      <c r="G2618" s="33" t="str">
        <f t="shared" si="92"/>
        <v>충남수신면</v>
      </c>
      <c r="H2618" s="33" t="s">
        <v>10781</v>
      </c>
    </row>
    <row r="2619" spans="1:8">
      <c r="A2619" s="33" t="s">
        <v>15667</v>
      </c>
      <c r="B2619" s="34" t="b">
        <v>1</v>
      </c>
      <c r="C2619" s="33">
        <f t="shared" si="91"/>
        <v>23</v>
      </c>
      <c r="D2619" s="33" t="s">
        <v>1284</v>
      </c>
      <c r="E2619" s="33" t="s">
        <v>1295</v>
      </c>
      <c r="F2619" s="33" t="s">
        <v>15668</v>
      </c>
      <c r="G2619" s="33" t="str">
        <f t="shared" si="92"/>
        <v>충남병천면</v>
      </c>
      <c r="H2619" s="33" t="s">
        <v>10781</v>
      </c>
    </row>
    <row r="2620" spans="1:8">
      <c r="A2620" s="33" t="s">
        <v>15669</v>
      </c>
      <c r="B2620" s="34" t="b">
        <v>1</v>
      </c>
      <c r="C2620" s="33">
        <f t="shared" si="91"/>
        <v>23</v>
      </c>
      <c r="D2620" s="33" t="s">
        <v>1284</v>
      </c>
      <c r="E2620" s="33" t="s">
        <v>1295</v>
      </c>
      <c r="F2620" s="33" t="s">
        <v>15670</v>
      </c>
      <c r="G2620" s="33" t="str">
        <f t="shared" si="92"/>
        <v>충남동면</v>
      </c>
      <c r="H2620" s="33" t="s">
        <v>10781</v>
      </c>
    </row>
    <row r="2621" spans="1:8">
      <c r="A2621" s="33" t="s">
        <v>15671</v>
      </c>
      <c r="B2621" s="34" t="b">
        <v>1</v>
      </c>
      <c r="C2621" s="33">
        <f t="shared" si="91"/>
        <v>23</v>
      </c>
      <c r="D2621" s="33" t="s">
        <v>1284</v>
      </c>
      <c r="E2621" s="33" t="s">
        <v>1305</v>
      </c>
      <c r="F2621" s="33" t="s">
        <v>15672</v>
      </c>
      <c r="G2621" s="33" t="str">
        <f t="shared" si="92"/>
        <v>충남와촌동</v>
      </c>
      <c r="H2621" s="33" t="s">
        <v>10781</v>
      </c>
    </row>
    <row r="2622" spans="1:8">
      <c r="A2622" s="33" t="s">
        <v>15673</v>
      </c>
      <c r="B2622" s="34" t="b">
        <v>1</v>
      </c>
      <c r="C2622" s="33">
        <f t="shared" si="91"/>
        <v>23</v>
      </c>
      <c r="D2622" s="33" t="s">
        <v>1284</v>
      </c>
      <c r="E2622" s="33" t="s">
        <v>1305</v>
      </c>
      <c r="F2622" s="33" t="s">
        <v>15674</v>
      </c>
      <c r="G2622" s="33" t="str">
        <f t="shared" si="92"/>
        <v>충남성정동</v>
      </c>
      <c r="H2622" s="33" t="s">
        <v>10781</v>
      </c>
    </row>
    <row r="2623" spans="1:8">
      <c r="A2623" s="33" t="s">
        <v>15675</v>
      </c>
      <c r="B2623" s="34" t="b">
        <v>1</v>
      </c>
      <c r="C2623" s="33">
        <f t="shared" si="91"/>
        <v>23</v>
      </c>
      <c r="D2623" s="33" t="s">
        <v>1284</v>
      </c>
      <c r="E2623" s="33" t="s">
        <v>1305</v>
      </c>
      <c r="F2623" s="33" t="s">
        <v>12717</v>
      </c>
      <c r="G2623" s="33" t="str">
        <f t="shared" si="92"/>
        <v>충남백석동</v>
      </c>
      <c r="H2623" s="33" t="s">
        <v>10781</v>
      </c>
    </row>
    <row r="2624" spans="1:8">
      <c r="A2624" s="33" t="s">
        <v>15676</v>
      </c>
      <c r="B2624" s="34" t="b">
        <v>1</v>
      </c>
      <c r="C2624" s="33">
        <f t="shared" si="91"/>
        <v>23</v>
      </c>
      <c r="D2624" s="33" t="s">
        <v>1284</v>
      </c>
      <c r="E2624" s="33" t="s">
        <v>1305</v>
      </c>
      <c r="F2624" s="33" t="s">
        <v>13079</v>
      </c>
      <c r="G2624" s="33" t="str">
        <f t="shared" si="92"/>
        <v>충남두정동</v>
      </c>
      <c r="H2624" s="33" t="s">
        <v>10781</v>
      </c>
    </row>
    <row r="2625" spans="1:8">
      <c r="A2625" s="33" t="s">
        <v>15677</v>
      </c>
      <c r="B2625" s="34" t="b">
        <v>1</v>
      </c>
      <c r="C2625" s="33">
        <f t="shared" si="91"/>
        <v>23</v>
      </c>
      <c r="D2625" s="33" t="s">
        <v>1284</v>
      </c>
      <c r="E2625" s="33" t="s">
        <v>1305</v>
      </c>
      <c r="F2625" s="33" t="s">
        <v>15678</v>
      </c>
      <c r="G2625" s="33" t="str">
        <f t="shared" si="92"/>
        <v>충남성성동</v>
      </c>
      <c r="H2625" s="33" t="s">
        <v>10781</v>
      </c>
    </row>
    <row r="2626" spans="1:8">
      <c r="A2626" s="33" t="s">
        <v>15679</v>
      </c>
      <c r="B2626" s="34" t="b">
        <v>1</v>
      </c>
      <c r="C2626" s="33">
        <f t="shared" ref="C2626:C2689" si="93">_xlfn.XLOOKUP(D2626,I:I,J:J)</f>
        <v>23</v>
      </c>
      <c r="D2626" s="33" t="s">
        <v>1284</v>
      </c>
      <c r="E2626" s="33" t="s">
        <v>1305</v>
      </c>
      <c r="F2626" s="33" t="s">
        <v>15680</v>
      </c>
      <c r="G2626" s="33" t="str">
        <f t="shared" si="92"/>
        <v>충남차암동</v>
      </c>
      <c r="H2626" s="33" t="s">
        <v>10781</v>
      </c>
    </row>
    <row r="2627" spans="1:8">
      <c r="A2627" s="33" t="s">
        <v>15681</v>
      </c>
      <c r="B2627" s="34" t="b">
        <v>1</v>
      </c>
      <c r="C2627" s="33">
        <f t="shared" si="93"/>
        <v>23</v>
      </c>
      <c r="D2627" s="33" t="s">
        <v>1284</v>
      </c>
      <c r="E2627" s="33" t="s">
        <v>1305</v>
      </c>
      <c r="F2627" s="33" t="s">
        <v>15650</v>
      </c>
      <c r="G2627" s="33" t="str">
        <f t="shared" si="92"/>
        <v>충남쌍용동</v>
      </c>
      <c r="H2627" s="33" t="s">
        <v>10781</v>
      </c>
    </row>
    <row r="2628" spans="1:8">
      <c r="A2628" s="33" t="s">
        <v>15682</v>
      </c>
      <c r="B2628" s="34" t="b">
        <v>1</v>
      </c>
      <c r="C2628" s="33">
        <f t="shared" si="93"/>
        <v>23</v>
      </c>
      <c r="D2628" s="33" t="s">
        <v>1284</v>
      </c>
      <c r="E2628" s="33" t="s">
        <v>1305</v>
      </c>
      <c r="F2628" s="33" t="s">
        <v>15683</v>
      </c>
      <c r="G2628" s="33" t="str">
        <f t="shared" si="92"/>
        <v>충남불당동</v>
      </c>
      <c r="H2628" s="33" t="s">
        <v>10781</v>
      </c>
    </row>
    <row r="2629" spans="1:8">
      <c r="A2629" s="33" t="s">
        <v>15684</v>
      </c>
      <c r="B2629" s="34" t="b">
        <v>1</v>
      </c>
      <c r="C2629" s="33">
        <f t="shared" si="93"/>
        <v>23</v>
      </c>
      <c r="D2629" s="33" t="s">
        <v>1284</v>
      </c>
      <c r="E2629" s="33" t="s">
        <v>1305</v>
      </c>
      <c r="F2629" s="33" t="s">
        <v>15685</v>
      </c>
      <c r="G2629" s="33" t="str">
        <f t="shared" si="92"/>
        <v>충남업성동</v>
      </c>
      <c r="H2629" s="33" t="s">
        <v>10781</v>
      </c>
    </row>
    <row r="2630" spans="1:8">
      <c r="A2630" s="33" t="s">
        <v>15686</v>
      </c>
      <c r="B2630" s="34" t="b">
        <v>1</v>
      </c>
      <c r="C2630" s="33">
        <f t="shared" si="93"/>
        <v>23</v>
      </c>
      <c r="D2630" s="33" t="s">
        <v>1284</v>
      </c>
      <c r="E2630" s="33" t="s">
        <v>1305</v>
      </c>
      <c r="F2630" s="33" t="s">
        <v>11093</v>
      </c>
      <c r="G2630" s="33" t="str">
        <f t="shared" si="92"/>
        <v>충남신당동</v>
      </c>
      <c r="H2630" s="33" t="s">
        <v>10781</v>
      </c>
    </row>
    <row r="2631" spans="1:8">
      <c r="A2631" s="33" t="s">
        <v>15687</v>
      </c>
      <c r="B2631" s="34" t="b">
        <v>1</v>
      </c>
      <c r="C2631" s="33">
        <f t="shared" si="93"/>
        <v>23</v>
      </c>
      <c r="D2631" s="33" t="s">
        <v>1284</v>
      </c>
      <c r="E2631" s="33" t="s">
        <v>1305</v>
      </c>
      <c r="F2631" s="33" t="s">
        <v>15688</v>
      </c>
      <c r="G2631" s="33" t="str">
        <f t="shared" si="92"/>
        <v>충남부대동</v>
      </c>
      <c r="H2631" s="33" t="s">
        <v>10781</v>
      </c>
    </row>
    <row r="2632" spans="1:8">
      <c r="A2632" s="33" t="s">
        <v>15689</v>
      </c>
      <c r="B2632" s="34" t="b">
        <v>1</v>
      </c>
      <c r="C2632" s="33">
        <f t="shared" si="93"/>
        <v>23</v>
      </c>
      <c r="D2632" s="33" t="s">
        <v>1284</v>
      </c>
      <c r="E2632" s="33" t="s">
        <v>1305</v>
      </c>
      <c r="F2632" s="33" t="s">
        <v>15690</v>
      </c>
      <c r="G2632" s="33" t="str">
        <f t="shared" si="92"/>
        <v>충남성환읍</v>
      </c>
      <c r="H2632" s="33" t="s">
        <v>10781</v>
      </c>
    </row>
    <row r="2633" spans="1:8">
      <c r="A2633" s="33" t="s">
        <v>15691</v>
      </c>
      <c r="B2633" s="34" t="b">
        <v>1</v>
      </c>
      <c r="C2633" s="33">
        <f t="shared" si="93"/>
        <v>23</v>
      </c>
      <c r="D2633" s="33" t="s">
        <v>1284</v>
      </c>
      <c r="E2633" s="33" t="s">
        <v>1305</v>
      </c>
      <c r="F2633" s="33" t="s">
        <v>15692</v>
      </c>
      <c r="G2633" s="33" t="str">
        <f t="shared" si="92"/>
        <v>충남성거읍</v>
      </c>
      <c r="H2633" s="33" t="s">
        <v>10781</v>
      </c>
    </row>
    <row r="2634" spans="1:8">
      <c r="A2634" s="33" t="s">
        <v>15693</v>
      </c>
      <c r="B2634" s="34" t="b">
        <v>1</v>
      </c>
      <c r="C2634" s="33">
        <f t="shared" si="93"/>
        <v>23</v>
      </c>
      <c r="D2634" s="33" t="s">
        <v>1284</v>
      </c>
      <c r="E2634" s="33" t="s">
        <v>1305</v>
      </c>
      <c r="F2634" s="33" t="s">
        <v>15694</v>
      </c>
      <c r="G2634" s="33" t="str">
        <f t="shared" si="92"/>
        <v>충남직산읍</v>
      </c>
      <c r="H2634" s="33" t="s">
        <v>10781</v>
      </c>
    </row>
    <row r="2635" spans="1:8">
      <c r="A2635" s="33" t="s">
        <v>15695</v>
      </c>
      <c r="B2635" s="34" t="b">
        <v>1</v>
      </c>
      <c r="C2635" s="33">
        <f t="shared" si="93"/>
        <v>23</v>
      </c>
      <c r="D2635" s="33" t="s">
        <v>1284</v>
      </c>
      <c r="E2635" s="33" t="s">
        <v>1305</v>
      </c>
      <c r="F2635" s="33" t="s">
        <v>15696</v>
      </c>
      <c r="G2635" s="33" t="str">
        <f t="shared" si="92"/>
        <v>충남입장면</v>
      </c>
      <c r="H2635" s="33" t="s">
        <v>10781</v>
      </c>
    </row>
    <row r="2636" spans="1:8">
      <c r="A2636" s="33" t="s">
        <v>15697</v>
      </c>
      <c r="B2636" s="34" t="b">
        <v>1</v>
      </c>
      <c r="C2636" s="33">
        <f t="shared" si="93"/>
        <v>23</v>
      </c>
      <c r="D2636" s="33" t="s">
        <v>1284</v>
      </c>
      <c r="E2636" s="33" t="s">
        <v>8444</v>
      </c>
      <c r="F2636" s="33" t="s">
        <v>15698</v>
      </c>
      <c r="G2636" s="33" t="str">
        <f t="shared" si="92"/>
        <v>충남반죽동</v>
      </c>
      <c r="H2636" s="33" t="s">
        <v>12491</v>
      </c>
    </row>
    <row r="2637" spans="1:8">
      <c r="A2637" s="33" t="s">
        <v>15699</v>
      </c>
      <c r="B2637" s="34" t="b">
        <v>1</v>
      </c>
      <c r="C2637" s="33">
        <f t="shared" si="93"/>
        <v>23</v>
      </c>
      <c r="D2637" s="33" t="s">
        <v>1284</v>
      </c>
      <c r="E2637" s="33" t="s">
        <v>8444</v>
      </c>
      <c r="F2637" s="33" t="s">
        <v>15700</v>
      </c>
      <c r="G2637" s="33" t="str">
        <f t="shared" si="92"/>
        <v>충남봉황동</v>
      </c>
      <c r="H2637" s="33" t="s">
        <v>12491</v>
      </c>
    </row>
    <row r="2638" spans="1:8">
      <c r="A2638" s="33" t="s">
        <v>15701</v>
      </c>
      <c r="B2638" s="34" t="b">
        <v>1</v>
      </c>
      <c r="C2638" s="33">
        <f t="shared" si="93"/>
        <v>23</v>
      </c>
      <c r="D2638" s="33" t="s">
        <v>1284</v>
      </c>
      <c r="E2638" s="33" t="s">
        <v>8444</v>
      </c>
      <c r="F2638" s="33" t="s">
        <v>10845</v>
      </c>
      <c r="G2638" s="33" t="str">
        <f t="shared" si="92"/>
        <v>충남중학동</v>
      </c>
      <c r="H2638" s="33" t="s">
        <v>12491</v>
      </c>
    </row>
    <row r="2639" spans="1:8">
      <c r="A2639" s="33" t="s">
        <v>15702</v>
      </c>
      <c r="B2639" s="34" t="b">
        <v>1</v>
      </c>
      <c r="C2639" s="33">
        <f t="shared" si="93"/>
        <v>23</v>
      </c>
      <c r="D2639" s="33" t="s">
        <v>1284</v>
      </c>
      <c r="E2639" s="33" t="s">
        <v>8444</v>
      </c>
      <c r="F2639" s="33" t="s">
        <v>11485</v>
      </c>
      <c r="G2639" s="33" t="str">
        <f t="shared" si="92"/>
        <v>충남중동</v>
      </c>
      <c r="H2639" s="33" t="s">
        <v>12491</v>
      </c>
    </row>
    <row r="2640" spans="1:8">
      <c r="A2640" s="33" t="s">
        <v>15703</v>
      </c>
      <c r="B2640" s="34" t="b">
        <v>1</v>
      </c>
      <c r="C2640" s="33">
        <f t="shared" si="93"/>
        <v>23</v>
      </c>
      <c r="D2640" s="33" t="s">
        <v>1284</v>
      </c>
      <c r="E2640" s="33" t="s">
        <v>8444</v>
      </c>
      <c r="F2640" s="33" t="s">
        <v>13266</v>
      </c>
      <c r="G2640" s="33" t="str">
        <f t="shared" si="92"/>
        <v>충남산성동</v>
      </c>
      <c r="H2640" s="33" t="s">
        <v>12491</v>
      </c>
    </row>
    <row r="2641" spans="1:8">
      <c r="A2641" s="33" t="s">
        <v>15704</v>
      </c>
      <c r="B2641" s="34" t="b">
        <v>1</v>
      </c>
      <c r="C2641" s="33">
        <f t="shared" si="93"/>
        <v>23</v>
      </c>
      <c r="D2641" s="33" t="s">
        <v>1284</v>
      </c>
      <c r="E2641" s="33" t="s">
        <v>8444</v>
      </c>
      <c r="F2641" s="33" t="s">
        <v>12148</v>
      </c>
      <c r="G2641" s="33" t="str">
        <f t="shared" si="92"/>
        <v>충남교동</v>
      </c>
      <c r="H2641" s="33" t="s">
        <v>12491</v>
      </c>
    </row>
    <row r="2642" spans="1:8">
      <c r="A2642" s="33" t="s">
        <v>15705</v>
      </c>
      <c r="B2642" s="34" t="b">
        <v>1</v>
      </c>
      <c r="C2642" s="33">
        <f t="shared" si="93"/>
        <v>23</v>
      </c>
      <c r="D2642" s="33" t="s">
        <v>1284</v>
      </c>
      <c r="E2642" s="33" t="s">
        <v>8444</v>
      </c>
      <c r="F2642" s="33" t="s">
        <v>15706</v>
      </c>
      <c r="G2642" s="33" t="str">
        <f t="shared" si="92"/>
        <v>충남웅진동</v>
      </c>
      <c r="H2642" s="33" t="s">
        <v>12491</v>
      </c>
    </row>
    <row r="2643" spans="1:8">
      <c r="A2643" s="33" t="s">
        <v>15707</v>
      </c>
      <c r="B2643" s="34" t="b">
        <v>1</v>
      </c>
      <c r="C2643" s="33">
        <f t="shared" si="93"/>
        <v>23</v>
      </c>
      <c r="D2643" s="33" t="s">
        <v>1284</v>
      </c>
      <c r="E2643" s="33" t="s">
        <v>8444</v>
      </c>
      <c r="F2643" s="33" t="s">
        <v>12020</v>
      </c>
      <c r="G2643" s="33" t="str">
        <f t="shared" si="92"/>
        <v>충남금성동</v>
      </c>
      <c r="H2643" s="33" t="s">
        <v>12491</v>
      </c>
    </row>
    <row r="2644" spans="1:8">
      <c r="A2644" s="33" t="s">
        <v>15708</v>
      </c>
      <c r="B2644" s="34" t="b">
        <v>1</v>
      </c>
      <c r="C2644" s="33">
        <f t="shared" si="93"/>
        <v>23</v>
      </c>
      <c r="D2644" s="33" t="s">
        <v>1284</v>
      </c>
      <c r="E2644" s="33" t="s">
        <v>8444</v>
      </c>
      <c r="F2644" s="33" t="s">
        <v>15709</v>
      </c>
      <c r="G2644" s="33" t="str">
        <f t="shared" si="92"/>
        <v>충남옥룡동</v>
      </c>
      <c r="H2644" s="33" t="s">
        <v>12491</v>
      </c>
    </row>
    <row r="2645" spans="1:8">
      <c r="A2645" s="33" t="s">
        <v>15710</v>
      </c>
      <c r="B2645" s="34" t="b">
        <v>1</v>
      </c>
      <c r="C2645" s="33">
        <f t="shared" si="93"/>
        <v>23</v>
      </c>
      <c r="D2645" s="33" t="s">
        <v>1284</v>
      </c>
      <c r="E2645" s="33" t="s">
        <v>8444</v>
      </c>
      <c r="F2645" s="33" t="s">
        <v>15711</v>
      </c>
      <c r="G2645" s="33" t="str">
        <f t="shared" si="92"/>
        <v>충남금학동</v>
      </c>
      <c r="H2645" s="33" t="s">
        <v>12491</v>
      </c>
    </row>
    <row r="2646" spans="1:8">
      <c r="A2646" s="33" t="s">
        <v>15712</v>
      </c>
      <c r="B2646" s="34" t="b">
        <v>1</v>
      </c>
      <c r="C2646" s="33">
        <f t="shared" si="93"/>
        <v>23</v>
      </c>
      <c r="D2646" s="33" t="s">
        <v>1284</v>
      </c>
      <c r="E2646" s="33" t="s">
        <v>8444</v>
      </c>
      <c r="F2646" s="33" t="s">
        <v>15713</v>
      </c>
      <c r="G2646" s="33" t="str">
        <f t="shared" si="92"/>
        <v>충남봉정동</v>
      </c>
      <c r="H2646" s="33" t="s">
        <v>12491</v>
      </c>
    </row>
    <row r="2647" spans="1:8">
      <c r="A2647" s="33" t="s">
        <v>15714</v>
      </c>
      <c r="B2647" s="34" t="b">
        <v>1</v>
      </c>
      <c r="C2647" s="33">
        <f t="shared" si="93"/>
        <v>23</v>
      </c>
      <c r="D2647" s="33" t="s">
        <v>1284</v>
      </c>
      <c r="E2647" s="33" t="s">
        <v>8444</v>
      </c>
      <c r="F2647" s="33" t="s">
        <v>15715</v>
      </c>
      <c r="G2647" s="33" t="str">
        <f t="shared" si="92"/>
        <v>충남주미동</v>
      </c>
      <c r="H2647" s="33" t="s">
        <v>12491</v>
      </c>
    </row>
    <row r="2648" spans="1:8">
      <c r="A2648" s="33" t="s">
        <v>15716</v>
      </c>
      <c r="B2648" s="34" t="b">
        <v>1</v>
      </c>
      <c r="C2648" s="33">
        <f t="shared" si="93"/>
        <v>23</v>
      </c>
      <c r="D2648" s="33" t="s">
        <v>1284</v>
      </c>
      <c r="E2648" s="33" t="s">
        <v>8444</v>
      </c>
      <c r="F2648" s="33" t="s">
        <v>15717</v>
      </c>
      <c r="G2648" s="33" t="str">
        <f t="shared" si="92"/>
        <v>충남태봉동</v>
      </c>
      <c r="H2648" s="33" t="s">
        <v>12491</v>
      </c>
    </row>
    <row r="2649" spans="1:8">
      <c r="A2649" s="33" t="s">
        <v>15718</v>
      </c>
      <c r="B2649" s="34" t="b">
        <v>1</v>
      </c>
      <c r="C2649" s="33">
        <f t="shared" si="93"/>
        <v>23</v>
      </c>
      <c r="D2649" s="33" t="s">
        <v>1284</v>
      </c>
      <c r="E2649" s="33" t="s">
        <v>8444</v>
      </c>
      <c r="F2649" s="33" t="s">
        <v>11516</v>
      </c>
      <c r="G2649" s="33" t="str">
        <f t="shared" si="92"/>
        <v>충남오곡동</v>
      </c>
      <c r="H2649" s="33" t="s">
        <v>12491</v>
      </c>
    </row>
    <row r="2650" spans="1:8">
      <c r="A2650" s="33" t="s">
        <v>15719</v>
      </c>
      <c r="B2650" s="34" t="b">
        <v>1</v>
      </c>
      <c r="C2650" s="33">
        <f t="shared" si="93"/>
        <v>23</v>
      </c>
      <c r="D2650" s="33" t="s">
        <v>1284</v>
      </c>
      <c r="E2650" s="33" t="s">
        <v>8444</v>
      </c>
      <c r="F2650" s="33" t="s">
        <v>12239</v>
      </c>
      <c r="G2650" s="33" t="str">
        <f t="shared" si="92"/>
        <v>충남신기동</v>
      </c>
      <c r="H2650" s="33" t="s">
        <v>12491</v>
      </c>
    </row>
    <row r="2651" spans="1:8">
      <c r="A2651" s="33" t="s">
        <v>15720</v>
      </c>
      <c r="B2651" s="34" t="b">
        <v>1</v>
      </c>
      <c r="C2651" s="33">
        <f t="shared" si="93"/>
        <v>23</v>
      </c>
      <c r="D2651" s="33" t="s">
        <v>1284</v>
      </c>
      <c r="E2651" s="33" t="s">
        <v>8444</v>
      </c>
      <c r="F2651" s="33" t="s">
        <v>15721</v>
      </c>
      <c r="G2651" s="33" t="str">
        <f t="shared" si="92"/>
        <v>충남소학동</v>
      </c>
      <c r="H2651" s="33" t="s">
        <v>12491</v>
      </c>
    </row>
    <row r="2652" spans="1:8">
      <c r="A2652" s="33" t="s">
        <v>15722</v>
      </c>
      <c r="B2652" s="34" t="b">
        <v>1</v>
      </c>
      <c r="C2652" s="33">
        <f t="shared" si="93"/>
        <v>23</v>
      </c>
      <c r="D2652" s="33" t="s">
        <v>1284</v>
      </c>
      <c r="E2652" s="33" t="s">
        <v>8444</v>
      </c>
      <c r="F2652" s="33" t="s">
        <v>15723</v>
      </c>
      <c r="G2652" s="33" t="str">
        <f t="shared" si="92"/>
        <v>충남상왕동</v>
      </c>
      <c r="H2652" s="33" t="s">
        <v>12491</v>
      </c>
    </row>
    <row r="2653" spans="1:8">
      <c r="A2653" s="33" t="s">
        <v>15724</v>
      </c>
      <c r="B2653" s="34" t="b">
        <v>1</v>
      </c>
      <c r="C2653" s="33">
        <f t="shared" si="93"/>
        <v>23</v>
      </c>
      <c r="D2653" s="33" t="s">
        <v>1284</v>
      </c>
      <c r="E2653" s="33" t="s">
        <v>8444</v>
      </c>
      <c r="F2653" s="33" t="s">
        <v>15725</v>
      </c>
      <c r="G2653" s="33" t="str">
        <f t="shared" si="92"/>
        <v>충남무릉동</v>
      </c>
      <c r="H2653" s="33" t="s">
        <v>12491</v>
      </c>
    </row>
    <row r="2654" spans="1:8">
      <c r="A2654" s="33" t="s">
        <v>15726</v>
      </c>
      <c r="B2654" s="34" t="b">
        <v>1</v>
      </c>
      <c r="C2654" s="33">
        <f t="shared" si="93"/>
        <v>23</v>
      </c>
      <c r="D2654" s="33" t="s">
        <v>1284</v>
      </c>
      <c r="E2654" s="33" t="s">
        <v>8444</v>
      </c>
      <c r="F2654" s="33" t="s">
        <v>15088</v>
      </c>
      <c r="G2654" s="33" t="str">
        <f t="shared" si="92"/>
        <v>충남월송동</v>
      </c>
      <c r="H2654" s="33" t="s">
        <v>12491</v>
      </c>
    </row>
    <row r="2655" spans="1:8">
      <c r="A2655" s="33" t="s">
        <v>15727</v>
      </c>
      <c r="B2655" s="34" t="b">
        <v>1</v>
      </c>
      <c r="C2655" s="33">
        <f t="shared" si="93"/>
        <v>23</v>
      </c>
      <c r="D2655" s="33" t="s">
        <v>1284</v>
      </c>
      <c r="E2655" s="33" t="s">
        <v>8444</v>
      </c>
      <c r="F2655" s="33" t="s">
        <v>15728</v>
      </c>
      <c r="G2655" s="33" t="str">
        <f t="shared" si="92"/>
        <v>충남신관동</v>
      </c>
      <c r="H2655" s="33" t="s">
        <v>12491</v>
      </c>
    </row>
    <row r="2656" spans="1:8">
      <c r="A2656" s="33" t="s">
        <v>15729</v>
      </c>
      <c r="B2656" s="34" t="b">
        <v>1</v>
      </c>
      <c r="C2656" s="33">
        <f t="shared" si="93"/>
        <v>23</v>
      </c>
      <c r="D2656" s="33" t="s">
        <v>1284</v>
      </c>
      <c r="E2656" s="33" t="s">
        <v>8444</v>
      </c>
      <c r="F2656" s="33" t="s">
        <v>15730</v>
      </c>
      <c r="G2656" s="33" t="str">
        <f t="shared" si="92"/>
        <v>충남금흥동</v>
      </c>
      <c r="H2656" s="33" t="s">
        <v>12491</v>
      </c>
    </row>
    <row r="2657" spans="1:8">
      <c r="A2657" s="33" t="s">
        <v>15731</v>
      </c>
      <c r="B2657" s="34" t="b">
        <v>1</v>
      </c>
      <c r="C2657" s="33">
        <f t="shared" si="93"/>
        <v>23</v>
      </c>
      <c r="D2657" s="33" t="s">
        <v>1284</v>
      </c>
      <c r="E2657" s="33" t="s">
        <v>8444</v>
      </c>
      <c r="F2657" s="33" t="s">
        <v>15732</v>
      </c>
      <c r="G2657" s="33" t="str">
        <f t="shared" si="92"/>
        <v>충남쌍신동</v>
      </c>
      <c r="H2657" s="33" t="s">
        <v>12491</v>
      </c>
    </row>
    <row r="2658" spans="1:8">
      <c r="A2658" s="33" t="s">
        <v>15733</v>
      </c>
      <c r="B2658" s="34" t="b">
        <v>1</v>
      </c>
      <c r="C2658" s="33">
        <f t="shared" si="93"/>
        <v>23</v>
      </c>
      <c r="D2658" s="33" t="s">
        <v>1284</v>
      </c>
      <c r="E2658" s="33" t="s">
        <v>8444</v>
      </c>
      <c r="F2658" s="33" t="s">
        <v>15734</v>
      </c>
      <c r="G2658" s="33" t="str">
        <f t="shared" si="92"/>
        <v>충남월미동</v>
      </c>
      <c r="H2658" s="33" t="s">
        <v>12491</v>
      </c>
    </row>
    <row r="2659" spans="1:8">
      <c r="A2659" s="33" t="s">
        <v>15735</v>
      </c>
      <c r="B2659" s="34" t="b">
        <v>1</v>
      </c>
      <c r="C2659" s="33">
        <f t="shared" si="93"/>
        <v>23</v>
      </c>
      <c r="D2659" s="33" t="s">
        <v>1284</v>
      </c>
      <c r="E2659" s="33" t="s">
        <v>8444</v>
      </c>
      <c r="F2659" s="33" t="s">
        <v>15736</v>
      </c>
      <c r="G2659" s="33" t="str">
        <f t="shared" si="92"/>
        <v>충남검상동</v>
      </c>
      <c r="H2659" s="33" t="s">
        <v>12491</v>
      </c>
    </row>
    <row r="2660" spans="1:8">
      <c r="A2660" s="33" t="s">
        <v>15737</v>
      </c>
      <c r="B2660" s="34" t="b">
        <v>1</v>
      </c>
      <c r="C2660" s="33">
        <f t="shared" si="93"/>
        <v>23</v>
      </c>
      <c r="D2660" s="33" t="s">
        <v>1284</v>
      </c>
      <c r="E2660" s="33" t="s">
        <v>8444</v>
      </c>
      <c r="F2660" s="33" t="s">
        <v>15738</v>
      </c>
      <c r="G2660" s="33" t="str">
        <f t="shared" ref="G2660:G2723" si="94">D2660&amp;F2660</f>
        <v>충남석장리동</v>
      </c>
      <c r="H2660" s="33" t="s">
        <v>12491</v>
      </c>
    </row>
    <row r="2661" spans="1:8">
      <c r="A2661" s="33" t="s">
        <v>15739</v>
      </c>
      <c r="B2661" s="34" t="b">
        <v>1</v>
      </c>
      <c r="C2661" s="33">
        <f t="shared" si="93"/>
        <v>23</v>
      </c>
      <c r="D2661" s="33" t="s">
        <v>1284</v>
      </c>
      <c r="E2661" s="33" t="s">
        <v>8444</v>
      </c>
      <c r="F2661" s="33" t="s">
        <v>15740</v>
      </c>
      <c r="G2661" s="33" t="str">
        <f t="shared" si="94"/>
        <v>충남송선동</v>
      </c>
      <c r="H2661" s="33" t="s">
        <v>12491</v>
      </c>
    </row>
    <row r="2662" spans="1:8">
      <c r="A2662" s="33" t="s">
        <v>15741</v>
      </c>
      <c r="B2662" s="34" t="b">
        <v>1</v>
      </c>
      <c r="C2662" s="33">
        <f t="shared" si="93"/>
        <v>23</v>
      </c>
      <c r="D2662" s="33" t="s">
        <v>1284</v>
      </c>
      <c r="E2662" s="33" t="s">
        <v>8444</v>
      </c>
      <c r="F2662" s="33" t="s">
        <v>15428</v>
      </c>
      <c r="G2662" s="33" t="str">
        <f t="shared" si="94"/>
        <v>충남동현동</v>
      </c>
      <c r="H2662" s="33" t="s">
        <v>12491</v>
      </c>
    </row>
    <row r="2663" spans="1:8">
      <c r="A2663" s="33" t="s">
        <v>15742</v>
      </c>
      <c r="B2663" s="34" t="b">
        <v>1</v>
      </c>
      <c r="C2663" s="33">
        <f t="shared" si="93"/>
        <v>23</v>
      </c>
      <c r="D2663" s="33" t="s">
        <v>1284</v>
      </c>
      <c r="E2663" s="33" t="s">
        <v>8444</v>
      </c>
      <c r="F2663" s="33" t="s">
        <v>15743</v>
      </c>
      <c r="G2663" s="33" t="str">
        <f t="shared" si="94"/>
        <v>충남유구읍</v>
      </c>
      <c r="H2663" s="33" t="s">
        <v>12491</v>
      </c>
    </row>
    <row r="2664" spans="1:8">
      <c r="A2664" s="33" t="s">
        <v>15744</v>
      </c>
      <c r="B2664" s="34" t="b">
        <v>1</v>
      </c>
      <c r="C2664" s="33">
        <f t="shared" si="93"/>
        <v>23</v>
      </c>
      <c r="D2664" s="33" t="s">
        <v>1284</v>
      </c>
      <c r="E2664" s="33" t="s">
        <v>8444</v>
      </c>
      <c r="F2664" s="33" t="s">
        <v>15745</v>
      </c>
      <c r="G2664" s="33" t="str">
        <f t="shared" si="94"/>
        <v>충남이인면</v>
      </c>
      <c r="H2664" s="33" t="s">
        <v>12491</v>
      </c>
    </row>
    <row r="2665" spans="1:8">
      <c r="A2665" s="33" t="s">
        <v>15746</v>
      </c>
      <c r="B2665" s="34" t="b">
        <v>1</v>
      </c>
      <c r="C2665" s="33">
        <f t="shared" si="93"/>
        <v>23</v>
      </c>
      <c r="D2665" s="33" t="s">
        <v>1284</v>
      </c>
      <c r="E2665" s="33" t="s">
        <v>8444</v>
      </c>
      <c r="F2665" s="33" t="s">
        <v>15747</v>
      </c>
      <c r="G2665" s="33" t="str">
        <f t="shared" si="94"/>
        <v>충남탄천면</v>
      </c>
      <c r="H2665" s="33" t="s">
        <v>12491</v>
      </c>
    </row>
    <row r="2666" spans="1:8">
      <c r="A2666" s="33" t="s">
        <v>15748</v>
      </c>
      <c r="B2666" s="34" t="b">
        <v>1</v>
      </c>
      <c r="C2666" s="33">
        <f t="shared" si="93"/>
        <v>23</v>
      </c>
      <c r="D2666" s="33" t="s">
        <v>1284</v>
      </c>
      <c r="E2666" s="33" t="s">
        <v>8444</v>
      </c>
      <c r="F2666" s="33" t="s">
        <v>15749</v>
      </c>
      <c r="G2666" s="33" t="str">
        <f t="shared" si="94"/>
        <v>충남계룡면</v>
      </c>
      <c r="H2666" s="33" t="s">
        <v>12491</v>
      </c>
    </row>
    <row r="2667" spans="1:8">
      <c r="A2667" s="33" t="s">
        <v>15750</v>
      </c>
      <c r="B2667" s="34" t="b">
        <v>1</v>
      </c>
      <c r="C2667" s="33">
        <f t="shared" si="93"/>
        <v>23</v>
      </c>
      <c r="D2667" s="33" t="s">
        <v>1284</v>
      </c>
      <c r="E2667" s="33" t="s">
        <v>8444</v>
      </c>
      <c r="F2667" s="33" t="s">
        <v>15751</v>
      </c>
      <c r="G2667" s="33" t="str">
        <f t="shared" si="94"/>
        <v>충남반포면</v>
      </c>
      <c r="H2667" s="33" t="s">
        <v>12491</v>
      </c>
    </row>
    <row r="2668" spans="1:8">
      <c r="A2668" s="33" t="s">
        <v>15752</v>
      </c>
      <c r="B2668" s="34" t="b">
        <v>1</v>
      </c>
      <c r="C2668" s="33">
        <f t="shared" si="93"/>
        <v>23</v>
      </c>
      <c r="D2668" s="33" t="s">
        <v>1284</v>
      </c>
      <c r="E2668" s="33" t="s">
        <v>8444</v>
      </c>
      <c r="F2668" s="33" t="s">
        <v>15753</v>
      </c>
      <c r="G2668" s="33" t="str">
        <f t="shared" si="94"/>
        <v>충남의당면</v>
      </c>
      <c r="H2668" s="33" t="s">
        <v>12491</v>
      </c>
    </row>
    <row r="2669" spans="1:8">
      <c r="A2669" s="33" t="s">
        <v>15754</v>
      </c>
      <c r="B2669" s="34" t="b">
        <v>1</v>
      </c>
      <c r="C2669" s="33">
        <f t="shared" si="93"/>
        <v>23</v>
      </c>
      <c r="D2669" s="33" t="s">
        <v>1284</v>
      </c>
      <c r="E2669" s="33" t="s">
        <v>8444</v>
      </c>
      <c r="F2669" s="33" t="s">
        <v>15755</v>
      </c>
      <c r="G2669" s="33" t="str">
        <f t="shared" si="94"/>
        <v>충남정안면</v>
      </c>
      <c r="H2669" s="33" t="s">
        <v>12491</v>
      </c>
    </row>
    <row r="2670" spans="1:8">
      <c r="A2670" s="33" t="s">
        <v>15756</v>
      </c>
      <c r="B2670" s="34" t="b">
        <v>1</v>
      </c>
      <c r="C2670" s="33">
        <f t="shared" si="93"/>
        <v>23</v>
      </c>
      <c r="D2670" s="33" t="s">
        <v>1284</v>
      </c>
      <c r="E2670" s="33" t="s">
        <v>8444</v>
      </c>
      <c r="F2670" s="33" t="s">
        <v>15757</v>
      </c>
      <c r="G2670" s="33" t="str">
        <f t="shared" si="94"/>
        <v>충남우성면</v>
      </c>
      <c r="H2670" s="33" t="s">
        <v>12491</v>
      </c>
    </row>
    <row r="2671" spans="1:8">
      <c r="A2671" s="33" t="s">
        <v>15758</v>
      </c>
      <c r="B2671" s="34" t="b">
        <v>1</v>
      </c>
      <c r="C2671" s="33">
        <f t="shared" si="93"/>
        <v>23</v>
      </c>
      <c r="D2671" s="33" t="s">
        <v>1284</v>
      </c>
      <c r="E2671" s="33" t="s">
        <v>8444</v>
      </c>
      <c r="F2671" s="33" t="s">
        <v>15759</v>
      </c>
      <c r="G2671" s="33" t="str">
        <f t="shared" si="94"/>
        <v>충남사곡면</v>
      </c>
      <c r="H2671" s="33" t="s">
        <v>12491</v>
      </c>
    </row>
    <row r="2672" spans="1:8">
      <c r="A2672" s="33" t="s">
        <v>15760</v>
      </c>
      <c r="B2672" s="34" t="b">
        <v>1</v>
      </c>
      <c r="C2672" s="33">
        <f t="shared" si="93"/>
        <v>23</v>
      </c>
      <c r="D2672" s="33" t="s">
        <v>1284</v>
      </c>
      <c r="E2672" s="33" t="s">
        <v>8444</v>
      </c>
      <c r="F2672" s="33" t="s">
        <v>15761</v>
      </c>
      <c r="G2672" s="33" t="str">
        <f t="shared" si="94"/>
        <v>충남신풍면</v>
      </c>
      <c r="H2672" s="33" t="s">
        <v>12491</v>
      </c>
    </row>
    <row r="2673" spans="1:8">
      <c r="A2673" s="33" t="s">
        <v>15762</v>
      </c>
      <c r="B2673" s="34" t="b">
        <v>1</v>
      </c>
      <c r="C2673" s="33">
        <f t="shared" si="93"/>
        <v>23</v>
      </c>
      <c r="D2673" s="33" t="s">
        <v>1284</v>
      </c>
      <c r="E2673" s="33" t="s">
        <v>8654</v>
      </c>
      <c r="F2673" s="33" t="s">
        <v>12459</v>
      </c>
      <c r="G2673" s="33" t="str">
        <f t="shared" si="94"/>
        <v>충남대천동</v>
      </c>
      <c r="H2673" s="33" t="s">
        <v>12491</v>
      </c>
    </row>
    <row r="2674" spans="1:8">
      <c r="A2674" s="33" t="s">
        <v>15763</v>
      </c>
      <c r="B2674" s="34" t="b">
        <v>1</v>
      </c>
      <c r="C2674" s="33">
        <f t="shared" si="93"/>
        <v>23</v>
      </c>
      <c r="D2674" s="33" t="s">
        <v>1284</v>
      </c>
      <c r="E2674" s="33" t="s">
        <v>8654</v>
      </c>
      <c r="F2674" s="33" t="s">
        <v>15764</v>
      </c>
      <c r="G2674" s="33" t="str">
        <f t="shared" si="94"/>
        <v>충남죽정동</v>
      </c>
      <c r="H2674" s="33" t="s">
        <v>12491</v>
      </c>
    </row>
    <row r="2675" spans="1:8">
      <c r="A2675" s="33" t="s">
        <v>15765</v>
      </c>
      <c r="B2675" s="34" t="b">
        <v>1</v>
      </c>
      <c r="C2675" s="33">
        <f t="shared" si="93"/>
        <v>23</v>
      </c>
      <c r="D2675" s="33" t="s">
        <v>1284</v>
      </c>
      <c r="E2675" s="33" t="s">
        <v>8654</v>
      </c>
      <c r="F2675" s="33" t="s">
        <v>15438</v>
      </c>
      <c r="G2675" s="33" t="str">
        <f t="shared" si="94"/>
        <v>충남화산동</v>
      </c>
      <c r="H2675" s="33" t="s">
        <v>12491</v>
      </c>
    </row>
    <row r="2676" spans="1:8">
      <c r="A2676" s="33" t="s">
        <v>15766</v>
      </c>
      <c r="B2676" s="34" t="b">
        <v>1</v>
      </c>
      <c r="C2676" s="33">
        <f t="shared" si="93"/>
        <v>23</v>
      </c>
      <c r="D2676" s="33" t="s">
        <v>1284</v>
      </c>
      <c r="E2676" s="33" t="s">
        <v>8654</v>
      </c>
      <c r="F2676" s="33" t="s">
        <v>15767</v>
      </c>
      <c r="G2676" s="33" t="str">
        <f t="shared" si="94"/>
        <v>충남동대동</v>
      </c>
      <c r="H2676" s="33" t="s">
        <v>12491</v>
      </c>
    </row>
    <row r="2677" spans="1:8">
      <c r="A2677" s="33" t="s">
        <v>15768</v>
      </c>
      <c r="B2677" s="34" t="b">
        <v>1</v>
      </c>
      <c r="C2677" s="33">
        <f t="shared" si="93"/>
        <v>23</v>
      </c>
      <c r="D2677" s="33" t="s">
        <v>1284</v>
      </c>
      <c r="E2677" s="33" t="s">
        <v>8654</v>
      </c>
      <c r="F2677" s="33" t="s">
        <v>15769</v>
      </c>
      <c r="G2677" s="33" t="str">
        <f t="shared" si="94"/>
        <v>충남명천동</v>
      </c>
      <c r="H2677" s="33" t="s">
        <v>12491</v>
      </c>
    </row>
    <row r="2678" spans="1:8">
      <c r="A2678" s="33" t="s">
        <v>15770</v>
      </c>
      <c r="B2678" s="34" t="b">
        <v>1</v>
      </c>
      <c r="C2678" s="33">
        <f t="shared" si="93"/>
        <v>23</v>
      </c>
      <c r="D2678" s="33" t="s">
        <v>1284</v>
      </c>
      <c r="E2678" s="33" t="s">
        <v>8654</v>
      </c>
      <c r="F2678" s="33" t="s">
        <v>15771</v>
      </c>
      <c r="G2678" s="33" t="str">
        <f t="shared" si="94"/>
        <v>충남궁촌동</v>
      </c>
      <c r="H2678" s="33" t="s">
        <v>12491</v>
      </c>
    </row>
    <row r="2679" spans="1:8">
      <c r="A2679" s="33" t="s">
        <v>15772</v>
      </c>
      <c r="B2679" s="34" t="b">
        <v>1</v>
      </c>
      <c r="C2679" s="33">
        <f t="shared" si="93"/>
        <v>23</v>
      </c>
      <c r="D2679" s="33" t="s">
        <v>1284</v>
      </c>
      <c r="E2679" s="33" t="s">
        <v>8654</v>
      </c>
      <c r="F2679" s="33" t="s">
        <v>15773</v>
      </c>
      <c r="G2679" s="33" t="str">
        <f t="shared" si="94"/>
        <v>충남내항동</v>
      </c>
      <c r="H2679" s="33" t="s">
        <v>12491</v>
      </c>
    </row>
    <row r="2680" spans="1:8">
      <c r="A2680" s="33" t="s">
        <v>15774</v>
      </c>
      <c r="B2680" s="34" t="b">
        <v>1</v>
      </c>
      <c r="C2680" s="33">
        <f t="shared" si="93"/>
        <v>23</v>
      </c>
      <c r="D2680" s="33" t="s">
        <v>1284</v>
      </c>
      <c r="E2680" s="33" t="s">
        <v>8654</v>
      </c>
      <c r="F2680" s="33" t="s">
        <v>15775</v>
      </c>
      <c r="G2680" s="33" t="str">
        <f t="shared" si="94"/>
        <v>충남남곡동</v>
      </c>
      <c r="H2680" s="33" t="s">
        <v>12491</v>
      </c>
    </row>
    <row r="2681" spans="1:8">
      <c r="A2681" s="33" t="s">
        <v>15776</v>
      </c>
      <c r="B2681" s="34" t="b">
        <v>1</v>
      </c>
      <c r="C2681" s="33">
        <f t="shared" si="93"/>
        <v>23</v>
      </c>
      <c r="D2681" s="33" t="s">
        <v>1284</v>
      </c>
      <c r="E2681" s="33" t="s">
        <v>8654</v>
      </c>
      <c r="F2681" s="33" t="s">
        <v>15777</v>
      </c>
      <c r="G2681" s="33" t="str">
        <f t="shared" si="94"/>
        <v>충남요암동</v>
      </c>
      <c r="H2681" s="33" t="s">
        <v>12491</v>
      </c>
    </row>
    <row r="2682" spans="1:8">
      <c r="A2682" s="33" t="s">
        <v>15778</v>
      </c>
      <c r="B2682" s="34" t="b">
        <v>1</v>
      </c>
      <c r="C2682" s="33">
        <f t="shared" si="93"/>
        <v>23</v>
      </c>
      <c r="D2682" s="33" t="s">
        <v>1284</v>
      </c>
      <c r="E2682" s="33" t="s">
        <v>8654</v>
      </c>
      <c r="F2682" s="33" t="s">
        <v>15779</v>
      </c>
      <c r="G2682" s="33" t="str">
        <f t="shared" si="94"/>
        <v>충남신흑동</v>
      </c>
      <c r="H2682" s="33" t="s">
        <v>12491</v>
      </c>
    </row>
    <row r="2683" spans="1:8">
      <c r="A2683" s="33" t="s">
        <v>15780</v>
      </c>
      <c r="B2683" s="34" t="b">
        <v>1</v>
      </c>
      <c r="C2683" s="33">
        <f t="shared" si="93"/>
        <v>23</v>
      </c>
      <c r="D2683" s="33" t="s">
        <v>1284</v>
      </c>
      <c r="E2683" s="33" t="s">
        <v>8654</v>
      </c>
      <c r="F2683" s="33" t="s">
        <v>15781</v>
      </c>
      <c r="G2683" s="33" t="str">
        <f t="shared" si="94"/>
        <v>충남웅천읍</v>
      </c>
      <c r="H2683" s="33" t="s">
        <v>12491</v>
      </c>
    </row>
    <row r="2684" spans="1:8">
      <c r="A2684" s="33" t="s">
        <v>15782</v>
      </c>
      <c r="B2684" s="34" t="b">
        <v>1</v>
      </c>
      <c r="C2684" s="33">
        <f t="shared" si="93"/>
        <v>23</v>
      </c>
      <c r="D2684" s="33" t="s">
        <v>1284</v>
      </c>
      <c r="E2684" s="33" t="s">
        <v>8654</v>
      </c>
      <c r="F2684" s="33" t="s">
        <v>15783</v>
      </c>
      <c r="G2684" s="33" t="str">
        <f t="shared" si="94"/>
        <v>충남주포면</v>
      </c>
      <c r="H2684" s="33" t="s">
        <v>12491</v>
      </c>
    </row>
    <row r="2685" spans="1:8">
      <c r="A2685" s="33" t="s">
        <v>15784</v>
      </c>
      <c r="B2685" s="34" t="b">
        <v>1</v>
      </c>
      <c r="C2685" s="33">
        <f t="shared" si="93"/>
        <v>23</v>
      </c>
      <c r="D2685" s="33" t="s">
        <v>1284</v>
      </c>
      <c r="E2685" s="33" t="s">
        <v>8654</v>
      </c>
      <c r="F2685" s="33" t="s">
        <v>15785</v>
      </c>
      <c r="G2685" s="33" t="str">
        <f t="shared" si="94"/>
        <v>충남오천면</v>
      </c>
      <c r="H2685" s="33" t="s">
        <v>12491</v>
      </c>
    </row>
    <row r="2686" spans="1:8">
      <c r="A2686" s="33" t="s">
        <v>15786</v>
      </c>
      <c r="B2686" s="34" t="b">
        <v>1</v>
      </c>
      <c r="C2686" s="33">
        <f t="shared" si="93"/>
        <v>23</v>
      </c>
      <c r="D2686" s="33" t="s">
        <v>1284</v>
      </c>
      <c r="E2686" s="33" t="s">
        <v>8654</v>
      </c>
      <c r="F2686" s="33" t="s">
        <v>15787</v>
      </c>
      <c r="G2686" s="33" t="str">
        <f t="shared" si="94"/>
        <v>충남천북면</v>
      </c>
      <c r="H2686" s="33" t="s">
        <v>12491</v>
      </c>
    </row>
    <row r="2687" spans="1:8">
      <c r="A2687" s="33" t="s">
        <v>15788</v>
      </c>
      <c r="B2687" s="34" t="b">
        <v>1</v>
      </c>
      <c r="C2687" s="33">
        <f t="shared" si="93"/>
        <v>23</v>
      </c>
      <c r="D2687" s="33" t="s">
        <v>1284</v>
      </c>
      <c r="E2687" s="33" t="s">
        <v>8654</v>
      </c>
      <c r="F2687" s="33" t="s">
        <v>15789</v>
      </c>
      <c r="G2687" s="33" t="str">
        <f t="shared" si="94"/>
        <v>충남청소면</v>
      </c>
      <c r="H2687" s="33" t="s">
        <v>12491</v>
      </c>
    </row>
    <row r="2688" spans="1:8">
      <c r="A2688" s="33" t="s">
        <v>15790</v>
      </c>
      <c r="B2688" s="34" t="b">
        <v>1</v>
      </c>
      <c r="C2688" s="33">
        <f t="shared" si="93"/>
        <v>23</v>
      </c>
      <c r="D2688" s="33" t="s">
        <v>1284</v>
      </c>
      <c r="E2688" s="33" t="s">
        <v>8654</v>
      </c>
      <c r="F2688" s="33" t="s">
        <v>15791</v>
      </c>
      <c r="G2688" s="33" t="str">
        <f t="shared" si="94"/>
        <v>충남청라면</v>
      </c>
      <c r="H2688" s="33" t="s">
        <v>12491</v>
      </c>
    </row>
    <row r="2689" spans="1:8">
      <c r="A2689" s="33" t="s">
        <v>15792</v>
      </c>
      <c r="B2689" s="34" t="b">
        <v>1</v>
      </c>
      <c r="C2689" s="33">
        <f t="shared" si="93"/>
        <v>23</v>
      </c>
      <c r="D2689" s="33" t="s">
        <v>1284</v>
      </c>
      <c r="E2689" s="33" t="s">
        <v>8654</v>
      </c>
      <c r="F2689" s="33" t="s">
        <v>15793</v>
      </c>
      <c r="G2689" s="33" t="str">
        <f t="shared" si="94"/>
        <v>충남남포면</v>
      </c>
      <c r="H2689" s="33" t="s">
        <v>12491</v>
      </c>
    </row>
    <row r="2690" spans="1:8">
      <c r="A2690" s="33" t="s">
        <v>15794</v>
      </c>
      <c r="B2690" s="34" t="b">
        <v>1</v>
      </c>
      <c r="C2690" s="33">
        <f t="shared" ref="C2690:C2753" si="95">_xlfn.XLOOKUP(D2690,I:I,J:J)</f>
        <v>23</v>
      </c>
      <c r="D2690" s="33" t="s">
        <v>1284</v>
      </c>
      <c r="E2690" s="33" t="s">
        <v>8654</v>
      </c>
      <c r="F2690" s="33" t="s">
        <v>15795</v>
      </c>
      <c r="G2690" s="33" t="str">
        <f t="shared" si="94"/>
        <v>충남주산면</v>
      </c>
      <c r="H2690" s="33" t="s">
        <v>12491</v>
      </c>
    </row>
    <row r="2691" spans="1:8">
      <c r="A2691" s="33" t="s">
        <v>15796</v>
      </c>
      <c r="B2691" s="34" t="b">
        <v>1</v>
      </c>
      <c r="C2691" s="33">
        <f t="shared" si="95"/>
        <v>23</v>
      </c>
      <c r="D2691" s="33" t="s">
        <v>1284</v>
      </c>
      <c r="E2691" s="33" t="s">
        <v>8654</v>
      </c>
      <c r="F2691" s="33" t="s">
        <v>15146</v>
      </c>
      <c r="G2691" s="33" t="str">
        <f t="shared" si="94"/>
        <v>충남미산면</v>
      </c>
      <c r="H2691" s="33" t="s">
        <v>12491</v>
      </c>
    </row>
    <row r="2692" spans="1:8">
      <c r="A2692" s="33" t="s">
        <v>15797</v>
      </c>
      <c r="B2692" s="34" t="b">
        <v>1</v>
      </c>
      <c r="C2692" s="33">
        <f t="shared" si="95"/>
        <v>23</v>
      </c>
      <c r="D2692" s="33" t="s">
        <v>1284</v>
      </c>
      <c r="E2692" s="33" t="s">
        <v>8654</v>
      </c>
      <c r="F2692" s="33" t="s">
        <v>15798</v>
      </c>
      <c r="G2692" s="33" t="str">
        <f t="shared" si="94"/>
        <v>충남성주면</v>
      </c>
      <c r="H2692" s="33" t="s">
        <v>12491</v>
      </c>
    </row>
    <row r="2693" spans="1:8">
      <c r="A2693" s="33" t="s">
        <v>15799</v>
      </c>
      <c r="B2693" s="34" t="b">
        <v>1</v>
      </c>
      <c r="C2693" s="33">
        <f t="shared" si="95"/>
        <v>23</v>
      </c>
      <c r="D2693" s="33" t="s">
        <v>1284</v>
      </c>
      <c r="E2693" s="33" t="s">
        <v>8654</v>
      </c>
      <c r="F2693" s="33" t="s">
        <v>15800</v>
      </c>
      <c r="G2693" s="33" t="str">
        <f t="shared" si="94"/>
        <v>충남주교면</v>
      </c>
      <c r="H2693" s="33" t="s">
        <v>12491</v>
      </c>
    </row>
    <row r="2694" spans="1:8">
      <c r="A2694" s="33" t="s">
        <v>15801</v>
      </c>
      <c r="B2694" s="34" t="b">
        <v>1</v>
      </c>
      <c r="C2694" s="33">
        <f t="shared" si="95"/>
        <v>23</v>
      </c>
      <c r="D2694" s="33" t="s">
        <v>1284</v>
      </c>
      <c r="E2694" s="33" t="s">
        <v>1285</v>
      </c>
      <c r="F2694" s="33" t="s">
        <v>11941</v>
      </c>
      <c r="G2694" s="33" t="str">
        <f t="shared" si="94"/>
        <v>충남온천동</v>
      </c>
      <c r="H2694" s="33" t="s">
        <v>10781</v>
      </c>
    </row>
    <row r="2695" spans="1:8">
      <c r="A2695" s="33" t="s">
        <v>15802</v>
      </c>
      <c r="B2695" s="34" t="b">
        <v>1</v>
      </c>
      <c r="C2695" s="33">
        <f t="shared" si="95"/>
        <v>23</v>
      </c>
      <c r="D2695" s="33" t="s">
        <v>1284</v>
      </c>
      <c r="E2695" s="33" t="s">
        <v>1285</v>
      </c>
      <c r="F2695" s="33" t="s">
        <v>15803</v>
      </c>
      <c r="G2695" s="33" t="str">
        <f t="shared" si="94"/>
        <v>충남실옥동</v>
      </c>
      <c r="H2695" s="33" t="s">
        <v>10781</v>
      </c>
    </row>
    <row r="2696" spans="1:8">
      <c r="A2696" s="33" t="s">
        <v>15804</v>
      </c>
      <c r="B2696" s="34" t="b">
        <v>1</v>
      </c>
      <c r="C2696" s="33">
        <f t="shared" si="95"/>
        <v>23</v>
      </c>
      <c r="D2696" s="33" t="s">
        <v>1284</v>
      </c>
      <c r="E2696" s="33" t="s">
        <v>1285</v>
      </c>
      <c r="F2696" s="33" t="s">
        <v>12690</v>
      </c>
      <c r="G2696" s="33" t="str">
        <f t="shared" si="94"/>
        <v>충남방축동</v>
      </c>
      <c r="H2696" s="33" t="s">
        <v>10781</v>
      </c>
    </row>
    <row r="2697" spans="1:8">
      <c r="A2697" s="33" t="s">
        <v>15805</v>
      </c>
      <c r="B2697" s="34" t="b">
        <v>1</v>
      </c>
      <c r="C2697" s="33">
        <f t="shared" si="95"/>
        <v>23</v>
      </c>
      <c r="D2697" s="33" t="s">
        <v>1284</v>
      </c>
      <c r="E2697" s="33" t="s">
        <v>1285</v>
      </c>
      <c r="F2697" s="33" t="s">
        <v>14895</v>
      </c>
      <c r="G2697" s="33" t="str">
        <f t="shared" si="94"/>
        <v>충남기산동</v>
      </c>
      <c r="H2697" s="33" t="s">
        <v>10781</v>
      </c>
    </row>
    <row r="2698" spans="1:8">
      <c r="A2698" s="33" t="s">
        <v>15806</v>
      </c>
      <c r="B2698" s="34" t="b">
        <v>1</v>
      </c>
      <c r="C2698" s="33">
        <f t="shared" si="95"/>
        <v>23</v>
      </c>
      <c r="D2698" s="33" t="s">
        <v>1284</v>
      </c>
      <c r="E2698" s="33" t="s">
        <v>1285</v>
      </c>
      <c r="F2698" s="33" t="s">
        <v>15807</v>
      </c>
      <c r="G2698" s="33" t="str">
        <f t="shared" si="94"/>
        <v>충남초사동</v>
      </c>
      <c r="H2698" s="33" t="s">
        <v>10781</v>
      </c>
    </row>
    <row r="2699" spans="1:8">
      <c r="A2699" s="33" t="s">
        <v>15808</v>
      </c>
      <c r="B2699" s="34" t="b">
        <v>1</v>
      </c>
      <c r="C2699" s="33">
        <f t="shared" si="95"/>
        <v>23</v>
      </c>
      <c r="D2699" s="33" t="s">
        <v>1284</v>
      </c>
      <c r="E2699" s="33" t="s">
        <v>1285</v>
      </c>
      <c r="F2699" s="33" t="s">
        <v>15809</v>
      </c>
      <c r="G2699" s="33" t="str">
        <f t="shared" si="94"/>
        <v>충남신인동</v>
      </c>
      <c r="H2699" s="33" t="s">
        <v>10781</v>
      </c>
    </row>
    <row r="2700" spans="1:8">
      <c r="A2700" s="33" t="s">
        <v>15810</v>
      </c>
      <c r="B2700" s="34" t="b">
        <v>1</v>
      </c>
      <c r="C2700" s="33">
        <f t="shared" si="95"/>
        <v>23</v>
      </c>
      <c r="D2700" s="33" t="s">
        <v>1284</v>
      </c>
      <c r="E2700" s="33" t="s">
        <v>1285</v>
      </c>
      <c r="F2700" s="33" t="s">
        <v>15811</v>
      </c>
      <c r="G2700" s="33" t="str">
        <f t="shared" si="94"/>
        <v>충남법곡동</v>
      </c>
      <c r="H2700" s="33" t="s">
        <v>10781</v>
      </c>
    </row>
    <row r="2701" spans="1:8">
      <c r="A2701" s="33" t="s">
        <v>15812</v>
      </c>
      <c r="B2701" s="34" t="b">
        <v>1</v>
      </c>
      <c r="C2701" s="33">
        <f t="shared" si="95"/>
        <v>23</v>
      </c>
      <c r="D2701" s="33" t="s">
        <v>1284</v>
      </c>
      <c r="E2701" s="33" t="s">
        <v>1285</v>
      </c>
      <c r="F2701" s="33" t="s">
        <v>15813</v>
      </c>
      <c r="G2701" s="33" t="str">
        <f t="shared" si="94"/>
        <v>충남장존동</v>
      </c>
      <c r="H2701" s="33" t="s">
        <v>10781</v>
      </c>
    </row>
    <row r="2702" spans="1:8">
      <c r="A2702" s="33" t="s">
        <v>15814</v>
      </c>
      <c r="B2702" s="34" t="b">
        <v>1</v>
      </c>
      <c r="C2702" s="33">
        <f t="shared" si="95"/>
        <v>23</v>
      </c>
      <c r="D2702" s="33" t="s">
        <v>1284</v>
      </c>
      <c r="E2702" s="33" t="s">
        <v>1285</v>
      </c>
      <c r="F2702" s="33" t="s">
        <v>15815</v>
      </c>
      <c r="G2702" s="33" t="str">
        <f t="shared" si="94"/>
        <v>충남좌부동</v>
      </c>
      <c r="H2702" s="33" t="s">
        <v>10781</v>
      </c>
    </row>
    <row r="2703" spans="1:8">
      <c r="A2703" s="33" t="s">
        <v>15816</v>
      </c>
      <c r="B2703" s="34" t="b">
        <v>1</v>
      </c>
      <c r="C2703" s="33">
        <f t="shared" si="95"/>
        <v>23</v>
      </c>
      <c r="D2703" s="33" t="s">
        <v>1284</v>
      </c>
      <c r="E2703" s="33" t="s">
        <v>1285</v>
      </c>
      <c r="F2703" s="33" t="s">
        <v>12351</v>
      </c>
      <c r="G2703" s="33" t="str">
        <f t="shared" si="94"/>
        <v>충남읍내동</v>
      </c>
      <c r="H2703" s="33" t="s">
        <v>10781</v>
      </c>
    </row>
    <row r="2704" spans="1:8">
      <c r="A2704" s="33" t="s">
        <v>15817</v>
      </c>
      <c r="B2704" s="34" t="b">
        <v>1</v>
      </c>
      <c r="C2704" s="33">
        <f t="shared" si="95"/>
        <v>23</v>
      </c>
      <c r="D2704" s="33" t="s">
        <v>1284</v>
      </c>
      <c r="E2704" s="33" t="s">
        <v>1285</v>
      </c>
      <c r="F2704" s="33" t="s">
        <v>15818</v>
      </c>
      <c r="G2704" s="33" t="str">
        <f t="shared" si="94"/>
        <v>충남풍기동</v>
      </c>
      <c r="H2704" s="33" t="s">
        <v>10781</v>
      </c>
    </row>
    <row r="2705" spans="1:8">
      <c r="A2705" s="33" t="s">
        <v>15819</v>
      </c>
      <c r="B2705" s="34" t="b">
        <v>1</v>
      </c>
      <c r="C2705" s="33">
        <f t="shared" si="95"/>
        <v>23</v>
      </c>
      <c r="D2705" s="33" t="s">
        <v>1284</v>
      </c>
      <c r="E2705" s="33" t="s">
        <v>1285</v>
      </c>
      <c r="F2705" s="33" t="s">
        <v>15820</v>
      </c>
      <c r="G2705" s="33" t="str">
        <f t="shared" si="94"/>
        <v>충남용화동</v>
      </c>
      <c r="H2705" s="33" t="s">
        <v>10781</v>
      </c>
    </row>
    <row r="2706" spans="1:8">
      <c r="A2706" s="33" t="s">
        <v>15821</v>
      </c>
      <c r="B2706" s="34" t="b">
        <v>1</v>
      </c>
      <c r="C2706" s="33">
        <f t="shared" si="95"/>
        <v>23</v>
      </c>
      <c r="D2706" s="33" t="s">
        <v>1284</v>
      </c>
      <c r="E2706" s="33" t="s">
        <v>1285</v>
      </c>
      <c r="F2706" s="33" t="s">
        <v>15822</v>
      </c>
      <c r="G2706" s="33" t="str">
        <f t="shared" si="94"/>
        <v>충남모종동</v>
      </c>
      <c r="H2706" s="33" t="s">
        <v>10781</v>
      </c>
    </row>
    <row r="2707" spans="1:8">
      <c r="A2707" s="33" t="s">
        <v>15823</v>
      </c>
      <c r="B2707" s="34" t="b">
        <v>1</v>
      </c>
      <c r="C2707" s="33">
        <f t="shared" si="95"/>
        <v>23</v>
      </c>
      <c r="D2707" s="33" t="s">
        <v>1284</v>
      </c>
      <c r="E2707" s="33" t="s">
        <v>1285</v>
      </c>
      <c r="F2707" s="33" t="s">
        <v>15824</v>
      </c>
      <c r="G2707" s="33" t="str">
        <f t="shared" si="94"/>
        <v>충남권곡동</v>
      </c>
      <c r="H2707" s="33" t="s">
        <v>10781</v>
      </c>
    </row>
    <row r="2708" spans="1:8">
      <c r="A2708" s="33" t="s">
        <v>15825</v>
      </c>
      <c r="B2708" s="34" t="b">
        <v>1</v>
      </c>
      <c r="C2708" s="33">
        <f t="shared" si="95"/>
        <v>23</v>
      </c>
      <c r="D2708" s="33" t="s">
        <v>1284</v>
      </c>
      <c r="E2708" s="33" t="s">
        <v>1285</v>
      </c>
      <c r="F2708" s="33" t="s">
        <v>15826</v>
      </c>
      <c r="G2708" s="33" t="str">
        <f t="shared" si="94"/>
        <v>충남배미동</v>
      </c>
      <c r="H2708" s="33" t="s">
        <v>10781</v>
      </c>
    </row>
    <row r="2709" spans="1:8">
      <c r="A2709" s="33" t="s">
        <v>15827</v>
      </c>
      <c r="B2709" s="34" t="b">
        <v>1</v>
      </c>
      <c r="C2709" s="33">
        <f t="shared" si="95"/>
        <v>23</v>
      </c>
      <c r="D2709" s="33" t="s">
        <v>1284</v>
      </c>
      <c r="E2709" s="33" t="s">
        <v>1285</v>
      </c>
      <c r="F2709" s="33" t="s">
        <v>15828</v>
      </c>
      <c r="G2709" s="33" t="str">
        <f t="shared" si="94"/>
        <v>충남득산동</v>
      </c>
      <c r="H2709" s="33" t="s">
        <v>10781</v>
      </c>
    </row>
    <row r="2710" spans="1:8">
      <c r="A2710" s="33" t="s">
        <v>15829</v>
      </c>
      <c r="B2710" s="34" t="b">
        <v>1</v>
      </c>
      <c r="C2710" s="33">
        <f t="shared" si="95"/>
        <v>23</v>
      </c>
      <c r="D2710" s="33" t="s">
        <v>1284</v>
      </c>
      <c r="E2710" s="33" t="s">
        <v>1285</v>
      </c>
      <c r="F2710" s="33" t="s">
        <v>15830</v>
      </c>
      <c r="G2710" s="33" t="str">
        <f t="shared" si="94"/>
        <v>충남점양동</v>
      </c>
      <c r="H2710" s="33" t="s">
        <v>10781</v>
      </c>
    </row>
    <row r="2711" spans="1:8">
      <c r="A2711" s="33" t="s">
        <v>15831</v>
      </c>
      <c r="B2711" s="34" t="b">
        <v>1</v>
      </c>
      <c r="C2711" s="33">
        <f t="shared" si="95"/>
        <v>23</v>
      </c>
      <c r="D2711" s="33" t="s">
        <v>1284</v>
      </c>
      <c r="E2711" s="33" t="s">
        <v>1285</v>
      </c>
      <c r="F2711" s="33" t="s">
        <v>13137</v>
      </c>
      <c r="G2711" s="33" t="str">
        <f t="shared" si="94"/>
        <v>충남신동</v>
      </c>
      <c r="H2711" s="33" t="s">
        <v>10781</v>
      </c>
    </row>
    <row r="2712" spans="1:8">
      <c r="A2712" s="33" t="s">
        <v>15832</v>
      </c>
      <c r="B2712" s="34" t="b">
        <v>1</v>
      </c>
      <c r="C2712" s="33">
        <f t="shared" si="95"/>
        <v>23</v>
      </c>
      <c r="D2712" s="33" t="s">
        <v>1284</v>
      </c>
      <c r="E2712" s="33" t="s">
        <v>1285</v>
      </c>
      <c r="F2712" s="33" t="s">
        <v>12815</v>
      </c>
      <c r="G2712" s="33" t="str">
        <f t="shared" si="94"/>
        <v>충남남동</v>
      </c>
      <c r="H2712" s="33" t="s">
        <v>10781</v>
      </c>
    </row>
    <row r="2713" spans="1:8">
      <c r="A2713" s="33" t="s">
        <v>15833</v>
      </c>
      <c r="B2713" s="34" t="b">
        <v>1</v>
      </c>
      <c r="C2713" s="33">
        <f t="shared" si="95"/>
        <v>23</v>
      </c>
      <c r="D2713" s="33" t="s">
        <v>1284</v>
      </c>
      <c r="E2713" s="33" t="s">
        <v>1285</v>
      </c>
      <c r="F2713" s="33" t="s">
        <v>15834</v>
      </c>
      <c r="G2713" s="33" t="str">
        <f t="shared" si="94"/>
        <v>충남염치읍</v>
      </c>
      <c r="H2713" s="33" t="s">
        <v>10781</v>
      </c>
    </row>
    <row r="2714" spans="1:8">
      <c r="A2714" s="33" t="s">
        <v>15835</v>
      </c>
      <c r="B2714" s="34" t="b">
        <v>1</v>
      </c>
      <c r="C2714" s="33">
        <f t="shared" si="95"/>
        <v>23</v>
      </c>
      <c r="D2714" s="33" t="s">
        <v>1284</v>
      </c>
      <c r="E2714" s="33" t="s">
        <v>1285</v>
      </c>
      <c r="F2714" s="33" t="s">
        <v>15836</v>
      </c>
      <c r="G2714" s="33" t="str">
        <f t="shared" si="94"/>
        <v>충남배방읍</v>
      </c>
      <c r="H2714" s="33" t="s">
        <v>10781</v>
      </c>
    </row>
    <row r="2715" spans="1:8">
      <c r="A2715" s="33" t="s">
        <v>15837</v>
      </c>
      <c r="B2715" s="34" t="b">
        <v>1</v>
      </c>
      <c r="C2715" s="33">
        <f t="shared" si="95"/>
        <v>23</v>
      </c>
      <c r="D2715" s="33" t="s">
        <v>1284</v>
      </c>
      <c r="E2715" s="33" t="s">
        <v>1285</v>
      </c>
      <c r="F2715" s="33" t="s">
        <v>15838</v>
      </c>
      <c r="G2715" s="33" t="str">
        <f t="shared" si="94"/>
        <v>충남송악면</v>
      </c>
      <c r="H2715" s="33" t="s">
        <v>10781</v>
      </c>
    </row>
    <row r="2716" spans="1:8">
      <c r="A2716" s="33" t="s">
        <v>15839</v>
      </c>
      <c r="B2716" s="34" t="b">
        <v>1</v>
      </c>
      <c r="C2716" s="33">
        <f t="shared" si="95"/>
        <v>23</v>
      </c>
      <c r="D2716" s="33" t="s">
        <v>1284</v>
      </c>
      <c r="E2716" s="33" t="s">
        <v>1285</v>
      </c>
      <c r="F2716" s="33" t="s">
        <v>15840</v>
      </c>
      <c r="G2716" s="33" t="str">
        <f t="shared" si="94"/>
        <v>충남탕정면</v>
      </c>
      <c r="H2716" s="33" t="s">
        <v>10781</v>
      </c>
    </row>
    <row r="2717" spans="1:8">
      <c r="A2717" s="33" t="s">
        <v>15841</v>
      </c>
      <c r="B2717" s="34" t="b">
        <v>1</v>
      </c>
      <c r="C2717" s="33">
        <f t="shared" si="95"/>
        <v>23</v>
      </c>
      <c r="D2717" s="33" t="s">
        <v>1284</v>
      </c>
      <c r="E2717" s="33" t="s">
        <v>1285</v>
      </c>
      <c r="F2717" s="33" t="s">
        <v>15842</v>
      </c>
      <c r="G2717" s="33" t="str">
        <f t="shared" si="94"/>
        <v>충남음봉면</v>
      </c>
      <c r="H2717" s="33" t="s">
        <v>10781</v>
      </c>
    </row>
    <row r="2718" spans="1:8">
      <c r="A2718" s="33" t="s">
        <v>15843</v>
      </c>
      <c r="B2718" s="34" t="b">
        <v>1</v>
      </c>
      <c r="C2718" s="33">
        <f t="shared" si="95"/>
        <v>23</v>
      </c>
      <c r="D2718" s="33" t="s">
        <v>1284</v>
      </c>
      <c r="E2718" s="33" t="s">
        <v>1285</v>
      </c>
      <c r="F2718" s="33" t="s">
        <v>15844</v>
      </c>
      <c r="G2718" s="33" t="str">
        <f t="shared" si="94"/>
        <v>충남둔포면</v>
      </c>
      <c r="H2718" s="33" t="s">
        <v>10781</v>
      </c>
    </row>
    <row r="2719" spans="1:8">
      <c r="A2719" s="33" t="s">
        <v>15845</v>
      </c>
      <c r="B2719" s="34" t="b">
        <v>1</v>
      </c>
      <c r="C2719" s="33">
        <f t="shared" si="95"/>
        <v>23</v>
      </c>
      <c r="D2719" s="33" t="s">
        <v>1284</v>
      </c>
      <c r="E2719" s="33" t="s">
        <v>1285</v>
      </c>
      <c r="F2719" s="33" t="s">
        <v>15846</v>
      </c>
      <c r="G2719" s="33" t="str">
        <f t="shared" si="94"/>
        <v>충남영인면</v>
      </c>
      <c r="H2719" s="33" t="s">
        <v>10781</v>
      </c>
    </row>
    <row r="2720" spans="1:8">
      <c r="A2720" s="33" t="s">
        <v>15847</v>
      </c>
      <c r="B2720" s="34" t="b">
        <v>1</v>
      </c>
      <c r="C2720" s="33">
        <f t="shared" si="95"/>
        <v>23</v>
      </c>
      <c r="D2720" s="33" t="s">
        <v>1284</v>
      </c>
      <c r="E2720" s="33" t="s">
        <v>1285</v>
      </c>
      <c r="F2720" s="33" t="s">
        <v>15848</v>
      </c>
      <c r="G2720" s="33" t="str">
        <f t="shared" si="94"/>
        <v>충남인주면</v>
      </c>
      <c r="H2720" s="33" t="s">
        <v>10781</v>
      </c>
    </row>
    <row r="2721" spans="1:8">
      <c r="A2721" s="33" t="s">
        <v>15849</v>
      </c>
      <c r="B2721" s="34" t="b">
        <v>1</v>
      </c>
      <c r="C2721" s="33">
        <f t="shared" si="95"/>
        <v>23</v>
      </c>
      <c r="D2721" s="33" t="s">
        <v>1284</v>
      </c>
      <c r="E2721" s="33" t="s">
        <v>1285</v>
      </c>
      <c r="F2721" s="33" t="s">
        <v>15850</v>
      </c>
      <c r="G2721" s="33" t="str">
        <f t="shared" si="94"/>
        <v>충남선장면</v>
      </c>
      <c r="H2721" s="33" t="s">
        <v>10781</v>
      </c>
    </row>
    <row r="2722" spans="1:8">
      <c r="A2722" s="33" t="s">
        <v>15851</v>
      </c>
      <c r="B2722" s="34" t="b">
        <v>1</v>
      </c>
      <c r="C2722" s="33">
        <f t="shared" si="95"/>
        <v>23</v>
      </c>
      <c r="D2722" s="33" t="s">
        <v>1284</v>
      </c>
      <c r="E2722" s="33" t="s">
        <v>1285</v>
      </c>
      <c r="F2722" s="33" t="s">
        <v>15852</v>
      </c>
      <c r="G2722" s="33" t="str">
        <f t="shared" si="94"/>
        <v>충남도고면</v>
      </c>
      <c r="H2722" s="33" t="s">
        <v>10781</v>
      </c>
    </row>
    <row r="2723" spans="1:8">
      <c r="A2723" s="33" t="s">
        <v>15853</v>
      </c>
      <c r="B2723" s="34" t="b">
        <v>1</v>
      </c>
      <c r="C2723" s="33">
        <f t="shared" si="95"/>
        <v>23</v>
      </c>
      <c r="D2723" s="33" t="s">
        <v>1284</v>
      </c>
      <c r="E2723" s="33" t="s">
        <v>1285</v>
      </c>
      <c r="F2723" s="33" t="s">
        <v>15854</v>
      </c>
      <c r="G2723" s="33" t="str">
        <f t="shared" si="94"/>
        <v>충남신창면</v>
      </c>
      <c r="H2723" s="33" t="s">
        <v>10781</v>
      </c>
    </row>
    <row r="2724" spans="1:8">
      <c r="A2724" s="33" t="s">
        <v>15855</v>
      </c>
      <c r="B2724" s="34" t="b">
        <v>1</v>
      </c>
      <c r="C2724" s="33">
        <f t="shared" si="95"/>
        <v>23</v>
      </c>
      <c r="D2724" s="33" t="s">
        <v>1284</v>
      </c>
      <c r="E2724" s="33" t="s">
        <v>1649</v>
      </c>
      <c r="F2724" s="33" t="s">
        <v>12351</v>
      </c>
      <c r="G2724" s="33" t="str">
        <f t="shared" ref="G2724:G2787" si="96">D2724&amp;F2724</f>
        <v>충남읍내동</v>
      </c>
      <c r="H2724" s="33" t="s">
        <v>10781</v>
      </c>
    </row>
    <row r="2725" spans="1:8">
      <c r="A2725" s="33" t="s">
        <v>15856</v>
      </c>
      <c r="B2725" s="34" t="b">
        <v>1</v>
      </c>
      <c r="C2725" s="33">
        <f t="shared" si="95"/>
        <v>23</v>
      </c>
      <c r="D2725" s="33" t="s">
        <v>1284</v>
      </c>
      <c r="E2725" s="33" t="s">
        <v>1649</v>
      </c>
      <c r="F2725" s="33" t="s">
        <v>12140</v>
      </c>
      <c r="G2725" s="33" t="str">
        <f t="shared" si="96"/>
        <v>충남동문동</v>
      </c>
      <c r="H2725" s="33" t="s">
        <v>10781</v>
      </c>
    </row>
    <row r="2726" spans="1:8">
      <c r="A2726" s="33" t="s">
        <v>15857</v>
      </c>
      <c r="B2726" s="34" t="b">
        <v>1</v>
      </c>
      <c r="C2726" s="33">
        <f t="shared" si="95"/>
        <v>23</v>
      </c>
      <c r="D2726" s="33" t="s">
        <v>1284</v>
      </c>
      <c r="E2726" s="33" t="s">
        <v>1649</v>
      </c>
      <c r="F2726" s="33" t="s">
        <v>12435</v>
      </c>
      <c r="G2726" s="33" t="str">
        <f t="shared" si="96"/>
        <v>충남갈산동</v>
      </c>
      <c r="H2726" s="33" t="s">
        <v>10781</v>
      </c>
    </row>
    <row r="2727" spans="1:8">
      <c r="A2727" s="33" t="s">
        <v>15858</v>
      </c>
      <c r="B2727" s="34" t="b">
        <v>1</v>
      </c>
      <c r="C2727" s="33">
        <f t="shared" si="95"/>
        <v>23</v>
      </c>
      <c r="D2727" s="33" t="s">
        <v>1284</v>
      </c>
      <c r="E2727" s="33" t="s">
        <v>1649</v>
      </c>
      <c r="F2727" s="33" t="s">
        <v>15859</v>
      </c>
      <c r="G2727" s="33" t="str">
        <f t="shared" si="96"/>
        <v>충남온석동</v>
      </c>
      <c r="H2727" s="33" t="s">
        <v>10781</v>
      </c>
    </row>
    <row r="2728" spans="1:8">
      <c r="A2728" s="33" t="s">
        <v>15860</v>
      </c>
      <c r="B2728" s="34" t="b">
        <v>1</v>
      </c>
      <c r="C2728" s="33">
        <f t="shared" si="95"/>
        <v>23</v>
      </c>
      <c r="D2728" s="33" t="s">
        <v>1284</v>
      </c>
      <c r="E2728" s="33" t="s">
        <v>1649</v>
      </c>
      <c r="F2728" s="33" t="s">
        <v>15861</v>
      </c>
      <c r="G2728" s="33" t="str">
        <f t="shared" si="96"/>
        <v>충남잠홍동</v>
      </c>
      <c r="H2728" s="33" t="s">
        <v>10781</v>
      </c>
    </row>
    <row r="2729" spans="1:8">
      <c r="A2729" s="33" t="s">
        <v>15862</v>
      </c>
      <c r="B2729" s="34" t="b">
        <v>1</v>
      </c>
      <c r="C2729" s="33">
        <f t="shared" si="95"/>
        <v>23</v>
      </c>
      <c r="D2729" s="33" t="s">
        <v>1284</v>
      </c>
      <c r="E2729" s="33" t="s">
        <v>1649</v>
      </c>
      <c r="F2729" s="33" t="s">
        <v>14398</v>
      </c>
      <c r="G2729" s="33" t="str">
        <f t="shared" si="96"/>
        <v>충남수석동</v>
      </c>
      <c r="H2729" s="33" t="s">
        <v>10781</v>
      </c>
    </row>
    <row r="2730" spans="1:8">
      <c r="A2730" s="33" t="s">
        <v>15863</v>
      </c>
      <c r="B2730" s="34" t="b">
        <v>1</v>
      </c>
      <c r="C2730" s="33">
        <f t="shared" si="95"/>
        <v>23</v>
      </c>
      <c r="D2730" s="33" t="s">
        <v>1284</v>
      </c>
      <c r="E2730" s="33" t="s">
        <v>1649</v>
      </c>
      <c r="F2730" s="33" t="s">
        <v>15864</v>
      </c>
      <c r="G2730" s="33" t="str">
        <f t="shared" si="96"/>
        <v>충남석림동</v>
      </c>
      <c r="H2730" s="33" t="s">
        <v>10781</v>
      </c>
    </row>
    <row r="2731" spans="1:8">
      <c r="A2731" s="33" t="s">
        <v>15865</v>
      </c>
      <c r="B2731" s="34" t="b">
        <v>1</v>
      </c>
      <c r="C2731" s="33">
        <f t="shared" si="95"/>
        <v>23</v>
      </c>
      <c r="D2731" s="33" t="s">
        <v>1284</v>
      </c>
      <c r="E2731" s="33" t="s">
        <v>1649</v>
      </c>
      <c r="F2731" s="33" t="s">
        <v>12734</v>
      </c>
      <c r="G2731" s="33" t="str">
        <f t="shared" si="96"/>
        <v>충남석남동</v>
      </c>
      <c r="H2731" s="33" t="s">
        <v>10781</v>
      </c>
    </row>
    <row r="2732" spans="1:8">
      <c r="A2732" s="33" t="s">
        <v>15866</v>
      </c>
      <c r="B2732" s="34" t="b">
        <v>1</v>
      </c>
      <c r="C2732" s="33">
        <f t="shared" si="95"/>
        <v>23</v>
      </c>
      <c r="D2732" s="33" t="s">
        <v>1284</v>
      </c>
      <c r="E2732" s="33" t="s">
        <v>1649</v>
      </c>
      <c r="F2732" s="33" t="s">
        <v>15867</v>
      </c>
      <c r="G2732" s="33" t="str">
        <f t="shared" si="96"/>
        <v>충남예천동</v>
      </c>
      <c r="H2732" s="33" t="s">
        <v>10781</v>
      </c>
    </row>
    <row r="2733" spans="1:8">
      <c r="A2733" s="33" t="s">
        <v>15868</v>
      </c>
      <c r="B2733" s="34" t="b">
        <v>1</v>
      </c>
      <c r="C2733" s="33">
        <f t="shared" si="95"/>
        <v>23</v>
      </c>
      <c r="D2733" s="33" t="s">
        <v>1284</v>
      </c>
      <c r="E2733" s="33" t="s">
        <v>1649</v>
      </c>
      <c r="F2733" s="33" t="s">
        <v>15869</v>
      </c>
      <c r="G2733" s="33" t="str">
        <f t="shared" si="96"/>
        <v>충남죽성동</v>
      </c>
      <c r="H2733" s="33" t="s">
        <v>10781</v>
      </c>
    </row>
    <row r="2734" spans="1:8">
      <c r="A2734" s="33" t="s">
        <v>15870</v>
      </c>
      <c r="B2734" s="34" t="b">
        <v>1</v>
      </c>
      <c r="C2734" s="33">
        <f t="shared" si="95"/>
        <v>23</v>
      </c>
      <c r="D2734" s="33" t="s">
        <v>1284</v>
      </c>
      <c r="E2734" s="33" t="s">
        <v>1649</v>
      </c>
      <c r="F2734" s="33" t="s">
        <v>15871</v>
      </c>
      <c r="G2734" s="33" t="str">
        <f t="shared" si="96"/>
        <v>충남양대동</v>
      </c>
      <c r="H2734" s="33" t="s">
        <v>10781</v>
      </c>
    </row>
    <row r="2735" spans="1:8">
      <c r="A2735" s="33" t="s">
        <v>15872</v>
      </c>
      <c r="B2735" s="34" t="b">
        <v>1</v>
      </c>
      <c r="C2735" s="33">
        <f t="shared" si="95"/>
        <v>23</v>
      </c>
      <c r="D2735" s="33" t="s">
        <v>1284</v>
      </c>
      <c r="E2735" s="33" t="s">
        <v>1649</v>
      </c>
      <c r="F2735" s="33" t="s">
        <v>15873</v>
      </c>
      <c r="G2735" s="33" t="str">
        <f t="shared" si="96"/>
        <v>충남오남동</v>
      </c>
      <c r="H2735" s="33" t="s">
        <v>10781</v>
      </c>
    </row>
    <row r="2736" spans="1:8">
      <c r="A2736" s="33" t="s">
        <v>15874</v>
      </c>
      <c r="B2736" s="34" t="b">
        <v>1</v>
      </c>
      <c r="C2736" s="33">
        <f t="shared" si="95"/>
        <v>23</v>
      </c>
      <c r="D2736" s="33" t="s">
        <v>1284</v>
      </c>
      <c r="E2736" s="33" t="s">
        <v>1649</v>
      </c>
      <c r="F2736" s="33" t="s">
        <v>12440</v>
      </c>
      <c r="G2736" s="33" t="str">
        <f t="shared" si="96"/>
        <v>충남장동</v>
      </c>
      <c r="H2736" s="33" t="s">
        <v>10781</v>
      </c>
    </row>
    <row r="2737" spans="1:8">
      <c r="A2737" s="33" t="s">
        <v>15875</v>
      </c>
      <c r="B2737" s="34" t="b">
        <v>1</v>
      </c>
      <c r="C2737" s="33">
        <f t="shared" si="95"/>
        <v>23</v>
      </c>
      <c r="D2737" s="33" t="s">
        <v>1284</v>
      </c>
      <c r="E2737" s="33" t="s">
        <v>1649</v>
      </c>
      <c r="F2737" s="33" t="s">
        <v>15876</v>
      </c>
      <c r="G2737" s="33" t="str">
        <f t="shared" si="96"/>
        <v>충남덕지천동</v>
      </c>
      <c r="H2737" s="33" t="s">
        <v>10781</v>
      </c>
    </row>
    <row r="2738" spans="1:8">
      <c r="A2738" s="33" t="s">
        <v>15877</v>
      </c>
      <c r="B2738" s="34" t="b">
        <v>1</v>
      </c>
      <c r="C2738" s="33">
        <f t="shared" si="95"/>
        <v>23</v>
      </c>
      <c r="D2738" s="33" t="s">
        <v>1284</v>
      </c>
      <c r="E2738" s="33" t="s">
        <v>1649</v>
      </c>
      <c r="F2738" s="33" t="s">
        <v>15878</v>
      </c>
      <c r="G2738" s="33" t="str">
        <f t="shared" si="96"/>
        <v>충남대산읍</v>
      </c>
      <c r="H2738" s="33" t="s">
        <v>10781</v>
      </c>
    </row>
    <row r="2739" spans="1:8">
      <c r="A2739" s="33" t="s">
        <v>15879</v>
      </c>
      <c r="B2739" s="34" t="b">
        <v>1</v>
      </c>
      <c r="C2739" s="33">
        <f t="shared" si="95"/>
        <v>23</v>
      </c>
      <c r="D2739" s="33" t="s">
        <v>1284</v>
      </c>
      <c r="E2739" s="33" t="s">
        <v>1649</v>
      </c>
      <c r="F2739" s="33" t="s">
        <v>15880</v>
      </c>
      <c r="G2739" s="33" t="str">
        <f t="shared" si="96"/>
        <v>충남인지면</v>
      </c>
      <c r="H2739" s="33" t="s">
        <v>10781</v>
      </c>
    </row>
    <row r="2740" spans="1:8">
      <c r="A2740" s="33" t="s">
        <v>15881</v>
      </c>
      <c r="B2740" s="34" t="b">
        <v>1</v>
      </c>
      <c r="C2740" s="33">
        <f t="shared" si="95"/>
        <v>23</v>
      </c>
      <c r="D2740" s="33" t="s">
        <v>1284</v>
      </c>
      <c r="E2740" s="33" t="s">
        <v>1649</v>
      </c>
      <c r="F2740" s="33" t="s">
        <v>15882</v>
      </c>
      <c r="G2740" s="33" t="str">
        <f t="shared" si="96"/>
        <v>충남부석면</v>
      </c>
      <c r="H2740" s="33" t="s">
        <v>10781</v>
      </c>
    </row>
    <row r="2741" spans="1:8">
      <c r="A2741" s="33" t="s">
        <v>15883</v>
      </c>
      <c r="B2741" s="34" t="b">
        <v>1</v>
      </c>
      <c r="C2741" s="33">
        <f t="shared" si="95"/>
        <v>23</v>
      </c>
      <c r="D2741" s="33" t="s">
        <v>1284</v>
      </c>
      <c r="E2741" s="33" t="s">
        <v>1649</v>
      </c>
      <c r="F2741" s="33" t="s">
        <v>15884</v>
      </c>
      <c r="G2741" s="33" t="str">
        <f t="shared" si="96"/>
        <v>충남팔봉면</v>
      </c>
      <c r="H2741" s="33" t="s">
        <v>10781</v>
      </c>
    </row>
    <row r="2742" spans="1:8">
      <c r="A2742" s="33" t="s">
        <v>15885</v>
      </c>
      <c r="B2742" s="34" t="b">
        <v>1</v>
      </c>
      <c r="C2742" s="33">
        <f t="shared" si="95"/>
        <v>23</v>
      </c>
      <c r="D2742" s="33" t="s">
        <v>1284</v>
      </c>
      <c r="E2742" s="33" t="s">
        <v>1649</v>
      </c>
      <c r="F2742" s="33" t="s">
        <v>15886</v>
      </c>
      <c r="G2742" s="33" t="str">
        <f t="shared" si="96"/>
        <v>충남지곡면</v>
      </c>
      <c r="H2742" s="33" t="s">
        <v>10781</v>
      </c>
    </row>
    <row r="2743" spans="1:8">
      <c r="A2743" s="33" t="s">
        <v>15887</v>
      </c>
      <c r="B2743" s="34" t="b">
        <v>1</v>
      </c>
      <c r="C2743" s="33">
        <f t="shared" si="95"/>
        <v>23</v>
      </c>
      <c r="D2743" s="33" t="s">
        <v>1284</v>
      </c>
      <c r="E2743" s="33" t="s">
        <v>1649</v>
      </c>
      <c r="F2743" s="33" t="s">
        <v>15888</v>
      </c>
      <c r="G2743" s="33" t="str">
        <f t="shared" si="96"/>
        <v>충남성연면</v>
      </c>
      <c r="H2743" s="33" t="s">
        <v>10781</v>
      </c>
    </row>
    <row r="2744" spans="1:8">
      <c r="A2744" s="33" t="s">
        <v>15889</v>
      </c>
      <c r="B2744" s="34" t="b">
        <v>1</v>
      </c>
      <c r="C2744" s="33">
        <f t="shared" si="95"/>
        <v>23</v>
      </c>
      <c r="D2744" s="33" t="s">
        <v>1284</v>
      </c>
      <c r="E2744" s="33" t="s">
        <v>1649</v>
      </c>
      <c r="F2744" s="33" t="s">
        <v>15890</v>
      </c>
      <c r="G2744" s="33" t="str">
        <f t="shared" si="96"/>
        <v>충남음암면</v>
      </c>
      <c r="H2744" s="33" t="s">
        <v>10781</v>
      </c>
    </row>
    <row r="2745" spans="1:8">
      <c r="A2745" s="33" t="s">
        <v>15891</v>
      </c>
      <c r="B2745" s="34" t="b">
        <v>1</v>
      </c>
      <c r="C2745" s="33">
        <f t="shared" si="95"/>
        <v>23</v>
      </c>
      <c r="D2745" s="33" t="s">
        <v>1284</v>
      </c>
      <c r="E2745" s="33" t="s">
        <v>1649</v>
      </c>
      <c r="F2745" s="33" t="s">
        <v>15892</v>
      </c>
      <c r="G2745" s="33" t="str">
        <f t="shared" si="96"/>
        <v>충남운산면</v>
      </c>
      <c r="H2745" s="33" t="s">
        <v>10781</v>
      </c>
    </row>
    <row r="2746" spans="1:8">
      <c r="A2746" s="33" t="s">
        <v>15893</v>
      </c>
      <c r="B2746" s="34" t="b">
        <v>1</v>
      </c>
      <c r="C2746" s="33">
        <f t="shared" si="95"/>
        <v>23</v>
      </c>
      <c r="D2746" s="33" t="s">
        <v>1284</v>
      </c>
      <c r="E2746" s="33" t="s">
        <v>1649</v>
      </c>
      <c r="F2746" s="33" t="s">
        <v>15894</v>
      </c>
      <c r="G2746" s="33" t="str">
        <f t="shared" si="96"/>
        <v>충남해미면</v>
      </c>
      <c r="H2746" s="33" t="s">
        <v>10781</v>
      </c>
    </row>
    <row r="2747" spans="1:8">
      <c r="A2747" s="33" t="s">
        <v>15895</v>
      </c>
      <c r="B2747" s="34" t="b">
        <v>1</v>
      </c>
      <c r="C2747" s="33">
        <f t="shared" si="95"/>
        <v>23</v>
      </c>
      <c r="D2747" s="33" t="s">
        <v>1284</v>
      </c>
      <c r="E2747" s="33" t="s">
        <v>1649</v>
      </c>
      <c r="F2747" s="33" t="s">
        <v>15896</v>
      </c>
      <c r="G2747" s="33" t="str">
        <f t="shared" si="96"/>
        <v>충남고북면</v>
      </c>
      <c r="H2747" s="33" t="s">
        <v>10781</v>
      </c>
    </row>
    <row r="2748" spans="1:8">
      <c r="A2748" s="33" t="s">
        <v>15897</v>
      </c>
      <c r="B2748" s="34" t="b">
        <v>1</v>
      </c>
      <c r="C2748" s="33">
        <f t="shared" si="95"/>
        <v>23</v>
      </c>
      <c r="D2748" s="33" t="s">
        <v>1284</v>
      </c>
      <c r="E2748" s="33" t="s">
        <v>8389</v>
      </c>
      <c r="F2748" s="33" t="s">
        <v>15898</v>
      </c>
      <c r="G2748" s="33" t="str">
        <f t="shared" si="96"/>
        <v>충남화지동</v>
      </c>
      <c r="H2748" s="33" t="s">
        <v>12491</v>
      </c>
    </row>
    <row r="2749" spans="1:8">
      <c r="A2749" s="33" t="s">
        <v>15899</v>
      </c>
      <c r="B2749" s="34" t="b">
        <v>1</v>
      </c>
      <c r="C2749" s="33">
        <f t="shared" si="95"/>
        <v>23</v>
      </c>
      <c r="D2749" s="33" t="s">
        <v>1284</v>
      </c>
      <c r="E2749" s="33" t="s">
        <v>8389</v>
      </c>
      <c r="F2749" s="33" t="s">
        <v>14897</v>
      </c>
      <c r="G2749" s="33" t="str">
        <f t="shared" si="96"/>
        <v>충남반월동</v>
      </c>
      <c r="H2749" s="33" t="s">
        <v>12491</v>
      </c>
    </row>
    <row r="2750" spans="1:8">
      <c r="A2750" s="33" t="s">
        <v>15900</v>
      </c>
      <c r="B2750" s="34" t="b">
        <v>1</v>
      </c>
      <c r="C2750" s="33">
        <f t="shared" si="95"/>
        <v>23</v>
      </c>
      <c r="D2750" s="33" t="s">
        <v>1284</v>
      </c>
      <c r="E2750" s="33" t="s">
        <v>8389</v>
      </c>
      <c r="F2750" s="33" t="s">
        <v>15901</v>
      </c>
      <c r="G2750" s="33" t="str">
        <f t="shared" si="96"/>
        <v>충남대교동</v>
      </c>
      <c r="H2750" s="33" t="s">
        <v>12491</v>
      </c>
    </row>
    <row r="2751" spans="1:8">
      <c r="A2751" s="33" t="s">
        <v>15902</v>
      </c>
      <c r="B2751" s="34" t="b">
        <v>1</v>
      </c>
      <c r="C2751" s="33">
        <f t="shared" si="95"/>
        <v>23</v>
      </c>
      <c r="D2751" s="33" t="s">
        <v>1284</v>
      </c>
      <c r="E2751" s="33" t="s">
        <v>8389</v>
      </c>
      <c r="F2751" s="33" t="s">
        <v>15903</v>
      </c>
      <c r="G2751" s="33" t="str">
        <f t="shared" si="96"/>
        <v>충남부창동</v>
      </c>
      <c r="H2751" s="33" t="s">
        <v>12491</v>
      </c>
    </row>
    <row r="2752" spans="1:8">
      <c r="A2752" s="33" t="s">
        <v>15904</v>
      </c>
      <c r="B2752" s="34" t="b">
        <v>1</v>
      </c>
      <c r="C2752" s="33">
        <f t="shared" si="95"/>
        <v>23</v>
      </c>
      <c r="D2752" s="33" t="s">
        <v>1284</v>
      </c>
      <c r="E2752" s="33" t="s">
        <v>8389</v>
      </c>
      <c r="F2752" s="33" t="s">
        <v>15905</v>
      </c>
      <c r="G2752" s="33" t="str">
        <f t="shared" si="96"/>
        <v>충남취암동</v>
      </c>
      <c r="H2752" s="33" t="s">
        <v>12491</v>
      </c>
    </row>
    <row r="2753" spans="1:8">
      <c r="A2753" s="33" t="s">
        <v>15906</v>
      </c>
      <c r="B2753" s="34" t="b">
        <v>1</v>
      </c>
      <c r="C2753" s="33">
        <f t="shared" si="95"/>
        <v>23</v>
      </c>
      <c r="D2753" s="33" t="s">
        <v>1284</v>
      </c>
      <c r="E2753" s="33" t="s">
        <v>8389</v>
      </c>
      <c r="F2753" s="33" t="s">
        <v>15907</v>
      </c>
      <c r="G2753" s="33" t="str">
        <f t="shared" si="96"/>
        <v>충남등화동</v>
      </c>
      <c r="H2753" s="33" t="s">
        <v>12491</v>
      </c>
    </row>
    <row r="2754" spans="1:8">
      <c r="A2754" s="33" t="s">
        <v>15908</v>
      </c>
      <c r="B2754" s="34" t="b">
        <v>1</v>
      </c>
      <c r="C2754" s="33">
        <f t="shared" ref="C2754:C2817" si="97">_xlfn.XLOOKUP(D2754,I:I,J:J)</f>
        <v>23</v>
      </c>
      <c r="D2754" s="33" t="s">
        <v>1284</v>
      </c>
      <c r="E2754" s="33" t="s">
        <v>8389</v>
      </c>
      <c r="F2754" s="33" t="s">
        <v>12399</v>
      </c>
      <c r="G2754" s="33" t="str">
        <f t="shared" si="96"/>
        <v>충남지산동</v>
      </c>
      <c r="H2754" s="33" t="s">
        <v>12491</v>
      </c>
    </row>
    <row r="2755" spans="1:8">
      <c r="A2755" s="33" t="s">
        <v>15909</v>
      </c>
      <c r="B2755" s="34" t="b">
        <v>1</v>
      </c>
      <c r="C2755" s="33">
        <f t="shared" si="97"/>
        <v>23</v>
      </c>
      <c r="D2755" s="33" t="s">
        <v>1284</v>
      </c>
      <c r="E2755" s="33" t="s">
        <v>8389</v>
      </c>
      <c r="F2755" s="33" t="s">
        <v>15910</v>
      </c>
      <c r="G2755" s="33" t="str">
        <f t="shared" si="96"/>
        <v>충남덕지동</v>
      </c>
      <c r="H2755" s="33" t="s">
        <v>12491</v>
      </c>
    </row>
    <row r="2756" spans="1:8">
      <c r="A2756" s="33" t="s">
        <v>15911</v>
      </c>
      <c r="B2756" s="34" t="b">
        <v>1</v>
      </c>
      <c r="C2756" s="33">
        <f t="shared" si="97"/>
        <v>23</v>
      </c>
      <c r="D2756" s="33" t="s">
        <v>1284</v>
      </c>
      <c r="E2756" s="33" t="s">
        <v>8389</v>
      </c>
      <c r="F2756" s="33" t="s">
        <v>12283</v>
      </c>
      <c r="G2756" s="33" t="str">
        <f t="shared" si="96"/>
        <v>충남내동</v>
      </c>
      <c r="H2756" s="33" t="s">
        <v>12491</v>
      </c>
    </row>
    <row r="2757" spans="1:8">
      <c r="A2757" s="33" t="s">
        <v>15912</v>
      </c>
      <c r="B2757" s="34" t="b">
        <v>1</v>
      </c>
      <c r="C2757" s="33">
        <f t="shared" si="97"/>
        <v>23</v>
      </c>
      <c r="D2757" s="33" t="s">
        <v>1284</v>
      </c>
      <c r="E2757" s="33" t="s">
        <v>8389</v>
      </c>
      <c r="F2757" s="33" t="s">
        <v>15913</v>
      </c>
      <c r="G2757" s="33" t="str">
        <f t="shared" si="96"/>
        <v>충남강산동</v>
      </c>
      <c r="H2757" s="33" t="s">
        <v>12491</v>
      </c>
    </row>
    <row r="2758" spans="1:8">
      <c r="A2758" s="33" t="s">
        <v>15914</v>
      </c>
      <c r="B2758" s="34" t="b">
        <v>1</v>
      </c>
      <c r="C2758" s="33">
        <f t="shared" si="97"/>
        <v>23</v>
      </c>
      <c r="D2758" s="33" t="s">
        <v>1284</v>
      </c>
      <c r="E2758" s="33" t="s">
        <v>8389</v>
      </c>
      <c r="F2758" s="33" t="s">
        <v>15915</v>
      </c>
      <c r="G2758" s="33" t="str">
        <f t="shared" si="96"/>
        <v>충남관촉동</v>
      </c>
      <c r="H2758" s="33" t="s">
        <v>12491</v>
      </c>
    </row>
    <row r="2759" spans="1:8">
      <c r="A2759" s="33" t="s">
        <v>15916</v>
      </c>
      <c r="B2759" s="34" t="b">
        <v>1</v>
      </c>
      <c r="C2759" s="33">
        <f t="shared" si="97"/>
        <v>23</v>
      </c>
      <c r="D2759" s="33" t="s">
        <v>1284</v>
      </c>
      <c r="E2759" s="33" t="s">
        <v>8389</v>
      </c>
      <c r="F2759" s="33" t="s">
        <v>15917</v>
      </c>
      <c r="G2759" s="33" t="str">
        <f t="shared" si="96"/>
        <v>충남강경읍</v>
      </c>
      <c r="H2759" s="33" t="s">
        <v>12491</v>
      </c>
    </row>
    <row r="2760" spans="1:8">
      <c r="A2760" s="33" t="s">
        <v>15918</v>
      </c>
      <c r="B2760" s="34" t="b">
        <v>1</v>
      </c>
      <c r="C2760" s="33">
        <f t="shared" si="97"/>
        <v>23</v>
      </c>
      <c r="D2760" s="33" t="s">
        <v>1284</v>
      </c>
      <c r="E2760" s="33" t="s">
        <v>8389</v>
      </c>
      <c r="F2760" s="33" t="s">
        <v>15919</v>
      </c>
      <c r="G2760" s="33" t="str">
        <f t="shared" si="96"/>
        <v>충남연무읍</v>
      </c>
      <c r="H2760" s="33" t="s">
        <v>12491</v>
      </c>
    </row>
    <row r="2761" spans="1:8">
      <c r="A2761" s="33" t="s">
        <v>15920</v>
      </c>
      <c r="B2761" s="34" t="b">
        <v>1</v>
      </c>
      <c r="C2761" s="33">
        <f t="shared" si="97"/>
        <v>23</v>
      </c>
      <c r="D2761" s="33" t="s">
        <v>1284</v>
      </c>
      <c r="E2761" s="33" t="s">
        <v>8389</v>
      </c>
      <c r="F2761" s="33" t="s">
        <v>15921</v>
      </c>
      <c r="G2761" s="33" t="str">
        <f t="shared" si="96"/>
        <v>충남성동면</v>
      </c>
      <c r="H2761" s="33" t="s">
        <v>12491</v>
      </c>
    </row>
    <row r="2762" spans="1:8">
      <c r="A2762" s="33" t="s">
        <v>15922</v>
      </c>
      <c r="B2762" s="34" t="b">
        <v>1</v>
      </c>
      <c r="C2762" s="33">
        <f t="shared" si="97"/>
        <v>23</v>
      </c>
      <c r="D2762" s="33" t="s">
        <v>1284</v>
      </c>
      <c r="E2762" s="33" t="s">
        <v>8389</v>
      </c>
      <c r="F2762" s="33" t="s">
        <v>15923</v>
      </c>
      <c r="G2762" s="33" t="str">
        <f t="shared" si="96"/>
        <v>충남광석면</v>
      </c>
      <c r="H2762" s="33" t="s">
        <v>12491</v>
      </c>
    </row>
    <row r="2763" spans="1:8">
      <c r="A2763" s="33" t="s">
        <v>15924</v>
      </c>
      <c r="B2763" s="34" t="b">
        <v>1</v>
      </c>
      <c r="C2763" s="33">
        <f t="shared" si="97"/>
        <v>23</v>
      </c>
      <c r="D2763" s="33" t="s">
        <v>1284</v>
      </c>
      <c r="E2763" s="33" t="s">
        <v>8389</v>
      </c>
      <c r="F2763" s="33" t="s">
        <v>15925</v>
      </c>
      <c r="G2763" s="33" t="str">
        <f t="shared" si="96"/>
        <v>충남노성면</v>
      </c>
      <c r="H2763" s="33" t="s">
        <v>12491</v>
      </c>
    </row>
    <row r="2764" spans="1:8">
      <c r="A2764" s="33" t="s">
        <v>15926</v>
      </c>
      <c r="B2764" s="34" t="b">
        <v>1</v>
      </c>
      <c r="C2764" s="33">
        <f t="shared" si="97"/>
        <v>23</v>
      </c>
      <c r="D2764" s="33" t="s">
        <v>1284</v>
      </c>
      <c r="E2764" s="33" t="s">
        <v>8389</v>
      </c>
      <c r="F2764" s="33" t="s">
        <v>15927</v>
      </c>
      <c r="G2764" s="33" t="str">
        <f t="shared" si="96"/>
        <v>충남상월면</v>
      </c>
      <c r="H2764" s="33" t="s">
        <v>12491</v>
      </c>
    </row>
    <row r="2765" spans="1:8">
      <c r="A2765" s="33" t="s">
        <v>15928</v>
      </c>
      <c r="B2765" s="34" t="b">
        <v>1</v>
      </c>
      <c r="C2765" s="33">
        <f t="shared" si="97"/>
        <v>23</v>
      </c>
      <c r="D2765" s="33" t="s">
        <v>1284</v>
      </c>
      <c r="E2765" s="33" t="s">
        <v>8389</v>
      </c>
      <c r="F2765" s="33" t="s">
        <v>15929</v>
      </c>
      <c r="G2765" s="33" t="str">
        <f t="shared" si="96"/>
        <v>충남부적면</v>
      </c>
      <c r="H2765" s="33" t="s">
        <v>12491</v>
      </c>
    </row>
    <row r="2766" spans="1:8">
      <c r="A2766" s="33" t="s">
        <v>15930</v>
      </c>
      <c r="B2766" s="34" t="b">
        <v>1</v>
      </c>
      <c r="C2766" s="33">
        <f t="shared" si="97"/>
        <v>23</v>
      </c>
      <c r="D2766" s="33" t="s">
        <v>1284</v>
      </c>
      <c r="E2766" s="33" t="s">
        <v>8389</v>
      </c>
      <c r="F2766" s="33" t="s">
        <v>15931</v>
      </c>
      <c r="G2766" s="33" t="str">
        <f t="shared" si="96"/>
        <v>충남연산면</v>
      </c>
      <c r="H2766" s="33" t="s">
        <v>12491</v>
      </c>
    </row>
    <row r="2767" spans="1:8">
      <c r="A2767" s="33" t="s">
        <v>15932</v>
      </c>
      <c r="B2767" s="34" t="b">
        <v>1</v>
      </c>
      <c r="C2767" s="33">
        <f t="shared" si="97"/>
        <v>23</v>
      </c>
      <c r="D2767" s="33" t="s">
        <v>1284</v>
      </c>
      <c r="E2767" s="33" t="s">
        <v>8389</v>
      </c>
      <c r="F2767" s="33" t="s">
        <v>15933</v>
      </c>
      <c r="G2767" s="33" t="str">
        <f t="shared" si="96"/>
        <v>충남벌곡면</v>
      </c>
      <c r="H2767" s="33" t="s">
        <v>12491</v>
      </c>
    </row>
    <row r="2768" spans="1:8">
      <c r="A2768" s="33" t="s">
        <v>15934</v>
      </c>
      <c r="B2768" s="34" t="b">
        <v>1</v>
      </c>
      <c r="C2768" s="33">
        <f t="shared" si="97"/>
        <v>23</v>
      </c>
      <c r="D2768" s="33" t="s">
        <v>1284</v>
      </c>
      <c r="E2768" s="33" t="s">
        <v>8389</v>
      </c>
      <c r="F2768" s="33" t="s">
        <v>15935</v>
      </c>
      <c r="G2768" s="33" t="str">
        <f t="shared" si="96"/>
        <v>충남양촌면</v>
      </c>
      <c r="H2768" s="33" t="s">
        <v>12491</v>
      </c>
    </row>
    <row r="2769" spans="1:8">
      <c r="A2769" s="33" t="s">
        <v>15936</v>
      </c>
      <c r="B2769" s="34" t="b">
        <v>1</v>
      </c>
      <c r="C2769" s="33">
        <f t="shared" si="97"/>
        <v>23</v>
      </c>
      <c r="D2769" s="33" t="s">
        <v>1284</v>
      </c>
      <c r="E2769" s="33" t="s">
        <v>8389</v>
      </c>
      <c r="F2769" s="33" t="s">
        <v>15937</v>
      </c>
      <c r="G2769" s="33" t="str">
        <f t="shared" si="96"/>
        <v>충남가야곡면</v>
      </c>
      <c r="H2769" s="33" t="s">
        <v>12491</v>
      </c>
    </row>
    <row r="2770" spans="1:8">
      <c r="A2770" s="33" t="s">
        <v>15938</v>
      </c>
      <c r="B2770" s="34" t="b">
        <v>1</v>
      </c>
      <c r="C2770" s="33">
        <f t="shared" si="97"/>
        <v>23</v>
      </c>
      <c r="D2770" s="33" t="s">
        <v>1284</v>
      </c>
      <c r="E2770" s="33" t="s">
        <v>8389</v>
      </c>
      <c r="F2770" s="33" t="s">
        <v>15939</v>
      </c>
      <c r="G2770" s="33" t="str">
        <f t="shared" si="96"/>
        <v>충남은진면</v>
      </c>
      <c r="H2770" s="33" t="s">
        <v>12491</v>
      </c>
    </row>
    <row r="2771" spans="1:8">
      <c r="A2771" s="33" t="s">
        <v>15940</v>
      </c>
      <c r="B2771" s="34" t="b">
        <v>1</v>
      </c>
      <c r="C2771" s="33">
        <f t="shared" si="97"/>
        <v>23</v>
      </c>
      <c r="D2771" s="33" t="s">
        <v>1284</v>
      </c>
      <c r="E2771" s="33" t="s">
        <v>8389</v>
      </c>
      <c r="F2771" s="33" t="s">
        <v>15941</v>
      </c>
      <c r="G2771" s="33" t="str">
        <f t="shared" si="96"/>
        <v>충남채운면</v>
      </c>
      <c r="H2771" s="33" t="s">
        <v>12491</v>
      </c>
    </row>
    <row r="2772" spans="1:8">
      <c r="A2772" s="33" t="s">
        <v>15942</v>
      </c>
      <c r="B2772" s="34" t="b">
        <v>1</v>
      </c>
      <c r="C2772" s="33">
        <f t="shared" si="97"/>
        <v>23</v>
      </c>
      <c r="D2772" s="33" t="s">
        <v>1284</v>
      </c>
      <c r="E2772" s="33" t="s">
        <v>15943</v>
      </c>
      <c r="F2772" s="33" t="s">
        <v>14434</v>
      </c>
      <c r="G2772" s="33" t="str">
        <f t="shared" si="96"/>
        <v>충남금암동</v>
      </c>
      <c r="H2772" s="33" t="s">
        <v>12491</v>
      </c>
    </row>
    <row r="2773" spans="1:8">
      <c r="A2773" s="33" t="s">
        <v>15944</v>
      </c>
      <c r="B2773" s="34" t="b">
        <v>1</v>
      </c>
      <c r="C2773" s="33">
        <f t="shared" si="97"/>
        <v>23</v>
      </c>
      <c r="D2773" s="33" t="s">
        <v>1284</v>
      </c>
      <c r="E2773" s="33" t="s">
        <v>15943</v>
      </c>
      <c r="F2773" s="33" t="s">
        <v>15945</v>
      </c>
      <c r="G2773" s="33" t="str">
        <f t="shared" si="96"/>
        <v>충남두마면</v>
      </c>
      <c r="H2773" s="33" t="s">
        <v>12491</v>
      </c>
    </row>
    <row r="2774" spans="1:8">
      <c r="A2774" s="33" t="s">
        <v>15946</v>
      </c>
      <c r="B2774" s="34" t="b">
        <v>1</v>
      </c>
      <c r="C2774" s="33">
        <f t="shared" si="97"/>
        <v>23</v>
      </c>
      <c r="D2774" s="33" t="s">
        <v>1284</v>
      </c>
      <c r="E2774" s="33" t="s">
        <v>15943</v>
      </c>
      <c r="F2774" s="33" t="s">
        <v>15947</v>
      </c>
      <c r="G2774" s="33" t="str">
        <f t="shared" si="96"/>
        <v>충남엄사면</v>
      </c>
      <c r="H2774" s="33" t="s">
        <v>12491</v>
      </c>
    </row>
    <row r="2775" spans="1:8">
      <c r="A2775" s="33" t="s">
        <v>15948</v>
      </c>
      <c r="B2775" s="34" t="b">
        <v>1</v>
      </c>
      <c r="C2775" s="33">
        <f t="shared" si="97"/>
        <v>23</v>
      </c>
      <c r="D2775" s="33" t="s">
        <v>1284</v>
      </c>
      <c r="E2775" s="33" t="s">
        <v>15943</v>
      </c>
      <c r="F2775" s="33" t="s">
        <v>15949</v>
      </c>
      <c r="G2775" s="33" t="str">
        <f t="shared" si="96"/>
        <v>충남신도안면</v>
      </c>
      <c r="H2775" s="33" t="s">
        <v>12491</v>
      </c>
    </row>
    <row r="2776" spans="1:8">
      <c r="A2776" s="33" t="s">
        <v>15950</v>
      </c>
      <c r="B2776" s="34" t="b">
        <v>1</v>
      </c>
      <c r="C2776" s="33">
        <f t="shared" si="97"/>
        <v>23</v>
      </c>
      <c r="D2776" s="33" t="s">
        <v>1284</v>
      </c>
      <c r="E2776" s="33" t="s">
        <v>3295</v>
      </c>
      <c r="F2776" s="33" t="s">
        <v>12351</v>
      </c>
      <c r="G2776" s="33" t="str">
        <f t="shared" si="96"/>
        <v>충남읍내동</v>
      </c>
      <c r="H2776" s="33" t="s">
        <v>10781</v>
      </c>
    </row>
    <row r="2777" spans="1:8">
      <c r="A2777" s="33" t="s">
        <v>15951</v>
      </c>
      <c r="B2777" s="34" t="b">
        <v>1</v>
      </c>
      <c r="C2777" s="33">
        <f t="shared" si="97"/>
        <v>23</v>
      </c>
      <c r="D2777" s="33" t="s">
        <v>1284</v>
      </c>
      <c r="E2777" s="33" t="s">
        <v>3295</v>
      </c>
      <c r="F2777" s="33" t="s">
        <v>15952</v>
      </c>
      <c r="G2777" s="33" t="str">
        <f t="shared" si="96"/>
        <v>충남채운동</v>
      </c>
      <c r="H2777" s="33" t="s">
        <v>10781</v>
      </c>
    </row>
    <row r="2778" spans="1:8">
      <c r="A2778" s="33" t="s">
        <v>15953</v>
      </c>
      <c r="B2778" s="34" t="b">
        <v>1</v>
      </c>
      <c r="C2778" s="33">
        <f t="shared" si="97"/>
        <v>23</v>
      </c>
      <c r="D2778" s="33" t="s">
        <v>1284</v>
      </c>
      <c r="E2778" s="33" t="s">
        <v>3295</v>
      </c>
      <c r="F2778" s="33" t="s">
        <v>15954</v>
      </c>
      <c r="G2778" s="33" t="str">
        <f t="shared" si="96"/>
        <v>충남우두동</v>
      </c>
      <c r="H2778" s="33" t="s">
        <v>10781</v>
      </c>
    </row>
    <row r="2779" spans="1:8">
      <c r="A2779" s="33" t="s">
        <v>15955</v>
      </c>
      <c r="B2779" s="34" t="b">
        <v>1</v>
      </c>
      <c r="C2779" s="33">
        <f t="shared" si="97"/>
        <v>23</v>
      </c>
      <c r="D2779" s="33" t="s">
        <v>1284</v>
      </c>
      <c r="E2779" s="33" t="s">
        <v>3295</v>
      </c>
      <c r="F2779" s="33" t="s">
        <v>12744</v>
      </c>
      <c r="G2779" s="33" t="str">
        <f t="shared" si="96"/>
        <v>충남원당동</v>
      </c>
      <c r="H2779" s="33" t="s">
        <v>10781</v>
      </c>
    </row>
    <row r="2780" spans="1:8">
      <c r="A2780" s="33" t="s">
        <v>15956</v>
      </c>
      <c r="B2780" s="34" t="b">
        <v>1</v>
      </c>
      <c r="C2780" s="33">
        <f t="shared" si="97"/>
        <v>23</v>
      </c>
      <c r="D2780" s="33" t="s">
        <v>1284</v>
      </c>
      <c r="E2780" s="33" t="s">
        <v>3295</v>
      </c>
      <c r="F2780" s="33" t="s">
        <v>15957</v>
      </c>
      <c r="G2780" s="33" t="str">
        <f t="shared" si="96"/>
        <v>충남시곡동</v>
      </c>
      <c r="H2780" s="33" t="s">
        <v>10781</v>
      </c>
    </row>
    <row r="2781" spans="1:8">
      <c r="A2781" s="33" t="s">
        <v>15958</v>
      </c>
      <c r="B2781" s="34" t="b">
        <v>1</v>
      </c>
      <c r="C2781" s="33">
        <f t="shared" si="97"/>
        <v>23</v>
      </c>
      <c r="D2781" s="33" t="s">
        <v>1284</v>
      </c>
      <c r="E2781" s="33" t="s">
        <v>3295</v>
      </c>
      <c r="F2781" s="33" t="s">
        <v>14436</v>
      </c>
      <c r="G2781" s="33" t="str">
        <f t="shared" si="96"/>
        <v>충남수청동</v>
      </c>
      <c r="H2781" s="33" t="s">
        <v>10781</v>
      </c>
    </row>
    <row r="2782" spans="1:8">
      <c r="A2782" s="33" t="s">
        <v>15959</v>
      </c>
      <c r="B2782" s="34" t="b">
        <v>1</v>
      </c>
      <c r="C2782" s="33">
        <f t="shared" si="97"/>
        <v>23</v>
      </c>
      <c r="D2782" s="33" t="s">
        <v>1284</v>
      </c>
      <c r="E2782" s="33" t="s">
        <v>3295</v>
      </c>
      <c r="F2782" s="33" t="s">
        <v>15960</v>
      </c>
      <c r="G2782" s="33" t="str">
        <f t="shared" si="96"/>
        <v>충남대덕동</v>
      </c>
      <c r="H2782" s="33" t="s">
        <v>10781</v>
      </c>
    </row>
    <row r="2783" spans="1:8">
      <c r="A2783" s="33" t="s">
        <v>15961</v>
      </c>
      <c r="B2783" s="34" t="b">
        <v>1</v>
      </c>
      <c r="C2783" s="33">
        <f t="shared" si="97"/>
        <v>23</v>
      </c>
      <c r="D2783" s="33" t="s">
        <v>1284</v>
      </c>
      <c r="E2783" s="33" t="s">
        <v>3295</v>
      </c>
      <c r="F2783" s="33" t="s">
        <v>15962</v>
      </c>
      <c r="G2783" s="33" t="str">
        <f t="shared" si="96"/>
        <v>충남행정동</v>
      </c>
      <c r="H2783" s="33" t="s">
        <v>10781</v>
      </c>
    </row>
    <row r="2784" spans="1:8">
      <c r="A2784" s="33" t="s">
        <v>15963</v>
      </c>
      <c r="B2784" s="34" t="b">
        <v>1</v>
      </c>
      <c r="C2784" s="33">
        <f t="shared" si="97"/>
        <v>23</v>
      </c>
      <c r="D2784" s="33" t="s">
        <v>1284</v>
      </c>
      <c r="E2784" s="33" t="s">
        <v>3295</v>
      </c>
      <c r="F2784" s="33" t="s">
        <v>12829</v>
      </c>
      <c r="G2784" s="33" t="str">
        <f t="shared" si="96"/>
        <v>충남용연동</v>
      </c>
      <c r="H2784" s="33" t="s">
        <v>10781</v>
      </c>
    </row>
    <row r="2785" spans="1:8">
      <c r="A2785" s="33" t="s">
        <v>15964</v>
      </c>
      <c r="B2785" s="34" t="b">
        <v>1</v>
      </c>
      <c r="C2785" s="33">
        <f t="shared" si="97"/>
        <v>23</v>
      </c>
      <c r="D2785" s="33" t="s">
        <v>1284</v>
      </c>
      <c r="E2785" s="33" t="s">
        <v>3295</v>
      </c>
      <c r="F2785" s="33" t="s">
        <v>15965</v>
      </c>
      <c r="G2785" s="33" t="str">
        <f t="shared" si="96"/>
        <v>충남사기소동</v>
      </c>
      <c r="H2785" s="33" t="s">
        <v>10781</v>
      </c>
    </row>
    <row r="2786" spans="1:8">
      <c r="A2786" s="33" t="s">
        <v>15966</v>
      </c>
      <c r="B2786" s="34" t="b">
        <v>1</v>
      </c>
      <c r="C2786" s="33">
        <f t="shared" si="97"/>
        <v>23</v>
      </c>
      <c r="D2786" s="33" t="s">
        <v>1284</v>
      </c>
      <c r="E2786" s="33" t="s">
        <v>3295</v>
      </c>
      <c r="F2786" s="33" t="s">
        <v>13422</v>
      </c>
      <c r="G2786" s="33" t="str">
        <f t="shared" si="96"/>
        <v>충남구룡동</v>
      </c>
      <c r="H2786" s="33" t="s">
        <v>10781</v>
      </c>
    </row>
    <row r="2787" spans="1:8">
      <c r="A2787" s="33" t="s">
        <v>15967</v>
      </c>
      <c r="B2787" s="34" t="b">
        <v>1</v>
      </c>
      <c r="C2787" s="33">
        <f t="shared" si="97"/>
        <v>23</v>
      </c>
      <c r="D2787" s="33" t="s">
        <v>1284</v>
      </c>
      <c r="E2787" s="33" t="s">
        <v>3295</v>
      </c>
      <c r="F2787" s="33" t="s">
        <v>15968</v>
      </c>
      <c r="G2787" s="33" t="str">
        <f t="shared" si="96"/>
        <v>충남합덕읍</v>
      </c>
      <c r="H2787" s="33" t="s">
        <v>10781</v>
      </c>
    </row>
    <row r="2788" spans="1:8">
      <c r="A2788" s="33" t="s">
        <v>15969</v>
      </c>
      <c r="B2788" s="34" t="b">
        <v>1</v>
      </c>
      <c r="C2788" s="33">
        <f t="shared" si="97"/>
        <v>23</v>
      </c>
      <c r="D2788" s="33" t="s">
        <v>1284</v>
      </c>
      <c r="E2788" s="33" t="s">
        <v>3295</v>
      </c>
      <c r="F2788" s="33" t="s">
        <v>15970</v>
      </c>
      <c r="G2788" s="33" t="str">
        <f t="shared" ref="G2788:G2851" si="98">D2788&amp;F2788</f>
        <v>충남송악읍</v>
      </c>
      <c r="H2788" s="33" t="s">
        <v>10781</v>
      </c>
    </row>
    <row r="2789" spans="1:8">
      <c r="A2789" s="33" t="s">
        <v>15971</v>
      </c>
      <c r="B2789" s="34" t="b">
        <v>1</v>
      </c>
      <c r="C2789" s="33">
        <f t="shared" si="97"/>
        <v>23</v>
      </c>
      <c r="D2789" s="33" t="s">
        <v>1284</v>
      </c>
      <c r="E2789" s="33" t="s">
        <v>3295</v>
      </c>
      <c r="F2789" s="33" t="s">
        <v>15972</v>
      </c>
      <c r="G2789" s="33" t="str">
        <f t="shared" si="98"/>
        <v>충남고대면</v>
      </c>
      <c r="H2789" s="33" t="s">
        <v>10781</v>
      </c>
    </row>
    <row r="2790" spans="1:8">
      <c r="A2790" s="33" t="s">
        <v>15973</v>
      </c>
      <c r="B2790" s="34" t="b">
        <v>1</v>
      </c>
      <c r="C2790" s="33">
        <f t="shared" si="97"/>
        <v>23</v>
      </c>
      <c r="D2790" s="33" t="s">
        <v>1284</v>
      </c>
      <c r="E2790" s="33" t="s">
        <v>3295</v>
      </c>
      <c r="F2790" s="33" t="s">
        <v>15974</v>
      </c>
      <c r="G2790" s="33" t="str">
        <f t="shared" si="98"/>
        <v>충남석문면</v>
      </c>
      <c r="H2790" s="33" t="s">
        <v>10781</v>
      </c>
    </row>
    <row r="2791" spans="1:8">
      <c r="A2791" s="33" t="s">
        <v>15975</v>
      </c>
      <c r="B2791" s="34" t="b">
        <v>1</v>
      </c>
      <c r="C2791" s="33">
        <f t="shared" si="97"/>
        <v>23</v>
      </c>
      <c r="D2791" s="33" t="s">
        <v>1284</v>
      </c>
      <c r="E2791" s="33" t="s">
        <v>3295</v>
      </c>
      <c r="F2791" s="33" t="s">
        <v>15976</v>
      </c>
      <c r="G2791" s="33" t="str">
        <f t="shared" si="98"/>
        <v>충남대호지면</v>
      </c>
      <c r="H2791" s="33" t="s">
        <v>10781</v>
      </c>
    </row>
    <row r="2792" spans="1:8">
      <c r="A2792" s="33" t="s">
        <v>15977</v>
      </c>
      <c r="B2792" s="34" t="b">
        <v>1</v>
      </c>
      <c r="C2792" s="33">
        <f t="shared" si="97"/>
        <v>23</v>
      </c>
      <c r="D2792" s="33" t="s">
        <v>1284</v>
      </c>
      <c r="E2792" s="33" t="s">
        <v>3295</v>
      </c>
      <c r="F2792" s="33" t="s">
        <v>15978</v>
      </c>
      <c r="G2792" s="33" t="str">
        <f t="shared" si="98"/>
        <v>충남정미면</v>
      </c>
      <c r="H2792" s="33" t="s">
        <v>10781</v>
      </c>
    </row>
    <row r="2793" spans="1:8">
      <c r="A2793" s="33" t="s">
        <v>15979</v>
      </c>
      <c r="B2793" s="34" t="b">
        <v>1</v>
      </c>
      <c r="C2793" s="33">
        <f t="shared" si="97"/>
        <v>23</v>
      </c>
      <c r="D2793" s="33" t="s">
        <v>1284</v>
      </c>
      <c r="E2793" s="33" t="s">
        <v>3295</v>
      </c>
      <c r="F2793" s="33" t="s">
        <v>15980</v>
      </c>
      <c r="G2793" s="33" t="str">
        <f t="shared" si="98"/>
        <v>충남면천면</v>
      </c>
      <c r="H2793" s="33" t="s">
        <v>10781</v>
      </c>
    </row>
    <row r="2794" spans="1:8">
      <c r="A2794" s="33" t="s">
        <v>15981</v>
      </c>
      <c r="B2794" s="34" t="b">
        <v>1</v>
      </c>
      <c r="C2794" s="33">
        <f t="shared" si="97"/>
        <v>23</v>
      </c>
      <c r="D2794" s="33" t="s">
        <v>1284</v>
      </c>
      <c r="E2794" s="33" t="s">
        <v>3295</v>
      </c>
      <c r="F2794" s="33" t="s">
        <v>15982</v>
      </c>
      <c r="G2794" s="33" t="str">
        <f t="shared" si="98"/>
        <v>충남순성면</v>
      </c>
      <c r="H2794" s="33" t="s">
        <v>10781</v>
      </c>
    </row>
    <row r="2795" spans="1:8">
      <c r="A2795" s="33" t="s">
        <v>15983</v>
      </c>
      <c r="B2795" s="34" t="b">
        <v>1</v>
      </c>
      <c r="C2795" s="33">
        <f t="shared" si="97"/>
        <v>23</v>
      </c>
      <c r="D2795" s="33" t="s">
        <v>1284</v>
      </c>
      <c r="E2795" s="33" t="s">
        <v>3295</v>
      </c>
      <c r="F2795" s="33" t="s">
        <v>15984</v>
      </c>
      <c r="G2795" s="33" t="str">
        <f t="shared" si="98"/>
        <v>충남우강면</v>
      </c>
      <c r="H2795" s="33" t="s">
        <v>10781</v>
      </c>
    </row>
    <row r="2796" spans="1:8">
      <c r="A2796" s="33" t="s">
        <v>15985</v>
      </c>
      <c r="B2796" s="34" t="b">
        <v>1</v>
      </c>
      <c r="C2796" s="33">
        <f t="shared" si="97"/>
        <v>23</v>
      </c>
      <c r="D2796" s="33" t="s">
        <v>1284</v>
      </c>
      <c r="E2796" s="33" t="s">
        <v>3295</v>
      </c>
      <c r="F2796" s="33" t="s">
        <v>15986</v>
      </c>
      <c r="G2796" s="33" t="str">
        <f t="shared" si="98"/>
        <v>충남신평면</v>
      </c>
      <c r="H2796" s="33" t="s">
        <v>10781</v>
      </c>
    </row>
    <row r="2797" spans="1:8">
      <c r="A2797" s="33" t="s">
        <v>15987</v>
      </c>
      <c r="B2797" s="34" t="b">
        <v>1</v>
      </c>
      <c r="C2797" s="33">
        <f t="shared" si="97"/>
        <v>23</v>
      </c>
      <c r="D2797" s="33" t="s">
        <v>1284</v>
      </c>
      <c r="E2797" s="33" t="s">
        <v>3295</v>
      </c>
      <c r="F2797" s="33" t="s">
        <v>14943</v>
      </c>
      <c r="G2797" s="33" t="str">
        <f t="shared" si="98"/>
        <v>충남송산면</v>
      </c>
      <c r="H2797" s="33" t="s">
        <v>10781</v>
      </c>
    </row>
    <row r="2798" spans="1:8">
      <c r="A2798" s="33" t="s">
        <v>15988</v>
      </c>
      <c r="B2798" s="34" t="b">
        <v>1</v>
      </c>
      <c r="C2798" s="33">
        <f t="shared" si="97"/>
        <v>23</v>
      </c>
      <c r="D2798" s="33" t="s">
        <v>1284</v>
      </c>
      <c r="E2798" s="33" t="s">
        <v>15989</v>
      </c>
      <c r="F2798" s="33" t="s">
        <v>15990</v>
      </c>
      <c r="G2798" s="33" t="str">
        <f t="shared" si="98"/>
        <v>충남금산읍</v>
      </c>
      <c r="H2798" s="33" t="s">
        <v>12491</v>
      </c>
    </row>
    <row r="2799" spans="1:8">
      <c r="A2799" s="33" t="s">
        <v>15991</v>
      </c>
      <c r="B2799" s="34" t="b">
        <v>1</v>
      </c>
      <c r="C2799" s="33">
        <f t="shared" si="97"/>
        <v>23</v>
      </c>
      <c r="D2799" s="33" t="s">
        <v>1284</v>
      </c>
      <c r="E2799" s="33" t="s">
        <v>15989</v>
      </c>
      <c r="F2799" s="33" t="s">
        <v>15471</v>
      </c>
      <c r="G2799" s="33" t="str">
        <f t="shared" si="98"/>
        <v>충남금성면</v>
      </c>
      <c r="H2799" s="33" t="s">
        <v>12491</v>
      </c>
    </row>
    <row r="2800" spans="1:8">
      <c r="A2800" s="33" t="s">
        <v>15992</v>
      </c>
      <c r="B2800" s="34" t="b">
        <v>1</v>
      </c>
      <c r="C2800" s="33">
        <f t="shared" si="97"/>
        <v>23</v>
      </c>
      <c r="D2800" s="33" t="s">
        <v>1284</v>
      </c>
      <c r="E2800" s="33" t="s">
        <v>15989</v>
      </c>
      <c r="F2800" s="33" t="s">
        <v>15993</v>
      </c>
      <c r="G2800" s="33" t="str">
        <f t="shared" si="98"/>
        <v>충남제원면</v>
      </c>
      <c r="H2800" s="33" t="s">
        <v>12491</v>
      </c>
    </row>
    <row r="2801" spans="1:8">
      <c r="A2801" s="33" t="s">
        <v>15994</v>
      </c>
      <c r="B2801" s="34" t="b">
        <v>1</v>
      </c>
      <c r="C2801" s="33">
        <f t="shared" si="97"/>
        <v>23</v>
      </c>
      <c r="D2801" s="33" t="s">
        <v>1284</v>
      </c>
      <c r="E2801" s="33" t="s">
        <v>15989</v>
      </c>
      <c r="F2801" s="33" t="s">
        <v>15995</v>
      </c>
      <c r="G2801" s="33" t="str">
        <f t="shared" si="98"/>
        <v>충남부리면</v>
      </c>
      <c r="H2801" s="33" t="s">
        <v>12491</v>
      </c>
    </row>
    <row r="2802" spans="1:8">
      <c r="A2802" s="33" t="s">
        <v>15996</v>
      </c>
      <c r="B2802" s="34" t="b">
        <v>1</v>
      </c>
      <c r="C2802" s="33">
        <f t="shared" si="97"/>
        <v>23</v>
      </c>
      <c r="D2802" s="33" t="s">
        <v>1284</v>
      </c>
      <c r="E2802" s="33" t="s">
        <v>15989</v>
      </c>
      <c r="F2802" s="33" t="s">
        <v>15523</v>
      </c>
      <c r="G2802" s="33" t="str">
        <f t="shared" si="98"/>
        <v>충남군북면</v>
      </c>
      <c r="H2802" s="33" t="s">
        <v>12491</v>
      </c>
    </row>
    <row r="2803" spans="1:8">
      <c r="A2803" s="33" t="s">
        <v>15997</v>
      </c>
      <c r="B2803" s="34" t="b">
        <v>1</v>
      </c>
      <c r="C2803" s="33">
        <f t="shared" si="97"/>
        <v>23</v>
      </c>
      <c r="D2803" s="33" t="s">
        <v>1284</v>
      </c>
      <c r="E2803" s="33" t="s">
        <v>15989</v>
      </c>
      <c r="F2803" s="33" t="s">
        <v>15243</v>
      </c>
      <c r="G2803" s="33" t="str">
        <f t="shared" si="98"/>
        <v>충남남일면</v>
      </c>
      <c r="H2803" s="33" t="s">
        <v>12491</v>
      </c>
    </row>
    <row r="2804" spans="1:8">
      <c r="A2804" s="33" t="s">
        <v>15998</v>
      </c>
      <c r="B2804" s="34" t="b">
        <v>1</v>
      </c>
      <c r="C2804" s="33">
        <f t="shared" si="97"/>
        <v>23</v>
      </c>
      <c r="D2804" s="33" t="s">
        <v>1284</v>
      </c>
      <c r="E2804" s="33" t="s">
        <v>15989</v>
      </c>
      <c r="F2804" s="33" t="s">
        <v>15266</v>
      </c>
      <c r="G2804" s="33" t="str">
        <f t="shared" si="98"/>
        <v>충남남이면</v>
      </c>
      <c r="H2804" s="33" t="s">
        <v>12491</v>
      </c>
    </row>
    <row r="2805" spans="1:8">
      <c r="A2805" s="33" t="s">
        <v>15999</v>
      </c>
      <c r="B2805" s="34" t="b">
        <v>1</v>
      </c>
      <c r="C2805" s="33">
        <f t="shared" si="97"/>
        <v>23</v>
      </c>
      <c r="D2805" s="33" t="s">
        <v>1284</v>
      </c>
      <c r="E2805" s="33" t="s">
        <v>15989</v>
      </c>
      <c r="F2805" s="33" t="s">
        <v>16000</v>
      </c>
      <c r="G2805" s="33" t="str">
        <f t="shared" si="98"/>
        <v>충남진산면</v>
      </c>
      <c r="H2805" s="33" t="s">
        <v>12491</v>
      </c>
    </row>
    <row r="2806" spans="1:8">
      <c r="A2806" s="33" t="s">
        <v>16001</v>
      </c>
      <c r="B2806" s="34" t="b">
        <v>1</v>
      </c>
      <c r="C2806" s="33">
        <f t="shared" si="97"/>
        <v>23</v>
      </c>
      <c r="D2806" s="33" t="s">
        <v>1284</v>
      </c>
      <c r="E2806" s="33" t="s">
        <v>15989</v>
      </c>
      <c r="F2806" s="33" t="s">
        <v>16002</v>
      </c>
      <c r="G2806" s="33" t="str">
        <f t="shared" si="98"/>
        <v>충남복수면</v>
      </c>
      <c r="H2806" s="33" t="s">
        <v>12491</v>
      </c>
    </row>
    <row r="2807" spans="1:8">
      <c r="A2807" s="33" t="s">
        <v>16003</v>
      </c>
      <c r="B2807" s="34" t="b">
        <v>1</v>
      </c>
      <c r="C2807" s="33">
        <f t="shared" si="97"/>
        <v>23</v>
      </c>
      <c r="D2807" s="33" t="s">
        <v>1284</v>
      </c>
      <c r="E2807" s="33" t="s">
        <v>15989</v>
      </c>
      <c r="F2807" s="33" t="s">
        <v>16004</v>
      </c>
      <c r="G2807" s="33" t="str">
        <f t="shared" si="98"/>
        <v>충남추부면</v>
      </c>
      <c r="H2807" s="33" t="s">
        <v>12491</v>
      </c>
    </row>
    <row r="2808" spans="1:8">
      <c r="A2808" s="33" t="s">
        <v>16005</v>
      </c>
      <c r="B2808" s="34" t="b">
        <v>1</v>
      </c>
      <c r="C2808" s="33">
        <f t="shared" si="97"/>
        <v>23</v>
      </c>
      <c r="D2808" s="33" t="s">
        <v>1284</v>
      </c>
      <c r="E2808" s="33" t="s">
        <v>16006</v>
      </c>
      <c r="F2808" s="33" t="s">
        <v>16007</v>
      </c>
      <c r="G2808" s="33" t="str">
        <f t="shared" si="98"/>
        <v>충남부여읍</v>
      </c>
      <c r="H2808" s="33" t="s">
        <v>12491</v>
      </c>
    </row>
    <row r="2809" spans="1:8">
      <c r="A2809" s="33" t="s">
        <v>16008</v>
      </c>
      <c r="B2809" s="34" t="b">
        <v>1</v>
      </c>
      <c r="C2809" s="33">
        <f t="shared" si="97"/>
        <v>23</v>
      </c>
      <c r="D2809" s="33" t="s">
        <v>1284</v>
      </c>
      <c r="E2809" s="33" t="s">
        <v>16006</v>
      </c>
      <c r="F2809" s="33" t="s">
        <v>16009</v>
      </c>
      <c r="G2809" s="33" t="str">
        <f t="shared" si="98"/>
        <v>충남규암면</v>
      </c>
      <c r="H2809" s="33" t="s">
        <v>12491</v>
      </c>
    </row>
    <row r="2810" spans="1:8">
      <c r="A2810" s="33" t="s">
        <v>16010</v>
      </c>
      <c r="B2810" s="34" t="b">
        <v>1</v>
      </c>
      <c r="C2810" s="33">
        <f t="shared" si="97"/>
        <v>23</v>
      </c>
      <c r="D2810" s="33" t="s">
        <v>1284</v>
      </c>
      <c r="E2810" s="33" t="s">
        <v>16006</v>
      </c>
      <c r="F2810" s="33" t="s">
        <v>16011</v>
      </c>
      <c r="G2810" s="33" t="str">
        <f t="shared" si="98"/>
        <v>충남은산면</v>
      </c>
      <c r="H2810" s="33" t="s">
        <v>12491</v>
      </c>
    </row>
    <row r="2811" spans="1:8">
      <c r="A2811" s="33" t="s">
        <v>16012</v>
      </c>
      <c r="B2811" s="34" t="b">
        <v>1</v>
      </c>
      <c r="C2811" s="33">
        <f t="shared" si="97"/>
        <v>23</v>
      </c>
      <c r="D2811" s="33" t="s">
        <v>1284</v>
      </c>
      <c r="E2811" s="33" t="s">
        <v>16006</v>
      </c>
      <c r="F2811" s="33" t="s">
        <v>16013</v>
      </c>
      <c r="G2811" s="33" t="str">
        <f t="shared" si="98"/>
        <v>충남외산면</v>
      </c>
      <c r="H2811" s="33" t="s">
        <v>12491</v>
      </c>
    </row>
    <row r="2812" spans="1:8">
      <c r="A2812" s="33" t="s">
        <v>16014</v>
      </c>
      <c r="B2812" s="34" t="b">
        <v>1</v>
      </c>
      <c r="C2812" s="33">
        <f t="shared" si="97"/>
        <v>23</v>
      </c>
      <c r="D2812" s="33" t="s">
        <v>1284</v>
      </c>
      <c r="E2812" s="33" t="s">
        <v>16006</v>
      </c>
      <c r="F2812" s="33" t="s">
        <v>16015</v>
      </c>
      <c r="G2812" s="33" t="str">
        <f t="shared" si="98"/>
        <v>충남내산면</v>
      </c>
      <c r="H2812" s="33" t="s">
        <v>12491</v>
      </c>
    </row>
    <row r="2813" spans="1:8">
      <c r="A2813" s="33" t="s">
        <v>16016</v>
      </c>
      <c r="B2813" s="34" t="b">
        <v>1</v>
      </c>
      <c r="C2813" s="33">
        <f t="shared" si="97"/>
        <v>23</v>
      </c>
      <c r="D2813" s="33" t="s">
        <v>1284</v>
      </c>
      <c r="E2813" s="33" t="s">
        <v>16006</v>
      </c>
      <c r="F2813" s="33" t="s">
        <v>16017</v>
      </c>
      <c r="G2813" s="33" t="str">
        <f t="shared" si="98"/>
        <v>충남구룡면</v>
      </c>
      <c r="H2813" s="33" t="s">
        <v>12491</v>
      </c>
    </row>
    <row r="2814" spans="1:8">
      <c r="A2814" s="33" t="s">
        <v>16018</v>
      </c>
      <c r="B2814" s="34" t="b">
        <v>1</v>
      </c>
      <c r="C2814" s="33">
        <f t="shared" si="97"/>
        <v>23</v>
      </c>
      <c r="D2814" s="33" t="s">
        <v>1284</v>
      </c>
      <c r="E2814" s="33" t="s">
        <v>16006</v>
      </c>
      <c r="F2814" s="33" t="s">
        <v>16019</v>
      </c>
      <c r="G2814" s="33" t="str">
        <f t="shared" si="98"/>
        <v>충남홍산면</v>
      </c>
      <c r="H2814" s="33" t="s">
        <v>12491</v>
      </c>
    </row>
    <row r="2815" spans="1:8">
      <c r="A2815" s="33" t="s">
        <v>16020</v>
      </c>
      <c r="B2815" s="34" t="b">
        <v>1</v>
      </c>
      <c r="C2815" s="33">
        <f t="shared" si="97"/>
        <v>23</v>
      </c>
      <c r="D2815" s="33" t="s">
        <v>1284</v>
      </c>
      <c r="E2815" s="33" t="s">
        <v>16006</v>
      </c>
      <c r="F2815" s="33" t="s">
        <v>15326</v>
      </c>
      <c r="G2815" s="33" t="str">
        <f t="shared" si="98"/>
        <v>충남옥산면</v>
      </c>
      <c r="H2815" s="33" t="s">
        <v>12491</v>
      </c>
    </row>
    <row r="2816" spans="1:8">
      <c r="A2816" s="33" t="s">
        <v>16021</v>
      </c>
      <c r="B2816" s="34" t="b">
        <v>1</v>
      </c>
      <c r="C2816" s="33">
        <f t="shared" si="97"/>
        <v>23</v>
      </c>
      <c r="D2816" s="33" t="s">
        <v>1284</v>
      </c>
      <c r="E2816" s="33" t="s">
        <v>16006</v>
      </c>
      <c r="F2816" s="33" t="s">
        <v>15035</v>
      </c>
      <c r="G2816" s="33" t="str">
        <f t="shared" si="98"/>
        <v>충남남면</v>
      </c>
      <c r="H2816" s="33" t="s">
        <v>12491</v>
      </c>
    </row>
    <row r="2817" spans="1:8">
      <c r="A2817" s="33" t="s">
        <v>16022</v>
      </c>
      <c r="B2817" s="34" t="b">
        <v>1</v>
      </c>
      <c r="C2817" s="33">
        <f t="shared" si="97"/>
        <v>23</v>
      </c>
      <c r="D2817" s="33" t="s">
        <v>1284</v>
      </c>
      <c r="E2817" s="33" t="s">
        <v>16006</v>
      </c>
      <c r="F2817" s="33" t="s">
        <v>16023</v>
      </c>
      <c r="G2817" s="33" t="str">
        <f t="shared" si="98"/>
        <v>충남충화면</v>
      </c>
      <c r="H2817" s="33" t="s">
        <v>12491</v>
      </c>
    </row>
    <row r="2818" spans="1:8">
      <c r="A2818" s="33" t="s">
        <v>16024</v>
      </c>
      <c r="B2818" s="34" t="b">
        <v>1</v>
      </c>
      <c r="C2818" s="33">
        <f t="shared" ref="C2818:C2881" si="99">_xlfn.XLOOKUP(D2818,I:I,J:J)</f>
        <v>23</v>
      </c>
      <c r="D2818" s="33" t="s">
        <v>1284</v>
      </c>
      <c r="E2818" s="33" t="s">
        <v>16006</v>
      </c>
      <c r="F2818" s="33" t="s">
        <v>16025</v>
      </c>
      <c r="G2818" s="33" t="str">
        <f t="shared" si="98"/>
        <v>충남양화면</v>
      </c>
      <c r="H2818" s="33" t="s">
        <v>12491</v>
      </c>
    </row>
    <row r="2819" spans="1:8">
      <c r="A2819" s="33" t="s">
        <v>16026</v>
      </c>
      <c r="B2819" s="34" t="b">
        <v>1</v>
      </c>
      <c r="C2819" s="33">
        <f t="shared" si="99"/>
        <v>23</v>
      </c>
      <c r="D2819" s="33" t="s">
        <v>1284</v>
      </c>
      <c r="E2819" s="33" t="s">
        <v>16006</v>
      </c>
      <c r="F2819" s="33" t="s">
        <v>16027</v>
      </c>
      <c r="G2819" s="33" t="str">
        <f t="shared" si="98"/>
        <v>충남임천면</v>
      </c>
      <c r="H2819" s="33" t="s">
        <v>12491</v>
      </c>
    </row>
    <row r="2820" spans="1:8">
      <c r="A2820" s="33" t="s">
        <v>16028</v>
      </c>
      <c r="B2820" s="34" t="b">
        <v>1</v>
      </c>
      <c r="C2820" s="33">
        <f t="shared" si="99"/>
        <v>23</v>
      </c>
      <c r="D2820" s="33" t="s">
        <v>1284</v>
      </c>
      <c r="E2820" s="33" t="s">
        <v>16006</v>
      </c>
      <c r="F2820" s="33" t="s">
        <v>16029</v>
      </c>
      <c r="G2820" s="33" t="str">
        <f t="shared" si="98"/>
        <v>충남장암면</v>
      </c>
      <c r="H2820" s="33" t="s">
        <v>12491</v>
      </c>
    </row>
    <row r="2821" spans="1:8">
      <c r="A2821" s="33" t="s">
        <v>16030</v>
      </c>
      <c r="B2821" s="34" t="b">
        <v>1</v>
      </c>
      <c r="C2821" s="33">
        <f t="shared" si="99"/>
        <v>23</v>
      </c>
      <c r="D2821" s="33" t="s">
        <v>1284</v>
      </c>
      <c r="E2821" s="33" t="s">
        <v>16006</v>
      </c>
      <c r="F2821" s="33" t="s">
        <v>16031</v>
      </c>
      <c r="G2821" s="33" t="str">
        <f t="shared" si="98"/>
        <v>충남세도면</v>
      </c>
      <c r="H2821" s="33" t="s">
        <v>12491</v>
      </c>
    </row>
    <row r="2822" spans="1:8">
      <c r="A2822" s="33" t="s">
        <v>16032</v>
      </c>
      <c r="B2822" s="34" t="b">
        <v>1</v>
      </c>
      <c r="C2822" s="33">
        <f t="shared" si="99"/>
        <v>23</v>
      </c>
      <c r="D2822" s="33" t="s">
        <v>1284</v>
      </c>
      <c r="E2822" s="33" t="s">
        <v>16006</v>
      </c>
      <c r="F2822" s="33" t="s">
        <v>16033</v>
      </c>
      <c r="G2822" s="33" t="str">
        <f t="shared" si="98"/>
        <v>충남석성면</v>
      </c>
      <c r="H2822" s="33" t="s">
        <v>12491</v>
      </c>
    </row>
    <row r="2823" spans="1:8">
      <c r="A2823" s="33" t="s">
        <v>16034</v>
      </c>
      <c r="B2823" s="34" t="b">
        <v>1</v>
      </c>
      <c r="C2823" s="33">
        <f t="shared" si="99"/>
        <v>23</v>
      </c>
      <c r="D2823" s="33" t="s">
        <v>1284</v>
      </c>
      <c r="E2823" s="33" t="s">
        <v>16006</v>
      </c>
      <c r="F2823" s="33" t="s">
        <v>16035</v>
      </c>
      <c r="G2823" s="33" t="str">
        <f t="shared" si="98"/>
        <v>충남초촌면</v>
      </c>
      <c r="H2823" s="33" t="s">
        <v>12491</v>
      </c>
    </row>
    <row r="2824" spans="1:8">
      <c r="A2824" s="33" t="s">
        <v>16036</v>
      </c>
      <c r="B2824" s="34" t="b">
        <v>1</v>
      </c>
      <c r="C2824" s="33">
        <f t="shared" si="99"/>
        <v>23</v>
      </c>
      <c r="D2824" s="33" t="s">
        <v>1284</v>
      </c>
      <c r="E2824" s="33" t="s">
        <v>16037</v>
      </c>
      <c r="F2824" s="33" t="s">
        <v>16038</v>
      </c>
      <c r="G2824" s="33" t="str">
        <f t="shared" si="98"/>
        <v>충남장항읍</v>
      </c>
      <c r="H2824" s="33" t="s">
        <v>12491</v>
      </c>
    </row>
    <row r="2825" spans="1:8">
      <c r="A2825" s="33" t="s">
        <v>16039</v>
      </c>
      <c r="B2825" s="34" t="b">
        <v>1</v>
      </c>
      <c r="C2825" s="33">
        <f t="shared" si="99"/>
        <v>23</v>
      </c>
      <c r="D2825" s="33" t="s">
        <v>1284</v>
      </c>
      <c r="E2825" s="33" t="s">
        <v>16037</v>
      </c>
      <c r="F2825" s="33" t="s">
        <v>16040</v>
      </c>
      <c r="G2825" s="33" t="str">
        <f t="shared" si="98"/>
        <v>충남서천읍</v>
      </c>
      <c r="H2825" s="33" t="s">
        <v>12491</v>
      </c>
    </row>
    <row r="2826" spans="1:8">
      <c r="A2826" s="33" t="s">
        <v>16041</v>
      </c>
      <c r="B2826" s="34" t="b">
        <v>1</v>
      </c>
      <c r="C2826" s="33">
        <f t="shared" si="99"/>
        <v>23</v>
      </c>
      <c r="D2826" s="33" t="s">
        <v>1284</v>
      </c>
      <c r="E2826" s="33" t="s">
        <v>16037</v>
      </c>
      <c r="F2826" s="33" t="s">
        <v>16042</v>
      </c>
      <c r="G2826" s="33" t="str">
        <f t="shared" si="98"/>
        <v>충남마서면</v>
      </c>
      <c r="H2826" s="33" t="s">
        <v>12491</v>
      </c>
    </row>
    <row r="2827" spans="1:8">
      <c r="A2827" s="33" t="s">
        <v>16043</v>
      </c>
      <c r="B2827" s="34" t="b">
        <v>1</v>
      </c>
      <c r="C2827" s="33">
        <f t="shared" si="99"/>
        <v>23</v>
      </c>
      <c r="D2827" s="33" t="s">
        <v>1284</v>
      </c>
      <c r="E2827" s="33" t="s">
        <v>16037</v>
      </c>
      <c r="F2827" s="33" t="s">
        <v>16044</v>
      </c>
      <c r="G2827" s="33" t="str">
        <f t="shared" si="98"/>
        <v>충남화양면</v>
      </c>
      <c r="H2827" s="33" t="s">
        <v>12491</v>
      </c>
    </row>
    <row r="2828" spans="1:8">
      <c r="A2828" s="33" t="s">
        <v>16045</v>
      </c>
      <c r="B2828" s="34" t="b">
        <v>1</v>
      </c>
      <c r="C2828" s="33">
        <f t="shared" si="99"/>
        <v>23</v>
      </c>
      <c r="D2828" s="33" t="s">
        <v>1284</v>
      </c>
      <c r="E2828" s="33" t="s">
        <v>16037</v>
      </c>
      <c r="F2828" s="33" t="s">
        <v>16046</v>
      </c>
      <c r="G2828" s="33" t="str">
        <f t="shared" si="98"/>
        <v>충남기산면</v>
      </c>
      <c r="H2828" s="33" t="s">
        <v>12491</v>
      </c>
    </row>
    <row r="2829" spans="1:8">
      <c r="A2829" s="33" t="s">
        <v>16047</v>
      </c>
      <c r="B2829" s="34" t="b">
        <v>1</v>
      </c>
      <c r="C2829" s="33">
        <f t="shared" si="99"/>
        <v>23</v>
      </c>
      <c r="D2829" s="33" t="s">
        <v>1284</v>
      </c>
      <c r="E2829" s="33" t="s">
        <v>16037</v>
      </c>
      <c r="F2829" s="33" t="s">
        <v>16048</v>
      </c>
      <c r="G2829" s="33" t="str">
        <f t="shared" si="98"/>
        <v>충남한산면</v>
      </c>
      <c r="H2829" s="33" t="s">
        <v>12491</v>
      </c>
    </row>
    <row r="2830" spans="1:8">
      <c r="A2830" s="33" t="s">
        <v>16049</v>
      </c>
      <c r="B2830" s="34" t="b">
        <v>1</v>
      </c>
      <c r="C2830" s="33">
        <f t="shared" si="99"/>
        <v>23</v>
      </c>
      <c r="D2830" s="33" t="s">
        <v>1284</v>
      </c>
      <c r="E2830" s="33" t="s">
        <v>16037</v>
      </c>
      <c r="F2830" s="33" t="s">
        <v>16050</v>
      </c>
      <c r="G2830" s="33" t="str">
        <f t="shared" si="98"/>
        <v>충남마산면</v>
      </c>
      <c r="H2830" s="33" t="s">
        <v>12491</v>
      </c>
    </row>
    <row r="2831" spans="1:8">
      <c r="A2831" s="33" t="s">
        <v>16051</v>
      </c>
      <c r="B2831" s="34" t="b">
        <v>1</v>
      </c>
      <c r="C2831" s="33">
        <f t="shared" si="99"/>
        <v>23</v>
      </c>
      <c r="D2831" s="33" t="s">
        <v>1284</v>
      </c>
      <c r="E2831" s="33" t="s">
        <v>16037</v>
      </c>
      <c r="F2831" s="33" t="s">
        <v>16052</v>
      </c>
      <c r="G2831" s="33" t="str">
        <f t="shared" si="98"/>
        <v>충남시초면</v>
      </c>
      <c r="H2831" s="33" t="s">
        <v>12491</v>
      </c>
    </row>
    <row r="2832" spans="1:8">
      <c r="A2832" s="33" t="s">
        <v>16053</v>
      </c>
      <c r="B2832" s="34" t="b">
        <v>1</v>
      </c>
      <c r="C2832" s="33">
        <f t="shared" si="99"/>
        <v>23</v>
      </c>
      <c r="D2832" s="33" t="s">
        <v>1284</v>
      </c>
      <c r="E2832" s="33" t="s">
        <v>16037</v>
      </c>
      <c r="F2832" s="33" t="s">
        <v>16054</v>
      </c>
      <c r="G2832" s="33" t="str">
        <f t="shared" si="98"/>
        <v>충남문산면</v>
      </c>
      <c r="H2832" s="33" t="s">
        <v>12491</v>
      </c>
    </row>
    <row r="2833" spans="1:8">
      <c r="A2833" s="33" t="s">
        <v>16055</v>
      </c>
      <c r="B2833" s="34" t="b">
        <v>1</v>
      </c>
      <c r="C2833" s="33">
        <f t="shared" si="99"/>
        <v>23</v>
      </c>
      <c r="D2833" s="33" t="s">
        <v>1284</v>
      </c>
      <c r="E2833" s="33" t="s">
        <v>16037</v>
      </c>
      <c r="F2833" s="33" t="s">
        <v>16056</v>
      </c>
      <c r="G2833" s="33" t="str">
        <f t="shared" si="98"/>
        <v>충남판교면</v>
      </c>
      <c r="H2833" s="33" t="s">
        <v>12491</v>
      </c>
    </row>
    <row r="2834" spans="1:8">
      <c r="A2834" s="33" t="s">
        <v>16057</v>
      </c>
      <c r="B2834" s="34" t="b">
        <v>1</v>
      </c>
      <c r="C2834" s="33">
        <f t="shared" si="99"/>
        <v>23</v>
      </c>
      <c r="D2834" s="33" t="s">
        <v>1284</v>
      </c>
      <c r="E2834" s="33" t="s">
        <v>16037</v>
      </c>
      <c r="F2834" s="33" t="s">
        <v>16058</v>
      </c>
      <c r="G2834" s="33" t="str">
        <f t="shared" si="98"/>
        <v>충남종천면</v>
      </c>
      <c r="H2834" s="33" t="s">
        <v>12491</v>
      </c>
    </row>
    <row r="2835" spans="1:8">
      <c r="A2835" s="33" t="s">
        <v>16059</v>
      </c>
      <c r="B2835" s="34" t="b">
        <v>1</v>
      </c>
      <c r="C2835" s="33">
        <f t="shared" si="99"/>
        <v>23</v>
      </c>
      <c r="D2835" s="33" t="s">
        <v>1284</v>
      </c>
      <c r="E2835" s="33" t="s">
        <v>16037</v>
      </c>
      <c r="F2835" s="33" t="s">
        <v>16060</v>
      </c>
      <c r="G2835" s="33" t="str">
        <f t="shared" si="98"/>
        <v>충남비인면</v>
      </c>
      <c r="H2835" s="33" t="s">
        <v>12491</v>
      </c>
    </row>
    <row r="2836" spans="1:8">
      <c r="A2836" s="33" t="s">
        <v>16061</v>
      </c>
      <c r="B2836" s="34" t="b">
        <v>1</v>
      </c>
      <c r="C2836" s="33">
        <f t="shared" si="99"/>
        <v>23</v>
      </c>
      <c r="D2836" s="33" t="s">
        <v>1284</v>
      </c>
      <c r="E2836" s="33" t="s">
        <v>16037</v>
      </c>
      <c r="F2836" s="33" t="s">
        <v>16062</v>
      </c>
      <c r="G2836" s="33" t="str">
        <f t="shared" si="98"/>
        <v>충남서면</v>
      </c>
      <c r="H2836" s="33" t="s">
        <v>12491</v>
      </c>
    </row>
    <row r="2837" spans="1:8">
      <c r="A2837" s="33" t="s">
        <v>16063</v>
      </c>
      <c r="B2837" s="34" t="b">
        <v>1</v>
      </c>
      <c r="C2837" s="33">
        <f t="shared" si="99"/>
        <v>23</v>
      </c>
      <c r="D2837" s="33" t="s">
        <v>1284</v>
      </c>
      <c r="E2837" s="33" t="s">
        <v>16064</v>
      </c>
      <c r="F2837" s="33" t="s">
        <v>16065</v>
      </c>
      <c r="G2837" s="33" t="str">
        <f t="shared" si="98"/>
        <v>충남청양읍</v>
      </c>
      <c r="H2837" s="33" t="s">
        <v>12491</v>
      </c>
    </row>
    <row r="2838" spans="1:8">
      <c r="A2838" s="33" t="s">
        <v>16066</v>
      </c>
      <c r="B2838" s="34" t="b">
        <v>1</v>
      </c>
      <c r="C2838" s="33">
        <f t="shared" si="99"/>
        <v>23</v>
      </c>
      <c r="D2838" s="33" t="s">
        <v>1284</v>
      </c>
      <c r="E2838" s="33" t="s">
        <v>16064</v>
      </c>
      <c r="F2838" s="33" t="s">
        <v>16067</v>
      </c>
      <c r="G2838" s="33" t="str">
        <f t="shared" si="98"/>
        <v>충남운곡면</v>
      </c>
      <c r="H2838" s="33" t="s">
        <v>12491</v>
      </c>
    </row>
    <row r="2839" spans="1:8">
      <c r="A2839" s="33" t="s">
        <v>16068</v>
      </c>
      <c r="B2839" s="34" t="b">
        <v>1</v>
      </c>
      <c r="C2839" s="33">
        <f t="shared" si="99"/>
        <v>23</v>
      </c>
      <c r="D2839" s="33" t="s">
        <v>1284</v>
      </c>
      <c r="E2839" s="33" t="s">
        <v>16064</v>
      </c>
      <c r="F2839" s="33" t="s">
        <v>16069</v>
      </c>
      <c r="G2839" s="33" t="str">
        <f t="shared" si="98"/>
        <v>충남대치면</v>
      </c>
      <c r="H2839" s="33" t="s">
        <v>12491</v>
      </c>
    </row>
    <row r="2840" spans="1:8">
      <c r="A2840" s="33" t="s">
        <v>16070</v>
      </c>
      <c r="B2840" s="34" t="b">
        <v>1</v>
      </c>
      <c r="C2840" s="33">
        <f t="shared" si="99"/>
        <v>23</v>
      </c>
      <c r="D2840" s="33" t="s">
        <v>1284</v>
      </c>
      <c r="E2840" s="33" t="s">
        <v>16064</v>
      </c>
      <c r="F2840" s="33" t="s">
        <v>16071</v>
      </c>
      <c r="G2840" s="33" t="str">
        <f t="shared" si="98"/>
        <v>충남정산면</v>
      </c>
      <c r="H2840" s="33" t="s">
        <v>12491</v>
      </c>
    </row>
    <row r="2841" spans="1:8">
      <c r="A2841" s="33" t="s">
        <v>16072</v>
      </c>
      <c r="B2841" s="34" t="b">
        <v>1</v>
      </c>
      <c r="C2841" s="33">
        <f t="shared" si="99"/>
        <v>23</v>
      </c>
      <c r="D2841" s="33" t="s">
        <v>1284</v>
      </c>
      <c r="E2841" s="33" t="s">
        <v>16064</v>
      </c>
      <c r="F2841" s="33" t="s">
        <v>16073</v>
      </c>
      <c r="G2841" s="33" t="str">
        <f t="shared" si="98"/>
        <v>충남목면</v>
      </c>
      <c r="H2841" s="33" t="s">
        <v>12491</v>
      </c>
    </row>
    <row r="2842" spans="1:8">
      <c r="A2842" s="33" t="s">
        <v>16074</v>
      </c>
      <c r="B2842" s="34" t="b">
        <v>1</v>
      </c>
      <c r="C2842" s="33">
        <f t="shared" si="99"/>
        <v>23</v>
      </c>
      <c r="D2842" s="33" t="s">
        <v>1284</v>
      </c>
      <c r="E2842" s="33" t="s">
        <v>16064</v>
      </c>
      <c r="F2842" s="33" t="s">
        <v>16075</v>
      </c>
      <c r="G2842" s="33" t="str">
        <f t="shared" si="98"/>
        <v>충남청남면</v>
      </c>
      <c r="H2842" s="33" t="s">
        <v>12491</v>
      </c>
    </row>
    <row r="2843" spans="1:8">
      <c r="A2843" s="33" t="s">
        <v>16076</v>
      </c>
      <c r="B2843" s="34" t="b">
        <v>1</v>
      </c>
      <c r="C2843" s="33">
        <f t="shared" si="99"/>
        <v>23</v>
      </c>
      <c r="D2843" s="33" t="s">
        <v>1284</v>
      </c>
      <c r="E2843" s="33" t="s">
        <v>16064</v>
      </c>
      <c r="F2843" s="33" t="s">
        <v>16077</v>
      </c>
      <c r="G2843" s="33" t="str">
        <f t="shared" si="98"/>
        <v>충남장평면</v>
      </c>
      <c r="H2843" s="33" t="s">
        <v>12491</v>
      </c>
    </row>
    <row r="2844" spans="1:8">
      <c r="A2844" s="33" t="s">
        <v>16078</v>
      </c>
      <c r="B2844" s="34" t="b">
        <v>1</v>
      </c>
      <c r="C2844" s="33">
        <f t="shared" si="99"/>
        <v>23</v>
      </c>
      <c r="D2844" s="33" t="s">
        <v>1284</v>
      </c>
      <c r="E2844" s="33" t="s">
        <v>16064</v>
      </c>
      <c r="F2844" s="33" t="s">
        <v>16079</v>
      </c>
      <c r="G2844" s="33" t="str">
        <f t="shared" si="98"/>
        <v>충남남양면</v>
      </c>
      <c r="H2844" s="33" t="s">
        <v>12491</v>
      </c>
    </row>
    <row r="2845" spans="1:8">
      <c r="A2845" s="33" t="s">
        <v>16080</v>
      </c>
      <c r="B2845" s="34" t="b">
        <v>1</v>
      </c>
      <c r="C2845" s="33">
        <f t="shared" si="99"/>
        <v>23</v>
      </c>
      <c r="D2845" s="33" t="s">
        <v>1284</v>
      </c>
      <c r="E2845" s="33" t="s">
        <v>16064</v>
      </c>
      <c r="F2845" s="33" t="s">
        <v>16081</v>
      </c>
      <c r="G2845" s="33" t="str">
        <f t="shared" si="98"/>
        <v>충남화성면</v>
      </c>
      <c r="H2845" s="33" t="s">
        <v>12491</v>
      </c>
    </row>
    <row r="2846" spans="1:8">
      <c r="A2846" s="33" t="s">
        <v>16082</v>
      </c>
      <c r="B2846" s="34" t="b">
        <v>1</v>
      </c>
      <c r="C2846" s="33">
        <f t="shared" si="99"/>
        <v>23</v>
      </c>
      <c r="D2846" s="33" t="s">
        <v>1284</v>
      </c>
      <c r="E2846" s="33" t="s">
        <v>16064</v>
      </c>
      <c r="F2846" s="33" t="s">
        <v>14939</v>
      </c>
      <c r="G2846" s="33" t="str">
        <f t="shared" si="98"/>
        <v>충남비봉면</v>
      </c>
      <c r="H2846" s="33" t="s">
        <v>12491</v>
      </c>
    </row>
    <row r="2847" spans="1:8">
      <c r="A2847" s="33" t="s">
        <v>16083</v>
      </c>
      <c r="B2847" s="34" t="b">
        <v>1</v>
      </c>
      <c r="C2847" s="33">
        <f t="shared" si="99"/>
        <v>23</v>
      </c>
      <c r="D2847" s="33" t="s">
        <v>1284</v>
      </c>
      <c r="E2847" s="33" t="s">
        <v>8490</v>
      </c>
      <c r="F2847" s="33" t="s">
        <v>16084</v>
      </c>
      <c r="G2847" s="33" t="str">
        <f t="shared" si="98"/>
        <v>충남홍성읍</v>
      </c>
      <c r="H2847" s="33" t="s">
        <v>12491</v>
      </c>
    </row>
    <row r="2848" spans="1:8">
      <c r="A2848" s="33" t="s">
        <v>16085</v>
      </c>
      <c r="B2848" s="34" t="b">
        <v>1</v>
      </c>
      <c r="C2848" s="33">
        <f t="shared" si="99"/>
        <v>23</v>
      </c>
      <c r="D2848" s="33" t="s">
        <v>1284</v>
      </c>
      <c r="E2848" s="33" t="s">
        <v>8490</v>
      </c>
      <c r="F2848" s="33" t="s">
        <v>16086</v>
      </c>
      <c r="G2848" s="33" t="str">
        <f t="shared" si="98"/>
        <v>충남광천읍</v>
      </c>
      <c r="H2848" s="33" t="s">
        <v>12491</v>
      </c>
    </row>
    <row r="2849" spans="1:8">
      <c r="A2849" s="33" t="s">
        <v>16087</v>
      </c>
      <c r="B2849" s="34" t="b">
        <v>1</v>
      </c>
      <c r="C2849" s="33">
        <f t="shared" si="99"/>
        <v>23</v>
      </c>
      <c r="D2849" s="33" t="s">
        <v>1284</v>
      </c>
      <c r="E2849" s="33" t="s">
        <v>8490</v>
      </c>
      <c r="F2849" s="33" t="s">
        <v>16088</v>
      </c>
      <c r="G2849" s="33" t="str">
        <f t="shared" si="98"/>
        <v>충남홍북읍</v>
      </c>
      <c r="H2849" s="33" t="s">
        <v>12491</v>
      </c>
    </row>
    <row r="2850" spans="1:8">
      <c r="A2850" s="33" t="s">
        <v>16089</v>
      </c>
      <c r="B2850" s="34" t="b">
        <v>1</v>
      </c>
      <c r="C2850" s="33">
        <f t="shared" si="99"/>
        <v>23</v>
      </c>
      <c r="D2850" s="33" t="s">
        <v>1284</v>
      </c>
      <c r="E2850" s="33" t="s">
        <v>8490</v>
      </c>
      <c r="F2850" s="33" t="s">
        <v>16090</v>
      </c>
      <c r="G2850" s="33" t="str">
        <f t="shared" si="98"/>
        <v>충남금마면</v>
      </c>
      <c r="H2850" s="33" t="s">
        <v>12491</v>
      </c>
    </row>
    <row r="2851" spans="1:8">
      <c r="A2851" s="33" t="s">
        <v>16091</v>
      </c>
      <c r="B2851" s="34" t="b">
        <v>1</v>
      </c>
      <c r="C2851" s="33">
        <f t="shared" si="99"/>
        <v>23</v>
      </c>
      <c r="D2851" s="33" t="s">
        <v>1284</v>
      </c>
      <c r="E2851" s="33" t="s">
        <v>8490</v>
      </c>
      <c r="F2851" s="33" t="s">
        <v>16092</v>
      </c>
      <c r="G2851" s="33" t="str">
        <f t="shared" si="98"/>
        <v>충남홍동면</v>
      </c>
      <c r="H2851" s="33" t="s">
        <v>12491</v>
      </c>
    </row>
    <row r="2852" spans="1:8">
      <c r="A2852" s="33" t="s">
        <v>16093</v>
      </c>
      <c r="B2852" s="34" t="b">
        <v>1</v>
      </c>
      <c r="C2852" s="33">
        <f t="shared" si="99"/>
        <v>23</v>
      </c>
      <c r="D2852" s="33" t="s">
        <v>1284</v>
      </c>
      <c r="E2852" s="33" t="s">
        <v>8490</v>
      </c>
      <c r="F2852" s="33" t="s">
        <v>16094</v>
      </c>
      <c r="G2852" s="33" t="str">
        <f t="shared" ref="G2852:G2915" si="100">D2852&amp;F2852</f>
        <v>충남장곡면</v>
      </c>
      <c r="H2852" s="33" t="s">
        <v>12491</v>
      </c>
    </row>
    <row r="2853" spans="1:8">
      <c r="A2853" s="33" t="s">
        <v>16095</v>
      </c>
      <c r="B2853" s="34" t="b">
        <v>1</v>
      </c>
      <c r="C2853" s="33">
        <f t="shared" si="99"/>
        <v>23</v>
      </c>
      <c r="D2853" s="33" t="s">
        <v>1284</v>
      </c>
      <c r="E2853" s="33" t="s">
        <v>8490</v>
      </c>
      <c r="F2853" s="33" t="s">
        <v>16096</v>
      </c>
      <c r="G2853" s="33" t="str">
        <f t="shared" si="100"/>
        <v>충남은하면</v>
      </c>
      <c r="H2853" s="33" t="s">
        <v>12491</v>
      </c>
    </row>
    <row r="2854" spans="1:8">
      <c r="A2854" s="33" t="s">
        <v>16097</v>
      </c>
      <c r="B2854" s="34" t="b">
        <v>1</v>
      </c>
      <c r="C2854" s="33">
        <f t="shared" si="99"/>
        <v>23</v>
      </c>
      <c r="D2854" s="33" t="s">
        <v>1284</v>
      </c>
      <c r="E2854" s="33" t="s">
        <v>8490</v>
      </c>
      <c r="F2854" s="33" t="s">
        <v>16098</v>
      </c>
      <c r="G2854" s="33" t="str">
        <f t="shared" si="100"/>
        <v>충남결성면</v>
      </c>
      <c r="H2854" s="33" t="s">
        <v>12491</v>
      </c>
    </row>
    <row r="2855" spans="1:8">
      <c r="A2855" s="33" t="s">
        <v>16099</v>
      </c>
      <c r="B2855" s="34" t="b">
        <v>1</v>
      </c>
      <c r="C2855" s="33">
        <f t="shared" si="99"/>
        <v>23</v>
      </c>
      <c r="D2855" s="33" t="s">
        <v>1284</v>
      </c>
      <c r="E2855" s="33" t="s">
        <v>8490</v>
      </c>
      <c r="F2855" s="33" t="s">
        <v>16100</v>
      </c>
      <c r="G2855" s="33" t="str">
        <f t="shared" si="100"/>
        <v>충남서부면</v>
      </c>
      <c r="H2855" s="33" t="s">
        <v>12491</v>
      </c>
    </row>
    <row r="2856" spans="1:8">
      <c r="A2856" s="33" t="s">
        <v>16101</v>
      </c>
      <c r="B2856" s="34" t="b">
        <v>1</v>
      </c>
      <c r="C2856" s="33">
        <f t="shared" si="99"/>
        <v>23</v>
      </c>
      <c r="D2856" s="33" t="s">
        <v>1284</v>
      </c>
      <c r="E2856" s="33" t="s">
        <v>8490</v>
      </c>
      <c r="F2856" s="33" t="s">
        <v>16102</v>
      </c>
      <c r="G2856" s="33" t="str">
        <f t="shared" si="100"/>
        <v>충남갈산면</v>
      </c>
      <c r="H2856" s="33" t="s">
        <v>12491</v>
      </c>
    </row>
    <row r="2857" spans="1:8">
      <c r="A2857" s="33" t="s">
        <v>16103</v>
      </c>
      <c r="B2857" s="34" t="b">
        <v>1</v>
      </c>
      <c r="C2857" s="33">
        <f t="shared" si="99"/>
        <v>23</v>
      </c>
      <c r="D2857" s="33" t="s">
        <v>1284</v>
      </c>
      <c r="E2857" s="33" t="s">
        <v>8490</v>
      </c>
      <c r="F2857" s="33" t="s">
        <v>16104</v>
      </c>
      <c r="G2857" s="33" t="str">
        <f t="shared" si="100"/>
        <v>충남구항면</v>
      </c>
      <c r="H2857" s="33" t="s">
        <v>12491</v>
      </c>
    </row>
    <row r="2858" spans="1:8">
      <c r="A2858" s="33" t="s">
        <v>16105</v>
      </c>
      <c r="B2858" s="34" t="b">
        <v>1</v>
      </c>
      <c r="C2858" s="33">
        <f t="shared" si="99"/>
        <v>23</v>
      </c>
      <c r="D2858" s="33" t="s">
        <v>1284</v>
      </c>
      <c r="E2858" s="33" t="s">
        <v>16106</v>
      </c>
      <c r="F2858" s="33" t="s">
        <v>16107</v>
      </c>
      <c r="G2858" s="33" t="str">
        <f t="shared" si="100"/>
        <v>충남예산읍</v>
      </c>
      <c r="H2858" s="33" t="s">
        <v>12491</v>
      </c>
    </row>
    <row r="2859" spans="1:8">
      <c r="A2859" s="33" t="s">
        <v>16108</v>
      </c>
      <c r="B2859" s="34" t="b">
        <v>1</v>
      </c>
      <c r="C2859" s="33">
        <f t="shared" si="99"/>
        <v>23</v>
      </c>
      <c r="D2859" s="33" t="s">
        <v>1284</v>
      </c>
      <c r="E2859" s="33" t="s">
        <v>16106</v>
      </c>
      <c r="F2859" s="33" t="s">
        <v>16109</v>
      </c>
      <c r="G2859" s="33" t="str">
        <f t="shared" si="100"/>
        <v>충남삽교읍</v>
      </c>
      <c r="H2859" s="33" t="s">
        <v>12491</v>
      </c>
    </row>
    <row r="2860" spans="1:8">
      <c r="A2860" s="33" t="s">
        <v>16110</v>
      </c>
      <c r="B2860" s="34" t="b">
        <v>1</v>
      </c>
      <c r="C2860" s="33">
        <f t="shared" si="99"/>
        <v>23</v>
      </c>
      <c r="D2860" s="33" t="s">
        <v>1284</v>
      </c>
      <c r="E2860" s="33" t="s">
        <v>16106</v>
      </c>
      <c r="F2860" s="33" t="s">
        <v>16111</v>
      </c>
      <c r="G2860" s="33" t="str">
        <f t="shared" si="100"/>
        <v>충남대술면</v>
      </c>
      <c r="H2860" s="33" t="s">
        <v>12491</v>
      </c>
    </row>
    <row r="2861" spans="1:8">
      <c r="A2861" s="33" t="s">
        <v>16112</v>
      </c>
      <c r="B2861" s="34" t="b">
        <v>1</v>
      </c>
      <c r="C2861" s="33">
        <f t="shared" si="99"/>
        <v>23</v>
      </c>
      <c r="D2861" s="33" t="s">
        <v>1284</v>
      </c>
      <c r="E2861" s="33" t="s">
        <v>16106</v>
      </c>
      <c r="F2861" s="33" t="s">
        <v>16113</v>
      </c>
      <c r="G2861" s="33" t="str">
        <f t="shared" si="100"/>
        <v>충남신양면</v>
      </c>
      <c r="H2861" s="33" t="s">
        <v>12491</v>
      </c>
    </row>
    <row r="2862" spans="1:8">
      <c r="A2862" s="33" t="s">
        <v>16114</v>
      </c>
      <c r="B2862" s="34" t="b">
        <v>1</v>
      </c>
      <c r="C2862" s="33">
        <f t="shared" si="99"/>
        <v>23</v>
      </c>
      <c r="D2862" s="33" t="s">
        <v>1284</v>
      </c>
      <c r="E2862" s="33" t="s">
        <v>16106</v>
      </c>
      <c r="F2862" s="33" t="s">
        <v>16115</v>
      </c>
      <c r="G2862" s="33" t="str">
        <f t="shared" si="100"/>
        <v>충남광시면</v>
      </c>
      <c r="H2862" s="33" t="s">
        <v>12491</v>
      </c>
    </row>
    <row r="2863" spans="1:8">
      <c r="A2863" s="33" t="s">
        <v>16116</v>
      </c>
      <c r="B2863" s="34" t="b">
        <v>1</v>
      </c>
      <c r="C2863" s="33">
        <f t="shared" si="99"/>
        <v>23</v>
      </c>
      <c r="D2863" s="33" t="s">
        <v>1284</v>
      </c>
      <c r="E2863" s="33" t="s">
        <v>16106</v>
      </c>
      <c r="F2863" s="33" t="s">
        <v>16117</v>
      </c>
      <c r="G2863" s="33" t="str">
        <f t="shared" si="100"/>
        <v>충남대흥면</v>
      </c>
      <c r="H2863" s="33" t="s">
        <v>12491</v>
      </c>
    </row>
    <row r="2864" spans="1:8">
      <c r="A2864" s="33" t="s">
        <v>16118</v>
      </c>
      <c r="B2864" s="34" t="b">
        <v>1</v>
      </c>
      <c r="C2864" s="33">
        <f t="shared" si="99"/>
        <v>23</v>
      </c>
      <c r="D2864" s="33" t="s">
        <v>1284</v>
      </c>
      <c r="E2864" s="33" t="s">
        <v>16106</v>
      </c>
      <c r="F2864" s="33" t="s">
        <v>16119</v>
      </c>
      <c r="G2864" s="33" t="str">
        <f t="shared" si="100"/>
        <v>충남응봉면</v>
      </c>
      <c r="H2864" s="33" t="s">
        <v>12491</v>
      </c>
    </row>
    <row r="2865" spans="1:8">
      <c r="A2865" s="33" t="s">
        <v>16120</v>
      </c>
      <c r="B2865" s="34" t="b">
        <v>1</v>
      </c>
      <c r="C2865" s="33">
        <f t="shared" si="99"/>
        <v>23</v>
      </c>
      <c r="D2865" s="33" t="s">
        <v>1284</v>
      </c>
      <c r="E2865" s="33" t="s">
        <v>16106</v>
      </c>
      <c r="F2865" s="33" t="s">
        <v>15477</v>
      </c>
      <c r="G2865" s="33" t="str">
        <f t="shared" si="100"/>
        <v>충남덕산면</v>
      </c>
      <c r="H2865" s="33" t="s">
        <v>12491</v>
      </c>
    </row>
    <row r="2866" spans="1:8">
      <c r="A2866" s="33" t="s">
        <v>16121</v>
      </c>
      <c r="B2866" s="34" t="b">
        <v>1</v>
      </c>
      <c r="C2866" s="33">
        <f t="shared" si="99"/>
        <v>23</v>
      </c>
      <c r="D2866" s="33" t="s">
        <v>1284</v>
      </c>
      <c r="E2866" s="33" t="s">
        <v>16106</v>
      </c>
      <c r="F2866" s="33" t="s">
        <v>16122</v>
      </c>
      <c r="G2866" s="33" t="str">
        <f t="shared" si="100"/>
        <v>충남봉산면</v>
      </c>
      <c r="H2866" s="33" t="s">
        <v>12491</v>
      </c>
    </row>
    <row r="2867" spans="1:8">
      <c r="A2867" s="33" t="s">
        <v>16123</v>
      </c>
      <c r="B2867" s="34" t="b">
        <v>1</v>
      </c>
      <c r="C2867" s="33">
        <f t="shared" si="99"/>
        <v>23</v>
      </c>
      <c r="D2867" s="33" t="s">
        <v>1284</v>
      </c>
      <c r="E2867" s="33" t="s">
        <v>16106</v>
      </c>
      <c r="F2867" s="33" t="s">
        <v>14184</v>
      </c>
      <c r="G2867" s="33" t="str">
        <f t="shared" si="100"/>
        <v>충남고덕면</v>
      </c>
      <c r="H2867" s="33" t="s">
        <v>12491</v>
      </c>
    </row>
    <row r="2868" spans="1:8">
      <c r="A2868" s="33" t="s">
        <v>16124</v>
      </c>
      <c r="B2868" s="34" t="b">
        <v>1</v>
      </c>
      <c r="C2868" s="33">
        <f t="shared" si="99"/>
        <v>23</v>
      </c>
      <c r="D2868" s="33" t="s">
        <v>1284</v>
      </c>
      <c r="E2868" s="33" t="s">
        <v>16106</v>
      </c>
      <c r="F2868" s="33" t="s">
        <v>16125</v>
      </c>
      <c r="G2868" s="33" t="str">
        <f t="shared" si="100"/>
        <v>충남신암면</v>
      </c>
      <c r="H2868" s="33" t="s">
        <v>12491</v>
      </c>
    </row>
    <row r="2869" spans="1:8">
      <c r="A2869" s="33" t="s">
        <v>16126</v>
      </c>
      <c r="B2869" s="34" t="b">
        <v>1</v>
      </c>
      <c r="C2869" s="33">
        <f t="shared" si="99"/>
        <v>23</v>
      </c>
      <c r="D2869" s="33" t="s">
        <v>1284</v>
      </c>
      <c r="E2869" s="33" t="s">
        <v>16106</v>
      </c>
      <c r="F2869" s="33" t="s">
        <v>16127</v>
      </c>
      <c r="G2869" s="33" t="str">
        <f t="shared" si="100"/>
        <v>충남오가면</v>
      </c>
      <c r="H2869" s="33" t="s">
        <v>12491</v>
      </c>
    </row>
    <row r="2870" spans="1:8">
      <c r="A2870" s="33" t="s">
        <v>16128</v>
      </c>
      <c r="B2870" s="34" t="b">
        <v>1</v>
      </c>
      <c r="C2870" s="33">
        <f t="shared" si="99"/>
        <v>23</v>
      </c>
      <c r="D2870" s="33" t="s">
        <v>1284</v>
      </c>
      <c r="E2870" s="33" t="s">
        <v>16129</v>
      </c>
      <c r="F2870" s="33" t="s">
        <v>16130</v>
      </c>
      <c r="G2870" s="33" t="str">
        <f t="shared" si="100"/>
        <v>충남태안읍</v>
      </c>
      <c r="H2870" s="33" t="s">
        <v>12491</v>
      </c>
    </row>
    <row r="2871" spans="1:8">
      <c r="A2871" s="33" t="s">
        <v>16131</v>
      </c>
      <c r="B2871" s="34" t="b">
        <v>1</v>
      </c>
      <c r="C2871" s="33">
        <f t="shared" si="99"/>
        <v>23</v>
      </c>
      <c r="D2871" s="33" t="s">
        <v>1284</v>
      </c>
      <c r="E2871" s="33" t="s">
        <v>16129</v>
      </c>
      <c r="F2871" s="33" t="s">
        <v>16132</v>
      </c>
      <c r="G2871" s="33" t="str">
        <f t="shared" si="100"/>
        <v>충남안면읍</v>
      </c>
      <c r="H2871" s="33" t="s">
        <v>12491</v>
      </c>
    </row>
    <row r="2872" spans="1:8">
      <c r="A2872" s="33" t="s">
        <v>16133</v>
      </c>
      <c r="B2872" s="34" t="b">
        <v>1</v>
      </c>
      <c r="C2872" s="33">
        <f t="shared" si="99"/>
        <v>23</v>
      </c>
      <c r="D2872" s="33" t="s">
        <v>1284</v>
      </c>
      <c r="E2872" s="33" t="s">
        <v>16129</v>
      </c>
      <c r="F2872" s="33" t="s">
        <v>16134</v>
      </c>
      <c r="G2872" s="33" t="str">
        <f t="shared" si="100"/>
        <v>충남고남면</v>
      </c>
      <c r="H2872" s="33" t="s">
        <v>12491</v>
      </c>
    </row>
    <row r="2873" spans="1:8">
      <c r="A2873" s="33" t="s">
        <v>16135</v>
      </c>
      <c r="B2873" s="34" t="b">
        <v>1</v>
      </c>
      <c r="C2873" s="33">
        <f t="shared" si="99"/>
        <v>23</v>
      </c>
      <c r="D2873" s="33" t="s">
        <v>1284</v>
      </c>
      <c r="E2873" s="33" t="s">
        <v>16129</v>
      </c>
      <c r="F2873" s="33" t="s">
        <v>15035</v>
      </c>
      <c r="G2873" s="33" t="str">
        <f t="shared" si="100"/>
        <v>충남남면</v>
      </c>
      <c r="H2873" s="33" t="s">
        <v>12491</v>
      </c>
    </row>
    <row r="2874" spans="1:8">
      <c r="A2874" s="33" t="s">
        <v>16136</v>
      </c>
      <c r="B2874" s="34" t="b">
        <v>1</v>
      </c>
      <c r="C2874" s="33">
        <f t="shared" si="99"/>
        <v>23</v>
      </c>
      <c r="D2874" s="33" t="s">
        <v>1284</v>
      </c>
      <c r="E2874" s="33" t="s">
        <v>16129</v>
      </c>
      <c r="F2874" s="33" t="s">
        <v>16137</v>
      </c>
      <c r="G2874" s="33" t="str">
        <f t="shared" si="100"/>
        <v>충남근흥면</v>
      </c>
      <c r="H2874" s="33" t="s">
        <v>12491</v>
      </c>
    </row>
    <row r="2875" spans="1:8">
      <c r="A2875" s="33" t="s">
        <v>16138</v>
      </c>
      <c r="B2875" s="34" t="b">
        <v>1</v>
      </c>
      <c r="C2875" s="33">
        <f t="shared" si="99"/>
        <v>23</v>
      </c>
      <c r="D2875" s="33" t="s">
        <v>1284</v>
      </c>
      <c r="E2875" s="33" t="s">
        <v>16129</v>
      </c>
      <c r="F2875" s="33" t="s">
        <v>16139</v>
      </c>
      <c r="G2875" s="33" t="str">
        <f t="shared" si="100"/>
        <v>충남소원면</v>
      </c>
      <c r="H2875" s="33" t="s">
        <v>12491</v>
      </c>
    </row>
    <row r="2876" spans="1:8">
      <c r="A2876" s="33" t="s">
        <v>16140</v>
      </c>
      <c r="B2876" s="34" t="b">
        <v>1</v>
      </c>
      <c r="C2876" s="33">
        <f t="shared" si="99"/>
        <v>23</v>
      </c>
      <c r="D2876" s="33" t="s">
        <v>1284</v>
      </c>
      <c r="E2876" s="33" t="s">
        <v>16129</v>
      </c>
      <c r="F2876" s="33" t="s">
        <v>16141</v>
      </c>
      <c r="G2876" s="33" t="str">
        <f t="shared" si="100"/>
        <v>충남원북면</v>
      </c>
      <c r="H2876" s="33" t="s">
        <v>12491</v>
      </c>
    </row>
    <row r="2877" spans="1:8">
      <c r="A2877" s="33" t="s">
        <v>16142</v>
      </c>
      <c r="B2877" s="34" t="b">
        <v>1</v>
      </c>
      <c r="C2877" s="33">
        <f t="shared" si="99"/>
        <v>23</v>
      </c>
      <c r="D2877" s="33" t="s">
        <v>1284</v>
      </c>
      <c r="E2877" s="33" t="s">
        <v>16129</v>
      </c>
      <c r="F2877" s="33" t="s">
        <v>15519</v>
      </c>
      <c r="G2877" s="33" t="str">
        <f t="shared" si="100"/>
        <v>충남이원면</v>
      </c>
      <c r="H2877" s="33" t="s">
        <v>12491</v>
      </c>
    </row>
    <row r="2878" spans="1:8">
      <c r="A2878" s="33" t="s">
        <v>16143</v>
      </c>
      <c r="B2878" s="34" t="b">
        <v>1</v>
      </c>
      <c r="C2878" s="33">
        <f t="shared" si="99"/>
        <v>33</v>
      </c>
      <c r="D2878" s="33" t="s">
        <v>1236</v>
      </c>
      <c r="E2878" s="33" t="s">
        <v>1237</v>
      </c>
      <c r="F2878" s="33" t="s">
        <v>11948</v>
      </c>
      <c r="G2878" s="33" t="str">
        <f t="shared" si="100"/>
        <v>전남용당동</v>
      </c>
      <c r="H2878" s="33" t="s">
        <v>10781</v>
      </c>
    </row>
    <row r="2879" spans="1:8">
      <c r="A2879" s="33" t="s">
        <v>16144</v>
      </c>
      <c r="B2879" s="34" t="b">
        <v>1</v>
      </c>
      <c r="C2879" s="33">
        <f t="shared" si="99"/>
        <v>33</v>
      </c>
      <c r="D2879" s="33" t="s">
        <v>1236</v>
      </c>
      <c r="E2879" s="33" t="s">
        <v>1237</v>
      </c>
      <c r="F2879" s="33" t="s">
        <v>13067</v>
      </c>
      <c r="G2879" s="33" t="str">
        <f t="shared" si="100"/>
        <v>전남산정동</v>
      </c>
      <c r="H2879" s="33" t="s">
        <v>10781</v>
      </c>
    </row>
    <row r="2880" spans="1:8">
      <c r="A2880" s="33" t="s">
        <v>16145</v>
      </c>
      <c r="B2880" s="34" t="b">
        <v>1</v>
      </c>
      <c r="C2880" s="33">
        <f t="shared" si="99"/>
        <v>33</v>
      </c>
      <c r="D2880" s="33" t="s">
        <v>1236</v>
      </c>
      <c r="E2880" s="33" t="s">
        <v>1237</v>
      </c>
      <c r="F2880" s="33" t="s">
        <v>12066</v>
      </c>
      <c r="G2880" s="33" t="str">
        <f t="shared" si="100"/>
        <v>전남연산동</v>
      </c>
      <c r="H2880" s="33" t="s">
        <v>10781</v>
      </c>
    </row>
    <row r="2881" spans="1:8">
      <c r="A2881" s="33" t="s">
        <v>16146</v>
      </c>
      <c r="B2881" s="34" t="b">
        <v>1</v>
      </c>
      <c r="C2881" s="33">
        <f t="shared" si="99"/>
        <v>33</v>
      </c>
      <c r="D2881" s="33" t="s">
        <v>1236</v>
      </c>
      <c r="E2881" s="33" t="s">
        <v>1237</v>
      </c>
      <c r="F2881" s="33" t="s">
        <v>13227</v>
      </c>
      <c r="G2881" s="33" t="str">
        <f t="shared" si="100"/>
        <v>전남대성동</v>
      </c>
      <c r="H2881" s="33" t="s">
        <v>10781</v>
      </c>
    </row>
    <row r="2882" spans="1:8">
      <c r="A2882" s="33" t="s">
        <v>16147</v>
      </c>
      <c r="B2882" s="34" t="b">
        <v>1</v>
      </c>
      <c r="C2882" s="33">
        <f t="shared" ref="C2882:C2945" si="101">_xlfn.XLOOKUP(D2882,I:I,J:J)</f>
        <v>33</v>
      </c>
      <c r="D2882" s="33" t="s">
        <v>1236</v>
      </c>
      <c r="E2882" s="33" t="s">
        <v>1237</v>
      </c>
      <c r="F2882" s="33" t="s">
        <v>12858</v>
      </c>
      <c r="G2882" s="33" t="str">
        <f t="shared" si="100"/>
        <v>전남양동</v>
      </c>
      <c r="H2882" s="33" t="s">
        <v>10781</v>
      </c>
    </row>
    <row r="2883" spans="1:8">
      <c r="A2883" s="33" t="s">
        <v>16148</v>
      </c>
      <c r="B2883" s="34" t="b">
        <v>1</v>
      </c>
      <c r="C2883" s="33">
        <f t="shared" si="101"/>
        <v>33</v>
      </c>
      <c r="D2883" s="33" t="s">
        <v>1236</v>
      </c>
      <c r="E2883" s="33" t="s">
        <v>1237</v>
      </c>
      <c r="F2883" s="33" t="s">
        <v>16149</v>
      </c>
      <c r="G2883" s="33" t="str">
        <f t="shared" si="100"/>
        <v>전남북교동</v>
      </c>
      <c r="H2883" s="33" t="s">
        <v>10781</v>
      </c>
    </row>
    <row r="2884" spans="1:8">
      <c r="A2884" s="33" t="s">
        <v>16150</v>
      </c>
      <c r="B2884" s="34" t="b">
        <v>1</v>
      </c>
      <c r="C2884" s="33">
        <f t="shared" si="101"/>
        <v>33</v>
      </c>
      <c r="D2884" s="33" t="s">
        <v>1236</v>
      </c>
      <c r="E2884" s="33" t="s">
        <v>1237</v>
      </c>
      <c r="F2884" s="33" t="s">
        <v>16151</v>
      </c>
      <c r="G2884" s="33" t="str">
        <f t="shared" si="100"/>
        <v>전남남교동</v>
      </c>
      <c r="H2884" s="33" t="s">
        <v>10781</v>
      </c>
    </row>
    <row r="2885" spans="1:8">
      <c r="A2885" s="33" t="s">
        <v>16152</v>
      </c>
      <c r="B2885" s="34" t="b">
        <v>1</v>
      </c>
      <c r="C2885" s="33">
        <f t="shared" si="101"/>
        <v>33</v>
      </c>
      <c r="D2885" s="33" t="s">
        <v>1236</v>
      </c>
      <c r="E2885" s="33" t="s">
        <v>1237</v>
      </c>
      <c r="F2885" s="33" t="s">
        <v>12821</v>
      </c>
      <c r="G2885" s="33" t="str">
        <f t="shared" si="100"/>
        <v>전남호남동</v>
      </c>
      <c r="H2885" s="33" t="s">
        <v>10781</v>
      </c>
    </row>
    <row r="2886" spans="1:8">
      <c r="A2886" s="33" t="s">
        <v>16153</v>
      </c>
      <c r="B2886" s="34" t="b">
        <v>1</v>
      </c>
      <c r="C2886" s="33">
        <f t="shared" si="101"/>
        <v>33</v>
      </c>
      <c r="D2886" s="33" t="s">
        <v>1236</v>
      </c>
      <c r="E2886" s="33" t="s">
        <v>1237</v>
      </c>
      <c r="F2886" s="33" t="s">
        <v>12191</v>
      </c>
      <c r="G2886" s="33" t="str">
        <f t="shared" si="100"/>
        <v>전남대안동</v>
      </c>
      <c r="H2886" s="33" t="s">
        <v>10781</v>
      </c>
    </row>
    <row r="2887" spans="1:8">
      <c r="A2887" s="33" t="s">
        <v>16154</v>
      </c>
      <c r="B2887" s="34" t="b">
        <v>1</v>
      </c>
      <c r="C2887" s="33">
        <f t="shared" si="101"/>
        <v>33</v>
      </c>
      <c r="D2887" s="33" t="s">
        <v>1236</v>
      </c>
      <c r="E2887" s="33" t="s">
        <v>1237</v>
      </c>
      <c r="F2887" s="33" t="s">
        <v>13546</v>
      </c>
      <c r="G2887" s="33" t="str">
        <f t="shared" si="100"/>
        <v>전남창평동</v>
      </c>
      <c r="H2887" s="33" t="s">
        <v>10781</v>
      </c>
    </row>
    <row r="2888" spans="1:8">
      <c r="A2888" s="33" t="s">
        <v>16155</v>
      </c>
      <c r="B2888" s="34" t="b">
        <v>1</v>
      </c>
      <c r="C2888" s="33">
        <f t="shared" si="101"/>
        <v>33</v>
      </c>
      <c r="D2888" s="33" t="s">
        <v>1236</v>
      </c>
      <c r="E2888" s="33" t="s">
        <v>1237</v>
      </c>
      <c r="F2888" s="33" t="s">
        <v>11939</v>
      </c>
      <c r="G2888" s="33" t="str">
        <f t="shared" si="100"/>
        <v>전남명륜동</v>
      </c>
      <c r="H2888" s="33" t="s">
        <v>10781</v>
      </c>
    </row>
    <row r="2889" spans="1:8">
      <c r="A2889" s="33" t="s">
        <v>16156</v>
      </c>
      <c r="B2889" s="34" t="b">
        <v>1</v>
      </c>
      <c r="C2889" s="33">
        <f t="shared" si="101"/>
        <v>33</v>
      </c>
      <c r="D2889" s="33" t="s">
        <v>1236</v>
      </c>
      <c r="E2889" s="33" t="s">
        <v>1237</v>
      </c>
      <c r="F2889" s="33" t="s">
        <v>13366</v>
      </c>
      <c r="G2889" s="33" t="str">
        <f t="shared" si="100"/>
        <v>전남죽동</v>
      </c>
      <c r="H2889" s="33" t="s">
        <v>10781</v>
      </c>
    </row>
    <row r="2890" spans="1:8">
      <c r="A2890" s="33" t="s">
        <v>16157</v>
      </c>
      <c r="B2890" s="34" t="b">
        <v>1</v>
      </c>
      <c r="C2890" s="33">
        <f t="shared" si="101"/>
        <v>33</v>
      </c>
      <c r="D2890" s="33" t="s">
        <v>1236</v>
      </c>
      <c r="E2890" s="33" t="s">
        <v>1237</v>
      </c>
      <c r="F2890" s="33" t="s">
        <v>16158</v>
      </c>
      <c r="G2890" s="33" t="str">
        <f t="shared" si="100"/>
        <v>전남무안동</v>
      </c>
      <c r="H2890" s="33" t="s">
        <v>10781</v>
      </c>
    </row>
    <row r="2891" spans="1:8">
      <c r="A2891" s="33" t="s">
        <v>16159</v>
      </c>
      <c r="B2891" s="34" t="b">
        <v>1</v>
      </c>
      <c r="C2891" s="33">
        <f t="shared" si="101"/>
        <v>33</v>
      </c>
      <c r="D2891" s="33" t="s">
        <v>1236</v>
      </c>
      <c r="E2891" s="33" t="s">
        <v>1237</v>
      </c>
      <c r="F2891" s="33" t="s">
        <v>16160</v>
      </c>
      <c r="G2891" s="33" t="str">
        <f t="shared" si="100"/>
        <v>전남측후동</v>
      </c>
      <c r="H2891" s="33" t="s">
        <v>10781</v>
      </c>
    </row>
    <row r="2892" spans="1:8">
      <c r="A2892" s="33" t="s">
        <v>16161</v>
      </c>
      <c r="B2892" s="34" t="b">
        <v>1</v>
      </c>
      <c r="C2892" s="33">
        <f t="shared" si="101"/>
        <v>33</v>
      </c>
      <c r="D2892" s="33" t="s">
        <v>1236</v>
      </c>
      <c r="E2892" s="33" t="s">
        <v>1237</v>
      </c>
      <c r="F2892" s="33" t="s">
        <v>16162</v>
      </c>
      <c r="G2892" s="33" t="str">
        <f t="shared" si="100"/>
        <v>전남상락동1가</v>
      </c>
      <c r="H2892" s="33" t="s">
        <v>10781</v>
      </c>
    </row>
    <row r="2893" spans="1:8">
      <c r="A2893" s="33" t="s">
        <v>16163</v>
      </c>
      <c r="B2893" s="34" t="b">
        <v>1</v>
      </c>
      <c r="C2893" s="33">
        <f t="shared" si="101"/>
        <v>33</v>
      </c>
      <c r="D2893" s="33" t="s">
        <v>1236</v>
      </c>
      <c r="E2893" s="33" t="s">
        <v>1237</v>
      </c>
      <c r="F2893" s="33" t="s">
        <v>16164</v>
      </c>
      <c r="G2893" s="33" t="str">
        <f t="shared" si="100"/>
        <v>전남상락동2가</v>
      </c>
      <c r="H2893" s="33" t="s">
        <v>10781</v>
      </c>
    </row>
    <row r="2894" spans="1:8">
      <c r="A2894" s="33" t="s">
        <v>16165</v>
      </c>
      <c r="B2894" s="34" t="b">
        <v>1</v>
      </c>
      <c r="C2894" s="33">
        <f t="shared" si="101"/>
        <v>33</v>
      </c>
      <c r="D2894" s="33" t="s">
        <v>1236</v>
      </c>
      <c r="E2894" s="33" t="s">
        <v>1237</v>
      </c>
      <c r="F2894" s="33" t="s">
        <v>16166</v>
      </c>
      <c r="G2894" s="33" t="str">
        <f t="shared" si="100"/>
        <v>전남복만동</v>
      </c>
      <c r="H2894" s="33" t="s">
        <v>10781</v>
      </c>
    </row>
    <row r="2895" spans="1:8">
      <c r="A2895" s="33" t="s">
        <v>16167</v>
      </c>
      <c r="B2895" s="34" t="b">
        <v>1</v>
      </c>
      <c r="C2895" s="33">
        <f t="shared" si="101"/>
        <v>33</v>
      </c>
      <c r="D2895" s="33" t="s">
        <v>1236</v>
      </c>
      <c r="E2895" s="33" t="s">
        <v>1237</v>
      </c>
      <c r="F2895" s="33" t="s">
        <v>12808</v>
      </c>
      <c r="G2895" s="33" t="str">
        <f t="shared" si="100"/>
        <v>전남동명동</v>
      </c>
      <c r="H2895" s="33" t="s">
        <v>10781</v>
      </c>
    </row>
    <row r="2896" spans="1:8">
      <c r="A2896" s="33" t="s">
        <v>16168</v>
      </c>
      <c r="B2896" s="34" t="b">
        <v>1</v>
      </c>
      <c r="C2896" s="33">
        <f t="shared" si="101"/>
        <v>33</v>
      </c>
      <c r="D2896" s="33" t="s">
        <v>1236</v>
      </c>
      <c r="E2896" s="33" t="s">
        <v>1237</v>
      </c>
      <c r="F2896" s="33" t="s">
        <v>16169</v>
      </c>
      <c r="G2896" s="33" t="str">
        <f t="shared" si="100"/>
        <v>전남광동1가</v>
      </c>
      <c r="H2896" s="33" t="s">
        <v>10781</v>
      </c>
    </row>
    <row r="2897" spans="1:8">
      <c r="A2897" s="33" t="s">
        <v>16170</v>
      </c>
      <c r="B2897" s="34" t="b">
        <v>1</v>
      </c>
      <c r="C2897" s="33">
        <f t="shared" si="101"/>
        <v>33</v>
      </c>
      <c r="D2897" s="33" t="s">
        <v>1236</v>
      </c>
      <c r="E2897" s="33" t="s">
        <v>1237</v>
      </c>
      <c r="F2897" s="33" t="s">
        <v>16171</v>
      </c>
      <c r="G2897" s="33" t="str">
        <f t="shared" si="100"/>
        <v>전남광동2가</v>
      </c>
      <c r="H2897" s="33" t="s">
        <v>10781</v>
      </c>
    </row>
    <row r="2898" spans="1:8">
      <c r="A2898" s="33" t="s">
        <v>16172</v>
      </c>
      <c r="B2898" s="34" t="b">
        <v>1</v>
      </c>
      <c r="C2898" s="33">
        <f t="shared" si="101"/>
        <v>33</v>
      </c>
      <c r="D2898" s="33" t="s">
        <v>1236</v>
      </c>
      <c r="E2898" s="33" t="s">
        <v>1237</v>
      </c>
      <c r="F2898" s="33" t="s">
        <v>16173</v>
      </c>
      <c r="G2898" s="33" t="str">
        <f t="shared" si="100"/>
        <v>전남광동3가</v>
      </c>
      <c r="H2898" s="33" t="s">
        <v>10781</v>
      </c>
    </row>
    <row r="2899" spans="1:8">
      <c r="A2899" s="33" t="s">
        <v>16174</v>
      </c>
      <c r="B2899" s="34" t="b">
        <v>1</v>
      </c>
      <c r="C2899" s="33">
        <f t="shared" si="101"/>
        <v>33</v>
      </c>
      <c r="D2899" s="33" t="s">
        <v>1236</v>
      </c>
      <c r="E2899" s="33" t="s">
        <v>1237</v>
      </c>
      <c r="F2899" s="33" t="s">
        <v>16175</v>
      </c>
      <c r="G2899" s="33" t="str">
        <f t="shared" si="100"/>
        <v>전남영해동1가</v>
      </c>
      <c r="H2899" s="33" t="s">
        <v>10781</v>
      </c>
    </row>
    <row r="2900" spans="1:8">
      <c r="A2900" s="33" t="s">
        <v>16176</v>
      </c>
      <c r="B2900" s="34" t="b">
        <v>1</v>
      </c>
      <c r="C2900" s="33">
        <f t="shared" si="101"/>
        <v>33</v>
      </c>
      <c r="D2900" s="33" t="s">
        <v>1236</v>
      </c>
      <c r="E2900" s="33" t="s">
        <v>1237</v>
      </c>
      <c r="F2900" s="33" t="s">
        <v>16177</v>
      </c>
      <c r="G2900" s="33" t="str">
        <f t="shared" si="100"/>
        <v>전남영해동2가</v>
      </c>
      <c r="H2900" s="33" t="s">
        <v>10781</v>
      </c>
    </row>
    <row r="2901" spans="1:8">
      <c r="A2901" s="33" t="s">
        <v>16178</v>
      </c>
      <c r="B2901" s="34" t="b">
        <v>1</v>
      </c>
      <c r="C2901" s="33">
        <f t="shared" si="101"/>
        <v>33</v>
      </c>
      <c r="D2901" s="33" t="s">
        <v>1236</v>
      </c>
      <c r="E2901" s="33" t="s">
        <v>1237</v>
      </c>
      <c r="F2901" s="33" t="s">
        <v>16179</v>
      </c>
      <c r="G2901" s="33" t="str">
        <f t="shared" si="100"/>
        <v>전남행복동1가</v>
      </c>
      <c r="H2901" s="33" t="s">
        <v>10781</v>
      </c>
    </row>
    <row r="2902" spans="1:8">
      <c r="A2902" s="33" t="s">
        <v>16180</v>
      </c>
      <c r="B2902" s="34" t="b">
        <v>1</v>
      </c>
      <c r="C2902" s="33">
        <f t="shared" si="101"/>
        <v>33</v>
      </c>
      <c r="D2902" s="33" t="s">
        <v>1236</v>
      </c>
      <c r="E2902" s="33" t="s">
        <v>1237</v>
      </c>
      <c r="F2902" s="33" t="s">
        <v>16181</v>
      </c>
      <c r="G2902" s="33" t="str">
        <f t="shared" si="100"/>
        <v>전남행복동2가</v>
      </c>
      <c r="H2902" s="33" t="s">
        <v>10781</v>
      </c>
    </row>
    <row r="2903" spans="1:8">
      <c r="A2903" s="33" t="s">
        <v>16182</v>
      </c>
      <c r="B2903" s="34" t="b">
        <v>1</v>
      </c>
      <c r="C2903" s="33">
        <f t="shared" si="101"/>
        <v>33</v>
      </c>
      <c r="D2903" s="33" t="s">
        <v>1236</v>
      </c>
      <c r="E2903" s="33" t="s">
        <v>1237</v>
      </c>
      <c r="F2903" s="33" t="s">
        <v>16183</v>
      </c>
      <c r="G2903" s="33" t="str">
        <f t="shared" si="100"/>
        <v>전남축복동1가</v>
      </c>
      <c r="H2903" s="33" t="s">
        <v>10781</v>
      </c>
    </row>
    <row r="2904" spans="1:8">
      <c r="A2904" s="33" t="s">
        <v>16184</v>
      </c>
      <c r="B2904" s="34" t="b">
        <v>1</v>
      </c>
      <c r="C2904" s="33">
        <f t="shared" si="101"/>
        <v>33</v>
      </c>
      <c r="D2904" s="33" t="s">
        <v>1236</v>
      </c>
      <c r="E2904" s="33" t="s">
        <v>1237</v>
      </c>
      <c r="F2904" s="33" t="s">
        <v>16185</v>
      </c>
      <c r="G2904" s="33" t="str">
        <f t="shared" si="100"/>
        <v>전남축복동2가</v>
      </c>
      <c r="H2904" s="33" t="s">
        <v>10781</v>
      </c>
    </row>
    <row r="2905" spans="1:8">
      <c r="A2905" s="33" t="s">
        <v>16186</v>
      </c>
      <c r="B2905" s="34" t="b">
        <v>1</v>
      </c>
      <c r="C2905" s="33">
        <f t="shared" si="101"/>
        <v>33</v>
      </c>
      <c r="D2905" s="33" t="s">
        <v>1236</v>
      </c>
      <c r="E2905" s="33" t="s">
        <v>1237</v>
      </c>
      <c r="F2905" s="33" t="s">
        <v>16187</v>
      </c>
      <c r="G2905" s="33" t="str">
        <f t="shared" si="100"/>
        <v>전남축복동3가</v>
      </c>
      <c r="H2905" s="33" t="s">
        <v>10781</v>
      </c>
    </row>
    <row r="2906" spans="1:8">
      <c r="A2906" s="33" t="s">
        <v>16188</v>
      </c>
      <c r="B2906" s="34" t="b">
        <v>1</v>
      </c>
      <c r="C2906" s="33">
        <f t="shared" si="101"/>
        <v>33</v>
      </c>
      <c r="D2906" s="33" t="s">
        <v>1236</v>
      </c>
      <c r="E2906" s="33" t="s">
        <v>1237</v>
      </c>
      <c r="F2906" s="33" t="s">
        <v>16189</v>
      </c>
      <c r="G2906" s="33" t="str">
        <f t="shared" si="100"/>
        <v>전남보광동1가</v>
      </c>
      <c r="H2906" s="33" t="s">
        <v>10781</v>
      </c>
    </row>
    <row r="2907" spans="1:8">
      <c r="A2907" s="33" t="s">
        <v>16190</v>
      </c>
      <c r="B2907" s="34" t="b">
        <v>1</v>
      </c>
      <c r="C2907" s="33">
        <f t="shared" si="101"/>
        <v>33</v>
      </c>
      <c r="D2907" s="33" t="s">
        <v>1236</v>
      </c>
      <c r="E2907" s="33" t="s">
        <v>1237</v>
      </c>
      <c r="F2907" s="33" t="s">
        <v>16191</v>
      </c>
      <c r="G2907" s="33" t="str">
        <f t="shared" si="100"/>
        <v>전남보광동2가</v>
      </c>
      <c r="H2907" s="33" t="s">
        <v>10781</v>
      </c>
    </row>
    <row r="2908" spans="1:8">
      <c r="A2908" s="33" t="s">
        <v>16192</v>
      </c>
      <c r="B2908" s="34" t="b">
        <v>1</v>
      </c>
      <c r="C2908" s="33">
        <f t="shared" si="101"/>
        <v>33</v>
      </c>
      <c r="D2908" s="33" t="s">
        <v>1236</v>
      </c>
      <c r="E2908" s="33" t="s">
        <v>1237</v>
      </c>
      <c r="F2908" s="33" t="s">
        <v>16193</v>
      </c>
      <c r="G2908" s="33" t="str">
        <f t="shared" si="100"/>
        <v>전남보광동3가</v>
      </c>
      <c r="H2908" s="33" t="s">
        <v>10781</v>
      </c>
    </row>
    <row r="2909" spans="1:8">
      <c r="A2909" s="33" t="s">
        <v>16194</v>
      </c>
      <c r="B2909" s="34" t="b">
        <v>1</v>
      </c>
      <c r="C2909" s="33">
        <f t="shared" si="101"/>
        <v>33</v>
      </c>
      <c r="D2909" s="33" t="s">
        <v>1236</v>
      </c>
      <c r="E2909" s="33" t="s">
        <v>1237</v>
      </c>
      <c r="F2909" s="33" t="s">
        <v>16195</v>
      </c>
      <c r="G2909" s="33" t="str">
        <f t="shared" si="100"/>
        <v>전남유달동</v>
      </c>
      <c r="H2909" s="33" t="s">
        <v>10781</v>
      </c>
    </row>
    <row r="2910" spans="1:8">
      <c r="A2910" s="33" t="s">
        <v>16196</v>
      </c>
      <c r="B2910" s="34" t="b">
        <v>1</v>
      </c>
      <c r="C2910" s="33">
        <f t="shared" si="101"/>
        <v>33</v>
      </c>
      <c r="D2910" s="33" t="s">
        <v>1236</v>
      </c>
      <c r="E2910" s="33" t="s">
        <v>1237</v>
      </c>
      <c r="F2910" s="33" t="s">
        <v>16197</v>
      </c>
      <c r="G2910" s="33" t="str">
        <f t="shared" si="100"/>
        <v>전남대의동1가</v>
      </c>
      <c r="H2910" s="33" t="s">
        <v>10781</v>
      </c>
    </row>
    <row r="2911" spans="1:8">
      <c r="A2911" s="33" t="s">
        <v>16198</v>
      </c>
      <c r="B2911" s="34" t="b">
        <v>1</v>
      </c>
      <c r="C2911" s="33">
        <f t="shared" si="101"/>
        <v>33</v>
      </c>
      <c r="D2911" s="33" t="s">
        <v>1236</v>
      </c>
      <c r="E2911" s="33" t="s">
        <v>1237</v>
      </c>
      <c r="F2911" s="33" t="s">
        <v>16199</v>
      </c>
      <c r="G2911" s="33" t="str">
        <f t="shared" si="100"/>
        <v>전남대의동2가</v>
      </c>
      <c r="H2911" s="33" t="s">
        <v>10781</v>
      </c>
    </row>
    <row r="2912" spans="1:8">
      <c r="A2912" s="33" t="s">
        <v>16200</v>
      </c>
      <c r="B2912" s="34" t="b">
        <v>1</v>
      </c>
      <c r="C2912" s="33">
        <f t="shared" si="101"/>
        <v>33</v>
      </c>
      <c r="D2912" s="33" t="s">
        <v>1236</v>
      </c>
      <c r="E2912" s="33" t="s">
        <v>1237</v>
      </c>
      <c r="F2912" s="33" t="s">
        <v>16201</v>
      </c>
      <c r="G2912" s="33" t="str">
        <f t="shared" si="100"/>
        <v>전남대의동3가</v>
      </c>
      <c r="H2912" s="33" t="s">
        <v>10781</v>
      </c>
    </row>
    <row r="2913" spans="1:8">
      <c r="A2913" s="33" t="s">
        <v>16202</v>
      </c>
      <c r="B2913" s="34" t="b">
        <v>1</v>
      </c>
      <c r="C2913" s="33">
        <f t="shared" si="101"/>
        <v>33</v>
      </c>
      <c r="D2913" s="33" t="s">
        <v>1236</v>
      </c>
      <c r="E2913" s="33" t="s">
        <v>1237</v>
      </c>
      <c r="F2913" s="33" t="s">
        <v>11735</v>
      </c>
      <c r="G2913" s="33" t="str">
        <f t="shared" si="100"/>
        <v>전남중앙동1가</v>
      </c>
      <c r="H2913" s="33" t="s">
        <v>10781</v>
      </c>
    </row>
    <row r="2914" spans="1:8">
      <c r="A2914" s="33" t="s">
        <v>16203</v>
      </c>
      <c r="B2914" s="34" t="b">
        <v>1</v>
      </c>
      <c r="C2914" s="33">
        <f t="shared" si="101"/>
        <v>33</v>
      </c>
      <c r="D2914" s="33" t="s">
        <v>1236</v>
      </c>
      <c r="E2914" s="33" t="s">
        <v>1237</v>
      </c>
      <c r="F2914" s="33" t="s">
        <v>11737</v>
      </c>
      <c r="G2914" s="33" t="str">
        <f t="shared" si="100"/>
        <v>전남중앙동2가</v>
      </c>
      <c r="H2914" s="33" t="s">
        <v>10781</v>
      </c>
    </row>
    <row r="2915" spans="1:8">
      <c r="A2915" s="33" t="s">
        <v>16204</v>
      </c>
      <c r="B2915" s="34" t="b">
        <v>1</v>
      </c>
      <c r="C2915" s="33">
        <f t="shared" si="101"/>
        <v>33</v>
      </c>
      <c r="D2915" s="33" t="s">
        <v>1236</v>
      </c>
      <c r="E2915" s="33" t="s">
        <v>1237</v>
      </c>
      <c r="F2915" s="33" t="s">
        <v>11739</v>
      </c>
      <c r="G2915" s="33" t="str">
        <f t="shared" si="100"/>
        <v>전남중앙동3가</v>
      </c>
      <c r="H2915" s="33" t="s">
        <v>10781</v>
      </c>
    </row>
    <row r="2916" spans="1:8">
      <c r="A2916" s="33" t="s">
        <v>16205</v>
      </c>
      <c r="B2916" s="34" t="b">
        <v>1</v>
      </c>
      <c r="C2916" s="33">
        <f t="shared" si="101"/>
        <v>33</v>
      </c>
      <c r="D2916" s="33" t="s">
        <v>1236</v>
      </c>
      <c r="E2916" s="33" t="s">
        <v>1237</v>
      </c>
      <c r="F2916" s="33" t="s">
        <v>16206</v>
      </c>
      <c r="G2916" s="33" t="str">
        <f t="shared" ref="G2916:G2927" si="102">D2916&amp;F2916</f>
        <v>전남만호동</v>
      </c>
      <c r="H2916" s="33" t="s">
        <v>10781</v>
      </c>
    </row>
    <row r="2917" spans="1:8">
      <c r="A2917" s="33" t="s">
        <v>16207</v>
      </c>
      <c r="B2917" s="34" t="b">
        <v>1</v>
      </c>
      <c r="C2917" s="33">
        <f t="shared" si="101"/>
        <v>33</v>
      </c>
      <c r="D2917" s="33" t="s">
        <v>1236</v>
      </c>
      <c r="E2917" s="33" t="s">
        <v>1237</v>
      </c>
      <c r="F2917" s="33" t="s">
        <v>16208</v>
      </c>
      <c r="G2917" s="33" t="str">
        <f t="shared" si="102"/>
        <v>전남수강동1가</v>
      </c>
      <c r="H2917" s="33" t="s">
        <v>10781</v>
      </c>
    </row>
    <row r="2918" spans="1:8">
      <c r="A2918" s="33" t="s">
        <v>16209</v>
      </c>
      <c r="B2918" s="34" t="b">
        <v>1</v>
      </c>
      <c r="C2918" s="33">
        <f t="shared" si="101"/>
        <v>33</v>
      </c>
      <c r="D2918" s="33" t="s">
        <v>1236</v>
      </c>
      <c r="E2918" s="33" t="s">
        <v>1237</v>
      </c>
      <c r="F2918" s="33" t="s">
        <v>16210</v>
      </c>
      <c r="G2918" s="33" t="str">
        <f t="shared" si="102"/>
        <v>전남수강동2가</v>
      </c>
      <c r="H2918" s="33" t="s">
        <v>10781</v>
      </c>
    </row>
    <row r="2919" spans="1:8">
      <c r="A2919" s="33" t="s">
        <v>16211</v>
      </c>
      <c r="B2919" s="34" t="b">
        <v>1</v>
      </c>
      <c r="C2919" s="33">
        <f t="shared" si="101"/>
        <v>33</v>
      </c>
      <c r="D2919" s="33" t="s">
        <v>1236</v>
      </c>
      <c r="E2919" s="33" t="s">
        <v>1237</v>
      </c>
      <c r="F2919" s="33" t="s">
        <v>12511</v>
      </c>
      <c r="G2919" s="33" t="str">
        <f t="shared" si="102"/>
        <v>전남해안동1가</v>
      </c>
      <c r="H2919" s="33" t="s">
        <v>10781</v>
      </c>
    </row>
    <row r="2920" spans="1:8">
      <c r="A2920" s="33" t="s">
        <v>16212</v>
      </c>
      <c r="B2920" s="34" t="b">
        <v>1</v>
      </c>
      <c r="C2920" s="33">
        <f t="shared" si="101"/>
        <v>33</v>
      </c>
      <c r="D2920" s="33" t="s">
        <v>1236</v>
      </c>
      <c r="E2920" s="33" t="s">
        <v>1237</v>
      </c>
      <c r="F2920" s="33" t="s">
        <v>12513</v>
      </c>
      <c r="G2920" s="33" t="str">
        <f t="shared" si="102"/>
        <v>전남해안동2가</v>
      </c>
      <c r="H2920" s="33" t="s">
        <v>10781</v>
      </c>
    </row>
    <row r="2921" spans="1:8">
      <c r="A2921" s="33" t="s">
        <v>16213</v>
      </c>
      <c r="B2921" s="34" t="b">
        <v>1</v>
      </c>
      <c r="C2921" s="33">
        <f t="shared" si="101"/>
        <v>33</v>
      </c>
      <c r="D2921" s="33" t="s">
        <v>1236</v>
      </c>
      <c r="E2921" s="33" t="s">
        <v>1237</v>
      </c>
      <c r="F2921" s="33" t="s">
        <v>12515</v>
      </c>
      <c r="G2921" s="33" t="str">
        <f t="shared" si="102"/>
        <v>전남해안동3가</v>
      </c>
      <c r="H2921" s="33" t="s">
        <v>10781</v>
      </c>
    </row>
    <row r="2922" spans="1:8">
      <c r="A2922" s="33" t="s">
        <v>16214</v>
      </c>
      <c r="B2922" s="34" t="b">
        <v>1</v>
      </c>
      <c r="C2922" s="33">
        <f t="shared" si="101"/>
        <v>33</v>
      </c>
      <c r="D2922" s="33" t="s">
        <v>1236</v>
      </c>
      <c r="E2922" s="33" t="s">
        <v>1237</v>
      </c>
      <c r="F2922" s="33" t="s">
        <v>12517</v>
      </c>
      <c r="G2922" s="33" t="str">
        <f t="shared" si="102"/>
        <v>전남해안동4가</v>
      </c>
      <c r="H2922" s="33" t="s">
        <v>10781</v>
      </c>
    </row>
    <row r="2923" spans="1:8">
      <c r="A2923" s="33" t="s">
        <v>16215</v>
      </c>
      <c r="B2923" s="34" t="b">
        <v>1</v>
      </c>
      <c r="C2923" s="33">
        <f t="shared" si="101"/>
        <v>33</v>
      </c>
      <c r="D2923" s="33" t="s">
        <v>1236</v>
      </c>
      <c r="E2923" s="33" t="s">
        <v>1237</v>
      </c>
      <c r="F2923" s="33" t="s">
        <v>11538</v>
      </c>
      <c r="G2923" s="33" t="str">
        <f t="shared" si="102"/>
        <v>전남항동</v>
      </c>
      <c r="H2923" s="33" t="s">
        <v>10781</v>
      </c>
    </row>
    <row r="2924" spans="1:8">
      <c r="A2924" s="33" t="s">
        <v>16216</v>
      </c>
      <c r="B2924" s="34" t="b">
        <v>1</v>
      </c>
      <c r="C2924" s="33">
        <f t="shared" si="101"/>
        <v>33</v>
      </c>
      <c r="D2924" s="33" t="s">
        <v>1236</v>
      </c>
      <c r="E2924" s="33" t="s">
        <v>1237</v>
      </c>
      <c r="F2924" s="33" t="s">
        <v>16217</v>
      </c>
      <c r="G2924" s="33" t="str">
        <f t="shared" si="102"/>
        <v>전남중동1가</v>
      </c>
      <c r="H2924" s="33" t="s">
        <v>10781</v>
      </c>
    </row>
    <row r="2925" spans="1:8">
      <c r="A2925" s="33" t="s">
        <v>16218</v>
      </c>
      <c r="B2925" s="34" t="b">
        <v>1</v>
      </c>
      <c r="C2925" s="33">
        <f t="shared" si="101"/>
        <v>33</v>
      </c>
      <c r="D2925" s="33" t="s">
        <v>1236</v>
      </c>
      <c r="E2925" s="33" t="s">
        <v>1237</v>
      </c>
      <c r="F2925" s="33" t="s">
        <v>16219</v>
      </c>
      <c r="G2925" s="33" t="str">
        <f t="shared" si="102"/>
        <v>전남중동2가</v>
      </c>
      <c r="H2925" s="33" t="s">
        <v>10781</v>
      </c>
    </row>
    <row r="2926" spans="1:8">
      <c r="A2926" s="33" t="s">
        <v>16220</v>
      </c>
      <c r="B2926" s="34" t="b">
        <v>1</v>
      </c>
      <c r="C2926" s="33">
        <f t="shared" si="101"/>
        <v>33</v>
      </c>
      <c r="D2926" s="33" t="s">
        <v>1236</v>
      </c>
      <c r="E2926" s="33" t="s">
        <v>1237</v>
      </c>
      <c r="F2926" s="33" t="s">
        <v>12561</v>
      </c>
      <c r="G2926" s="33" t="str">
        <f t="shared" si="102"/>
        <v>전남유동</v>
      </c>
      <c r="H2926" s="33" t="s">
        <v>10781</v>
      </c>
    </row>
    <row r="2927" spans="1:8">
      <c r="A2927" s="33" t="s">
        <v>16221</v>
      </c>
      <c r="B2927" s="34" t="b">
        <v>1</v>
      </c>
      <c r="C2927" s="33">
        <f t="shared" si="101"/>
        <v>33</v>
      </c>
      <c r="D2927" s="33" t="s">
        <v>1236</v>
      </c>
      <c r="E2927" s="33" t="s">
        <v>1237</v>
      </c>
      <c r="F2927" s="33" t="s">
        <v>16222</v>
      </c>
      <c r="G2927" s="33" t="str">
        <f t="shared" si="102"/>
        <v>전남금동1가</v>
      </c>
      <c r="H2927" s="33" t="s">
        <v>10781</v>
      </c>
    </row>
    <row r="2928" spans="1:8">
      <c r="A2928" s="33" t="s">
        <v>16223</v>
      </c>
      <c r="B2928" s="34" t="b">
        <v>1</v>
      </c>
      <c r="C2928" s="33">
        <f t="shared" si="101"/>
        <v>33</v>
      </c>
      <c r="D2928" s="33" t="s">
        <v>1236</v>
      </c>
      <c r="E2928" s="33" t="s">
        <v>1237</v>
      </c>
      <c r="F2928" s="33" t="s">
        <v>16224</v>
      </c>
      <c r="G2928" s="33" t="str">
        <f t="shared" ref="G2928:G2990" si="103">D2928&amp;F2928</f>
        <v>전남금동2가</v>
      </c>
      <c r="H2928" s="33" t="s">
        <v>10781</v>
      </c>
    </row>
    <row r="2929" spans="1:8">
      <c r="A2929" s="33" t="s">
        <v>16225</v>
      </c>
      <c r="B2929" s="34" t="b">
        <v>1</v>
      </c>
      <c r="C2929" s="33">
        <f t="shared" si="101"/>
        <v>33</v>
      </c>
      <c r="D2929" s="33" t="s">
        <v>1236</v>
      </c>
      <c r="E2929" s="33" t="s">
        <v>1237</v>
      </c>
      <c r="F2929" s="33" t="s">
        <v>16226</v>
      </c>
      <c r="G2929" s="33" t="str">
        <f t="shared" si="103"/>
        <v>전남경동1가</v>
      </c>
      <c r="H2929" s="33" t="s">
        <v>10781</v>
      </c>
    </row>
    <row r="2930" spans="1:8">
      <c r="A2930" s="33" t="s">
        <v>16227</v>
      </c>
      <c r="B2930" s="34" t="b">
        <v>1</v>
      </c>
      <c r="C2930" s="33">
        <f t="shared" si="101"/>
        <v>33</v>
      </c>
      <c r="D2930" s="33" t="s">
        <v>1236</v>
      </c>
      <c r="E2930" s="33" t="s">
        <v>1237</v>
      </c>
      <c r="F2930" s="33" t="s">
        <v>16228</v>
      </c>
      <c r="G2930" s="33" t="str">
        <f t="shared" si="103"/>
        <v>전남경동2가</v>
      </c>
      <c r="H2930" s="33" t="s">
        <v>10781</v>
      </c>
    </row>
    <row r="2931" spans="1:8">
      <c r="A2931" s="33" t="s">
        <v>16229</v>
      </c>
      <c r="B2931" s="34" t="b">
        <v>1</v>
      </c>
      <c r="C2931" s="33">
        <f t="shared" si="101"/>
        <v>33</v>
      </c>
      <c r="D2931" s="33" t="s">
        <v>1236</v>
      </c>
      <c r="E2931" s="33" t="s">
        <v>1237</v>
      </c>
      <c r="F2931" s="33" t="s">
        <v>16230</v>
      </c>
      <c r="G2931" s="33" t="str">
        <f t="shared" si="103"/>
        <v>전남서산동</v>
      </c>
      <c r="H2931" s="33" t="s">
        <v>10781</v>
      </c>
    </row>
    <row r="2932" spans="1:8">
      <c r="A2932" s="33" t="s">
        <v>16231</v>
      </c>
      <c r="B2932" s="34" t="b">
        <v>1</v>
      </c>
      <c r="C2932" s="33">
        <f t="shared" si="101"/>
        <v>33</v>
      </c>
      <c r="D2932" s="33" t="s">
        <v>1236</v>
      </c>
      <c r="E2932" s="33" t="s">
        <v>1237</v>
      </c>
      <c r="F2932" s="33" t="s">
        <v>16232</v>
      </c>
      <c r="G2932" s="33" t="str">
        <f t="shared" si="103"/>
        <v>전남금화동</v>
      </c>
      <c r="H2932" s="33" t="s">
        <v>10781</v>
      </c>
    </row>
    <row r="2933" spans="1:8">
      <c r="A2933" s="33" t="s">
        <v>16233</v>
      </c>
      <c r="B2933" s="34" t="b">
        <v>1</v>
      </c>
      <c r="C2933" s="33">
        <f t="shared" si="101"/>
        <v>33</v>
      </c>
      <c r="D2933" s="33" t="s">
        <v>1236</v>
      </c>
      <c r="E2933" s="33" t="s">
        <v>1237</v>
      </c>
      <c r="F2933" s="33" t="s">
        <v>16234</v>
      </c>
      <c r="G2933" s="33" t="str">
        <f t="shared" si="103"/>
        <v>전남온금동</v>
      </c>
      <c r="H2933" s="33" t="s">
        <v>10781</v>
      </c>
    </row>
    <row r="2934" spans="1:8">
      <c r="A2934" s="33" t="s">
        <v>16235</v>
      </c>
      <c r="B2934" s="34" t="b">
        <v>1</v>
      </c>
      <c r="C2934" s="33">
        <f t="shared" si="101"/>
        <v>33</v>
      </c>
      <c r="D2934" s="33" t="s">
        <v>1236</v>
      </c>
      <c r="E2934" s="33" t="s">
        <v>1237</v>
      </c>
      <c r="F2934" s="33" t="s">
        <v>16236</v>
      </c>
      <c r="G2934" s="33" t="str">
        <f t="shared" si="103"/>
        <v>전남죽교동</v>
      </c>
      <c r="H2934" s="33" t="s">
        <v>10781</v>
      </c>
    </row>
    <row r="2935" spans="1:8">
      <c r="A2935" s="33" t="s">
        <v>16237</v>
      </c>
      <c r="B2935" s="34" t="b">
        <v>1</v>
      </c>
      <c r="C2935" s="33">
        <f t="shared" si="101"/>
        <v>33</v>
      </c>
      <c r="D2935" s="33" t="s">
        <v>1236</v>
      </c>
      <c r="E2935" s="33" t="s">
        <v>1237</v>
      </c>
      <c r="F2935" s="33" t="s">
        <v>12393</v>
      </c>
      <c r="G2935" s="33" t="str">
        <f t="shared" si="103"/>
        <v>전남상동</v>
      </c>
      <c r="H2935" s="33" t="s">
        <v>10781</v>
      </c>
    </row>
    <row r="2936" spans="1:8">
      <c r="A2936" s="33" t="s">
        <v>16238</v>
      </c>
      <c r="B2936" s="34" t="b">
        <v>1</v>
      </c>
      <c r="C2936" s="33">
        <f t="shared" si="101"/>
        <v>33</v>
      </c>
      <c r="D2936" s="33" t="s">
        <v>1236</v>
      </c>
      <c r="E2936" s="33" t="s">
        <v>1237</v>
      </c>
      <c r="F2936" s="33" t="s">
        <v>16239</v>
      </c>
      <c r="G2936" s="33" t="str">
        <f t="shared" si="103"/>
        <v>전남용해동</v>
      </c>
      <c r="H2936" s="33" t="s">
        <v>10781</v>
      </c>
    </row>
    <row r="2937" spans="1:8">
      <c r="A2937" s="33" t="s">
        <v>16240</v>
      </c>
      <c r="B2937" s="34" t="b">
        <v>1</v>
      </c>
      <c r="C2937" s="33">
        <f t="shared" si="101"/>
        <v>33</v>
      </c>
      <c r="D2937" s="33" t="s">
        <v>1236</v>
      </c>
      <c r="E2937" s="33" t="s">
        <v>1237</v>
      </c>
      <c r="F2937" s="33" t="s">
        <v>16241</v>
      </c>
      <c r="G2937" s="33" t="str">
        <f t="shared" si="103"/>
        <v>전남석현동</v>
      </c>
      <c r="H2937" s="33" t="s">
        <v>10781</v>
      </c>
    </row>
    <row r="2938" spans="1:8">
      <c r="A2938" s="33" t="s">
        <v>16242</v>
      </c>
      <c r="B2938" s="34" t="b">
        <v>1</v>
      </c>
      <c r="C2938" s="33">
        <f t="shared" si="101"/>
        <v>33</v>
      </c>
      <c r="D2938" s="33" t="s">
        <v>1236</v>
      </c>
      <c r="E2938" s="33" t="s">
        <v>1237</v>
      </c>
      <c r="F2938" s="33" t="s">
        <v>13505</v>
      </c>
      <c r="G2938" s="33" t="str">
        <f t="shared" si="103"/>
        <v>전남달동</v>
      </c>
      <c r="H2938" s="33" t="s">
        <v>10781</v>
      </c>
    </row>
    <row r="2939" spans="1:8">
      <c r="A2939" s="33" t="s">
        <v>16243</v>
      </c>
      <c r="B2939" s="34" t="b">
        <v>1</v>
      </c>
      <c r="C2939" s="33">
        <f t="shared" si="101"/>
        <v>33</v>
      </c>
      <c r="D2939" s="33" t="s">
        <v>1236</v>
      </c>
      <c r="E2939" s="33" t="s">
        <v>1237</v>
      </c>
      <c r="F2939" s="33" t="s">
        <v>16244</v>
      </c>
      <c r="G2939" s="33" t="str">
        <f t="shared" si="103"/>
        <v>전남율도동</v>
      </c>
      <c r="H2939" s="33" t="s">
        <v>10781</v>
      </c>
    </row>
    <row r="2940" spans="1:8">
      <c r="A2940" s="33" t="s">
        <v>16245</v>
      </c>
      <c r="B2940" s="34" t="b">
        <v>1</v>
      </c>
      <c r="C2940" s="33">
        <f t="shared" si="101"/>
        <v>33</v>
      </c>
      <c r="D2940" s="33" t="s">
        <v>1236</v>
      </c>
      <c r="E2940" s="33" t="s">
        <v>1237</v>
      </c>
      <c r="F2940" s="33" t="s">
        <v>16246</v>
      </c>
      <c r="G2940" s="33" t="str">
        <f t="shared" si="103"/>
        <v>전남대양동</v>
      </c>
      <c r="H2940" s="33" t="s">
        <v>10781</v>
      </c>
    </row>
    <row r="2941" spans="1:8">
      <c r="A2941" s="33" t="s">
        <v>16247</v>
      </c>
      <c r="B2941" s="34" t="b">
        <v>1</v>
      </c>
      <c r="C2941" s="33">
        <f t="shared" si="101"/>
        <v>33</v>
      </c>
      <c r="D2941" s="33" t="s">
        <v>1236</v>
      </c>
      <c r="E2941" s="33" t="s">
        <v>1237</v>
      </c>
      <c r="F2941" s="33" t="s">
        <v>16248</v>
      </c>
      <c r="G2941" s="33" t="str">
        <f t="shared" si="103"/>
        <v>전남옥암동</v>
      </c>
      <c r="H2941" s="33" t="s">
        <v>10781</v>
      </c>
    </row>
    <row r="2942" spans="1:8">
      <c r="A2942" s="33" t="s">
        <v>16249</v>
      </c>
      <c r="B2942" s="34" t="b">
        <v>1</v>
      </c>
      <c r="C2942" s="33">
        <f t="shared" si="101"/>
        <v>33</v>
      </c>
      <c r="D2942" s="33" t="s">
        <v>1236</v>
      </c>
      <c r="E2942" s="33" t="s">
        <v>4980</v>
      </c>
      <c r="F2942" s="33" t="s">
        <v>16250</v>
      </c>
      <c r="G2942" s="33" t="str">
        <f t="shared" si="103"/>
        <v>전남종화동</v>
      </c>
      <c r="H2942" s="33" t="s">
        <v>10781</v>
      </c>
    </row>
    <row r="2943" spans="1:8">
      <c r="A2943" s="33" t="s">
        <v>16251</v>
      </c>
      <c r="B2943" s="34" t="b">
        <v>1</v>
      </c>
      <c r="C2943" s="33">
        <f t="shared" si="101"/>
        <v>33</v>
      </c>
      <c r="D2943" s="33" t="s">
        <v>1236</v>
      </c>
      <c r="E2943" s="33" t="s">
        <v>4980</v>
      </c>
      <c r="F2943" s="33" t="s">
        <v>11861</v>
      </c>
      <c r="G2943" s="33" t="str">
        <f t="shared" si="103"/>
        <v>전남수정동</v>
      </c>
      <c r="H2943" s="33" t="s">
        <v>10781</v>
      </c>
    </row>
    <row r="2944" spans="1:8">
      <c r="A2944" s="33" t="s">
        <v>16252</v>
      </c>
      <c r="B2944" s="34" t="b">
        <v>1</v>
      </c>
      <c r="C2944" s="33">
        <f t="shared" si="101"/>
        <v>33</v>
      </c>
      <c r="D2944" s="33" t="s">
        <v>1236</v>
      </c>
      <c r="E2944" s="33" t="s">
        <v>4980</v>
      </c>
      <c r="F2944" s="33" t="s">
        <v>16253</v>
      </c>
      <c r="G2944" s="33" t="str">
        <f t="shared" si="103"/>
        <v>전남공화동</v>
      </c>
      <c r="H2944" s="33" t="s">
        <v>10781</v>
      </c>
    </row>
    <row r="2945" spans="1:8">
      <c r="A2945" s="33" t="s">
        <v>16254</v>
      </c>
      <c r="B2945" s="34" t="b">
        <v>1</v>
      </c>
      <c r="C2945" s="33">
        <f t="shared" si="101"/>
        <v>33</v>
      </c>
      <c r="D2945" s="33" t="s">
        <v>1236</v>
      </c>
      <c r="E2945" s="33" t="s">
        <v>4980</v>
      </c>
      <c r="F2945" s="33" t="s">
        <v>14355</v>
      </c>
      <c r="G2945" s="33" t="str">
        <f t="shared" si="103"/>
        <v>전남관문동</v>
      </c>
      <c r="H2945" s="33" t="s">
        <v>10781</v>
      </c>
    </row>
    <row r="2946" spans="1:8">
      <c r="A2946" s="33" t="s">
        <v>16255</v>
      </c>
      <c r="B2946" s="34" t="b">
        <v>1</v>
      </c>
      <c r="C2946" s="33">
        <f t="shared" ref="C2946:C3009" si="104">_xlfn.XLOOKUP(D2946,I:I,J:J)</f>
        <v>33</v>
      </c>
      <c r="D2946" s="33" t="s">
        <v>1236</v>
      </c>
      <c r="E2946" s="33" t="s">
        <v>4980</v>
      </c>
      <c r="F2946" s="33" t="s">
        <v>16256</v>
      </c>
      <c r="G2946" s="33" t="str">
        <f t="shared" si="103"/>
        <v>전남고소동</v>
      </c>
      <c r="H2946" s="33" t="s">
        <v>10781</v>
      </c>
    </row>
    <row r="2947" spans="1:8">
      <c r="A2947" s="33" t="s">
        <v>16257</v>
      </c>
      <c r="B2947" s="34" t="b">
        <v>1</v>
      </c>
      <c r="C2947" s="33">
        <f t="shared" si="104"/>
        <v>33</v>
      </c>
      <c r="D2947" s="33" t="s">
        <v>1236</v>
      </c>
      <c r="E2947" s="33" t="s">
        <v>4980</v>
      </c>
      <c r="F2947" s="33" t="s">
        <v>12177</v>
      </c>
      <c r="G2947" s="33" t="str">
        <f t="shared" si="103"/>
        <v>전남동산동</v>
      </c>
      <c r="H2947" s="33" t="s">
        <v>10781</v>
      </c>
    </row>
    <row r="2948" spans="1:8">
      <c r="A2948" s="33" t="s">
        <v>16258</v>
      </c>
      <c r="B2948" s="34" t="b">
        <v>1</v>
      </c>
      <c r="C2948" s="33">
        <f t="shared" si="104"/>
        <v>33</v>
      </c>
      <c r="D2948" s="33" t="s">
        <v>1236</v>
      </c>
      <c r="E2948" s="33" t="s">
        <v>4980</v>
      </c>
      <c r="F2948" s="33" t="s">
        <v>13999</v>
      </c>
      <c r="G2948" s="33" t="str">
        <f t="shared" si="103"/>
        <v>전남중앙동</v>
      </c>
      <c r="H2948" s="33" t="s">
        <v>10781</v>
      </c>
    </row>
    <row r="2949" spans="1:8">
      <c r="A2949" s="33" t="s">
        <v>16259</v>
      </c>
      <c r="B2949" s="34" t="b">
        <v>1</v>
      </c>
      <c r="C2949" s="33">
        <f t="shared" si="104"/>
        <v>33</v>
      </c>
      <c r="D2949" s="33" t="s">
        <v>1236</v>
      </c>
      <c r="E2949" s="33" t="s">
        <v>4980</v>
      </c>
      <c r="F2949" s="33" t="s">
        <v>12148</v>
      </c>
      <c r="G2949" s="33" t="str">
        <f t="shared" si="103"/>
        <v>전남교동</v>
      </c>
      <c r="H2949" s="33" t="s">
        <v>10781</v>
      </c>
    </row>
    <row r="2950" spans="1:8">
      <c r="A2950" s="33" t="s">
        <v>16260</v>
      </c>
      <c r="B2950" s="34" t="b">
        <v>1</v>
      </c>
      <c r="C2950" s="33">
        <f t="shared" si="104"/>
        <v>33</v>
      </c>
      <c r="D2950" s="33" t="s">
        <v>1236</v>
      </c>
      <c r="E2950" s="33" t="s">
        <v>4980</v>
      </c>
      <c r="F2950" s="33" t="s">
        <v>11237</v>
      </c>
      <c r="G2950" s="33" t="str">
        <f t="shared" si="103"/>
        <v>전남군자동</v>
      </c>
      <c r="H2950" s="33" t="s">
        <v>10781</v>
      </c>
    </row>
    <row r="2951" spans="1:8">
      <c r="A2951" s="33" t="s">
        <v>16261</v>
      </c>
      <c r="B2951" s="34" t="b">
        <v>1</v>
      </c>
      <c r="C2951" s="33">
        <f t="shared" si="104"/>
        <v>33</v>
      </c>
      <c r="D2951" s="33" t="s">
        <v>1236</v>
      </c>
      <c r="E2951" s="33" t="s">
        <v>4980</v>
      </c>
      <c r="F2951" s="33" t="s">
        <v>16262</v>
      </c>
      <c r="G2951" s="33" t="str">
        <f t="shared" si="103"/>
        <v>전남충무동</v>
      </c>
      <c r="H2951" s="33" t="s">
        <v>10781</v>
      </c>
    </row>
    <row r="2952" spans="1:8">
      <c r="A2952" s="33" t="s">
        <v>16263</v>
      </c>
      <c r="B2952" s="34" t="b">
        <v>1</v>
      </c>
      <c r="C2952" s="33">
        <f t="shared" si="104"/>
        <v>33</v>
      </c>
      <c r="D2952" s="33" t="s">
        <v>1236</v>
      </c>
      <c r="E2952" s="33" t="s">
        <v>4980</v>
      </c>
      <c r="F2952" s="33" t="s">
        <v>16264</v>
      </c>
      <c r="G2952" s="33" t="str">
        <f t="shared" si="103"/>
        <v>전남연등동</v>
      </c>
      <c r="H2952" s="33" t="s">
        <v>10781</v>
      </c>
    </row>
    <row r="2953" spans="1:8">
      <c r="A2953" s="33" t="s">
        <v>16265</v>
      </c>
      <c r="B2953" s="34" t="b">
        <v>1</v>
      </c>
      <c r="C2953" s="33">
        <f t="shared" si="104"/>
        <v>33</v>
      </c>
      <c r="D2953" s="33" t="s">
        <v>1236</v>
      </c>
      <c r="E2953" s="33" t="s">
        <v>4980</v>
      </c>
      <c r="F2953" s="33" t="s">
        <v>16266</v>
      </c>
      <c r="G2953" s="33" t="str">
        <f t="shared" si="103"/>
        <v>전남광무동</v>
      </c>
      <c r="H2953" s="33" t="s">
        <v>10781</v>
      </c>
    </row>
    <row r="2954" spans="1:8">
      <c r="A2954" s="33" t="s">
        <v>16267</v>
      </c>
      <c r="B2954" s="34" t="b">
        <v>1</v>
      </c>
      <c r="C2954" s="33">
        <f t="shared" si="104"/>
        <v>33</v>
      </c>
      <c r="D2954" s="33" t="s">
        <v>1236</v>
      </c>
      <c r="E2954" s="33" t="s">
        <v>4980</v>
      </c>
      <c r="F2954" s="33" t="s">
        <v>11473</v>
      </c>
      <c r="G2954" s="33" t="str">
        <f t="shared" si="103"/>
        <v>전남서교동</v>
      </c>
      <c r="H2954" s="33" t="s">
        <v>10781</v>
      </c>
    </row>
    <row r="2955" spans="1:8">
      <c r="A2955" s="33" t="s">
        <v>16268</v>
      </c>
      <c r="B2955" s="34" t="b">
        <v>1</v>
      </c>
      <c r="C2955" s="33">
        <f t="shared" si="104"/>
        <v>33</v>
      </c>
      <c r="D2955" s="33" t="s">
        <v>1236</v>
      </c>
      <c r="E2955" s="33" t="s">
        <v>4980</v>
      </c>
      <c r="F2955" s="33" t="s">
        <v>16269</v>
      </c>
      <c r="G2955" s="33" t="str">
        <f t="shared" si="103"/>
        <v>전남봉강동</v>
      </c>
      <c r="H2955" s="33" t="s">
        <v>10781</v>
      </c>
    </row>
    <row r="2956" spans="1:8">
      <c r="A2956" s="33" t="s">
        <v>16270</v>
      </c>
      <c r="B2956" s="34" t="b">
        <v>1</v>
      </c>
      <c r="C2956" s="33">
        <f t="shared" si="104"/>
        <v>33</v>
      </c>
      <c r="D2956" s="33" t="s">
        <v>1236</v>
      </c>
      <c r="E2956" s="33" t="s">
        <v>4980</v>
      </c>
      <c r="F2956" s="33" t="s">
        <v>12118</v>
      </c>
      <c r="G2956" s="33" t="str">
        <f t="shared" si="103"/>
        <v>전남봉산동</v>
      </c>
      <c r="H2956" s="33" t="s">
        <v>10781</v>
      </c>
    </row>
    <row r="2957" spans="1:8">
      <c r="A2957" s="33" t="s">
        <v>16271</v>
      </c>
      <c r="B2957" s="34" t="b">
        <v>1</v>
      </c>
      <c r="C2957" s="33">
        <f t="shared" si="104"/>
        <v>33</v>
      </c>
      <c r="D2957" s="33" t="s">
        <v>1236</v>
      </c>
      <c r="E2957" s="33" t="s">
        <v>4980</v>
      </c>
      <c r="F2957" s="33" t="s">
        <v>12002</v>
      </c>
      <c r="G2957" s="33" t="str">
        <f t="shared" si="103"/>
        <v>전남남산동</v>
      </c>
      <c r="H2957" s="33" t="s">
        <v>10781</v>
      </c>
    </row>
    <row r="2958" spans="1:8">
      <c r="A2958" s="33" t="s">
        <v>16272</v>
      </c>
      <c r="B2958" s="34" t="b">
        <v>1</v>
      </c>
      <c r="C2958" s="33">
        <f t="shared" si="104"/>
        <v>33</v>
      </c>
      <c r="D2958" s="33" t="s">
        <v>1236</v>
      </c>
      <c r="E2958" s="33" t="s">
        <v>4980</v>
      </c>
      <c r="F2958" s="33" t="s">
        <v>16273</v>
      </c>
      <c r="G2958" s="33" t="str">
        <f t="shared" si="103"/>
        <v>전남국동</v>
      </c>
      <c r="H2958" s="33" t="s">
        <v>10781</v>
      </c>
    </row>
    <row r="2959" spans="1:8">
      <c r="A2959" s="33" t="s">
        <v>16274</v>
      </c>
      <c r="B2959" s="34" t="b">
        <v>1</v>
      </c>
      <c r="C2959" s="33">
        <f t="shared" si="104"/>
        <v>33</v>
      </c>
      <c r="D2959" s="33" t="s">
        <v>1236</v>
      </c>
      <c r="E2959" s="33" t="s">
        <v>4980</v>
      </c>
      <c r="F2959" s="33" t="s">
        <v>11492</v>
      </c>
      <c r="G2959" s="33" t="str">
        <f t="shared" si="103"/>
        <v>전남신월동</v>
      </c>
      <c r="H2959" s="33" t="s">
        <v>10781</v>
      </c>
    </row>
    <row r="2960" spans="1:8">
      <c r="A2960" s="33" t="s">
        <v>16275</v>
      </c>
      <c r="B2960" s="34" t="b">
        <v>1</v>
      </c>
      <c r="C2960" s="33">
        <f t="shared" si="104"/>
        <v>33</v>
      </c>
      <c r="D2960" s="33" t="s">
        <v>1236</v>
      </c>
      <c r="E2960" s="33" t="s">
        <v>4980</v>
      </c>
      <c r="F2960" s="33" t="s">
        <v>16276</v>
      </c>
      <c r="G2960" s="33" t="str">
        <f t="shared" si="103"/>
        <v>전남여서동</v>
      </c>
      <c r="H2960" s="33" t="s">
        <v>10781</v>
      </c>
    </row>
    <row r="2961" spans="1:8">
      <c r="A2961" s="33" t="s">
        <v>16277</v>
      </c>
      <c r="B2961" s="34" t="b">
        <v>1</v>
      </c>
      <c r="C2961" s="33">
        <f t="shared" si="104"/>
        <v>33</v>
      </c>
      <c r="D2961" s="33" t="s">
        <v>1236</v>
      </c>
      <c r="E2961" s="33" t="s">
        <v>4980</v>
      </c>
      <c r="F2961" s="33" t="s">
        <v>16278</v>
      </c>
      <c r="G2961" s="33" t="str">
        <f t="shared" si="103"/>
        <v>전남문수동</v>
      </c>
      <c r="H2961" s="33" t="s">
        <v>10781</v>
      </c>
    </row>
    <row r="2962" spans="1:8">
      <c r="A2962" s="33" t="s">
        <v>16279</v>
      </c>
      <c r="B2962" s="34" t="b">
        <v>1</v>
      </c>
      <c r="C2962" s="33">
        <f t="shared" si="104"/>
        <v>33</v>
      </c>
      <c r="D2962" s="33" t="s">
        <v>1236</v>
      </c>
      <c r="E2962" s="33" t="s">
        <v>4980</v>
      </c>
      <c r="F2962" s="33" t="s">
        <v>16280</v>
      </c>
      <c r="G2962" s="33" t="str">
        <f t="shared" si="103"/>
        <v>전남오림동</v>
      </c>
      <c r="H2962" s="33" t="s">
        <v>10781</v>
      </c>
    </row>
    <row r="2963" spans="1:8">
      <c r="A2963" s="33" t="s">
        <v>16281</v>
      </c>
      <c r="B2963" s="34" t="b">
        <v>1</v>
      </c>
      <c r="C2963" s="33">
        <f t="shared" si="104"/>
        <v>33</v>
      </c>
      <c r="D2963" s="33" t="s">
        <v>1236</v>
      </c>
      <c r="E2963" s="33" t="s">
        <v>4980</v>
      </c>
      <c r="F2963" s="33" t="s">
        <v>15253</v>
      </c>
      <c r="G2963" s="33" t="str">
        <f t="shared" si="103"/>
        <v>전남미평동</v>
      </c>
      <c r="H2963" s="33" t="s">
        <v>10781</v>
      </c>
    </row>
    <row r="2964" spans="1:8">
      <c r="A2964" s="33" t="s">
        <v>16282</v>
      </c>
      <c r="B2964" s="34" t="b">
        <v>1</v>
      </c>
      <c r="C2964" s="33">
        <f t="shared" si="104"/>
        <v>33</v>
      </c>
      <c r="D2964" s="33" t="s">
        <v>1236</v>
      </c>
      <c r="E2964" s="33" t="s">
        <v>4980</v>
      </c>
      <c r="F2964" s="33" t="s">
        <v>16283</v>
      </c>
      <c r="G2964" s="33" t="str">
        <f t="shared" si="103"/>
        <v>전남둔덕동</v>
      </c>
      <c r="H2964" s="33" t="s">
        <v>10781</v>
      </c>
    </row>
    <row r="2965" spans="1:8">
      <c r="A2965" s="33" t="s">
        <v>16284</v>
      </c>
      <c r="B2965" s="34" t="b">
        <v>1</v>
      </c>
      <c r="C2965" s="33">
        <f t="shared" si="104"/>
        <v>33</v>
      </c>
      <c r="D2965" s="33" t="s">
        <v>1236</v>
      </c>
      <c r="E2965" s="33" t="s">
        <v>4980</v>
      </c>
      <c r="F2965" s="33" t="s">
        <v>16285</v>
      </c>
      <c r="G2965" s="33" t="str">
        <f t="shared" si="103"/>
        <v>전남오천동</v>
      </c>
      <c r="H2965" s="33" t="s">
        <v>10781</v>
      </c>
    </row>
    <row r="2966" spans="1:8">
      <c r="A2966" s="33" t="s">
        <v>16286</v>
      </c>
      <c r="B2966" s="34" t="b">
        <v>1</v>
      </c>
      <c r="C2966" s="33">
        <f t="shared" si="104"/>
        <v>33</v>
      </c>
      <c r="D2966" s="33" t="s">
        <v>1236</v>
      </c>
      <c r="E2966" s="33" t="s">
        <v>4980</v>
      </c>
      <c r="F2966" s="33" t="s">
        <v>16287</v>
      </c>
      <c r="G2966" s="33" t="str">
        <f t="shared" si="103"/>
        <v>전남만흥동</v>
      </c>
      <c r="H2966" s="33" t="s">
        <v>10781</v>
      </c>
    </row>
    <row r="2967" spans="1:8">
      <c r="A2967" s="33" t="s">
        <v>16288</v>
      </c>
      <c r="B2967" s="34" t="b">
        <v>1</v>
      </c>
      <c r="C2967" s="33">
        <f t="shared" si="104"/>
        <v>33</v>
      </c>
      <c r="D2967" s="33" t="s">
        <v>1236</v>
      </c>
      <c r="E2967" s="33" t="s">
        <v>4980</v>
      </c>
      <c r="F2967" s="33" t="s">
        <v>16289</v>
      </c>
      <c r="G2967" s="33" t="str">
        <f t="shared" si="103"/>
        <v>전남덕충동</v>
      </c>
      <c r="H2967" s="33" t="s">
        <v>10781</v>
      </c>
    </row>
    <row r="2968" spans="1:8">
      <c r="A2968" s="33" t="s">
        <v>16290</v>
      </c>
      <c r="B2968" s="34" t="b">
        <v>1</v>
      </c>
      <c r="C2968" s="33">
        <f t="shared" si="104"/>
        <v>33</v>
      </c>
      <c r="D2968" s="33" t="s">
        <v>1236</v>
      </c>
      <c r="E2968" s="33" t="s">
        <v>4980</v>
      </c>
      <c r="F2968" s="33" t="s">
        <v>16291</v>
      </c>
      <c r="G2968" s="33" t="str">
        <f t="shared" si="103"/>
        <v>전남경호동</v>
      </c>
      <c r="H2968" s="33" t="s">
        <v>10781</v>
      </c>
    </row>
    <row r="2969" spans="1:8">
      <c r="A2969" s="33" t="s">
        <v>16292</v>
      </c>
      <c r="B2969" s="34" t="b">
        <v>1</v>
      </c>
      <c r="C2969" s="33">
        <f t="shared" si="104"/>
        <v>33</v>
      </c>
      <c r="D2969" s="33" t="s">
        <v>1236</v>
      </c>
      <c r="E2969" s="33" t="s">
        <v>4980</v>
      </c>
      <c r="F2969" s="33" t="s">
        <v>12833</v>
      </c>
      <c r="G2969" s="33" t="str">
        <f t="shared" si="103"/>
        <v>전남학동</v>
      </c>
      <c r="H2969" s="33" t="s">
        <v>10781</v>
      </c>
    </row>
    <row r="2970" spans="1:8">
      <c r="A2970" s="33" t="s">
        <v>16293</v>
      </c>
      <c r="B2970" s="34" t="b">
        <v>1</v>
      </c>
      <c r="C2970" s="33">
        <f t="shared" si="104"/>
        <v>33</v>
      </c>
      <c r="D2970" s="33" t="s">
        <v>1236</v>
      </c>
      <c r="E2970" s="33" t="s">
        <v>4980</v>
      </c>
      <c r="F2970" s="33" t="s">
        <v>16294</v>
      </c>
      <c r="G2970" s="33" t="str">
        <f t="shared" si="103"/>
        <v>전남학용동</v>
      </c>
      <c r="H2970" s="33" t="s">
        <v>10781</v>
      </c>
    </row>
    <row r="2971" spans="1:8">
      <c r="A2971" s="33" t="s">
        <v>16295</v>
      </c>
      <c r="B2971" s="34" t="b">
        <v>1</v>
      </c>
      <c r="C2971" s="33">
        <f t="shared" si="104"/>
        <v>33</v>
      </c>
      <c r="D2971" s="33" t="s">
        <v>1236</v>
      </c>
      <c r="E2971" s="33" t="s">
        <v>4980</v>
      </c>
      <c r="F2971" s="33" t="s">
        <v>13394</v>
      </c>
      <c r="G2971" s="33" t="str">
        <f t="shared" si="103"/>
        <v>전남안산동</v>
      </c>
      <c r="H2971" s="33" t="s">
        <v>10781</v>
      </c>
    </row>
    <row r="2972" spans="1:8">
      <c r="A2972" s="33" t="s">
        <v>16296</v>
      </c>
      <c r="B2972" s="34" t="b">
        <v>1</v>
      </c>
      <c r="C2972" s="33">
        <f t="shared" si="104"/>
        <v>33</v>
      </c>
      <c r="D2972" s="33" t="s">
        <v>1236</v>
      </c>
      <c r="E2972" s="33" t="s">
        <v>4980</v>
      </c>
      <c r="F2972" s="33" t="s">
        <v>13231</v>
      </c>
      <c r="G2972" s="33" t="str">
        <f t="shared" si="103"/>
        <v>전남소호동</v>
      </c>
      <c r="H2972" s="33" t="s">
        <v>10781</v>
      </c>
    </row>
    <row r="2973" spans="1:8">
      <c r="A2973" s="33" t="s">
        <v>16297</v>
      </c>
      <c r="B2973" s="34" t="b">
        <v>1</v>
      </c>
      <c r="C2973" s="33">
        <f t="shared" si="104"/>
        <v>33</v>
      </c>
      <c r="D2973" s="33" t="s">
        <v>1236</v>
      </c>
      <c r="E2973" s="33" t="s">
        <v>4980</v>
      </c>
      <c r="F2973" s="33" t="s">
        <v>16298</v>
      </c>
      <c r="G2973" s="33" t="str">
        <f t="shared" si="103"/>
        <v>전남시전동</v>
      </c>
      <c r="H2973" s="33" t="s">
        <v>10781</v>
      </c>
    </row>
    <row r="2974" spans="1:8">
      <c r="A2974" s="33" t="s">
        <v>16299</v>
      </c>
      <c r="B2974" s="34" t="b">
        <v>1</v>
      </c>
      <c r="C2974" s="33">
        <f t="shared" si="104"/>
        <v>33</v>
      </c>
      <c r="D2974" s="33" t="s">
        <v>1236</v>
      </c>
      <c r="E2974" s="33" t="s">
        <v>4980</v>
      </c>
      <c r="F2974" s="33" t="s">
        <v>12239</v>
      </c>
      <c r="G2974" s="33" t="str">
        <f t="shared" si="103"/>
        <v>전남신기동</v>
      </c>
      <c r="H2974" s="33" t="s">
        <v>10781</v>
      </c>
    </row>
    <row r="2975" spans="1:8">
      <c r="A2975" s="33" t="s">
        <v>16300</v>
      </c>
      <c r="B2975" s="34" t="b">
        <v>1</v>
      </c>
      <c r="C2975" s="33">
        <f t="shared" si="104"/>
        <v>33</v>
      </c>
      <c r="D2975" s="33" t="s">
        <v>1236</v>
      </c>
      <c r="E2975" s="33" t="s">
        <v>4980</v>
      </c>
      <c r="F2975" s="33" t="s">
        <v>16301</v>
      </c>
      <c r="G2975" s="33" t="str">
        <f t="shared" si="103"/>
        <v>전남웅천동</v>
      </c>
      <c r="H2975" s="33" t="s">
        <v>10781</v>
      </c>
    </row>
    <row r="2976" spans="1:8">
      <c r="A2976" s="33" t="s">
        <v>16302</v>
      </c>
      <c r="B2976" s="34" t="b">
        <v>1</v>
      </c>
      <c r="C2976" s="33">
        <f t="shared" si="104"/>
        <v>33</v>
      </c>
      <c r="D2976" s="33" t="s">
        <v>1236</v>
      </c>
      <c r="E2976" s="33" t="s">
        <v>4980</v>
      </c>
      <c r="F2976" s="33" t="s">
        <v>16303</v>
      </c>
      <c r="G2976" s="33" t="str">
        <f t="shared" si="103"/>
        <v>전남선원동</v>
      </c>
      <c r="H2976" s="33" t="s">
        <v>10781</v>
      </c>
    </row>
    <row r="2977" spans="1:8">
      <c r="A2977" s="33" t="s">
        <v>16304</v>
      </c>
      <c r="B2977" s="34" t="b">
        <v>1</v>
      </c>
      <c r="C2977" s="33">
        <f t="shared" si="104"/>
        <v>33</v>
      </c>
      <c r="D2977" s="33" t="s">
        <v>1236</v>
      </c>
      <c r="E2977" s="33" t="s">
        <v>4980</v>
      </c>
      <c r="F2977" s="33" t="s">
        <v>13508</v>
      </c>
      <c r="G2977" s="33" t="str">
        <f t="shared" si="103"/>
        <v>전남여천동</v>
      </c>
      <c r="H2977" s="33" t="s">
        <v>10781</v>
      </c>
    </row>
    <row r="2978" spans="1:8">
      <c r="A2978" s="33" t="s">
        <v>16305</v>
      </c>
      <c r="B2978" s="34" t="b">
        <v>1</v>
      </c>
      <c r="C2978" s="33">
        <f t="shared" si="104"/>
        <v>33</v>
      </c>
      <c r="D2978" s="33" t="s">
        <v>1236</v>
      </c>
      <c r="E2978" s="33" t="s">
        <v>4980</v>
      </c>
      <c r="F2978" s="33" t="s">
        <v>12930</v>
      </c>
      <c r="G2978" s="33" t="str">
        <f t="shared" si="103"/>
        <v>전남화장동</v>
      </c>
      <c r="H2978" s="33" t="s">
        <v>10781</v>
      </c>
    </row>
    <row r="2979" spans="1:8">
      <c r="A2979" s="33" t="s">
        <v>16306</v>
      </c>
      <c r="B2979" s="34" t="b">
        <v>1</v>
      </c>
      <c r="C2979" s="33">
        <f t="shared" si="104"/>
        <v>33</v>
      </c>
      <c r="D2979" s="33" t="s">
        <v>1236</v>
      </c>
      <c r="E2979" s="33" t="s">
        <v>4980</v>
      </c>
      <c r="F2979" s="33" t="s">
        <v>16307</v>
      </c>
      <c r="G2979" s="33" t="str">
        <f t="shared" si="103"/>
        <v>전남주삼동</v>
      </c>
      <c r="H2979" s="33" t="s">
        <v>10781</v>
      </c>
    </row>
    <row r="2980" spans="1:8">
      <c r="A2980" s="33" t="s">
        <v>16308</v>
      </c>
      <c r="B2980" s="34" t="b">
        <v>1</v>
      </c>
      <c r="C2980" s="33">
        <f t="shared" si="104"/>
        <v>33</v>
      </c>
      <c r="D2980" s="33" t="s">
        <v>1236</v>
      </c>
      <c r="E2980" s="33" t="s">
        <v>4980</v>
      </c>
      <c r="F2980" s="33" t="s">
        <v>16309</v>
      </c>
      <c r="G2980" s="33" t="str">
        <f t="shared" si="103"/>
        <v>전남봉계동</v>
      </c>
      <c r="H2980" s="33" t="s">
        <v>10781</v>
      </c>
    </row>
    <row r="2981" spans="1:8">
      <c r="A2981" s="33" t="s">
        <v>16310</v>
      </c>
      <c r="B2981" s="34" t="b">
        <v>1</v>
      </c>
      <c r="C2981" s="33">
        <f t="shared" si="104"/>
        <v>33</v>
      </c>
      <c r="D2981" s="33" t="s">
        <v>1236</v>
      </c>
      <c r="E2981" s="33" t="s">
        <v>4980</v>
      </c>
      <c r="F2981" s="33" t="s">
        <v>16311</v>
      </c>
      <c r="G2981" s="33" t="str">
        <f t="shared" si="103"/>
        <v>전남해산동</v>
      </c>
      <c r="H2981" s="33" t="s">
        <v>10781</v>
      </c>
    </row>
    <row r="2982" spans="1:8">
      <c r="A2982" s="33" t="s">
        <v>16312</v>
      </c>
      <c r="B2982" s="34" t="b">
        <v>1</v>
      </c>
      <c r="C2982" s="33">
        <f t="shared" si="104"/>
        <v>33</v>
      </c>
      <c r="D2982" s="33" t="s">
        <v>1236</v>
      </c>
      <c r="E2982" s="33" t="s">
        <v>4980</v>
      </c>
      <c r="F2982" s="33" t="s">
        <v>16313</v>
      </c>
      <c r="G2982" s="33" t="str">
        <f t="shared" si="103"/>
        <v>전남화치동</v>
      </c>
      <c r="H2982" s="33" t="s">
        <v>10781</v>
      </c>
    </row>
    <row r="2983" spans="1:8">
      <c r="A2983" s="33" t="s">
        <v>16314</v>
      </c>
      <c r="B2983" s="34" t="b">
        <v>1</v>
      </c>
      <c r="C2983" s="33">
        <f t="shared" si="104"/>
        <v>33</v>
      </c>
      <c r="D2983" s="33" t="s">
        <v>1236</v>
      </c>
      <c r="E2983" s="33" t="s">
        <v>4980</v>
      </c>
      <c r="F2983" s="33" t="s">
        <v>16315</v>
      </c>
      <c r="G2983" s="33" t="str">
        <f t="shared" si="103"/>
        <v>전남월하동</v>
      </c>
      <c r="H2983" s="33" t="s">
        <v>10781</v>
      </c>
    </row>
    <row r="2984" spans="1:8">
      <c r="A2984" s="33" t="s">
        <v>16316</v>
      </c>
      <c r="B2984" s="34" t="b">
        <v>1</v>
      </c>
      <c r="C2984" s="33">
        <f t="shared" si="104"/>
        <v>33</v>
      </c>
      <c r="D2984" s="33" t="s">
        <v>1236</v>
      </c>
      <c r="E2984" s="33" t="s">
        <v>4980</v>
      </c>
      <c r="F2984" s="33" t="s">
        <v>16317</v>
      </c>
      <c r="G2984" s="33" t="str">
        <f t="shared" si="103"/>
        <v>전남평여동</v>
      </c>
      <c r="H2984" s="33" t="s">
        <v>10781</v>
      </c>
    </row>
    <row r="2985" spans="1:8">
      <c r="A2985" s="33" t="s">
        <v>16318</v>
      </c>
      <c r="B2985" s="34" t="b">
        <v>1</v>
      </c>
      <c r="C2985" s="33">
        <f t="shared" si="104"/>
        <v>33</v>
      </c>
      <c r="D2985" s="33" t="s">
        <v>1236</v>
      </c>
      <c r="E2985" s="33" t="s">
        <v>4980</v>
      </c>
      <c r="F2985" s="33" t="s">
        <v>12947</v>
      </c>
      <c r="G2985" s="33" t="str">
        <f t="shared" si="103"/>
        <v>전남중흥동</v>
      </c>
      <c r="H2985" s="33" t="s">
        <v>10781</v>
      </c>
    </row>
    <row r="2986" spans="1:8">
      <c r="A2986" s="33" t="s">
        <v>16319</v>
      </c>
      <c r="B2986" s="34" t="b">
        <v>1</v>
      </c>
      <c r="C2986" s="33">
        <f t="shared" si="104"/>
        <v>33</v>
      </c>
      <c r="D2986" s="33" t="s">
        <v>1236</v>
      </c>
      <c r="E2986" s="33" t="s">
        <v>4980</v>
      </c>
      <c r="F2986" s="33" t="s">
        <v>16320</v>
      </c>
      <c r="G2986" s="33" t="str">
        <f t="shared" si="103"/>
        <v>전남적량동</v>
      </c>
      <c r="H2986" s="33" t="s">
        <v>10781</v>
      </c>
    </row>
    <row r="2987" spans="1:8">
      <c r="A2987" s="33" t="s">
        <v>16321</v>
      </c>
      <c r="B2987" s="34" t="b">
        <v>1</v>
      </c>
      <c r="C2987" s="33">
        <f t="shared" si="104"/>
        <v>33</v>
      </c>
      <c r="D2987" s="33" t="s">
        <v>1236</v>
      </c>
      <c r="E2987" s="33" t="s">
        <v>4980</v>
      </c>
      <c r="F2987" s="33" t="s">
        <v>16322</v>
      </c>
      <c r="G2987" s="33" t="str">
        <f t="shared" si="103"/>
        <v>전남월내동</v>
      </c>
      <c r="H2987" s="33" t="s">
        <v>10781</v>
      </c>
    </row>
    <row r="2988" spans="1:8">
      <c r="A2988" s="33" t="s">
        <v>16323</v>
      </c>
      <c r="B2988" s="34" t="b">
        <v>1</v>
      </c>
      <c r="C2988" s="33">
        <f t="shared" si="104"/>
        <v>33</v>
      </c>
      <c r="D2988" s="33" t="s">
        <v>1236</v>
      </c>
      <c r="E2988" s="33" t="s">
        <v>4980</v>
      </c>
      <c r="F2988" s="33" t="s">
        <v>16324</v>
      </c>
      <c r="G2988" s="33" t="str">
        <f t="shared" si="103"/>
        <v>전남묘도동</v>
      </c>
      <c r="H2988" s="33" t="s">
        <v>10781</v>
      </c>
    </row>
    <row r="2989" spans="1:8">
      <c r="A2989" s="33" t="s">
        <v>16325</v>
      </c>
      <c r="B2989" s="34" t="b">
        <v>1</v>
      </c>
      <c r="C2989" s="33">
        <f t="shared" si="104"/>
        <v>33</v>
      </c>
      <c r="D2989" s="33" t="s">
        <v>1236</v>
      </c>
      <c r="E2989" s="33" t="s">
        <v>4980</v>
      </c>
      <c r="F2989" s="33" t="s">
        <v>16326</v>
      </c>
      <c r="G2989" s="33" t="str">
        <f t="shared" si="103"/>
        <v>전남낙포동</v>
      </c>
      <c r="H2989" s="33" t="s">
        <v>10781</v>
      </c>
    </row>
    <row r="2990" spans="1:8">
      <c r="A2990" s="33" t="s">
        <v>16327</v>
      </c>
      <c r="B2990" s="34" t="b">
        <v>1</v>
      </c>
      <c r="C2990" s="33">
        <f t="shared" si="104"/>
        <v>33</v>
      </c>
      <c r="D2990" s="33" t="s">
        <v>1236</v>
      </c>
      <c r="E2990" s="33" t="s">
        <v>4980</v>
      </c>
      <c r="F2990" s="33" t="s">
        <v>16328</v>
      </c>
      <c r="G2990" s="33" t="str">
        <f t="shared" si="103"/>
        <v>전남신덕동</v>
      </c>
      <c r="H2990" s="33" t="s">
        <v>10781</v>
      </c>
    </row>
    <row r="2991" spans="1:8">
      <c r="A2991" s="33" t="s">
        <v>16329</v>
      </c>
      <c r="B2991" s="34" t="b">
        <v>1</v>
      </c>
      <c r="C2991" s="33">
        <f t="shared" si="104"/>
        <v>33</v>
      </c>
      <c r="D2991" s="33" t="s">
        <v>1236</v>
      </c>
      <c r="E2991" s="33" t="s">
        <v>4980</v>
      </c>
      <c r="F2991" s="33" t="s">
        <v>11487</v>
      </c>
      <c r="G2991" s="33" t="str">
        <f t="shared" ref="G2991:G3054" si="105">D2991&amp;F2991</f>
        <v>전남상암동</v>
      </c>
      <c r="H2991" s="33" t="s">
        <v>10781</v>
      </c>
    </row>
    <row r="2992" spans="1:8">
      <c r="A2992" s="33" t="s">
        <v>16330</v>
      </c>
      <c r="B2992" s="34" t="b">
        <v>1</v>
      </c>
      <c r="C2992" s="33">
        <f t="shared" si="104"/>
        <v>33</v>
      </c>
      <c r="D2992" s="33" t="s">
        <v>1236</v>
      </c>
      <c r="E2992" s="33" t="s">
        <v>4980</v>
      </c>
      <c r="F2992" s="33" t="s">
        <v>16331</v>
      </c>
      <c r="G2992" s="33" t="str">
        <f t="shared" si="105"/>
        <v>전남호명동</v>
      </c>
      <c r="H2992" s="33" t="s">
        <v>10781</v>
      </c>
    </row>
    <row r="2993" spans="1:8">
      <c r="A2993" s="33" t="s">
        <v>16332</v>
      </c>
      <c r="B2993" s="34" t="b">
        <v>1</v>
      </c>
      <c r="C2993" s="33">
        <f t="shared" si="104"/>
        <v>33</v>
      </c>
      <c r="D2993" s="33" t="s">
        <v>1236</v>
      </c>
      <c r="E2993" s="33" t="s">
        <v>4980</v>
      </c>
      <c r="F2993" s="33" t="s">
        <v>16333</v>
      </c>
      <c r="G2993" s="33" t="str">
        <f t="shared" si="105"/>
        <v>전남돌산읍</v>
      </c>
      <c r="H2993" s="33" t="s">
        <v>10781</v>
      </c>
    </row>
    <row r="2994" spans="1:8">
      <c r="A2994" s="33" t="s">
        <v>16334</v>
      </c>
      <c r="B2994" s="34" t="b">
        <v>1</v>
      </c>
      <c r="C2994" s="33">
        <f t="shared" si="104"/>
        <v>33</v>
      </c>
      <c r="D2994" s="33" t="s">
        <v>1236</v>
      </c>
      <c r="E2994" s="33" t="s">
        <v>4980</v>
      </c>
      <c r="F2994" s="33" t="s">
        <v>16335</v>
      </c>
      <c r="G2994" s="33" t="str">
        <f t="shared" si="105"/>
        <v>전남소라면</v>
      </c>
      <c r="H2994" s="33" t="s">
        <v>10781</v>
      </c>
    </row>
    <row r="2995" spans="1:8">
      <c r="A2995" s="33" t="s">
        <v>16336</v>
      </c>
      <c r="B2995" s="34" t="b">
        <v>1</v>
      </c>
      <c r="C2995" s="33">
        <f t="shared" si="104"/>
        <v>33</v>
      </c>
      <c r="D2995" s="33" t="s">
        <v>1236</v>
      </c>
      <c r="E2995" s="33" t="s">
        <v>4980</v>
      </c>
      <c r="F2995" s="33" t="s">
        <v>16337</v>
      </c>
      <c r="G2995" s="33" t="str">
        <f t="shared" si="105"/>
        <v>전남율촌면</v>
      </c>
      <c r="H2995" s="33" t="s">
        <v>10781</v>
      </c>
    </row>
    <row r="2996" spans="1:8">
      <c r="A2996" s="33" t="s">
        <v>16338</v>
      </c>
      <c r="B2996" s="34" t="b">
        <v>1</v>
      </c>
      <c r="C2996" s="33">
        <f t="shared" si="104"/>
        <v>33</v>
      </c>
      <c r="D2996" s="33" t="s">
        <v>1236</v>
      </c>
      <c r="E2996" s="33" t="s">
        <v>4980</v>
      </c>
      <c r="F2996" s="33" t="s">
        <v>16044</v>
      </c>
      <c r="G2996" s="33" t="str">
        <f t="shared" si="105"/>
        <v>전남화양면</v>
      </c>
      <c r="H2996" s="33" t="s">
        <v>10781</v>
      </c>
    </row>
    <row r="2997" spans="1:8">
      <c r="A2997" s="33" t="s">
        <v>16339</v>
      </c>
      <c r="B2997" s="34" t="b">
        <v>1</v>
      </c>
      <c r="C2997" s="33">
        <f t="shared" si="104"/>
        <v>33</v>
      </c>
      <c r="D2997" s="33" t="s">
        <v>1236</v>
      </c>
      <c r="E2997" s="33" t="s">
        <v>4980</v>
      </c>
      <c r="F2997" s="33" t="s">
        <v>15035</v>
      </c>
      <c r="G2997" s="33" t="str">
        <f t="shared" si="105"/>
        <v>전남남면</v>
      </c>
      <c r="H2997" s="33" t="s">
        <v>10781</v>
      </c>
    </row>
    <row r="2998" spans="1:8">
      <c r="A2998" s="33" t="s">
        <v>16340</v>
      </c>
      <c r="B2998" s="34" t="b">
        <v>1</v>
      </c>
      <c r="C2998" s="33">
        <f t="shared" si="104"/>
        <v>33</v>
      </c>
      <c r="D2998" s="33" t="s">
        <v>1236</v>
      </c>
      <c r="E2998" s="33" t="s">
        <v>4980</v>
      </c>
      <c r="F2998" s="33" t="s">
        <v>16341</v>
      </c>
      <c r="G2998" s="33" t="str">
        <f t="shared" si="105"/>
        <v>전남화정면</v>
      </c>
      <c r="H2998" s="33" t="s">
        <v>10781</v>
      </c>
    </row>
    <row r="2999" spans="1:8">
      <c r="A2999" s="33" t="s">
        <v>16342</v>
      </c>
      <c r="B2999" s="34" t="b">
        <v>1</v>
      </c>
      <c r="C2999" s="33">
        <f t="shared" si="104"/>
        <v>33</v>
      </c>
      <c r="D2999" s="33" t="s">
        <v>1236</v>
      </c>
      <c r="E2999" s="33" t="s">
        <v>4980</v>
      </c>
      <c r="F2999" s="33" t="s">
        <v>12777</v>
      </c>
      <c r="G2999" s="33" t="str">
        <f t="shared" si="105"/>
        <v>전남삼산면</v>
      </c>
      <c r="H2999" s="33" t="s">
        <v>10781</v>
      </c>
    </row>
    <row r="3000" spans="1:8">
      <c r="A3000" s="33" t="s">
        <v>16343</v>
      </c>
      <c r="B3000" s="34" t="b">
        <v>1</v>
      </c>
      <c r="C3000" s="33">
        <f t="shared" si="104"/>
        <v>33</v>
      </c>
      <c r="D3000" s="33" t="s">
        <v>1236</v>
      </c>
      <c r="E3000" s="33" t="s">
        <v>4844</v>
      </c>
      <c r="F3000" s="33" t="s">
        <v>13128</v>
      </c>
      <c r="G3000" s="33" t="str">
        <f t="shared" si="105"/>
        <v>전남삼거동</v>
      </c>
      <c r="H3000" s="33" t="s">
        <v>10781</v>
      </c>
    </row>
    <row r="3001" spans="1:8">
      <c r="A3001" s="33" t="s">
        <v>16344</v>
      </c>
      <c r="B3001" s="34" t="b">
        <v>1</v>
      </c>
      <c r="C3001" s="33">
        <f t="shared" si="104"/>
        <v>33</v>
      </c>
      <c r="D3001" s="33" t="s">
        <v>1236</v>
      </c>
      <c r="E3001" s="33" t="s">
        <v>4844</v>
      </c>
      <c r="F3001" s="33" t="s">
        <v>10855</v>
      </c>
      <c r="G3001" s="33" t="str">
        <f t="shared" si="105"/>
        <v>전남와룡동</v>
      </c>
      <c r="H3001" s="33" t="s">
        <v>10781</v>
      </c>
    </row>
    <row r="3002" spans="1:8">
      <c r="A3002" s="33" t="s">
        <v>16345</v>
      </c>
      <c r="B3002" s="34" t="b">
        <v>1</v>
      </c>
      <c r="C3002" s="33">
        <f t="shared" si="104"/>
        <v>33</v>
      </c>
      <c r="D3002" s="33" t="s">
        <v>1236</v>
      </c>
      <c r="E3002" s="33" t="s">
        <v>4844</v>
      </c>
      <c r="F3002" s="33" t="s">
        <v>13913</v>
      </c>
      <c r="G3002" s="33" t="str">
        <f t="shared" si="105"/>
        <v>전남영동</v>
      </c>
      <c r="H3002" s="33" t="s">
        <v>10781</v>
      </c>
    </row>
    <row r="3003" spans="1:8">
      <c r="A3003" s="33" t="s">
        <v>16346</v>
      </c>
      <c r="B3003" s="34" t="b">
        <v>1</v>
      </c>
      <c r="C3003" s="33">
        <f t="shared" si="104"/>
        <v>33</v>
      </c>
      <c r="D3003" s="33" t="s">
        <v>1236</v>
      </c>
      <c r="E3003" s="33" t="s">
        <v>4844</v>
      </c>
      <c r="F3003" s="33" t="s">
        <v>11409</v>
      </c>
      <c r="G3003" s="33" t="str">
        <f t="shared" si="105"/>
        <v>전남옥천동</v>
      </c>
      <c r="H3003" s="33" t="s">
        <v>10781</v>
      </c>
    </row>
    <row r="3004" spans="1:8">
      <c r="A3004" s="33" t="s">
        <v>16347</v>
      </c>
      <c r="B3004" s="34" t="b">
        <v>1</v>
      </c>
      <c r="C3004" s="33">
        <f t="shared" si="104"/>
        <v>33</v>
      </c>
      <c r="D3004" s="33" t="s">
        <v>1236</v>
      </c>
      <c r="E3004" s="33" t="s">
        <v>4844</v>
      </c>
      <c r="F3004" s="33" t="s">
        <v>16348</v>
      </c>
      <c r="G3004" s="33" t="str">
        <f t="shared" si="105"/>
        <v>전남행동</v>
      </c>
      <c r="H3004" s="33" t="s">
        <v>10781</v>
      </c>
    </row>
    <row r="3005" spans="1:8">
      <c r="A3005" s="33" t="s">
        <v>16349</v>
      </c>
      <c r="B3005" s="34" t="b">
        <v>1</v>
      </c>
      <c r="C3005" s="33">
        <f t="shared" si="104"/>
        <v>33</v>
      </c>
      <c r="D3005" s="33" t="s">
        <v>1236</v>
      </c>
      <c r="E3005" s="33" t="s">
        <v>4844</v>
      </c>
      <c r="F3005" s="33" t="s">
        <v>11956</v>
      </c>
      <c r="G3005" s="33" t="str">
        <f t="shared" si="105"/>
        <v>전남금곡동</v>
      </c>
      <c r="H3005" s="33" t="s">
        <v>10781</v>
      </c>
    </row>
    <row r="3006" spans="1:8">
      <c r="A3006" s="33" t="s">
        <v>16350</v>
      </c>
      <c r="B3006" s="34" t="b">
        <v>1</v>
      </c>
      <c r="C3006" s="33">
        <f t="shared" si="104"/>
        <v>33</v>
      </c>
      <c r="D3006" s="33" t="s">
        <v>1236</v>
      </c>
      <c r="E3006" s="33" t="s">
        <v>4844</v>
      </c>
      <c r="F3006" s="33" t="s">
        <v>12977</v>
      </c>
      <c r="G3006" s="33" t="str">
        <f t="shared" si="105"/>
        <v>전남매곡동</v>
      </c>
      <c r="H3006" s="33" t="s">
        <v>10781</v>
      </c>
    </row>
    <row r="3007" spans="1:8">
      <c r="A3007" s="33" t="s">
        <v>16351</v>
      </c>
      <c r="B3007" s="34" t="b">
        <v>1</v>
      </c>
      <c r="C3007" s="33">
        <f t="shared" si="104"/>
        <v>33</v>
      </c>
      <c r="D3007" s="33" t="s">
        <v>1236</v>
      </c>
      <c r="E3007" s="33" t="s">
        <v>4844</v>
      </c>
      <c r="F3007" s="33" t="s">
        <v>16241</v>
      </c>
      <c r="G3007" s="33" t="str">
        <f t="shared" si="105"/>
        <v>전남석현동</v>
      </c>
      <c r="H3007" s="33" t="s">
        <v>10781</v>
      </c>
    </row>
    <row r="3008" spans="1:8">
      <c r="A3008" s="33" t="s">
        <v>16352</v>
      </c>
      <c r="B3008" s="34" t="b">
        <v>1</v>
      </c>
      <c r="C3008" s="33">
        <f t="shared" si="104"/>
        <v>33</v>
      </c>
      <c r="D3008" s="33" t="s">
        <v>1236</v>
      </c>
      <c r="E3008" s="33" t="s">
        <v>4844</v>
      </c>
      <c r="F3008" s="33" t="s">
        <v>16353</v>
      </c>
      <c r="G3008" s="33" t="str">
        <f t="shared" si="105"/>
        <v>전남가곡동</v>
      </c>
      <c r="H3008" s="33" t="s">
        <v>10781</v>
      </c>
    </row>
    <row r="3009" spans="1:8">
      <c r="A3009" s="33" t="s">
        <v>16354</v>
      </c>
      <c r="B3009" s="34" t="b">
        <v>1</v>
      </c>
      <c r="C3009" s="33">
        <f t="shared" si="104"/>
        <v>33</v>
      </c>
      <c r="D3009" s="33" t="s">
        <v>1236</v>
      </c>
      <c r="E3009" s="33" t="s">
        <v>4844</v>
      </c>
      <c r="F3009" s="33" t="s">
        <v>11948</v>
      </c>
      <c r="G3009" s="33" t="str">
        <f t="shared" si="105"/>
        <v>전남용당동</v>
      </c>
      <c r="H3009" s="33" t="s">
        <v>10781</v>
      </c>
    </row>
    <row r="3010" spans="1:8">
      <c r="A3010" s="33" t="s">
        <v>16355</v>
      </c>
      <c r="B3010" s="34" t="b">
        <v>1</v>
      </c>
      <c r="C3010" s="33">
        <f t="shared" ref="C3010:C3073" si="106">_xlfn.XLOOKUP(D3010,I:I,J:J)</f>
        <v>33</v>
      </c>
      <c r="D3010" s="33" t="s">
        <v>1236</v>
      </c>
      <c r="E3010" s="33" t="s">
        <v>4844</v>
      </c>
      <c r="F3010" s="33" t="s">
        <v>16356</v>
      </c>
      <c r="G3010" s="33" t="str">
        <f t="shared" si="105"/>
        <v>전남조곡동</v>
      </c>
      <c r="H3010" s="33" t="s">
        <v>10781</v>
      </c>
    </row>
    <row r="3011" spans="1:8">
      <c r="A3011" s="33" t="s">
        <v>16357</v>
      </c>
      <c r="B3011" s="34" t="b">
        <v>1</v>
      </c>
      <c r="C3011" s="33">
        <f t="shared" si="106"/>
        <v>33</v>
      </c>
      <c r="D3011" s="33" t="s">
        <v>1236</v>
      </c>
      <c r="E3011" s="33" t="s">
        <v>4844</v>
      </c>
      <c r="F3011" s="33" t="s">
        <v>16358</v>
      </c>
      <c r="G3011" s="33" t="str">
        <f t="shared" si="105"/>
        <v>전남생목동</v>
      </c>
      <c r="H3011" s="33" t="s">
        <v>10781</v>
      </c>
    </row>
    <row r="3012" spans="1:8">
      <c r="A3012" s="33" t="s">
        <v>16359</v>
      </c>
      <c r="B3012" s="34" t="b">
        <v>1</v>
      </c>
      <c r="C3012" s="33">
        <f t="shared" si="106"/>
        <v>33</v>
      </c>
      <c r="D3012" s="33" t="s">
        <v>1236</v>
      </c>
      <c r="E3012" s="33" t="s">
        <v>4844</v>
      </c>
      <c r="F3012" s="33" t="s">
        <v>13448</v>
      </c>
      <c r="G3012" s="33" t="str">
        <f t="shared" si="105"/>
        <v>전남덕암동</v>
      </c>
      <c r="H3012" s="33" t="s">
        <v>10781</v>
      </c>
    </row>
    <row r="3013" spans="1:8">
      <c r="A3013" s="33" t="s">
        <v>16360</v>
      </c>
      <c r="B3013" s="34" t="b">
        <v>1</v>
      </c>
      <c r="C3013" s="33">
        <f t="shared" si="106"/>
        <v>33</v>
      </c>
      <c r="D3013" s="33" t="s">
        <v>1236</v>
      </c>
      <c r="E3013" s="33" t="s">
        <v>4844</v>
      </c>
      <c r="F3013" s="33" t="s">
        <v>16361</v>
      </c>
      <c r="G3013" s="33" t="str">
        <f t="shared" si="105"/>
        <v>전남연향동</v>
      </c>
      <c r="H3013" s="33" t="s">
        <v>10781</v>
      </c>
    </row>
    <row r="3014" spans="1:8">
      <c r="A3014" s="33" t="s">
        <v>16362</v>
      </c>
      <c r="B3014" s="34" t="b">
        <v>1</v>
      </c>
      <c r="C3014" s="33">
        <f t="shared" si="106"/>
        <v>33</v>
      </c>
      <c r="D3014" s="33" t="s">
        <v>1236</v>
      </c>
      <c r="E3014" s="33" t="s">
        <v>4844</v>
      </c>
      <c r="F3014" s="33" t="s">
        <v>16363</v>
      </c>
      <c r="G3014" s="33" t="str">
        <f t="shared" si="105"/>
        <v>전남풍덕동</v>
      </c>
      <c r="H3014" s="33" t="s">
        <v>10781</v>
      </c>
    </row>
    <row r="3015" spans="1:8">
      <c r="A3015" s="33" t="s">
        <v>16364</v>
      </c>
      <c r="B3015" s="34" t="b">
        <v>1</v>
      </c>
      <c r="C3015" s="33">
        <f t="shared" si="106"/>
        <v>33</v>
      </c>
      <c r="D3015" s="33" t="s">
        <v>1236</v>
      </c>
      <c r="E3015" s="33" t="s">
        <v>4844</v>
      </c>
      <c r="F3015" s="33" t="s">
        <v>16365</v>
      </c>
      <c r="G3015" s="33" t="str">
        <f t="shared" si="105"/>
        <v>전남남정동</v>
      </c>
      <c r="H3015" s="33" t="s">
        <v>10781</v>
      </c>
    </row>
    <row r="3016" spans="1:8">
      <c r="A3016" s="33" t="s">
        <v>16366</v>
      </c>
      <c r="B3016" s="34" t="b">
        <v>1</v>
      </c>
      <c r="C3016" s="33">
        <f t="shared" si="106"/>
        <v>33</v>
      </c>
      <c r="D3016" s="33" t="s">
        <v>1236</v>
      </c>
      <c r="E3016" s="33" t="s">
        <v>4844</v>
      </c>
      <c r="F3016" s="33" t="s">
        <v>16367</v>
      </c>
      <c r="G3016" s="33" t="str">
        <f t="shared" si="105"/>
        <v>전남인제동</v>
      </c>
      <c r="H3016" s="33" t="s">
        <v>10781</v>
      </c>
    </row>
    <row r="3017" spans="1:8">
      <c r="A3017" s="33" t="s">
        <v>16368</v>
      </c>
      <c r="B3017" s="34" t="b">
        <v>1</v>
      </c>
      <c r="C3017" s="33">
        <f t="shared" si="106"/>
        <v>33</v>
      </c>
      <c r="D3017" s="33" t="s">
        <v>1236</v>
      </c>
      <c r="E3017" s="33" t="s">
        <v>4844</v>
      </c>
      <c r="F3017" s="33" t="s">
        <v>16369</v>
      </c>
      <c r="G3017" s="33" t="str">
        <f t="shared" si="105"/>
        <v>전남저전동</v>
      </c>
      <c r="H3017" s="33" t="s">
        <v>10781</v>
      </c>
    </row>
    <row r="3018" spans="1:8">
      <c r="A3018" s="33" t="s">
        <v>16370</v>
      </c>
      <c r="B3018" s="34" t="b">
        <v>1</v>
      </c>
      <c r="C3018" s="33">
        <f t="shared" si="106"/>
        <v>33</v>
      </c>
      <c r="D3018" s="33" t="s">
        <v>1236</v>
      </c>
      <c r="E3018" s="33" t="s">
        <v>4844</v>
      </c>
      <c r="F3018" s="33" t="s">
        <v>16371</v>
      </c>
      <c r="G3018" s="33" t="str">
        <f t="shared" si="105"/>
        <v>전남장천동</v>
      </c>
      <c r="H3018" s="33" t="s">
        <v>10781</v>
      </c>
    </row>
    <row r="3019" spans="1:8">
      <c r="A3019" s="33" t="s">
        <v>16372</v>
      </c>
      <c r="B3019" s="34" t="b">
        <v>1</v>
      </c>
      <c r="C3019" s="33">
        <f t="shared" si="106"/>
        <v>33</v>
      </c>
      <c r="D3019" s="33" t="s">
        <v>1236</v>
      </c>
      <c r="E3019" s="33" t="s">
        <v>4844</v>
      </c>
      <c r="F3019" s="33" t="s">
        <v>16373</v>
      </c>
      <c r="G3019" s="33" t="str">
        <f t="shared" si="105"/>
        <v>전남남내동</v>
      </c>
      <c r="H3019" s="33" t="s">
        <v>10781</v>
      </c>
    </row>
    <row r="3020" spans="1:8">
      <c r="A3020" s="33" t="s">
        <v>16374</v>
      </c>
      <c r="B3020" s="34" t="b">
        <v>1</v>
      </c>
      <c r="C3020" s="33">
        <f t="shared" si="106"/>
        <v>33</v>
      </c>
      <c r="D3020" s="33" t="s">
        <v>1236</v>
      </c>
      <c r="E3020" s="33" t="s">
        <v>4844</v>
      </c>
      <c r="F3020" s="33" t="s">
        <v>13999</v>
      </c>
      <c r="G3020" s="33" t="str">
        <f t="shared" si="105"/>
        <v>전남중앙동</v>
      </c>
      <c r="H3020" s="33" t="s">
        <v>10781</v>
      </c>
    </row>
    <row r="3021" spans="1:8">
      <c r="A3021" s="33" t="s">
        <v>16375</v>
      </c>
      <c r="B3021" s="34" t="b">
        <v>1</v>
      </c>
      <c r="C3021" s="33">
        <f t="shared" si="106"/>
        <v>33</v>
      </c>
      <c r="D3021" s="33" t="s">
        <v>1236</v>
      </c>
      <c r="E3021" s="33" t="s">
        <v>4844</v>
      </c>
      <c r="F3021" s="33" t="s">
        <v>16376</v>
      </c>
      <c r="G3021" s="33" t="str">
        <f t="shared" si="105"/>
        <v>전남동외동</v>
      </c>
      <c r="H3021" s="33" t="s">
        <v>10781</v>
      </c>
    </row>
    <row r="3022" spans="1:8">
      <c r="A3022" s="33" t="s">
        <v>16377</v>
      </c>
      <c r="B3022" s="34" t="b">
        <v>1</v>
      </c>
      <c r="C3022" s="33">
        <f t="shared" si="106"/>
        <v>33</v>
      </c>
      <c r="D3022" s="33" t="s">
        <v>1236</v>
      </c>
      <c r="E3022" s="33" t="s">
        <v>4844</v>
      </c>
      <c r="F3022" s="33" t="s">
        <v>16378</v>
      </c>
      <c r="G3022" s="33" t="str">
        <f t="shared" si="105"/>
        <v>전남교량동</v>
      </c>
      <c r="H3022" s="33" t="s">
        <v>10781</v>
      </c>
    </row>
    <row r="3023" spans="1:8">
      <c r="A3023" s="33" t="s">
        <v>16379</v>
      </c>
      <c r="B3023" s="34" t="b">
        <v>1</v>
      </c>
      <c r="C3023" s="33">
        <f t="shared" si="106"/>
        <v>33</v>
      </c>
      <c r="D3023" s="33" t="s">
        <v>1236</v>
      </c>
      <c r="E3023" s="33" t="s">
        <v>4844</v>
      </c>
      <c r="F3023" s="33" t="s">
        <v>16380</v>
      </c>
      <c r="G3023" s="33" t="str">
        <f t="shared" si="105"/>
        <v>전남대룡동</v>
      </c>
      <c r="H3023" s="33" t="s">
        <v>10781</v>
      </c>
    </row>
    <row r="3024" spans="1:8">
      <c r="A3024" s="33" t="s">
        <v>16381</v>
      </c>
      <c r="B3024" s="34" t="b">
        <v>1</v>
      </c>
      <c r="C3024" s="33">
        <f t="shared" si="106"/>
        <v>33</v>
      </c>
      <c r="D3024" s="33" t="s">
        <v>1236</v>
      </c>
      <c r="E3024" s="33" t="s">
        <v>4844</v>
      </c>
      <c r="F3024" s="33" t="s">
        <v>16382</v>
      </c>
      <c r="G3024" s="33" t="str">
        <f t="shared" si="105"/>
        <v>전남홍내동</v>
      </c>
      <c r="H3024" s="33" t="s">
        <v>10781</v>
      </c>
    </row>
    <row r="3025" spans="1:8">
      <c r="A3025" s="33" t="s">
        <v>16383</v>
      </c>
      <c r="B3025" s="34" t="b">
        <v>1</v>
      </c>
      <c r="C3025" s="33">
        <f t="shared" si="106"/>
        <v>33</v>
      </c>
      <c r="D3025" s="33" t="s">
        <v>1236</v>
      </c>
      <c r="E3025" s="33" t="s">
        <v>4844</v>
      </c>
      <c r="F3025" s="33" t="s">
        <v>16285</v>
      </c>
      <c r="G3025" s="33" t="str">
        <f t="shared" si="105"/>
        <v>전남오천동</v>
      </c>
      <c r="H3025" s="33" t="s">
        <v>10781</v>
      </c>
    </row>
    <row r="3026" spans="1:8">
      <c r="A3026" s="33" t="s">
        <v>16384</v>
      </c>
      <c r="B3026" s="34" t="b">
        <v>1</v>
      </c>
      <c r="C3026" s="33">
        <f t="shared" si="106"/>
        <v>33</v>
      </c>
      <c r="D3026" s="33" t="s">
        <v>1236</v>
      </c>
      <c r="E3026" s="33" t="s">
        <v>4844</v>
      </c>
      <c r="F3026" s="33" t="s">
        <v>16385</v>
      </c>
      <c r="G3026" s="33" t="str">
        <f t="shared" si="105"/>
        <v>전남덕월동</v>
      </c>
      <c r="H3026" s="33" t="s">
        <v>10781</v>
      </c>
    </row>
    <row r="3027" spans="1:8">
      <c r="A3027" s="33" t="s">
        <v>16386</v>
      </c>
      <c r="B3027" s="34" t="b">
        <v>1</v>
      </c>
      <c r="C3027" s="33">
        <f t="shared" si="106"/>
        <v>33</v>
      </c>
      <c r="D3027" s="33" t="s">
        <v>1236</v>
      </c>
      <c r="E3027" s="33" t="s">
        <v>4844</v>
      </c>
      <c r="F3027" s="33" t="s">
        <v>16387</v>
      </c>
      <c r="G3027" s="33" t="str">
        <f t="shared" si="105"/>
        <v>전남야흥동</v>
      </c>
      <c r="H3027" s="33" t="s">
        <v>10781</v>
      </c>
    </row>
    <row r="3028" spans="1:8">
      <c r="A3028" s="33" t="s">
        <v>16388</v>
      </c>
      <c r="B3028" s="34" t="b">
        <v>1</v>
      </c>
      <c r="C3028" s="33">
        <f t="shared" si="106"/>
        <v>33</v>
      </c>
      <c r="D3028" s="33" t="s">
        <v>1236</v>
      </c>
      <c r="E3028" s="33" t="s">
        <v>4844</v>
      </c>
      <c r="F3028" s="33" t="s">
        <v>16389</v>
      </c>
      <c r="G3028" s="33" t="str">
        <f t="shared" si="105"/>
        <v>전남인월동</v>
      </c>
      <c r="H3028" s="33" t="s">
        <v>10781</v>
      </c>
    </row>
    <row r="3029" spans="1:8">
      <c r="A3029" s="33" t="s">
        <v>16390</v>
      </c>
      <c r="B3029" s="34" t="b">
        <v>1</v>
      </c>
      <c r="C3029" s="33">
        <f t="shared" si="106"/>
        <v>33</v>
      </c>
      <c r="D3029" s="33" t="s">
        <v>1236</v>
      </c>
      <c r="E3029" s="33" t="s">
        <v>4844</v>
      </c>
      <c r="F3029" s="33" t="s">
        <v>16391</v>
      </c>
      <c r="G3029" s="33" t="str">
        <f t="shared" si="105"/>
        <v>전남안풍동</v>
      </c>
      <c r="H3029" s="33" t="s">
        <v>10781</v>
      </c>
    </row>
    <row r="3030" spans="1:8">
      <c r="A3030" s="33" t="s">
        <v>16392</v>
      </c>
      <c r="B3030" s="34" t="b">
        <v>1</v>
      </c>
      <c r="C3030" s="33">
        <f t="shared" si="106"/>
        <v>33</v>
      </c>
      <c r="D3030" s="33" t="s">
        <v>1236</v>
      </c>
      <c r="E3030" s="33" t="s">
        <v>4844</v>
      </c>
      <c r="F3030" s="33" t="s">
        <v>16393</v>
      </c>
      <c r="G3030" s="33" t="str">
        <f t="shared" si="105"/>
        <v>전남대대동</v>
      </c>
      <c r="H3030" s="33" t="s">
        <v>10781</v>
      </c>
    </row>
    <row r="3031" spans="1:8">
      <c r="A3031" s="33" t="s">
        <v>16394</v>
      </c>
      <c r="B3031" s="34" t="b">
        <v>1</v>
      </c>
      <c r="C3031" s="33">
        <f t="shared" si="106"/>
        <v>33</v>
      </c>
      <c r="D3031" s="33" t="s">
        <v>1236</v>
      </c>
      <c r="E3031" s="33" t="s">
        <v>4844</v>
      </c>
      <c r="F3031" s="33" t="s">
        <v>16395</v>
      </c>
      <c r="G3031" s="33" t="str">
        <f t="shared" si="105"/>
        <v>전남왕지동</v>
      </c>
      <c r="H3031" s="33" t="s">
        <v>10781</v>
      </c>
    </row>
    <row r="3032" spans="1:8">
      <c r="A3032" s="33" t="s">
        <v>16396</v>
      </c>
      <c r="B3032" s="34" t="b">
        <v>1</v>
      </c>
      <c r="C3032" s="33">
        <f t="shared" si="106"/>
        <v>33</v>
      </c>
      <c r="D3032" s="33" t="s">
        <v>1236</v>
      </c>
      <c r="E3032" s="33" t="s">
        <v>4844</v>
      </c>
      <c r="F3032" s="33" t="s">
        <v>16397</v>
      </c>
      <c r="G3032" s="33" t="str">
        <f t="shared" si="105"/>
        <v>전남조례동</v>
      </c>
      <c r="H3032" s="33" t="s">
        <v>10781</v>
      </c>
    </row>
    <row r="3033" spans="1:8">
      <c r="A3033" s="33" t="s">
        <v>16398</v>
      </c>
      <c r="B3033" s="34" t="b">
        <v>1</v>
      </c>
      <c r="C3033" s="33">
        <f t="shared" si="106"/>
        <v>33</v>
      </c>
      <c r="D3033" s="33" t="s">
        <v>1236</v>
      </c>
      <c r="E3033" s="33" t="s">
        <v>4844</v>
      </c>
      <c r="F3033" s="33" t="s">
        <v>16399</v>
      </c>
      <c r="G3033" s="33" t="str">
        <f t="shared" si="105"/>
        <v>전남승주읍</v>
      </c>
      <c r="H3033" s="33" t="s">
        <v>10781</v>
      </c>
    </row>
    <row r="3034" spans="1:8">
      <c r="A3034" s="33" t="s">
        <v>16400</v>
      </c>
      <c r="B3034" s="34" t="b">
        <v>1</v>
      </c>
      <c r="C3034" s="33">
        <f t="shared" si="106"/>
        <v>33</v>
      </c>
      <c r="D3034" s="33" t="s">
        <v>1236</v>
      </c>
      <c r="E3034" s="33" t="s">
        <v>4844</v>
      </c>
      <c r="F3034" s="33" t="s">
        <v>16401</v>
      </c>
      <c r="G3034" s="33" t="str">
        <f t="shared" si="105"/>
        <v>전남해룡면</v>
      </c>
      <c r="H3034" s="33" t="s">
        <v>10781</v>
      </c>
    </row>
    <row r="3035" spans="1:8">
      <c r="A3035" s="33" t="s">
        <v>16402</v>
      </c>
      <c r="B3035" s="34" t="b">
        <v>1</v>
      </c>
      <c r="C3035" s="33">
        <f t="shared" si="106"/>
        <v>33</v>
      </c>
      <c r="D3035" s="33" t="s">
        <v>1236</v>
      </c>
      <c r="E3035" s="33" t="s">
        <v>4844</v>
      </c>
      <c r="F3035" s="33" t="s">
        <v>16062</v>
      </c>
      <c r="G3035" s="33" t="str">
        <f t="shared" si="105"/>
        <v>전남서면</v>
      </c>
      <c r="H3035" s="33" t="s">
        <v>10781</v>
      </c>
    </row>
    <row r="3036" spans="1:8">
      <c r="A3036" s="33" t="s">
        <v>16403</v>
      </c>
      <c r="B3036" s="34" t="b">
        <v>1</v>
      </c>
      <c r="C3036" s="33">
        <f t="shared" si="106"/>
        <v>33</v>
      </c>
      <c r="D3036" s="33" t="s">
        <v>1236</v>
      </c>
      <c r="E3036" s="33" t="s">
        <v>4844</v>
      </c>
      <c r="F3036" s="33" t="s">
        <v>16404</v>
      </c>
      <c r="G3036" s="33" t="str">
        <f t="shared" si="105"/>
        <v>전남황전면</v>
      </c>
      <c r="H3036" s="33" t="s">
        <v>10781</v>
      </c>
    </row>
    <row r="3037" spans="1:8">
      <c r="A3037" s="33" t="s">
        <v>16405</v>
      </c>
      <c r="B3037" s="34" t="b">
        <v>1</v>
      </c>
      <c r="C3037" s="33">
        <f t="shared" si="106"/>
        <v>33</v>
      </c>
      <c r="D3037" s="33" t="s">
        <v>1236</v>
      </c>
      <c r="E3037" s="33" t="s">
        <v>4844</v>
      </c>
      <c r="F3037" s="33" t="s">
        <v>16406</v>
      </c>
      <c r="G3037" s="33" t="str">
        <f t="shared" si="105"/>
        <v>전남월등면</v>
      </c>
      <c r="H3037" s="33" t="s">
        <v>10781</v>
      </c>
    </row>
    <row r="3038" spans="1:8">
      <c r="A3038" s="33" t="s">
        <v>16407</v>
      </c>
      <c r="B3038" s="34" t="b">
        <v>1</v>
      </c>
      <c r="C3038" s="33">
        <f t="shared" si="106"/>
        <v>33</v>
      </c>
      <c r="D3038" s="33" t="s">
        <v>1236</v>
      </c>
      <c r="E3038" s="33" t="s">
        <v>4844</v>
      </c>
      <c r="F3038" s="33" t="s">
        <v>16408</v>
      </c>
      <c r="G3038" s="33" t="str">
        <f t="shared" si="105"/>
        <v>전남주암면</v>
      </c>
      <c r="H3038" s="33" t="s">
        <v>10781</v>
      </c>
    </row>
    <row r="3039" spans="1:8">
      <c r="A3039" s="33" t="s">
        <v>16409</v>
      </c>
      <c r="B3039" s="34" t="b">
        <v>1</v>
      </c>
      <c r="C3039" s="33">
        <f t="shared" si="106"/>
        <v>33</v>
      </c>
      <c r="D3039" s="33" t="s">
        <v>1236</v>
      </c>
      <c r="E3039" s="33" t="s">
        <v>4844</v>
      </c>
      <c r="F3039" s="33" t="s">
        <v>16410</v>
      </c>
      <c r="G3039" s="33" t="str">
        <f t="shared" si="105"/>
        <v>전남송광면</v>
      </c>
      <c r="H3039" s="33" t="s">
        <v>10781</v>
      </c>
    </row>
    <row r="3040" spans="1:8">
      <c r="A3040" s="33" t="s">
        <v>16411</v>
      </c>
      <c r="B3040" s="34" t="b">
        <v>1</v>
      </c>
      <c r="C3040" s="33">
        <f t="shared" si="106"/>
        <v>33</v>
      </c>
      <c r="D3040" s="33" t="s">
        <v>1236</v>
      </c>
      <c r="E3040" s="33" t="s">
        <v>4844</v>
      </c>
      <c r="F3040" s="33" t="s">
        <v>16412</v>
      </c>
      <c r="G3040" s="33" t="str">
        <f t="shared" si="105"/>
        <v>전남외서면</v>
      </c>
      <c r="H3040" s="33" t="s">
        <v>10781</v>
      </c>
    </row>
    <row r="3041" spans="1:8">
      <c r="A3041" s="33" t="s">
        <v>16413</v>
      </c>
      <c r="B3041" s="34" t="b">
        <v>1</v>
      </c>
      <c r="C3041" s="33">
        <f t="shared" si="106"/>
        <v>33</v>
      </c>
      <c r="D3041" s="33" t="s">
        <v>1236</v>
      </c>
      <c r="E3041" s="33" t="s">
        <v>4844</v>
      </c>
      <c r="F3041" s="33" t="s">
        <v>16414</v>
      </c>
      <c r="G3041" s="33" t="str">
        <f t="shared" si="105"/>
        <v>전남낙안면</v>
      </c>
      <c r="H3041" s="33" t="s">
        <v>10781</v>
      </c>
    </row>
    <row r="3042" spans="1:8">
      <c r="A3042" s="33" t="s">
        <v>16415</v>
      </c>
      <c r="B3042" s="34" t="b">
        <v>1</v>
      </c>
      <c r="C3042" s="33">
        <f t="shared" si="106"/>
        <v>33</v>
      </c>
      <c r="D3042" s="33" t="s">
        <v>1236</v>
      </c>
      <c r="E3042" s="33" t="s">
        <v>4844</v>
      </c>
      <c r="F3042" s="33" t="s">
        <v>16416</v>
      </c>
      <c r="G3042" s="33" t="str">
        <f t="shared" si="105"/>
        <v>전남별량면</v>
      </c>
      <c r="H3042" s="33" t="s">
        <v>10781</v>
      </c>
    </row>
    <row r="3043" spans="1:8">
      <c r="A3043" s="33" t="s">
        <v>16417</v>
      </c>
      <c r="B3043" s="34" t="b">
        <v>1</v>
      </c>
      <c r="C3043" s="33">
        <f t="shared" si="106"/>
        <v>33</v>
      </c>
      <c r="D3043" s="33" t="s">
        <v>1236</v>
      </c>
      <c r="E3043" s="33" t="s">
        <v>4844</v>
      </c>
      <c r="F3043" s="33" t="s">
        <v>16418</v>
      </c>
      <c r="G3043" s="33" t="str">
        <f t="shared" si="105"/>
        <v>전남상사면</v>
      </c>
      <c r="H3043" s="33" t="s">
        <v>10781</v>
      </c>
    </row>
    <row r="3044" spans="1:8">
      <c r="A3044" s="33" t="s">
        <v>16419</v>
      </c>
      <c r="B3044" s="34" t="b">
        <v>1</v>
      </c>
      <c r="C3044" s="33">
        <f t="shared" si="106"/>
        <v>33</v>
      </c>
      <c r="D3044" s="33" t="s">
        <v>1236</v>
      </c>
      <c r="E3044" s="33" t="s">
        <v>16420</v>
      </c>
      <c r="F3044" s="33" t="s">
        <v>16421</v>
      </c>
      <c r="G3044" s="33" t="str">
        <f t="shared" si="105"/>
        <v>전남토계동</v>
      </c>
      <c r="H3044" s="33" t="s">
        <v>12491</v>
      </c>
    </row>
    <row r="3045" spans="1:8">
      <c r="A3045" s="33" t="s">
        <v>16422</v>
      </c>
      <c r="B3045" s="34" t="b">
        <v>1</v>
      </c>
      <c r="C3045" s="33">
        <f t="shared" si="106"/>
        <v>33</v>
      </c>
      <c r="D3045" s="33" t="s">
        <v>1236</v>
      </c>
      <c r="E3045" s="33" t="s">
        <v>16420</v>
      </c>
      <c r="F3045" s="33" t="s">
        <v>10951</v>
      </c>
      <c r="G3045" s="33" t="str">
        <f t="shared" si="105"/>
        <v>전남송월동</v>
      </c>
      <c r="H3045" s="33" t="s">
        <v>12491</v>
      </c>
    </row>
    <row r="3046" spans="1:8">
      <c r="A3046" s="33" t="s">
        <v>16423</v>
      </c>
      <c r="B3046" s="34" t="b">
        <v>1</v>
      </c>
      <c r="C3046" s="33">
        <f t="shared" si="106"/>
        <v>33</v>
      </c>
      <c r="D3046" s="33" t="s">
        <v>1236</v>
      </c>
      <c r="E3046" s="33" t="s">
        <v>16420</v>
      </c>
      <c r="F3046" s="33" t="s">
        <v>16424</v>
      </c>
      <c r="G3046" s="33" t="str">
        <f t="shared" si="105"/>
        <v>전남안창동</v>
      </c>
      <c r="H3046" s="33" t="s">
        <v>12491</v>
      </c>
    </row>
    <row r="3047" spans="1:8">
      <c r="A3047" s="33" t="s">
        <v>16425</v>
      </c>
      <c r="B3047" s="34" t="b">
        <v>1</v>
      </c>
      <c r="C3047" s="33">
        <f t="shared" si="106"/>
        <v>33</v>
      </c>
      <c r="D3047" s="33" t="s">
        <v>1236</v>
      </c>
      <c r="E3047" s="33" t="s">
        <v>16420</v>
      </c>
      <c r="F3047" s="33" t="s">
        <v>16426</v>
      </c>
      <c r="G3047" s="33" t="str">
        <f t="shared" si="105"/>
        <v>전남삼영동</v>
      </c>
      <c r="H3047" s="33" t="s">
        <v>12491</v>
      </c>
    </row>
    <row r="3048" spans="1:8">
      <c r="A3048" s="33" t="s">
        <v>16427</v>
      </c>
      <c r="B3048" s="34" t="b">
        <v>1</v>
      </c>
      <c r="C3048" s="33">
        <f t="shared" si="106"/>
        <v>33</v>
      </c>
      <c r="D3048" s="33" t="s">
        <v>1236</v>
      </c>
      <c r="E3048" s="33" t="s">
        <v>16420</v>
      </c>
      <c r="F3048" s="33" t="s">
        <v>12148</v>
      </c>
      <c r="G3048" s="33" t="str">
        <f t="shared" si="105"/>
        <v>전남교동</v>
      </c>
      <c r="H3048" s="33" t="s">
        <v>12491</v>
      </c>
    </row>
    <row r="3049" spans="1:8">
      <c r="A3049" s="33" t="s">
        <v>16428</v>
      </c>
      <c r="B3049" s="34" t="b">
        <v>1</v>
      </c>
      <c r="C3049" s="33">
        <f t="shared" si="106"/>
        <v>33</v>
      </c>
      <c r="D3049" s="33" t="s">
        <v>1236</v>
      </c>
      <c r="E3049" s="33" t="s">
        <v>16420</v>
      </c>
      <c r="F3049" s="33" t="s">
        <v>12187</v>
      </c>
      <c r="G3049" s="33" t="str">
        <f t="shared" si="105"/>
        <v>전남서내동</v>
      </c>
      <c r="H3049" s="33" t="s">
        <v>12491</v>
      </c>
    </row>
    <row r="3050" spans="1:8">
      <c r="A3050" s="33" t="s">
        <v>16429</v>
      </c>
      <c r="B3050" s="34" t="b">
        <v>1</v>
      </c>
      <c r="C3050" s="33">
        <f t="shared" si="106"/>
        <v>33</v>
      </c>
      <c r="D3050" s="33" t="s">
        <v>1236</v>
      </c>
      <c r="E3050" s="33" t="s">
        <v>16420</v>
      </c>
      <c r="F3050" s="33" t="s">
        <v>13067</v>
      </c>
      <c r="G3050" s="33" t="str">
        <f t="shared" si="105"/>
        <v>전남산정동</v>
      </c>
      <c r="H3050" s="33" t="s">
        <v>12491</v>
      </c>
    </row>
    <row r="3051" spans="1:8">
      <c r="A3051" s="33" t="s">
        <v>16430</v>
      </c>
      <c r="B3051" s="34" t="b">
        <v>1</v>
      </c>
      <c r="C3051" s="33">
        <f t="shared" si="106"/>
        <v>33</v>
      </c>
      <c r="D3051" s="33" t="s">
        <v>1236</v>
      </c>
      <c r="E3051" s="33" t="s">
        <v>16420</v>
      </c>
      <c r="F3051" s="33" t="s">
        <v>16431</v>
      </c>
      <c r="G3051" s="33" t="str">
        <f t="shared" si="105"/>
        <v>전남경현동</v>
      </c>
      <c r="H3051" s="33" t="s">
        <v>12491</v>
      </c>
    </row>
    <row r="3052" spans="1:8">
      <c r="A3052" s="33" t="s">
        <v>16432</v>
      </c>
      <c r="B3052" s="34" t="b">
        <v>1</v>
      </c>
      <c r="C3052" s="33">
        <f t="shared" si="106"/>
        <v>33</v>
      </c>
      <c r="D3052" s="33" t="s">
        <v>1236</v>
      </c>
      <c r="E3052" s="33" t="s">
        <v>16420</v>
      </c>
      <c r="F3052" s="33" t="s">
        <v>14199</v>
      </c>
      <c r="G3052" s="33" t="str">
        <f t="shared" si="105"/>
        <v>전남보산동</v>
      </c>
      <c r="H3052" s="33" t="s">
        <v>12491</v>
      </c>
    </row>
    <row r="3053" spans="1:8">
      <c r="A3053" s="33" t="s">
        <v>16433</v>
      </c>
      <c r="B3053" s="34" t="b">
        <v>1</v>
      </c>
      <c r="C3053" s="33">
        <f t="shared" si="106"/>
        <v>33</v>
      </c>
      <c r="D3053" s="33" t="s">
        <v>1236</v>
      </c>
      <c r="E3053" s="33" t="s">
        <v>16420</v>
      </c>
      <c r="F3053" s="33" t="s">
        <v>16434</v>
      </c>
      <c r="G3053" s="33" t="str">
        <f t="shared" si="105"/>
        <v>전남금계동</v>
      </c>
      <c r="H3053" s="33" t="s">
        <v>12491</v>
      </c>
    </row>
    <row r="3054" spans="1:8">
      <c r="A3054" s="33" t="s">
        <v>16435</v>
      </c>
      <c r="B3054" s="34" t="b">
        <v>1</v>
      </c>
      <c r="C3054" s="33">
        <f t="shared" si="106"/>
        <v>33</v>
      </c>
      <c r="D3054" s="33" t="s">
        <v>1236</v>
      </c>
      <c r="E3054" s="33" t="s">
        <v>16420</v>
      </c>
      <c r="F3054" s="33" t="s">
        <v>12020</v>
      </c>
      <c r="G3054" s="33" t="str">
        <f t="shared" si="105"/>
        <v>전남금성동</v>
      </c>
      <c r="H3054" s="33" t="s">
        <v>12491</v>
      </c>
    </row>
    <row r="3055" spans="1:8">
      <c r="A3055" s="33" t="s">
        <v>16436</v>
      </c>
      <c r="B3055" s="34" t="b">
        <v>1</v>
      </c>
      <c r="C3055" s="33">
        <f t="shared" si="106"/>
        <v>33</v>
      </c>
      <c r="D3055" s="33" t="s">
        <v>1236</v>
      </c>
      <c r="E3055" s="33" t="s">
        <v>16420</v>
      </c>
      <c r="F3055" s="33" t="s">
        <v>16373</v>
      </c>
      <c r="G3055" s="33" t="str">
        <f t="shared" ref="G3055:G3118" si="107">D3055&amp;F3055</f>
        <v>전남남내동</v>
      </c>
      <c r="H3055" s="33" t="s">
        <v>12491</v>
      </c>
    </row>
    <row r="3056" spans="1:8">
      <c r="A3056" s="33" t="s">
        <v>16437</v>
      </c>
      <c r="B3056" s="34" t="b">
        <v>1</v>
      </c>
      <c r="C3056" s="33">
        <f t="shared" si="106"/>
        <v>33</v>
      </c>
      <c r="D3056" s="33" t="s">
        <v>1236</v>
      </c>
      <c r="E3056" s="33" t="s">
        <v>16420</v>
      </c>
      <c r="F3056" s="33" t="s">
        <v>16438</v>
      </c>
      <c r="G3056" s="33" t="str">
        <f t="shared" si="107"/>
        <v>전남과원동</v>
      </c>
      <c r="H3056" s="33" t="s">
        <v>12491</v>
      </c>
    </row>
    <row r="3057" spans="1:8">
      <c r="A3057" s="33" t="s">
        <v>16439</v>
      </c>
      <c r="B3057" s="34" t="b">
        <v>1</v>
      </c>
      <c r="C3057" s="33">
        <f t="shared" si="106"/>
        <v>33</v>
      </c>
      <c r="D3057" s="33" t="s">
        <v>1236</v>
      </c>
      <c r="E3057" s="33" t="s">
        <v>16420</v>
      </c>
      <c r="F3057" s="33" t="s">
        <v>11271</v>
      </c>
      <c r="G3057" s="33" t="str">
        <f t="shared" si="107"/>
        <v>전남성북동</v>
      </c>
      <c r="H3057" s="33" t="s">
        <v>12491</v>
      </c>
    </row>
    <row r="3058" spans="1:8">
      <c r="A3058" s="33" t="s">
        <v>16440</v>
      </c>
      <c r="B3058" s="34" t="b">
        <v>1</v>
      </c>
      <c r="C3058" s="33">
        <f t="shared" si="106"/>
        <v>33</v>
      </c>
      <c r="D3058" s="33" t="s">
        <v>1236</v>
      </c>
      <c r="E3058" s="33" t="s">
        <v>16420</v>
      </c>
      <c r="F3058" s="33" t="s">
        <v>13999</v>
      </c>
      <c r="G3058" s="33" t="str">
        <f t="shared" si="107"/>
        <v>전남중앙동</v>
      </c>
      <c r="H3058" s="33" t="s">
        <v>12491</v>
      </c>
    </row>
    <row r="3059" spans="1:8">
      <c r="A3059" s="33" t="s">
        <v>16441</v>
      </c>
      <c r="B3059" s="34" t="b">
        <v>1</v>
      </c>
      <c r="C3059" s="33">
        <f t="shared" si="106"/>
        <v>33</v>
      </c>
      <c r="D3059" s="33" t="s">
        <v>1236</v>
      </c>
      <c r="E3059" s="33" t="s">
        <v>16420</v>
      </c>
      <c r="F3059" s="33" t="s">
        <v>16442</v>
      </c>
      <c r="G3059" s="33" t="str">
        <f t="shared" si="107"/>
        <v>전남대호동</v>
      </c>
      <c r="H3059" s="33" t="s">
        <v>12491</v>
      </c>
    </row>
    <row r="3060" spans="1:8">
      <c r="A3060" s="33" t="s">
        <v>16443</v>
      </c>
      <c r="B3060" s="34" t="b">
        <v>1</v>
      </c>
      <c r="C3060" s="33">
        <f t="shared" si="106"/>
        <v>33</v>
      </c>
      <c r="D3060" s="33" t="s">
        <v>1236</v>
      </c>
      <c r="E3060" s="33" t="s">
        <v>16420</v>
      </c>
      <c r="F3060" s="33" t="s">
        <v>13107</v>
      </c>
      <c r="G3060" s="33" t="str">
        <f t="shared" si="107"/>
        <v>전남송촌동</v>
      </c>
      <c r="H3060" s="33" t="s">
        <v>12491</v>
      </c>
    </row>
    <row r="3061" spans="1:8">
      <c r="A3061" s="33" t="s">
        <v>16444</v>
      </c>
      <c r="B3061" s="34" t="b">
        <v>1</v>
      </c>
      <c r="C3061" s="33">
        <f t="shared" si="106"/>
        <v>33</v>
      </c>
      <c r="D3061" s="33" t="s">
        <v>1236</v>
      </c>
      <c r="E3061" s="33" t="s">
        <v>16420</v>
      </c>
      <c r="F3061" s="33" t="s">
        <v>16241</v>
      </c>
      <c r="G3061" s="33" t="str">
        <f t="shared" si="107"/>
        <v>전남석현동</v>
      </c>
      <c r="H3061" s="33" t="s">
        <v>12491</v>
      </c>
    </row>
    <row r="3062" spans="1:8">
      <c r="A3062" s="33" t="s">
        <v>16445</v>
      </c>
      <c r="B3062" s="34" t="b">
        <v>1</v>
      </c>
      <c r="C3062" s="33">
        <f t="shared" si="106"/>
        <v>33</v>
      </c>
      <c r="D3062" s="33" t="s">
        <v>1236</v>
      </c>
      <c r="E3062" s="33" t="s">
        <v>16420</v>
      </c>
      <c r="F3062" s="33" t="s">
        <v>16446</v>
      </c>
      <c r="G3062" s="33" t="str">
        <f t="shared" si="107"/>
        <v>전남청동</v>
      </c>
      <c r="H3062" s="33" t="s">
        <v>12491</v>
      </c>
    </row>
    <row r="3063" spans="1:8">
      <c r="A3063" s="33" t="s">
        <v>16447</v>
      </c>
      <c r="B3063" s="34" t="b">
        <v>1</v>
      </c>
      <c r="C3063" s="33">
        <f t="shared" si="106"/>
        <v>33</v>
      </c>
      <c r="D3063" s="33" t="s">
        <v>1236</v>
      </c>
      <c r="E3063" s="33" t="s">
        <v>16420</v>
      </c>
      <c r="F3063" s="33" t="s">
        <v>13491</v>
      </c>
      <c r="G3063" s="33" t="str">
        <f t="shared" si="107"/>
        <v>전남남외동</v>
      </c>
      <c r="H3063" s="33" t="s">
        <v>12491</v>
      </c>
    </row>
    <row r="3064" spans="1:8">
      <c r="A3064" s="33" t="s">
        <v>16448</v>
      </c>
      <c r="B3064" s="34" t="b">
        <v>1</v>
      </c>
      <c r="C3064" s="33">
        <f t="shared" si="106"/>
        <v>33</v>
      </c>
      <c r="D3064" s="33" t="s">
        <v>1236</v>
      </c>
      <c r="E3064" s="33" t="s">
        <v>16420</v>
      </c>
      <c r="F3064" s="33" t="s">
        <v>12030</v>
      </c>
      <c r="G3064" s="33" t="str">
        <f t="shared" si="107"/>
        <v>전남죽림동</v>
      </c>
      <c r="H3064" s="33" t="s">
        <v>12491</v>
      </c>
    </row>
    <row r="3065" spans="1:8">
      <c r="A3065" s="33" t="s">
        <v>16449</v>
      </c>
      <c r="B3065" s="34" t="b">
        <v>1</v>
      </c>
      <c r="C3065" s="33">
        <f t="shared" si="106"/>
        <v>33</v>
      </c>
      <c r="D3065" s="33" t="s">
        <v>1236</v>
      </c>
      <c r="E3065" s="33" t="s">
        <v>16420</v>
      </c>
      <c r="F3065" s="33" t="s">
        <v>13139</v>
      </c>
      <c r="G3065" s="33" t="str">
        <f t="shared" si="107"/>
        <v>전남삼도동</v>
      </c>
      <c r="H3065" s="33" t="s">
        <v>12491</v>
      </c>
    </row>
    <row r="3066" spans="1:8">
      <c r="A3066" s="33" t="s">
        <v>16450</v>
      </c>
      <c r="B3066" s="34" t="b">
        <v>1</v>
      </c>
      <c r="C3066" s="33">
        <f t="shared" si="106"/>
        <v>33</v>
      </c>
      <c r="D3066" s="33" t="s">
        <v>1236</v>
      </c>
      <c r="E3066" s="33" t="s">
        <v>16420</v>
      </c>
      <c r="F3066" s="33" t="s">
        <v>16451</v>
      </c>
      <c r="G3066" s="33" t="str">
        <f t="shared" si="107"/>
        <v>전남영산동</v>
      </c>
      <c r="H3066" s="33" t="s">
        <v>12491</v>
      </c>
    </row>
    <row r="3067" spans="1:8">
      <c r="A3067" s="33" t="s">
        <v>16452</v>
      </c>
      <c r="B3067" s="34" t="b">
        <v>1</v>
      </c>
      <c r="C3067" s="33">
        <f t="shared" si="106"/>
        <v>33</v>
      </c>
      <c r="D3067" s="33" t="s">
        <v>1236</v>
      </c>
      <c r="E3067" s="33" t="s">
        <v>16420</v>
      </c>
      <c r="F3067" s="33" t="s">
        <v>12444</v>
      </c>
      <c r="G3067" s="33" t="str">
        <f t="shared" si="107"/>
        <v>전남용산동</v>
      </c>
      <c r="H3067" s="33" t="s">
        <v>12491</v>
      </c>
    </row>
    <row r="3068" spans="1:8">
      <c r="A3068" s="33" t="s">
        <v>16453</v>
      </c>
      <c r="B3068" s="34" t="b">
        <v>1</v>
      </c>
      <c r="C3068" s="33">
        <f t="shared" si="106"/>
        <v>33</v>
      </c>
      <c r="D3068" s="33" t="s">
        <v>1236</v>
      </c>
      <c r="E3068" s="33" t="s">
        <v>16420</v>
      </c>
      <c r="F3068" s="33" t="s">
        <v>16454</v>
      </c>
      <c r="G3068" s="33" t="str">
        <f t="shared" si="107"/>
        <v>전남관정동</v>
      </c>
      <c r="H3068" s="33" t="s">
        <v>12491</v>
      </c>
    </row>
    <row r="3069" spans="1:8">
      <c r="A3069" s="33" t="s">
        <v>16455</v>
      </c>
      <c r="B3069" s="34" t="b">
        <v>1</v>
      </c>
      <c r="C3069" s="33">
        <f t="shared" si="106"/>
        <v>33</v>
      </c>
      <c r="D3069" s="33" t="s">
        <v>1236</v>
      </c>
      <c r="E3069" s="33" t="s">
        <v>16420</v>
      </c>
      <c r="F3069" s="33" t="s">
        <v>16456</v>
      </c>
      <c r="G3069" s="33" t="str">
        <f t="shared" si="107"/>
        <v>전남평산동</v>
      </c>
      <c r="H3069" s="33" t="s">
        <v>12491</v>
      </c>
    </row>
    <row r="3070" spans="1:8">
      <c r="A3070" s="33" t="s">
        <v>16457</v>
      </c>
      <c r="B3070" s="34" t="b">
        <v>1</v>
      </c>
      <c r="C3070" s="33">
        <f t="shared" si="106"/>
        <v>33</v>
      </c>
      <c r="D3070" s="33" t="s">
        <v>1236</v>
      </c>
      <c r="E3070" s="33" t="s">
        <v>16420</v>
      </c>
      <c r="F3070" s="33" t="s">
        <v>16458</v>
      </c>
      <c r="G3070" s="33" t="str">
        <f t="shared" si="107"/>
        <v>전남부덕동</v>
      </c>
      <c r="H3070" s="33" t="s">
        <v>12491</v>
      </c>
    </row>
    <row r="3071" spans="1:8">
      <c r="A3071" s="33" t="s">
        <v>16459</v>
      </c>
      <c r="B3071" s="34" t="b">
        <v>1</v>
      </c>
      <c r="C3071" s="33">
        <f t="shared" si="106"/>
        <v>33</v>
      </c>
      <c r="D3071" s="33" t="s">
        <v>1236</v>
      </c>
      <c r="E3071" s="33" t="s">
        <v>16420</v>
      </c>
      <c r="F3071" s="33" t="s">
        <v>16460</v>
      </c>
      <c r="G3071" s="33" t="str">
        <f t="shared" si="107"/>
        <v>전남이창동</v>
      </c>
      <c r="H3071" s="33" t="s">
        <v>12491</v>
      </c>
    </row>
    <row r="3072" spans="1:8">
      <c r="A3072" s="33" t="s">
        <v>16461</v>
      </c>
      <c r="B3072" s="34" t="b">
        <v>1</v>
      </c>
      <c r="C3072" s="33">
        <f t="shared" si="106"/>
        <v>33</v>
      </c>
      <c r="D3072" s="33" t="s">
        <v>1236</v>
      </c>
      <c r="E3072" s="33" t="s">
        <v>16420</v>
      </c>
      <c r="F3072" s="33" t="s">
        <v>16462</v>
      </c>
      <c r="G3072" s="33" t="str">
        <f t="shared" si="107"/>
        <v>전남대기동</v>
      </c>
      <c r="H3072" s="33" t="s">
        <v>12491</v>
      </c>
    </row>
    <row r="3073" spans="1:8">
      <c r="A3073" s="33" t="s">
        <v>16463</v>
      </c>
      <c r="B3073" s="34" t="b">
        <v>1</v>
      </c>
      <c r="C3073" s="33">
        <f t="shared" si="106"/>
        <v>33</v>
      </c>
      <c r="D3073" s="33" t="s">
        <v>1236</v>
      </c>
      <c r="E3073" s="33" t="s">
        <v>16420</v>
      </c>
      <c r="F3073" s="33" t="s">
        <v>16464</v>
      </c>
      <c r="G3073" s="33" t="str">
        <f t="shared" si="107"/>
        <v>전남운곡동</v>
      </c>
      <c r="H3073" s="33" t="s">
        <v>12491</v>
      </c>
    </row>
    <row r="3074" spans="1:8">
      <c r="A3074" s="33" t="s">
        <v>16465</v>
      </c>
      <c r="B3074" s="34" t="b">
        <v>1</v>
      </c>
      <c r="C3074" s="33">
        <f t="shared" ref="C3074:C3137" si="108">_xlfn.XLOOKUP(D3074,I:I,J:J)</f>
        <v>33</v>
      </c>
      <c r="D3074" s="33" t="s">
        <v>1236</v>
      </c>
      <c r="E3074" s="33" t="s">
        <v>16420</v>
      </c>
      <c r="F3074" s="33" t="s">
        <v>16466</v>
      </c>
      <c r="G3074" s="33" t="str">
        <f t="shared" si="107"/>
        <v>전남동수동</v>
      </c>
      <c r="H3074" s="33" t="s">
        <v>12491</v>
      </c>
    </row>
    <row r="3075" spans="1:8">
      <c r="A3075" s="33" t="s">
        <v>16467</v>
      </c>
      <c r="B3075" s="34" t="b">
        <v>1</v>
      </c>
      <c r="C3075" s="33">
        <f t="shared" si="108"/>
        <v>33</v>
      </c>
      <c r="D3075" s="33" t="s">
        <v>1236</v>
      </c>
      <c r="E3075" s="33" t="s">
        <v>16420</v>
      </c>
      <c r="F3075" s="33" t="s">
        <v>16468</v>
      </c>
      <c r="G3075" s="33" t="str">
        <f t="shared" si="107"/>
        <v>전남오량동</v>
      </c>
      <c r="H3075" s="33" t="s">
        <v>12491</v>
      </c>
    </row>
    <row r="3076" spans="1:8">
      <c r="A3076" s="33" t="s">
        <v>16469</v>
      </c>
      <c r="B3076" s="34" t="b">
        <v>1</v>
      </c>
      <c r="C3076" s="33">
        <f t="shared" si="108"/>
        <v>33</v>
      </c>
      <c r="D3076" s="33" t="s">
        <v>1236</v>
      </c>
      <c r="E3076" s="33" t="s">
        <v>16420</v>
      </c>
      <c r="F3076" s="33" t="s">
        <v>16470</v>
      </c>
      <c r="G3076" s="33" t="str">
        <f t="shared" si="107"/>
        <v>전남진포동</v>
      </c>
      <c r="H3076" s="33" t="s">
        <v>12491</v>
      </c>
    </row>
    <row r="3077" spans="1:8">
      <c r="A3077" s="33" t="s">
        <v>16471</v>
      </c>
      <c r="B3077" s="34" t="b">
        <v>1</v>
      </c>
      <c r="C3077" s="33">
        <f t="shared" si="108"/>
        <v>33</v>
      </c>
      <c r="D3077" s="33" t="s">
        <v>1236</v>
      </c>
      <c r="E3077" s="33" t="s">
        <v>16420</v>
      </c>
      <c r="F3077" s="33" t="s">
        <v>16472</v>
      </c>
      <c r="G3077" s="33" t="str">
        <f t="shared" si="107"/>
        <v>전남빛가람동</v>
      </c>
      <c r="H3077" s="33" t="s">
        <v>12491</v>
      </c>
    </row>
    <row r="3078" spans="1:8">
      <c r="A3078" s="33" t="s">
        <v>16473</v>
      </c>
      <c r="B3078" s="34" t="b">
        <v>1</v>
      </c>
      <c r="C3078" s="33">
        <f t="shared" si="108"/>
        <v>33</v>
      </c>
      <c r="D3078" s="33" t="s">
        <v>1236</v>
      </c>
      <c r="E3078" s="33" t="s">
        <v>16420</v>
      </c>
      <c r="F3078" s="33" t="s">
        <v>16474</v>
      </c>
      <c r="G3078" s="33" t="str">
        <f t="shared" si="107"/>
        <v>전남남평읍</v>
      </c>
      <c r="H3078" s="33" t="s">
        <v>12491</v>
      </c>
    </row>
    <row r="3079" spans="1:8">
      <c r="A3079" s="33" t="s">
        <v>16475</v>
      </c>
      <c r="B3079" s="34" t="b">
        <v>1</v>
      </c>
      <c r="C3079" s="33">
        <f t="shared" si="108"/>
        <v>33</v>
      </c>
      <c r="D3079" s="33" t="s">
        <v>1236</v>
      </c>
      <c r="E3079" s="33" t="s">
        <v>16420</v>
      </c>
      <c r="F3079" s="33" t="s">
        <v>16476</v>
      </c>
      <c r="G3079" s="33" t="str">
        <f t="shared" si="107"/>
        <v>전남세지면</v>
      </c>
      <c r="H3079" s="33" t="s">
        <v>12491</v>
      </c>
    </row>
    <row r="3080" spans="1:8">
      <c r="A3080" s="33" t="s">
        <v>16477</v>
      </c>
      <c r="B3080" s="34" t="b">
        <v>1</v>
      </c>
      <c r="C3080" s="33">
        <f t="shared" si="108"/>
        <v>33</v>
      </c>
      <c r="D3080" s="33" t="s">
        <v>1236</v>
      </c>
      <c r="E3080" s="33" t="s">
        <v>16420</v>
      </c>
      <c r="F3080" s="33" t="s">
        <v>16478</v>
      </c>
      <c r="G3080" s="33" t="str">
        <f t="shared" si="107"/>
        <v>전남왕곡면</v>
      </c>
      <c r="H3080" s="33" t="s">
        <v>12491</v>
      </c>
    </row>
    <row r="3081" spans="1:8">
      <c r="A3081" s="33" t="s">
        <v>16479</v>
      </c>
      <c r="B3081" s="34" t="b">
        <v>1</v>
      </c>
      <c r="C3081" s="33">
        <f t="shared" si="108"/>
        <v>33</v>
      </c>
      <c r="D3081" s="33" t="s">
        <v>1236</v>
      </c>
      <c r="E3081" s="33" t="s">
        <v>16420</v>
      </c>
      <c r="F3081" s="33" t="s">
        <v>16480</v>
      </c>
      <c r="G3081" s="33" t="str">
        <f t="shared" si="107"/>
        <v>전남반남면</v>
      </c>
      <c r="H3081" s="33" t="s">
        <v>12491</v>
      </c>
    </row>
    <row r="3082" spans="1:8">
      <c r="A3082" s="33" t="s">
        <v>16481</v>
      </c>
      <c r="B3082" s="34" t="b">
        <v>1</v>
      </c>
      <c r="C3082" s="33">
        <f t="shared" si="108"/>
        <v>33</v>
      </c>
      <c r="D3082" s="33" t="s">
        <v>1236</v>
      </c>
      <c r="E3082" s="33" t="s">
        <v>16420</v>
      </c>
      <c r="F3082" s="33" t="s">
        <v>16482</v>
      </c>
      <c r="G3082" s="33" t="str">
        <f t="shared" si="107"/>
        <v>전남공산면</v>
      </c>
      <c r="H3082" s="33" t="s">
        <v>12491</v>
      </c>
    </row>
    <row r="3083" spans="1:8">
      <c r="A3083" s="33" t="s">
        <v>16483</v>
      </c>
      <c r="B3083" s="34" t="b">
        <v>1</v>
      </c>
      <c r="C3083" s="33">
        <f t="shared" si="108"/>
        <v>33</v>
      </c>
      <c r="D3083" s="33" t="s">
        <v>1236</v>
      </c>
      <c r="E3083" s="33" t="s">
        <v>16420</v>
      </c>
      <c r="F3083" s="33" t="s">
        <v>16484</v>
      </c>
      <c r="G3083" s="33" t="str">
        <f t="shared" si="107"/>
        <v>전남동강면</v>
      </c>
      <c r="H3083" s="33" t="s">
        <v>12491</v>
      </c>
    </row>
    <row r="3084" spans="1:8">
      <c r="A3084" s="33" t="s">
        <v>16485</v>
      </c>
      <c r="B3084" s="34" t="b">
        <v>1</v>
      </c>
      <c r="C3084" s="33">
        <f t="shared" si="108"/>
        <v>33</v>
      </c>
      <c r="D3084" s="33" t="s">
        <v>1236</v>
      </c>
      <c r="E3084" s="33" t="s">
        <v>16420</v>
      </c>
      <c r="F3084" s="33" t="s">
        <v>16486</v>
      </c>
      <c r="G3084" s="33" t="str">
        <f t="shared" si="107"/>
        <v>전남다시면</v>
      </c>
      <c r="H3084" s="33" t="s">
        <v>12491</v>
      </c>
    </row>
    <row r="3085" spans="1:8">
      <c r="A3085" s="33" t="s">
        <v>16487</v>
      </c>
      <c r="B3085" s="34" t="b">
        <v>1</v>
      </c>
      <c r="C3085" s="33">
        <f t="shared" si="108"/>
        <v>33</v>
      </c>
      <c r="D3085" s="33" t="s">
        <v>1236</v>
      </c>
      <c r="E3085" s="33" t="s">
        <v>16420</v>
      </c>
      <c r="F3085" s="33" t="s">
        <v>16488</v>
      </c>
      <c r="G3085" s="33" t="str">
        <f t="shared" si="107"/>
        <v>전남문평면</v>
      </c>
      <c r="H3085" s="33" t="s">
        <v>12491</v>
      </c>
    </row>
    <row r="3086" spans="1:8">
      <c r="A3086" s="33" t="s">
        <v>16489</v>
      </c>
      <c r="B3086" s="34" t="b">
        <v>1</v>
      </c>
      <c r="C3086" s="33">
        <f t="shared" si="108"/>
        <v>33</v>
      </c>
      <c r="D3086" s="33" t="s">
        <v>1236</v>
      </c>
      <c r="E3086" s="33" t="s">
        <v>16420</v>
      </c>
      <c r="F3086" s="33" t="s">
        <v>16490</v>
      </c>
      <c r="G3086" s="33" t="str">
        <f t="shared" si="107"/>
        <v>전남노안면</v>
      </c>
      <c r="H3086" s="33" t="s">
        <v>12491</v>
      </c>
    </row>
    <row r="3087" spans="1:8">
      <c r="A3087" s="33" t="s">
        <v>16491</v>
      </c>
      <c r="B3087" s="34" t="b">
        <v>1</v>
      </c>
      <c r="C3087" s="33">
        <f t="shared" si="108"/>
        <v>33</v>
      </c>
      <c r="D3087" s="33" t="s">
        <v>1236</v>
      </c>
      <c r="E3087" s="33" t="s">
        <v>16420</v>
      </c>
      <c r="F3087" s="33" t="s">
        <v>16492</v>
      </c>
      <c r="G3087" s="33" t="str">
        <f t="shared" si="107"/>
        <v>전남금천면</v>
      </c>
      <c r="H3087" s="33" t="s">
        <v>12491</v>
      </c>
    </row>
    <row r="3088" spans="1:8">
      <c r="A3088" s="33" t="s">
        <v>16493</v>
      </c>
      <c r="B3088" s="34" t="b">
        <v>1</v>
      </c>
      <c r="C3088" s="33">
        <f t="shared" si="108"/>
        <v>33</v>
      </c>
      <c r="D3088" s="33" t="s">
        <v>1236</v>
      </c>
      <c r="E3088" s="33" t="s">
        <v>16420</v>
      </c>
      <c r="F3088" s="33" t="s">
        <v>16494</v>
      </c>
      <c r="G3088" s="33" t="str">
        <f t="shared" si="107"/>
        <v>전남산포면</v>
      </c>
      <c r="H3088" s="33" t="s">
        <v>12491</v>
      </c>
    </row>
    <row r="3089" spans="1:8">
      <c r="A3089" s="33" t="s">
        <v>16495</v>
      </c>
      <c r="B3089" s="34" t="b">
        <v>1</v>
      </c>
      <c r="C3089" s="33">
        <f t="shared" si="108"/>
        <v>33</v>
      </c>
      <c r="D3089" s="33" t="s">
        <v>1236</v>
      </c>
      <c r="E3089" s="33" t="s">
        <v>16420</v>
      </c>
      <c r="F3089" s="33" t="s">
        <v>16496</v>
      </c>
      <c r="G3089" s="33" t="str">
        <f t="shared" si="107"/>
        <v>전남다도면</v>
      </c>
      <c r="H3089" s="33" t="s">
        <v>12491</v>
      </c>
    </row>
    <row r="3090" spans="1:8">
      <c r="A3090" s="33" t="s">
        <v>16497</v>
      </c>
      <c r="B3090" s="34" t="b">
        <v>1</v>
      </c>
      <c r="C3090" s="33">
        <f t="shared" si="108"/>
        <v>33</v>
      </c>
      <c r="D3090" s="33" t="s">
        <v>1236</v>
      </c>
      <c r="E3090" s="33" t="s">
        <v>16420</v>
      </c>
      <c r="F3090" s="33" t="s">
        <v>16498</v>
      </c>
      <c r="G3090" s="33" t="str">
        <f t="shared" si="107"/>
        <v>전남봉황면</v>
      </c>
      <c r="H3090" s="33" t="s">
        <v>12491</v>
      </c>
    </row>
    <row r="3091" spans="1:8">
      <c r="A3091" s="33" t="s">
        <v>16499</v>
      </c>
      <c r="B3091" s="34" t="b">
        <v>1</v>
      </c>
      <c r="C3091" s="33">
        <f t="shared" si="108"/>
        <v>33</v>
      </c>
      <c r="D3091" s="33" t="s">
        <v>1236</v>
      </c>
      <c r="E3091" s="33" t="s">
        <v>7171</v>
      </c>
      <c r="F3091" s="33" t="s">
        <v>12390</v>
      </c>
      <c r="G3091" s="33" t="str">
        <f t="shared" si="107"/>
        <v>전남황금동</v>
      </c>
      <c r="H3091" s="33" t="s">
        <v>12491</v>
      </c>
    </row>
    <row r="3092" spans="1:8">
      <c r="A3092" s="33" t="s">
        <v>16500</v>
      </c>
      <c r="B3092" s="34" t="b">
        <v>1</v>
      </c>
      <c r="C3092" s="33">
        <f t="shared" si="108"/>
        <v>33</v>
      </c>
      <c r="D3092" s="33" t="s">
        <v>1236</v>
      </c>
      <c r="E3092" s="33" t="s">
        <v>7171</v>
      </c>
      <c r="F3092" s="33" t="s">
        <v>16501</v>
      </c>
      <c r="G3092" s="33" t="str">
        <f t="shared" si="107"/>
        <v>전남황길동</v>
      </c>
      <c r="H3092" s="33" t="s">
        <v>12491</v>
      </c>
    </row>
    <row r="3093" spans="1:8">
      <c r="A3093" s="33" t="s">
        <v>16502</v>
      </c>
      <c r="B3093" s="34" t="b">
        <v>1</v>
      </c>
      <c r="C3093" s="33">
        <f t="shared" si="108"/>
        <v>33</v>
      </c>
      <c r="D3093" s="33" t="s">
        <v>1236</v>
      </c>
      <c r="E3093" s="33" t="s">
        <v>7171</v>
      </c>
      <c r="F3093" s="33" t="s">
        <v>16503</v>
      </c>
      <c r="G3093" s="33" t="str">
        <f t="shared" si="107"/>
        <v>전남도이동</v>
      </c>
      <c r="H3093" s="33" t="s">
        <v>12491</v>
      </c>
    </row>
    <row r="3094" spans="1:8">
      <c r="A3094" s="33" t="s">
        <v>16504</v>
      </c>
      <c r="B3094" s="34" t="b">
        <v>1</v>
      </c>
      <c r="C3094" s="33">
        <f t="shared" si="108"/>
        <v>33</v>
      </c>
      <c r="D3094" s="33" t="s">
        <v>1236</v>
      </c>
      <c r="E3094" s="33" t="s">
        <v>7171</v>
      </c>
      <c r="F3094" s="33" t="s">
        <v>15626</v>
      </c>
      <c r="G3094" s="33" t="str">
        <f t="shared" si="107"/>
        <v>전남성황동</v>
      </c>
      <c r="H3094" s="33" t="s">
        <v>12491</v>
      </c>
    </row>
    <row r="3095" spans="1:8">
      <c r="A3095" s="33" t="s">
        <v>16505</v>
      </c>
      <c r="B3095" s="34" t="b">
        <v>1</v>
      </c>
      <c r="C3095" s="33">
        <f t="shared" si="108"/>
        <v>33</v>
      </c>
      <c r="D3095" s="33" t="s">
        <v>1236</v>
      </c>
      <c r="E3095" s="33" t="s">
        <v>7171</v>
      </c>
      <c r="F3095" s="33" t="s">
        <v>16506</v>
      </c>
      <c r="G3095" s="33" t="str">
        <f t="shared" si="107"/>
        <v>전남중군동</v>
      </c>
      <c r="H3095" s="33" t="s">
        <v>12491</v>
      </c>
    </row>
    <row r="3096" spans="1:8">
      <c r="A3096" s="33" t="s">
        <v>16507</v>
      </c>
      <c r="B3096" s="34" t="b">
        <v>1</v>
      </c>
      <c r="C3096" s="33">
        <f t="shared" si="108"/>
        <v>33</v>
      </c>
      <c r="D3096" s="33" t="s">
        <v>1236</v>
      </c>
      <c r="E3096" s="33" t="s">
        <v>7171</v>
      </c>
      <c r="F3096" s="33" t="s">
        <v>11485</v>
      </c>
      <c r="G3096" s="33" t="str">
        <f t="shared" si="107"/>
        <v>전남중동</v>
      </c>
      <c r="H3096" s="33" t="s">
        <v>12491</v>
      </c>
    </row>
    <row r="3097" spans="1:8">
      <c r="A3097" s="33" t="s">
        <v>16508</v>
      </c>
      <c r="B3097" s="34" t="b">
        <v>1</v>
      </c>
      <c r="C3097" s="33">
        <f t="shared" si="108"/>
        <v>33</v>
      </c>
      <c r="D3097" s="33" t="s">
        <v>1236</v>
      </c>
      <c r="E3097" s="33" t="s">
        <v>7171</v>
      </c>
      <c r="F3097" s="33" t="s">
        <v>16509</v>
      </c>
      <c r="G3097" s="33" t="str">
        <f t="shared" si="107"/>
        <v>전남마동</v>
      </c>
      <c r="H3097" s="33" t="s">
        <v>12491</v>
      </c>
    </row>
    <row r="3098" spans="1:8">
      <c r="A3098" s="33" t="s">
        <v>16510</v>
      </c>
      <c r="B3098" s="34" t="b">
        <v>1</v>
      </c>
      <c r="C3098" s="33">
        <f t="shared" si="108"/>
        <v>33</v>
      </c>
      <c r="D3098" s="33" t="s">
        <v>1236</v>
      </c>
      <c r="E3098" s="33" t="s">
        <v>7171</v>
      </c>
      <c r="F3098" s="33" t="s">
        <v>16511</v>
      </c>
      <c r="G3098" s="33" t="str">
        <f t="shared" si="107"/>
        <v>전남광영동</v>
      </c>
      <c r="H3098" s="33" t="s">
        <v>12491</v>
      </c>
    </row>
    <row r="3099" spans="1:8">
      <c r="A3099" s="33" t="s">
        <v>16512</v>
      </c>
      <c r="B3099" s="34" t="b">
        <v>1</v>
      </c>
      <c r="C3099" s="33">
        <f t="shared" si="108"/>
        <v>33</v>
      </c>
      <c r="D3099" s="33" t="s">
        <v>1236</v>
      </c>
      <c r="E3099" s="33" t="s">
        <v>7171</v>
      </c>
      <c r="F3099" s="33" t="s">
        <v>16513</v>
      </c>
      <c r="G3099" s="33" t="str">
        <f t="shared" si="107"/>
        <v>전남태인동</v>
      </c>
      <c r="H3099" s="33" t="s">
        <v>12491</v>
      </c>
    </row>
    <row r="3100" spans="1:8">
      <c r="A3100" s="33" t="s">
        <v>16514</v>
      </c>
      <c r="B3100" s="34" t="b">
        <v>1</v>
      </c>
      <c r="C3100" s="33">
        <f t="shared" si="108"/>
        <v>33</v>
      </c>
      <c r="D3100" s="33" t="s">
        <v>1236</v>
      </c>
      <c r="E3100" s="33" t="s">
        <v>7171</v>
      </c>
      <c r="F3100" s="33" t="s">
        <v>12372</v>
      </c>
      <c r="G3100" s="33" t="str">
        <f t="shared" si="107"/>
        <v>전남금호동</v>
      </c>
      <c r="H3100" s="33" t="s">
        <v>12491</v>
      </c>
    </row>
    <row r="3101" spans="1:8">
      <c r="A3101" s="33" t="s">
        <v>16515</v>
      </c>
      <c r="B3101" s="34" t="b">
        <v>1</v>
      </c>
      <c r="C3101" s="33">
        <f t="shared" si="108"/>
        <v>33</v>
      </c>
      <c r="D3101" s="33" t="s">
        <v>1236</v>
      </c>
      <c r="E3101" s="33" t="s">
        <v>7171</v>
      </c>
      <c r="F3101" s="33" t="s">
        <v>16516</v>
      </c>
      <c r="G3101" s="33" t="str">
        <f t="shared" si="107"/>
        <v>전남광양읍</v>
      </c>
      <c r="H3101" s="33" t="s">
        <v>12491</v>
      </c>
    </row>
    <row r="3102" spans="1:8">
      <c r="A3102" s="33" t="s">
        <v>16517</v>
      </c>
      <c r="B3102" s="34" t="b">
        <v>1</v>
      </c>
      <c r="C3102" s="33">
        <f t="shared" si="108"/>
        <v>33</v>
      </c>
      <c r="D3102" s="33" t="s">
        <v>1236</v>
      </c>
      <c r="E3102" s="33" t="s">
        <v>7171</v>
      </c>
      <c r="F3102" s="33" t="s">
        <v>16518</v>
      </c>
      <c r="G3102" s="33" t="str">
        <f t="shared" si="107"/>
        <v>전남봉강면</v>
      </c>
      <c r="H3102" s="33" t="s">
        <v>12491</v>
      </c>
    </row>
    <row r="3103" spans="1:8">
      <c r="A3103" s="33" t="s">
        <v>16519</v>
      </c>
      <c r="B3103" s="34" t="b">
        <v>1</v>
      </c>
      <c r="C3103" s="33">
        <f t="shared" si="108"/>
        <v>33</v>
      </c>
      <c r="D3103" s="33" t="s">
        <v>1236</v>
      </c>
      <c r="E3103" s="33" t="s">
        <v>7171</v>
      </c>
      <c r="F3103" s="33" t="s">
        <v>16520</v>
      </c>
      <c r="G3103" s="33" t="str">
        <f t="shared" si="107"/>
        <v>전남옥룡면</v>
      </c>
      <c r="H3103" s="33" t="s">
        <v>12491</v>
      </c>
    </row>
    <row r="3104" spans="1:8">
      <c r="A3104" s="33" t="s">
        <v>16521</v>
      </c>
      <c r="B3104" s="34" t="b">
        <v>1</v>
      </c>
      <c r="C3104" s="33">
        <f t="shared" si="108"/>
        <v>33</v>
      </c>
      <c r="D3104" s="33" t="s">
        <v>1236</v>
      </c>
      <c r="E3104" s="33" t="s">
        <v>7171</v>
      </c>
      <c r="F3104" s="33" t="s">
        <v>16522</v>
      </c>
      <c r="G3104" s="33" t="str">
        <f t="shared" si="107"/>
        <v>전남옥곡면</v>
      </c>
      <c r="H3104" s="33" t="s">
        <v>12491</v>
      </c>
    </row>
    <row r="3105" spans="1:8">
      <c r="A3105" s="33" t="s">
        <v>16523</v>
      </c>
      <c r="B3105" s="34" t="b">
        <v>1</v>
      </c>
      <c r="C3105" s="33">
        <f t="shared" si="108"/>
        <v>33</v>
      </c>
      <c r="D3105" s="33" t="s">
        <v>1236</v>
      </c>
      <c r="E3105" s="33" t="s">
        <v>7171</v>
      </c>
      <c r="F3105" s="33" t="s">
        <v>16524</v>
      </c>
      <c r="G3105" s="33" t="str">
        <f t="shared" si="107"/>
        <v>전남진상면</v>
      </c>
      <c r="H3105" s="33" t="s">
        <v>12491</v>
      </c>
    </row>
    <row r="3106" spans="1:8">
      <c r="A3106" s="33" t="s">
        <v>16525</v>
      </c>
      <c r="B3106" s="34" t="b">
        <v>1</v>
      </c>
      <c r="C3106" s="33">
        <f t="shared" si="108"/>
        <v>33</v>
      </c>
      <c r="D3106" s="33" t="s">
        <v>1236</v>
      </c>
      <c r="E3106" s="33" t="s">
        <v>7171</v>
      </c>
      <c r="F3106" s="33" t="s">
        <v>16526</v>
      </c>
      <c r="G3106" s="33" t="str">
        <f t="shared" si="107"/>
        <v>전남진월면</v>
      </c>
      <c r="H3106" s="33" t="s">
        <v>12491</v>
      </c>
    </row>
    <row r="3107" spans="1:8">
      <c r="A3107" s="33" t="s">
        <v>16527</v>
      </c>
      <c r="B3107" s="34" t="b">
        <v>1</v>
      </c>
      <c r="C3107" s="33">
        <f t="shared" si="108"/>
        <v>33</v>
      </c>
      <c r="D3107" s="33" t="s">
        <v>1236</v>
      </c>
      <c r="E3107" s="33" t="s">
        <v>7171</v>
      </c>
      <c r="F3107" s="33" t="s">
        <v>16528</v>
      </c>
      <c r="G3107" s="33" t="str">
        <f t="shared" si="107"/>
        <v>전남다압면</v>
      </c>
      <c r="H3107" s="33" t="s">
        <v>12491</v>
      </c>
    </row>
    <row r="3108" spans="1:8">
      <c r="A3108" s="33" t="s">
        <v>16529</v>
      </c>
      <c r="B3108" s="34" t="b">
        <v>1</v>
      </c>
      <c r="C3108" s="33">
        <f t="shared" si="108"/>
        <v>33</v>
      </c>
      <c r="D3108" s="33" t="s">
        <v>1236</v>
      </c>
      <c r="E3108" s="33" t="s">
        <v>16530</v>
      </c>
      <c r="F3108" s="33" t="s">
        <v>16531</v>
      </c>
      <c r="G3108" s="33" t="str">
        <f t="shared" si="107"/>
        <v>전남담양읍</v>
      </c>
      <c r="H3108" s="33" t="s">
        <v>12491</v>
      </c>
    </row>
    <row r="3109" spans="1:8">
      <c r="A3109" s="33" t="s">
        <v>16532</v>
      </c>
      <c r="B3109" s="34" t="b">
        <v>1</v>
      </c>
      <c r="C3109" s="33">
        <f t="shared" si="108"/>
        <v>33</v>
      </c>
      <c r="D3109" s="33" t="s">
        <v>1236</v>
      </c>
      <c r="E3109" s="33" t="s">
        <v>16530</v>
      </c>
      <c r="F3109" s="33" t="s">
        <v>16122</v>
      </c>
      <c r="G3109" s="33" t="str">
        <f t="shared" si="107"/>
        <v>전남봉산면</v>
      </c>
      <c r="H3109" s="33" t="s">
        <v>12491</v>
      </c>
    </row>
    <row r="3110" spans="1:8">
      <c r="A3110" s="33" t="s">
        <v>16533</v>
      </c>
      <c r="B3110" s="34" t="b">
        <v>1</v>
      </c>
      <c r="C3110" s="33">
        <f t="shared" si="108"/>
        <v>33</v>
      </c>
      <c r="D3110" s="33" t="s">
        <v>1236</v>
      </c>
      <c r="E3110" s="33" t="s">
        <v>16530</v>
      </c>
      <c r="F3110" s="33" t="s">
        <v>16534</v>
      </c>
      <c r="G3110" s="33" t="str">
        <f t="shared" si="107"/>
        <v>전남고서면</v>
      </c>
      <c r="H3110" s="33" t="s">
        <v>12491</v>
      </c>
    </row>
    <row r="3111" spans="1:8">
      <c r="A3111" s="33" t="s">
        <v>16535</v>
      </c>
      <c r="B3111" s="34" t="b">
        <v>1</v>
      </c>
      <c r="C3111" s="33">
        <f t="shared" si="108"/>
        <v>33</v>
      </c>
      <c r="D3111" s="33" t="s">
        <v>1236</v>
      </c>
      <c r="E3111" s="33" t="s">
        <v>16530</v>
      </c>
      <c r="F3111" s="33" t="s">
        <v>16536</v>
      </c>
      <c r="G3111" s="33" t="str">
        <f t="shared" si="107"/>
        <v>전남가사문학면</v>
      </c>
      <c r="H3111" s="33" t="s">
        <v>12491</v>
      </c>
    </row>
    <row r="3112" spans="1:8">
      <c r="A3112" s="33" t="s">
        <v>16537</v>
      </c>
      <c r="B3112" s="34" t="b">
        <v>1</v>
      </c>
      <c r="C3112" s="33">
        <f t="shared" si="108"/>
        <v>33</v>
      </c>
      <c r="D3112" s="33" t="s">
        <v>1236</v>
      </c>
      <c r="E3112" s="33" t="s">
        <v>16530</v>
      </c>
      <c r="F3112" s="33" t="s">
        <v>16538</v>
      </c>
      <c r="G3112" s="33" t="str">
        <f t="shared" si="107"/>
        <v>전남창평면</v>
      </c>
      <c r="H3112" s="33" t="s">
        <v>12491</v>
      </c>
    </row>
    <row r="3113" spans="1:8">
      <c r="A3113" s="33" t="s">
        <v>16539</v>
      </c>
      <c r="B3113" s="34" t="b">
        <v>1</v>
      </c>
      <c r="C3113" s="33">
        <f t="shared" si="108"/>
        <v>33</v>
      </c>
      <c r="D3113" s="33" t="s">
        <v>1236</v>
      </c>
      <c r="E3113" s="33" t="s">
        <v>16530</v>
      </c>
      <c r="F3113" s="33" t="s">
        <v>14848</v>
      </c>
      <c r="G3113" s="33" t="str">
        <f t="shared" si="107"/>
        <v>전남대덕면</v>
      </c>
      <c r="H3113" s="33" t="s">
        <v>12491</v>
      </c>
    </row>
    <row r="3114" spans="1:8">
      <c r="A3114" s="33" t="s">
        <v>16540</v>
      </c>
      <c r="B3114" s="34" t="b">
        <v>1</v>
      </c>
      <c r="C3114" s="33">
        <f t="shared" si="108"/>
        <v>33</v>
      </c>
      <c r="D3114" s="33" t="s">
        <v>1236</v>
      </c>
      <c r="E3114" s="33" t="s">
        <v>16530</v>
      </c>
      <c r="F3114" s="33" t="s">
        <v>16541</v>
      </c>
      <c r="G3114" s="33" t="str">
        <f t="shared" si="107"/>
        <v>전남무정면</v>
      </c>
      <c r="H3114" s="33" t="s">
        <v>12491</v>
      </c>
    </row>
    <row r="3115" spans="1:8">
      <c r="A3115" s="33" t="s">
        <v>16542</v>
      </c>
      <c r="B3115" s="34" t="b">
        <v>1</v>
      </c>
      <c r="C3115" s="33">
        <f t="shared" si="108"/>
        <v>33</v>
      </c>
      <c r="D3115" s="33" t="s">
        <v>1236</v>
      </c>
      <c r="E3115" s="33" t="s">
        <v>16530</v>
      </c>
      <c r="F3115" s="33" t="s">
        <v>15471</v>
      </c>
      <c r="G3115" s="33" t="str">
        <f t="shared" si="107"/>
        <v>전남금성면</v>
      </c>
      <c r="H3115" s="33" t="s">
        <v>12491</v>
      </c>
    </row>
    <row r="3116" spans="1:8">
      <c r="A3116" s="33" t="s">
        <v>16543</v>
      </c>
      <c r="B3116" s="34" t="b">
        <v>1</v>
      </c>
      <c r="C3116" s="33">
        <f t="shared" si="108"/>
        <v>33</v>
      </c>
      <c r="D3116" s="33" t="s">
        <v>1236</v>
      </c>
      <c r="E3116" s="33" t="s">
        <v>16530</v>
      </c>
      <c r="F3116" s="33" t="s">
        <v>16544</v>
      </c>
      <c r="G3116" s="33" t="str">
        <f t="shared" si="107"/>
        <v>전남용면</v>
      </c>
      <c r="H3116" s="33" t="s">
        <v>12491</v>
      </c>
    </row>
    <row r="3117" spans="1:8">
      <c r="A3117" s="33" t="s">
        <v>16545</v>
      </c>
      <c r="B3117" s="34" t="b">
        <v>1</v>
      </c>
      <c r="C3117" s="33">
        <f t="shared" si="108"/>
        <v>33</v>
      </c>
      <c r="D3117" s="33" t="s">
        <v>1236</v>
      </c>
      <c r="E3117" s="33" t="s">
        <v>16530</v>
      </c>
      <c r="F3117" s="33" t="s">
        <v>16546</v>
      </c>
      <c r="G3117" s="33" t="str">
        <f t="shared" si="107"/>
        <v>전남월산면</v>
      </c>
      <c r="H3117" s="33" t="s">
        <v>12491</v>
      </c>
    </row>
    <row r="3118" spans="1:8">
      <c r="A3118" s="33" t="s">
        <v>16547</v>
      </c>
      <c r="B3118" s="34" t="b">
        <v>1</v>
      </c>
      <c r="C3118" s="33">
        <f t="shared" si="108"/>
        <v>33</v>
      </c>
      <c r="D3118" s="33" t="s">
        <v>1236</v>
      </c>
      <c r="E3118" s="33" t="s">
        <v>16530</v>
      </c>
      <c r="F3118" s="33" t="s">
        <v>16548</v>
      </c>
      <c r="G3118" s="33" t="str">
        <f t="shared" si="107"/>
        <v>전남수북면</v>
      </c>
      <c r="H3118" s="33" t="s">
        <v>12491</v>
      </c>
    </row>
    <row r="3119" spans="1:8">
      <c r="A3119" s="33" t="s">
        <v>16549</v>
      </c>
      <c r="B3119" s="34" t="b">
        <v>1</v>
      </c>
      <c r="C3119" s="33">
        <f t="shared" si="108"/>
        <v>33</v>
      </c>
      <c r="D3119" s="33" t="s">
        <v>1236</v>
      </c>
      <c r="E3119" s="33" t="s">
        <v>16530</v>
      </c>
      <c r="F3119" s="33" t="s">
        <v>16550</v>
      </c>
      <c r="G3119" s="33" t="str">
        <f t="shared" ref="G3119:G3182" si="109">D3119&amp;F3119</f>
        <v>전남대전면</v>
      </c>
      <c r="H3119" s="33" t="s">
        <v>12491</v>
      </c>
    </row>
    <row r="3120" spans="1:8">
      <c r="A3120" s="33" t="s">
        <v>16551</v>
      </c>
      <c r="B3120" s="34" t="b">
        <v>1</v>
      </c>
      <c r="C3120" s="33">
        <f t="shared" si="108"/>
        <v>33</v>
      </c>
      <c r="D3120" s="33" t="s">
        <v>1236</v>
      </c>
      <c r="E3120" s="33" t="s">
        <v>16552</v>
      </c>
      <c r="F3120" s="33" t="s">
        <v>16553</v>
      </c>
      <c r="G3120" s="33" t="str">
        <f t="shared" si="109"/>
        <v>전남곡성읍</v>
      </c>
      <c r="H3120" s="33" t="s">
        <v>12491</v>
      </c>
    </row>
    <row r="3121" spans="1:8">
      <c r="A3121" s="33" t="s">
        <v>16554</v>
      </c>
      <c r="B3121" s="34" t="b">
        <v>1</v>
      </c>
      <c r="C3121" s="33">
        <f t="shared" si="108"/>
        <v>33</v>
      </c>
      <c r="D3121" s="33" t="s">
        <v>1236</v>
      </c>
      <c r="E3121" s="33" t="s">
        <v>16552</v>
      </c>
      <c r="F3121" s="33" t="s">
        <v>16555</v>
      </c>
      <c r="G3121" s="33" t="str">
        <f t="shared" si="109"/>
        <v>전남오곡면</v>
      </c>
      <c r="H3121" s="33" t="s">
        <v>12491</v>
      </c>
    </row>
    <row r="3122" spans="1:8">
      <c r="A3122" s="33" t="s">
        <v>16556</v>
      </c>
      <c r="B3122" s="34" t="b">
        <v>1</v>
      </c>
      <c r="C3122" s="33">
        <f t="shared" si="108"/>
        <v>33</v>
      </c>
      <c r="D3122" s="33" t="s">
        <v>1236</v>
      </c>
      <c r="E3122" s="33" t="s">
        <v>16552</v>
      </c>
      <c r="F3122" s="33" t="s">
        <v>16557</v>
      </c>
      <c r="G3122" s="33" t="str">
        <f t="shared" si="109"/>
        <v>전남삼기면</v>
      </c>
      <c r="H3122" s="33" t="s">
        <v>12491</v>
      </c>
    </row>
    <row r="3123" spans="1:8">
      <c r="A3123" s="33" t="s">
        <v>16558</v>
      </c>
      <c r="B3123" s="34" t="b">
        <v>1</v>
      </c>
      <c r="C3123" s="33">
        <f t="shared" si="108"/>
        <v>33</v>
      </c>
      <c r="D3123" s="33" t="s">
        <v>1236</v>
      </c>
      <c r="E3123" s="33" t="s">
        <v>16552</v>
      </c>
      <c r="F3123" s="33" t="s">
        <v>16559</v>
      </c>
      <c r="G3123" s="33" t="str">
        <f t="shared" si="109"/>
        <v>전남석곡면</v>
      </c>
      <c r="H3123" s="33" t="s">
        <v>12491</v>
      </c>
    </row>
    <row r="3124" spans="1:8">
      <c r="A3124" s="33" t="s">
        <v>16560</v>
      </c>
      <c r="B3124" s="34" t="b">
        <v>1</v>
      </c>
      <c r="C3124" s="33">
        <f t="shared" si="108"/>
        <v>33</v>
      </c>
      <c r="D3124" s="33" t="s">
        <v>1236</v>
      </c>
      <c r="E3124" s="33" t="s">
        <v>16552</v>
      </c>
      <c r="F3124" s="33" t="s">
        <v>16561</v>
      </c>
      <c r="G3124" s="33" t="str">
        <f t="shared" si="109"/>
        <v>전남목사동면</v>
      </c>
      <c r="H3124" s="33" t="s">
        <v>12491</v>
      </c>
    </row>
    <row r="3125" spans="1:8">
      <c r="A3125" s="33" t="s">
        <v>16562</v>
      </c>
      <c r="B3125" s="34" t="b">
        <v>1</v>
      </c>
      <c r="C3125" s="33">
        <f t="shared" si="108"/>
        <v>33</v>
      </c>
      <c r="D3125" s="33" t="s">
        <v>1236</v>
      </c>
      <c r="E3125" s="33" t="s">
        <v>16552</v>
      </c>
      <c r="F3125" s="33" t="s">
        <v>16563</v>
      </c>
      <c r="G3125" s="33" t="str">
        <f t="shared" si="109"/>
        <v>전남죽곡면</v>
      </c>
      <c r="H3125" s="33" t="s">
        <v>12491</v>
      </c>
    </row>
    <row r="3126" spans="1:8">
      <c r="A3126" s="33" t="s">
        <v>16564</v>
      </c>
      <c r="B3126" s="34" t="b">
        <v>1</v>
      </c>
      <c r="C3126" s="33">
        <f t="shared" si="108"/>
        <v>33</v>
      </c>
      <c r="D3126" s="33" t="s">
        <v>1236</v>
      </c>
      <c r="E3126" s="33" t="s">
        <v>16552</v>
      </c>
      <c r="F3126" s="33" t="s">
        <v>16565</v>
      </c>
      <c r="G3126" s="33" t="str">
        <f t="shared" si="109"/>
        <v>전남고달면</v>
      </c>
      <c r="H3126" s="33" t="s">
        <v>12491</v>
      </c>
    </row>
    <row r="3127" spans="1:8">
      <c r="A3127" s="33" t="s">
        <v>16566</v>
      </c>
      <c r="B3127" s="34" t="b">
        <v>1</v>
      </c>
      <c r="C3127" s="33">
        <f t="shared" si="108"/>
        <v>33</v>
      </c>
      <c r="D3127" s="33" t="s">
        <v>1236</v>
      </c>
      <c r="E3127" s="33" t="s">
        <v>16552</v>
      </c>
      <c r="F3127" s="33" t="s">
        <v>16567</v>
      </c>
      <c r="G3127" s="33" t="str">
        <f t="shared" si="109"/>
        <v>전남옥과면</v>
      </c>
      <c r="H3127" s="33" t="s">
        <v>12491</v>
      </c>
    </row>
    <row r="3128" spans="1:8">
      <c r="A3128" s="33" t="s">
        <v>16568</v>
      </c>
      <c r="B3128" s="34" t="b">
        <v>1</v>
      </c>
      <c r="C3128" s="33">
        <f t="shared" si="108"/>
        <v>33</v>
      </c>
      <c r="D3128" s="33" t="s">
        <v>1236</v>
      </c>
      <c r="E3128" s="33" t="s">
        <v>16552</v>
      </c>
      <c r="F3128" s="33" t="s">
        <v>16569</v>
      </c>
      <c r="G3128" s="33" t="str">
        <f t="shared" si="109"/>
        <v>전남입면</v>
      </c>
      <c r="H3128" s="33" t="s">
        <v>12491</v>
      </c>
    </row>
    <row r="3129" spans="1:8">
      <c r="A3129" s="33" t="s">
        <v>16570</v>
      </c>
      <c r="B3129" s="34" t="b">
        <v>1</v>
      </c>
      <c r="C3129" s="33">
        <f t="shared" si="108"/>
        <v>33</v>
      </c>
      <c r="D3129" s="33" t="s">
        <v>1236</v>
      </c>
      <c r="E3129" s="33" t="s">
        <v>16552</v>
      </c>
      <c r="F3129" s="33" t="s">
        <v>16571</v>
      </c>
      <c r="G3129" s="33" t="str">
        <f t="shared" si="109"/>
        <v>전남겸면</v>
      </c>
      <c r="H3129" s="33" t="s">
        <v>12491</v>
      </c>
    </row>
    <row r="3130" spans="1:8">
      <c r="A3130" s="33" t="s">
        <v>16572</v>
      </c>
      <c r="B3130" s="34" t="b">
        <v>1</v>
      </c>
      <c r="C3130" s="33">
        <f t="shared" si="108"/>
        <v>33</v>
      </c>
      <c r="D3130" s="33" t="s">
        <v>1236</v>
      </c>
      <c r="E3130" s="33" t="s">
        <v>16552</v>
      </c>
      <c r="F3130" s="33" t="s">
        <v>16573</v>
      </c>
      <c r="G3130" s="33" t="str">
        <f t="shared" si="109"/>
        <v>전남오산면</v>
      </c>
      <c r="H3130" s="33" t="s">
        <v>12491</v>
      </c>
    </row>
    <row r="3131" spans="1:8">
      <c r="A3131" s="33" t="s">
        <v>16574</v>
      </c>
      <c r="B3131" s="34" t="b">
        <v>1</v>
      </c>
      <c r="C3131" s="33">
        <f t="shared" si="108"/>
        <v>33</v>
      </c>
      <c r="D3131" s="33" t="s">
        <v>1236</v>
      </c>
      <c r="E3131" s="33" t="s">
        <v>16575</v>
      </c>
      <c r="F3131" s="33" t="s">
        <v>16576</v>
      </c>
      <c r="G3131" s="33" t="str">
        <f t="shared" si="109"/>
        <v>전남구례읍</v>
      </c>
      <c r="H3131" s="33" t="s">
        <v>12491</v>
      </c>
    </row>
    <row r="3132" spans="1:8">
      <c r="A3132" s="33" t="s">
        <v>16577</v>
      </c>
      <c r="B3132" s="34" t="b">
        <v>1</v>
      </c>
      <c r="C3132" s="33">
        <f t="shared" si="108"/>
        <v>33</v>
      </c>
      <c r="D3132" s="33" t="s">
        <v>1236</v>
      </c>
      <c r="E3132" s="33" t="s">
        <v>16575</v>
      </c>
      <c r="F3132" s="33" t="s">
        <v>16578</v>
      </c>
      <c r="G3132" s="33" t="str">
        <f t="shared" si="109"/>
        <v>전남문척면</v>
      </c>
      <c r="H3132" s="33" t="s">
        <v>12491</v>
      </c>
    </row>
    <row r="3133" spans="1:8">
      <c r="A3133" s="33" t="s">
        <v>16579</v>
      </c>
      <c r="B3133" s="34" t="b">
        <v>1</v>
      </c>
      <c r="C3133" s="33">
        <f t="shared" si="108"/>
        <v>33</v>
      </c>
      <c r="D3133" s="33" t="s">
        <v>1236</v>
      </c>
      <c r="E3133" s="33" t="s">
        <v>16575</v>
      </c>
      <c r="F3133" s="33" t="s">
        <v>16580</v>
      </c>
      <c r="G3133" s="33" t="str">
        <f t="shared" si="109"/>
        <v>전남간전면</v>
      </c>
      <c r="H3133" s="33" t="s">
        <v>12491</v>
      </c>
    </row>
    <row r="3134" spans="1:8">
      <c r="A3134" s="33" t="s">
        <v>16581</v>
      </c>
      <c r="B3134" s="34" t="b">
        <v>1</v>
      </c>
      <c r="C3134" s="33">
        <f t="shared" si="108"/>
        <v>33</v>
      </c>
      <c r="D3134" s="33" t="s">
        <v>1236</v>
      </c>
      <c r="E3134" s="33" t="s">
        <v>16575</v>
      </c>
      <c r="F3134" s="33" t="s">
        <v>16582</v>
      </c>
      <c r="G3134" s="33" t="str">
        <f t="shared" si="109"/>
        <v>전남토지면</v>
      </c>
      <c r="H3134" s="33" t="s">
        <v>12491</v>
      </c>
    </row>
    <row r="3135" spans="1:8">
      <c r="A3135" s="33" t="s">
        <v>16583</v>
      </c>
      <c r="B3135" s="34" t="b">
        <v>1</v>
      </c>
      <c r="C3135" s="33">
        <f t="shared" si="108"/>
        <v>33</v>
      </c>
      <c r="D3135" s="33" t="s">
        <v>1236</v>
      </c>
      <c r="E3135" s="33" t="s">
        <v>16575</v>
      </c>
      <c r="F3135" s="33" t="s">
        <v>16050</v>
      </c>
      <c r="G3135" s="33" t="str">
        <f t="shared" si="109"/>
        <v>전남마산면</v>
      </c>
      <c r="H3135" s="33" t="s">
        <v>12491</v>
      </c>
    </row>
    <row r="3136" spans="1:8">
      <c r="A3136" s="33" t="s">
        <v>16584</v>
      </c>
      <c r="B3136" s="34" t="b">
        <v>1</v>
      </c>
      <c r="C3136" s="33">
        <f t="shared" si="108"/>
        <v>33</v>
      </c>
      <c r="D3136" s="33" t="s">
        <v>1236</v>
      </c>
      <c r="E3136" s="33" t="s">
        <v>16575</v>
      </c>
      <c r="F3136" s="33" t="s">
        <v>16585</v>
      </c>
      <c r="G3136" s="33" t="str">
        <f t="shared" si="109"/>
        <v>전남광의면</v>
      </c>
      <c r="H3136" s="33" t="s">
        <v>12491</v>
      </c>
    </row>
    <row r="3137" spans="1:8">
      <c r="A3137" s="33" t="s">
        <v>16586</v>
      </c>
      <c r="B3137" s="34" t="b">
        <v>1</v>
      </c>
      <c r="C3137" s="33">
        <f t="shared" si="108"/>
        <v>33</v>
      </c>
      <c r="D3137" s="33" t="s">
        <v>1236</v>
      </c>
      <c r="E3137" s="33" t="s">
        <v>16575</v>
      </c>
      <c r="F3137" s="33" t="s">
        <v>16587</v>
      </c>
      <c r="G3137" s="33" t="str">
        <f t="shared" si="109"/>
        <v>전남용방면</v>
      </c>
      <c r="H3137" s="33" t="s">
        <v>12491</v>
      </c>
    </row>
    <row r="3138" spans="1:8">
      <c r="A3138" s="33" t="s">
        <v>16588</v>
      </c>
      <c r="B3138" s="34" t="b">
        <v>1</v>
      </c>
      <c r="C3138" s="33">
        <f t="shared" ref="C3138:C3201" si="110">_xlfn.XLOOKUP(D3138,I:I,J:J)</f>
        <v>33</v>
      </c>
      <c r="D3138" s="33" t="s">
        <v>1236</v>
      </c>
      <c r="E3138" s="33" t="s">
        <v>16575</v>
      </c>
      <c r="F3138" s="33" t="s">
        <v>16589</v>
      </c>
      <c r="G3138" s="33" t="str">
        <f t="shared" si="109"/>
        <v>전남산동면</v>
      </c>
      <c r="H3138" s="33" t="s">
        <v>12491</v>
      </c>
    </row>
    <row r="3139" spans="1:8">
      <c r="A3139" s="33" t="s">
        <v>16590</v>
      </c>
      <c r="B3139" s="34" t="b">
        <v>1</v>
      </c>
      <c r="C3139" s="33">
        <f t="shared" si="110"/>
        <v>33</v>
      </c>
      <c r="D3139" s="33" t="s">
        <v>1236</v>
      </c>
      <c r="E3139" s="33" t="s">
        <v>16591</v>
      </c>
      <c r="F3139" s="33" t="s">
        <v>16592</v>
      </c>
      <c r="G3139" s="33" t="str">
        <f t="shared" si="109"/>
        <v>전남고흥읍</v>
      </c>
      <c r="H3139" s="33" t="s">
        <v>12491</v>
      </c>
    </row>
    <row r="3140" spans="1:8">
      <c r="A3140" s="33" t="s">
        <v>16593</v>
      </c>
      <c r="B3140" s="34" t="b">
        <v>1</v>
      </c>
      <c r="C3140" s="33">
        <f t="shared" si="110"/>
        <v>33</v>
      </c>
      <c r="D3140" s="33" t="s">
        <v>1236</v>
      </c>
      <c r="E3140" s="33" t="s">
        <v>16591</v>
      </c>
      <c r="F3140" s="33" t="s">
        <v>16594</v>
      </c>
      <c r="G3140" s="33" t="str">
        <f t="shared" si="109"/>
        <v>전남도양읍</v>
      </c>
      <c r="H3140" s="33" t="s">
        <v>12491</v>
      </c>
    </row>
    <row r="3141" spans="1:8">
      <c r="A3141" s="33" t="s">
        <v>16595</v>
      </c>
      <c r="B3141" s="34" t="b">
        <v>1</v>
      </c>
      <c r="C3141" s="33">
        <f t="shared" si="110"/>
        <v>33</v>
      </c>
      <c r="D3141" s="33" t="s">
        <v>1236</v>
      </c>
      <c r="E3141" s="33" t="s">
        <v>16591</v>
      </c>
      <c r="F3141" s="33" t="s">
        <v>16596</v>
      </c>
      <c r="G3141" s="33" t="str">
        <f t="shared" si="109"/>
        <v>전남풍양면</v>
      </c>
      <c r="H3141" s="33" t="s">
        <v>12491</v>
      </c>
    </row>
    <row r="3142" spans="1:8">
      <c r="A3142" s="33" t="s">
        <v>16597</v>
      </c>
      <c r="B3142" s="34" t="b">
        <v>1</v>
      </c>
      <c r="C3142" s="33">
        <f t="shared" si="110"/>
        <v>33</v>
      </c>
      <c r="D3142" s="33" t="s">
        <v>1236</v>
      </c>
      <c r="E3142" s="33" t="s">
        <v>16591</v>
      </c>
      <c r="F3142" s="33" t="s">
        <v>16598</v>
      </c>
      <c r="G3142" s="33" t="str">
        <f t="shared" si="109"/>
        <v>전남도덕면</v>
      </c>
      <c r="H3142" s="33" t="s">
        <v>12491</v>
      </c>
    </row>
    <row r="3143" spans="1:8">
      <c r="A3143" s="33" t="s">
        <v>16599</v>
      </c>
      <c r="B3143" s="34" t="b">
        <v>1</v>
      </c>
      <c r="C3143" s="33">
        <f t="shared" si="110"/>
        <v>33</v>
      </c>
      <c r="D3143" s="33" t="s">
        <v>1236</v>
      </c>
      <c r="E3143" s="33" t="s">
        <v>16591</v>
      </c>
      <c r="F3143" s="33" t="s">
        <v>16600</v>
      </c>
      <c r="G3143" s="33" t="str">
        <f t="shared" si="109"/>
        <v>전남금산면</v>
      </c>
      <c r="H3143" s="33" t="s">
        <v>12491</v>
      </c>
    </row>
    <row r="3144" spans="1:8">
      <c r="A3144" s="33" t="s">
        <v>16601</v>
      </c>
      <c r="B3144" s="34" t="b">
        <v>1</v>
      </c>
      <c r="C3144" s="33">
        <f t="shared" si="110"/>
        <v>33</v>
      </c>
      <c r="D3144" s="33" t="s">
        <v>1236</v>
      </c>
      <c r="E3144" s="33" t="s">
        <v>16591</v>
      </c>
      <c r="F3144" s="33" t="s">
        <v>16602</v>
      </c>
      <c r="G3144" s="33" t="str">
        <f t="shared" si="109"/>
        <v>전남도화면</v>
      </c>
      <c r="H3144" s="33" t="s">
        <v>12491</v>
      </c>
    </row>
    <row r="3145" spans="1:8">
      <c r="A3145" s="33" t="s">
        <v>16603</v>
      </c>
      <c r="B3145" s="34" t="b">
        <v>1</v>
      </c>
      <c r="C3145" s="33">
        <f t="shared" si="110"/>
        <v>33</v>
      </c>
      <c r="D3145" s="33" t="s">
        <v>1236</v>
      </c>
      <c r="E3145" s="33" t="s">
        <v>16591</v>
      </c>
      <c r="F3145" s="33" t="s">
        <v>16604</v>
      </c>
      <c r="G3145" s="33" t="str">
        <f t="shared" si="109"/>
        <v>전남포두면</v>
      </c>
      <c r="H3145" s="33" t="s">
        <v>12491</v>
      </c>
    </row>
    <row r="3146" spans="1:8">
      <c r="A3146" s="33" t="s">
        <v>16605</v>
      </c>
      <c r="B3146" s="34" t="b">
        <v>1</v>
      </c>
      <c r="C3146" s="33">
        <f t="shared" si="110"/>
        <v>33</v>
      </c>
      <c r="D3146" s="33" t="s">
        <v>1236</v>
      </c>
      <c r="E3146" s="33" t="s">
        <v>16591</v>
      </c>
      <c r="F3146" s="33" t="s">
        <v>16606</v>
      </c>
      <c r="G3146" s="33" t="str">
        <f t="shared" si="109"/>
        <v>전남봉래면</v>
      </c>
      <c r="H3146" s="33" t="s">
        <v>12491</v>
      </c>
    </row>
    <row r="3147" spans="1:8">
      <c r="A3147" s="33" t="s">
        <v>16607</v>
      </c>
      <c r="B3147" s="34" t="b">
        <v>1</v>
      </c>
      <c r="C3147" s="33">
        <f t="shared" si="110"/>
        <v>33</v>
      </c>
      <c r="D3147" s="33" t="s">
        <v>1236</v>
      </c>
      <c r="E3147" s="33" t="s">
        <v>16591</v>
      </c>
      <c r="F3147" s="33" t="s">
        <v>16608</v>
      </c>
      <c r="G3147" s="33" t="str">
        <f t="shared" si="109"/>
        <v>전남점암면</v>
      </c>
      <c r="H3147" s="33" t="s">
        <v>12491</v>
      </c>
    </row>
    <row r="3148" spans="1:8">
      <c r="A3148" s="33" t="s">
        <v>16609</v>
      </c>
      <c r="B3148" s="34" t="b">
        <v>1</v>
      </c>
      <c r="C3148" s="33">
        <f t="shared" si="110"/>
        <v>33</v>
      </c>
      <c r="D3148" s="33" t="s">
        <v>1236</v>
      </c>
      <c r="E3148" s="33" t="s">
        <v>16591</v>
      </c>
      <c r="F3148" s="33" t="s">
        <v>16610</v>
      </c>
      <c r="G3148" s="33" t="str">
        <f t="shared" si="109"/>
        <v>전남과역면</v>
      </c>
      <c r="H3148" s="33" t="s">
        <v>12491</v>
      </c>
    </row>
    <row r="3149" spans="1:8">
      <c r="A3149" s="33" t="s">
        <v>16611</v>
      </c>
      <c r="B3149" s="34" t="b">
        <v>1</v>
      </c>
      <c r="C3149" s="33">
        <f t="shared" si="110"/>
        <v>33</v>
      </c>
      <c r="D3149" s="33" t="s">
        <v>1236</v>
      </c>
      <c r="E3149" s="33" t="s">
        <v>16591</v>
      </c>
      <c r="F3149" s="33" t="s">
        <v>16079</v>
      </c>
      <c r="G3149" s="33" t="str">
        <f t="shared" si="109"/>
        <v>전남남양면</v>
      </c>
      <c r="H3149" s="33" t="s">
        <v>12491</v>
      </c>
    </row>
    <row r="3150" spans="1:8">
      <c r="A3150" s="33" t="s">
        <v>16612</v>
      </c>
      <c r="B3150" s="34" t="b">
        <v>1</v>
      </c>
      <c r="C3150" s="33">
        <f t="shared" si="110"/>
        <v>33</v>
      </c>
      <c r="D3150" s="33" t="s">
        <v>1236</v>
      </c>
      <c r="E3150" s="33" t="s">
        <v>16591</v>
      </c>
      <c r="F3150" s="33" t="s">
        <v>16484</v>
      </c>
      <c r="G3150" s="33" t="str">
        <f t="shared" si="109"/>
        <v>전남동강면</v>
      </c>
      <c r="H3150" s="33" t="s">
        <v>12491</v>
      </c>
    </row>
    <row r="3151" spans="1:8">
      <c r="A3151" s="33" t="s">
        <v>16613</v>
      </c>
      <c r="B3151" s="34" t="b">
        <v>1</v>
      </c>
      <c r="C3151" s="33">
        <f t="shared" si="110"/>
        <v>33</v>
      </c>
      <c r="D3151" s="33" t="s">
        <v>1236</v>
      </c>
      <c r="E3151" s="33" t="s">
        <v>16591</v>
      </c>
      <c r="F3151" s="33" t="s">
        <v>16614</v>
      </c>
      <c r="G3151" s="33" t="str">
        <f t="shared" si="109"/>
        <v>전남대서면</v>
      </c>
      <c r="H3151" s="33" t="s">
        <v>12491</v>
      </c>
    </row>
    <row r="3152" spans="1:8">
      <c r="A3152" s="33" t="s">
        <v>16615</v>
      </c>
      <c r="B3152" s="34" t="b">
        <v>1</v>
      </c>
      <c r="C3152" s="33">
        <f t="shared" si="110"/>
        <v>33</v>
      </c>
      <c r="D3152" s="33" t="s">
        <v>1236</v>
      </c>
      <c r="E3152" s="33" t="s">
        <v>16591</v>
      </c>
      <c r="F3152" s="33" t="s">
        <v>16616</v>
      </c>
      <c r="G3152" s="33" t="str">
        <f t="shared" si="109"/>
        <v>전남두원면</v>
      </c>
      <c r="H3152" s="33" t="s">
        <v>12491</v>
      </c>
    </row>
    <row r="3153" spans="1:8">
      <c r="A3153" s="33" t="s">
        <v>16617</v>
      </c>
      <c r="B3153" s="34" t="b">
        <v>1</v>
      </c>
      <c r="C3153" s="33">
        <f t="shared" si="110"/>
        <v>33</v>
      </c>
      <c r="D3153" s="33" t="s">
        <v>1236</v>
      </c>
      <c r="E3153" s="33" t="s">
        <v>16591</v>
      </c>
      <c r="F3153" s="33" t="s">
        <v>16618</v>
      </c>
      <c r="G3153" s="33" t="str">
        <f t="shared" si="109"/>
        <v>전남영남면</v>
      </c>
      <c r="H3153" s="33" t="s">
        <v>12491</v>
      </c>
    </row>
    <row r="3154" spans="1:8">
      <c r="A3154" s="33" t="s">
        <v>16619</v>
      </c>
      <c r="B3154" s="34" t="b">
        <v>1</v>
      </c>
      <c r="C3154" s="33">
        <f t="shared" si="110"/>
        <v>33</v>
      </c>
      <c r="D3154" s="33" t="s">
        <v>1236</v>
      </c>
      <c r="E3154" s="33" t="s">
        <v>16591</v>
      </c>
      <c r="F3154" s="33" t="s">
        <v>16620</v>
      </c>
      <c r="G3154" s="33" t="str">
        <f t="shared" si="109"/>
        <v>전남동일면</v>
      </c>
      <c r="H3154" s="33" t="s">
        <v>12491</v>
      </c>
    </row>
    <row r="3155" spans="1:8">
      <c r="A3155" s="33" t="s">
        <v>16621</v>
      </c>
      <c r="B3155" s="34" t="b">
        <v>1</v>
      </c>
      <c r="C3155" s="33">
        <f t="shared" si="110"/>
        <v>33</v>
      </c>
      <c r="D3155" s="33" t="s">
        <v>1236</v>
      </c>
      <c r="E3155" s="33" t="s">
        <v>16622</v>
      </c>
      <c r="F3155" s="33" t="s">
        <v>16623</v>
      </c>
      <c r="G3155" s="33" t="str">
        <f t="shared" si="109"/>
        <v>전남보성읍</v>
      </c>
      <c r="H3155" s="33" t="s">
        <v>12491</v>
      </c>
    </row>
    <row r="3156" spans="1:8">
      <c r="A3156" s="33" t="s">
        <v>16624</v>
      </c>
      <c r="B3156" s="34" t="b">
        <v>1</v>
      </c>
      <c r="C3156" s="33">
        <f t="shared" si="110"/>
        <v>33</v>
      </c>
      <c r="D3156" s="33" t="s">
        <v>1236</v>
      </c>
      <c r="E3156" s="33" t="s">
        <v>16622</v>
      </c>
      <c r="F3156" s="33" t="s">
        <v>16625</v>
      </c>
      <c r="G3156" s="33" t="str">
        <f t="shared" si="109"/>
        <v>전남벌교읍</v>
      </c>
      <c r="H3156" s="33" t="s">
        <v>12491</v>
      </c>
    </row>
    <row r="3157" spans="1:8">
      <c r="A3157" s="33" t="s">
        <v>16626</v>
      </c>
      <c r="B3157" s="34" t="b">
        <v>1</v>
      </c>
      <c r="C3157" s="33">
        <f t="shared" si="110"/>
        <v>33</v>
      </c>
      <c r="D3157" s="33" t="s">
        <v>1236</v>
      </c>
      <c r="E3157" s="33" t="s">
        <v>16622</v>
      </c>
      <c r="F3157" s="33" t="s">
        <v>16627</v>
      </c>
      <c r="G3157" s="33" t="str">
        <f t="shared" si="109"/>
        <v>전남노동면</v>
      </c>
      <c r="H3157" s="33" t="s">
        <v>12491</v>
      </c>
    </row>
    <row r="3158" spans="1:8">
      <c r="A3158" s="33" t="s">
        <v>16628</v>
      </c>
      <c r="B3158" s="34" t="b">
        <v>1</v>
      </c>
      <c r="C3158" s="33">
        <f t="shared" si="110"/>
        <v>33</v>
      </c>
      <c r="D3158" s="33" t="s">
        <v>1236</v>
      </c>
      <c r="E3158" s="33" t="s">
        <v>16622</v>
      </c>
      <c r="F3158" s="33" t="s">
        <v>16629</v>
      </c>
      <c r="G3158" s="33" t="str">
        <f t="shared" si="109"/>
        <v>전남미력면</v>
      </c>
      <c r="H3158" s="33" t="s">
        <v>12491</v>
      </c>
    </row>
    <row r="3159" spans="1:8">
      <c r="A3159" s="33" t="s">
        <v>16630</v>
      </c>
      <c r="B3159" s="34" t="b">
        <v>1</v>
      </c>
      <c r="C3159" s="33">
        <f t="shared" si="110"/>
        <v>33</v>
      </c>
      <c r="D3159" s="33" t="s">
        <v>1236</v>
      </c>
      <c r="E3159" s="33" t="s">
        <v>16622</v>
      </c>
      <c r="F3159" s="33" t="s">
        <v>16631</v>
      </c>
      <c r="G3159" s="33" t="str">
        <f t="shared" si="109"/>
        <v>전남겸백면</v>
      </c>
      <c r="H3159" s="33" t="s">
        <v>12491</v>
      </c>
    </row>
    <row r="3160" spans="1:8">
      <c r="A3160" s="33" t="s">
        <v>16632</v>
      </c>
      <c r="B3160" s="34" t="b">
        <v>1</v>
      </c>
      <c r="C3160" s="33">
        <f t="shared" si="110"/>
        <v>33</v>
      </c>
      <c r="D3160" s="33" t="s">
        <v>1236</v>
      </c>
      <c r="E3160" s="33" t="s">
        <v>16622</v>
      </c>
      <c r="F3160" s="33" t="s">
        <v>16633</v>
      </c>
      <c r="G3160" s="33" t="str">
        <f t="shared" si="109"/>
        <v>전남율어면</v>
      </c>
      <c r="H3160" s="33" t="s">
        <v>12491</v>
      </c>
    </row>
    <row r="3161" spans="1:8">
      <c r="A3161" s="33" t="s">
        <v>16634</v>
      </c>
      <c r="B3161" s="34" t="b">
        <v>1</v>
      </c>
      <c r="C3161" s="33">
        <f t="shared" si="110"/>
        <v>33</v>
      </c>
      <c r="D3161" s="33" t="s">
        <v>1236</v>
      </c>
      <c r="E3161" s="33" t="s">
        <v>16622</v>
      </c>
      <c r="F3161" s="33" t="s">
        <v>16635</v>
      </c>
      <c r="G3161" s="33" t="str">
        <f t="shared" si="109"/>
        <v>전남복내면</v>
      </c>
      <c r="H3161" s="33" t="s">
        <v>12491</v>
      </c>
    </row>
    <row r="3162" spans="1:8">
      <c r="A3162" s="33" t="s">
        <v>16636</v>
      </c>
      <c r="B3162" s="34" t="b">
        <v>1</v>
      </c>
      <c r="C3162" s="33">
        <f t="shared" si="110"/>
        <v>33</v>
      </c>
      <c r="D3162" s="33" t="s">
        <v>1236</v>
      </c>
      <c r="E3162" s="33" t="s">
        <v>16622</v>
      </c>
      <c r="F3162" s="33" t="s">
        <v>16637</v>
      </c>
      <c r="G3162" s="33" t="str">
        <f t="shared" si="109"/>
        <v>전남문덕면</v>
      </c>
      <c r="H3162" s="33" t="s">
        <v>12491</v>
      </c>
    </row>
    <row r="3163" spans="1:8">
      <c r="A3163" s="33" t="s">
        <v>16638</v>
      </c>
      <c r="B3163" s="34" t="b">
        <v>1</v>
      </c>
      <c r="C3163" s="33">
        <f t="shared" si="110"/>
        <v>33</v>
      </c>
      <c r="D3163" s="33" t="s">
        <v>1236</v>
      </c>
      <c r="E3163" s="33" t="s">
        <v>16622</v>
      </c>
      <c r="F3163" s="33" t="s">
        <v>16639</v>
      </c>
      <c r="G3163" s="33" t="str">
        <f t="shared" si="109"/>
        <v>전남조성면</v>
      </c>
      <c r="H3163" s="33" t="s">
        <v>12491</v>
      </c>
    </row>
    <row r="3164" spans="1:8">
      <c r="A3164" s="33" t="s">
        <v>16640</v>
      </c>
      <c r="B3164" s="34" t="b">
        <v>1</v>
      </c>
      <c r="C3164" s="33">
        <f t="shared" si="110"/>
        <v>33</v>
      </c>
      <c r="D3164" s="33" t="s">
        <v>1236</v>
      </c>
      <c r="E3164" s="33" t="s">
        <v>16622</v>
      </c>
      <c r="F3164" s="33" t="s">
        <v>16641</v>
      </c>
      <c r="G3164" s="33" t="str">
        <f t="shared" si="109"/>
        <v>전남득량면</v>
      </c>
      <c r="H3164" s="33" t="s">
        <v>12491</v>
      </c>
    </row>
    <row r="3165" spans="1:8">
      <c r="A3165" s="33" t="s">
        <v>16642</v>
      </c>
      <c r="B3165" s="34" t="b">
        <v>1</v>
      </c>
      <c r="C3165" s="33">
        <f t="shared" si="110"/>
        <v>33</v>
      </c>
      <c r="D3165" s="33" t="s">
        <v>1236</v>
      </c>
      <c r="E3165" s="33" t="s">
        <v>16622</v>
      </c>
      <c r="F3165" s="33" t="s">
        <v>16643</v>
      </c>
      <c r="G3165" s="33" t="str">
        <f t="shared" si="109"/>
        <v>전남회천면</v>
      </c>
      <c r="H3165" s="33" t="s">
        <v>12491</v>
      </c>
    </row>
    <row r="3166" spans="1:8">
      <c r="A3166" s="33" t="s">
        <v>16644</v>
      </c>
      <c r="B3166" s="34" t="b">
        <v>1</v>
      </c>
      <c r="C3166" s="33">
        <f t="shared" si="110"/>
        <v>33</v>
      </c>
      <c r="D3166" s="33" t="s">
        <v>1236</v>
      </c>
      <c r="E3166" s="33" t="s">
        <v>16622</v>
      </c>
      <c r="F3166" s="33" t="s">
        <v>16645</v>
      </c>
      <c r="G3166" s="33" t="str">
        <f t="shared" si="109"/>
        <v>전남웅치면</v>
      </c>
      <c r="H3166" s="33" t="s">
        <v>12491</v>
      </c>
    </row>
    <row r="3167" spans="1:8">
      <c r="A3167" s="33" t="s">
        <v>16646</v>
      </c>
      <c r="B3167" s="34" t="b">
        <v>1</v>
      </c>
      <c r="C3167" s="33">
        <f t="shared" si="110"/>
        <v>33</v>
      </c>
      <c r="D3167" s="33" t="s">
        <v>1236</v>
      </c>
      <c r="E3167" s="33" t="s">
        <v>16647</v>
      </c>
      <c r="F3167" s="33" t="s">
        <v>16648</v>
      </c>
      <c r="G3167" s="33" t="str">
        <f t="shared" si="109"/>
        <v>전남화순읍</v>
      </c>
      <c r="H3167" s="33" t="s">
        <v>12491</v>
      </c>
    </row>
    <row r="3168" spans="1:8">
      <c r="A3168" s="33" t="s">
        <v>16649</v>
      </c>
      <c r="B3168" s="34" t="b">
        <v>1</v>
      </c>
      <c r="C3168" s="33">
        <f t="shared" si="110"/>
        <v>33</v>
      </c>
      <c r="D3168" s="33" t="s">
        <v>1236</v>
      </c>
      <c r="E3168" s="33" t="s">
        <v>16647</v>
      </c>
      <c r="F3168" s="33" t="s">
        <v>16650</v>
      </c>
      <c r="G3168" s="33" t="str">
        <f t="shared" si="109"/>
        <v>전남한천면</v>
      </c>
      <c r="H3168" s="33" t="s">
        <v>12491</v>
      </c>
    </row>
    <row r="3169" spans="1:8">
      <c r="A3169" s="33" t="s">
        <v>16651</v>
      </c>
      <c r="B3169" s="34" t="b">
        <v>1</v>
      </c>
      <c r="C3169" s="33">
        <f t="shared" si="110"/>
        <v>33</v>
      </c>
      <c r="D3169" s="33" t="s">
        <v>1236</v>
      </c>
      <c r="E3169" s="33" t="s">
        <v>16647</v>
      </c>
      <c r="F3169" s="33" t="s">
        <v>16652</v>
      </c>
      <c r="G3169" s="33" t="str">
        <f t="shared" si="109"/>
        <v>전남춘양면</v>
      </c>
      <c r="H3169" s="33" t="s">
        <v>12491</v>
      </c>
    </row>
    <row r="3170" spans="1:8">
      <c r="A3170" s="33" t="s">
        <v>16653</v>
      </c>
      <c r="B3170" s="34" t="b">
        <v>1</v>
      </c>
      <c r="C3170" s="33">
        <f t="shared" si="110"/>
        <v>33</v>
      </c>
      <c r="D3170" s="33" t="s">
        <v>1236</v>
      </c>
      <c r="E3170" s="33" t="s">
        <v>16647</v>
      </c>
      <c r="F3170" s="33" t="s">
        <v>15473</v>
      </c>
      <c r="G3170" s="33" t="str">
        <f t="shared" si="109"/>
        <v>전남청풍면</v>
      </c>
      <c r="H3170" s="33" t="s">
        <v>12491</v>
      </c>
    </row>
    <row r="3171" spans="1:8">
      <c r="A3171" s="33" t="s">
        <v>16654</v>
      </c>
      <c r="B3171" s="34" t="b">
        <v>1</v>
      </c>
      <c r="C3171" s="33">
        <f t="shared" si="110"/>
        <v>33</v>
      </c>
      <c r="D3171" s="33" t="s">
        <v>1236</v>
      </c>
      <c r="E3171" s="33" t="s">
        <v>16647</v>
      </c>
      <c r="F3171" s="33" t="s">
        <v>16655</v>
      </c>
      <c r="G3171" s="33" t="str">
        <f t="shared" si="109"/>
        <v>전남이양면</v>
      </c>
      <c r="H3171" s="33" t="s">
        <v>12491</v>
      </c>
    </row>
    <row r="3172" spans="1:8">
      <c r="A3172" s="33" t="s">
        <v>16656</v>
      </c>
      <c r="B3172" s="34" t="b">
        <v>1</v>
      </c>
      <c r="C3172" s="33">
        <f t="shared" si="110"/>
        <v>33</v>
      </c>
      <c r="D3172" s="33" t="s">
        <v>1236</v>
      </c>
      <c r="E3172" s="33" t="s">
        <v>16647</v>
      </c>
      <c r="F3172" s="33" t="s">
        <v>16657</v>
      </c>
      <c r="G3172" s="33" t="str">
        <f t="shared" si="109"/>
        <v>전남능주면</v>
      </c>
      <c r="H3172" s="33" t="s">
        <v>12491</v>
      </c>
    </row>
    <row r="3173" spans="1:8">
      <c r="A3173" s="33" t="s">
        <v>16658</v>
      </c>
      <c r="B3173" s="34" t="b">
        <v>1</v>
      </c>
      <c r="C3173" s="33">
        <f t="shared" si="110"/>
        <v>33</v>
      </c>
      <c r="D3173" s="33" t="s">
        <v>1236</v>
      </c>
      <c r="E3173" s="33" t="s">
        <v>16647</v>
      </c>
      <c r="F3173" s="33" t="s">
        <v>16659</v>
      </c>
      <c r="G3173" s="33" t="str">
        <f t="shared" si="109"/>
        <v>전남도곡면</v>
      </c>
      <c r="H3173" s="33" t="s">
        <v>12491</v>
      </c>
    </row>
    <row r="3174" spans="1:8">
      <c r="A3174" s="33" t="s">
        <v>16660</v>
      </c>
      <c r="B3174" s="34" t="b">
        <v>1</v>
      </c>
      <c r="C3174" s="33">
        <f t="shared" si="110"/>
        <v>33</v>
      </c>
      <c r="D3174" s="33" t="s">
        <v>1236</v>
      </c>
      <c r="E3174" s="33" t="s">
        <v>16647</v>
      </c>
      <c r="F3174" s="33" t="s">
        <v>16661</v>
      </c>
      <c r="G3174" s="33" t="str">
        <f t="shared" si="109"/>
        <v>전남도암면</v>
      </c>
      <c r="H3174" s="33" t="s">
        <v>12491</v>
      </c>
    </row>
    <row r="3175" spans="1:8">
      <c r="A3175" s="33" t="s">
        <v>16662</v>
      </c>
      <c r="B3175" s="34" t="b">
        <v>1</v>
      </c>
      <c r="C3175" s="33">
        <f t="shared" si="110"/>
        <v>33</v>
      </c>
      <c r="D3175" s="33" t="s">
        <v>1236</v>
      </c>
      <c r="E3175" s="33" t="s">
        <v>16647</v>
      </c>
      <c r="F3175" s="33" t="s">
        <v>16663</v>
      </c>
      <c r="G3175" s="33" t="str">
        <f t="shared" si="109"/>
        <v>전남이서면</v>
      </c>
      <c r="H3175" s="33" t="s">
        <v>12491</v>
      </c>
    </row>
    <row r="3176" spans="1:8">
      <c r="A3176" s="33" t="s">
        <v>16664</v>
      </c>
      <c r="B3176" s="34" t="b">
        <v>1</v>
      </c>
      <c r="C3176" s="33">
        <f t="shared" si="110"/>
        <v>33</v>
      </c>
      <c r="D3176" s="33" t="s">
        <v>1236</v>
      </c>
      <c r="E3176" s="33" t="s">
        <v>16647</v>
      </c>
      <c r="F3176" s="33" t="s">
        <v>16665</v>
      </c>
      <c r="G3176" s="33" t="str">
        <f t="shared" si="109"/>
        <v>전남백아면</v>
      </c>
      <c r="H3176" s="33" t="s">
        <v>12491</v>
      </c>
    </row>
    <row r="3177" spans="1:8">
      <c r="A3177" s="33" t="s">
        <v>16666</v>
      </c>
      <c r="B3177" s="34" t="b">
        <v>1</v>
      </c>
      <c r="C3177" s="33">
        <f t="shared" si="110"/>
        <v>33</v>
      </c>
      <c r="D3177" s="33" t="s">
        <v>1236</v>
      </c>
      <c r="E3177" s="33" t="s">
        <v>16647</v>
      </c>
      <c r="F3177" s="33" t="s">
        <v>16667</v>
      </c>
      <c r="G3177" s="33" t="str">
        <f t="shared" si="109"/>
        <v>전남동복면</v>
      </c>
      <c r="H3177" s="33" t="s">
        <v>12491</v>
      </c>
    </row>
    <row r="3178" spans="1:8">
      <c r="A3178" s="33" t="s">
        <v>16668</v>
      </c>
      <c r="B3178" s="34" t="b">
        <v>1</v>
      </c>
      <c r="C3178" s="33">
        <f t="shared" si="110"/>
        <v>33</v>
      </c>
      <c r="D3178" s="33" t="s">
        <v>1236</v>
      </c>
      <c r="E3178" s="33" t="s">
        <v>16647</v>
      </c>
      <c r="F3178" s="33" t="s">
        <v>16669</v>
      </c>
      <c r="G3178" s="33" t="str">
        <f t="shared" si="109"/>
        <v>전남사평면</v>
      </c>
      <c r="H3178" s="33" t="s">
        <v>12491</v>
      </c>
    </row>
    <row r="3179" spans="1:8">
      <c r="A3179" s="33" t="s">
        <v>16670</v>
      </c>
      <c r="B3179" s="34" t="b">
        <v>1</v>
      </c>
      <c r="C3179" s="33">
        <f t="shared" si="110"/>
        <v>33</v>
      </c>
      <c r="D3179" s="33" t="s">
        <v>1236</v>
      </c>
      <c r="E3179" s="33" t="s">
        <v>16647</v>
      </c>
      <c r="F3179" s="33" t="s">
        <v>15670</v>
      </c>
      <c r="G3179" s="33" t="str">
        <f t="shared" si="109"/>
        <v>전남동면</v>
      </c>
      <c r="H3179" s="33" t="s">
        <v>12491</v>
      </c>
    </row>
    <row r="3180" spans="1:8">
      <c r="A3180" s="33" t="s">
        <v>16671</v>
      </c>
      <c r="B3180" s="34" t="b">
        <v>1</v>
      </c>
      <c r="C3180" s="33">
        <f t="shared" si="110"/>
        <v>33</v>
      </c>
      <c r="D3180" s="33" t="s">
        <v>1236</v>
      </c>
      <c r="E3180" s="33" t="s">
        <v>16672</v>
      </c>
      <c r="F3180" s="33" t="s">
        <v>16673</v>
      </c>
      <c r="G3180" s="33" t="str">
        <f t="shared" si="109"/>
        <v>전남장흥읍</v>
      </c>
      <c r="H3180" s="33" t="s">
        <v>12491</v>
      </c>
    </row>
    <row r="3181" spans="1:8">
      <c r="A3181" s="33" t="s">
        <v>16674</v>
      </c>
      <c r="B3181" s="34" t="b">
        <v>1</v>
      </c>
      <c r="C3181" s="33">
        <f t="shared" si="110"/>
        <v>33</v>
      </c>
      <c r="D3181" s="33" t="s">
        <v>1236</v>
      </c>
      <c r="E3181" s="33" t="s">
        <v>16672</v>
      </c>
      <c r="F3181" s="33" t="s">
        <v>16675</v>
      </c>
      <c r="G3181" s="33" t="str">
        <f t="shared" si="109"/>
        <v>전남관산읍</v>
      </c>
      <c r="H3181" s="33" t="s">
        <v>12491</v>
      </c>
    </row>
    <row r="3182" spans="1:8">
      <c r="A3182" s="33" t="s">
        <v>16676</v>
      </c>
      <c r="B3182" s="34" t="b">
        <v>1</v>
      </c>
      <c r="C3182" s="33">
        <f t="shared" si="110"/>
        <v>33</v>
      </c>
      <c r="D3182" s="33" t="s">
        <v>1236</v>
      </c>
      <c r="E3182" s="33" t="s">
        <v>16672</v>
      </c>
      <c r="F3182" s="33" t="s">
        <v>16677</v>
      </c>
      <c r="G3182" s="33" t="str">
        <f t="shared" si="109"/>
        <v>전남대덕읍</v>
      </c>
      <c r="H3182" s="33" t="s">
        <v>12491</v>
      </c>
    </row>
    <row r="3183" spans="1:8">
      <c r="A3183" s="33" t="s">
        <v>16678</v>
      </c>
      <c r="B3183" s="34" t="b">
        <v>1</v>
      </c>
      <c r="C3183" s="33">
        <f t="shared" si="110"/>
        <v>33</v>
      </c>
      <c r="D3183" s="33" t="s">
        <v>1236</v>
      </c>
      <c r="E3183" s="33" t="s">
        <v>16672</v>
      </c>
      <c r="F3183" s="33" t="s">
        <v>15528</v>
      </c>
      <c r="G3183" s="33" t="str">
        <f t="shared" ref="G3183:G3246" si="111">D3183&amp;F3183</f>
        <v>전남용산면</v>
      </c>
      <c r="H3183" s="33" t="s">
        <v>12491</v>
      </c>
    </row>
    <row r="3184" spans="1:8">
      <c r="A3184" s="33" t="s">
        <v>16679</v>
      </c>
      <c r="B3184" s="34" t="b">
        <v>1</v>
      </c>
      <c r="C3184" s="33">
        <f t="shared" si="110"/>
        <v>33</v>
      </c>
      <c r="D3184" s="33" t="s">
        <v>1236</v>
      </c>
      <c r="E3184" s="33" t="s">
        <v>16672</v>
      </c>
      <c r="F3184" s="33" t="s">
        <v>16680</v>
      </c>
      <c r="G3184" s="33" t="str">
        <f t="shared" si="111"/>
        <v>전남안양면</v>
      </c>
      <c r="H3184" s="33" t="s">
        <v>12491</v>
      </c>
    </row>
    <row r="3185" spans="1:8">
      <c r="A3185" s="33" t="s">
        <v>16681</v>
      </c>
      <c r="B3185" s="34" t="b">
        <v>1</v>
      </c>
      <c r="C3185" s="33">
        <f t="shared" si="110"/>
        <v>33</v>
      </c>
      <c r="D3185" s="33" t="s">
        <v>1236</v>
      </c>
      <c r="E3185" s="33" t="s">
        <v>16672</v>
      </c>
      <c r="F3185" s="33" t="s">
        <v>16682</v>
      </c>
      <c r="G3185" s="33" t="str">
        <f t="shared" si="111"/>
        <v>전남장동면</v>
      </c>
      <c r="H3185" s="33" t="s">
        <v>12491</v>
      </c>
    </row>
    <row r="3186" spans="1:8">
      <c r="A3186" s="33" t="s">
        <v>16683</v>
      </c>
      <c r="B3186" s="34" t="b">
        <v>1</v>
      </c>
      <c r="C3186" s="33">
        <f t="shared" si="110"/>
        <v>33</v>
      </c>
      <c r="D3186" s="33" t="s">
        <v>1236</v>
      </c>
      <c r="E3186" s="33" t="s">
        <v>16672</v>
      </c>
      <c r="F3186" s="33" t="s">
        <v>16077</v>
      </c>
      <c r="G3186" s="33" t="str">
        <f t="shared" si="111"/>
        <v>전남장평면</v>
      </c>
      <c r="H3186" s="33" t="s">
        <v>12491</v>
      </c>
    </row>
    <row r="3187" spans="1:8">
      <c r="A3187" s="33" t="s">
        <v>16684</v>
      </c>
      <c r="B3187" s="34" t="b">
        <v>1</v>
      </c>
      <c r="C3187" s="33">
        <f t="shared" si="110"/>
        <v>33</v>
      </c>
      <c r="D3187" s="33" t="s">
        <v>1236</v>
      </c>
      <c r="E3187" s="33" t="s">
        <v>16672</v>
      </c>
      <c r="F3187" s="33" t="s">
        <v>16685</v>
      </c>
      <c r="G3187" s="33" t="str">
        <f t="shared" si="111"/>
        <v>전남유치면</v>
      </c>
      <c r="H3187" s="33" t="s">
        <v>12491</v>
      </c>
    </row>
    <row r="3188" spans="1:8">
      <c r="A3188" s="33" t="s">
        <v>16686</v>
      </c>
      <c r="B3188" s="34" t="b">
        <v>1</v>
      </c>
      <c r="C3188" s="33">
        <f t="shared" si="110"/>
        <v>33</v>
      </c>
      <c r="D3188" s="33" t="s">
        <v>1236</v>
      </c>
      <c r="E3188" s="33" t="s">
        <v>16672</v>
      </c>
      <c r="F3188" s="33" t="s">
        <v>16687</v>
      </c>
      <c r="G3188" s="33" t="str">
        <f t="shared" si="111"/>
        <v>전남부산면</v>
      </c>
      <c r="H3188" s="33" t="s">
        <v>12491</v>
      </c>
    </row>
    <row r="3189" spans="1:8">
      <c r="A3189" s="33" t="s">
        <v>16688</v>
      </c>
      <c r="B3189" s="34" t="b">
        <v>1</v>
      </c>
      <c r="C3189" s="33">
        <f t="shared" si="110"/>
        <v>33</v>
      </c>
      <c r="D3189" s="33" t="s">
        <v>1236</v>
      </c>
      <c r="E3189" s="33" t="s">
        <v>16672</v>
      </c>
      <c r="F3189" s="33" t="s">
        <v>16689</v>
      </c>
      <c r="G3189" s="33" t="str">
        <f t="shared" si="111"/>
        <v>전남회진면</v>
      </c>
      <c r="H3189" s="33" t="s">
        <v>12491</v>
      </c>
    </row>
    <row r="3190" spans="1:8">
      <c r="A3190" s="33" t="s">
        <v>16690</v>
      </c>
      <c r="B3190" s="34" t="b">
        <v>1</v>
      </c>
      <c r="C3190" s="33">
        <f t="shared" si="110"/>
        <v>33</v>
      </c>
      <c r="D3190" s="33" t="s">
        <v>1236</v>
      </c>
      <c r="E3190" s="33" t="s">
        <v>16691</v>
      </c>
      <c r="F3190" s="33" t="s">
        <v>16692</v>
      </c>
      <c r="G3190" s="33" t="str">
        <f t="shared" si="111"/>
        <v>전남강진읍</v>
      </c>
      <c r="H3190" s="33" t="s">
        <v>12491</v>
      </c>
    </row>
    <row r="3191" spans="1:8">
      <c r="A3191" s="33" t="s">
        <v>16693</v>
      </c>
      <c r="B3191" s="34" t="b">
        <v>1</v>
      </c>
      <c r="C3191" s="33">
        <f t="shared" si="110"/>
        <v>33</v>
      </c>
      <c r="D3191" s="33" t="s">
        <v>1236</v>
      </c>
      <c r="E3191" s="33" t="s">
        <v>16691</v>
      </c>
      <c r="F3191" s="33" t="s">
        <v>16694</v>
      </c>
      <c r="G3191" s="33" t="str">
        <f t="shared" si="111"/>
        <v>전남군동면</v>
      </c>
      <c r="H3191" s="33" t="s">
        <v>12491</v>
      </c>
    </row>
    <row r="3192" spans="1:8">
      <c r="A3192" s="33" t="s">
        <v>16695</v>
      </c>
      <c r="B3192" s="34" t="b">
        <v>1</v>
      </c>
      <c r="C3192" s="33">
        <f t="shared" si="110"/>
        <v>33</v>
      </c>
      <c r="D3192" s="33" t="s">
        <v>1236</v>
      </c>
      <c r="E3192" s="33" t="s">
        <v>16691</v>
      </c>
      <c r="F3192" s="33" t="s">
        <v>16696</v>
      </c>
      <c r="G3192" s="33" t="str">
        <f t="shared" si="111"/>
        <v>전남칠량면</v>
      </c>
      <c r="H3192" s="33" t="s">
        <v>12491</v>
      </c>
    </row>
    <row r="3193" spans="1:8">
      <c r="A3193" s="33" t="s">
        <v>16697</v>
      </c>
      <c r="B3193" s="34" t="b">
        <v>1</v>
      </c>
      <c r="C3193" s="33">
        <f t="shared" si="110"/>
        <v>33</v>
      </c>
      <c r="D3193" s="33" t="s">
        <v>1236</v>
      </c>
      <c r="E3193" s="33" t="s">
        <v>16691</v>
      </c>
      <c r="F3193" s="33" t="s">
        <v>16698</v>
      </c>
      <c r="G3193" s="33" t="str">
        <f t="shared" si="111"/>
        <v>전남대구면</v>
      </c>
      <c r="H3193" s="33" t="s">
        <v>12491</v>
      </c>
    </row>
    <row r="3194" spans="1:8">
      <c r="A3194" s="33" t="s">
        <v>16699</v>
      </c>
      <c r="B3194" s="34" t="b">
        <v>1</v>
      </c>
      <c r="C3194" s="33">
        <f t="shared" si="110"/>
        <v>33</v>
      </c>
      <c r="D3194" s="33" t="s">
        <v>1236</v>
      </c>
      <c r="E3194" s="33" t="s">
        <v>16691</v>
      </c>
      <c r="F3194" s="33" t="s">
        <v>16661</v>
      </c>
      <c r="G3194" s="33" t="str">
        <f t="shared" si="111"/>
        <v>전남도암면</v>
      </c>
      <c r="H3194" s="33" t="s">
        <v>12491</v>
      </c>
    </row>
    <row r="3195" spans="1:8">
      <c r="A3195" s="33" t="s">
        <v>16700</v>
      </c>
      <c r="B3195" s="34" t="b">
        <v>1</v>
      </c>
      <c r="C3195" s="33">
        <f t="shared" si="110"/>
        <v>33</v>
      </c>
      <c r="D3195" s="33" t="s">
        <v>1236</v>
      </c>
      <c r="E3195" s="33" t="s">
        <v>16691</v>
      </c>
      <c r="F3195" s="33" t="s">
        <v>16701</v>
      </c>
      <c r="G3195" s="33" t="str">
        <f t="shared" si="111"/>
        <v>전남신전면</v>
      </c>
      <c r="H3195" s="33" t="s">
        <v>12491</v>
      </c>
    </row>
    <row r="3196" spans="1:8">
      <c r="A3196" s="33" t="s">
        <v>16702</v>
      </c>
      <c r="B3196" s="34" t="b">
        <v>1</v>
      </c>
      <c r="C3196" s="33">
        <f t="shared" si="110"/>
        <v>33</v>
      </c>
      <c r="D3196" s="33" t="s">
        <v>1236</v>
      </c>
      <c r="E3196" s="33" t="s">
        <v>16691</v>
      </c>
      <c r="F3196" s="33" t="s">
        <v>16703</v>
      </c>
      <c r="G3196" s="33" t="str">
        <f t="shared" si="111"/>
        <v>전남성전면</v>
      </c>
      <c r="H3196" s="33" t="s">
        <v>12491</v>
      </c>
    </row>
    <row r="3197" spans="1:8">
      <c r="A3197" s="33" t="s">
        <v>16704</v>
      </c>
      <c r="B3197" s="34" t="b">
        <v>1</v>
      </c>
      <c r="C3197" s="33">
        <f t="shared" si="110"/>
        <v>33</v>
      </c>
      <c r="D3197" s="33" t="s">
        <v>1236</v>
      </c>
      <c r="E3197" s="33" t="s">
        <v>16691</v>
      </c>
      <c r="F3197" s="33" t="s">
        <v>16705</v>
      </c>
      <c r="G3197" s="33" t="str">
        <f t="shared" si="111"/>
        <v>전남작천면</v>
      </c>
      <c r="H3197" s="33" t="s">
        <v>12491</v>
      </c>
    </row>
    <row r="3198" spans="1:8">
      <c r="A3198" s="33" t="s">
        <v>16706</v>
      </c>
      <c r="B3198" s="34" t="b">
        <v>1</v>
      </c>
      <c r="C3198" s="33">
        <f t="shared" si="110"/>
        <v>33</v>
      </c>
      <c r="D3198" s="33" t="s">
        <v>1236</v>
      </c>
      <c r="E3198" s="33" t="s">
        <v>16691</v>
      </c>
      <c r="F3198" s="33" t="s">
        <v>16707</v>
      </c>
      <c r="G3198" s="33" t="str">
        <f t="shared" si="111"/>
        <v>전남병영면</v>
      </c>
      <c r="H3198" s="33" t="s">
        <v>12491</v>
      </c>
    </row>
    <row r="3199" spans="1:8">
      <c r="A3199" s="33" t="s">
        <v>16708</v>
      </c>
      <c r="B3199" s="34" t="b">
        <v>1</v>
      </c>
      <c r="C3199" s="33">
        <f t="shared" si="110"/>
        <v>33</v>
      </c>
      <c r="D3199" s="33" t="s">
        <v>1236</v>
      </c>
      <c r="E3199" s="33" t="s">
        <v>16691</v>
      </c>
      <c r="F3199" s="33" t="s">
        <v>16709</v>
      </c>
      <c r="G3199" s="33" t="str">
        <f t="shared" si="111"/>
        <v>전남옴천면</v>
      </c>
      <c r="H3199" s="33" t="s">
        <v>12491</v>
      </c>
    </row>
    <row r="3200" spans="1:8">
      <c r="A3200" s="33" t="s">
        <v>16710</v>
      </c>
      <c r="B3200" s="34" t="b">
        <v>1</v>
      </c>
      <c r="C3200" s="33">
        <f t="shared" si="110"/>
        <v>33</v>
      </c>
      <c r="D3200" s="33" t="s">
        <v>1236</v>
      </c>
      <c r="E3200" s="33" t="s">
        <v>16691</v>
      </c>
      <c r="F3200" s="33" t="s">
        <v>16711</v>
      </c>
      <c r="G3200" s="33" t="str">
        <f t="shared" si="111"/>
        <v>전남마량면</v>
      </c>
      <c r="H3200" s="33" t="s">
        <v>12491</v>
      </c>
    </row>
    <row r="3201" spans="1:8">
      <c r="A3201" s="33" t="s">
        <v>16712</v>
      </c>
      <c r="B3201" s="34" t="b">
        <v>1</v>
      </c>
      <c r="C3201" s="33">
        <f t="shared" si="110"/>
        <v>33</v>
      </c>
      <c r="D3201" s="33" t="s">
        <v>1236</v>
      </c>
      <c r="E3201" s="33" t="s">
        <v>16713</v>
      </c>
      <c r="F3201" s="33" t="s">
        <v>16714</v>
      </c>
      <c r="G3201" s="33" t="str">
        <f t="shared" si="111"/>
        <v>전남해남읍</v>
      </c>
      <c r="H3201" s="33" t="s">
        <v>12491</v>
      </c>
    </row>
    <row r="3202" spans="1:8">
      <c r="A3202" s="33" t="s">
        <v>16715</v>
      </c>
      <c r="B3202" s="34" t="b">
        <v>1</v>
      </c>
      <c r="C3202" s="33">
        <f t="shared" ref="C3202:C3265" si="112">_xlfn.XLOOKUP(D3202,I:I,J:J)</f>
        <v>33</v>
      </c>
      <c r="D3202" s="33" t="s">
        <v>1236</v>
      </c>
      <c r="E3202" s="33" t="s">
        <v>16713</v>
      </c>
      <c r="F3202" s="33" t="s">
        <v>12777</v>
      </c>
      <c r="G3202" s="33" t="str">
        <f t="shared" si="111"/>
        <v>전남삼산면</v>
      </c>
      <c r="H3202" s="33" t="s">
        <v>12491</v>
      </c>
    </row>
    <row r="3203" spans="1:8">
      <c r="A3203" s="33" t="s">
        <v>16716</v>
      </c>
      <c r="B3203" s="34" t="b">
        <v>1</v>
      </c>
      <c r="C3203" s="33">
        <f t="shared" si="112"/>
        <v>33</v>
      </c>
      <c r="D3203" s="33" t="s">
        <v>1236</v>
      </c>
      <c r="E3203" s="33" t="s">
        <v>16713</v>
      </c>
      <c r="F3203" s="33" t="s">
        <v>16717</v>
      </c>
      <c r="G3203" s="33" t="str">
        <f t="shared" si="111"/>
        <v>전남화산면</v>
      </c>
      <c r="H3203" s="33" t="s">
        <v>12491</v>
      </c>
    </row>
    <row r="3204" spans="1:8">
      <c r="A3204" s="33" t="s">
        <v>16718</v>
      </c>
      <c r="B3204" s="34" t="b">
        <v>1</v>
      </c>
      <c r="C3204" s="33">
        <f t="shared" si="112"/>
        <v>33</v>
      </c>
      <c r="D3204" s="33" t="s">
        <v>1236</v>
      </c>
      <c r="E3204" s="33" t="s">
        <v>16713</v>
      </c>
      <c r="F3204" s="33" t="s">
        <v>16719</v>
      </c>
      <c r="G3204" s="33" t="str">
        <f t="shared" si="111"/>
        <v>전남현산면</v>
      </c>
      <c r="H3204" s="33" t="s">
        <v>12491</v>
      </c>
    </row>
    <row r="3205" spans="1:8">
      <c r="A3205" s="33" t="s">
        <v>16720</v>
      </c>
      <c r="B3205" s="34" t="b">
        <v>1</v>
      </c>
      <c r="C3205" s="33">
        <f t="shared" si="112"/>
        <v>33</v>
      </c>
      <c r="D3205" s="33" t="s">
        <v>1236</v>
      </c>
      <c r="E3205" s="33" t="s">
        <v>16713</v>
      </c>
      <c r="F3205" s="33" t="s">
        <v>16721</v>
      </c>
      <c r="G3205" s="33" t="str">
        <f t="shared" si="111"/>
        <v>전남송지면</v>
      </c>
      <c r="H3205" s="33" t="s">
        <v>12491</v>
      </c>
    </row>
    <row r="3206" spans="1:8">
      <c r="A3206" s="33" t="s">
        <v>16722</v>
      </c>
      <c r="B3206" s="34" t="b">
        <v>1</v>
      </c>
      <c r="C3206" s="33">
        <f t="shared" si="112"/>
        <v>33</v>
      </c>
      <c r="D3206" s="33" t="s">
        <v>1236</v>
      </c>
      <c r="E3206" s="33" t="s">
        <v>16713</v>
      </c>
      <c r="F3206" s="33" t="s">
        <v>16723</v>
      </c>
      <c r="G3206" s="33" t="str">
        <f t="shared" si="111"/>
        <v>전남북평면</v>
      </c>
      <c r="H3206" s="33" t="s">
        <v>12491</v>
      </c>
    </row>
    <row r="3207" spans="1:8">
      <c r="A3207" s="33" t="s">
        <v>16724</v>
      </c>
      <c r="B3207" s="34" t="b">
        <v>1</v>
      </c>
      <c r="C3207" s="33">
        <f t="shared" si="112"/>
        <v>33</v>
      </c>
      <c r="D3207" s="33" t="s">
        <v>1236</v>
      </c>
      <c r="E3207" s="33" t="s">
        <v>16713</v>
      </c>
      <c r="F3207" s="33" t="s">
        <v>16725</v>
      </c>
      <c r="G3207" s="33" t="str">
        <f t="shared" si="111"/>
        <v>전남북일면</v>
      </c>
      <c r="H3207" s="33" t="s">
        <v>12491</v>
      </c>
    </row>
    <row r="3208" spans="1:8">
      <c r="A3208" s="33" t="s">
        <v>16726</v>
      </c>
      <c r="B3208" s="34" t="b">
        <v>1</v>
      </c>
      <c r="C3208" s="33">
        <f t="shared" si="112"/>
        <v>33</v>
      </c>
      <c r="D3208" s="33" t="s">
        <v>1236</v>
      </c>
      <c r="E3208" s="33" t="s">
        <v>16713</v>
      </c>
      <c r="F3208" s="33" t="s">
        <v>15178</v>
      </c>
      <c r="G3208" s="33" t="str">
        <f t="shared" si="111"/>
        <v>전남옥천면</v>
      </c>
      <c r="H3208" s="33" t="s">
        <v>12491</v>
      </c>
    </row>
    <row r="3209" spans="1:8">
      <c r="A3209" s="33" t="s">
        <v>16727</v>
      </c>
      <c r="B3209" s="34" t="b">
        <v>1</v>
      </c>
      <c r="C3209" s="33">
        <f t="shared" si="112"/>
        <v>33</v>
      </c>
      <c r="D3209" s="33" t="s">
        <v>1236</v>
      </c>
      <c r="E3209" s="33" t="s">
        <v>16713</v>
      </c>
      <c r="F3209" s="33" t="s">
        <v>16728</v>
      </c>
      <c r="G3209" s="33" t="str">
        <f t="shared" si="111"/>
        <v>전남계곡면</v>
      </c>
      <c r="H3209" s="33" t="s">
        <v>12491</v>
      </c>
    </row>
    <row r="3210" spans="1:8">
      <c r="A3210" s="33" t="s">
        <v>16729</v>
      </c>
      <c r="B3210" s="34" t="b">
        <v>1</v>
      </c>
      <c r="C3210" s="33">
        <f t="shared" si="112"/>
        <v>33</v>
      </c>
      <c r="D3210" s="33" t="s">
        <v>1236</v>
      </c>
      <c r="E3210" s="33" t="s">
        <v>16713</v>
      </c>
      <c r="F3210" s="33" t="s">
        <v>16050</v>
      </c>
      <c r="G3210" s="33" t="str">
        <f t="shared" si="111"/>
        <v>전남마산면</v>
      </c>
      <c r="H3210" s="33" t="s">
        <v>12491</v>
      </c>
    </row>
    <row r="3211" spans="1:8">
      <c r="A3211" s="33" t="s">
        <v>16730</v>
      </c>
      <c r="B3211" s="34" t="b">
        <v>1</v>
      </c>
      <c r="C3211" s="33">
        <f t="shared" si="112"/>
        <v>33</v>
      </c>
      <c r="D3211" s="33" t="s">
        <v>1236</v>
      </c>
      <c r="E3211" s="33" t="s">
        <v>16713</v>
      </c>
      <c r="F3211" s="33" t="s">
        <v>16731</v>
      </c>
      <c r="G3211" s="33" t="str">
        <f t="shared" si="111"/>
        <v>전남황산면</v>
      </c>
      <c r="H3211" s="33" t="s">
        <v>12491</v>
      </c>
    </row>
    <row r="3212" spans="1:8">
      <c r="A3212" s="33" t="s">
        <v>16732</v>
      </c>
      <c r="B3212" s="34" t="b">
        <v>1</v>
      </c>
      <c r="C3212" s="33">
        <f t="shared" si="112"/>
        <v>33</v>
      </c>
      <c r="D3212" s="33" t="s">
        <v>1236</v>
      </c>
      <c r="E3212" s="33" t="s">
        <v>16713</v>
      </c>
      <c r="F3212" s="33" t="s">
        <v>16733</v>
      </c>
      <c r="G3212" s="33" t="str">
        <f t="shared" si="111"/>
        <v>전남산이면</v>
      </c>
      <c r="H3212" s="33" t="s">
        <v>12491</v>
      </c>
    </row>
    <row r="3213" spans="1:8">
      <c r="A3213" s="33" t="s">
        <v>16734</v>
      </c>
      <c r="B3213" s="34" t="b">
        <v>1</v>
      </c>
      <c r="C3213" s="33">
        <f t="shared" si="112"/>
        <v>33</v>
      </c>
      <c r="D3213" s="33" t="s">
        <v>1236</v>
      </c>
      <c r="E3213" s="33" t="s">
        <v>16713</v>
      </c>
      <c r="F3213" s="33" t="s">
        <v>16735</v>
      </c>
      <c r="G3213" s="33" t="str">
        <f t="shared" si="111"/>
        <v>전남문내면</v>
      </c>
      <c r="H3213" s="33" t="s">
        <v>12491</v>
      </c>
    </row>
    <row r="3214" spans="1:8">
      <c r="A3214" s="33" t="s">
        <v>16736</v>
      </c>
      <c r="B3214" s="34" t="b">
        <v>1</v>
      </c>
      <c r="C3214" s="33">
        <f t="shared" si="112"/>
        <v>33</v>
      </c>
      <c r="D3214" s="33" t="s">
        <v>1236</v>
      </c>
      <c r="E3214" s="33" t="s">
        <v>16713</v>
      </c>
      <c r="F3214" s="33" t="s">
        <v>16737</v>
      </c>
      <c r="G3214" s="33" t="str">
        <f t="shared" si="111"/>
        <v>전남화원면</v>
      </c>
      <c r="H3214" s="33" t="s">
        <v>12491</v>
      </c>
    </row>
    <row r="3215" spans="1:8">
      <c r="A3215" s="33" t="s">
        <v>16738</v>
      </c>
      <c r="B3215" s="34" t="b">
        <v>1</v>
      </c>
      <c r="C3215" s="33">
        <f t="shared" si="112"/>
        <v>33</v>
      </c>
      <c r="D3215" s="33" t="s">
        <v>1236</v>
      </c>
      <c r="E3215" s="33" t="s">
        <v>16739</v>
      </c>
      <c r="F3215" s="33" t="s">
        <v>16740</v>
      </c>
      <c r="G3215" s="33" t="str">
        <f t="shared" si="111"/>
        <v>전남영암읍</v>
      </c>
      <c r="H3215" s="33" t="s">
        <v>12491</v>
      </c>
    </row>
    <row r="3216" spans="1:8">
      <c r="A3216" s="33" t="s">
        <v>16741</v>
      </c>
      <c r="B3216" s="34" t="b">
        <v>1</v>
      </c>
      <c r="C3216" s="33">
        <f t="shared" si="112"/>
        <v>33</v>
      </c>
      <c r="D3216" s="33" t="s">
        <v>1236</v>
      </c>
      <c r="E3216" s="33" t="s">
        <v>16739</v>
      </c>
      <c r="F3216" s="33" t="s">
        <v>16742</v>
      </c>
      <c r="G3216" s="33" t="str">
        <f t="shared" si="111"/>
        <v>전남삼호읍</v>
      </c>
      <c r="H3216" s="33" t="s">
        <v>12491</v>
      </c>
    </row>
    <row r="3217" spans="1:8">
      <c r="A3217" s="33" t="s">
        <v>16743</v>
      </c>
      <c r="B3217" s="34" t="b">
        <v>1</v>
      </c>
      <c r="C3217" s="33">
        <f t="shared" si="112"/>
        <v>33</v>
      </c>
      <c r="D3217" s="33" t="s">
        <v>1236</v>
      </c>
      <c r="E3217" s="33" t="s">
        <v>16739</v>
      </c>
      <c r="F3217" s="33" t="s">
        <v>16744</v>
      </c>
      <c r="G3217" s="33" t="str">
        <f t="shared" si="111"/>
        <v>전남덕진면</v>
      </c>
      <c r="H3217" s="33" t="s">
        <v>12491</v>
      </c>
    </row>
    <row r="3218" spans="1:8">
      <c r="A3218" s="33" t="s">
        <v>16745</v>
      </c>
      <c r="B3218" s="34" t="b">
        <v>1</v>
      </c>
      <c r="C3218" s="33">
        <f t="shared" si="112"/>
        <v>33</v>
      </c>
      <c r="D3218" s="33" t="s">
        <v>1236</v>
      </c>
      <c r="E3218" s="33" t="s">
        <v>16739</v>
      </c>
      <c r="F3218" s="33" t="s">
        <v>16746</v>
      </c>
      <c r="G3218" s="33" t="str">
        <f t="shared" si="111"/>
        <v>전남금정면</v>
      </c>
      <c r="H3218" s="33" t="s">
        <v>12491</v>
      </c>
    </row>
    <row r="3219" spans="1:8">
      <c r="A3219" s="33" t="s">
        <v>16747</v>
      </c>
      <c r="B3219" s="34" t="b">
        <v>1</v>
      </c>
      <c r="C3219" s="33">
        <f t="shared" si="112"/>
        <v>33</v>
      </c>
      <c r="D3219" s="33" t="s">
        <v>1236</v>
      </c>
      <c r="E3219" s="33" t="s">
        <v>16739</v>
      </c>
      <c r="F3219" s="33" t="s">
        <v>15060</v>
      </c>
      <c r="G3219" s="33" t="str">
        <f t="shared" si="111"/>
        <v>전남신북면</v>
      </c>
      <c r="H3219" s="33" t="s">
        <v>12491</v>
      </c>
    </row>
    <row r="3220" spans="1:8">
      <c r="A3220" s="33" t="s">
        <v>16748</v>
      </c>
      <c r="B3220" s="34" t="b">
        <v>1</v>
      </c>
      <c r="C3220" s="33">
        <f t="shared" si="112"/>
        <v>33</v>
      </c>
      <c r="D3220" s="33" t="s">
        <v>1236</v>
      </c>
      <c r="E3220" s="33" t="s">
        <v>16739</v>
      </c>
      <c r="F3220" s="33" t="s">
        <v>16749</v>
      </c>
      <c r="G3220" s="33" t="str">
        <f t="shared" si="111"/>
        <v>전남시종면</v>
      </c>
      <c r="H3220" s="33" t="s">
        <v>12491</v>
      </c>
    </row>
    <row r="3221" spans="1:8">
      <c r="A3221" s="33" t="s">
        <v>16750</v>
      </c>
      <c r="B3221" s="34" t="b">
        <v>1</v>
      </c>
      <c r="C3221" s="33">
        <f t="shared" si="112"/>
        <v>33</v>
      </c>
      <c r="D3221" s="33" t="s">
        <v>1236</v>
      </c>
      <c r="E3221" s="33" t="s">
        <v>16739</v>
      </c>
      <c r="F3221" s="33" t="s">
        <v>16751</v>
      </c>
      <c r="G3221" s="33" t="str">
        <f t="shared" si="111"/>
        <v>전남도포면</v>
      </c>
      <c r="H3221" s="33" t="s">
        <v>12491</v>
      </c>
    </row>
    <row r="3222" spans="1:8">
      <c r="A3222" s="33" t="s">
        <v>16752</v>
      </c>
      <c r="B3222" s="34" t="b">
        <v>1</v>
      </c>
      <c r="C3222" s="33">
        <f t="shared" si="112"/>
        <v>33</v>
      </c>
      <c r="D3222" s="33" t="s">
        <v>1236</v>
      </c>
      <c r="E3222" s="33" t="s">
        <v>16739</v>
      </c>
      <c r="F3222" s="33" t="s">
        <v>15521</v>
      </c>
      <c r="G3222" s="33" t="str">
        <f t="shared" si="111"/>
        <v>전남군서면</v>
      </c>
      <c r="H3222" s="33" t="s">
        <v>12491</v>
      </c>
    </row>
    <row r="3223" spans="1:8">
      <c r="A3223" s="33" t="s">
        <v>16753</v>
      </c>
      <c r="B3223" s="34" t="b">
        <v>1</v>
      </c>
      <c r="C3223" s="33">
        <f t="shared" si="112"/>
        <v>33</v>
      </c>
      <c r="D3223" s="33" t="s">
        <v>1236</v>
      </c>
      <c r="E3223" s="33" t="s">
        <v>16739</v>
      </c>
      <c r="F3223" s="33" t="s">
        <v>16754</v>
      </c>
      <c r="G3223" s="33" t="str">
        <f t="shared" si="111"/>
        <v>전남서호면</v>
      </c>
      <c r="H3223" s="33" t="s">
        <v>12491</v>
      </c>
    </row>
    <row r="3224" spans="1:8">
      <c r="A3224" s="33" t="s">
        <v>16755</v>
      </c>
      <c r="B3224" s="34" t="b">
        <v>1</v>
      </c>
      <c r="C3224" s="33">
        <f t="shared" si="112"/>
        <v>33</v>
      </c>
      <c r="D3224" s="33" t="s">
        <v>1236</v>
      </c>
      <c r="E3224" s="33" t="s">
        <v>16739</v>
      </c>
      <c r="F3224" s="33" t="s">
        <v>15542</v>
      </c>
      <c r="G3224" s="33" t="str">
        <f t="shared" si="111"/>
        <v>전남학산면</v>
      </c>
      <c r="H3224" s="33" t="s">
        <v>12491</v>
      </c>
    </row>
    <row r="3225" spans="1:8">
      <c r="A3225" s="33" t="s">
        <v>16756</v>
      </c>
      <c r="B3225" s="34" t="b">
        <v>1</v>
      </c>
      <c r="C3225" s="33">
        <f t="shared" si="112"/>
        <v>33</v>
      </c>
      <c r="D3225" s="33" t="s">
        <v>1236</v>
      </c>
      <c r="E3225" s="33" t="s">
        <v>16739</v>
      </c>
      <c r="F3225" s="33" t="s">
        <v>16757</v>
      </c>
      <c r="G3225" s="33" t="str">
        <f t="shared" si="111"/>
        <v>전남미암면</v>
      </c>
      <c r="H3225" s="33" t="s">
        <v>12491</v>
      </c>
    </row>
    <row r="3226" spans="1:8">
      <c r="A3226" s="33" t="s">
        <v>16758</v>
      </c>
      <c r="B3226" s="34" t="b">
        <v>1</v>
      </c>
      <c r="C3226" s="33">
        <f t="shared" si="112"/>
        <v>33</v>
      </c>
      <c r="D3226" s="33" t="s">
        <v>1236</v>
      </c>
      <c r="E3226" s="33" t="s">
        <v>1267</v>
      </c>
      <c r="F3226" s="33" t="s">
        <v>16759</v>
      </c>
      <c r="G3226" s="33" t="str">
        <f t="shared" si="111"/>
        <v>전남무안읍</v>
      </c>
      <c r="H3226" s="33" t="s">
        <v>12491</v>
      </c>
    </row>
    <row r="3227" spans="1:8">
      <c r="A3227" s="33" t="s">
        <v>16760</v>
      </c>
      <c r="B3227" s="34" t="b">
        <v>1</v>
      </c>
      <c r="C3227" s="33">
        <f t="shared" si="112"/>
        <v>33</v>
      </c>
      <c r="D3227" s="33" t="s">
        <v>1236</v>
      </c>
      <c r="E3227" s="33" t="s">
        <v>1267</v>
      </c>
      <c r="F3227" s="33" t="s">
        <v>16761</v>
      </c>
      <c r="G3227" s="33" t="str">
        <f t="shared" si="111"/>
        <v>전남일로읍</v>
      </c>
      <c r="H3227" s="33" t="s">
        <v>12491</v>
      </c>
    </row>
    <row r="3228" spans="1:8">
      <c r="A3228" s="33" t="s">
        <v>16762</v>
      </c>
      <c r="B3228" s="34" t="b">
        <v>1</v>
      </c>
      <c r="C3228" s="33">
        <f t="shared" si="112"/>
        <v>33</v>
      </c>
      <c r="D3228" s="33" t="s">
        <v>1236</v>
      </c>
      <c r="E3228" s="33" t="s">
        <v>1267</v>
      </c>
      <c r="F3228" s="33" t="s">
        <v>16763</v>
      </c>
      <c r="G3228" s="33" t="str">
        <f t="shared" si="111"/>
        <v>전남삼향읍</v>
      </c>
      <c r="H3228" s="33" t="s">
        <v>12491</v>
      </c>
    </row>
    <row r="3229" spans="1:8">
      <c r="A3229" s="33" t="s">
        <v>16764</v>
      </c>
      <c r="B3229" s="34" t="b">
        <v>1</v>
      </c>
      <c r="C3229" s="33">
        <f t="shared" si="112"/>
        <v>33</v>
      </c>
      <c r="D3229" s="33" t="s">
        <v>1236</v>
      </c>
      <c r="E3229" s="33" t="s">
        <v>1267</v>
      </c>
      <c r="F3229" s="33" t="s">
        <v>16765</v>
      </c>
      <c r="G3229" s="33" t="str">
        <f t="shared" si="111"/>
        <v>전남몽탄면</v>
      </c>
      <c r="H3229" s="33" t="s">
        <v>12491</v>
      </c>
    </row>
    <row r="3230" spans="1:8">
      <c r="A3230" s="33" t="s">
        <v>16766</v>
      </c>
      <c r="B3230" s="34" t="b">
        <v>1</v>
      </c>
      <c r="C3230" s="33">
        <f t="shared" si="112"/>
        <v>33</v>
      </c>
      <c r="D3230" s="33" t="s">
        <v>1236</v>
      </c>
      <c r="E3230" s="33" t="s">
        <v>1267</v>
      </c>
      <c r="F3230" s="33" t="s">
        <v>16767</v>
      </c>
      <c r="G3230" s="33" t="str">
        <f t="shared" si="111"/>
        <v>전남청계면</v>
      </c>
      <c r="H3230" s="33" t="s">
        <v>12491</v>
      </c>
    </row>
    <row r="3231" spans="1:8">
      <c r="A3231" s="33" t="s">
        <v>16768</v>
      </c>
      <c r="B3231" s="34" t="b">
        <v>1</v>
      </c>
      <c r="C3231" s="33">
        <f t="shared" si="112"/>
        <v>33</v>
      </c>
      <c r="D3231" s="33" t="s">
        <v>1236</v>
      </c>
      <c r="E3231" s="33" t="s">
        <v>1267</v>
      </c>
      <c r="F3231" s="33" t="s">
        <v>16769</v>
      </c>
      <c r="G3231" s="33" t="str">
        <f t="shared" si="111"/>
        <v>전남현경면</v>
      </c>
      <c r="H3231" s="33" t="s">
        <v>12491</v>
      </c>
    </row>
    <row r="3232" spans="1:8">
      <c r="A3232" s="33" t="s">
        <v>16770</v>
      </c>
      <c r="B3232" s="34" t="b">
        <v>1</v>
      </c>
      <c r="C3232" s="33">
        <f t="shared" si="112"/>
        <v>33</v>
      </c>
      <c r="D3232" s="33" t="s">
        <v>1236</v>
      </c>
      <c r="E3232" s="33" t="s">
        <v>1267</v>
      </c>
      <c r="F3232" s="33" t="s">
        <v>16771</v>
      </c>
      <c r="G3232" s="33" t="str">
        <f t="shared" si="111"/>
        <v>전남망운면</v>
      </c>
      <c r="H3232" s="33" t="s">
        <v>12491</v>
      </c>
    </row>
    <row r="3233" spans="1:8">
      <c r="A3233" s="33" t="s">
        <v>16772</v>
      </c>
      <c r="B3233" s="34" t="b">
        <v>1</v>
      </c>
      <c r="C3233" s="33">
        <f t="shared" si="112"/>
        <v>33</v>
      </c>
      <c r="D3233" s="33" t="s">
        <v>1236</v>
      </c>
      <c r="E3233" s="33" t="s">
        <v>1267</v>
      </c>
      <c r="F3233" s="33" t="s">
        <v>16773</v>
      </c>
      <c r="G3233" s="33" t="str">
        <f t="shared" si="111"/>
        <v>전남해제면</v>
      </c>
      <c r="H3233" s="33" t="s">
        <v>12491</v>
      </c>
    </row>
    <row r="3234" spans="1:8">
      <c r="A3234" s="33" t="s">
        <v>16774</v>
      </c>
      <c r="B3234" s="34" t="b">
        <v>1</v>
      </c>
      <c r="C3234" s="33">
        <f t="shared" si="112"/>
        <v>33</v>
      </c>
      <c r="D3234" s="33" t="s">
        <v>1236</v>
      </c>
      <c r="E3234" s="33" t="s">
        <v>1267</v>
      </c>
      <c r="F3234" s="33" t="s">
        <v>16775</v>
      </c>
      <c r="G3234" s="33" t="str">
        <f t="shared" si="111"/>
        <v>전남운남면</v>
      </c>
      <c r="H3234" s="33" t="s">
        <v>12491</v>
      </c>
    </row>
    <row r="3235" spans="1:8">
      <c r="A3235" s="33" t="s">
        <v>16776</v>
      </c>
      <c r="B3235" s="34" t="b">
        <v>1</v>
      </c>
      <c r="C3235" s="33">
        <f t="shared" si="112"/>
        <v>33</v>
      </c>
      <c r="D3235" s="33" t="s">
        <v>1236</v>
      </c>
      <c r="E3235" s="33" t="s">
        <v>16777</v>
      </c>
      <c r="F3235" s="33" t="s">
        <v>16778</v>
      </c>
      <c r="G3235" s="33" t="str">
        <f t="shared" si="111"/>
        <v>전남함평읍</v>
      </c>
      <c r="H3235" s="33" t="s">
        <v>12491</v>
      </c>
    </row>
    <row r="3236" spans="1:8">
      <c r="A3236" s="33" t="s">
        <v>16779</v>
      </c>
      <c r="B3236" s="34" t="b">
        <v>1</v>
      </c>
      <c r="C3236" s="33">
        <f t="shared" si="112"/>
        <v>33</v>
      </c>
      <c r="D3236" s="33" t="s">
        <v>1236</v>
      </c>
      <c r="E3236" s="33" t="s">
        <v>16777</v>
      </c>
      <c r="F3236" s="33" t="s">
        <v>16780</v>
      </c>
      <c r="G3236" s="33" t="str">
        <f t="shared" si="111"/>
        <v>전남손불면</v>
      </c>
      <c r="H3236" s="33" t="s">
        <v>12491</v>
      </c>
    </row>
    <row r="3237" spans="1:8">
      <c r="A3237" s="33" t="s">
        <v>16781</v>
      </c>
      <c r="B3237" s="34" t="b">
        <v>1</v>
      </c>
      <c r="C3237" s="33">
        <f t="shared" si="112"/>
        <v>33</v>
      </c>
      <c r="D3237" s="33" t="s">
        <v>1236</v>
      </c>
      <c r="E3237" s="33" t="s">
        <v>16777</v>
      </c>
      <c r="F3237" s="33" t="s">
        <v>16782</v>
      </c>
      <c r="G3237" s="33" t="str">
        <f t="shared" si="111"/>
        <v>전남신광면</v>
      </c>
      <c r="H3237" s="33" t="s">
        <v>12491</v>
      </c>
    </row>
    <row r="3238" spans="1:8">
      <c r="A3238" s="33" t="s">
        <v>16783</v>
      </c>
      <c r="B3238" s="34" t="b">
        <v>1</v>
      </c>
      <c r="C3238" s="33">
        <f t="shared" si="112"/>
        <v>33</v>
      </c>
      <c r="D3238" s="33" t="s">
        <v>1236</v>
      </c>
      <c r="E3238" s="33" t="s">
        <v>16777</v>
      </c>
      <c r="F3238" s="33" t="s">
        <v>16784</v>
      </c>
      <c r="G3238" s="33" t="str">
        <f t="shared" si="111"/>
        <v>전남학교면</v>
      </c>
      <c r="H3238" s="33" t="s">
        <v>12491</v>
      </c>
    </row>
    <row r="3239" spans="1:8">
      <c r="A3239" s="33" t="s">
        <v>16785</v>
      </c>
      <c r="B3239" s="34" t="b">
        <v>1</v>
      </c>
      <c r="C3239" s="33">
        <f t="shared" si="112"/>
        <v>33</v>
      </c>
      <c r="D3239" s="33" t="s">
        <v>1236</v>
      </c>
      <c r="E3239" s="33" t="s">
        <v>16777</v>
      </c>
      <c r="F3239" s="33" t="s">
        <v>16786</v>
      </c>
      <c r="G3239" s="33" t="str">
        <f t="shared" si="111"/>
        <v>전남엄다면</v>
      </c>
      <c r="H3239" s="33" t="s">
        <v>12491</v>
      </c>
    </row>
    <row r="3240" spans="1:8">
      <c r="A3240" s="33" t="s">
        <v>16787</v>
      </c>
      <c r="B3240" s="34" t="b">
        <v>1</v>
      </c>
      <c r="C3240" s="33">
        <f t="shared" si="112"/>
        <v>33</v>
      </c>
      <c r="D3240" s="33" t="s">
        <v>1236</v>
      </c>
      <c r="E3240" s="33" t="s">
        <v>16777</v>
      </c>
      <c r="F3240" s="33" t="s">
        <v>16788</v>
      </c>
      <c r="G3240" s="33" t="str">
        <f t="shared" si="111"/>
        <v>전남대동면</v>
      </c>
      <c r="H3240" s="33" t="s">
        <v>12491</v>
      </c>
    </row>
    <row r="3241" spans="1:8">
      <c r="A3241" s="33" t="s">
        <v>16789</v>
      </c>
      <c r="B3241" s="34" t="b">
        <v>1</v>
      </c>
      <c r="C3241" s="33">
        <f t="shared" si="112"/>
        <v>33</v>
      </c>
      <c r="D3241" s="33" t="s">
        <v>1236</v>
      </c>
      <c r="E3241" s="33" t="s">
        <v>16777</v>
      </c>
      <c r="F3241" s="33" t="s">
        <v>16790</v>
      </c>
      <c r="G3241" s="33" t="str">
        <f t="shared" si="111"/>
        <v>전남나산면</v>
      </c>
      <c r="H3241" s="33" t="s">
        <v>12491</v>
      </c>
    </row>
    <row r="3242" spans="1:8">
      <c r="A3242" s="33" t="s">
        <v>16791</v>
      </c>
      <c r="B3242" s="34" t="b">
        <v>1</v>
      </c>
      <c r="C3242" s="33">
        <f t="shared" si="112"/>
        <v>33</v>
      </c>
      <c r="D3242" s="33" t="s">
        <v>1236</v>
      </c>
      <c r="E3242" s="33" t="s">
        <v>16777</v>
      </c>
      <c r="F3242" s="33" t="s">
        <v>16792</v>
      </c>
      <c r="G3242" s="33" t="str">
        <f t="shared" si="111"/>
        <v>전남해보면</v>
      </c>
      <c r="H3242" s="33" t="s">
        <v>12491</v>
      </c>
    </row>
    <row r="3243" spans="1:8">
      <c r="A3243" s="33" t="s">
        <v>16793</v>
      </c>
      <c r="B3243" s="34" t="b">
        <v>1</v>
      </c>
      <c r="C3243" s="33">
        <f t="shared" si="112"/>
        <v>33</v>
      </c>
      <c r="D3243" s="33" t="s">
        <v>1236</v>
      </c>
      <c r="E3243" s="33" t="s">
        <v>16777</v>
      </c>
      <c r="F3243" s="33" t="s">
        <v>16794</v>
      </c>
      <c r="G3243" s="33" t="str">
        <f t="shared" si="111"/>
        <v>전남월야면</v>
      </c>
      <c r="H3243" s="33" t="s">
        <v>12491</v>
      </c>
    </row>
    <row r="3244" spans="1:8">
      <c r="A3244" s="33" t="s">
        <v>16795</v>
      </c>
      <c r="B3244" s="34" t="b">
        <v>1</v>
      </c>
      <c r="C3244" s="33">
        <f t="shared" si="112"/>
        <v>33</v>
      </c>
      <c r="D3244" s="33" t="s">
        <v>1236</v>
      </c>
      <c r="E3244" s="33" t="s">
        <v>16796</v>
      </c>
      <c r="F3244" s="33" t="s">
        <v>16797</v>
      </c>
      <c r="G3244" s="33" t="str">
        <f t="shared" si="111"/>
        <v>전남영광읍</v>
      </c>
      <c r="H3244" s="33" t="s">
        <v>12491</v>
      </c>
    </row>
    <row r="3245" spans="1:8">
      <c r="A3245" s="33" t="s">
        <v>16798</v>
      </c>
      <c r="B3245" s="34" t="b">
        <v>1</v>
      </c>
      <c r="C3245" s="33">
        <f t="shared" si="112"/>
        <v>33</v>
      </c>
      <c r="D3245" s="33" t="s">
        <v>1236</v>
      </c>
      <c r="E3245" s="33" t="s">
        <v>16796</v>
      </c>
      <c r="F3245" s="33" t="s">
        <v>16799</v>
      </c>
      <c r="G3245" s="33" t="str">
        <f t="shared" si="111"/>
        <v>전남백수읍</v>
      </c>
      <c r="H3245" s="33" t="s">
        <v>12491</v>
      </c>
    </row>
    <row r="3246" spans="1:8">
      <c r="A3246" s="33" t="s">
        <v>16800</v>
      </c>
      <c r="B3246" s="34" t="b">
        <v>1</v>
      </c>
      <c r="C3246" s="33">
        <f t="shared" si="112"/>
        <v>33</v>
      </c>
      <c r="D3246" s="33" t="s">
        <v>1236</v>
      </c>
      <c r="E3246" s="33" t="s">
        <v>16796</v>
      </c>
      <c r="F3246" s="33" t="s">
        <v>16801</v>
      </c>
      <c r="G3246" s="33" t="str">
        <f t="shared" si="111"/>
        <v>전남홍농읍</v>
      </c>
      <c r="H3246" s="33" t="s">
        <v>12491</v>
      </c>
    </row>
    <row r="3247" spans="1:8">
      <c r="A3247" s="33" t="s">
        <v>16802</v>
      </c>
      <c r="B3247" s="34" t="b">
        <v>1</v>
      </c>
      <c r="C3247" s="33">
        <f t="shared" si="112"/>
        <v>33</v>
      </c>
      <c r="D3247" s="33" t="s">
        <v>1236</v>
      </c>
      <c r="E3247" s="33" t="s">
        <v>16796</v>
      </c>
      <c r="F3247" s="33" t="s">
        <v>16803</v>
      </c>
      <c r="G3247" s="33" t="str">
        <f t="shared" ref="G3247:G3310" si="113">D3247&amp;F3247</f>
        <v>전남대마면</v>
      </c>
      <c r="H3247" s="33" t="s">
        <v>12491</v>
      </c>
    </row>
    <row r="3248" spans="1:8">
      <c r="A3248" s="33" t="s">
        <v>16804</v>
      </c>
      <c r="B3248" s="34" t="b">
        <v>1</v>
      </c>
      <c r="C3248" s="33">
        <f t="shared" si="112"/>
        <v>33</v>
      </c>
      <c r="D3248" s="33" t="s">
        <v>1236</v>
      </c>
      <c r="E3248" s="33" t="s">
        <v>16796</v>
      </c>
      <c r="F3248" s="33" t="s">
        <v>16805</v>
      </c>
      <c r="G3248" s="33" t="str">
        <f t="shared" si="113"/>
        <v>전남묘량면</v>
      </c>
      <c r="H3248" s="33" t="s">
        <v>12491</v>
      </c>
    </row>
    <row r="3249" spans="1:8">
      <c r="A3249" s="33" t="s">
        <v>16806</v>
      </c>
      <c r="B3249" s="34" t="b">
        <v>1</v>
      </c>
      <c r="C3249" s="33">
        <f t="shared" si="112"/>
        <v>33</v>
      </c>
      <c r="D3249" s="33" t="s">
        <v>1236</v>
      </c>
      <c r="E3249" s="33" t="s">
        <v>16796</v>
      </c>
      <c r="F3249" s="33" t="s">
        <v>16807</v>
      </c>
      <c r="G3249" s="33" t="str">
        <f t="shared" si="113"/>
        <v>전남불갑면</v>
      </c>
      <c r="H3249" s="33" t="s">
        <v>12491</v>
      </c>
    </row>
    <row r="3250" spans="1:8">
      <c r="A3250" s="33" t="s">
        <v>16808</v>
      </c>
      <c r="B3250" s="34" t="b">
        <v>1</v>
      </c>
      <c r="C3250" s="33">
        <f t="shared" si="112"/>
        <v>33</v>
      </c>
      <c r="D3250" s="33" t="s">
        <v>1236</v>
      </c>
      <c r="E3250" s="33" t="s">
        <v>16796</v>
      </c>
      <c r="F3250" s="33" t="s">
        <v>15521</v>
      </c>
      <c r="G3250" s="33" t="str">
        <f t="shared" si="113"/>
        <v>전남군서면</v>
      </c>
      <c r="H3250" s="33" t="s">
        <v>12491</v>
      </c>
    </row>
    <row r="3251" spans="1:8">
      <c r="A3251" s="33" t="s">
        <v>16809</v>
      </c>
      <c r="B3251" s="34" t="b">
        <v>1</v>
      </c>
      <c r="C3251" s="33">
        <f t="shared" si="112"/>
        <v>33</v>
      </c>
      <c r="D3251" s="33" t="s">
        <v>1236</v>
      </c>
      <c r="E3251" s="33" t="s">
        <v>16796</v>
      </c>
      <c r="F3251" s="33" t="s">
        <v>15140</v>
      </c>
      <c r="G3251" s="33" t="str">
        <f t="shared" si="113"/>
        <v>전남군남면</v>
      </c>
      <c r="H3251" s="33" t="s">
        <v>12491</v>
      </c>
    </row>
    <row r="3252" spans="1:8">
      <c r="A3252" s="33" t="s">
        <v>16810</v>
      </c>
      <c r="B3252" s="34" t="b">
        <v>1</v>
      </c>
      <c r="C3252" s="33">
        <f t="shared" si="112"/>
        <v>33</v>
      </c>
      <c r="D3252" s="33" t="s">
        <v>1236</v>
      </c>
      <c r="E3252" s="33" t="s">
        <v>16796</v>
      </c>
      <c r="F3252" s="33" t="s">
        <v>16811</v>
      </c>
      <c r="G3252" s="33" t="str">
        <f t="shared" si="113"/>
        <v>전남염산면</v>
      </c>
      <c r="H3252" s="33" t="s">
        <v>12491</v>
      </c>
    </row>
    <row r="3253" spans="1:8">
      <c r="A3253" s="33" t="s">
        <v>16812</v>
      </c>
      <c r="B3253" s="34" t="b">
        <v>1</v>
      </c>
      <c r="C3253" s="33">
        <f t="shared" si="112"/>
        <v>33</v>
      </c>
      <c r="D3253" s="33" t="s">
        <v>1236</v>
      </c>
      <c r="E3253" s="33" t="s">
        <v>16796</v>
      </c>
      <c r="F3253" s="33" t="s">
        <v>16813</v>
      </c>
      <c r="G3253" s="33" t="str">
        <f t="shared" si="113"/>
        <v>전남법성면</v>
      </c>
      <c r="H3253" s="33" t="s">
        <v>12491</v>
      </c>
    </row>
    <row r="3254" spans="1:8">
      <c r="A3254" s="33" t="s">
        <v>16814</v>
      </c>
      <c r="B3254" s="34" t="b">
        <v>1</v>
      </c>
      <c r="C3254" s="33">
        <f t="shared" si="112"/>
        <v>33</v>
      </c>
      <c r="D3254" s="33" t="s">
        <v>1236</v>
      </c>
      <c r="E3254" s="33" t="s">
        <v>16796</v>
      </c>
      <c r="F3254" s="33" t="s">
        <v>16815</v>
      </c>
      <c r="G3254" s="33" t="str">
        <f t="shared" si="113"/>
        <v>전남낙월면</v>
      </c>
      <c r="H3254" s="33" t="s">
        <v>12491</v>
      </c>
    </row>
    <row r="3255" spans="1:8">
      <c r="A3255" s="33" t="s">
        <v>16816</v>
      </c>
      <c r="B3255" s="34" t="b">
        <v>1</v>
      </c>
      <c r="C3255" s="33">
        <f t="shared" si="112"/>
        <v>33</v>
      </c>
      <c r="D3255" s="33" t="s">
        <v>1236</v>
      </c>
      <c r="E3255" s="33" t="s">
        <v>16817</v>
      </c>
      <c r="F3255" s="33" t="s">
        <v>16818</v>
      </c>
      <c r="G3255" s="33" t="str">
        <f t="shared" si="113"/>
        <v>전남장성읍</v>
      </c>
      <c r="H3255" s="33" t="s">
        <v>12491</v>
      </c>
    </row>
    <row r="3256" spans="1:8">
      <c r="A3256" s="33" t="s">
        <v>16819</v>
      </c>
      <c r="B3256" s="34" t="b">
        <v>1</v>
      </c>
      <c r="C3256" s="33">
        <f t="shared" si="112"/>
        <v>33</v>
      </c>
      <c r="D3256" s="33" t="s">
        <v>1236</v>
      </c>
      <c r="E3256" s="33" t="s">
        <v>16817</v>
      </c>
      <c r="F3256" s="33" t="s">
        <v>16820</v>
      </c>
      <c r="G3256" s="33" t="str">
        <f t="shared" si="113"/>
        <v>전남진원면</v>
      </c>
      <c r="H3256" s="33" t="s">
        <v>12491</v>
      </c>
    </row>
    <row r="3257" spans="1:8">
      <c r="A3257" s="33" t="s">
        <v>16821</v>
      </c>
      <c r="B3257" s="34" t="b">
        <v>1</v>
      </c>
      <c r="C3257" s="33">
        <f t="shared" si="112"/>
        <v>33</v>
      </c>
      <c r="D3257" s="33" t="s">
        <v>1236</v>
      </c>
      <c r="E3257" s="33" t="s">
        <v>16817</v>
      </c>
      <c r="F3257" s="33" t="s">
        <v>15035</v>
      </c>
      <c r="G3257" s="33" t="str">
        <f t="shared" si="113"/>
        <v>전남남면</v>
      </c>
      <c r="H3257" s="33" t="s">
        <v>12491</v>
      </c>
    </row>
    <row r="3258" spans="1:8">
      <c r="A3258" s="33" t="s">
        <v>16822</v>
      </c>
      <c r="B3258" s="34" t="b">
        <v>1</v>
      </c>
      <c r="C3258" s="33">
        <f t="shared" si="112"/>
        <v>33</v>
      </c>
      <c r="D3258" s="33" t="s">
        <v>1236</v>
      </c>
      <c r="E3258" s="33" t="s">
        <v>16817</v>
      </c>
      <c r="F3258" s="33" t="s">
        <v>16823</v>
      </c>
      <c r="G3258" s="33" t="str">
        <f t="shared" si="113"/>
        <v>전남동화면</v>
      </c>
      <c r="H3258" s="33" t="s">
        <v>12491</v>
      </c>
    </row>
    <row r="3259" spans="1:8">
      <c r="A3259" s="33" t="s">
        <v>16824</v>
      </c>
      <c r="B3259" s="34" t="b">
        <v>1</v>
      </c>
      <c r="C3259" s="33">
        <f t="shared" si="112"/>
        <v>33</v>
      </c>
      <c r="D3259" s="33" t="s">
        <v>1236</v>
      </c>
      <c r="E3259" s="33" t="s">
        <v>16817</v>
      </c>
      <c r="F3259" s="33" t="s">
        <v>16825</v>
      </c>
      <c r="G3259" s="33" t="str">
        <f t="shared" si="113"/>
        <v>전남삼서면</v>
      </c>
      <c r="H3259" s="33" t="s">
        <v>12491</v>
      </c>
    </row>
    <row r="3260" spans="1:8">
      <c r="A3260" s="33" t="s">
        <v>16826</v>
      </c>
      <c r="B3260" s="34" t="b">
        <v>1</v>
      </c>
      <c r="C3260" s="33">
        <f t="shared" si="112"/>
        <v>33</v>
      </c>
      <c r="D3260" s="33" t="s">
        <v>1236</v>
      </c>
      <c r="E3260" s="33" t="s">
        <v>16817</v>
      </c>
      <c r="F3260" s="33" t="s">
        <v>16827</v>
      </c>
      <c r="G3260" s="33" t="str">
        <f t="shared" si="113"/>
        <v>전남삼계면</v>
      </c>
      <c r="H3260" s="33" t="s">
        <v>12491</v>
      </c>
    </row>
    <row r="3261" spans="1:8">
      <c r="A3261" s="33" t="s">
        <v>16828</v>
      </c>
      <c r="B3261" s="34" t="b">
        <v>1</v>
      </c>
      <c r="C3261" s="33">
        <f t="shared" si="112"/>
        <v>33</v>
      </c>
      <c r="D3261" s="33" t="s">
        <v>1236</v>
      </c>
      <c r="E3261" s="33" t="s">
        <v>16817</v>
      </c>
      <c r="F3261" s="33" t="s">
        <v>16829</v>
      </c>
      <c r="G3261" s="33" t="str">
        <f t="shared" si="113"/>
        <v>전남황룡면</v>
      </c>
      <c r="H3261" s="33" t="s">
        <v>12491</v>
      </c>
    </row>
    <row r="3262" spans="1:8">
      <c r="A3262" s="33" t="s">
        <v>16830</v>
      </c>
      <c r="B3262" s="34" t="b">
        <v>1</v>
      </c>
      <c r="C3262" s="33">
        <f t="shared" si="112"/>
        <v>33</v>
      </c>
      <c r="D3262" s="33" t="s">
        <v>1236</v>
      </c>
      <c r="E3262" s="33" t="s">
        <v>16817</v>
      </c>
      <c r="F3262" s="33" t="s">
        <v>16831</v>
      </c>
      <c r="G3262" s="33" t="str">
        <f t="shared" si="113"/>
        <v>전남서삼면</v>
      </c>
      <c r="H3262" s="33" t="s">
        <v>12491</v>
      </c>
    </row>
    <row r="3263" spans="1:8">
      <c r="A3263" s="33" t="s">
        <v>16832</v>
      </c>
      <c r="B3263" s="34" t="b">
        <v>1</v>
      </c>
      <c r="C3263" s="33">
        <f t="shared" si="112"/>
        <v>33</v>
      </c>
      <c r="D3263" s="33" t="s">
        <v>1236</v>
      </c>
      <c r="E3263" s="33" t="s">
        <v>16817</v>
      </c>
      <c r="F3263" s="33" t="s">
        <v>16725</v>
      </c>
      <c r="G3263" s="33" t="str">
        <f t="shared" si="113"/>
        <v>전남북일면</v>
      </c>
      <c r="H3263" s="33" t="s">
        <v>12491</v>
      </c>
    </row>
    <row r="3264" spans="1:8">
      <c r="A3264" s="33" t="s">
        <v>16833</v>
      </c>
      <c r="B3264" s="34" t="b">
        <v>1</v>
      </c>
      <c r="C3264" s="33">
        <f t="shared" si="112"/>
        <v>33</v>
      </c>
      <c r="D3264" s="33" t="s">
        <v>1236</v>
      </c>
      <c r="E3264" s="33" t="s">
        <v>16817</v>
      </c>
      <c r="F3264" s="33" t="s">
        <v>15356</v>
      </c>
      <c r="G3264" s="33" t="str">
        <f t="shared" si="113"/>
        <v>전남북이면</v>
      </c>
      <c r="H3264" s="33" t="s">
        <v>12491</v>
      </c>
    </row>
    <row r="3265" spans="1:8">
      <c r="A3265" s="33" t="s">
        <v>16834</v>
      </c>
      <c r="B3265" s="34" t="b">
        <v>1</v>
      </c>
      <c r="C3265" s="33">
        <f t="shared" si="112"/>
        <v>33</v>
      </c>
      <c r="D3265" s="33" t="s">
        <v>1236</v>
      </c>
      <c r="E3265" s="33" t="s">
        <v>16817</v>
      </c>
      <c r="F3265" s="33" t="s">
        <v>16835</v>
      </c>
      <c r="G3265" s="33" t="str">
        <f t="shared" si="113"/>
        <v>전남북하면</v>
      </c>
      <c r="H3265" s="33" t="s">
        <v>12491</v>
      </c>
    </row>
    <row r="3266" spans="1:8">
      <c r="A3266" s="33" t="s">
        <v>16836</v>
      </c>
      <c r="B3266" s="34" t="b">
        <v>1</v>
      </c>
      <c r="C3266" s="33">
        <f t="shared" ref="C3266:C3329" si="114">_xlfn.XLOOKUP(D3266,I:I,J:J)</f>
        <v>33</v>
      </c>
      <c r="D3266" s="33" t="s">
        <v>1236</v>
      </c>
      <c r="E3266" s="33" t="s">
        <v>16837</v>
      </c>
      <c r="F3266" s="33" t="s">
        <v>16838</v>
      </c>
      <c r="G3266" s="33" t="str">
        <f t="shared" si="113"/>
        <v>전남완도읍</v>
      </c>
      <c r="H3266" s="33" t="s">
        <v>12491</v>
      </c>
    </row>
    <row r="3267" spans="1:8">
      <c r="A3267" s="33" t="s">
        <v>16839</v>
      </c>
      <c r="B3267" s="34" t="b">
        <v>1</v>
      </c>
      <c r="C3267" s="33">
        <f t="shared" si="114"/>
        <v>33</v>
      </c>
      <c r="D3267" s="33" t="s">
        <v>1236</v>
      </c>
      <c r="E3267" s="33" t="s">
        <v>16837</v>
      </c>
      <c r="F3267" s="33" t="s">
        <v>16840</v>
      </c>
      <c r="G3267" s="33" t="str">
        <f t="shared" si="113"/>
        <v>전남금일읍</v>
      </c>
      <c r="H3267" s="33" t="s">
        <v>12491</v>
      </c>
    </row>
    <row r="3268" spans="1:8">
      <c r="A3268" s="33" t="s">
        <v>16841</v>
      </c>
      <c r="B3268" s="34" t="b">
        <v>1</v>
      </c>
      <c r="C3268" s="33">
        <f t="shared" si="114"/>
        <v>33</v>
      </c>
      <c r="D3268" s="33" t="s">
        <v>1236</v>
      </c>
      <c r="E3268" s="33" t="s">
        <v>16837</v>
      </c>
      <c r="F3268" s="33" t="s">
        <v>16842</v>
      </c>
      <c r="G3268" s="33" t="str">
        <f t="shared" si="113"/>
        <v>전남노화읍</v>
      </c>
      <c r="H3268" s="33" t="s">
        <v>12491</v>
      </c>
    </row>
    <row r="3269" spans="1:8">
      <c r="A3269" s="33" t="s">
        <v>16843</v>
      </c>
      <c r="B3269" s="34" t="b">
        <v>1</v>
      </c>
      <c r="C3269" s="33">
        <f t="shared" si="114"/>
        <v>33</v>
      </c>
      <c r="D3269" s="33" t="s">
        <v>1236</v>
      </c>
      <c r="E3269" s="33" t="s">
        <v>16837</v>
      </c>
      <c r="F3269" s="33" t="s">
        <v>16844</v>
      </c>
      <c r="G3269" s="33" t="str">
        <f t="shared" si="113"/>
        <v>전남군외면</v>
      </c>
      <c r="H3269" s="33" t="s">
        <v>12491</v>
      </c>
    </row>
    <row r="3270" spans="1:8">
      <c r="A3270" s="33" t="s">
        <v>16845</v>
      </c>
      <c r="B3270" s="34" t="b">
        <v>1</v>
      </c>
      <c r="C3270" s="33">
        <f t="shared" si="114"/>
        <v>33</v>
      </c>
      <c r="D3270" s="33" t="s">
        <v>1236</v>
      </c>
      <c r="E3270" s="33" t="s">
        <v>16837</v>
      </c>
      <c r="F3270" s="33" t="s">
        <v>16846</v>
      </c>
      <c r="G3270" s="33" t="str">
        <f t="shared" si="113"/>
        <v>전남신지면</v>
      </c>
      <c r="H3270" s="33" t="s">
        <v>12491</v>
      </c>
    </row>
    <row r="3271" spans="1:8">
      <c r="A3271" s="33" t="s">
        <v>16847</v>
      </c>
      <c r="B3271" s="34" t="b">
        <v>1</v>
      </c>
      <c r="C3271" s="33">
        <f t="shared" si="114"/>
        <v>33</v>
      </c>
      <c r="D3271" s="33" t="s">
        <v>1236</v>
      </c>
      <c r="E3271" s="33" t="s">
        <v>16837</v>
      </c>
      <c r="F3271" s="33" t="s">
        <v>16848</v>
      </c>
      <c r="G3271" s="33" t="str">
        <f t="shared" si="113"/>
        <v>전남고금면</v>
      </c>
      <c r="H3271" s="33" t="s">
        <v>12491</v>
      </c>
    </row>
    <row r="3272" spans="1:8">
      <c r="A3272" s="33" t="s">
        <v>16849</v>
      </c>
      <c r="B3272" s="34" t="b">
        <v>1</v>
      </c>
      <c r="C3272" s="33">
        <f t="shared" si="114"/>
        <v>33</v>
      </c>
      <c r="D3272" s="33" t="s">
        <v>1236</v>
      </c>
      <c r="E3272" s="33" t="s">
        <v>16837</v>
      </c>
      <c r="F3272" s="33" t="s">
        <v>16850</v>
      </c>
      <c r="G3272" s="33" t="str">
        <f t="shared" si="113"/>
        <v>전남약산면</v>
      </c>
      <c r="H3272" s="33" t="s">
        <v>12491</v>
      </c>
    </row>
    <row r="3273" spans="1:8">
      <c r="A3273" s="33" t="s">
        <v>16851</v>
      </c>
      <c r="B3273" s="34" t="b">
        <v>1</v>
      </c>
      <c r="C3273" s="33">
        <f t="shared" si="114"/>
        <v>33</v>
      </c>
      <c r="D3273" s="33" t="s">
        <v>1236</v>
      </c>
      <c r="E3273" s="33" t="s">
        <v>16837</v>
      </c>
      <c r="F3273" s="33" t="s">
        <v>15142</v>
      </c>
      <c r="G3273" s="33" t="str">
        <f t="shared" si="113"/>
        <v>전남청산면</v>
      </c>
      <c r="H3273" s="33" t="s">
        <v>12491</v>
      </c>
    </row>
    <row r="3274" spans="1:8">
      <c r="A3274" s="33" t="s">
        <v>16852</v>
      </c>
      <c r="B3274" s="34" t="b">
        <v>1</v>
      </c>
      <c r="C3274" s="33">
        <f t="shared" si="114"/>
        <v>33</v>
      </c>
      <c r="D3274" s="33" t="s">
        <v>1236</v>
      </c>
      <c r="E3274" s="33" t="s">
        <v>16837</v>
      </c>
      <c r="F3274" s="33" t="s">
        <v>16853</v>
      </c>
      <c r="G3274" s="33" t="str">
        <f t="shared" si="113"/>
        <v>전남소안면</v>
      </c>
      <c r="H3274" s="33" t="s">
        <v>12491</v>
      </c>
    </row>
    <row r="3275" spans="1:8">
      <c r="A3275" s="33" t="s">
        <v>16854</v>
      </c>
      <c r="B3275" s="34" t="b">
        <v>1</v>
      </c>
      <c r="C3275" s="33">
        <f t="shared" si="114"/>
        <v>33</v>
      </c>
      <c r="D3275" s="33" t="s">
        <v>1236</v>
      </c>
      <c r="E3275" s="33" t="s">
        <v>16837</v>
      </c>
      <c r="F3275" s="33" t="s">
        <v>16855</v>
      </c>
      <c r="G3275" s="33" t="str">
        <f t="shared" si="113"/>
        <v>전남금당면</v>
      </c>
      <c r="H3275" s="33" t="s">
        <v>12491</v>
      </c>
    </row>
    <row r="3276" spans="1:8">
      <c r="A3276" s="33" t="s">
        <v>16856</v>
      </c>
      <c r="B3276" s="34" t="b">
        <v>1</v>
      </c>
      <c r="C3276" s="33">
        <f t="shared" si="114"/>
        <v>33</v>
      </c>
      <c r="D3276" s="33" t="s">
        <v>1236</v>
      </c>
      <c r="E3276" s="33" t="s">
        <v>16837</v>
      </c>
      <c r="F3276" s="33" t="s">
        <v>16857</v>
      </c>
      <c r="G3276" s="33" t="str">
        <f t="shared" si="113"/>
        <v>전남보길면</v>
      </c>
      <c r="H3276" s="33" t="s">
        <v>12491</v>
      </c>
    </row>
    <row r="3277" spans="1:8">
      <c r="A3277" s="33" t="s">
        <v>16858</v>
      </c>
      <c r="B3277" s="34" t="b">
        <v>1</v>
      </c>
      <c r="C3277" s="33">
        <f t="shared" si="114"/>
        <v>33</v>
      </c>
      <c r="D3277" s="33" t="s">
        <v>1236</v>
      </c>
      <c r="E3277" s="33" t="s">
        <v>16837</v>
      </c>
      <c r="F3277" s="33" t="s">
        <v>16859</v>
      </c>
      <c r="G3277" s="33" t="str">
        <f t="shared" si="113"/>
        <v>전남생일면</v>
      </c>
      <c r="H3277" s="33" t="s">
        <v>12491</v>
      </c>
    </row>
    <row r="3278" spans="1:8">
      <c r="A3278" s="33" t="s">
        <v>16860</v>
      </c>
      <c r="B3278" s="34" t="b">
        <v>1</v>
      </c>
      <c r="C3278" s="33">
        <f t="shared" si="114"/>
        <v>33</v>
      </c>
      <c r="D3278" s="33" t="s">
        <v>1236</v>
      </c>
      <c r="E3278" s="33" t="s">
        <v>16861</v>
      </c>
      <c r="F3278" s="33" t="s">
        <v>16862</v>
      </c>
      <c r="G3278" s="33" t="str">
        <f t="shared" si="113"/>
        <v>전남진도읍</v>
      </c>
      <c r="H3278" s="33" t="s">
        <v>12491</v>
      </c>
    </row>
    <row r="3279" spans="1:8">
      <c r="A3279" s="33" t="s">
        <v>16863</v>
      </c>
      <c r="B3279" s="34" t="b">
        <v>1</v>
      </c>
      <c r="C3279" s="33">
        <f t="shared" si="114"/>
        <v>33</v>
      </c>
      <c r="D3279" s="33" t="s">
        <v>1236</v>
      </c>
      <c r="E3279" s="33" t="s">
        <v>16861</v>
      </c>
      <c r="F3279" s="33" t="s">
        <v>14736</v>
      </c>
      <c r="G3279" s="33" t="str">
        <f t="shared" si="113"/>
        <v>전남군내면</v>
      </c>
      <c r="H3279" s="33" t="s">
        <v>12491</v>
      </c>
    </row>
    <row r="3280" spans="1:8">
      <c r="A3280" s="33" t="s">
        <v>16864</v>
      </c>
      <c r="B3280" s="34" t="b">
        <v>1</v>
      </c>
      <c r="C3280" s="33">
        <f t="shared" si="114"/>
        <v>33</v>
      </c>
      <c r="D3280" s="33" t="s">
        <v>1236</v>
      </c>
      <c r="E3280" s="33" t="s">
        <v>16861</v>
      </c>
      <c r="F3280" s="33" t="s">
        <v>16865</v>
      </c>
      <c r="G3280" s="33" t="str">
        <f t="shared" si="113"/>
        <v>전남고군면</v>
      </c>
      <c r="H3280" s="33" t="s">
        <v>12491</v>
      </c>
    </row>
    <row r="3281" spans="1:8">
      <c r="A3281" s="33" t="s">
        <v>16866</v>
      </c>
      <c r="B3281" s="34" t="b">
        <v>1</v>
      </c>
      <c r="C3281" s="33">
        <f t="shared" si="114"/>
        <v>33</v>
      </c>
      <c r="D3281" s="33" t="s">
        <v>1236</v>
      </c>
      <c r="E3281" s="33" t="s">
        <v>16861</v>
      </c>
      <c r="F3281" s="33" t="s">
        <v>16867</v>
      </c>
      <c r="G3281" s="33" t="str">
        <f t="shared" si="113"/>
        <v>전남의신면</v>
      </c>
      <c r="H3281" s="33" t="s">
        <v>12491</v>
      </c>
    </row>
    <row r="3282" spans="1:8">
      <c r="A3282" s="33" t="s">
        <v>16868</v>
      </c>
      <c r="B3282" s="34" t="b">
        <v>1</v>
      </c>
      <c r="C3282" s="33">
        <f t="shared" si="114"/>
        <v>33</v>
      </c>
      <c r="D3282" s="33" t="s">
        <v>1236</v>
      </c>
      <c r="E3282" s="33" t="s">
        <v>16861</v>
      </c>
      <c r="F3282" s="33" t="s">
        <v>16869</v>
      </c>
      <c r="G3282" s="33" t="str">
        <f t="shared" si="113"/>
        <v>전남임회면</v>
      </c>
      <c r="H3282" s="33" t="s">
        <v>12491</v>
      </c>
    </row>
    <row r="3283" spans="1:8">
      <c r="A3283" s="33" t="s">
        <v>16870</v>
      </c>
      <c r="B3283" s="34" t="b">
        <v>1</v>
      </c>
      <c r="C3283" s="33">
        <f t="shared" si="114"/>
        <v>33</v>
      </c>
      <c r="D3283" s="33" t="s">
        <v>1236</v>
      </c>
      <c r="E3283" s="33" t="s">
        <v>16861</v>
      </c>
      <c r="F3283" s="33" t="s">
        <v>16871</v>
      </c>
      <c r="G3283" s="33" t="str">
        <f t="shared" si="113"/>
        <v>전남지산면</v>
      </c>
      <c r="H3283" s="33" t="s">
        <v>12491</v>
      </c>
    </row>
    <row r="3284" spans="1:8">
      <c r="A3284" s="33" t="s">
        <v>16872</v>
      </c>
      <c r="B3284" s="34" t="b">
        <v>1</v>
      </c>
      <c r="C3284" s="33">
        <f t="shared" si="114"/>
        <v>33</v>
      </c>
      <c r="D3284" s="33" t="s">
        <v>1236</v>
      </c>
      <c r="E3284" s="33" t="s">
        <v>16861</v>
      </c>
      <c r="F3284" s="33" t="s">
        <v>16873</v>
      </c>
      <c r="G3284" s="33" t="str">
        <f t="shared" si="113"/>
        <v>전남조도면</v>
      </c>
      <c r="H3284" s="33" t="s">
        <v>12491</v>
      </c>
    </row>
    <row r="3285" spans="1:8">
      <c r="A3285" s="33" t="s">
        <v>16874</v>
      </c>
      <c r="B3285" s="34" t="b">
        <v>1</v>
      </c>
      <c r="C3285" s="33">
        <f t="shared" si="114"/>
        <v>33</v>
      </c>
      <c r="D3285" s="33" t="s">
        <v>1236</v>
      </c>
      <c r="E3285" s="33" t="s">
        <v>16875</v>
      </c>
      <c r="F3285" s="33" t="s">
        <v>16876</v>
      </c>
      <c r="G3285" s="33" t="str">
        <f t="shared" si="113"/>
        <v>전남지도읍</v>
      </c>
      <c r="H3285" s="33" t="s">
        <v>12491</v>
      </c>
    </row>
    <row r="3286" spans="1:8">
      <c r="A3286" s="33" t="s">
        <v>16877</v>
      </c>
      <c r="B3286" s="34" t="b">
        <v>1</v>
      </c>
      <c r="C3286" s="33">
        <f t="shared" si="114"/>
        <v>33</v>
      </c>
      <c r="D3286" s="33" t="s">
        <v>1236</v>
      </c>
      <c r="E3286" s="33" t="s">
        <v>16875</v>
      </c>
      <c r="F3286" s="33" t="s">
        <v>16878</v>
      </c>
      <c r="G3286" s="33" t="str">
        <f t="shared" si="113"/>
        <v>전남압해읍</v>
      </c>
      <c r="H3286" s="33" t="s">
        <v>12491</v>
      </c>
    </row>
    <row r="3287" spans="1:8">
      <c r="A3287" s="33" t="s">
        <v>16879</v>
      </c>
      <c r="B3287" s="34" t="b">
        <v>1</v>
      </c>
      <c r="C3287" s="33">
        <f t="shared" si="114"/>
        <v>33</v>
      </c>
      <c r="D3287" s="33" t="s">
        <v>1236</v>
      </c>
      <c r="E3287" s="33" t="s">
        <v>16875</v>
      </c>
      <c r="F3287" s="33" t="s">
        <v>16880</v>
      </c>
      <c r="G3287" s="33" t="str">
        <f t="shared" si="113"/>
        <v>전남증도면</v>
      </c>
      <c r="H3287" s="33" t="s">
        <v>12491</v>
      </c>
    </row>
    <row r="3288" spans="1:8">
      <c r="A3288" s="33" t="s">
        <v>16881</v>
      </c>
      <c r="B3288" s="34" t="b">
        <v>1</v>
      </c>
      <c r="C3288" s="33">
        <f t="shared" si="114"/>
        <v>33</v>
      </c>
      <c r="D3288" s="33" t="s">
        <v>1236</v>
      </c>
      <c r="E3288" s="33" t="s">
        <v>16875</v>
      </c>
      <c r="F3288" s="33" t="s">
        <v>16882</v>
      </c>
      <c r="G3288" s="33" t="str">
        <f t="shared" si="113"/>
        <v>전남임자면</v>
      </c>
      <c r="H3288" s="33" t="s">
        <v>12491</v>
      </c>
    </row>
    <row r="3289" spans="1:8">
      <c r="A3289" s="33" t="s">
        <v>16883</v>
      </c>
      <c r="B3289" s="34" t="b">
        <v>1</v>
      </c>
      <c r="C3289" s="33">
        <f t="shared" si="114"/>
        <v>33</v>
      </c>
      <c r="D3289" s="33" t="s">
        <v>1236</v>
      </c>
      <c r="E3289" s="33" t="s">
        <v>16875</v>
      </c>
      <c r="F3289" s="33" t="s">
        <v>16884</v>
      </c>
      <c r="G3289" s="33" t="str">
        <f t="shared" si="113"/>
        <v>전남자은면</v>
      </c>
      <c r="H3289" s="33" t="s">
        <v>12491</v>
      </c>
    </row>
    <row r="3290" spans="1:8">
      <c r="A3290" s="33" t="s">
        <v>16885</v>
      </c>
      <c r="B3290" s="34" t="b">
        <v>1</v>
      </c>
      <c r="C3290" s="33">
        <f t="shared" si="114"/>
        <v>33</v>
      </c>
      <c r="D3290" s="33" t="s">
        <v>1236</v>
      </c>
      <c r="E3290" s="33" t="s">
        <v>16875</v>
      </c>
      <c r="F3290" s="33" t="s">
        <v>16886</v>
      </c>
      <c r="G3290" s="33" t="str">
        <f t="shared" si="113"/>
        <v>전남비금면</v>
      </c>
      <c r="H3290" s="33" t="s">
        <v>12491</v>
      </c>
    </row>
    <row r="3291" spans="1:8">
      <c r="A3291" s="33" t="s">
        <v>16887</v>
      </c>
      <c r="B3291" s="34" t="b">
        <v>1</v>
      </c>
      <c r="C3291" s="33">
        <f t="shared" si="114"/>
        <v>33</v>
      </c>
      <c r="D3291" s="33" t="s">
        <v>1236</v>
      </c>
      <c r="E3291" s="33" t="s">
        <v>16875</v>
      </c>
      <c r="F3291" s="33" t="s">
        <v>16888</v>
      </c>
      <c r="G3291" s="33" t="str">
        <f t="shared" si="113"/>
        <v>전남도초면</v>
      </c>
      <c r="H3291" s="33" t="s">
        <v>12491</v>
      </c>
    </row>
    <row r="3292" spans="1:8">
      <c r="A3292" s="33" t="s">
        <v>16889</v>
      </c>
      <c r="B3292" s="34" t="b">
        <v>1</v>
      </c>
      <c r="C3292" s="33">
        <f t="shared" si="114"/>
        <v>33</v>
      </c>
      <c r="D3292" s="33" t="s">
        <v>1236</v>
      </c>
      <c r="E3292" s="33" t="s">
        <v>16875</v>
      </c>
      <c r="F3292" s="33" t="s">
        <v>16890</v>
      </c>
      <c r="G3292" s="33" t="str">
        <f t="shared" si="113"/>
        <v>전남흑산면</v>
      </c>
      <c r="H3292" s="33" t="s">
        <v>12491</v>
      </c>
    </row>
    <row r="3293" spans="1:8">
      <c r="A3293" s="33" t="s">
        <v>16891</v>
      </c>
      <c r="B3293" s="34" t="b">
        <v>1</v>
      </c>
      <c r="C3293" s="33">
        <f t="shared" si="114"/>
        <v>33</v>
      </c>
      <c r="D3293" s="33" t="s">
        <v>1236</v>
      </c>
      <c r="E3293" s="33" t="s">
        <v>16875</v>
      </c>
      <c r="F3293" s="33" t="s">
        <v>16892</v>
      </c>
      <c r="G3293" s="33" t="str">
        <f t="shared" si="113"/>
        <v>전남하의면</v>
      </c>
      <c r="H3293" s="33" t="s">
        <v>12491</v>
      </c>
    </row>
    <row r="3294" spans="1:8">
      <c r="A3294" s="33" t="s">
        <v>16893</v>
      </c>
      <c r="B3294" s="34" t="b">
        <v>1</v>
      </c>
      <c r="C3294" s="33">
        <f t="shared" si="114"/>
        <v>33</v>
      </c>
      <c r="D3294" s="33" t="s">
        <v>1236</v>
      </c>
      <c r="E3294" s="33" t="s">
        <v>16875</v>
      </c>
      <c r="F3294" s="33" t="s">
        <v>16894</v>
      </c>
      <c r="G3294" s="33" t="str">
        <f t="shared" si="113"/>
        <v>전남신의면</v>
      </c>
      <c r="H3294" s="33" t="s">
        <v>12491</v>
      </c>
    </row>
    <row r="3295" spans="1:8">
      <c r="A3295" s="33" t="s">
        <v>16895</v>
      </c>
      <c r="B3295" s="34" t="b">
        <v>1</v>
      </c>
      <c r="C3295" s="33">
        <f t="shared" si="114"/>
        <v>33</v>
      </c>
      <c r="D3295" s="33" t="s">
        <v>1236</v>
      </c>
      <c r="E3295" s="33" t="s">
        <v>16875</v>
      </c>
      <c r="F3295" s="33" t="s">
        <v>16896</v>
      </c>
      <c r="G3295" s="33" t="str">
        <f t="shared" si="113"/>
        <v>전남장산면</v>
      </c>
      <c r="H3295" s="33" t="s">
        <v>12491</v>
      </c>
    </row>
    <row r="3296" spans="1:8">
      <c r="A3296" s="33" t="s">
        <v>16897</v>
      </c>
      <c r="B3296" s="34" t="b">
        <v>1</v>
      </c>
      <c r="C3296" s="33">
        <f t="shared" si="114"/>
        <v>33</v>
      </c>
      <c r="D3296" s="33" t="s">
        <v>1236</v>
      </c>
      <c r="E3296" s="33" t="s">
        <v>16875</v>
      </c>
      <c r="F3296" s="33" t="s">
        <v>16898</v>
      </c>
      <c r="G3296" s="33" t="str">
        <f t="shared" si="113"/>
        <v>전남안좌면</v>
      </c>
      <c r="H3296" s="33" t="s">
        <v>12491</v>
      </c>
    </row>
    <row r="3297" spans="1:8">
      <c r="A3297" s="33" t="s">
        <v>16899</v>
      </c>
      <c r="B3297" s="34" t="b">
        <v>1</v>
      </c>
      <c r="C3297" s="33">
        <f t="shared" si="114"/>
        <v>33</v>
      </c>
      <c r="D3297" s="33" t="s">
        <v>1236</v>
      </c>
      <c r="E3297" s="33" t="s">
        <v>16875</v>
      </c>
      <c r="F3297" s="33" t="s">
        <v>16900</v>
      </c>
      <c r="G3297" s="33" t="str">
        <f t="shared" si="113"/>
        <v>전남팔금면</v>
      </c>
      <c r="H3297" s="33" t="s">
        <v>12491</v>
      </c>
    </row>
    <row r="3298" spans="1:8">
      <c r="A3298" s="33" t="s">
        <v>16901</v>
      </c>
      <c r="B3298" s="34" t="b">
        <v>1</v>
      </c>
      <c r="C3298" s="33">
        <f t="shared" si="114"/>
        <v>33</v>
      </c>
      <c r="D3298" s="33" t="s">
        <v>1236</v>
      </c>
      <c r="E3298" s="33" t="s">
        <v>16875</v>
      </c>
      <c r="F3298" s="33" t="s">
        <v>16902</v>
      </c>
      <c r="G3298" s="33" t="str">
        <f t="shared" si="113"/>
        <v>전남암태면</v>
      </c>
      <c r="H3298" s="33" t="s">
        <v>12491</v>
      </c>
    </row>
    <row r="3299" spans="1:8">
      <c r="A3299" s="33" t="s">
        <v>16903</v>
      </c>
      <c r="B3299" s="34" t="b">
        <v>1</v>
      </c>
      <c r="C3299" s="33">
        <f t="shared" si="114"/>
        <v>41</v>
      </c>
      <c r="D3299" s="33" t="s">
        <v>1747</v>
      </c>
      <c r="E3299" s="33" t="s">
        <v>1810</v>
      </c>
      <c r="F3299" s="33" t="s">
        <v>11616</v>
      </c>
      <c r="G3299" s="33" t="str">
        <f t="shared" si="113"/>
        <v>경북상도동</v>
      </c>
      <c r="H3299" s="33" t="s">
        <v>10781</v>
      </c>
    </row>
    <row r="3300" spans="1:8">
      <c r="A3300" s="33" t="s">
        <v>16904</v>
      </c>
      <c r="B3300" s="34" t="b">
        <v>1</v>
      </c>
      <c r="C3300" s="33">
        <f t="shared" si="114"/>
        <v>41</v>
      </c>
      <c r="D3300" s="33" t="s">
        <v>1747</v>
      </c>
      <c r="E3300" s="33" t="s">
        <v>1810</v>
      </c>
      <c r="F3300" s="33" t="s">
        <v>16905</v>
      </c>
      <c r="G3300" s="33" t="str">
        <f t="shared" si="113"/>
        <v>경북대도동</v>
      </c>
      <c r="H3300" s="33" t="s">
        <v>10781</v>
      </c>
    </row>
    <row r="3301" spans="1:8">
      <c r="A3301" s="33" t="s">
        <v>16906</v>
      </c>
      <c r="B3301" s="34" t="b">
        <v>1</v>
      </c>
      <c r="C3301" s="33">
        <f t="shared" si="114"/>
        <v>41</v>
      </c>
      <c r="D3301" s="33" t="s">
        <v>1747</v>
      </c>
      <c r="E3301" s="33" t="s">
        <v>1810</v>
      </c>
      <c r="F3301" s="33" t="s">
        <v>16907</v>
      </c>
      <c r="G3301" s="33" t="str">
        <f t="shared" si="113"/>
        <v>경북해도동</v>
      </c>
      <c r="H3301" s="33" t="s">
        <v>10781</v>
      </c>
    </row>
    <row r="3302" spans="1:8">
      <c r="A3302" s="33" t="s">
        <v>16908</v>
      </c>
      <c r="B3302" s="34" t="b">
        <v>1</v>
      </c>
      <c r="C3302" s="33">
        <f t="shared" si="114"/>
        <v>41</v>
      </c>
      <c r="D3302" s="33" t="s">
        <v>1747</v>
      </c>
      <c r="E3302" s="33" t="s">
        <v>1810</v>
      </c>
      <c r="F3302" s="33" t="s">
        <v>12638</v>
      </c>
      <c r="G3302" s="33" t="str">
        <f t="shared" si="113"/>
        <v>경북송도동</v>
      </c>
      <c r="H3302" s="33" t="s">
        <v>10781</v>
      </c>
    </row>
    <row r="3303" spans="1:8">
      <c r="A3303" s="33" t="s">
        <v>16909</v>
      </c>
      <c r="B3303" s="34" t="b">
        <v>1</v>
      </c>
      <c r="C3303" s="33">
        <f t="shared" si="114"/>
        <v>41</v>
      </c>
      <c r="D3303" s="33" t="s">
        <v>1747</v>
      </c>
      <c r="E3303" s="33" t="s">
        <v>1810</v>
      </c>
      <c r="F3303" s="33" t="s">
        <v>16910</v>
      </c>
      <c r="G3303" s="33" t="str">
        <f t="shared" si="113"/>
        <v>경북청림동</v>
      </c>
      <c r="H3303" s="33" t="s">
        <v>10781</v>
      </c>
    </row>
    <row r="3304" spans="1:8">
      <c r="A3304" s="33" t="s">
        <v>16911</v>
      </c>
      <c r="B3304" s="34" t="b">
        <v>1</v>
      </c>
      <c r="C3304" s="33">
        <f t="shared" si="114"/>
        <v>41</v>
      </c>
      <c r="D3304" s="33" t="s">
        <v>1747</v>
      </c>
      <c r="E3304" s="33" t="s">
        <v>1810</v>
      </c>
      <c r="F3304" s="33" t="s">
        <v>16912</v>
      </c>
      <c r="G3304" s="33" t="str">
        <f t="shared" si="113"/>
        <v>경북일월동</v>
      </c>
      <c r="H3304" s="33" t="s">
        <v>10781</v>
      </c>
    </row>
    <row r="3305" spans="1:8">
      <c r="A3305" s="33" t="s">
        <v>16913</v>
      </c>
      <c r="B3305" s="34" t="b">
        <v>1</v>
      </c>
      <c r="C3305" s="33">
        <f t="shared" si="114"/>
        <v>41</v>
      </c>
      <c r="D3305" s="33" t="s">
        <v>1747</v>
      </c>
      <c r="E3305" s="33" t="s">
        <v>1810</v>
      </c>
      <c r="F3305" s="33" t="s">
        <v>11221</v>
      </c>
      <c r="G3305" s="33" t="str">
        <f t="shared" si="113"/>
        <v>경북송정동</v>
      </c>
      <c r="H3305" s="33" t="s">
        <v>10781</v>
      </c>
    </row>
    <row r="3306" spans="1:8">
      <c r="A3306" s="33" t="s">
        <v>16914</v>
      </c>
      <c r="B3306" s="34" t="b">
        <v>1</v>
      </c>
      <c r="C3306" s="33">
        <f t="shared" si="114"/>
        <v>41</v>
      </c>
      <c r="D3306" s="33" t="s">
        <v>1747</v>
      </c>
      <c r="E3306" s="33" t="s">
        <v>1810</v>
      </c>
      <c r="F3306" s="33" t="s">
        <v>14093</v>
      </c>
      <c r="G3306" s="33" t="str">
        <f t="shared" si="113"/>
        <v>경북송내동</v>
      </c>
      <c r="H3306" s="33" t="s">
        <v>10781</v>
      </c>
    </row>
    <row r="3307" spans="1:8">
      <c r="A3307" s="33" t="s">
        <v>16915</v>
      </c>
      <c r="B3307" s="34" t="b">
        <v>1</v>
      </c>
      <c r="C3307" s="33">
        <f t="shared" si="114"/>
        <v>41</v>
      </c>
      <c r="D3307" s="33" t="s">
        <v>1747</v>
      </c>
      <c r="E3307" s="33" t="s">
        <v>1810</v>
      </c>
      <c r="F3307" s="33" t="s">
        <v>16916</v>
      </c>
      <c r="G3307" s="33" t="str">
        <f t="shared" si="113"/>
        <v>경북괴동동</v>
      </c>
      <c r="H3307" s="33" t="s">
        <v>10781</v>
      </c>
    </row>
    <row r="3308" spans="1:8">
      <c r="A3308" s="33" t="s">
        <v>16917</v>
      </c>
      <c r="B3308" s="34" t="b">
        <v>1</v>
      </c>
      <c r="C3308" s="33">
        <f t="shared" si="114"/>
        <v>41</v>
      </c>
      <c r="D3308" s="33" t="s">
        <v>1747</v>
      </c>
      <c r="E3308" s="33" t="s">
        <v>1810</v>
      </c>
      <c r="F3308" s="33" t="s">
        <v>16918</v>
      </c>
      <c r="G3308" s="33" t="str">
        <f t="shared" si="113"/>
        <v>경북동촌동</v>
      </c>
      <c r="H3308" s="33" t="s">
        <v>10781</v>
      </c>
    </row>
    <row r="3309" spans="1:8">
      <c r="A3309" s="33" t="s">
        <v>16919</v>
      </c>
      <c r="B3309" s="34" t="b">
        <v>1</v>
      </c>
      <c r="C3309" s="33">
        <f t="shared" si="114"/>
        <v>41</v>
      </c>
      <c r="D3309" s="33" t="s">
        <v>1747</v>
      </c>
      <c r="E3309" s="33" t="s">
        <v>1810</v>
      </c>
      <c r="F3309" s="33" t="s">
        <v>16920</v>
      </c>
      <c r="G3309" s="33" t="str">
        <f t="shared" si="113"/>
        <v>경북장흥동</v>
      </c>
      <c r="H3309" s="33" t="s">
        <v>10781</v>
      </c>
    </row>
    <row r="3310" spans="1:8">
      <c r="A3310" s="33" t="s">
        <v>16921</v>
      </c>
      <c r="B3310" s="34" t="b">
        <v>1</v>
      </c>
      <c r="C3310" s="33">
        <f t="shared" si="114"/>
        <v>41</v>
      </c>
      <c r="D3310" s="33" t="s">
        <v>1747</v>
      </c>
      <c r="E3310" s="33" t="s">
        <v>1810</v>
      </c>
      <c r="F3310" s="33" t="s">
        <v>16922</v>
      </c>
      <c r="G3310" s="33" t="str">
        <f t="shared" si="113"/>
        <v>경북인덕동</v>
      </c>
      <c r="H3310" s="33" t="s">
        <v>10781</v>
      </c>
    </row>
    <row r="3311" spans="1:8">
      <c r="A3311" s="33" t="s">
        <v>16923</v>
      </c>
      <c r="B3311" s="34" t="b">
        <v>1</v>
      </c>
      <c r="C3311" s="33">
        <f t="shared" si="114"/>
        <v>41</v>
      </c>
      <c r="D3311" s="33" t="s">
        <v>1747</v>
      </c>
      <c r="E3311" s="33" t="s">
        <v>1810</v>
      </c>
      <c r="F3311" s="33" t="s">
        <v>13252</v>
      </c>
      <c r="G3311" s="33" t="str">
        <f t="shared" ref="G3311:G3374" si="115">D3311&amp;F3311</f>
        <v>경북호동</v>
      </c>
      <c r="H3311" s="33" t="s">
        <v>10781</v>
      </c>
    </row>
    <row r="3312" spans="1:8">
      <c r="A3312" s="33" t="s">
        <v>16924</v>
      </c>
      <c r="B3312" s="34" t="b">
        <v>1</v>
      </c>
      <c r="C3312" s="33">
        <f t="shared" si="114"/>
        <v>41</v>
      </c>
      <c r="D3312" s="33" t="s">
        <v>1747</v>
      </c>
      <c r="E3312" s="33" t="s">
        <v>1810</v>
      </c>
      <c r="F3312" s="33" t="s">
        <v>10790</v>
      </c>
      <c r="G3312" s="33" t="str">
        <f t="shared" si="115"/>
        <v>경북효자동</v>
      </c>
      <c r="H3312" s="33" t="s">
        <v>10781</v>
      </c>
    </row>
    <row r="3313" spans="1:8">
      <c r="A3313" s="33" t="s">
        <v>16925</v>
      </c>
      <c r="B3313" s="34" t="b">
        <v>1</v>
      </c>
      <c r="C3313" s="33">
        <f t="shared" si="114"/>
        <v>41</v>
      </c>
      <c r="D3313" s="33" t="s">
        <v>1747</v>
      </c>
      <c r="E3313" s="33" t="s">
        <v>1810</v>
      </c>
      <c r="F3313" s="33" t="s">
        <v>14641</v>
      </c>
      <c r="G3313" s="33" t="str">
        <f t="shared" si="115"/>
        <v>경북지곡동</v>
      </c>
      <c r="H3313" s="33" t="s">
        <v>10781</v>
      </c>
    </row>
    <row r="3314" spans="1:8">
      <c r="A3314" s="33" t="s">
        <v>16926</v>
      </c>
      <c r="B3314" s="34" t="b">
        <v>1</v>
      </c>
      <c r="C3314" s="33">
        <f t="shared" si="114"/>
        <v>41</v>
      </c>
      <c r="D3314" s="33" t="s">
        <v>1747</v>
      </c>
      <c r="E3314" s="33" t="s">
        <v>1810</v>
      </c>
      <c r="F3314" s="33" t="s">
        <v>16927</v>
      </c>
      <c r="G3314" s="33" t="str">
        <f t="shared" si="115"/>
        <v>경북대잠동</v>
      </c>
      <c r="H3314" s="33" t="s">
        <v>10781</v>
      </c>
    </row>
    <row r="3315" spans="1:8">
      <c r="A3315" s="33" t="s">
        <v>16928</v>
      </c>
      <c r="B3315" s="34" t="b">
        <v>1</v>
      </c>
      <c r="C3315" s="33">
        <f t="shared" si="114"/>
        <v>41</v>
      </c>
      <c r="D3315" s="33" t="s">
        <v>1747</v>
      </c>
      <c r="E3315" s="33" t="s">
        <v>1810</v>
      </c>
      <c r="F3315" s="33" t="s">
        <v>14215</v>
      </c>
      <c r="G3315" s="33" t="str">
        <f t="shared" si="115"/>
        <v>경북이동</v>
      </c>
      <c r="H3315" s="33" t="s">
        <v>10781</v>
      </c>
    </row>
    <row r="3316" spans="1:8">
      <c r="A3316" s="33" t="s">
        <v>16929</v>
      </c>
      <c r="B3316" s="34" t="b">
        <v>1</v>
      </c>
      <c r="C3316" s="33">
        <f t="shared" si="114"/>
        <v>41</v>
      </c>
      <c r="D3316" s="33" t="s">
        <v>1747</v>
      </c>
      <c r="E3316" s="33" t="s">
        <v>1810</v>
      </c>
      <c r="F3316" s="33" t="s">
        <v>16930</v>
      </c>
      <c r="G3316" s="33" t="str">
        <f t="shared" si="115"/>
        <v>경북구룡포읍</v>
      </c>
      <c r="H3316" s="33" t="s">
        <v>10781</v>
      </c>
    </row>
    <row r="3317" spans="1:8">
      <c r="A3317" s="33" t="s">
        <v>16931</v>
      </c>
      <c r="B3317" s="34" t="b">
        <v>1</v>
      </c>
      <c r="C3317" s="33">
        <f t="shared" si="114"/>
        <v>41</v>
      </c>
      <c r="D3317" s="33" t="s">
        <v>1747</v>
      </c>
      <c r="E3317" s="33" t="s">
        <v>1810</v>
      </c>
      <c r="F3317" s="33" t="s">
        <v>16932</v>
      </c>
      <c r="G3317" s="33" t="str">
        <f t="shared" si="115"/>
        <v>경북연일읍</v>
      </c>
      <c r="H3317" s="33" t="s">
        <v>10781</v>
      </c>
    </row>
    <row r="3318" spans="1:8">
      <c r="A3318" s="33" t="s">
        <v>16933</v>
      </c>
      <c r="B3318" s="34" t="b">
        <v>1</v>
      </c>
      <c r="C3318" s="33">
        <f t="shared" si="114"/>
        <v>41</v>
      </c>
      <c r="D3318" s="33" t="s">
        <v>1747</v>
      </c>
      <c r="E3318" s="33" t="s">
        <v>1810</v>
      </c>
      <c r="F3318" s="33" t="s">
        <v>16934</v>
      </c>
      <c r="G3318" s="33" t="str">
        <f t="shared" si="115"/>
        <v>경북오천읍</v>
      </c>
      <c r="H3318" s="33" t="s">
        <v>10781</v>
      </c>
    </row>
    <row r="3319" spans="1:8">
      <c r="A3319" s="33" t="s">
        <v>16935</v>
      </c>
      <c r="B3319" s="34" t="b">
        <v>1</v>
      </c>
      <c r="C3319" s="33">
        <f t="shared" si="114"/>
        <v>41</v>
      </c>
      <c r="D3319" s="33" t="s">
        <v>1747</v>
      </c>
      <c r="E3319" s="33" t="s">
        <v>1810</v>
      </c>
      <c r="F3319" s="33" t="s">
        <v>16936</v>
      </c>
      <c r="G3319" s="33" t="str">
        <f t="shared" si="115"/>
        <v>경북대송면</v>
      </c>
      <c r="H3319" s="33" t="s">
        <v>10781</v>
      </c>
    </row>
    <row r="3320" spans="1:8">
      <c r="A3320" s="33" t="s">
        <v>16937</v>
      </c>
      <c r="B3320" s="34" t="b">
        <v>1</v>
      </c>
      <c r="C3320" s="33">
        <f t="shared" si="114"/>
        <v>41</v>
      </c>
      <c r="D3320" s="33" t="s">
        <v>1747</v>
      </c>
      <c r="E3320" s="33" t="s">
        <v>1810</v>
      </c>
      <c r="F3320" s="33" t="s">
        <v>16938</v>
      </c>
      <c r="G3320" s="33" t="str">
        <f t="shared" si="115"/>
        <v>경북동해면</v>
      </c>
      <c r="H3320" s="33" t="s">
        <v>10781</v>
      </c>
    </row>
    <row r="3321" spans="1:8">
      <c r="A3321" s="33" t="s">
        <v>16939</v>
      </c>
      <c r="B3321" s="34" t="b">
        <v>1</v>
      </c>
      <c r="C3321" s="33">
        <f t="shared" si="114"/>
        <v>41</v>
      </c>
      <c r="D3321" s="33" t="s">
        <v>1747</v>
      </c>
      <c r="E3321" s="33" t="s">
        <v>1810</v>
      </c>
      <c r="F3321" s="33" t="s">
        <v>16940</v>
      </c>
      <c r="G3321" s="33" t="str">
        <f t="shared" si="115"/>
        <v>경북장기면</v>
      </c>
      <c r="H3321" s="33" t="s">
        <v>10781</v>
      </c>
    </row>
    <row r="3322" spans="1:8">
      <c r="A3322" s="33" t="s">
        <v>16941</v>
      </c>
      <c r="B3322" s="34" t="b">
        <v>1</v>
      </c>
      <c r="C3322" s="33">
        <f t="shared" si="114"/>
        <v>41</v>
      </c>
      <c r="D3322" s="33" t="s">
        <v>1747</v>
      </c>
      <c r="E3322" s="33" t="s">
        <v>1810</v>
      </c>
      <c r="F3322" s="33" t="s">
        <v>16942</v>
      </c>
      <c r="G3322" s="33" t="str">
        <f t="shared" si="115"/>
        <v>경북호미곶면</v>
      </c>
      <c r="H3322" s="33" t="s">
        <v>10781</v>
      </c>
    </row>
    <row r="3323" spans="1:8">
      <c r="A3323" s="33" t="s">
        <v>16943</v>
      </c>
      <c r="B3323" s="34" t="b">
        <v>1</v>
      </c>
      <c r="C3323" s="33">
        <f t="shared" si="114"/>
        <v>41</v>
      </c>
      <c r="D3323" s="33" t="s">
        <v>1747</v>
      </c>
      <c r="E3323" s="33" t="s">
        <v>1820</v>
      </c>
      <c r="F3323" s="33" t="s">
        <v>11451</v>
      </c>
      <c r="G3323" s="33" t="str">
        <f t="shared" si="115"/>
        <v>경북대흥동</v>
      </c>
      <c r="H3323" s="33" t="s">
        <v>10781</v>
      </c>
    </row>
    <row r="3324" spans="1:8">
      <c r="A3324" s="33" t="s">
        <v>16944</v>
      </c>
      <c r="B3324" s="34" t="b">
        <v>1</v>
      </c>
      <c r="C3324" s="33">
        <f t="shared" si="114"/>
        <v>41</v>
      </c>
      <c r="D3324" s="33" t="s">
        <v>1747</v>
      </c>
      <c r="E3324" s="33" t="s">
        <v>1820</v>
      </c>
      <c r="F3324" s="33" t="s">
        <v>13170</v>
      </c>
      <c r="G3324" s="33" t="str">
        <f t="shared" si="115"/>
        <v>경북신흥동</v>
      </c>
      <c r="H3324" s="33" t="s">
        <v>10781</v>
      </c>
    </row>
    <row r="3325" spans="1:8">
      <c r="A3325" s="33" t="s">
        <v>16945</v>
      </c>
      <c r="B3325" s="34" t="b">
        <v>1</v>
      </c>
      <c r="C3325" s="33">
        <f t="shared" si="114"/>
        <v>41</v>
      </c>
      <c r="D3325" s="33" t="s">
        <v>1747</v>
      </c>
      <c r="E3325" s="33" t="s">
        <v>1820</v>
      </c>
      <c r="F3325" s="33" t="s">
        <v>16946</v>
      </c>
      <c r="G3325" s="33" t="str">
        <f t="shared" si="115"/>
        <v>경북남빈동</v>
      </c>
      <c r="H3325" s="33" t="s">
        <v>10781</v>
      </c>
    </row>
    <row r="3326" spans="1:8">
      <c r="A3326" s="33" t="s">
        <v>16947</v>
      </c>
      <c r="B3326" s="34" t="b">
        <v>1</v>
      </c>
      <c r="C3326" s="33">
        <f t="shared" si="114"/>
        <v>41</v>
      </c>
      <c r="D3326" s="33" t="s">
        <v>1747</v>
      </c>
      <c r="E3326" s="33" t="s">
        <v>1820</v>
      </c>
      <c r="F3326" s="33" t="s">
        <v>16948</v>
      </c>
      <c r="G3326" s="33" t="str">
        <f t="shared" si="115"/>
        <v>경북상원동</v>
      </c>
      <c r="H3326" s="33" t="s">
        <v>10781</v>
      </c>
    </row>
    <row r="3327" spans="1:8">
      <c r="A3327" s="33" t="s">
        <v>16949</v>
      </c>
      <c r="B3327" s="34" t="b">
        <v>1</v>
      </c>
      <c r="C3327" s="33">
        <f t="shared" si="114"/>
        <v>41</v>
      </c>
      <c r="D3327" s="33" t="s">
        <v>1747</v>
      </c>
      <c r="E3327" s="33" t="s">
        <v>1820</v>
      </c>
      <c r="F3327" s="33" t="s">
        <v>13508</v>
      </c>
      <c r="G3327" s="33" t="str">
        <f t="shared" si="115"/>
        <v>경북여천동</v>
      </c>
      <c r="H3327" s="33" t="s">
        <v>10781</v>
      </c>
    </row>
    <row r="3328" spans="1:8">
      <c r="A3328" s="33" t="s">
        <v>16950</v>
      </c>
      <c r="B3328" s="34" t="b">
        <v>1</v>
      </c>
      <c r="C3328" s="33">
        <f t="shared" si="114"/>
        <v>41</v>
      </c>
      <c r="D3328" s="33" t="s">
        <v>1747</v>
      </c>
      <c r="E3328" s="33" t="s">
        <v>1820</v>
      </c>
      <c r="F3328" s="33" t="s">
        <v>13999</v>
      </c>
      <c r="G3328" s="33" t="str">
        <f t="shared" si="115"/>
        <v>경북중앙동</v>
      </c>
      <c r="H3328" s="33" t="s">
        <v>10781</v>
      </c>
    </row>
    <row r="3329" spans="1:8">
      <c r="A3329" s="33" t="s">
        <v>16951</v>
      </c>
      <c r="B3329" s="34" t="b">
        <v>1</v>
      </c>
      <c r="C3329" s="33">
        <f t="shared" si="114"/>
        <v>41</v>
      </c>
      <c r="D3329" s="33" t="s">
        <v>1747</v>
      </c>
      <c r="E3329" s="33" t="s">
        <v>1820</v>
      </c>
      <c r="F3329" s="33" t="s">
        <v>12126</v>
      </c>
      <c r="G3329" s="33" t="str">
        <f t="shared" si="115"/>
        <v>경북덕산동</v>
      </c>
      <c r="H3329" s="33" t="s">
        <v>10781</v>
      </c>
    </row>
    <row r="3330" spans="1:8">
      <c r="A3330" s="33" t="s">
        <v>16952</v>
      </c>
      <c r="B3330" s="34" t="b">
        <v>1</v>
      </c>
      <c r="C3330" s="33">
        <f t="shared" ref="C3330:C3393" si="116">_xlfn.XLOOKUP(D3330,I:I,J:J)</f>
        <v>41</v>
      </c>
      <c r="D3330" s="33" t="s">
        <v>1747</v>
      </c>
      <c r="E3330" s="33" t="s">
        <v>1820</v>
      </c>
      <c r="F3330" s="33" t="s">
        <v>16953</v>
      </c>
      <c r="G3330" s="33" t="str">
        <f t="shared" si="115"/>
        <v>경북덕수동</v>
      </c>
      <c r="H3330" s="33" t="s">
        <v>10781</v>
      </c>
    </row>
    <row r="3331" spans="1:8">
      <c r="A3331" s="33" t="s">
        <v>16954</v>
      </c>
      <c r="B3331" s="34" t="b">
        <v>1</v>
      </c>
      <c r="C3331" s="33">
        <f t="shared" si="116"/>
        <v>41</v>
      </c>
      <c r="D3331" s="33" t="s">
        <v>1747</v>
      </c>
      <c r="E3331" s="33" t="s">
        <v>1820</v>
      </c>
      <c r="F3331" s="33" t="s">
        <v>11421</v>
      </c>
      <c r="G3331" s="33" t="str">
        <f t="shared" si="115"/>
        <v>경북대신동</v>
      </c>
      <c r="H3331" s="33" t="s">
        <v>10781</v>
      </c>
    </row>
    <row r="3332" spans="1:8">
      <c r="A3332" s="33" t="s">
        <v>16955</v>
      </c>
      <c r="B3332" s="34" t="b">
        <v>1</v>
      </c>
      <c r="C3332" s="33">
        <f t="shared" si="116"/>
        <v>41</v>
      </c>
      <c r="D3332" s="33" t="s">
        <v>1747</v>
      </c>
      <c r="E3332" s="33" t="s">
        <v>1820</v>
      </c>
      <c r="F3332" s="33" t="s">
        <v>16956</v>
      </c>
      <c r="G3332" s="33" t="str">
        <f t="shared" si="115"/>
        <v>경북동빈1가</v>
      </c>
      <c r="H3332" s="33" t="s">
        <v>10781</v>
      </c>
    </row>
    <row r="3333" spans="1:8">
      <c r="A3333" s="33" t="s">
        <v>16957</v>
      </c>
      <c r="B3333" s="34" t="b">
        <v>1</v>
      </c>
      <c r="C3333" s="33">
        <f t="shared" si="116"/>
        <v>41</v>
      </c>
      <c r="D3333" s="33" t="s">
        <v>1747</v>
      </c>
      <c r="E3333" s="33" t="s">
        <v>1820</v>
      </c>
      <c r="F3333" s="33" t="s">
        <v>16958</v>
      </c>
      <c r="G3333" s="33" t="str">
        <f t="shared" si="115"/>
        <v>경북동빈2가</v>
      </c>
      <c r="H3333" s="33" t="s">
        <v>10781</v>
      </c>
    </row>
    <row r="3334" spans="1:8">
      <c r="A3334" s="33" t="s">
        <v>16959</v>
      </c>
      <c r="B3334" s="34" t="b">
        <v>1</v>
      </c>
      <c r="C3334" s="33">
        <f t="shared" si="116"/>
        <v>41</v>
      </c>
      <c r="D3334" s="33" t="s">
        <v>1747</v>
      </c>
      <c r="E3334" s="33" t="s">
        <v>1820</v>
      </c>
      <c r="F3334" s="33" t="s">
        <v>13468</v>
      </c>
      <c r="G3334" s="33" t="str">
        <f t="shared" si="115"/>
        <v>경북학산동</v>
      </c>
      <c r="H3334" s="33" t="s">
        <v>10781</v>
      </c>
    </row>
    <row r="3335" spans="1:8">
      <c r="A3335" s="33" t="s">
        <v>16960</v>
      </c>
      <c r="B3335" s="34" t="b">
        <v>1</v>
      </c>
      <c r="C3335" s="33">
        <f t="shared" si="116"/>
        <v>41</v>
      </c>
      <c r="D3335" s="33" t="s">
        <v>1747</v>
      </c>
      <c r="E3335" s="33" t="s">
        <v>1820</v>
      </c>
      <c r="F3335" s="33" t="s">
        <v>16961</v>
      </c>
      <c r="G3335" s="33" t="str">
        <f t="shared" si="115"/>
        <v>경북항구동</v>
      </c>
      <c r="H3335" s="33" t="s">
        <v>10781</v>
      </c>
    </row>
    <row r="3336" spans="1:8">
      <c r="A3336" s="33" t="s">
        <v>16962</v>
      </c>
      <c r="B3336" s="34" t="b">
        <v>1</v>
      </c>
      <c r="C3336" s="33">
        <f t="shared" si="116"/>
        <v>41</v>
      </c>
      <c r="D3336" s="33" t="s">
        <v>1747</v>
      </c>
      <c r="E3336" s="33" t="s">
        <v>1820</v>
      </c>
      <c r="F3336" s="33" t="s">
        <v>16963</v>
      </c>
      <c r="G3336" s="33" t="str">
        <f t="shared" si="115"/>
        <v>경북득량동</v>
      </c>
      <c r="H3336" s="33" t="s">
        <v>10781</v>
      </c>
    </row>
    <row r="3337" spans="1:8">
      <c r="A3337" s="33" t="s">
        <v>16964</v>
      </c>
      <c r="B3337" s="34" t="b">
        <v>1</v>
      </c>
      <c r="C3337" s="33">
        <f t="shared" si="116"/>
        <v>41</v>
      </c>
      <c r="D3337" s="33" t="s">
        <v>1747</v>
      </c>
      <c r="E3337" s="33" t="s">
        <v>1820</v>
      </c>
      <c r="F3337" s="33" t="s">
        <v>16965</v>
      </c>
      <c r="G3337" s="33" t="str">
        <f t="shared" si="115"/>
        <v>경북학잠동</v>
      </c>
      <c r="H3337" s="33" t="s">
        <v>10781</v>
      </c>
    </row>
    <row r="3338" spans="1:8">
      <c r="A3338" s="33" t="s">
        <v>16966</v>
      </c>
      <c r="B3338" s="34" t="b">
        <v>1</v>
      </c>
      <c r="C3338" s="33">
        <f t="shared" si="116"/>
        <v>41</v>
      </c>
      <c r="D3338" s="33" t="s">
        <v>1747</v>
      </c>
      <c r="E3338" s="33" t="s">
        <v>1820</v>
      </c>
      <c r="F3338" s="33" t="s">
        <v>16967</v>
      </c>
      <c r="G3338" s="33" t="str">
        <f t="shared" si="115"/>
        <v>경북죽도동</v>
      </c>
      <c r="H3338" s="33" t="s">
        <v>10781</v>
      </c>
    </row>
    <row r="3339" spans="1:8">
      <c r="A3339" s="33" t="s">
        <v>16968</v>
      </c>
      <c r="B3339" s="34" t="b">
        <v>1</v>
      </c>
      <c r="C3339" s="33">
        <f t="shared" si="116"/>
        <v>41</v>
      </c>
      <c r="D3339" s="33" t="s">
        <v>1747</v>
      </c>
      <c r="E3339" s="33" t="s">
        <v>1820</v>
      </c>
      <c r="F3339" s="33" t="s">
        <v>16969</v>
      </c>
      <c r="G3339" s="33" t="str">
        <f t="shared" si="115"/>
        <v>경북용흥동</v>
      </c>
      <c r="H3339" s="33" t="s">
        <v>10781</v>
      </c>
    </row>
    <row r="3340" spans="1:8">
      <c r="A3340" s="33" t="s">
        <v>16970</v>
      </c>
      <c r="B3340" s="34" t="b">
        <v>1</v>
      </c>
      <c r="C3340" s="33">
        <f t="shared" si="116"/>
        <v>41</v>
      </c>
      <c r="D3340" s="33" t="s">
        <v>1747</v>
      </c>
      <c r="E3340" s="33" t="s">
        <v>1820</v>
      </c>
      <c r="F3340" s="33" t="s">
        <v>16971</v>
      </c>
      <c r="G3340" s="33" t="str">
        <f t="shared" si="115"/>
        <v>경북우현동</v>
      </c>
      <c r="H3340" s="33" t="s">
        <v>10781</v>
      </c>
    </row>
    <row r="3341" spans="1:8">
      <c r="A3341" s="33" t="s">
        <v>16972</v>
      </c>
      <c r="B3341" s="34" t="b">
        <v>1</v>
      </c>
      <c r="C3341" s="33">
        <f t="shared" si="116"/>
        <v>41</v>
      </c>
      <c r="D3341" s="33" t="s">
        <v>1747</v>
      </c>
      <c r="E3341" s="33" t="s">
        <v>1820</v>
      </c>
      <c r="F3341" s="33" t="s">
        <v>16973</v>
      </c>
      <c r="G3341" s="33" t="str">
        <f t="shared" si="115"/>
        <v>경북창포동</v>
      </c>
      <c r="H3341" s="33" t="s">
        <v>10781</v>
      </c>
    </row>
    <row r="3342" spans="1:8">
      <c r="A3342" s="33" t="s">
        <v>16974</v>
      </c>
      <c r="B3342" s="34" t="b">
        <v>1</v>
      </c>
      <c r="C3342" s="33">
        <f t="shared" si="116"/>
        <v>41</v>
      </c>
      <c r="D3342" s="33" t="s">
        <v>1747</v>
      </c>
      <c r="E3342" s="33" t="s">
        <v>1820</v>
      </c>
      <c r="F3342" s="33" t="s">
        <v>16975</v>
      </c>
      <c r="G3342" s="33" t="str">
        <f t="shared" si="115"/>
        <v>경북두호동</v>
      </c>
      <c r="H3342" s="33" t="s">
        <v>10781</v>
      </c>
    </row>
    <row r="3343" spans="1:8">
      <c r="A3343" s="33" t="s">
        <v>16976</v>
      </c>
      <c r="B3343" s="34" t="b">
        <v>1</v>
      </c>
      <c r="C3343" s="33">
        <f t="shared" si="116"/>
        <v>41</v>
      </c>
      <c r="D3343" s="33" t="s">
        <v>1747</v>
      </c>
      <c r="E3343" s="33" t="s">
        <v>1820</v>
      </c>
      <c r="F3343" s="33" t="s">
        <v>15263</v>
      </c>
      <c r="G3343" s="33" t="str">
        <f t="shared" si="115"/>
        <v>경북장성동</v>
      </c>
      <c r="H3343" s="33" t="s">
        <v>10781</v>
      </c>
    </row>
    <row r="3344" spans="1:8">
      <c r="A3344" s="33" t="s">
        <v>16977</v>
      </c>
      <c r="B3344" s="34" t="b">
        <v>1</v>
      </c>
      <c r="C3344" s="33">
        <f t="shared" si="116"/>
        <v>41</v>
      </c>
      <c r="D3344" s="33" t="s">
        <v>1747</v>
      </c>
      <c r="E3344" s="33" t="s">
        <v>1820</v>
      </c>
      <c r="F3344" s="33" t="s">
        <v>16978</v>
      </c>
      <c r="G3344" s="33" t="str">
        <f t="shared" si="115"/>
        <v>경북양덕동</v>
      </c>
      <c r="H3344" s="33" t="s">
        <v>10781</v>
      </c>
    </row>
    <row r="3345" spans="1:8">
      <c r="A3345" s="33" t="s">
        <v>16979</v>
      </c>
      <c r="B3345" s="34" t="b">
        <v>1</v>
      </c>
      <c r="C3345" s="33">
        <f t="shared" si="116"/>
        <v>41</v>
      </c>
      <c r="D3345" s="33" t="s">
        <v>1747</v>
      </c>
      <c r="E3345" s="33" t="s">
        <v>1820</v>
      </c>
      <c r="F3345" s="33" t="s">
        <v>16980</v>
      </c>
      <c r="G3345" s="33" t="str">
        <f t="shared" si="115"/>
        <v>경북환호동</v>
      </c>
      <c r="H3345" s="33" t="s">
        <v>10781</v>
      </c>
    </row>
    <row r="3346" spans="1:8">
      <c r="A3346" s="33" t="s">
        <v>16981</v>
      </c>
      <c r="B3346" s="34" t="b">
        <v>1</v>
      </c>
      <c r="C3346" s="33">
        <f t="shared" si="116"/>
        <v>41</v>
      </c>
      <c r="D3346" s="33" t="s">
        <v>1747</v>
      </c>
      <c r="E3346" s="33" t="s">
        <v>1820</v>
      </c>
      <c r="F3346" s="33" t="s">
        <v>16982</v>
      </c>
      <c r="G3346" s="33" t="str">
        <f t="shared" si="115"/>
        <v>경북여남동</v>
      </c>
      <c r="H3346" s="33" t="s">
        <v>10781</v>
      </c>
    </row>
    <row r="3347" spans="1:8">
      <c r="A3347" s="33" t="s">
        <v>16983</v>
      </c>
      <c r="B3347" s="34" t="b">
        <v>1</v>
      </c>
      <c r="C3347" s="33">
        <f t="shared" si="116"/>
        <v>41</v>
      </c>
      <c r="D3347" s="33" t="s">
        <v>1747</v>
      </c>
      <c r="E3347" s="33" t="s">
        <v>1820</v>
      </c>
      <c r="F3347" s="33" t="s">
        <v>16984</v>
      </c>
      <c r="G3347" s="33" t="str">
        <f t="shared" si="115"/>
        <v>경북흥해읍</v>
      </c>
      <c r="H3347" s="33" t="s">
        <v>10781</v>
      </c>
    </row>
    <row r="3348" spans="1:8">
      <c r="A3348" s="33" t="s">
        <v>16985</v>
      </c>
      <c r="B3348" s="34" t="b">
        <v>1</v>
      </c>
      <c r="C3348" s="33">
        <f t="shared" si="116"/>
        <v>41</v>
      </c>
      <c r="D3348" s="33" t="s">
        <v>1747</v>
      </c>
      <c r="E3348" s="33" t="s">
        <v>1820</v>
      </c>
      <c r="F3348" s="33" t="s">
        <v>16782</v>
      </c>
      <c r="G3348" s="33" t="str">
        <f t="shared" si="115"/>
        <v>경북신광면</v>
      </c>
      <c r="H3348" s="33" t="s">
        <v>10781</v>
      </c>
    </row>
    <row r="3349" spans="1:8">
      <c r="A3349" s="33" t="s">
        <v>16986</v>
      </c>
      <c r="B3349" s="34" t="b">
        <v>1</v>
      </c>
      <c r="C3349" s="33">
        <f t="shared" si="116"/>
        <v>41</v>
      </c>
      <c r="D3349" s="33" t="s">
        <v>1747</v>
      </c>
      <c r="E3349" s="33" t="s">
        <v>1820</v>
      </c>
      <c r="F3349" s="33" t="s">
        <v>16987</v>
      </c>
      <c r="G3349" s="33" t="str">
        <f t="shared" si="115"/>
        <v>경북청하면</v>
      </c>
      <c r="H3349" s="33" t="s">
        <v>10781</v>
      </c>
    </row>
    <row r="3350" spans="1:8">
      <c r="A3350" s="33" t="s">
        <v>16988</v>
      </c>
      <c r="B3350" s="34" t="b">
        <v>1</v>
      </c>
      <c r="C3350" s="33">
        <f t="shared" si="116"/>
        <v>41</v>
      </c>
      <c r="D3350" s="33" t="s">
        <v>1747</v>
      </c>
      <c r="E3350" s="33" t="s">
        <v>1820</v>
      </c>
      <c r="F3350" s="33" t="s">
        <v>16989</v>
      </c>
      <c r="G3350" s="33" t="str">
        <f t="shared" si="115"/>
        <v>경북송라면</v>
      </c>
      <c r="H3350" s="33" t="s">
        <v>10781</v>
      </c>
    </row>
    <row r="3351" spans="1:8">
      <c r="A3351" s="33" t="s">
        <v>16990</v>
      </c>
      <c r="B3351" s="34" t="b">
        <v>1</v>
      </c>
      <c r="C3351" s="33">
        <f t="shared" si="116"/>
        <v>41</v>
      </c>
      <c r="D3351" s="33" t="s">
        <v>1747</v>
      </c>
      <c r="E3351" s="33" t="s">
        <v>1820</v>
      </c>
      <c r="F3351" s="33" t="s">
        <v>16991</v>
      </c>
      <c r="G3351" s="33" t="str">
        <f t="shared" si="115"/>
        <v>경북기계면</v>
      </c>
      <c r="H3351" s="33" t="s">
        <v>10781</v>
      </c>
    </row>
    <row r="3352" spans="1:8">
      <c r="A3352" s="33" t="s">
        <v>16992</v>
      </c>
      <c r="B3352" s="34" t="b">
        <v>1</v>
      </c>
      <c r="C3352" s="33">
        <f t="shared" si="116"/>
        <v>41</v>
      </c>
      <c r="D3352" s="33" t="s">
        <v>1747</v>
      </c>
      <c r="E3352" s="33" t="s">
        <v>1820</v>
      </c>
      <c r="F3352" s="33" t="s">
        <v>16993</v>
      </c>
      <c r="G3352" s="33" t="str">
        <f t="shared" si="115"/>
        <v>경북죽장면</v>
      </c>
      <c r="H3352" s="33" t="s">
        <v>10781</v>
      </c>
    </row>
    <row r="3353" spans="1:8">
      <c r="A3353" s="33" t="s">
        <v>16994</v>
      </c>
      <c r="B3353" s="34" t="b">
        <v>1</v>
      </c>
      <c r="C3353" s="33">
        <f t="shared" si="116"/>
        <v>41</v>
      </c>
      <c r="D3353" s="33" t="s">
        <v>1747</v>
      </c>
      <c r="E3353" s="33" t="s">
        <v>1820</v>
      </c>
      <c r="F3353" s="33" t="s">
        <v>16995</v>
      </c>
      <c r="G3353" s="33" t="str">
        <f t="shared" si="115"/>
        <v>경북기북면</v>
      </c>
      <c r="H3353" s="33" t="s">
        <v>10781</v>
      </c>
    </row>
    <row r="3354" spans="1:8">
      <c r="A3354" s="33" t="s">
        <v>16996</v>
      </c>
      <c r="B3354" s="34" t="b">
        <v>1</v>
      </c>
      <c r="C3354" s="33">
        <f t="shared" si="116"/>
        <v>41</v>
      </c>
      <c r="D3354" s="33" t="s">
        <v>1747</v>
      </c>
      <c r="E3354" s="33" t="s">
        <v>1800</v>
      </c>
      <c r="F3354" s="33" t="s">
        <v>13542</v>
      </c>
      <c r="G3354" s="33" t="str">
        <f t="shared" si="115"/>
        <v>경북동부동</v>
      </c>
      <c r="H3354" s="33" t="s">
        <v>10781</v>
      </c>
    </row>
    <row r="3355" spans="1:8">
      <c r="A3355" s="33" t="s">
        <v>16997</v>
      </c>
      <c r="B3355" s="34" t="b">
        <v>1</v>
      </c>
      <c r="C3355" s="33">
        <f t="shared" si="116"/>
        <v>41</v>
      </c>
      <c r="D3355" s="33" t="s">
        <v>1747</v>
      </c>
      <c r="E3355" s="33" t="s">
        <v>1800</v>
      </c>
      <c r="F3355" s="33" t="s">
        <v>13544</v>
      </c>
      <c r="G3355" s="33" t="str">
        <f t="shared" si="115"/>
        <v>경북서부동</v>
      </c>
      <c r="H3355" s="33" t="s">
        <v>10781</v>
      </c>
    </row>
    <row r="3356" spans="1:8">
      <c r="A3356" s="33" t="s">
        <v>16998</v>
      </c>
      <c r="B3356" s="34" t="b">
        <v>1</v>
      </c>
      <c r="C3356" s="33">
        <f t="shared" si="116"/>
        <v>41</v>
      </c>
      <c r="D3356" s="33" t="s">
        <v>1747</v>
      </c>
      <c r="E3356" s="33" t="s">
        <v>1800</v>
      </c>
      <c r="F3356" s="33" t="s">
        <v>16999</v>
      </c>
      <c r="G3356" s="33" t="str">
        <f t="shared" si="115"/>
        <v>경북북부동</v>
      </c>
      <c r="H3356" s="33" t="s">
        <v>10781</v>
      </c>
    </row>
    <row r="3357" spans="1:8">
      <c r="A3357" s="33" t="s">
        <v>17000</v>
      </c>
      <c r="B3357" s="34" t="b">
        <v>1</v>
      </c>
      <c r="C3357" s="33">
        <f t="shared" si="116"/>
        <v>41</v>
      </c>
      <c r="D3357" s="33" t="s">
        <v>1747</v>
      </c>
      <c r="E3357" s="33" t="s">
        <v>1800</v>
      </c>
      <c r="F3357" s="33" t="s">
        <v>17001</v>
      </c>
      <c r="G3357" s="33" t="str">
        <f t="shared" si="115"/>
        <v>경북성동동</v>
      </c>
      <c r="H3357" s="33" t="s">
        <v>10781</v>
      </c>
    </row>
    <row r="3358" spans="1:8">
      <c r="A3358" s="33" t="s">
        <v>17002</v>
      </c>
      <c r="B3358" s="34" t="b">
        <v>1</v>
      </c>
      <c r="C3358" s="33">
        <f t="shared" si="116"/>
        <v>41</v>
      </c>
      <c r="D3358" s="33" t="s">
        <v>1747</v>
      </c>
      <c r="E3358" s="33" t="s">
        <v>1800</v>
      </c>
      <c r="F3358" s="33" t="s">
        <v>17003</v>
      </c>
      <c r="G3358" s="33" t="str">
        <f t="shared" si="115"/>
        <v>경북황오동</v>
      </c>
      <c r="H3358" s="33" t="s">
        <v>10781</v>
      </c>
    </row>
    <row r="3359" spans="1:8">
      <c r="A3359" s="33" t="s">
        <v>17004</v>
      </c>
      <c r="B3359" s="34" t="b">
        <v>1</v>
      </c>
      <c r="C3359" s="33">
        <f t="shared" si="116"/>
        <v>41</v>
      </c>
      <c r="D3359" s="33" t="s">
        <v>1747</v>
      </c>
      <c r="E3359" s="33" t="s">
        <v>1800</v>
      </c>
      <c r="F3359" s="33" t="s">
        <v>17005</v>
      </c>
      <c r="G3359" s="33" t="str">
        <f t="shared" si="115"/>
        <v>경북노동동</v>
      </c>
      <c r="H3359" s="33" t="s">
        <v>10781</v>
      </c>
    </row>
    <row r="3360" spans="1:8">
      <c r="A3360" s="33" t="s">
        <v>17006</v>
      </c>
      <c r="B3360" s="34" t="b">
        <v>1</v>
      </c>
      <c r="C3360" s="33">
        <f t="shared" si="116"/>
        <v>41</v>
      </c>
      <c r="D3360" s="33" t="s">
        <v>1747</v>
      </c>
      <c r="E3360" s="33" t="s">
        <v>1800</v>
      </c>
      <c r="F3360" s="33" t="s">
        <v>17007</v>
      </c>
      <c r="G3360" s="33" t="str">
        <f t="shared" si="115"/>
        <v>경북노서동</v>
      </c>
      <c r="H3360" s="33" t="s">
        <v>10781</v>
      </c>
    </row>
    <row r="3361" spans="1:8">
      <c r="A3361" s="33" t="s">
        <v>17008</v>
      </c>
      <c r="B3361" s="34" t="b">
        <v>1</v>
      </c>
      <c r="C3361" s="33">
        <f t="shared" si="116"/>
        <v>41</v>
      </c>
      <c r="D3361" s="33" t="s">
        <v>1747</v>
      </c>
      <c r="E3361" s="33" t="s">
        <v>1800</v>
      </c>
      <c r="F3361" s="33" t="s">
        <v>17009</v>
      </c>
      <c r="G3361" s="33" t="str">
        <f t="shared" si="115"/>
        <v>경북성건동</v>
      </c>
      <c r="H3361" s="33" t="s">
        <v>10781</v>
      </c>
    </row>
    <row r="3362" spans="1:8">
      <c r="A3362" s="33" t="s">
        <v>17010</v>
      </c>
      <c r="B3362" s="34" t="b">
        <v>1</v>
      </c>
      <c r="C3362" s="33">
        <f t="shared" si="116"/>
        <v>41</v>
      </c>
      <c r="D3362" s="33" t="s">
        <v>1747</v>
      </c>
      <c r="E3362" s="33" t="s">
        <v>1800</v>
      </c>
      <c r="F3362" s="33" t="s">
        <v>13268</v>
      </c>
      <c r="G3362" s="33" t="str">
        <f t="shared" si="115"/>
        <v>경북사정동</v>
      </c>
      <c r="H3362" s="33" t="s">
        <v>10781</v>
      </c>
    </row>
    <row r="3363" spans="1:8">
      <c r="A3363" s="33" t="s">
        <v>17011</v>
      </c>
      <c r="B3363" s="34" t="b">
        <v>1</v>
      </c>
      <c r="C3363" s="33">
        <f t="shared" si="116"/>
        <v>41</v>
      </c>
      <c r="D3363" s="33" t="s">
        <v>1747</v>
      </c>
      <c r="E3363" s="33" t="s">
        <v>1800</v>
      </c>
      <c r="F3363" s="33" t="s">
        <v>17012</v>
      </c>
      <c r="G3363" s="33" t="str">
        <f t="shared" si="115"/>
        <v>경북황남동</v>
      </c>
      <c r="H3363" s="33" t="s">
        <v>10781</v>
      </c>
    </row>
    <row r="3364" spans="1:8">
      <c r="A3364" s="33" t="s">
        <v>17013</v>
      </c>
      <c r="B3364" s="34" t="b">
        <v>1</v>
      </c>
      <c r="C3364" s="33">
        <f t="shared" si="116"/>
        <v>41</v>
      </c>
      <c r="D3364" s="33" t="s">
        <v>1747</v>
      </c>
      <c r="E3364" s="33" t="s">
        <v>1800</v>
      </c>
      <c r="F3364" s="33" t="s">
        <v>12148</v>
      </c>
      <c r="G3364" s="33" t="str">
        <f t="shared" si="115"/>
        <v>경북교동</v>
      </c>
      <c r="H3364" s="33" t="s">
        <v>10781</v>
      </c>
    </row>
    <row r="3365" spans="1:8">
      <c r="A3365" s="33" t="s">
        <v>17014</v>
      </c>
      <c r="B3365" s="34" t="b">
        <v>1</v>
      </c>
      <c r="C3365" s="33">
        <f t="shared" si="116"/>
        <v>41</v>
      </c>
      <c r="D3365" s="33" t="s">
        <v>1747</v>
      </c>
      <c r="E3365" s="33" t="s">
        <v>1800</v>
      </c>
      <c r="F3365" s="33" t="s">
        <v>17015</v>
      </c>
      <c r="G3365" s="33" t="str">
        <f t="shared" si="115"/>
        <v>경북인왕동</v>
      </c>
      <c r="H3365" s="33" t="s">
        <v>10781</v>
      </c>
    </row>
    <row r="3366" spans="1:8">
      <c r="A3366" s="33" t="s">
        <v>17016</v>
      </c>
      <c r="B3366" s="34" t="b">
        <v>1</v>
      </c>
      <c r="C3366" s="33">
        <f t="shared" si="116"/>
        <v>41</v>
      </c>
      <c r="D3366" s="33" t="s">
        <v>1747</v>
      </c>
      <c r="E3366" s="33" t="s">
        <v>1800</v>
      </c>
      <c r="F3366" s="33" t="s">
        <v>13890</v>
      </c>
      <c r="G3366" s="33" t="str">
        <f t="shared" si="115"/>
        <v>경북탑동</v>
      </c>
      <c r="H3366" s="33" t="s">
        <v>10781</v>
      </c>
    </row>
    <row r="3367" spans="1:8">
      <c r="A3367" s="33" t="s">
        <v>17017</v>
      </c>
      <c r="B3367" s="34" t="b">
        <v>1</v>
      </c>
      <c r="C3367" s="33">
        <f t="shared" si="116"/>
        <v>41</v>
      </c>
      <c r="D3367" s="33" t="s">
        <v>1747</v>
      </c>
      <c r="E3367" s="33" t="s">
        <v>1800</v>
      </c>
      <c r="F3367" s="33" t="s">
        <v>12979</v>
      </c>
      <c r="G3367" s="33" t="str">
        <f t="shared" si="115"/>
        <v>경북충효동</v>
      </c>
      <c r="H3367" s="33" t="s">
        <v>10781</v>
      </c>
    </row>
    <row r="3368" spans="1:8">
      <c r="A3368" s="33" t="s">
        <v>17018</v>
      </c>
      <c r="B3368" s="34" t="b">
        <v>1</v>
      </c>
      <c r="C3368" s="33">
        <f t="shared" si="116"/>
        <v>41</v>
      </c>
      <c r="D3368" s="33" t="s">
        <v>1747</v>
      </c>
      <c r="E3368" s="33" t="s">
        <v>1800</v>
      </c>
      <c r="F3368" s="33" t="s">
        <v>17019</v>
      </c>
      <c r="G3368" s="33" t="str">
        <f t="shared" si="115"/>
        <v>경북서악동</v>
      </c>
      <c r="H3368" s="33" t="s">
        <v>10781</v>
      </c>
    </row>
    <row r="3369" spans="1:8">
      <c r="A3369" s="33" t="s">
        <v>17020</v>
      </c>
      <c r="B3369" s="34" t="b">
        <v>1</v>
      </c>
      <c r="C3369" s="33">
        <f t="shared" si="116"/>
        <v>41</v>
      </c>
      <c r="D3369" s="33" t="s">
        <v>1747</v>
      </c>
      <c r="E3369" s="33" t="s">
        <v>1800</v>
      </c>
      <c r="F3369" s="33" t="s">
        <v>17021</v>
      </c>
      <c r="G3369" s="33" t="str">
        <f t="shared" si="115"/>
        <v>경북효현동</v>
      </c>
      <c r="H3369" s="33" t="s">
        <v>10781</v>
      </c>
    </row>
    <row r="3370" spans="1:8">
      <c r="A3370" s="33" t="s">
        <v>17022</v>
      </c>
      <c r="B3370" s="34" t="b">
        <v>1</v>
      </c>
      <c r="C3370" s="33">
        <f t="shared" si="116"/>
        <v>41</v>
      </c>
      <c r="D3370" s="33" t="s">
        <v>1747</v>
      </c>
      <c r="E3370" s="33" t="s">
        <v>1800</v>
      </c>
      <c r="F3370" s="33" t="s">
        <v>14111</v>
      </c>
      <c r="G3370" s="33" t="str">
        <f t="shared" si="115"/>
        <v>경북광명동</v>
      </c>
      <c r="H3370" s="33" t="s">
        <v>10781</v>
      </c>
    </row>
    <row r="3371" spans="1:8">
      <c r="A3371" s="33" t="s">
        <v>17023</v>
      </c>
      <c r="B3371" s="34" t="b">
        <v>1</v>
      </c>
      <c r="C3371" s="33">
        <f t="shared" si="116"/>
        <v>41</v>
      </c>
      <c r="D3371" s="33" t="s">
        <v>1747</v>
      </c>
      <c r="E3371" s="33" t="s">
        <v>1800</v>
      </c>
      <c r="F3371" s="33" t="s">
        <v>17024</v>
      </c>
      <c r="G3371" s="33" t="str">
        <f t="shared" si="115"/>
        <v>경북동방동</v>
      </c>
      <c r="H3371" s="33" t="s">
        <v>10781</v>
      </c>
    </row>
    <row r="3372" spans="1:8">
      <c r="A3372" s="33" t="s">
        <v>17025</v>
      </c>
      <c r="B3372" s="34" t="b">
        <v>1</v>
      </c>
      <c r="C3372" s="33">
        <f t="shared" si="116"/>
        <v>41</v>
      </c>
      <c r="D3372" s="33" t="s">
        <v>1747</v>
      </c>
      <c r="E3372" s="33" t="s">
        <v>1800</v>
      </c>
      <c r="F3372" s="33" t="s">
        <v>17026</v>
      </c>
      <c r="G3372" s="33" t="str">
        <f t="shared" si="115"/>
        <v>경북도지동</v>
      </c>
      <c r="H3372" s="33" t="s">
        <v>10781</v>
      </c>
    </row>
    <row r="3373" spans="1:8">
      <c r="A3373" s="33" t="s">
        <v>17027</v>
      </c>
      <c r="B3373" s="34" t="b">
        <v>1</v>
      </c>
      <c r="C3373" s="33">
        <f t="shared" si="116"/>
        <v>41</v>
      </c>
      <c r="D3373" s="33" t="s">
        <v>1747</v>
      </c>
      <c r="E3373" s="33" t="s">
        <v>1800</v>
      </c>
      <c r="F3373" s="33" t="s">
        <v>12002</v>
      </c>
      <c r="G3373" s="33" t="str">
        <f t="shared" si="115"/>
        <v>경북남산동</v>
      </c>
      <c r="H3373" s="33" t="s">
        <v>10781</v>
      </c>
    </row>
    <row r="3374" spans="1:8">
      <c r="A3374" s="33" t="s">
        <v>17028</v>
      </c>
      <c r="B3374" s="34" t="b">
        <v>1</v>
      </c>
      <c r="C3374" s="33">
        <f t="shared" si="116"/>
        <v>41</v>
      </c>
      <c r="D3374" s="33" t="s">
        <v>1747</v>
      </c>
      <c r="E3374" s="33" t="s">
        <v>1800</v>
      </c>
      <c r="F3374" s="33" t="s">
        <v>17029</v>
      </c>
      <c r="G3374" s="33" t="str">
        <f t="shared" si="115"/>
        <v>경북배반동</v>
      </c>
      <c r="H3374" s="33" t="s">
        <v>10781</v>
      </c>
    </row>
    <row r="3375" spans="1:8">
      <c r="A3375" s="33" t="s">
        <v>17030</v>
      </c>
      <c r="B3375" s="34" t="b">
        <v>1</v>
      </c>
      <c r="C3375" s="33">
        <f t="shared" si="116"/>
        <v>41</v>
      </c>
      <c r="D3375" s="33" t="s">
        <v>1747</v>
      </c>
      <c r="E3375" s="33" t="s">
        <v>1800</v>
      </c>
      <c r="F3375" s="33" t="s">
        <v>17031</v>
      </c>
      <c r="G3375" s="33" t="str">
        <f t="shared" ref="G3375:G3438" si="117">D3375&amp;F3375</f>
        <v>경북구황동</v>
      </c>
      <c r="H3375" s="33" t="s">
        <v>10781</v>
      </c>
    </row>
    <row r="3376" spans="1:8">
      <c r="A3376" s="33" t="s">
        <v>17032</v>
      </c>
      <c r="B3376" s="34" t="b">
        <v>1</v>
      </c>
      <c r="C3376" s="33">
        <f t="shared" si="116"/>
        <v>41</v>
      </c>
      <c r="D3376" s="33" t="s">
        <v>1747</v>
      </c>
      <c r="E3376" s="33" t="s">
        <v>1800</v>
      </c>
      <c r="F3376" s="33" t="s">
        <v>17033</v>
      </c>
      <c r="G3376" s="33" t="str">
        <f t="shared" si="117"/>
        <v>경북보문동</v>
      </c>
      <c r="H3376" s="33" t="s">
        <v>10781</v>
      </c>
    </row>
    <row r="3377" spans="1:8">
      <c r="A3377" s="33" t="s">
        <v>17034</v>
      </c>
      <c r="B3377" s="34" t="b">
        <v>1</v>
      </c>
      <c r="C3377" s="33">
        <f t="shared" si="116"/>
        <v>41</v>
      </c>
      <c r="D3377" s="33" t="s">
        <v>1747</v>
      </c>
      <c r="E3377" s="33" t="s">
        <v>1800</v>
      </c>
      <c r="F3377" s="33" t="s">
        <v>13520</v>
      </c>
      <c r="G3377" s="33" t="str">
        <f t="shared" si="117"/>
        <v>경북황성동</v>
      </c>
      <c r="H3377" s="33" t="s">
        <v>10781</v>
      </c>
    </row>
    <row r="3378" spans="1:8">
      <c r="A3378" s="33" t="s">
        <v>17035</v>
      </c>
      <c r="B3378" s="34" t="b">
        <v>1</v>
      </c>
      <c r="C3378" s="33">
        <f t="shared" si="116"/>
        <v>41</v>
      </c>
      <c r="D3378" s="33" t="s">
        <v>1747</v>
      </c>
      <c r="E3378" s="33" t="s">
        <v>1800</v>
      </c>
      <c r="F3378" s="33" t="s">
        <v>11445</v>
      </c>
      <c r="G3378" s="33" t="str">
        <f t="shared" si="117"/>
        <v>경북용강동</v>
      </c>
      <c r="H3378" s="33" t="s">
        <v>10781</v>
      </c>
    </row>
    <row r="3379" spans="1:8">
      <c r="A3379" s="33" t="s">
        <v>17036</v>
      </c>
      <c r="B3379" s="34" t="b">
        <v>1</v>
      </c>
      <c r="C3379" s="33">
        <f t="shared" si="116"/>
        <v>41</v>
      </c>
      <c r="D3379" s="33" t="s">
        <v>1747</v>
      </c>
      <c r="E3379" s="33" t="s">
        <v>1800</v>
      </c>
      <c r="F3379" s="33" t="s">
        <v>12362</v>
      </c>
      <c r="G3379" s="33" t="str">
        <f t="shared" si="117"/>
        <v>경북동천동</v>
      </c>
      <c r="H3379" s="33" t="s">
        <v>10781</v>
      </c>
    </row>
    <row r="3380" spans="1:8">
      <c r="A3380" s="33" t="s">
        <v>17037</v>
      </c>
      <c r="B3380" s="34" t="b">
        <v>1</v>
      </c>
      <c r="C3380" s="33">
        <f t="shared" si="116"/>
        <v>41</v>
      </c>
      <c r="D3380" s="33" t="s">
        <v>1747</v>
      </c>
      <c r="E3380" s="33" t="s">
        <v>1800</v>
      </c>
      <c r="F3380" s="33" t="s">
        <v>10949</v>
      </c>
      <c r="G3380" s="33" t="str">
        <f t="shared" si="117"/>
        <v>경북평동</v>
      </c>
      <c r="H3380" s="33" t="s">
        <v>10781</v>
      </c>
    </row>
    <row r="3381" spans="1:8">
      <c r="A3381" s="33" t="s">
        <v>17038</v>
      </c>
      <c r="B3381" s="34" t="b">
        <v>1</v>
      </c>
      <c r="C3381" s="33">
        <f t="shared" si="116"/>
        <v>41</v>
      </c>
      <c r="D3381" s="33" t="s">
        <v>1747</v>
      </c>
      <c r="E3381" s="33" t="s">
        <v>1800</v>
      </c>
      <c r="F3381" s="33" t="s">
        <v>17039</v>
      </c>
      <c r="G3381" s="33" t="str">
        <f t="shared" si="117"/>
        <v>경북조양동</v>
      </c>
      <c r="H3381" s="33" t="s">
        <v>10781</v>
      </c>
    </row>
    <row r="3382" spans="1:8">
      <c r="A3382" s="33" t="s">
        <v>17040</v>
      </c>
      <c r="B3382" s="34" t="b">
        <v>1</v>
      </c>
      <c r="C3382" s="33">
        <f t="shared" si="116"/>
        <v>41</v>
      </c>
      <c r="D3382" s="33" t="s">
        <v>1747</v>
      </c>
      <c r="E3382" s="33" t="s">
        <v>1800</v>
      </c>
      <c r="F3382" s="33" t="s">
        <v>17041</v>
      </c>
      <c r="G3382" s="33" t="str">
        <f t="shared" si="117"/>
        <v>경북시동</v>
      </c>
      <c r="H3382" s="33" t="s">
        <v>10781</v>
      </c>
    </row>
    <row r="3383" spans="1:8">
      <c r="A3383" s="33" t="s">
        <v>17042</v>
      </c>
      <c r="B3383" s="34" t="b">
        <v>1</v>
      </c>
      <c r="C3383" s="33">
        <f t="shared" si="116"/>
        <v>41</v>
      </c>
      <c r="D3383" s="33" t="s">
        <v>1747</v>
      </c>
      <c r="E3383" s="33" t="s">
        <v>1800</v>
      </c>
      <c r="F3383" s="33" t="s">
        <v>17043</v>
      </c>
      <c r="G3383" s="33" t="str">
        <f t="shared" si="117"/>
        <v>경북시래동</v>
      </c>
      <c r="H3383" s="33" t="s">
        <v>10781</v>
      </c>
    </row>
    <row r="3384" spans="1:8">
      <c r="A3384" s="33" t="s">
        <v>17044</v>
      </c>
      <c r="B3384" s="34" t="b">
        <v>1</v>
      </c>
      <c r="C3384" s="33">
        <f t="shared" si="116"/>
        <v>41</v>
      </c>
      <c r="D3384" s="33" t="s">
        <v>1747</v>
      </c>
      <c r="E3384" s="33" t="s">
        <v>1800</v>
      </c>
      <c r="F3384" s="33" t="s">
        <v>17045</v>
      </c>
      <c r="G3384" s="33" t="str">
        <f t="shared" si="117"/>
        <v>경북구정동</v>
      </c>
      <c r="H3384" s="33" t="s">
        <v>10781</v>
      </c>
    </row>
    <row r="3385" spans="1:8">
      <c r="A3385" s="33" t="s">
        <v>17046</v>
      </c>
      <c r="B3385" s="34" t="b">
        <v>1</v>
      </c>
      <c r="C3385" s="33">
        <f t="shared" si="116"/>
        <v>41</v>
      </c>
      <c r="D3385" s="33" t="s">
        <v>1747</v>
      </c>
      <c r="E3385" s="33" t="s">
        <v>1800</v>
      </c>
      <c r="F3385" s="33" t="s">
        <v>16509</v>
      </c>
      <c r="G3385" s="33" t="str">
        <f t="shared" si="117"/>
        <v>경북마동</v>
      </c>
      <c r="H3385" s="33" t="s">
        <v>10781</v>
      </c>
    </row>
    <row r="3386" spans="1:8">
      <c r="A3386" s="33" t="s">
        <v>17047</v>
      </c>
      <c r="B3386" s="34" t="b">
        <v>1</v>
      </c>
      <c r="C3386" s="33">
        <f t="shared" si="116"/>
        <v>41</v>
      </c>
      <c r="D3386" s="33" t="s">
        <v>1747</v>
      </c>
      <c r="E3386" s="33" t="s">
        <v>1800</v>
      </c>
      <c r="F3386" s="33" t="s">
        <v>13952</v>
      </c>
      <c r="G3386" s="33" t="str">
        <f t="shared" si="117"/>
        <v>경북하동</v>
      </c>
      <c r="H3386" s="33" t="s">
        <v>10781</v>
      </c>
    </row>
    <row r="3387" spans="1:8">
      <c r="A3387" s="33" t="s">
        <v>17048</v>
      </c>
      <c r="B3387" s="34" t="b">
        <v>1</v>
      </c>
      <c r="C3387" s="33">
        <f t="shared" si="116"/>
        <v>41</v>
      </c>
      <c r="D3387" s="33" t="s">
        <v>1747</v>
      </c>
      <c r="E3387" s="33" t="s">
        <v>1800</v>
      </c>
      <c r="F3387" s="33" t="s">
        <v>17049</v>
      </c>
      <c r="G3387" s="33" t="str">
        <f t="shared" si="117"/>
        <v>경북진현동</v>
      </c>
      <c r="H3387" s="33" t="s">
        <v>10781</v>
      </c>
    </row>
    <row r="3388" spans="1:8">
      <c r="A3388" s="33" t="s">
        <v>17050</v>
      </c>
      <c r="B3388" s="34" t="b">
        <v>1</v>
      </c>
      <c r="C3388" s="33">
        <f t="shared" si="116"/>
        <v>41</v>
      </c>
      <c r="D3388" s="33" t="s">
        <v>1747</v>
      </c>
      <c r="E3388" s="33" t="s">
        <v>1800</v>
      </c>
      <c r="F3388" s="33" t="s">
        <v>17051</v>
      </c>
      <c r="G3388" s="33" t="str">
        <f t="shared" si="117"/>
        <v>경북천군동</v>
      </c>
      <c r="H3388" s="33" t="s">
        <v>10781</v>
      </c>
    </row>
    <row r="3389" spans="1:8">
      <c r="A3389" s="33" t="s">
        <v>17052</v>
      </c>
      <c r="B3389" s="34" t="b">
        <v>1</v>
      </c>
      <c r="C3389" s="33">
        <f t="shared" si="116"/>
        <v>41</v>
      </c>
      <c r="D3389" s="33" t="s">
        <v>1747</v>
      </c>
      <c r="E3389" s="33" t="s">
        <v>1800</v>
      </c>
      <c r="F3389" s="33" t="s">
        <v>11986</v>
      </c>
      <c r="G3389" s="33" t="str">
        <f t="shared" si="117"/>
        <v>경북신평동</v>
      </c>
      <c r="H3389" s="33" t="s">
        <v>10781</v>
      </c>
    </row>
    <row r="3390" spans="1:8">
      <c r="A3390" s="33" t="s">
        <v>17053</v>
      </c>
      <c r="B3390" s="34" t="b">
        <v>1</v>
      </c>
      <c r="C3390" s="33">
        <f t="shared" si="116"/>
        <v>41</v>
      </c>
      <c r="D3390" s="33" t="s">
        <v>1747</v>
      </c>
      <c r="E3390" s="33" t="s">
        <v>1800</v>
      </c>
      <c r="F3390" s="33" t="s">
        <v>17054</v>
      </c>
      <c r="G3390" s="33" t="str">
        <f t="shared" si="117"/>
        <v>경북덕동</v>
      </c>
      <c r="H3390" s="33" t="s">
        <v>10781</v>
      </c>
    </row>
    <row r="3391" spans="1:8">
      <c r="A3391" s="33" t="s">
        <v>17055</v>
      </c>
      <c r="B3391" s="34" t="b">
        <v>1</v>
      </c>
      <c r="C3391" s="33">
        <f t="shared" si="116"/>
        <v>41</v>
      </c>
      <c r="D3391" s="33" t="s">
        <v>1747</v>
      </c>
      <c r="E3391" s="33" t="s">
        <v>1800</v>
      </c>
      <c r="F3391" s="33" t="s">
        <v>17056</v>
      </c>
      <c r="G3391" s="33" t="str">
        <f t="shared" si="117"/>
        <v>경북암곡동</v>
      </c>
      <c r="H3391" s="33" t="s">
        <v>10781</v>
      </c>
    </row>
    <row r="3392" spans="1:8">
      <c r="A3392" s="33" t="s">
        <v>17057</v>
      </c>
      <c r="B3392" s="34" t="b">
        <v>1</v>
      </c>
      <c r="C3392" s="33">
        <f t="shared" si="116"/>
        <v>41</v>
      </c>
      <c r="D3392" s="33" t="s">
        <v>1747</v>
      </c>
      <c r="E3392" s="33" t="s">
        <v>1800</v>
      </c>
      <c r="F3392" s="33" t="s">
        <v>17058</v>
      </c>
      <c r="G3392" s="33" t="str">
        <f t="shared" si="117"/>
        <v>경북황용동</v>
      </c>
      <c r="H3392" s="33" t="s">
        <v>10781</v>
      </c>
    </row>
    <row r="3393" spans="1:8">
      <c r="A3393" s="33" t="s">
        <v>17059</v>
      </c>
      <c r="B3393" s="34" t="b">
        <v>1</v>
      </c>
      <c r="C3393" s="33">
        <f t="shared" si="116"/>
        <v>41</v>
      </c>
      <c r="D3393" s="33" t="s">
        <v>1747</v>
      </c>
      <c r="E3393" s="33" t="s">
        <v>1800</v>
      </c>
      <c r="F3393" s="33" t="s">
        <v>17060</v>
      </c>
      <c r="G3393" s="33" t="str">
        <f t="shared" si="117"/>
        <v>경북북군동</v>
      </c>
      <c r="H3393" s="33" t="s">
        <v>10781</v>
      </c>
    </row>
    <row r="3394" spans="1:8">
      <c r="A3394" s="33" t="s">
        <v>17061</v>
      </c>
      <c r="B3394" s="34" t="b">
        <v>1</v>
      </c>
      <c r="C3394" s="33">
        <f t="shared" ref="C3394:C3457" si="118">_xlfn.XLOOKUP(D3394,I:I,J:J)</f>
        <v>41</v>
      </c>
      <c r="D3394" s="33" t="s">
        <v>1747</v>
      </c>
      <c r="E3394" s="33" t="s">
        <v>1800</v>
      </c>
      <c r="F3394" s="33" t="s">
        <v>17062</v>
      </c>
      <c r="G3394" s="33" t="str">
        <f t="shared" si="117"/>
        <v>경북손곡동</v>
      </c>
      <c r="H3394" s="33" t="s">
        <v>10781</v>
      </c>
    </row>
    <row r="3395" spans="1:8">
      <c r="A3395" s="33" t="s">
        <v>17063</v>
      </c>
      <c r="B3395" s="34" t="b">
        <v>1</v>
      </c>
      <c r="C3395" s="33">
        <f t="shared" si="118"/>
        <v>41</v>
      </c>
      <c r="D3395" s="33" t="s">
        <v>1747</v>
      </c>
      <c r="E3395" s="33" t="s">
        <v>1800</v>
      </c>
      <c r="F3395" s="33" t="s">
        <v>14006</v>
      </c>
      <c r="G3395" s="33" t="str">
        <f t="shared" si="117"/>
        <v>경북율동</v>
      </c>
      <c r="H3395" s="33" t="s">
        <v>10781</v>
      </c>
    </row>
    <row r="3396" spans="1:8">
      <c r="A3396" s="33" t="s">
        <v>17064</v>
      </c>
      <c r="B3396" s="34" t="b">
        <v>1</v>
      </c>
      <c r="C3396" s="33">
        <f t="shared" si="118"/>
        <v>41</v>
      </c>
      <c r="D3396" s="33" t="s">
        <v>1747</v>
      </c>
      <c r="E3396" s="33" t="s">
        <v>1800</v>
      </c>
      <c r="F3396" s="33" t="s">
        <v>17065</v>
      </c>
      <c r="G3396" s="33" t="str">
        <f t="shared" si="117"/>
        <v>경북배동</v>
      </c>
      <c r="H3396" s="33" t="s">
        <v>10781</v>
      </c>
    </row>
    <row r="3397" spans="1:8">
      <c r="A3397" s="33" t="s">
        <v>17066</v>
      </c>
      <c r="B3397" s="34" t="b">
        <v>1</v>
      </c>
      <c r="C3397" s="33">
        <f t="shared" si="118"/>
        <v>41</v>
      </c>
      <c r="D3397" s="33" t="s">
        <v>1747</v>
      </c>
      <c r="E3397" s="33" t="s">
        <v>1800</v>
      </c>
      <c r="F3397" s="33" t="s">
        <v>17067</v>
      </c>
      <c r="G3397" s="33" t="str">
        <f t="shared" si="117"/>
        <v>경북석장동</v>
      </c>
      <c r="H3397" s="33" t="s">
        <v>10781</v>
      </c>
    </row>
    <row r="3398" spans="1:8">
      <c r="A3398" s="33" t="s">
        <v>17068</v>
      </c>
      <c r="B3398" s="34" t="b">
        <v>1</v>
      </c>
      <c r="C3398" s="33">
        <f t="shared" si="118"/>
        <v>41</v>
      </c>
      <c r="D3398" s="33" t="s">
        <v>1747</v>
      </c>
      <c r="E3398" s="33" t="s">
        <v>1800</v>
      </c>
      <c r="F3398" s="33" t="s">
        <v>17069</v>
      </c>
      <c r="G3398" s="33" t="str">
        <f t="shared" si="117"/>
        <v>경북감포읍</v>
      </c>
      <c r="H3398" s="33" t="s">
        <v>10781</v>
      </c>
    </row>
    <row r="3399" spans="1:8">
      <c r="A3399" s="33" t="s">
        <v>17070</v>
      </c>
      <c r="B3399" s="34" t="b">
        <v>1</v>
      </c>
      <c r="C3399" s="33">
        <f t="shared" si="118"/>
        <v>41</v>
      </c>
      <c r="D3399" s="33" t="s">
        <v>1747</v>
      </c>
      <c r="E3399" s="33" t="s">
        <v>1800</v>
      </c>
      <c r="F3399" s="33" t="s">
        <v>17071</v>
      </c>
      <c r="G3399" s="33" t="str">
        <f t="shared" si="117"/>
        <v>경북안강읍</v>
      </c>
      <c r="H3399" s="33" t="s">
        <v>10781</v>
      </c>
    </row>
    <row r="3400" spans="1:8">
      <c r="A3400" s="33" t="s">
        <v>17072</v>
      </c>
      <c r="B3400" s="34" t="b">
        <v>1</v>
      </c>
      <c r="C3400" s="33">
        <f t="shared" si="118"/>
        <v>41</v>
      </c>
      <c r="D3400" s="33" t="s">
        <v>1747</v>
      </c>
      <c r="E3400" s="33" t="s">
        <v>1800</v>
      </c>
      <c r="F3400" s="33" t="s">
        <v>17073</v>
      </c>
      <c r="G3400" s="33" t="str">
        <f t="shared" si="117"/>
        <v>경북건천읍</v>
      </c>
      <c r="H3400" s="33" t="s">
        <v>10781</v>
      </c>
    </row>
    <row r="3401" spans="1:8">
      <c r="A3401" s="33" t="s">
        <v>17074</v>
      </c>
      <c r="B3401" s="34" t="b">
        <v>1</v>
      </c>
      <c r="C3401" s="33">
        <f t="shared" si="118"/>
        <v>41</v>
      </c>
      <c r="D3401" s="33" t="s">
        <v>1747</v>
      </c>
      <c r="E3401" s="33" t="s">
        <v>1800</v>
      </c>
      <c r="F3401" s="33" t="s">
        <v>17075</v>
      </c>
      <c r="G3401" s="33" t="str">
        <f t="shared" si="117"/>
        <v>경북외동읍</v>
      </c>
      <c r="H3401" s="33" t="s">
        <v>10781</v>
      </c>
    </row>
    <row r="3402" spans="1:8">
      <c r="A3402" s="33" t="s">
        <v>17076</v>
      </c>
      <c r="B3402" s="34" t="b">
        <v>1</v>
      </c>
      <c r="C3402" s="33">
        <f t="shared" si="118"/>
        <v>41</v>
      </c>
      <c r="D3402" s="33" t="s">
        <v>1747</v>
      </c>
      <c r="E3402" s="33" t="s">
        <v>1800</v>
      </c>
      <c r="F3402" s="33" t="s">
        <v>17077</v>
      </c>
      <c r="G3402" s="33" t="str">
        <f t="shared" si="117"/>
        <v>경북문무대왕면</v>
      </c>
      <c r="H3402" s="33" t="s">
        <v>10781</v>
      </c>
    </row>
    <row r="3403" spans="1:8">
      <c r="A3403" s="33" t="s">
        <v>17078</v>
      </c>
      <c r="B3403" s="34" t="b">
        <v>1</v>
      </c>
      <c r="C3403" s="33">
        <f t="shared" si="118"/>
        <v>41</v>
      </c>
      <c r="D3403" s="33" t="s">
        <v>1747</v>
      </c>
      <c r="E3403" s="33" t="s">
        <v>1800</v>
      </c>
      <c r="F3403" s="33" t="s">
        <v>17079</v>
      </c>
      <c r="G3403" s="33" t="str">
        <f t="shared" si="117"/>
        <v>경북양남면</v>
      </c>
      <c r="H3403" s="33" t="s">
        <v>10781</v>
      </c>
    </row>
    <row r="3404" spans="1:8">
      <c r="A3404" s="33" t="s">
        <v>17080</v>
      </c>
      <c r="B3404" s="34" t="b">
        <v>1</v>
      </c>
      <c r="C3404" s="33">
        <f t="shared" si="118"/>
        <v>41</v>
      </c>
      <c r="D3404" s="33" t="s">
        <v>1747</v>
      </c>
      <c r="E3404" s="33" t="s">
        <v>1800</v>
      </c>
      <c r="F3404" s="33" t="s">
        <v>17081</v>
      </c>
      <c r="G3404" s="33" t="str">
        <f t="shared" si="117"/>
        <v>경북내남면</v>
      </c>
      <c r="H3404" s="33" t="s">
        <v>10781</v>
      </c>
    </row>
    <row r="3405" spans="1:8">
      <c r="A3405" s="33" t="s">
        <v>17082</v>
      </c>
      <c r="B3405" s="34" t="b">
        <v>1</v>
      </c>
      <c r="C3405" s="33">
        <f t="shared" si="118"/>
        <v>41</v>
      </c>
      <c r="D3405" s="33" t="s">
        <v>1747</v>
      </c>
      <c r="E3405" s="33" t="s">
        <v>1800</v>
      </c>
      <c r="F3405" s="33" t="s">
        <v>17083</v>
      </c>
      <c r="G3405" s="33" t="str">
        <f t="shared" si="117"/>
        <v>경북산내면</v>
      </c>
      <c r="H3405" s="33" t="s">
        <v>10781</v>
      </c>
    </row>
    <row r="3406" spans="1:8">
      <c r="A3406" s="33" t="s">
        <v>17084</v>
      </c>
      <c r="B3406" s="34" t="b">
        <v>1</v>
      </c>
      <c r="C3406" s="33">
        <f t="shared" si="118"/>
        <v>41</v>
      </c>
      <c r="D3406" s="33" t="s">
        <v>1747</v>
      </c>
      <c r="E3406" s="33" t="s">
        <v>1800</v>
      </c>
      <c r="F3406" s="33" t="s">
        <v>16062</v>
      </c>
      <c r="G3406" s="33" t="str">
        <f t="shared" si="117"/>
        <v>경북서면</v>
      </c>
      <c r="H3406" s="33" t="s">
        <v>10781</v>
      </c>
    </row>
    <row r="3407" spans="1:8">
      <c r="A3407" s="33" t="s">
        <v>17085</v>
      </c>
      <c r="B3407" s="34" t="b">
        <v>1</v>
      </c>
      <c r="C3407" s="33">
        <f t="shared" si="118"/>
        <v>41</v>
      </c>
      <c r="D3407" s="33" t="s">
        <v>1747</v>
      </c>
      <c r="E3407" s="33" t="s">
        <v>1800</v>
      </c>
      <c r="F3407" s="33" t="s">
        <v>17086</v>
      </c>
      <c r="G3407" s="33" t="str">
        <f t="shared" si="117"/>
        <v>경북현곡면</v>
      </c>
      <c r="H3407" s="33" t="s">
        <v>10781</v>
      </c>
    </row>
    <row r="3408" spans="1:8">
      <c r="A3408" s="33" t="s">
        <v>17087</v>
      </c>
      <c r="B3408" s="34" t="b">
        <v>1</v>
      </c>
      <c r="C3408" s="33">
        <f t="shared" si="118"/>
        <v>41</v>
      </c>
      <c r="D3408" s="33" t="s">
        <v>1747</v>
      </c>
      <c r="E3408" s="33" t="s">
        <v>1800</v>
      </c>
      <c r="F3408" s="33" t="s">
        <v>17088</v>
      </c>
      <c r="G3408" s="33" t="str">
        <f t="shared" si="117"/>
        <v>경북강동면</v>
      </c>
      <c r="H3408" s="33" t="s">
        <v>10781</v>
      </c>
    </row>
    <row r="3409" spans="1:8">
      <c r="A3409" s="33" t="s">
        <v>17089</v>
      </c>
      <c r="B3409" s="34" t="b">
        <v>1</v>
      </c>
      <c r="C3409" s="33">
        <f t="shared" si="118"/>
        <v>41</v>
      </c>
      <c r="D3409" s="33" t="s">
        <v>1747</v>
      </c>
      <c r="E3409" s="33" t="s">
        <v>1800</v>
      </c>
      <c r="F3409" s="33" t="s">
        <v>15787</v>
      </c>
      <c r="G3409" s="33" t="str">
        <f t="shared" si="117"/>
        <v>경북천북면</v>
      </c>
      <c r="H3409" s="33" t="s">
        <v>10781</v>
      </c>
    </row>
    <row r="3410" spans="1:8">
      <c r="A3410" s="33" t="s">
        <v>17090</v>
      </c>
      <c r="B3410" s="34" t="b">
        <v>1</v>
      </c>
      <c r="C3410" s="33">
        <f t="shared" si="118"/>
        <v>41</v>
      </c>
      <c r="D3410" s="33" t="s">
        <v>1747</v>
      </c>
      <c r="E3410" s="33" t="s">
        <v>8800</v>
      </c>
      <c r="F3410" s="33" t="s">
        <v>17091</v>
      </c>
      <c r="G3410" s="33" t="str">
        <f t="shared" si="117"/>
        <v>경북감호동</v>
      </c>
      <c r="H3410" s="33" t="s">
        <v>12491</v>
      </c>
    </row>
    <row r="3411" spans="1:8">
      <c r="A3411" s="33" t="s">
        <v>17092</v>
      </c>
      <c r="B3411" s="34" t="b">
        <v>1</v>
      </c>
      <c r="C3411" s="33">
        <f t="shared" si="118"/>
        <v>41</v>
      </c>
      <c r="D3411" s="33" t="s">
        <v>1747</v>
      </c>
      <c r="E3411" s="33" t="s">
        <v>8800</v>
      </c>
      <c r="F3411" s="33" t="s">
        <v>11241</v>
      </c>
      <c r="G3411" s="33" t="str">
        <f t="shared" si="117"/>
        <v>경북용두동</v>
      </c>
      <c r="H3411" s="33" t="s">
        <v>12491</v>
      </c>
    </row>
    <row r="3412" spans="1:8">
      <c r="A3412" s="33" t="s">
        <v>17093</v>
      </c>
      <c r="B3412" s="34" t="b">
        <v>1</v>
      </c>
      <c r="C3412" s="33">
        <f t="shared" si="118"/>
        <v>41</v>
      </c>
      <c r="D3412" s="33" t="s">
        <v>1747</v>
      </c>
      <c r="E3412" s="33" t="s">
        <v>8800</v>
      </c>
      <c r="F3412" s="33" t="s">
        <v>17094</v>
      </c>
      <c r="G3412" s="33" t="str">
        <f t="shared" si="117"/>
        <v>경북모암동</v>
      </c>
      <c r="H3412" s="33" t="s">
        <v>12491</v>
      </c>
    </row>
    <row r="3413" spans="1:8">
      <c r="A3413" s="33" t="s">
        <v>17095</v>
      </c>
      <c r="B3413" s="34" t="b">
        <v>1</v>
      </c>
      <c r="C3413" s="33">
        <f t="shared" si="118"/>
        <v>41</v>
      </c>
      <c r="D3413" s="33" t="s">
        <v>1747</v>
      </c>
      <c r="E3413" s="33" t="s">
        <v>8800</v>
      </c>
      <c r="F3413" s="33" t="s">
        <v>11723</v>
      </c>
      <c r="G3413" s="33" t="str">
        <f t="shared" si="117"/>
        <v>경북성내동</v>
      </c>
      <c r="H3413" s="33" t="s">
        <v>12491</v>
      </c>
    </row>
    <row r="3414" spans="1:8">
      <c r="A3414" s="33" t="s">
        <v>17096</v>
      </c>
      <c r="B3414" s="34" t="b">
        <v>1</v>
      </c>
      <c r="C3414" s="33">
        <f t="shared" si="118"/>
        <v>41</v>
      </c>
      <c r="D3414" s="33" t="s">
        <v>1747</v>
      </c>
      <c r="E3414" s="33" t="s">
        <v>8800</v>
      </c>
      <c r="F3414" s="33" t="s">
        <v>17097</v>
      </c>
      <c r="G3414" s="33" t="str">
        <f t="shared" si="117"/>
        <v>경북평화동</v>
      </c>
      <c r="H3414" s="33" t="s">
        <v>12491</v>
      </c>
    </row>
    <row r="3415" spans="1:8">
      <c r="A3415" s="33" t="s">
        <v>17098</v>
      </c>
      <c r="B3415" s="34" t="b">
        <v>1</v>
      </c>
      <c r="C3415" s="33">
        <f t="shared" si="118"/>
        <v>41</v>
      </c>
      <c r="D3415" s="33" t="s">
        <v>1747</v>
      </c>
      <c r="E3415" s="33" t="s">
        <v>8800</v>
      </c>
      <c r="F3415" s="33" t="s">
        <v>12002</v>
      </c>
      <c r="G3415" s="33" t="str">
        <f t="shared" si="117"/>
        <v>경북남산동</v>
      </c>
      <c r="H3415" s="33" t="s">
        <v>12491</v>
      </c>
    </row>
    <row r="3416" spans="1:8">
      <c r="A3416" s="33" t="s">
        <v>17099</v>
      </c>
      <c r="B3416" s="34" t="b">
        <v>1</v>
      </c>
      <c r="C3416" s="33">
        <f t="shared" si="118"/>
        <v>41</v>
      </c>
      <c r="D3416" s="33" t="s">
        <v>1747</v>
      </c>
      <c r="E3416" s="33" t="s">
        <v>8800</v>
      </c>
      <c r="F3416" s="33" t="s">
        <v>12390</v>
      </c>
      <c r="G3416" s="33" t="str">
        <f t="shared" si="117"/>
        <v>경북황금동</v>
      </c>
      <c r="H3416" s="33" t="s">
        <v>12491</v>
      </c>
    </row>
    <row r="3417" spans="1:8">
      <c r="A3417" s="33" t="s">
        <v>17100</v>
      </c>
      <c r="B3417" s="34" t="b">
        <v>1</v>
      </c>
      <c r="C3417" s="33">
        <f t="shared" si="118"/>
        <v>41</v>
      </c>
      <c r="D3417" s="33" t="s">
        <v>1747</v>
      </c>
      <c r="E3417" s="33" t="s">
        <v>8800</v>
      </c>
      <c r="F3417" s="33" t="s">
        <v>17101</v>
      </c>
      <c r="G3417" s="33" t="str">
        <f t="shared" si="117"/>
        <v>경북신음동</v>
      </c>
      <c r="H3417" s="33" t="s">
        <v>12491</v>
      </c>
    </row>
    <row r="3418" spans="1:8">
      <c r="A3418" s="33" t="s">
        <v>17102</v>
      </c>
      <c r="B3418" s="34" t="b">
        <v>1</v>
      </c>
      <c r="C3418" s="33">
        <f t="shared" si="118"/>
        <v>41</v>
      </c>
      <c r="D3418" s="33" t="s">
        <v>1747</v>
      </c>
      <c r="E3418" s="33" t="s">
        <v>8800</v>
      </c>
      <c r="F3418" s="33" t="s">
        <v>12148</v>
      </c>
      <c r="G3418" s="33" t="str">
        <f t="shared" si="117"/>
        <v>경북교동</v>
      </c>
      <c r="H3418" s="33" t="s">
        <v>12491</v>
      </c>
    </row>
    <row r="3419" spans="1:8">
      <c r="A3419" s="33" t="s">
        <v>17103</v>
      </c>
      <c r="B3419" s="34" t="b">
        <v>1</v>
      </c>
      <c r="C3419" s="33">
        <f t="shared" si="118"/>
        <v>41</v>
      </c>
      <c r="D3419" s="33" t="s">
        <v>1747</v>
      </c>
      <c r="E3419" s="33" t="s">
        <v>8800</v>
      </c>
      <c r="F3419" s="33" t="s">
        <v>12078</v>
      </c>
      <c r="G3419" s="33" t="str">
        <f t="shared" si="117"/>
        <v>경북삼락동</v>
      </c>
      <c r="H3419" s="33" t="s">
        <v>12491</v>
      </c>
    </row>
    <row r="3420" spans="1:8">
      <c r="A3420" s="33" t="s">
        <v>17104</v>
      </c>
      <c r="B3420" s="34" t="b">
        <v>1</v>
      </c>
      <c r="C3420" s="33">
        <f t="shared" si="118"/>
        <v>41</v>
      </c>
      <c r="D3420" s="33" t="s">
        <v>1747</v>
      </c>
      <c r="E3420" s="33" t="s">
        <v>8800</v>
      </c>
      <c r="F3420" s="33" t="s">
        <v>17105</v>
      </c>
      <c r="G3420" s="33" t="str">
        <f t="shared" si="117"/>
        <v>경북문당동</v>
      </c>
      <c r="H3420" s="33" t="s">
        <v>12491</v>
      </c>
    </row>
    <row r="3421" spans="1:8">
      <c r="A3421" s="33" t="s">
        <v>17106</v>
      </c>
      <c r="B3421" s="34" t="b">
        <v>1</v>
      </c>
      <c r="C3421" s="33">
        <f t="shared" si="118"/>
        <v>41</v>
      </c>
      <c r="D3421" s="33" t="s">
        <v>1747</v>
      </c>
      <c r="E3421" s="33" t="s">
        <v>8800</v>
      </c>
      <c r="F3421" s="33" t="s">
        <v>17107</v>
      </c>
      <c r="G3421" s="33" t="str">
        <f t="shared" si="117"/>
        <v>경북다수동</v>
      </c>
      <c r="H3421" s="33" t="s">
        <v>12491</v>
      </c>
    </row>
    <row r="3422" spans="1:8">
      <c r="A3422" s="33" t="s">
        <v>17108</v>
      </c>
      <c r="B3422" s="34" t="b">
        <v>1</v>
      </c>
      <c r="C3422" s="33">
        <f t="shared" si="118"/>
        <v>41</v>
      </c>
      <c r="D3422" s="33" t="s">
        <v>1747</v>
      </c>
      <c r="E3422" s="33" t="s">
        <v>8800</v>
      </c>
      <c r="F3422" s="33" t="s">
        <v>17109</v>
      </c>
      <c r="G3422" s="33" t="str">
        <f t="shared" si="117"/>
        <v>경북백옥동</v>
      </c>
      <c r="H3422" s="33" t="s">
        <v>12491</v>
      </c>
    </row>
    <row r="3423" spans="1:8">
      <c r="A3423" s="33" t="s">
        <v>17110</v>
      </c>
      <c r="B3423" s="34" t="b">
        <v>1</v>
      </c>
      <c r="C3423" s="33">
        <f t="shared" si="118"/>
        <v>41</v>
      </c>
      <c r="D3423" s="33" t="s">
        <v>1747</v>
      </c>
      <c r="E3423" s="33" t="s">
        <v>8800</v>
      </c>
      <c r="F3423" s="33" t="s">
        <v>12012</v>
      </c>
      <c r="G3423" s="33" t="str">
        <f t="shared" si="117"/>
        <v>경북부곡동</v>
      </c>
      <c r="H3423" s="33" t="s">
        <v>12491</v>
      </c>
    </row>
    <row r="3424" spans="1:8">
      <c r="A3424" s="33" t="s">
        <v>17111</v>
      </c>
      <c r="B3424" s="34" t="b">
        <v>1</v>
      </c>
      <c r="C3424" s="33">
        <f t="shared" si="118"/>
        <v>41</v>
      </c>
      <c r="D3424" s="33" t="s">
        <v>1747</v>
      </c>
      <c r="E3424" s="33" t="s">
        <v>8800</v>
      </c>
      <c r="F3424" s="33" t="s">
        <v>17112</v>
      </c>
      <c r="G3424" s="33" t="str">
        <f t="shared" si="117"/>
        <v>경북지좌동</v>
      </c>
      <c r="H3424" s="33" t="s">
        <v>12491</v>
      </c>
    </row>
    <row r="3425" spans="1:8">
      <c r="A3425" s="33" t="s">
        <v>17113</v>
      </c>
      <c r="B3425" s="34" t="b">
        <v>1</v>
      </c>
      <c r="C3425" s="33">
        <f t="shared" si="118"/>
        <v>41</v>
      </c>
      <c r="D3425" s="33" t="s">
        <v>1747</v>
      </c>
      <c r="E3425" s="33" t="s">
        <v>8800</v>
      </c>
      <c r="F3425" s="33" t="s">
        <v>12290</v>
      </c>
      <c r="G3425" s="33" t="str">
        <f t="shared" si="117"/>
        <v>경북덕곡동</v>
      </c>
      <c r="H3425" s="33" t="s">
        <v>12491</v>
      </c>
    </row>
    <row r="3426" spans="1:8">
      <c r="A3426" s="33" t="s">
        <v>17114</v>
      </c>
      <c r="B3426" s="34" t="b">
        <v>1</v>
      </c>
      <c r="C3426" s="33">
        <f t="shared" si="118"/>
        <v>41</v>
      </c>
      <c r="D3426" s="33" t="s">
        <v>1747</v>
      </c>
      <c r="E3426" s="33" t="s">
        <v>8800</v>
      </c>
      <c r="F3426" s="33" t="s">
        <v>17115</v>
      </c>
      <c r="G3426" s="33" t="str">
        <f t="shared" si="117"/>
        <v>경북대광동</v>
      </c>
      <c r="H3426" s="33" t="s">
        <v>12491</v>
      </c>
    </row>
    <row r="3427" spans="1:8">
      <c r="A3427" s="33" t="s">
        <v>17116</v>
      </c>
      <c r="B3427" s="34" t="b">
        <v>1</v>
      </c>
      <c r="C3427" s="33">
        <f t="shared" si="118"/>
        <v>41</v>
      </c>
      <c r="D3427" s="33" t="s">
        <v>1747</v>
      </c>
      <c r="E3427" s="33" t="s">
        <v>8800</v>
      </c>
      <c r="F3427" s="33" t="s">
        <v>17117</v>
      </c>
      <c r="G3427" s="33" t="str">
        <f t="shared" si="117"/>
        <v>경북응명동</v>
      </c>
      <c r="H3427" s="33" t="s">
        <v>12491</v>
      </c>
    </row>
    <row r="3428" spans="1:8">
      <c r="A3428" s="33" t="s">
        <v>17118</v>
      </c>
      <c r="B3428" s="34" t="b">
        <v>1</v>
      </c>
      <c r="C3428" s="33">
        <f t="shared" si="118"/>
        <v>41</v>
      </c>
      <c r="D3428" s="33" t="s">
        <v>1747</v>
      </c>
      <c r="E3428" s="33" t="s">
        <v>8800</v>
      </c>
      <c r="F3428" s="33" t="s">
        <v>17119</v>
      </c>
      <c r="G3428" s="33" t="str">
        <f t="shared" si="117"/>
        <v>경북양천동</v>
      </c>
      <c r="H3428" s="33" t="s">
        <v>12491</v>
      </c>
    </row>
    <row r="3429" spans="1:8">
      <c r="A3429" s="33" t="s">
        <v>17120</v>
      </c>
      <c r="B3429" s="34" t="b">
        <v>1</v>
      </c>
      <c r="C3429" s="33">
        <f t="shared" si="118"/>
        <v>41</v>
      </c>
      <c r="D3429" s="33" t="s">
        <v>1747</v>
      </c>
      <c r="E3429" s="33" t="s">
        <v>8800</v>
      </c>
      <c r="F3429" s="33" t="s">
        <v>17121</v>
      </c>
      <c r="G3429" s="33" t="str">
        <f t="shared" si="117"/>
        <v>경북율곡동</v>
      </c>
      <c r="H3429" s="33" t="s">
        <v>12491</v>
      </c>
    </row>
    <row r="3430" spans="1:8">
      <c r="A3430" s="33" t="s">
        <v>17122</v>
      </c>
      <c r="B3430" s="34" t="b">
        <v>1</v>
      </c>
      <c r="C3430" s="33">
        <f t="shared" si="118"/>
        <v>41</v>
      </c>
      <c r="D3430" s="33" t="s">
        <v>1747</v>
      </c>
      <c r="E3430" s="33" t="s">
        <v>8800</v>
      </c>
      <c r="F3430" s="33" t="s">
        <v>17123</v>
      </c>
      <c r="G3430" s="33" t="str">
        <f t="shared" si="117"/>
        <v>경북아포읍</v>
      </c>
      <c r="H3430" s="33" t="s">
        <v>12491</v>
      </c>
    </row>
    <row r="3431" spans="1:8">
      <c r="A3431" s="33" t="s">
        <v>17124</v>
      </c>
      <c r="B3431" s="34" t="b">
        <v>1</v>
      </c>
      <c r="C3431" s="33">
        <f t="shared" si="118"/>
        <v>41</v>
      </c>
      <c r="D3431" s="33" t="s">
        <v>1747</v>
      </c>
      <c r="E3431" s="33" t="s">
        <v>8800</v>
      </c>
      <c r="F3431" s="33" t="s">
        <v>17125</v>
      </c>
      <c r="G3431" s="33" t="str">
        <f t="shared" si="117"/>
        <v>경북농소면</v>
      </c>
      <c r="H3431" s="33" t="s">
        <v>12491</v>
      </c>
    </row>
    <row r="3432" spans="1:8">
      <c r="A3432" s="33" t="s">
        <v>17126</v>
      </c>
      <c r="B3432" s="34" t="b">
        <v>1</v>
      </c>
      <c r="C3432" s="33">
        <f t="shared" si="118"/>
        <v>41</v>
      </c>
      <c r="D3432" s="33" t="s">
        <v>1747</v>
      </c>
      <c r="E3432" s="33" t="s">
        <v>8800</v>
      </c>
      <c r="F3432" s="33" t="s">
        <v>15035</v>
      </c>
      <c r="G3432" s="33" t="str">
        <f t="shared" si="117"/>
        <v>경북남면</v>
      </c>
      <c r="H3432" s="33" t="s">
        <v>12491</v>
      </c>
    </row>
    <row r="3433" spans="1:8">
      <c r="A3433" s="33" t="s">
        <v>17127</v>
      </c>
      <c r="B3433" s="34" t="b">
        <v>1</v>
      </c>
      <c r="C3433" s="33">
        <f t="shared" si="118"/>
        <v>41</v>
      </c>
      <c r="D3433" s="33" t="s">
        <v>1747</v>
      </c>
      <c r="E3433" s="33" t="s">
        <v>8800</v>
      </c>
      <c r="F3433" s="33" t="s">
        <v>17128</v>
      </c>
      <c r="G3433" s="33" t="str">
        <f t="shared" si="117"/>
        <v>경북개령면</v>
      </c>
      <c r="H3433" s="33" t="s">
        <v>12491</v>
      </c>
    </row>
    <row r="3434" spans="1:8">
      <c r="A3434" s="33" t="s">
        <v>17129</v>
      </c>
      <c r="B3434" s="34" t="b">
        <v>1</v>
      </c>
      <c r="C3434" s="33">
        <f t="shared" si="118"/>
        <v>41</v>
      </c>
      <c r="D3434" s="33" t="s">
        <v>1747</v>
      </c>
      <c r="E3434" s="33" t="s">
        <v>8800</v>
      </c>
      <c r="F3434" s="33" t="s">
        <v>17130</v>
      </c>
      <c r="G3434" s="33" t="str">
        <f t="shared" si="117"/>
        <v>경북감문면</v>
      </c>
      <c r="H3434" s="33" t="s">
        <v>12491</v>
      </c>
    </row>
    <row r="3435" spans="1:8">
      <c r="A3435" s="33" t="s">
        <v>17131</v>
      </c>
      <c r="B3435" s="34" t="b">
        <v>1</v>
      </c>
      <c r="C3435" s="33">
        <f t="shared" si="118"/>
        <v>41</v>
      </c>
      <c r="D3435" s="33" t="s">
        <v>1747</v>
      </c>
      <c r="E3435" s="33" t="s">
        <v>8800</v>
      </c>
      <c r="F3435" s="33" t="s">
        <v>17132</v>
      </c>
      <c r="G3435" s="33" t="str">
        <f t="shared" si="117"/>
        <v>경북어모면</v>
      </c>
      <c r="H3435" s="33" t="s">
        <v>12491</v>
      </c>
    </row>
    <row r="3436" spans="1:8">
      <c r="A3436" s="33" t="s">
        <v>17133</v>
      </c>
      <c r="B3436" s="34" t="b">
        <v>1</v>
      </c>
      <c r="C3436" s="33">
        <f t="shared" si="118"/>
        <v>41</v>
      </c>
      <c r="D3436" s="33" t="s">
        <v>1747</v>
      </c>
      <c r="E3436" s="33" t="s">
        <v>8800</v>
      </c>
      <c r="F3436" s="33" t="s">
        <v>16122</v>
      </c>
      <c r="G3436" s="33" t="str">
        <f t="shared" si="117"/>
        <v>경북봉산면</v>
      </c>
      <c r="H3436" s="33" t="s">
        <v>12491</v>
      </c>
    </row>
    <row r="3437" spans="1:8">
      <c r="A3437" s="33" t="s">
        <v>17134</v>
      </c>
      <c r="B3437" s="34" t="b">
        <v>1</v>
      </c>
      <c r="C3437" s="33">
        <f t="shared" si="118"/>
        <v>41</v>
      </c>
      <c r="D3437" s="33" t="s">
        <v>1747</v>
      </c>
      <c r="E3437" s="33" t="s">
        <v>8800</v>
      </c>
      <c r="F3437" s="33" t="s">
        <v>17135</v>
      </c>
      <c r="G3437" s="33" t="str">
        <f t="shared" si="117"/>
        <v>경북대항면</v>
      </c>
      <c r="H3437" s="33" t="s">
        <v>12491</v>
      </c>
    </row>
    <row r="3438" spans="1:8">
      <c r="A3438" s="33" t="s">
        <v>17136</v>
      </c>
      <c r="B3438" s="34" t="b">
        <v>1</v>
      </c>
      <c r="C3438" s="33">
        <f t="shared" si="118"/>
        <v>41</v>
      </c>
      <c r="D3438" s="33" t="s">
        <v>1747</v>
      </c>
      <c r="E3438" s="33" t="s">
        <v>8800</v>
      </c>
      <c r="F3438" s="33" t="s">
        <v>17137</v>
      </c>
      <c r="G3438" s="33" t="str">
        <f t="shared" si="117"/>
        <v>경북감천면</v>
      </c>
      <c r="H3438" s="33" t="s">
        <v>12491</v>
      </c>
    </row>
    <row r="3439" spans="1:8">
      <c r="A3439" s="33" t="s">
        <v>17138</v>
      </c>
      <c r="B3439" s="34" t="b">
        <v>1</v>
      </c>
      <c r="C3439" s="33">
        <f t="shared" si="118"/>
        <v>41</v>
      </c>
      <c r="D3439" s="33" t="s">
        <v>1747</v>
      </c>
      <c r="E3439" s="33" t="s">
        <v>8800</v>
      </c>
      <c r="F3439" s="33" t="s">
        <v>17139</v>
      </c>
      <c r="G3439" s="33" t="str">
        <f t="shared" ref="G3439:G3502" si="119">D3439&amp;F3439</f>
        <v>경북조마면</v>
      </c>
      <c r="H3439" s="33" t="s">
        <v>12491</v>
      </c>
    </row>
    <row r="3440" spans="1:8">
      <c r="A3440" s="33" t="s">
        <v>17140</v>
      </c>
      <c r="B3440" s="34" t="b">
        <v>1</v>
      </c>
      <c r="C3440" s="33">
        <f t="shared" si="118"/>
        <v>41</v>
      </c>
      <c r="D3440" s="33" t="s">
        <v>1747</v>
      </c>
      <c r="E3440" s="33" t="s">
        <v>8800</v>
      </c>
      <c r="F3440" s="33" t="s">
        <v>17141</v>
      </c>
      <c r="G3440" s="33" t="str">
        <f t="shared" si="119"/>
        <v>경북구성면</v>
      </c>
      <c r="H3440" s="33" t="s">
        <v>12491</v>
      </c>
    </row>
    <row r="3441" spans="1:8">
      <c r="A3441" s="33" t="s">
        <v>17142</v>
      </c>
      <c r="B3441" s="34" t="b">
        <v>1</v>
      </c>
      <c r="C3441" s="33">
        <f t="shared" si="118"/>
        <v>41</v>
      </c>
      <c r="D3441" s="33" t="s">
        <v>1747</v>
      </c>
      <c r="E3441" s="33" t="s">
        <v>8800</v>
      </c>
      <c r="F3441" s="33" t="s">
        <v>17143</v>
      </c>
      <c r="G3441" s="33" t="str">
        <f t="shared" si="119"/>
        <v>경북지례면</v>
      </c>
      <c r="H3441" s="33" t="s">
        <v>12491</v>
      </c>
    </row>
    <row r="3442" spans="1:8">
      <c r="A3442" s="33" t="s">
        <v>17144</v>
      </c>
      <c r="B3442" s="34" t="b">
        <v>1</v>
      </c>
      <c r="C3442" s="33">
        <f t="shared" si="118"/>
        <v>41</v>
      </c>
      <c r="D3442" s="33" t="s">
        <v>1747</v>
      </c>
      <c r="E3442" s="33" t="s">
        <v>8800</v>
      </c>
      <c r="F3442" s="33" t="s">
        <v>17145</v>
      </c>
      <c r="G3442" s="33" t="str">
        <f t="shared" si="119"/>
        <v>경북부항면</v>
      </c>
      <c r="H3442" s="33" t="s">
        <v>12491</v>
      </c>
    </row>
    <row r="3443" spans="1:8">
      <c r="A3443" s="33" t="s">
        <v>17146</v>
      </c>
      <c r="B3443" s="34" t="b">
        <v>1</v>
      </c>
      <c r="C3443" s="33">
        <f t="shared" si="118"/>
        <v>41</v>
      </c>
      <c r="D3443" s="33" t="s">
        <v>1747</v>
      </c>
      <c r="E3443" s="33" t="s">
        <v>8800</v>
      </c>
      <c r="F3443" s="33" t="s">
        <v>14848</v>
      </c>
      <c r="G3443" s="33" t="str">
        <f t="shared" si="119"/>
        <v>경북대덕면</v>
      </c>
      <c r="H3443" s="33" t="s">
        <v>12491</v>
      </c>
    </row>
    <row r="3444" spans="1:8">
      <c r="A3444" s="33" t="s">
        <v>17147</v>
      </c>
      <c r="B3444" s="34" t="b">
        <v>1</v>
      </c>
      <c r="C3444" s="33">
        <f t="shared" si="118"/>
        <v>41</v>
      </c>
      <c r="D3444" s="33" t="s">
        <v>1747</v>
      </c>
      <c r="E3444" s="33" t="s">
        <v>8800</v>
      </c>
      <c r="F3444" s="33" t="s">
        <v>17148</v>
      </c>
      <c r="G3444" s="33" t="str">
        <f t="shared" si="119"/>
        <v>경북증산면</v>
      </c>
      <c r="H3444" s="33" t="s">
        <v>12491</v>
      </c>
    </row>
    <row r="3445" spans="1:8">
      <c r="A3445" s="33" t="s">
        <v>17149</v>
      </c>
      <c r="B3445" s="34" t="b">
        <v>1</v>
      </c>
      <c r="C3445" s="33">
        <f t="shared" si="118"/>
        <v>41</v>
      </c>
      <c r="D3445" s="33" t="s">
        <v>1747</v>
      </c>
      <c r="E3445" s="33" t="s">
        <v>1748</v>
      </c>
      <c r="F3445" s="33" t="s">
        <v>12668</v>
      </c>
      <c r="G3445" s="33" t="str">
        <f t="shared" si="119"/>
        <v>경북삼산동</v>
      </c>
      <c r="H3445" s="33" t="s">
        <v>10781</v>
      </c>
    </row>
    <row r="3446" spans="1:8">
      <c r="A3446" s="33" t="s">
        <v>17150</v>
      </c>
      <c r="B3446" s="34" t="b">
        <v>1</v>
      </c>
      <c r="C3446" s="33">
        <f t="shared" si="118"/>
        <v>41</v>
      </c>
      <c r="D3446" s="33" t="s">
        <v>1747</v>
      </c>
      <c r="E3446" s="33" t="s">
        <v>1748</v>
      </c>
      <c r="F3446" s="33" t="s">
        <v>13544</v>
      </c>
      <c r="G3446" s="33" t="str">
        <f t="shared" si="119"/>
        <v>경북서부동</v>
      </c>
      <c r="H3446" s="33" t="s">
        <v>10781</v>
      </c>
    </row>
    <row r="3447" spans="1:8">
      <c r="A3447" s="33" t="s">
        <v>17151</v>
      </c>
      <c r="B3447" s="34" t="b">
        <v>1</v>
      </c>
      <c r="C3447" s="33">
        <f t="shared" si="118"/>
        <v>41</v>
      </c>
      <c r="D3447" s="33" t="s">
        <v>1747</v>
      </c>
      <c r="E3447" s="33" t="s">
        <v>1748</v>
      </c>
      <c r="F3447" s="33" t="s">
        <v>17152</v>
      </c>
      <c r="G3447" s="33" t="str">
        <f t="shared" si="119"/>
        <v>경북북문동</v>
      </c>
      <c r="H3447" s="33" t="s">
        <v>10781</v>
      </c>
    </row>
    <row r="3448" spans="1:8">
      <c r="A3448" s="33" t="s">
        <v>17153</v>
      </c>
      <c r="B3448" s="34" t="b">
        <v>1</v>
      </c>
      <c r="C3448" s="33">
        <f t="shared" si="118"/>
        <v>41</v>
      </c>
      <c r="D3448" s="33" t="s">
        <v>1747</v>
      </c>
      <c r="E3448" s="33" t="s">
        <v>1748</v>
      </c>
      <c r="F3448" s="33" t="s">
        <v>11939</v>
      </c>
      <c r="G3448" s="33" t="str">
        <f t="shared" si="119"/>
        <v>경북명륜동</v>
      </c>
      <c r="H3448" s="33" t="s">
        <v>10781</v>
      </c>
    </row>
    <row r="3449" spans="1:8">
      <c r="A3449" s="33" t="s">
        <v>17154</v>
      </c>
      <c r="B3449" s="34" t="b">
        <v>1</v>
      </c>
      <c r="C3449" s="33">
        <f t="shared" si="118"/>
        <v>41</v>
      </c>
      <c r="D3449" s="33" t="s">
        <v>1747</v>
      </c>
      <c r="E3449" s="33" t="s">
        <v>1748</v>
      </c>
      <c r="F3449" s="33" t="s">
        <v>12956</v>
      </c>
      <c r="G3449" s="33" t="str">
        <f t="shared" si="119"/>
        <v>경북신안동</v>
      </c>
      <c r="H3449" s="33" t="s">
        <v>10781</v>
      </c>
    </row>
    <row r="3450" spans="1:8">
      <c r="A3450" s="33" t="s">
        <v>17155</v>
      </c>
      <c r="B3450" s="34" t="b">
        <v>1</v>
      </c>
      <c r="C3450" s="33">
        <f t="shared" si="118"/>
        <v>41</v>
      </c>
      <c r="D3450" s="33" t="s">
        <v>1747</v>
      </c>
      <c r="E3450" s="33" t="s">
        <v>1748</v>
      </c>
      <c r="F3450" s="33" t="s">
        <v>17156</v>
      </c>
      <c r="G3450" s="33" t="str">
        <f t="shared" si="119"/>
        <v>경북율세동</v>
      </c>
      <c r="H3450" s="33" t="s">
        <v>10781</v>
      </c>
    </row>
    <row r="3451" spans="1:8">
      <c r="A3451" s="33" t="s">
        <v>17157</v>
      </c>
      <c r="B3451" s="34" t="b">
        <v>1</v>
      </c>
      <c r="C3451" s="33">
        <f t="shared" si="118"/>
        <v>41</v>
      </c>
      <c r="D3451" s="33" t="s">
        <v>1747</v>
      </c>
      <c r="E3451" s="33" t="s">
        <v>1748</v>
      </c>
      <c r="F3451" s="33" t="s">
        <v>15023</v>
      </c>
      <c r="G3451" s="33" t="str">
        <f t="shared" si="119"/>
        <v>경북옥정동</v>
      </c>
      <c r="H3451" s="33" t="s">
        <v>10781</v>
      </c>
    </row>
    <row r="3452" spans="1:8">
      <c r="A3452" s="33" t="s">
        <v>17158</v>
      </c>
      <c r="B3452" s="34" t="b">
        <v>1</v>
      </c>
      <c r="C3452" s="33">
        <f t="shared" si="118"/>
        <v>41</v>
      </c>
      <c r="D3452" s="33" t="s">
        <v>1747</v>
      </c>
      <c r="E3452" s="33" t="s">
        <v>1748</v>
      </c>
      <c r="F3452" s="33" t="s">
        <v>17159</v>
      </c>
      <c r="G3452" s="33" t="str">
        <f t="shared" si="119"/>
        <v>경북신세동</v>
      </c>
      <c r="H3452" s="33" t="s">
        <v>10781</v>
      </c>
    </row>
    <row r="3453" spans="1:8">
      <c r="A3453" s="33" t="s">
        <v>17160</v>
      </c>
      <c r="B3453" s="34" t="b">
        <v>1</v>
      </c>
      <c r="C3453" s="33">
        <f t="shared" si="118"/>
        <v>41</v>
      </c>
      <c r="D3453" s="33" t="s">
        <v>1747</v>
      </c>
      <c r="E3453" s="33" t="s">
        <v>1748</v>
      </c>
      <c r="F3453" s="33" t="s">
        <v>17161</v>
      </c>
      <c r="G3453" s="33" t="str">
        <f t="shared" si="119"/>
        <v>경북법흥동</v>
      </c>
      <c r="H3453" s="33" t="s">
        <v>10781</v>
      </c>
    </row>
    <row r="3454" spans="1:8">
      <c r="A3454" s="33" t="s">
        <v>17162</v>
      </c>
      <c r="B3454" s="34" t="b">
        <v>1</v>
      </c>
      <c r="C3454" s="33">
        <f t="shared" si="118"/>
        <v>41</v>
      </c>
      <c r="D3454" s="33" t="s">
        <v>1747</v>
      </c>
      <c r="E3454" s="33" t="s">
        <v>1748</v>
      </c>
      <c r="F3454" s="33" t="s">
        <v>17163</v>
      </c>
      <c r="G3454" s="33" t="str">
        <f t="shared" si="119"/>
        <v>경북용상동</v>
      </c>
      <c r="H3454" s="33" t="s">
        <v>10781</v>
      </c>
    </row>
    <row r="3455" spans="1:8">
      <c r="A3455" s="33" t="s">
        <v>17164</v>
      </c>
      <c r="B3455" s="34" t="b">
        <v>1</v>
      </c>
      <c r="C3455" s="33">
        <f t="shared" si="118"/>
        <v>41</v>
      </c>
      <c r="D3455" s="33" t="s">
        <v>1747</v>
      </c>
      <c r="E3455" s="33" t="s">
        <v>1748</v>
      </c>
      <c r="F3455" s="33" t="s">
        <v>12140</v>
      </c>
      <c r="G3455" s="33" t="str">
        <f t="shared" si="119"/>
        <v>경북동문동</v>
      </c>
      <c r="H3455" s="33" t="s">
        <v>10781</v>
      </c>
    </row>
    <row r="3456" spans="1:8">
      <c r="A3456" s="33" t="s">
        <v>17165</v>
      </c>
      <c r="B3456" s="34" t="b">
        <v>1</v>
      </c>
      <c r="C3456" s="33">
        <f t="shared" si="118"/>
        <v>41</v>
      </c>
      <c r="D3456" s="33" t="s">
        <v>1747</v>
      </c>
      <c r="E3456" s="33" t="s">
        <v>1748</v>
      </c>
      <c r="F3456" s="33" t="s">
        <v>13542</v>
      </c>
      <c r="G3456" s="33" t="str">
        <f t="shared" si="119"/>
        <v>경북동부동</v>
      </c>
      <c r="H3456" s="33" t="s">
        <v>10781</v>
      </c>
    </row>
    <row r="3457" spans="1:8">
      <c r="A3457" s="33" t="s">
        <v>17166</v>
      </c>
      <c r="B3457" s="34" t="b">
        <v>1</v>
      </c>
      <c r="C3457" s="33">
        <f t="shared" si="118"/>
        <v>41</v>
      </c>
      <c r="D3457" s="33" t="s">
        <v>1747</v>
      </c>
      <c r="E3457" s="33" t="s">
        <v>1748</v>
      </c>
      <c r="F3457" s="33" t="s">
        <v>17167</v>
      </c>
      <c r="G3457" s="33" t="str">
        <f t="shared" si="119"/>
        <v>경북운흥동</v>
      </c>
      <c r="H3457" s="33" t="s">
        <v>10781</v>
      </c>
    </row>
    <row r="3458" spans="1:8">
      <c r="A3458" s="33" t="s">
        <v>17168</v>
      </c>
      <c r="B3458" s="34" t="b">
        <v>1</v>
      </c>
      <c r="C3458" s="33">
        <f t="shared" ref="C3458:C3521" si="120">_xlfn.XLOOKUP(D3458,I:I,J:J)</f>
        <v>41</v>
      </c>
      <c r="D3458" s="33" t="s">
        <v>1747</v>
      </c>
      <c r="E3458" s="33" t="s">
        <v>1748</v>
      </c>
      <c r="F3458" s="33" t="s">
        <v>17169</v>
      </c>
      <c r="G3458" s="33" t="str">
        <f t="shared" si="119"/>
        <v>경북천리동</v>
      </c>
      <c r="H3458" s="33" t="s">
        <v>10781</v>
      </c>
    </row>
    <row r="3459" spans="1:8">
      <c r="A3459" s="33" t="s">
        <v>17170</v>
      </c>
      <c r="B3459" s="34" t="b">
        <v>1</v>
      </c>
      <c r="C3459" s="33">
        <f t="shared" si="120"/>
        <v>41</v>
      </c>
      <c r="D3459" s="33" t="s">
        <v>1747</v>
      </c>
      <c r="E3459" s="33" t="s">
        <v>1748</v>
      </c>
      <c r="F3459" s="33" t="s">
        <v>17171</v>
      </c>
      <c r="G3459" s="33" t="str">
        <f t="shared" si="119"/>
        <v>경북남부동</v>
      </c>
      <c r="H3459" s="33" t="s">
        <v>10781</v>
      </c>
    </row>
    <row r="3460" spans="1:8">
      <c r="A3460" s="33" t="s">
        <v>17172</v>
      </c>
      <c r="B3460" s="34" t="b">
        <v>1</v>
      </c>
      <c r="C3460" s="33">
        <f t="shared" si="120"/>
        <v>41</v>
      </c>
      <c r="D3460" s="33" t="s">
        <v>1747</v>
      </c>
      <c r="E3460" s="33" t="s">
        <v>1748</v>
      </c>
      <c r="F3460" s="33" t="s">
        <v>17173</v>
      </c>
      <c r="G3460" s="33" t="str">
        <f t="shared" si="119"/>
        <v>경북남문동</v>
      </c>
      <c r="H3460" s="33" t="s">
        <v>10781</v>
      </c>
    </row>
    <row r="3461" spans="1:8">
      <c r="A3461" s="33" t="s">
        <v>17174</v>
      </c>
      <c r="B3461" s="34" t="b">
        <v>1</v>
      </c>
      <c r="C3461" s="33">
        <f t="shared" si="120"/>
        <v>41</v>
      </c>
      <c r="D3461" s="33" t="s">
        <v>1747</v>
      </c>
      <c r="E3461" s="33" t="s">
        <v>1748</v>
      </c>
      <c r="F3461" s="33" t="s">
        <v>14203</v>
      </c>
      <c r="G3461" s="33" t="str">
        <f t="shared" si="119"/>
        <v>경북안흥동</v>
      </c>
      <c r="H3461" s="33" t="s">
        <v>10781</v>
      </c>
    </row>
    <row r="3462" spans="1:8">
      <c r="A3462" s="33" t="s">
        <v>17175</v>
      </c>
      <c r="B3462" s="34" t="b">
        <v>1</v>
      </c>
      <c r="C3462" s="33">
        <f t="shared" si="120"/>
        <v>41</v>
      </c>
      <c r="D3462" s="33" t="s">
        <v>1747</v>
      </c>
      <c r="E3462" s="33" t="s">
        <v>1748</v>
      </c>
      <c r="F3462" s="33" t="s">
        <v>17176</v>
      </c>
      <c r="G3462" s="33" t="str">
        <f t="shared" si="119"/>
        <v>경북대석동</v>
      </c>
      <c r="H3462" s="33" t="s">
        <v>10781</v>
      </c>
    </row>
    <row r="3463" spans="1:8">
      <c r="A3463" s="33" t="s">
        <v>17177</v>
      </c>
      <c r="B3463" s="34" t="b">
        <v>1</v>
      </c>
      <c r="C3463" s="33">
        <f t="shared" si="120"/>
        <v>41</v>
      </c>
      <c r="D3463" s="33" t="s">
        <v>1747</v>
      </c>
      <c r="E3463" s="33" t="s">
        <v>1748</v>
      </c>
      <c r="F3463" s="33" t="s">
        <v>17178</v>
      </c>
      <c r="G3463" s="33" t="str">
        <f t="shared" si="119"/>
        <v>경북옥야동</v>
      </c>
      <c r="H3463" s="33" t="s">
        <v>10781</v>
      </c>
    </row>
    <row r="3464" spans="1:8">
      <c r="A3464" s="33" t="s">
        <v>17179</v>
      </c>
      <c r="B3464" s="34" t="b">
        <v>1</v>
      </c>
      <c r="C3464" s="33">
        <f t="shared" si="120"/>
        <v>41</v>
      </c>
      <c r="D3464" s="33" t="s">
        <v>1747</v>
      </c>
      <c r="E3464" s="33" t="s">
        <v>1748</v>
      </c>
      <c r="F3464" s="33" t="s">
        <v>14492</v>
      </c>
      <c r="G3464" s="33" t="str">
        <f t="shared" si="119"/>
        <v>경북광석동</v>
      </c>
      <c r="H3464" s="33" t="s">
        <v>10781</v>
      </c>
    </row>
    <row r="3465" spans="1:8">
      <c r="A3465" s="33" t="s">
        <v>17180</v>
      </c>
      <c r="B3465" s="34" t="b">
        <v>1</v>
      </c>
      <c r="C3465" s="33">
        <f t="shared" si="120"/>
        <v>41</v>
      </c>
      <c r="D3465" s="33" t="s">
        <v>1747</v>
      </c>
      <c r="E3465" s="33" t="s">
        <v>1748</v>
      </c>
      <c r="F3465" s="33" t="s">
        <v>17181</v>
      </c>
      <c r="G3465" s="33" t="str">
        <f t="shared" si="119"/>
        <v>경북당북동</v>
      </c>
      <c r="H3465" s="33" t="s">
        <v>10781</v>
      </c>
    </row>
    <row r="3466" spans="1:8">
      <c r="A3466" s="33" t="s">
        <v>17182</v>
      </c>
      <c r="B3466" s="34" t="b">
        <v>1</v>
      </c>
      <c r="C3466" s="33">
        <f t="shared" si="120"/>
        <v>41</v>
      </c>
      <c r="D3466" s="33" t="s">
        <v>1747</v>
      </c>
      <c r="E3466" s="33" t="s">
        <v>1748</v>
      </c>
      <c r="F3466" s="33" t="s">
        <v>13484</v>
      </c>
      <c r="G3466" s="33" t="str">
        <f t="shared" si="119"/>
        <v>경북태화동</v>
      </c>
      <c r="H3466" s="33" t="s">
        <v>10781</v>
      </c>
    </row>
    <row r="3467" spans="1:8">
      <c r="A3467" s="33" t="s">
        <v>17183</v>
      </c>
      <c r="B3467" s="34" t="b">
        <v>1</v>
      </c>
      <c r="C3467" s="33">
        <f t="shared" si="120"/>
        <v>41</v>
      </c>
      <c r="D3467" s="33" t="s">
        <v>1747</v>
      </c>
      <c r="E3467" s="33" t="s">
        <v>1748</v>
      </c>
      <c r="F3467" s="33" t="s">
        <v>17184</v>
      </c>
      <c r="G3467" s="33" t="str">
        <f t="shared" si="119"/>
        <v>경북화성동</v>
      </c>
      <c r="H3467" s="33" t="s">
        <v>10781</v>
      </c>
    </row>
    <row r="3468" spans="1:8">
      <c r="A3468" s="33" t="s">
        <v>17185</v>
      </c>
      <c r="B3468" s="34" t="b">
        <v>1</v>
      </c>
      <c r="C3468" s="33">
        <f t="shared" si="120"/>
        <v>41</v>
      </c>
      <c r="D3468" s="33" t="s">
        <v>1747</v>
      </c>
      <c r="E3468" s="33" t="s">
        <v>1748</v>
      </c>
      <c r="F3468" s="33" t="s">
        <v>17186</v>
      </c>
      <c r="G3468" s="33" t="str">
        <f t="shared" si="119"/>
        <v>경북목성동</v>
      </c>
      <c r="H3468" s="33" t="s">
        <v>10781</v>
      </c>
    </row>
    <row r="3469" spans="1:8">
      <c r="A3469" s="33" t="s">
        <v>17187</v>
      </c>
      <c r="B3469" s="34" t="b">
        <v>1</v>
      </c>
      <c r="C3469" s="33">
        <f t="shared" si="120"/>
        <v>41</v>
      </c>
      <c r="D3469" s="33" t="s">
        <v>1747</v>
      </c>
      <c r="E3469" s="33" t="s">
        <v>1748</v>
      </c>
      <c r="F3469" s="33" t="s">
        <v>17188</v>
      </c>
      <c r="G3469" s="33" t="str">
        <f t="shared" si="119"/>
        <v>경북법상동</v>
      </c>
      <c r="H3469" s="33" t="s">
        <v>10781</v>
      </c>
    </row>
    <row r="3470" spans="1:8">
      <c r="A3470" s="33" t="s">
        <v>17189</v>
      </c>
      <c r="B3470" s="34" t="b">
        <v>1</v>
      </c>
      <c r="C3470" s="33">
        <f t="shared" si="120"/>
        <v>41</v>
      </c>
      <c r="D3470" s="33" t="s">
        <v>1747</v>
      </c>
      <c r="E3470" s="33" t="s">
        <v>1748</v>
      </c>
      <c r="F3470" s="33" t="s">
        <v>11956</v>
      </c>
      <c r="G3470" s="33" t="str">
        <f t="shared" si="119"/>
        <v>경북금곡동</v>
      </c>
      <c r="H3470" s="33" t="s">
        <v>10781</v>
      </c>
    </row>
    <row r="3471" spans="1:8">
      <c r="A3471" s="33" t="s">
        <v>17190</v>
      </c>
      <c r="B3471" s="34" t="b">
        <v>1</v>
      </c>
      <c r="C3471" s="33">
        <f t="shared" si="120"/>
        <v>41</v>
      </c>
      <c r="D3471" s="33" t="s">
        <v>1747</v>
      </c>
      <c r="E3471" s="33" t="s">
        <v>1748</v>
      </c>
      <c r="F3471" s="33" t="s">
        <v>17097</v>
      </c>
      <c r="G3471" s="33" t="str">
        <f t="shared" si="119"/>
        <v>경북평화동</v>
      </c>
      <c r="H3471" s="33" t="s">
        <v>10781</v>
      </c>
    </row>
    <row r="3472" spans="1:8">
      <c r="A3472" s="33" t="s">
        <v>17191</v>
      </c>
      <c r="B3472" s="34" t="b">
        <v>1</v>
      </c>
      <c r="C3472" s="33">
        <f t="shared" si="120"/>
        <v>41</v>
      </c>
      <c r="D3472" s="33" t="s">
        <v>1747</v>
      </c>
      <c r="E3472" s="33" t="s">
        <v>1748</v>
      </c>
      <c r="F3472" s="33" t="s">
        <v>17192</v>
      </c>
      <c r="G3472" s="33" t="str">
        <f t="shared" si="119"/>
        <v>경북안기동</v>
      </c>
      <c r="H3472" s="33" t="s">
        <v>10781</v>
      </c>
    </row>
    <row r="3473" spans="1:8">
      <c r="A3473" s="33" t="s">
        <v>17193</v>
      </c>
      <c r="B3473" s="34" t="b">
        <v>1</v>
      </c>
      <c r="C3473" s="33">
        <f t="shared" si="120"/>
        <v>41</v>
      </c>
      <c r="D3473" s="33" t="s">
        <v>1747</v>
      </c>
      <c r="E3473" s="33" t="s">
        <v>1748</v>
      </c>
      <c r="F3473" s="33" t="s">
        <v>17194</v>
      </c>
      <c r="G3473" s="33" t="str">
        <f t="shared" si="119"/>
        <v>경북운안동</v>
      </c>
      <c r="H3473" s="33" t="s">
        <v>10781</v>
      </c>
    </row>
    <row r="3474" spans="1:8">
      <c r="A3474" s="33" t="s">
        <v>17195</v>
      </c>
      <c r="B3474" s="34" t="b">
        <v>1</v>
      </c>
      <c r="C3474" s="33">
        <f t="shared" si="120"/>
        <v>41</v>
      </c>
      <c r="D3474" s="33" t="s">
        <v>1747</v>
      </c>
      <c r="E3474" s="33" t="s">
        <v>1748</v>
      </c>
      <c r="F3474" s="33" t="s">
        <v>14244</v>
      </c>
      <c r="G3474" s="33" t="str">
        <f t="shared" si="119"/>
        <v>경북성곡동</v>
      </c>
      <c r="H3474" s="33" t="s">
        <v>10781</v>
      </c>
    </row>
    <row r="3475" spans="1:8">
      <c r="A3475" s="33" t="s">
        <v>17196</v>
      </c>
      <c r="B3475" s="34" t="b">
        <v>1</v>
      </c>
      <c r="C3475" s="33">
        <f t="shared" si="120"/>
        <v>41</v>
      </c>
      <c r="D3475" s="33" t="s">
        <v>1747</v>
      </c>
      <c r="E3475" s="33" t="s">
        <v>1748</v>
      </c>
      <c r="F3475" s="33" t="s">
        <v>17197</v>
      </c>
      <c r="G3475" s="33" t="str">
        <f t="shared" si="119"/>
        <v>경북상아동</v>
      </c>
      <c r="H3475" s="33" t="s">
        <v>10781</v>
      </c>
    </row>
    <row r="3476" spans="1:8">
      <c r="A3476" s="33" t="s">
        <v>17198</v>
      </c>
      <c r="B3476" s="34" t="b">
        <v>1</v>
      </c>
      <c r="C3476" s="33">
        <f t="shared" si="120"/>
        <v>41</v>
      </c>
      <c r="D3476" s="33" t="s">
        <v>1747</v>
      </c>
      <c r="E3476" s="33" t="s">
        <v>1748</v>
      </c>
      <c r="F3476" s="33" t="s">
        <v>17199</v>
      </c>
      <c r="G3476" s="33" t="str">
        <f t="shared" si="119"/>
        <v>경북안막동</v>
      </c>
      <c r="H3476" s="33" t="s">
        <v>10781</v>
      </c>
    </row>
    <row r="3477" spans="1:8">
      <c r="A3477" s="33" t="s">
        <v>17200</v>
      </c>
      <c r="B3477" s="34" t="b">
        <v>1</v>
      </c>
      <c r="C3477" s="33">
        <f t="shared" si="120"/>
        <v>41</v>
      </c>
      <c r="D3477" s="33" t="s">
        <v>1747</v>
      </c>
      <c r="E3477" s="33" t="s">
        <v>1748</v>
      </c>
      <c r="F3477" s="33" t="s">
        <v>13101</v>
      </c>
      <c r="G3477" s="33" t="str">
        <f t="shared" si="119"/>
        <v>경북옥동</v>
      </c>
      <c r="H3477" s="33" t="s">
        <v>10781</v>
      </c>
    </row>
    <row r="3478" spans="1:8">
      <c r="A3478" s="33" t="s">
        <v>17201</v>
      </c>
      <c r="B3478" s="34" t="b">
        <v>1</v>
      </c>
      <c r="C3478" s="33">
        <f t="shared" si="120"/>
        <v>41</v>
      </c>
      <c r="D3478" s="33" t="s">
        <v>1747</v>
      </c>
      <c r="E3478" s="33" t="s">
        <v>1748</v>
      </c>
      <c r="F3478" s="33" t="s">
        <v>12312</v>
      </c>
      <c r="G3478" s="33" t="str">
        <f t="shared" si="119"/>
        <v>경북이천동</v>
      </c>
      <c r="H3478" s="33" t="s">
        <v>10781</v>
      </c>
    </row>
    <row r="3479" spans="1:8">
      <c r="A3479" s="33" t="s">
        <v>17202</v>
      </c>
      <c r="B3479" s="34" t="b">
        <v>1</v>
      </c>
      <c r="C3479" s="33">
        <f t="shared" si="120"/>
        <v>41</v>
      </c>
      <c r="D3479" s="33" t="s">
        <v>1747</v>
      </c>
      <c r="E3479" s="33" t="s">
        <v>1748</v>
      </c>
      <c r="F3479" s="33" t="s">
        <v>17203</v>
      </c>
      <c r="G3479" s="33" t="str">
        <f t="shared" si="119"/>
        <v>경북노하동</v>
      </c>
      <c r="H3479" s="33" t="s">
        <v>10781</v>
      </c>
    </row>
    <row r="3480" spans="1:8">
      <c r="A3480" s="33" t="s">
        <v>17204</v>
      </c>
      <c r="B3480" s="34" t="b">
        <v>1</v>
      </c>
      <c r="C3480" s="33">
        <f t="shared" si="120"/>
        <v>41</v>
      </c>
      <c r="D3480" s="33" t="s">
        <v>1747</v>
      </c>
      <c r="E3480" s="33" t="s">
        <v>1748</v>
      </c>
      <c r="F3480" s="33" t="s">
        <v>10885</v>
      </c>
      <c r="G3480" s="33" t="str">
        <f t="shared" si="119"/>
        <v>경북송현동</v>
      </c>
      <c r="H3480" s="33" t="s">
        <v>10781</v>
      </c>
    </row>
    <row r="3481" spans="1:8">
      <c r="A3481" s="33" t="s">
        <v>17205</v>
      </c>
      <c r="B3481" s="34" t="b">
        <v>1</v>
      </c>
      <c r="C3481" s="33">
        <f t="shared" si="120"/>
        <v>41</v>
      </c>
      <c r="D3481" s="33" t="s">
        <v>1747</v>
      </c>
      <c r="E3481" s="33" t="s">
        <v>1748</v>
      </c>
      <c r="F3481" s="33" t="s">
        <v>17206</v>
      </c>
      <c r="G3481" s="33" t="str">
        <f t="shared" si="119"/>
        <v>경북송천동</v>
      </c>
      <c r="H3481" s="33" t="s">
        <v>10781</v>
      </c>
    </row>
    <row r="3482" spans="1:8">
      <c r="A3482" s="33" t="s">
        <v>17207</v>
      </c>
      <c r="B3482" s="34" t="b">
        <v>1</v>
      </c>
      <c r="C3482" s="33">
        <f t="shared" si="120"/>
        <v>41</v>
      </c>
      <c r="D3482" s="33" t="s">
        <v>1747</v>
      </c>
      <c r="E3482" s="33" t="s">
        <v>1748</v>
      </c>
      <c r="F3482" s="33" t="s">
        <v>17208</v>
      </c>
      <c r="G3482" s="33" t="str">
        <f t="shared" si="119"/>
        <v>경북석동동</v>
      </c>
      <c r="H3482" s="33" t="s">
        <v>10781</v>
      </c>
    </row>
    <row r="3483" spans="1:8">
      <c r="A3483" s="33" t="s">
        <v>17209</v>
      </c>
      <c r="B3483" s="34" t="b">
        <v>1</v>
      </c>
      <c r="C3483" s="33">
        <f t="shared" si="120"/>
        <v>41</v>
      </c>
      <c r="D3483" s="33" t="s">
        <v>1747</v>
      </c>
      <c r="E3483" s="33" t="s">
        <v>1748</v>
      </c>
      <c r="F3483" s="33" t="s">
        <v>15338</v>
      </c>
      <c r="G3483" s="33" t="str">
        <f t="shared" si="119"/>
        <v>경북정상동</v>
      </c>
      <c r="H3483" s="33" t="s">
        <v>10781</v>
      </c>
    </row>
    <row r="3484" spans="1:8">
      <c r="A3484" s="33" t="s">
        <v>17210</v>
      </c>
      <c r="B3484" s="34" t="b">
        <v>1</v>
      </c>
      <c r="C3484" s="33">
        <f t="shared" si="120"/>
        <v>41</v>
      </c>
      <c r="D3484" s="33" t="s">
        <v>1747</v>
      </c>
      <c r="E3484" s="33" t="s">
        <v>1748</v>
      </c>
      <c r="F3484" s="33" t="s">
        <v>15340</v>
      </c>
      <c r="G3484" s="33" t="str">
        <f t="shared" si="119"/>
        <v>경북정하동</v>
      </c>
      <c r="H3484" s="33" t="s">
        <v>10781</v>
      </c>
    </row>
    <row r="3485" spans="1:8">
      <c r="A3485" s="33" t="s">
        <v>17211</v>
      </c>
      <c r="B3485" s="34" t="b">
        <v>1</v>
      </c>
      <c r="C3485" s="33">
        <f t="shared" si="120"/>
        <v>41</v>
      </c>
      <c r="D3485" s="33" t="s">
        <v>1747</v>
      </c>
      <c r="E3485" s="33" t="s">
        <v>1748</v>
      </c>
      <c r="F3485" s="33" t="s">
        <v>17212</v>
      </c>
      <c r="G3485" s="33" t="str">
        <f t="shared" si="119"/>
        <v>경북수상동</v>
      </c>
      <c r="H3485" s="33" t="s">
        <v>10781</v>
      </c>
    </row>
    <row r="3486" spans="1:8">
      <c r="A3486" s="33" t="s">
        <v>17213</v>
      </c>
      <c r="B3486" s="34" t="b">
        <v>1</v>
      </c>
      <c r="C3486" s="33">
        <f t="shared" si="120"/>
        <v>41</v>
      </c>
      <c r="D3486" s="33" t="s">
        <v>1747</v>
      </c>
      <c r="E3486" s="33" t="s">
        <v>1748</v>
      </c>
      <c r="F3486" s="33" t="s">
        <v>10985</v>
      </c>
      <c r="G3486" s="33" t="str">
        <f t="shared" si="119"/>
        <v>경북수하동</v>
      </c>
      <c r="H3486" s="33" t="s">
        <v>10781</v>
      </c>
    </row>
    <row r="3487" spans="1:8">
      <c r="A3487" s="33" t="s">
        <v>17214</v>
      </c>
      <c r="B3487" s="34" t="b">
        <v>1</v>
      </c>
      <c r="C3487" s="33">
        <f t="shared" si="120"/>
        <v>41</v>
      </c>
      <c r="D3487" s="33" t="s">
        <v>1747</v>
      </c>
      <c r="E3487" s="33" t="s">
        <v>1748</v>
      </c>
      <c r="F3487" s="33" t="s">
        <v>17215</v>
      </c>
      <c r="G3487" s="33" t="str">
        <f t="shared" si="119"/>
        <v>경북풍산읍</v>
      </c>
      <c r="H3487" s="33" t="s">
        <v>10781</v>
      </c>
    </row>
    <row r="3488" spans="1:8">
      <c r="A3488" s="33" t="s">
        <v>17216</v>
      </c>
      <c r="B3488" s="34" t="b">
        <v>1</v>
      </c>
      <c r="C3488" s="33">
        <f t="shared" si="120"/>
        <v>41</v>
      </c>
      <c r="D3488" s="33" t="s">
        <v>1747</v>
      </c>
      <c r="E3488" s="33" t="s">
        <v>1748</v>
      </c>
      <c r="F3488" s="33" t="s">
        <v>17217</v>
      </c>
      <c r="G3488" s="33" t="str">
        <f t="shared" si="119"/>
        <v>경북와룡면</v>
      </c>
      <c r="H3488" s="33" t="s">
        <v>10781</v>
      </c>
    </row>
    <row r="3489" spans="1:8">
      <c r="A3489" s="33" t="s">
        <v>17218</v>
      </c>
      <c r="B3489" s="34" t="b">
        <v>1</v>
      </c>
      <c r="C3489" s="33">
        <f t="shared" si="120"/>
        <v>41</v>
      </c>
      <c r="D3489" s="33" t="s">
        <v>1747</v>
      </c>
      <c r="E3489" s="33" t="s">
        <v>1748</v>
      </c>
      <c r="F3489" s="33" t="s">
        <v>17219</v>
      </c>
      <c r="G3489" s="33" t="str">
        <f t="shared" si="119"/>
        <v>경북북후면</v>
      </c>
      <c r="H3489" s="33" t="s">
        <v>10781</v>
      </c>
    </row>
    <row r="3490" spans="1:8">
      <c r="A3490" s="33" t="s">
        <v>17220</v>
      </c>
      <c r="B3490" s="34" t="b">
        <v>1</v>
      </c>
      <c r="C3490" s="33">
        <f t="shared" si="120"/>
        <v>41</v>
      </c>
      <c r="D3490" s="33" t="s">
        <v>1747</v>
      </c>
      <c r="E3490" s="33" t="s">
        <v>1748</v>
      </c>
      <c r="F3490" s="33" t="s">
        <v>17221</v>
      </c>
      <c r="G3490" s="33" t="str">
        <f t="shared" si="119"/>
        <v>경북서후면</v>
      </c>
      <c r="H3490" s="33" t="s">
        <v>10781</v>
      </c>
    </row>
    <row r="3491" spans="1:8">
      <c r="A3491" s="33" t="s">
        <v>17222</v>
      </c>
      <c r="B3491" s="34" t="b">
        <v>1</v>
      </c>
      <c r="C3491" s="33">
        <f t="shared" si="120"/>
        <v>41</v>
      </c>
      <c r="D3491" s="33" t="s">
        <v>1747</v>
      </c>
      <c r="E3491" s="33" t="s">
        <v>1748</v>
      </c>
      <c r="F3491" s="33" t="s">
        <v>17223</v>
      </c>
      <c r="G3491" s="33" t="str">
        <f t="shared" si="119"/>
        <v>경북풍천면</v>
      </c>
      <c r="H3491" s="33" t="s">
        <v>10781</v>
      </c>
    </row>
    <row r="3492" spans="1:8">
      <c r="A3492" s="33" t="s">
        <v>17224</v>
      </c>
      <c r="B3492" s="34" t="b">
        <v>1</v>
      </c>
      <c r="C3492" s="33">
        <f t="shared" si="120"/>
        <v>41</v>
      </c>
      <c r="D3492" s="33" t="s">
        <v>1747</v>
      </c>
      <c r="E3492" s="33" t="s">
        <v>1748</v>
      </c>
      <c r="F3492" s="33" t="s">
        <v>17225</v>
      </c>
      <c r="G3492" s="33" t="str">
        <f t="shared" si="119"/>
        <v>경북일직면</v>
      </c>
      <c r="H3492" s="33" t="s">
        <v>10781</v>
      </c>
    </row>
    <row r="3493" spans="1:8">
      <c r="A3493" s="33" t="s">
        <v>17226</v>
      </c>
      <c r="B3493" s="34" t="b">
        <v>1</v>
      </c>
      <c r="C3493" s="33">
        <f t="shared" si="120"/>
        <v>41</v>
      </c>
      <c r="D3493" s="33" t="s">
        <v>1747</v>
      </c>
      <c r="E3493" s="33" t="s">
        <v>1748</v>
      </c>
      <c r="F3493" s="33" t="s">
        <v>17227</v>
      </c>
      <c r="G3493" s="33" t="str">
        <f t="shared" si="119"/>
        <v>경북남후면</v>
      </c>
      <c r="H3493" s="33" t="s">
        <v>10781</v>
      </c>
    </row>
    <row r="3494" spans="1:8">
      <c r="A3494" s="33" t="s">
        <v>17228</v>
      </c>
      <c r="B3494" s="34" t="b">
        <v>1</v>
      </c>
      <c r="C3494" s="33">
        <f t="shared" si="120"/>
        <v>41</v>
      </c>
      <c r="D3494" s="33" t="s">
        <v>1747</v>
      </c>
      <c r="E3494" s="33" t="s">
        <v>1748</v>
      </c>
      <c r="F3494" s="33" t="s">
        <v>17229</v>
      </c>
      <c r="G3494" s="33" t="str">
        <f t="shared" si="119"/>
        <v>경북남선면</v>
      </c>
      <c r="H3494" s="33" t="s">
        <v>10781</v>
      </c>
    </row>
    <row r="3495" spans="1:8">
      <c r="A3495" s="33" t="s">
        <v>17230</v>
      </c>
      <c r="B3495" s="34" t="b">
        <v>1</v>
      </c>
      <c r="C3495" s="33">
        <f t="shared" si="120"/>
        <v>41</v>
      </c>
      <c r="D3495" s="33" t="s">
        <v>1747</v>
      </c>
      <c r="E3495" s="33" t="s">
        <v>1748</v>
      </c>
      <c r="F3495" s="33" t="s">
        <v>17231</v>
      </c>
      <c r="G3495" s="33" t="str">
        <f t="shared" si="119"/>
        <v>경북임하면</v>
      </c>
      <c r="H3495" s="33" t="s">
        <v>10781</v>
      </c>
    </row>
    <row r="3496" spans="1:8">
      <c r="A3496" s="33" t="s">
        <v>17232</v>
      </c>
      <c r="B3496" s="34" t="b">
        <v>1</v>
      </c>
      <c r="C3496" s="33">
        <f t="shared" si="120"/>
        <v>41</v>
      </c>
      <c r="D3496" s="33" t="s">
        <v>1747</v>
      </c>
      <c r="E3496" s="33" t="s">
        <v>1748</v>
      </c>
      <c r="F3496" s="33" t="s">
        <v>17233</v>
      </c>
      <c r="G3496" s="33" t="str">
        <f t="shared" si="119"/>
        <v>경북길안면</v>
      </c>
      <c r="H3496" s="33" t="s">
        <v>10781</v>
      </c>
    </row>
    <row r="3497" spans="1:8">
      <c r="A3497" s="33" t="s">
        <v>17234</v>
      </c>
      <c r="B3497" s="34" t="b">
        <v>1</v>
      </c>
      <c r="C3497" s="33">
        <f t="shared" si="120"/>
        <v>41</v>
      </c>
      <c r="D3497" s="33" t="s">
        <v>1747</v>
      </c>
      <c r="E3497" s="33" t="s">
        <v>1748</v>
      </c>
      <c r="F3497" s="33" t="s">
        <v>17235</v>
      </c>
      <c r="G3497" s="33" t="str">
        <f t="shared" si="119"/>
        <v>경북임동면</v>
      </c>
      <c r="H3497" s="33" t="s">
        <v>10781</v>
      </c>
    </row>
    <row r="3498" spans="1:8">
      <c r="A3498" s="33" t="s">
        <v>17236</v>
      </c>
      <c r="B3498" s="34" t="b">
        <v>1</v>
      </c>
      <c r="C3498" s="33">
        <f t="shared" si="120"/>
        <v>41</v>
      </c>
      <c r="D3498" s="33" t="s">
        <v>1747</v>
      </c>
      <c r="E3498" s="33" t="s">
        <v>1748</v>
      </c>
      <c r="F3498" s="33" t="s">
        <v>17237</v>
      </c>
      <c r="G3498" s="33" t="str">
        <f t="shared" si="119"/>
        <v>경북예안면</v>
      </c>
      <c r="H3498" s="33" t="s">
        <v>10781</v>
      </c>
    </row>
    <row r="3499" spans="1:8">
      <c r="A3499" s="33" t="s">
        <v>17238</v>
      </c>
      <c r="B3499" s="34" t="b">
        <v>1</v>
      </c>
      <c r="C3499" s="33">
        <f t="shared" si="120"/>
        <v>41</v>
      </c>
      <c r="D3499" s="33" t="s">
        <v>1747</v>
      </c>
      <c r="E3499" s="33" t="s">
        <v>1748</v>
      </c>
      <c r="F3499" s="33" t="s">
        <v>17239</v>
      </c>
      <c r="G3499" s="33" t="str">
        <f t="shared" si="119"/>
        <v>경북도산면</v>
      </c>
      <c r="H3499" s="33" t="s">
        <v>10781</v>
      </c>
    </row>
    <row r="3500" spans="1:8">
      <c r="A3500" s="33" t="s">
        <v>17240</v>
      </c>
      <c r="B3500" s="34" t="b">
        <v>1</v>
      </c>
      <c r="C3500" s="33">
        <f t="shared" si="120"/>
        <v>41</v>
      </c>
      <c r="D3500" s="33" t="s">
        <v>1747</v>
      </c>
      <c r="E3500" s="33" t="s">
        <v>1748</v>
      </c>
      <c r="F3500" s="33" t="s">
        <v>17241</v>
      </c>
      <c r="G3500" s="33" t="str">
        <f t="shared" si="119"/>
        <v>경북녹전면</v>
      </c>
      <c r="H3500" s="33" t="s">
        <v>10781</v>
      </c>
    </row>
    <row r="3501" spans="1:8">
      <c r="A3501" s="33" t="s">
        <v>17242</v>
      </c>
      <c r="B3501" s="34" t="b">
        <v>1</v>
      </c>
      <c r="C3501" s="33">
        <f t="shared" si="120"/>
        <v>41</v>
      </c>
      <c r="D3501" s="33" t="s">
        <v>1747</v>
      </c>
      <c r="E3501" s="33" t="s">
        <v>3566</v>
      </c>
      <c r="F3501" s="33" t="s">
        <v>15303</v>
      </c>
      <c r="G3501" s="33" t="str">
        <f t="shared" si="119"/>
        <v>경북원평동</v>
      </c>
      <c r="H3501" s="33" t="s">
        <v>10781</v>
      </c>
    </row>
    <row r="3502" spans="1:8">
      <c r="A3502" s="33" t="s">
        <v>17243</v>
      </c>
      <c r="B3502" s="34" t="b">
        <v>1</v>
      </c>
      <c r="C3502" s="33">
        <f t="shared" si="120"/>
        <v>41</v>
      </c>
      <c r="D3502" s="33" t="s">
        <v>1747</v>
      </c>
      <c r="E3502" s="33" t="s">
        <v>3566</v>
      </c>
      <c r="F3502" s="33" t="s">
        <v>12399</v>
      </c>
      <c r="G3502" s="33" t="str">
        <f t="shared" si="119"/>
        <v>경북지산동</v>
      </c>
      <c r="H3502" s="33" t="s">
        <v>10781</v>
      </c>
    </row>
    <row r="3503" spans="1:8">
      <c r="A3503" s="33" t="s">
        <v>17244</v>
      </c>
      <c r="B3503" s="34" t="b">
        <v>1</v>
      </c>
      <c r="C3503" s="33">
        <f t="shared" si="120"/>
        <v>41</v>
      </c>
      <c r="D3503" s="33" t="s">
        <v>1747</v>
      </c>
      <c r="E3503" s="33" t="s">
        <v>3566</v>
      </c>
      <c r="F3503" s="33" t="s">
        <v>17245</v>
      </c>
      <c r="G3503" s="33" t="str">
        <f t="shared" ref="G3503:G3566" si="121">D3503&amp;F3503</f>
        <v>경북도량동</v>
      </c>
      <c r="H3503" s="33" t="s">
        <v>10781</v>
      </c>
    </row>
    <row r="3504" spans="1:8">
      <c r="A3504" s="33" t="s">
        <v>17246</v>
      </c>
      <c r="B3504" s="34" t="b">
        <v>1</v>
      </c>
      <c r="C3504" s="33">
        <f t="shared" si="120"/>
        <v>41</v>
      </c>
      <c r="D3504" s="33" t="s">
        <v>1747</v>
      </c>
      <c r="E3504" s="33" t="s">
        <v>3566</v>
      </c>
      <c r="F3504" s="33" t="s">
        <v>13325</v>
      </c>
      <c r="G3504" s="33" t="str">
        <f t="shared" si="121"/>
        <v>경북봉곡동</v>
      </c>
      <c r="H3504" s="33" t="s">
        <v>10781</v>
      </c>
    </row>
    <row r="3505" spans="1:8">
      <c r="A3505" s="33" t="s">
        <v>17247</v>
      </c>
      <c r="B3505" s="34" t="b">
        <v>1</v>
      </c>
      <c r="C3505" s="33">
        <f t="shared" si="120"/>
        <v>41</v>
      </c>
      <c r="D3505" s="33" t="s">
        <v>1747</v>
      </c>
      <c r="E3505" s="33" t="s">
        <v>3566</v>
      </c>
      <c r="F3505" s="33" t="s">
        <v>12012</v>
      </c>
      <c r="G3505" s="33" t="str">
        <f t="shared" si="121"/>
        <v>경북부곡동</v>
      </c>
      <c r="H3505" s="33" t="s">
        <v>10781</v>
      </c>
    </row>
    <row r="3506" spans="1:8">
      <c r="A3506" s="33" t="s">
        <v>17248</v>
      </c>
      <c r="B3506" s="34" t="b">
        <v>1</v>
      </c>
      <c r="C3506" s="33">
        <f t="shared" si="120"/>
        <v>41</v>
      </c>
      <c r="D3506" s="33" t="s">
        <v>1747</v>
      </c>
      <c r="E3506" s="33" t="s">
        <v>3566</v>
      </c>
      <c r="F3506" s="33" t="s">
        <v>17249</v>
      </c>
      <c r="G3506" s="33" t="str">
        <f t="shared" si="121"/>
        <v>경북선기동</v>
      </c>
      <c r="H3506" s="33" t="s">
        <v>10781</v>
      </c>
    </row>
    <row r="3507" spans="1:8">
      <c r="A3507" s="33" t="s">
        <v>17250</v>
      </c>
      <c r="B3507" s="34" t="b">
        <v>1</v>
      </c>
      <c r="C3507" s="33">
        <f t="shared" si="120"/>
        <v>41</v>
      </c>
      <c r="D3507" s="33" t="s">
        <v>1747</v>
      </c>
      <c r="E3507" s="33" t="s">
        <v>3566</v>
      </c>
      <c r="F3507" s="33" t="s">
        <v>17251</v>
      </c>
      <c r="G3507" s="33" t="str">
        <f t="shared" si="121"/>
        <v>경북수점동</v>
      </c>
      <c r="H3507" s="33" t="s">
        <v>10781</v>
      </c>
    </row>
    <row r="3508" spans="1:8">
      <c r="A3508" s="33" t="s">
        <v>17252</v>
      </c>
      <c r="B3508" s="34" t="b">
        <v>1</v>
      </c>
      <c r="C3508" s="33">
        <f t="shared" si="120"/>
        <v>41</v>
      </c>
      <c r="D3508" s="33" t="s">
        <v>1747</v>
      </c>
      <c r="E3508" s="33" t="s">
        <v>3566</v>
      </c>
      <c r="F3508" s="33" t="s">
        <v>17253</v>
      </c>
      <c r="G3508" s="33" t="str">
        <f t="shared" si="121"/>
        <v>경북남통동</v>
      </c>
      <c r="H3508" s="33" t="s">
        <v>10781</v>
      </c>
    </row>
    <row r="3509" spans="1:8">
      <c r="A3509" s="33" t="s">
        <v>17254</v>
      </c>
      <c r="B3509" s="34" t="b">
        <v>1</v>
      </c>
      <c r="C3509" s="33">
        <f t="shared" si="120"/>
        <v>41</v>
      </c>
      <c r="D3509" s="33" t="s">
        <v>1747</v>
      </c>
      <c r="E3509" s="33" t="s">
        <v>3566</v>
      </c>
      <c r="F3509" s="33" t="s">
        <v>17255</v>
      </c>
      <c r="G3509" s="33" t="str">
        <f t="shared" si="121"/>
        <v>경북형곡동</v>
      </c>
      <c r="H3509" s="33" t="s">
        <v>10781</v>
      </c>
    </row>
    <row r="3510" spans="1:8">
      <c r="A3510" s="33" t="s">
        <v>17256</v>
      </c>
      <c r="B3510" s="34" t="b">
        <v>1</v>
      </c>
      <c r="C3510" s="33">
        <f t="shared" si="120"/>
        <v>41</v>
      </c>
      <c r="D3510" s="33" t="s">
        <v>1747</v>
      </c>
      <c r="E3510" s="33" t="s">
        <v>3566</v>
      </c>
      <c r="F3510" s="33" t="s">
        <v>11221</v>
      </c>
      <c r="G3510" s="33" t="str">
        <f t="shared" si="121"/>
        <v>경북송정동</v>
      </c>
      <c r="H3510" s="33" t="s">
        <v>10781</v>
      </c>
    </row>
    <row r="3511" spans="1:8">
      <c r="A3511" s="33" t="s">
        <v>17257</v>
      </c>
      <c r="B3511" s="34" t="b">
        <v>1</v>
      </c>
      <c r="C3511" s="33">
        <f t="shared" si="120"/>
        <v>41</v>
      </c>
      <c r="D3511" s="33" t="s">
        <v>1747</v>
      </c>
      <c r="E3511" s="33" t="s">
        <v>3566</v>
      </c>
      <c r="F3511" s="33" t="s">
        <v>11986</v>
      </c>
      <c r="G3511" s="33" t="str">
        <f t="shared" si="121"/>
        <v>경북신평동</v>
      </c>
      <c r="H3511" s="33" t="s">
        <v>10781</v>
      </c>
    </row>
    <row r="3512" spans="1:8">
      <c r="A3512" s="33" t="s">
        <v>17258</v>
      </c>
      <c r="B3512" s="34" t="b">
        <v>1</v>
      </c>
      <c r="C3512" s="33">
        <f t="shared" si="120"/>
        <v>41</v>
      </c>
      <c r="D3512" s="33" t="s">
        <v>1747</v>
      </c>
      <c r="E3512" s="33" t="s">
        <v>3566</v>
      </c>
      <c r="F3512" s="33" t="s">
        <v>12296</v>
      </c>
      <c r="G3512" s="33" t="str">
        <f t="shared" si="121"/>
        <v>경북비산동</v>
      </c>
      <c r="H3512" s="33" t="s">
        <v>10781</v>
      </c>
    </row>
    <row r="3513" spans="1:8">
      <c r="A3513" s="33" t="s">
        <v>17259</v>
      </c>
      <c r="B3513" s="34" t="b">
        <v>1</v>
      </c>
      <c r="C3513" s="33">
        <f t="shared" si="120"/>
        <v>41</v>
      </c>
      <c r="D3513" s="33" t="s">
        <v>1747</v>
      </c>
      <c r="E3513" s="33" t="s">
        <v>3566</v>
      </c>
      <c r="F3513" s="33" t="s">
        <v>17260</v>
      </c>
      <c r="G3513" s="33" t="str">
        <f t="shared" si="121"/>
        <v>경북공단동</v>
      </c>
      <c r="H3513" s="33" t="s">
        <v>10781</v>
      </c>
    </row>
    <row r="3514" spans="1:8">
      <c r="A3514" s="33" t="s">
        <v>17261</v>
      </c>
      <c r="B3514" s="34" t="b">
        <v>1</v>
      </c>
      <c r="C3514" s="33">
        <f t="shared" si="120"/>
        <v>41</v>
      </c>
      <c r="D3514" s="33" t="s">
        <v>1747</v>
      </c>
      <c r="E3514" s="33" t="s">
        <v>3566</v>
      </c>
      <c r="F3514" s="33" t="s">
        <v>17262</v>
      </c>
      <c r="G3514" s="33" t="str">
        <f t="shared" si="121"/>
        <v>경북광평동</v>
      </c>
      <c r="H3514" s="33" t="s">
        <v>10781</v>
      </c>
    </row>
    <row r="3515" spans="1:8">
      <c r="A3515" s="33" t="s">
        <v>17263</v>
      </c>
      <c r="B3515" s="34" t="b">
        <v>1</v>
      </c>
      <c r="C3515" s="33">
        <f t="shared" si="120"/>
        <v>41</v>
      </c>
      <c r="D3515" s="33" t="s">
        <v>1747</v>
      </c>
      <c r="E3515" s="33" t="s">
        <v>3566</v>
      </c>
      <c r="F3515" s="33" t="s">
        <v>14817</v>
      </c>
      <c r="G3515" s="33" t="str">
        <f t="shared" si="121"/>
        <v>경북사곡동</v>
      </c>
      <c r="H3515" s="33" t="s">
        <v>10781</v>
      </c>
    </row>
    <row r="3516" spans="1:8">
      <c r="A3516" s="33" t="s">
        <v>17264</v>
      </c>
      <c r="B3516" s="34" t="b">
        <v>1</v>
      </c>
      <c r="C3516" s="33">
        <f t="shared" si="120"/>
        <v>41</v>
      </c>
      <c r="D3516" s="33" t="s">
        <v>1747</v>
      </c>
      <c r="E3516" s="33" t="s">
        <v>3566</v>
      </c>
      <c r="F3516" s="33" t="s">
        <v>17265</v>
      </c>
      <c r="G3516" s="33" t="str">
        <f t="shared" si="121"/>
        <v>경북상모동</v>
      </c>
      <c r="H3516" s="33" t="s">
        <v>10781</v>
      </c>
    </row>
    <row r="3517" spans="1:8">
      <c r="A3517" s="33" t="s">
        <v>17266</v>
      </c>
      <c r="B3517" s="34" t="b">
        <v>1</v>
      </c>
      <c r="C3517" s="33">
        <f t="shared" si="120"/>
        <v>41</v>
      </c>
      <c r="D3517" s="33" t="s">
        <v>1747</v>
      </c>
      <c r="E3517" s="33" t="s">
        <v>3566</v>
      </c>
      <c r="F3517" s="33" t="s">
        <v>17267</v>
      </c>
      <c r="G3517" s="33" t="str">
        <f t="shared" si="121"/>
        <v>경북임은동</v>
      </c>
      <c r="H3517" s="33" t="s">
        <v>10781</v>
      </c>
    </row>
    <row r="3518" spans="1:8">
      <c r="A3518" s="33" t="s">
        <v>17268</v>
      </c>
      <c r="B3518" s="34" t="b">
        <v>1</v>
      </c>
      <c r="C3518" s="33">
        <f t="shared" si="120"/>
        <v>41</v>
      </c>
      <c r="D3518" s="33" t="s">
        <v>1747</v>
      </c>
      <c r="E3518" s="33" t="s">
        <v>3566</v>
      </c>
      <c r="F3518" s="33" t="s">
        <v>17269</v>
      </c>
      <c r="G3518" s="33" t="str">
        <f t="shared" si="121"/>
        <v>경북오태동</v>
      </c>
      <c r="H3518" s="33" t="s">
        <v>10781</v>
      </c>
    </row>
    <row r="3519" spans="1:8">
      <c r="A3519" s="33" t="s">
        <v>17270</v>
      </c>
      <c r="B3519" s="34" t="b">
        <v>1</v>
      </c>
      <c r="C3519" s="33">
        <f t="shared" si="120"/>
        <v>41</v>
      </c>
      <c r="D3519" s="33" t="s">
        <v>1747</v>
      </c>
      <c r="E3519" s="33" t="s">
        <v>3566</v>
      </c>
      <c r="F3519" s="33" t="s">
        <v>13137</v>
      </c>
      <c r="G3519" s="33" t="str">
        <f t="shared" si="121"/>
        <v>경북신동</v>
      </c>
      <c r="H3519" s="33" t="s">
        <v>10781</v>
      </c>
    </row>
    <row r="3520" spans="1:8">
      <c r="A3520" s="33" t="s">
        <v>17271</v>
      </c>
      <c r="B3520" s="34" t="b">
        <v>1</v>
      </c>
      <c r="C3520" s="33">
        <f t="shared" si="120"/>
        <v>41</v>
      </c>
      <c r="D3520" s="33" t="s">
        <v>1747</v>
      </c>
      <c r="E3520" s="33" t="s">
        <v>3566</v>
      </c>
      <c r="F3520" s="33" t="s">
        <v>11992</v>
      </c>
      <c r="G3520" s="33" t="str">
        <f t="shared" si="121"/>
        <v>경북구평동</v>
      </c>
      <c r="H3520" s="33" t="s">
        <v>10781</v>
      </c>
    </row>
    <row r="3521" spans="1:8">
      <c r="A3521" s="33" t="s">
        <v>17272</v>
      </c>
      <c r="B3521" s="34" t="b">
        <v>1</v>
      </c>
      <c r="C3521" s="33">
        <f t="shared" si="120"/>
        <v>41</v>
      </c>
      <c r="D3521" s="33" t="s">
        <v>1747</v>
      </c>
      <c r="E3521" s="33" t="s">
        <v>3566</v>
      </c>
      <c r="F3521" s="33" t="s">
        <v>17273</v>
      </c>
      <c r="G3521" s="33" t="str">
        <f t="shared" si="121"/>
        <v>경북황상동</v>
      </c>
      <c r="H3521" s="33" t="s">
        <v>10781</v>
      </c>
    </row>
    <row r="3522" spans="1:8">
      <c r="A3522" s="33" t="s">
        <v>17274</v>
      </c>
      <c r="B3522" s="34" t="b">
        <v>1</v>
      </c>
      <c r="C3522" s="33">
        <f t="shared" ref="C3522:C3585" si="122">_xlfn.XLOOKUP(D3522,I:I,J:J)</f>
        <v>41</v>
      </c>
      <c r="D3522" s="33" t="s">
        <v>1747</v>
      </c>
      <c r="E3522" s="33" t="s">
        <v>3566</v>
      </c>
      <c r="F3522" s="33" t="s">
        <v>10909</v>
      </c>
      <c r="G3522" s="33" t="str">
        <f t="shared" si="121"/>
        <v>경북인의동</v>
      </c>
      <c r="H3522" s="33" t="s">
        <v>10781</v>
      </c>
    </row>
    <row r="3523" spans="1:8">
      <c r="A3523" s="33" t="s">
        <v>17275</v>
      </c>
      <c r="B3523" s="34" t="b">
        <v>1</v>
      </c>
      <c r="C3523" s="33">
        <f t="shared" si="122"/>
        <v>41</v>
      </c>
      <c r="D3523" s="33" t="s">
        <v>1747</v>
      </c>
      <c r="E3523" s="33" t="s">
        <v>3566</v>
      </c>
      <c r="F3523" s="33" t="s">
        <v>17276</v>
      </c>
      <c r="G3523" s="33" t="str">
        <f t="shared" si="121"/>
        <v>경북진평동</v>
      </c>
      <c r="H3523" s="33" t="s">
        <v>10781</v>
      </c>
    </row>
    <row r="3524" spans="1:8">
      <c r="A3524" s="33" t="s">
        <v>17277</v>
      </c>
      <c r="B3524" s="34" t="b">
        <v>1</v>
      </c>
      <c r="C3524" s="33">
        <f t="shared" si="122"/>
        <v>41</v>
      </c>
      <c r="D3524" s="33" t="s">
        <v>1747</v>
      </c>
      <c r="E3524" s="33" t="s">
        <v>3566</v>
      </c>
      <c r="F3524" s="33" t="s">
        <v>17278</v>
      </c>
      <c r="G3524" s="33" t="str">
        <f t="shared" si="121"/>
        <v>경북시미동</v>
      </c>
      <c r="H3524" s="33" t="s">
        <v>10781</v>
      </c>
    </row>
    <row r="3525" spans="1:8">
      <c r="A3525" s="33" t="s">
        <v>17279</v>
      </c>
      <c r="B3525" s="34" t="b">
        <v>1</v>
      </c>
      <c r="C3525" s="33">
        <f t="shared" si="122"/>
        <v>41</v>
      </c>
      <c r="D3525" s="33" t="s">
        <v>1747</v>
      </c>
      <c r="E3525" s="33" t="s">
        <v>3566</v>
      </c>
      <c r="F3525" s="33" t="s">
        <v>17280</v>
      </c>
      <c r="G3525" s="33" t="str">
        <f t="shared" si="121"/>
        <v>경북임수동</v>
      </c>
      <c r="H3525" s="33" t="s">
        <v>10781</v>
      </c>
    </row>
    <row r="3526" spans="1:8">
      <c r="A3526" s="33" t="s">
        <v>17281</v>
      </c>
      <c r="B3526" s="34" t="b">
        <v>1</v>
      </c>
      <c r="C3526" s="33">
        <f t="shared" si="122"/>
        <v>41</v>
      </c>
      <c r="D3526" s="33" t="s">
        <v>1747</v>
      </c>
      <c r="E3526" s="33" t="s">
        <v>3566</v>
      </c>
      <c r="F3526" s="33" t="s">
        <v>17282</v>
      </c>
      <c r="G3526" s="33" t="str">
        <f t="shared" si="121"/>
        <v>경북양호동</v>
      </c>
      <c r="H3526" s="33" t="s">
        <v>10781</v>
      </c>
    </row>
    <row r="3527" spans="1:8">
      <c r="A3527" s="33" t="s">
        <v>17283</v>
      </c>
      <c r="B3527" s="34" t="b">
        <v>1</v>
      </c>
      <c r="C3527" s="33">
        <f t="shared" si="122"/>
        <v>41</v>
      </c>
      <c r="D3527" s="33" t="s">
        <v>1747</v>
      </c>
      <c r="E3527" s="33" t="s">
        <v>3566</v>
      </c>
      <c r="F3527" s="33" t="s">
        <v>17284</v>
      </c>
      <c r="G3527" s="33" t="str">
        <f t="shared" si="121"/>
        <v>경북거의동</v>
      </c>
      <c r="H3527" s="33" t="s">
        <v>10781</v>
      </c>
    </row>
    <row r="3528" spans="1:8">
      <c r="A3528" s="33" t="s">
        <v>17285</v>
      </c>
      <c r="B3528" s="34" t="b">
        <v>1</v>
      </c>
      <c r="C3528" s="33">
        <f t="shared" si="122"/>
        <v>41</v>
      </c>
      <c r="D3528" s="33" t="s">
        <v>1747</v>
      </c>
      <c r="E3528" s="33" t="s">
        <v>3566</v>
      </c>
      <c r="F3528" s="33" t="s">
        <v>13254</v>
      </c>
      <c r="G3528" s="33" t="str">
        <f t="shared" si="121"/>
        <v>경북옥계동</v>
      </c>
      <c r="H3528" s="33" t="s">
        <v>10781</v>
      </c>
    </row>
    <row r="3529" spans="1:8">
      <c r="A3529" s="33" t="s">
        <v>17286</v>
      </c>
      <c r="B3529" s="34" t="b">
        <v>1</v>
      </c>
      <c r="C3529" s="33">
        <f t="shared" si="122"/>
        <v>41</v>
      </c>
      <c r="D3529" s="33" t="s">
        <v>1747</v>
      </c>
      <c r="E3529" s="33" t="s">
        <v>3566</v>
      </c>
      <c r="F3529" s="33" t="s">
        <v>11964</v>
      </c>
      <c r="G3529" s="33" t="str">
        <f t="shared" si="121"/>
        <v>경북구포동</v>
      </c>
      <c r="H3529" s="33" t="s">
        <v>10781</v>
      </c>
    </row>
    <row r="3530" spans="1:8">
      <c r="A3530" s="33" t="s">
        <v>17287</v>
      </c>
      <c r="B3530" s="34" t="b">
        <v>1</v>
      </c>
      <c r="C3530" s="33">
        <f t="shared" si="122"/>
        <v>41</v>
      </c>
      <c r="D3530" s="33" t="s">
        <v>1747</v>
      </c>
      <c r="E3530" s="33" t="s">
        <v>3566</v>
      </c>
      <c r="F3530" s="33" t="s">
        <v>17288</v>
      </c>
      <c r="G3530" s="33" t="str">
        <f t="shared" si="121"/>
        <v>경북금전동</v>
      </c>
      <c r="H3530" s="33" t="s">
        <v>10781</v>
      </c>
    </row>
    <row r="3531" spans="1:8">
      <c r="A3531" s="33" t="s">
        <v>17289</v>
      </c>
      <c r="B3531" s="34" t="b">
        <v>1</v>
      </c>
      <c r="C3531" s="33">
        <f t="shared" si="122"/>
        <v>41</v>
      </c>
      <c r="D3531" s="33" t="s">
        <v>1747</v>
      </c>
      <c r="E3531" s="33" t="s">
        <v>3566</v>
      </c>
      <c r="F3531" s="33" t="s">
        <v>17290</v>
      </c>
      <c r="G3531" s="33" t="str">
        <f t="shared" si="121"/>
        <v>경북선산읍</v>
      </c>
      <c r="H3531" s="33" t="s">
        <v>10781</v>
      </c>
    </row>
    <row r="3532" spans="1:8">
      <c r="A3532" s="33" t="s">
        <v>17291</v>
      </c>
      <c r="B3532" s="34" t="b">
        <v>1</v>
      </c>
      <c r="C3532" s="33">
        <f t="shared" si="122"/>
        <v>41</v>
      </c>
      <c r="D3532" s="33" t="s">
        <v>1747</v>
      </c>
      <c r="E3532" s="33" t="s">
        <v>3566</v>
      </c>
      <c r="F3532" s="33" t="s">
        <v>17292</v>
      </c>
      <c r="G3532" s="33" t="str">
        <f t="shared" si="121"/>
        <v>경북고아읍</v>
      </c>
      <c r="H3532" s="33" t="s">
        <v>10781</v>
      </c>
    </row>
    <row r="3533" spans="1:8">
      <c r="A3533" s="33" t="s">
        <v>17293</v>
      </c>
      <c r="B3533" s="34" t="b">
        <v>1</v>
      </c>
      <c r="C3533" s="33">
        <f t="shared" si="122"/>
        <v>41</v>
      </c>
      <c r="D3533" s="33" t="s">
        <v>1747</v>
      </c>
      <c r="E3533" s="33" t="s">
        <v>3566</v>
      </c>
      <c r="F3533" s="33" t="s">
        <v>17294</v>
      </c>
      <c r="G3533" s="33" t="str">
        <f t="shared" si="121"/>
        <v>경북산동읍</v>
      </c>
      <c r="H3533" s="33" t="s">
        <v>10781</v>
      </c>
    </row>
    <row r="3534" spans="1:8">
      <c r="A3534" s="33" t="s">
        <v>17295</v>
      </c>
      <c r="B3534" s="34" t="b">
        <v>1</v>
      </c>
      <c r="C3534" s="33">
        <f t="shared" si="122"/>
        <v>41</v>
      </c>
      <c r="D3534" s="33" t="s">
        <v>1747</v>
      </c>
      <c r="E3534" s="33" t="s">
        <v>3566</v>
      </c>
      <c r="F3534" s="33" t="s">
        <v>17296</v>
      </c>
      <c r="G3534" s="33" t="str">
        <f t="shared" si="121"/>
        <v>경북무을면</v>
      </c>
      <c r="H3534" s="33" t="s">
        <v>10781</v>
      </c>
    </row>
    <row r="3535" spans="1:8">
      <c r="A3535" s="33" t="s">
        <v>17297</v>
      </c>
      <c r="B3535" s="34" t="b">
        <v>1</v>
      </c>
      <c r="C3535" s="33">
        <f t="shared" si="122"/>
        <v>41</v>
      </c>
      <c r="D3535" s="33" t="s">
        <v>1747</v>
      </c>
      <c r="E3535" s="33" t="s">
        <v>3566</v>
      </c>
      <c r="F3535" s="33" t="s">
        <v>17298</v>
      </c>
      <c r="G3535" s="33" t="str">
        <f t="shared" si="121"/>
        <v>경북옥성면</v>
      </c>
      <c r="H3535" s="33" t="s">
        <v>10781</v>
      </c>
    </row>
    <row r="3536" spans="1:8">
      <c r="A3536" s="33" t="s">
        <v>17299</v>
      </c>
      <c r="B3536" s="34" t="b">
        <v>1</v>
      </c>
      <c r="C3536" s="33">
        <f t="shared" si="122"/>
        <v>41</v>
      </c>
      <c r="D3536" s="33" t="s">
        <v>1747</v>
      </c>
      <c r="E3536" s="33" t="s">
        <v>3566</v>
      </c>
      <c r="F3536" s="33" t="s">
        <v>17300</v>
      </c>
      <c r="G3536" s="33" t="str">
        <f t="shared" si="121"/>
        <v>경북도개면</v>
      </c>
      <c r="H3536" s="33" t="s">
        <v>10781</v>
      </c>
    </row>
    <row r="3537" spans="1:8">
      <c r="A3537" s="33" t="s">
        <v>17301</v>
      </c>
      <c r="B3537" s="34" t="b">
        <v>1</v>
      </c>
      <c r="C3537" s="33">
        <f t="shared" si="122"/>
        <v>41</v>
      </c>
      <c r="D3537" s="33" t="s">
        <v>1747</v>
      </c>
      <c r="E3537" s="33" t="s">
        <v>3566</v>
      </c>
      <c r="F3537" s="33" t="s">
        <v>17302</v>
      </c>
      <c r="G3537" s="33" t="str">
        <f t="shared" si="121"/>
        <v>경북해평면</v>
      </c>
      <c r="H3537" s="33" t="s">
        <v>10781</v>
      </c>
    </row>
    <row r="3538" spans="1:8">
      <c r="A3538" s="33" t="s">
        <v>17303</v>
      </c>
      <c r="B3538" s="34" t="b">
        <v>1</v>
      </c>
      <c r="C3538" s="33">
        <f t="shared" si="122"/>
        <v>41</v>
      </c>
      <c r="D3538" s="33" t="s">
        <v>1747</v>
      </c>
      <c r="E3538" s="33" t="s">
        <v>3566</v>
      </c>
      <c r="F3538" s="33" t="s">
        <v>17304</v>
      </c>
      <c r="G3538" s="33" t="str">
        <f t="shared" si="121"/>
        <v>경북장천면</v>
      </c>
      <c r="H3538" s="33" t="s">
        <v>10781</v>
      </c>
    </row>
    <row r="3539" spans="1:8">
      <c r="A3539" s="33" t="s">
        <v>17305</v>
      </c>
      <c r="B3539" s="34" t="b">
        <v>1</v>
      </c>
      <c r="C3539" s="33">
        <f t="shared" si="122"/>
        <v>41</v>
      </c>
      <c r="D3539" s="33" t="s">
        <v>1747</v>
      </c>
      <c r="E3539" s="33" t="s">
        <v>8762</v>
      </c>
      <c r="F3539" s="33" t="s">
        <v>11729</v>
      </c>
      <c r="G3539" s="33" t="str">
        <f t="shared" si="121"/>
        <v>경북영주동</v>
      </c>
      <c r="H3539" s="33" t="s">
        <v>12491</v>
      </c>
    </row>
    <row r="3540" spans="1:8">
      <c r="A3540" s="33" t="s">
        <v>17306</v>
      </c>
      <c r="B3540" s="34" t="b">
        <v>1</v>
      </c>
      <c r="C3540" s="33">
        <f t="shared" si="122"/>
        <v>41</v>
      </c>
      <c r="D3540" s="33" t="s">
        <v>1747</v>
      </c>
      <c r="E3540" s="33" t="s">
        <v>8762</v>
      </c>
      <c r="F3540" s="33" t="s">
        <v>17307</v>
      </c>
      <c r="G3540" s="33" t="str">
        <f t="shared" si="121"/>
        <v>경북상망동</v>
      </c>
      <c r="H3540" s="33" t="s">
        <v>12491</v>
      </c>
    </row>
    <row r="3541" spans="1:8">
      <c r="A3541" s="33" t="s">
        <v>17308</v>
      </c>
      <c r="B3541" s="34" t="b">
        <v>1</v>
      </c>
      <c r="C3541" s="33">
        <f t="shared" si="122"/>
        <v>41</v>
      </c>
      <c r="D3541" s="33" t="s">
        <v>1747</v>
      </c>
      <c r="E3541" s="33" t="s">
        <v>8762</v>
      </c>
      <c r="F3541" s="33" t="s">
        <v>17309</v>
      </c>
      <c r="G3541" s="33" t="str">
        <f t="shared" si="121"/>
        <v>경북하망동</v>
      </c>
      <c r="H3541" s="33" t="s">
        <v>12491</v>
      </c>
    </row>
    <row r="3542" spans="1:8">
      <c r="A3542" s="33" t="s">
        <v>17310</v>
      </c>
      <c r="B3542" s="34" t="b">
        <v>1</v>
      </c>
      <c r="C3542" s="33">
        <f t="shared" si="122"/>
        <v>41</v>
      </c>
      <c r="D3542" s="33" t="s">
        <v>1747</v>
      </c>
      <c r="E3542" s="33" t="s">
        <v>8762</v>
      </c>
      <c r="F3542" s="33" t="s">
        <v>17311</v>
      </c>
      <c r="G3542" s="33" t="str">
        <f t="shared" si="121"/>
        <v>경북휴천동</v>
      </c>
      <c r="H3542" s="33" t="s">
        <v>12491</v>
      </c>
    </row>
    <row r="3543" spans="1:8">
      <c r="A3543" s="33" t="s">
        <v>17312</v>
      </c>
      <c r="B3543" s="34" t="b">
        <v>1</v>
      </c>
      <c r="C3543" s="33">
        <f t="shared" si="122"/>
        <v>41</v>
      </c>
      <c r="D3543" s="33" t="s">
        <v>1747</v>
      </c>
      <c r="E3543" s="33" t="s">
        <v>8762</v>
      </c>
      <c r="F3543" s="33" t="s">
        <v>17313</v>
      </c>
      <c r="G3543" s="33" t="str">
        <f t="shared" si="121"/>
        <v>경북가흥동</v>
      </c>
      <c r="H3543" s="33" t="s">
        <v>12491</v>
      </c>
    </row>
    <row r="3544" spans="1:8">
      <c r="A3544" s="33" t="s">
        <v>17314</v>
      </c>
      <c r="B3544" s="34" t="b">
        <v>1</v>
      </c>
      <c r="C3544" s="33">
        <f t="shared" si="122"/>
        <v>41</v>
      </c>
      <c r="D3544" s="33" t="s">
        <v>1747</v>
      </c>
      <c r="E3544" s="33" t="s">
        <v>8762</v>
      </c>
      <c r="F3544" s="33" t="s">
        <v>11699</v>
      </c>
      <c r="G3544" s="33" t="str">
        <f t="shared" si="121"/>
        <v>경북문정동</v>
      </c>
      <c r="H3544" s="33" t="s">
        <v>12491</v>
      </c>
    </row>
    <row r="3545" spans="1:8">
      <c r="A3545" s="33" t="s">
        <v>17315</v>
      </c>
      <c r="B3545" s="34" t="b">
        <v>1</v>
      </c>
      <c r="C3545" s="33">
        <f t="shared" si="122"/>
        <v>41</v>
      </c>
      <c r="D3545" s="33" t="s">
        <v>1747</v>
      </c>
      <c r="E3545" s="33" t="s">
        <v>8762</v>
      </c>
      <c r="F3545" s="33" t="s">
        <v>14460</v>
      </c>
      <c r="G3545" s="33" t="str">
        <f t="shared" si="121"/>
        <v>경북고현동</v>
      </c>
      <c r="H3545" s="33" t="s">
        <v>12491</v>
      </c>
    </row>
    <row r="3546" spans="1:8">
      <c r="A3546" s="33" t="s">
        <v>17316</v>
      </c>
      <c r="B3546" s="34" t="b">
        <v>1</v>
      </c>
      <c r="C3546" s="33">
        <f t="shared" si="122"/>
        <v>41</v>
      </c>
      <c r="D3546" s="33" t="s">
        <v>1747</v>
      </c>
      <c r="E3546" s="33" t="s">
        <v>8762</v>
      </c>
      <c r="F3546" s="33" t="s">
        <v>17317</v>
      </c>
      <c r="G3546" s="33" t="str">
        <f t="shared" si="121"/>
        <v>경북창진동</v>
      </c>
      <c r="H3546" s="33" t="s">
        <v>12491</v>
      </c>
    </row>
    <row r="3547" spans="1:8">
      <c r="A3547" s="33" t="s">
        <v>17318</v>
      </c>
      <c r="B3547" s="34" t="b">
        <v>1</v>
      </c>
      <c r="C3547" s="33">
        <f t="shared" si="122"/>
        <v>41</v>
      </c>
      <c r="D3547" s="33" t="s">
        <v>1747</v>
      </c>
      <c r="E3547" s="33" t="s">
        <v>8762</v>
      </c>
      <c r="F3547" s="33" t="s">
        <v>17319</v>
      </c>
      <c r="G3547" s="33" t="str">
        <f t="shared" si="121"/>
        <v>경북상줄동</v>
      </c>
      <c r="H3547" s="33" t="s">
        <v>12491</v>
      </c>
    </row>
    <row r="3548" spans="1:8">
      <c r="A3548" s="33" t="s">
        <v>17320</v>
      </c>
      <c r="B3548" s="34" t="b">
        <v>1</v>
      </c>
      <c r="C3548" s="33">
        <f t="shared" si="122"/>
        <v>41</v>
      </c>
      <c r="D3548" s="33" t="s">
        <v>1747</v>
      </c>
      <c r="E3548" s="33" t="s">
        <v>8762</v>
      </c>
      <c r="F3548" s="33" t="s">
        <v>17321</v>
      </c>
      <c r="G3548" s="33" t="str">
        <f t="shared" si="121"/>
        <v>경북조와동</v>
      </c>
      <c r="H3548" s="33" t="s">
        <v>12491</v>
      </c>
    </row>
    <row r="3549" spans="1:8">
      <c r="A3549" s="33" t="s">
        <v>17322</v>
      </c>
      <c r="B3549" s="34" t="b">
        <v>1</v>
      </c>
      <c r="C3549" s="33">
        <f t="shared" si="122"/>
        <v>41</v>
      </c>
      <c r="D3549" s="33" t="s">
        <v>1747</v>
      </c>
      <c r="E3549" s="33" t="s">
        <v>8762</v>
      </c>
      <c r="F3549" s="33" t="s">
        <v>17323</v>
      </c>
      <c r="G3549" s="33" t="str">
        <f t="shared" si="121"/>
        <v>경북조암동</v>
      </c>
      <c r="H3549" s="33" t="s">
        <v>12491</v>
      </c>
    </row>
    <row r="3550" spans="1:8">
      <c r="A3550" s="33" t="s">
        <v>17324</v>
      </c>
      <c r="B3550" s="34" t="b">
        <v>1</v>
      </c>
      <c r="C3550" s="33">
        <f t="shared" si="122"/>
        <v>41</v>
      </c>
      <c r="D3550" s="33" t="s">
        <v>1747</v>
      </c>
      <c r="E3550" s="33" t="s">
        <v>8762</v>
      </c>
      <c r="F3550" s="33" t="s">
        <v>17325</v>
      </c>
      <c r="G3550" s="33" t="str">
        <f t="shared" si="121"/>
        <v>경북적서동</v>
      </c>
      <c r="H3550" s="33" t="s">
        <v>12491</v>
      </c>
    </row>
    <row r="3551" spans="1:8">
      <c r="A3551" s="33" t="s">
        <v>17326</v>
      </c>
      <c r="B3551" s="34" t="b">
        <v>1</v>
      </c>
      <c r="C3551" s="33">
        <f t="shared" si="122"/>
        <v>41</v>
      </c>
      <c r="D3551" s="33" t="s">
        <v>1747</v>
      </c>
      <c r="E3551" s="33" t="s">
        <v>8762</v>
      </c>
      <c r="F3551" s="33" t="s">
        <v>17327</v>
      </c>
      <c r="G3551" s="33" t="str">
        <f t="shared" si="121"/>
        <v>경북아지동</v>
      </c>
      <c r="H3551" s="33" t="s">
        <v>12491</v>
      </c>
    </row>
    <row r="3552" spans="1:8">
      <c r="A3552" s="33" t="s">
        <v>17328</v>
      </c>
      <c r="B3552" s="34" t="b">
        <v>1</v>
      </c>
      <c r="C3552" s="33">
        <f t="shared" si="122"/>
        <v>41</v>
      </c>
      <c r="D3552" s="33" t="s">
        <v>1747</v>
      </c>
      <c r="E3552" s="33" t="s">
        <v>8762</v>
      </c>
      <c r="F3552" s="33" t="s">
        <v>17329</v>
      </c>
      <c r="G3552" s="33" t="str">
        <f t="shared" si="121"/>
        <v>경북풍기읍</v>
      </c>
      <c r="H3552" s="33" t="s">
        <v>12491</v>
      </c>
    </row>
    <row r="3553" spans="1:8">
      <c r="A3553" s="33" t="s">
        <v>17330</v>
      </c>
      <c r="B3553" s="34" t="b">
        <v>1</v>
      </c>
      <c r="C3553" s="33">
        <f t="shared" si="122"/>
        <v>41</v>
      </c>
      <c r="D3553" s="33" t="s">
        <v>1747</v>
      </c>
      <c r="E3553" s="33" t="s">
        <v>8762</v>
      </c>
      <c r="F3553" s="33" t="s">
        <v>17331</v>
      </c>
      <c r="G3553" s="33" t="str">
        <f t="shared" si="121"/>
        <v>경북이산면</v>
      </c>
      <c r="H3553" s="33" t="s">
        <v>12491</v>
      </c>
    </row>
    <row r="3554" spans="1:8">
      <c r="A3554" s="33" t="s">
        <v>17332</v>
      </c>
      <c r="B3554" s="34" t="b">
        <v>1</v>
      </c>
      <c r="C3554" s="33">
        <f t="shared" si="122"/>
        <v>41</v>
      </c>
      <c r="D3554" s="33" t="s">
        <v>1747</v>
      </c>
      <c r="E3554" s="33" t="s">
        <v>8762</v>
      </c>
      <c r="F3554" s="33" t="s">
        <v>17333</v>
      </c>
      <c r="G3554" s="33" t="str">
        <f t="shared" si="121"/>
        <v>경북평은면</v>
      </c>
      <c r="H3554" s="33" t="s">
        <v>12491</v>
      </c>
    </row>
    <row r="3555" spans="1:8">
      <c r="A3555" s="33" t="s">
        <v>17334</v>
      </c>
      <c r="B3555" s="34" t="b">
        <v>1</v>
      </c>
      <c r="C3555" s="33">
        <f t="shared" si="122"/>
        <v>41</v>
      </c>
      <c r="D3555" s="33" t="s">
        <v>1747</v>
      </c>
      <c r="E3555" s="33" t="s">
        <v>8762</v>
      </c>
      <c r="F3555" s="33" t="s">
        <v>17335</v>
      </c>
      <c r="G3555" s="33" t="str">
        <f t="shared" si="121"/>
        <v>경북문수면</v>
      </c>
      <c r="H3555" s="33" t="s">
        <v>12491</v>
      </c>
    </row>
    <row r="3556" spans="1:8">
      <c r="A3556" s="33" t="s">
        <v>17336</v>
      </c>
      <c r="B3556" s="34" t="b">
        <v>1</v>
      </c>
      <c r="C3556" s="33">
        <f t="shared" si="122"/>
        <v>41</v>
      </c>
      <c r="D3556" s="33" t="s">
        <v>1747</v>
      </c>
      <c r="E3556" s="33" t="s">
        <v>8762</v>
      </c>
      <c r="F3556" s="33" t="s">
        <v>17337</v>
      </c>
      <c r="G3556" s="33" t="str">
        <f t="shared" si="121"/>
        <v>경북장수면</v>
      </c>
      <c r="H3556" s="33" t="s">
        <v>12491</v>
      </c>
    </row>
    <row r="3557" spans="1:8">
      <c r="A3557" s="33" t="s">
        <v>17338</v>
      </c>
      <c r="B3557" s="34" t="b">
        <v>1</v>
      </c>
      <c r="C3557" s="33">
        <f t="shared" si="122"/>
        <v>41</v>
      </c>
      <c r="D3557" s="33" t="s">
        <v>1747</v>
      </c>
      <c r="E3557" s="33" t="s">
        <v>8762</v>
      </c>
      <c r="F3557" s="33" t="s">
        <v>17339</v>
      </c>
      <c r="G3557" s="33" t="str">
        <f t="shared" si="121"/>
        <v>경북안정면</v>
      </c>
      <c r="H3557" s="33" t="s">
        <v>12491</v>
      </c>
    </row>
    <row r="3558" spans="1:8">
      <c r="A3558" s="33" t="s">
        <v>17340</v>
      </c>
      <c r="B3558" s="34" t="b">
        <v>1</v>
      </c>
      <c r="C3558" s="33">
        <f t="shared" si="122"/>
        <v>41</v>
      </c>
      <c r="D3558" s="33" t="s">
        <v>1747</v>
      </c>
      <c r="E3558" s="33" t="s">
        <v>8762</v>
      </c>
      <c r="F3558" s="33" t="s">
        <v>17341</v>
      </c>
      <c r="G3558" s="33" t="str">
        <f t="shared" si="121"/>
        <v>경북봉현면</v>
      </c>
      <c r="H3558" s="33" t="s">
        <v>12491</v>
      </c>
    </row>
    <row r="3559" spans="1:8">
      <c r="A3559" s="33" t="s">
        <v>17342</v>
      </c>
      <c r="B3559" s="34" t="b">
        <v>1</v>
      </c>
      <c r="C3559" s="33">
        <f t="shared" si="122"/>
        <v>41</v>
      </c>
      <c r="D3559" s="33" t="s">
        <v>1747</v>
      </c>
      <c r="E3559" s="33" t="s">
        <v>8762</v>
      </c>
      <c r="F3559" s="33" t="s">
        <v>17343</v>
      </c>
      <c r="G3559" s="33" t="str">
        <f t="shared" si="121"/>
        <v>경북순흥면</v>
      </c>
      <c r="H3559" s="33" t="s">
        <v>12491</v>
      </c>
    </row>
    <row r="3560" spans="1:8">
      <c r="A3560" s="33" t="s">
        <v>17344</v>
      </c>
      <c r="B3560" s="34" t="b">
        <v>1</v>
      </c>
      <c r="C3560" s="33">
        <f t="shared" si="122"/>
        <v>41</v>
      </c>
      <c r="D3560" s="33" t="s">
        <v>1747</v>
      </c>
      <c r="E3560" s="33" t="s">
        <v>8762</v>
      </c>
      <c r="F3560" s="33" t="s">
        <v>17345</v>
      </c>
      <c r="G3560" s="33" t="str">
        <f t="shared" si="121"/>
        <v>경북단산면</v>
      </c>
      <c r="H3560" s="33" t="s">
        <v>12491</v>
      </c>
    </row>
    <row r="3561" spans="1:8">
      <c r="A3561" s="33" t="s">
        <v>17346</v>
      </c>
      <c r="B3561" s="34" t="b">
        <v>1</v>
      </c>
      <c r="C3561" s="33">
        <f t="shared" si="122"/>
        <v>41</v>
      </c>
      <c r="D3561" s="33" t="s">
        <v>1747</v>
      </c>
      <c r="E3561" s="33" t="s">
        <v>8762</v>
      </c>
      <c r="F3561" s="33" t="s">
        <v>15882</v>
      </c>
      <c r="G3561" s="33" t="str">
        <f t="shared" si="121"/>
        <v>경북부석면</v>
      </c>
      <c r="H3561" s="33" t="s">
        <v>12491</v>
      </c>
    </row>
    <row r="3562" spans="1:8">
      <c r="A3562" s="33" t="s">
        <v>17347</v>
      </c>
      <c r="B3562" s="34" t="b">
        <v>1</v>
      </c>
      <c r="C3562" s="33">
        <f t="shared" si="122"/>
        <v>41</v>
      </c>
      <c r="D3562" s="33" t="s">
        <v>1747</v>
      </c>
      <c r="E3562" s="33" t="s">
        <v>17348</v>
      </c>
      <c r="F3562" s="33" t="s">
        <v>17349</v>
      </c>
      <c r="G3562" s="33" t="str">
        <f t="shared" si="121"/>
        <v>경북조교동</v>
      </c>
      <c r="H3562" s="33" t="s">
        <v>12491</v>
      </c>
    </row>
    <row r="3563" spans="1:8">
      <c r="A3563" s="33" t="s">
        <v>17350</v>
      </c>
      <c r="B3563" s="34" t="b">
        <v>1</v>
      </c>
      <c r="C3563" s="33">
        <f t="shared" si="122"/>
        <v>41</v>
      </c>
      <c r="D3563" s="33" t="s">
        <v>1747</v>
      </c>
      <c r="E3563" s="33" t="s">
        <v>17348</v>
      </c>
      <c r="F3563" s="33" t="s">
        <v>17351</v>
      </c>
      <c r="G3563" s="33" t="str">
        <f t="shared" si="121"/>
        <v>경북망정동</v>
      </c>
      <c r="H3563" s="33" t="s">
        <v>12491</v>
      </c>
    </row>
    <row r="3564" spans="1:8">
      <c r="A3564" s="33" t="s">
        <v>17352</v>
      </c>
      <c r="B3564" s="34" t="b">
        <v>1</v>
      </c>
      <c r="C3564" s="33">
        <f t="shared" si="122"/>
        <v>41</v>
      </c>
      <c r="D3564" s="33" t="s">
        <v>1747</v>
      </c>
      <c r="E3564" s="33" t="s">
        <v>17348</v>
      </c>
      <c r="F3564" s="33" t="s">
        <v>17353</v>
      </c>
      <c r="G3564" s="33" t="str">
        <f t="shared" si="121"/>
        <v>경북야사동</v>
      </c>
      <c r="H3564" s="33" t="s">
        <v>12491</v>
      </c>
    </row>
    <row r="3565" spans="1:8">
      <c r="A3565" s="33" t="s">
        <v>17354</v>
      </c>
      <c r="B3565" s="34" t="b">
        <v>1</v>
      </c>
      <c r="C3565" s="33">
        <f t="shared" si="122"/>
        <v>41</v>
      </c>
      <c r="D3565" s="33" t="s">
        <v>1747</v>
      </c>
      <c r="E3565" s="33" t="s">
        <v>17348</v>
      </c>
      <c r="F3565" s="33" t="s">
        <v>17355</v>
      </c>
      <c r="G3565" s="33" t="str">
        <f t="shared" si="121"/>
        <v>경북문내동</v>
      </c>
      <c r="H3565" s="33" t="s">
        <v>12491</v>
      </c>
    </row>
    <row r="3566" spans="1:8">
      <c r="A3566" s="33" t="s">
        <v>17356</v>
      </c>
      <c r="B3566" s="34" t="b">
        <v>1</v>
      </c>
      <c r="C3566" s="33">
        <f t="shared" si="122"/>
        <v>41</v>
      </c>
      <c r="D3566" s="33" t="s">
        <v>1747</v>
      </c>
      <c r="E3566" s="33" t="s">
        <v>17348</v>
      </c>
      <c r="F3566" s="33" t="s">
        <v>17357</v>
      </c>
      <c r="G3566" s="33" t="str">
        <f t="shared" si="121"/>
        <v>경북문외동</v>
      </c>
      <c r="H3566" s="33" t="s">
        <v>12491</v>
      </c>
    </row>
    <row r="3567" spans="1:8">
      <c r="A3567" s="33" t="s">
        <v>17358</v>
      </c>
      <c r="B3567" s="34" t="b">
        <v>1</v>
      </c>
      <c r="C3567" s="33">
        <f t="shared" si="122"/>
        <v>41</v>
      </c>
      <c r="D3567" s="33" t="s">
        <v>1747</v>
      </c>
      <c r="E3567" s="33" t="s">
        <v>17348</v>
      </c>
      <c r="F3567" s="33" t="s">
        <v>17359</v>
      </c>
      <c r="G3567" s="33" t="str">
        <f t="shared" ref="G3567:G3630" si="123">D3567&amp;F3567</f>
        <v>경북창구동</v>
      </c>
      <c r="H3567" s="33" t="s">
        <v>12491</v>
      </c>
    </row>
    <row r="3568" spans="1:8">
      <c r="A3568" s="33" t="s">
        <v>17360</v>
      </c>
      <c r="B3568" s="34" t="b">
        <v>1</v>
      </c>
      <c r="C3568" s="33">
        <f t="shared" si="122"/>
        <v>41</v>
      </c>
      <c r="D3568" s="33" t="s">
        <v>1747</v>
      </c>
      <c r="E3568" s="33" t="s">
        <v>17348</v>
      </c>
      <c r="F3568" s="33" t="s">
        <v>13333</v>
      </c>
      <c r="G3568" s="33" t="str">
        <f t="shared" si="123"/>
        <v>경북교촌동</v>
      </c>
      <c r="H3568" s="33" t="s">
        <v>12491</v>
      </c>
    </row>
    <row r="3569" spans="1:8">
      <c r="A3569" s="33" t="s">
        <v>17361</v>
      </c>
      <c r="B3569" s="34" t="b">
        <v>1</v>
      </c>
      <c r="C3569" s="33">
        <f t="shared" si="122"/>
        <v>41</v>
      </c>
      <c r="D3569" s="33" t="s">
        <v>1747</v>
      </c>
      <c r="E3569" s="33" t="s">
        <v>17348</v>
      </c>
      <c r="F3569" s="33" t="s">
        <v>17362</v>
      </c>
      <c r="G3569" s="33" t="str">
        <f t="shared" si="123"/>
        <v>경북과전동</v>
      </c>
      <c r="H3569" s="33" t="s">
        <v>12491</v>
      </c>
    </row>
    <row r="3570" spans="1:8">
      <c r="A3570" s="33" t="s">
        <v>17363</v>
      </c>
      <c r="B3570" s="34" t="b">
        <v>1</v>
      </c>
      <c r="C3570" s="33">
        <f t="shared" si="122"/>
        <v>41</v>
      </c>
      <c r="D3570" s="33" t="s">
        <v>1747</v>
      </c>
      <c r="E3570" s="33" t="s">
        <v>17348</v>
      </c>
      <c r="F3570" s="33" t="s">
        <v>11723</v>
      </c>
      <c r="G3570" s="33" t="str">
        <f t="shared" si="123"/>
        <v>경북성내동</v>
      </c>
      <c r="H3570" s="33" t="s">
        <v>12491</v>
      </c>
    </row>
    <row r="3571" spans="1:8">
      <c r="A3571" s="33" t="s">
        <v>17364</v>
      </c>
      <c r="B3571" s="34" t="b">
        <v>1</v>
      </c>
      <c r="C3571" s="33">
        <f t="shared" si="122"/>
        <v>41</v>
      </c>
      <c r="D3571" s="33" t="s">
        <v>1747</v>
      </c>
      <c r="E3571" s="33" t="s">
        <v>17348</v>
      </c>
      <c r="F3571" s="33" t="s">
        <v>17365</v>
      </c>
      <c r="G3571" s="33" t="str">
        <f t="shared" si="123"/>
        <v>경북화룡동</v>
      </c>
      <c r="H3571" s="33" t="s">
        <v>12491</v>
      </c>
    </row>
    <row r="3572" spans="1:8">
      <c r="A3572" s="33" t="s">
        <v>17366</v>
      </c>
      <c r="B3572" s="34" t="b">
        <v>1</v>
      </c>
      <c r="C3572" s="33">
        <f t="shared" si="122"/>
        <v>41</v>
      </c>
      <c r="D3572" s="33" t="s">
        <v>1747</v>
      </c>
      <c r="E3572" s="33" t="s">
        <v>17348</v>
      </c>
      <c r="F3572" s="33" t="s">
        <v>12220</v>
      </c>
      <c r="G3572" s="33" t="str">
        <f t="shared" si="123"/>
        <v>경북도동</v>
      </c>
      <c r="H3572" s="33" t="s">
        <v>12491</v>
      </c>
    </row>
    <row r="3573" spans="1:8">
      <c r="A3573" s="33" t="s">
        <v>17367</v>
      </c>
      <c r="B3573" s="34" t="b">
        <v>1</v>
      </c>
      <c r="C3573" s="33">
        <f t="shared" si="122"/>
        <v>41</v>
      </c>
      <c r="D3573" s="33" t="s">
        <v>1747</v>
      </c>
      <c r="E3573" s="33" t="s">
        <v>17348</v>
      </c>
      <c r="F3573" s="33" t="s">
        <v>17368</v>
      </c>
      <c r="G3573" s="33" t="str">
        <f t="shared" si="123"/>
        <v>경북금노동</v>
      </c>
      <c r="H3573" s="33" t="s">
        <v>12491</v>
      </c>
    </row>
    <row r="3574" spans="1:8">
      <c r="A3574" s="33" t="s">
        <v>17369</v>
      </c>
      <c r="B3574" s="34" t="b">
        <v>1</v>
      </c>
      <c r="C3574" s="33">
        <f t="shared" si="122"/>
        <v>41</v>
      </c>
      <c r="D3574" s="33" t="s">
        <v>1747</v>
      </c>
      <c r="E3574" s="33" t="s">
        <v>17348</v>
      </c>
      <c r="F3574" s="33" t="s">
        <v>17370</v>
      </c>
      <c r="G3574" s="33" t="str">
        <f t="shared" si="123"/>
        <v>경북완산동</v>
      </c>
      <c r="H3574" s="33" t="s">
        <v>12491</v>
      </c>
    </row>
    <row r="3575" spans="1:8">
      <c r="A3575" s="33" t="s">
        <v>17371</v>
      </c>
      <c r="B3575" s="34" t="b">
        <v>1</v>
      </c>
      <c r="C3575" s="33">
        <f t="shared" si="122"/>
        <v>41</v>
      </c>
      <c r="D3575" s="33" t="s">
        <v>1747</v>
      </c>
      <c r="E3575" s="33" t="s">
        <v>17348</v>
      </c>
      <c r="F3575" s="33" t="s">
        <v>12378</v>
      </c>
      <c r="G3575" s="33" t="str">
        <f t="shared" si="123"/>
        <v>경북범어동</v>
      </c>
      <c r="H3575" s="33" t="s">
        <v>12491</v>
      </c>
    </row>
    <row r="3576" spans="1:8">
      <c r="A3576" s="33" t="s">
        <v>17372</v>
      </c>
      <c r="B3576" s="34" t="b">
        <v>1</v>
      </c>
      <c r="C3576" s="33">
        <f t="shared" si="122"/>
        <v>41</v>
      </c>
      <c r="D3576" s="33" t="s">
        <v>1747</v>
      </c>
      <c r="E3576" s="33" t="s">
        <v>17348</v>
      </c>
      <c r="F3576" s="33" t="s">
        <v>17373</v>
      </c>
      <c r="G3576" s="33" t="str">
        <f t="shared" si="123"/>
        <v>경북작산동</v>
      </c>
      <c r="H3576" s="33" t="s">
        <v>12491</v>
      </c>
    </row>
    <row r="3577" spans="1:8">
      <c r="A3577" s="33" t="s">
        <v>17374</v>
      </c>
      <c r="B3577" s="34" t="b">
        <v>1</v>
      </c>
      <c r="C3577" s="33">
        <f t="shared" si="122"/>
        <v>41</v>
      </c>
      <c r="D3577" s="33" t="s">
        <v>1747</v>
      </c>
      <c r="E3577" s="33" t="s">
        <v>17348</v>
      </c>
      <c r="F3577" s="33" t="s">
        <v>17375</v>
      </c>
      <c r="G3577" s="33" t="str">
        <f t="shared" si="123"/>
        <v>경북봉동</v>
      </c>
      <c r="H3577" s="33" t="s">
        <v>12491</v>
      </c>
    </row>
    <row r="3578" spans="1:8">
      <c r="A3578" s="33" t="s">
        <v>17376</v>
      </c>
      <c r="B3578" s="34" t="b">
        <v>1</v>
      </c>
      <c r="C3578" s="33">
        <f t="shared" si="122"/>
        <v>41</v>
      </c>
      <c r="D3578" s="33" t="s">
        <v>1747</v>
      </c>
      <c r="E3578" s="33" t="s">
        <v>17348</v>
      </c>
      <c r="F3578" s="33" t="s">
        <v>12994</v>
      </c>
      <c r="G3578" s="33" t="str">
        <f t="shared" si="123"/>
        <v>경북본촌동</v>
      </c>
      <c r="H3578" s="33" t="s">
        <v>12491</v>
      </c>
    </row>
    <row r="3579" spans="1:8">
      <c r="A3579" s="33" t="s">
        <v>17377</v>
      </c>
      <c r="B3579" s="34" t="b">
        <v>1</v>
      </c>
      <c r="C3579" s="33">
        <f t="shared" si="122"/>
        <v>41</v>
      </c>
      <c r="D3579" s="33" t="s">
        <v>1747</v>
      </c>
      <c r="E3579" s="33" t="s">
        <v>17348</v>
      </c>
      <c r="F3579" s="33" t="s">
        <v>17378</v>
      </c>
      <c r="G3579" s="33" t="str">
        <f t="shared" si="123"/>
        <v>경북채신동</v>
      </c>
      <c r="H3579" s="33" t="s">
        <v>12491</v>
      </c>
    </row>
    <row r="3580" spans="1:8">
      <c r="A3580" s="33" t="s">
        <v>17379</v>
      </c>
      <c r="B3580" s="34" t="b">
        <v>1</v>
      </c>
      <c r="C3580" s="33">
        <f t="shared" si="122"/>
        <v>41</v>
      </c>
      <c r="D3580" s="33" t="s">
        <v>1747</v>
      </c>
      <c r="E3580" s="33" t="s">
        <v>17348</v>
      </c>
      <c r="F3580" s="33" t="s">
        <v>17380</v>
      </c>
      <c r="G3580" s="33" t="str">
        <f t="shared" si="123"/>
        <v>경북괴연동</v>
      </c>
      <c r="H3580" s="33" t="s">
        <v>12491</v>
      </c>
    </row>
    <row r="3581" spans="1:8">
      <c r="A3581" s="33" t="s">
        <v>17381</v>
      </c>
      <c r="B3581" s="34" t="b">
        <v>1</v>
      </c>
      <c r="C3581" s="33">
        <f t="shared" si="122"/>
        <v>41</v>
      </c>
      <c r="D3581" s="33" t="s">
        <v>1747</v>
      </c>
      <c r="E3581" s="33" t="s">
        <v>17348</v>
      </c>
      <c r="F3581" s="33" t="s">
        <v>17382</v>
      </c>
      <c r="G3581" s="33" t="str">
        <f t="shared" si="123"/>
        <v>경북대전동</v>
      </c>
      <c r="H3581" s="33" t="s">
        <v>12491</v>
      </c>
    </row>
    <row r="3582" spans="1:8">
      <c r="A3582" s="33" t="s">
        <v>17383</v>
      </c>
      <c r="B3582" s="34" t="b">
        <v>1</v>
      </c>
      <c r="C3582" s="33">
        <f t="shared" si="122"/>
        <v>41</v>
      </c>
      <c r="D3582" s="33" t="s">
        <v>1747</v>
      </c>
      <c r="E3582" s="33" t="s">
        <v>17348</v>
      </c>
      <c r="F3582" s="33" t="s">
        <v>17384</v>
      </c>
      <c r="G3582" s="33" t="str">
        <f t="shared" si="123"/>
        <v>경북녹전동</v>
      </c>
      <c r="H3582" s="33" t="s">
        <v>12491</v>
      </c>
    </row>
    <row r="3583" spans="1:8">
      <c r="A3583" s="33" t="s">
        <v>17385</v>
      </c>
      <c r="B3583" s="34" t="b">
        <v>1</v>
      </c>
      <c r="C3583" s="33">
        <f t="shared" si="122"/>
        <v>41</v>
      </c>
      <c r="D3583" s="33" t="s">
        <v>1747</v>
      </c>
      <c r="E3583" s="33" t="s">
        <v>17348</v>
      </c>
      <c r="F3583" s="33" t="s">
        <v>11580</v>
      </c>
      <c r="G3583" s="33" t="str">
        <f t="shared" si="123"/>
        <v>경북도림동</v>
      </c>
      <c r="H3583" s="33" t="s">
        <v>12491</v>
      </c>
    </row>
    <row r="3584" spans="1:8">
      <c r="A3584" s="33" t="s">
        <v>17386</v>
      </c>
      <c r="B3584" s="34" t="b">
        <v>1</v>
      </c>
      <c r="C3584" s="33">
        <f t="shared" si="122"/>
        <v>41</v>
      </c>
      <c r="D3584" s="33" t="s">
        <v>1747</v>
      </c>
      <c r="E3584" s="33" t="s">
        <v>17348</v>
      </c>
      <c r="F3584" s="33" t="s">
        <v>17387</v>
      </c>
      <c r="G3584" s="33" t="str">
        <f t="shared" si="123"/>
        <v>경북오미동</v>
      </c>
      <c r="H3584" s="33" t="s">
        <v>12491</v>
      </c>
    </row>
    <row r="3585" spans="1:8">
      <c r="A3585" s="33" t="s">
        <v>17388</v>
      </c>
      <c r="B3585" s="34" t="b">
        <v>1</v>
      </c>
      <c r="C3585" s="33">
        <f t="shared" si="122"/>
        <v>41</v>
      </c>
      <c r="D3585" s="33" t="s">
        <v>1747</v>
      </c>
      <c r="E3585" s="33" t="s">
        <v>17348</v>
      </c>
      <c r="F3585" s="33" t="s">
        <v>17389</v>
      </c>
      <c r="G3585" s="33" t="str">
        <f t="shared" si="123"/>
        <v>경북오수동</v>
      </c>
      <c r="H3585" s="33" t="s">
        <v>12491</v>
      </c>
    </row>
    <row r="3586" spans="1:8">
      <c r="A3586" s="33" t="s">
        <v>17390</v>
      </c>
      <c r="B3586" s="34" t="b">
        <v>1</v>
      </c>
      <c r="C3586" s="33">
        <f t="shared" ref="C3586:C3649" si="124">_xlfn.XLOOKUP(D3586,I:I,J:J)</f>
        <v>41</v>
      </c>
      <c r="D3586" s="33" t="s">
        <v>1747</v>
      </c>
      <c r="E3586" s="33" t="s">
        <v>17348</v>
      </c>
      <c r="F3586" s="33" t="s">
        <v>17391</v>
      </c>
      <c r="G3586" s="33" t="str">
        <f t="shared" si="123"/>
        <v>경북쌍계동</v>
      </c>
      <c r="H3586" s="33" t="s">
        <v>12491</v>
      </c>
    </row>
    <row r="3587" spans="1:8">
      <c r="A3587" s="33" t="s">
        <v>17392</v>
      </c>
      <c r="B3587" s="34" t="b">
        <v>1</v>
      </c>
      <c r="C3587" s="33">
        <f t="shared" si="124"/>
        <v>41</v>
      </c>
      <c r="D3587" s="33" t="s">
        <v>1747</v>
      </c>
      <c r="E3587" s="33" t="s">
        <v>17348</v>
      </c>
      <c r="F3587" s="33" t="s">
        <v>12356</v>
      </c>
      <c r="G3587" s="33" t="str">
        <f t="shared" si="123"/>
        <v>경북도남동</v>
      </c>
      <c r="H3587" s="33" t="s">
        <v>12491</v>
      </c>
    </row>
    <row r="3588" spans="1:8">
      <c r="A3588" s="33" t="s">
        <v>17393</v>
      </c>
      <c r="B3588" s="34" t="b">
        <v>1</v>
      </c>
      <c r="C3588" s="33">
        <f t="shared" si="124"/>
        <v>41</v>
      </c>
      <c r="D3588" s="33" t="s">
        <v>1747</v>
      </c>
      <c r="E3588" s="33" t="s">
        <v>17348</v>
      </c>
      <c r="F3588" s="33" t="s">
        <v>14982</v>
      </c>
      <c r="G3588" s="33" t="str">
        <f t="shared" si="123"/>
        <v>경북매산동</v>
      </c>
      <c r="H3588" s="33" t="s">
        <v>12491</v>
      </c>
    </row>
    <row r="3589" spans="1:8">
      <c r="A3589" s="33" t="s">
        <v>17394</v>
      </c>
      <c r="B3589" s="34" t="b">
        <v>1</v>
      </c>
      <c r="C3589" s="33">
        <f t="shared" si="124"/>
        <v>41</v>
      </c>
      <c r="D3589" s="33" t="s">
        <v>1747</v>
      </c>
      <c r="E3589" s="33" t="s">
        <v>17348</v>
      </c>
      <c r="F3589" s="33" t="s">
        <v>17395</v>
      </c>
      <c r="G3589" s="33" t="str">
        <f t="shared" si="123"/>
        <v>경북언하동</v>
      </c>
      <c r="H3589" s="33" t="s">
        <v>12491</v>
      </c>
    </row>
    <row r="3590" spans="1:8">
      <c r="A3590" s="33" t="s">
        <v>17396</v>
      </c>
      <c r="B3590" s="34" t="b">
        <v>1</v>
      </c>
      <c r="C3590" s="33">
        <f t="shared" si="124"/>
        <v>41</v>
      </c>
      <c r="D3590" s="33" t="s">
        <v>1747</v>
      </c>
      <c r="E3590" s="33" t="s">
        <v>17348</v>
      </c>
      <c r="F3590" s="33" t="s">
        <v>12239</v>
      </c>
      <c r="G3590" s="33" t="str">
        <f t="shared" si="123"/>
        <v>경북신기동</v>
      </c>
      <c r="H3590" s="33" t="s">
        <v>12491</v>
      </c>
    </row>
    <row r="3591" spans="1:8">
      <c r="A3591" s="33" t="s">
        <v>17397</v>
      </c>
      <c r="B3591" s="34" t="b">
        <v>1</v>
      </c>
      <c r="C3591" s="33">
        <f t="shared" si="124"/>
        <v>41</v>
      </c>
      <c r="D3591" s="33" t="s">
        <v>1747</v>
      </c>
      <c r="E3591" s="33" t="s">
        <v>17348</v>
      </c>
      <c r="F3591" s="33" t="s">
        <v>16230</v>
      </c>
      <c r="G3591" s="33" t="str">
        <f t="shared" si="123"/>
        <v>경북서산동</v>
      </c>
      <c r="H3591" s="33" t="s">
        <v>12491</v>
      </c>
    </row>
    <row r="3592" spans="1:8">
      <c r="A3592" s="33" t="s">
        <v>17398</v>
      </c>
      <c r="B3592" s="34" t="b">
        <v>1</v>
      </c>
      <c r="C3592" s="33">
        <f t="shared" si="124"/>
        <v>41</v>
      </c>
      <c r="D3592" s="33" t="s">
        <v>1747</v>
      </c>
      <c r="E3592" s="33" t="s">
        <v>17348</v>
      </c>
      <c r="F3592" s="33" t="s">
        <v>17399</v>
      </c>
      <c r="G3592" s="33" t="str">
        <f t="shared" si="123"/>
        <v>경북금호읍</v>
      </c>
      <c r="H3592" s="33" t="s">
        <v>12491</v>
      </c>
    </row>
    <row r="3593" spans="1:8">
      <c r="A3593" s="33" t="s">
        <v>17400</v>
      </c>
      <c r="B3593" s="34" t="b">
        <v>1</v>
      </c>
      <c r="C3593" s="33">
        <f t="shared" si="124"/>
        <v>41</v>
      </c>
      <c r="D3593" s="33" t="s">
        <v>1747</v>
      </c>
      <c r="E3593" s="33" t="s">
        <v>17348</v>
      </c>
      <c r="F3593" s="33" t="s">
        <v>17401</v>
      </c>
      <c r="G3593" s="33" t="str">
        <f t="shared" si="123"/>
        <v>경북청통면</v>
      </c>
      <c r="H3593" s="33" t="s">
        <v>12491</v>
      </c>
    </row>
    <row r="3594" spans="1:8">
      <c r="A3594" s="33" t="s">
        <v>17402</v>
      </c>
      <c r="B3594" s="34" t="b">
        <v>1</v>
      </c>
      <c r="C3594" s="33">
        <f t="shared" si="124"/>
        <v>41</v>
      </c>
      <c r="D3594" s="33" t="s">
        <v>1747</v>
      </c>
      <c r="E3594" s="33" t="s">
        <v>17348</v>
      </c>
      <c r="F3594" s="33" t="s">
        <v>17403</v>
      </c>
      <c r="G3594" s="33" t="str">
        <f t="shared" si="123"/>
        <v>경북신녕면</v>
      </c>
      <c r="H3594" s="33" t="s">
        <v>12491</v>
      </c>
    </row>
    <row r="3595" spans="1:8">
      <c r="A3595" s="33" t="s">
        <v>17404</v>
      </c>
      <c r="B3595" s="34" t="b">
        <v>1</v>
      </c>
      <c r="C3595" s="33">
        <f t="shared" si="124"/>
        <v>41</v>
      </c>
      <c r="D3595" s="33" t="s">
        <v>1747</v>
      </c>
      <c r="E3595" s="33" t="s">
        <v>17348</v>
      </c>
      <c r="F3595" s="33" t="s">
        <v>16717</v>
      </c>
      <c r="G3595" s="33" t="str">
        <f t="shared" si="123"/>
        <v>경북화산면</v>
      </c>
      <c r="H3595" s="33" t="s">
        <v>12491</v>
      </c>
    </row>
    <row r="3596" spans="1:8">
      <c r="A3596" s="33" t="s">
        <v>17405</v>
      </c>
      <c r="B3596" s="34" t="b">
        <v>1</v>
      </c>
      <c r="C3596" s="33">
        <f t="shared" si="124"/>
        <v>41</v>
      </c>
      <c r="D3596" s="33" t="s">
        <v>1747</v>
      </c>
      <c r="E3596" s="33" t="s">
        <v>17348</v>
      </c>
      <c r="F3596" s="33" t="s">
        <v>17406</v>
      </c>
      <c r="G3596" s="33" t="str">
        <f t="shared" si="123"/>
        <v>경북화북면</v>
      </c>
      <c r="H3596" s="33" t="s">
        <v>12491</v>
      </c>
    </row>
    <row r="3597" spans="1:8">
      <c r="A3597" s="33" t="s">
        <v>17407</v>
      </c>
      <c r="B3597" s="34" t="b">
        <v>1</v>
      </c>
      <c r="C3597" s="33">
        <f t="shared" si="124"/>
        <v>41</v>
      </c>
      <c r="D3597" s="33" t="s">
        <v>1747</v>
      </c>
      <c r="E3597" s="33" t="s">
        <v>17348</v>
      </c>
      <c r="F3597" s="33" t="s">
        <v>17408</v>
      </c>
      <c r="G3597" s="33" t="str">
        <f t="shared" si="123"/>
        <v>경북화남면</v>
      </c>
      <c r="H3597" s="33" t="s">
        <v>12491</v>
      </c>
    </row>
    <row r="3598" spans="1:8">
      <c r="A3598" s="33" t="s">
        <v>17409</v>
      </c>
      <c r="B3598" s="34" t="b">
        <v>1</v>
      </c>
      <c r="C3598" s="33">
        <f t="shared" si="124"/>
        <v>41</v>
      </c>
      <c r="D3598" s="33" t="s">
        <v>1747</v>
      </c>
      <c r="E3598" s="33" t="s">
        <v>17348</v>
      </c>
      <c r="F3598" s="33" t="s">
        <v>17410</v>
      </c>
      <c r="G3598" s="33" t="str">
        <f t="shared" si="123"/>
        <v>경북자양면</v>
      </c>
      <c r="H3598" s="33" t="s">
        <v>12491</v>
      </c>
    </row>
    <row r="3599" spans="1:8">
      <c r="A3599" s="33" t="s">
        <v>17411</v>
      </c>
      <c r="B3599" s="34" t="b">
        <v>1</v>
      </c>
      <c r="C3599" s="33">
        <f t="shared" si="124"/>
        <v>41</v>
      </c>
      <c r="D3599" s="33" t="s">
        <v>1747</v>
      </c>
      <c r="E3599" s="33" t="s">
        <v>17348</v>
      </c>
      <c r="F3599" s="33" t="s">
        <v>17412</v>
      </c>
      <c r="G3599" s="33" t="str">
        <f t="shared" si="123"/>
        <v>경북임고면</v>
      </c>
      <c r="H3599" s="33" t="s">
        <v>12491</v>
      </c>
    </row>
    <row r="3600" spans="1:8">
      <c r="A3600" s="33" t="s">
        <v>17413</v>
      </c>
      <c r="B3600" s="34" t="b">
        <v>1</v>
      </c>
      <c r="C3600" s="33">
        <f t="shared" si="124"/>
        <v>41</v>
      </c>
      <c r="D3600" s="33" t="s">
        <v>1747</v>
      </c>
      <c r="E3600" s="33" t="s">
        <v>17348</v>
      </c>
      <c r="F3600" s="33" t="s">
        <v>17414</v>
      </c>
      <c r="G3600" s="33" t="str">
        <f t="shared" si="123"/>
        <v>경북고경면</v>
      </c>
      <c r="H3600" s="33" t="s">
        <v>12491</v>
      </c>
    </row>
    <row r="3601" spans="1:8">
      <c r="A3601" s="33" t="s">
        <v>17415</v>
      </c>
      <c r="B3601" s="34" t="b">
        <v>1</v>
      </c>
      <c r="C3601" s="33">
        <f t="shared" si="124"/>
        <v>41</v>
      </c>
      <c r="D3601" s="33" t="s">
        <v>1747</v>
      </c>
      <c r="E3601" s="33" t="s">
        <v>17348</v>
      </c>
      <c r="F3601" s="33" t="s">
        <v>17416</v>
      </c>
      <c r="G3601" s="33" t="str">
        <f t="shared" si="123"/>
        <v>경북북안면</v>
      </c>
      <c r="H3601" s="33" t="s">
        <v>12491</v>
      </c>
    </row>
    <row r="3602" spans="1:8">
      <c r="A3602" s="33" t="s">
        <v>17417</v>
      </c>
      <c r="B3602" s="34" t="b">
        <v>1</v>
      </c>
      <c r="C3602" s="33">
        <f t="shared" si="124"/>
        <v>41</v>
      </c>
      <c r="D3602" s="33" t="s">
        <v>1747</v>
      </c>
      <c r="E3602" s="33" t="s">
        <v>17348</v>
      </c>
      <c r="F3602" s="33" t="s">
        <v>17418</v>
      </c>
      <c r="G3602" s="33" t="str">
        <f t="shared" si="123"/>
        <v>경북대창면</v>
      </c>
      <c r="H3602" s="33" t="s">
        <v>12491</v>
      </c>
    </row>
    <row r="3603" spans="1:8">
      <c r="A3603" s="33" t="s">
        <v>17419</v>
      </c>
      <c r="B3603" s="34" t="b">
        <v>1</v>
      </c>
      <c r="C3603" s="33">
        <f t="shared" si="124"/>
        <v>41</v>
      </c>
      <c r="D3603" s="33" t="s">
        <v>1747</v>
      </c>
      <c r="E3603" s="33" t="s">
        <v>17420</v>
      </c>
      <c r="F3603" s="33" t="s">
        <v>17421</v>
      </c>
      <c r="G3603" s="33" t="str">
        <f t="shared" si="123"/>
        <v>경북성하동</v>
      </c>
      <c r="H3603" s="33" t="s">
        <v>12491</v>
      </c>
    </row>
    <row r="3604" spans="1:8">
      <c r="A3604" s="33" t="s">
        <v>17422</v>
      </c>
      <c r="B3604" s="34" t="b">
        <v>1</v>
      </c>
      <c r="C3604" s="33">
        <f t="shared" si="124"/>
        <v>41</v>
      </c>
      <c r="D3604" s="33" t="s">
        <v>1747</v>
      </c>
      <c r="E3604" s="33" t="s">
        <v>17420</v>
      </c>
      <c r="F3604" s="33" t="s">
        <v>17001</v>
      </c>
      <c r="G3604" s="33" t="str">
        <f t="shared" si="123"/>
        <v>경북성동동</v>
      </c>
      <c r="H3604" s="33" t="s">
        <v>12491</v>
      </c>
    </row>
    <row r="3605" spans="1:8">
      <c r="A3605" s="33" t="s">
        <v>17423</v>
      </c>
      <c r="B3605" s="34" t="b">
        <v>1</v>
      </c>
      <c r="C3605" s="33">
        <f t="shared" si="124"/>
        <v>41</v>
      </c>
      <c r="D3605" s="33" t="s">
        <v>1747</v>
      </c>
      <c r="E3605" s="33" t="s">
        <v>17420</v>
      </c>
      <c r="F3605" s="33" t="s">
        <v>17424</v>
      </c>
      <c r="G3605" s="33" t="str">
        <f t="shared" si="123"/>
        <v>경북인봉동</v>
      </c>
      <c r="H3605" s="33" t="s">
        <v>12491</v>
      </c>
    </row>
    <row r="3606" spans="1:8">
      <c r="A3606" s="33" t="s">
        <v>17425</v>
      </c>
      <c r="B3606" s="34" t="b">
        <v>1</v>
      </c>
      <c r="C3606" s="33">
        <f t="shared" si="124"/>
        <v>41</v>
      </c>
      <c r="D3606" s="33" t="s">
        <v>1747</v>
      </c>
      <c r="E3606" s="33" t="s">
        <v>17420</v>
      </c>
      <c r="F3606" s="33" t="s">
        <v>13097</v>
      </c>
      <c r="G3606" s="33" t="str">
        <f t="shared" si="123"/>
        <v>경북복룡동</v>
      </c>
      <c r="H3606" s="33" t="s">
        <v>12491</v>
      </c>
    </row>
    <row r="3607" spans="1:8">
      <c r="A3607" s="33" t="s">
        <v>17426</v>
      </c>
      <c r="B3607" s="34" t="b">
        <v>1</v>
      </c>
      <c r="C3607" s="33">
        <f t="shared" si="124"/>
        <v>41</v>
      </c>
      <c r="D3607" s="33" t="s">
        <v>1747</v>
      </c>
      <c r="E3607" s="33" t="s">
        <v>17420</v>
      </c>
      <c r="F3607" s="33" t="s">
        <v>17427</v>
      </c>
      <c r="G3607" s="33" t="str">
        <f t="shared" si="123"/>
        <v>경북냉림동</v>
      </c>
      <c r="H3607" s="33" t="s">
        <v>12491</v>
      </c>
    </row>
    <row r="3608" spans="1:8">
      <c r="A3608" s="33" t="s">
        <v>17428</v>
      </c>
      <c r="B3608" s="34" t="b">
        <v>1</v>
      </c>
      <c r="C3608" s="33">
        <f t="shared" si="124"/>
        <v>41</v>
      </c>
      <c r="D3608" s="33" t="s">
        <v>1747</v>
      </c>
      <c r="E3608" s="33" t="s">
        <v>17420</v>
      </c>
      <c r="F3608" s="33" t="s">
        <v>17429</v>
      </c>
      <c r="G3608" s="33" t="str">
        <f t="shared" si="123"/>
        <v>경북서성동</v>
      </c>
      <c r="H3608" s="33" t="s">
        <v>12491</v>
      </c>
    </row>
    <row r="3609" spans="1:8">
      <c r="A3609" s="33" t="s">
        <v>17430</v>
      </c>
      <c r="B3609" s="34" t="b">
        <v>1</v>
      </c>
      <c r="C3609" s="33">
        <f t="shared" si="124"/>
        <v>41</v>
      </c>
      <c r="D3609" s="33" t="s">
        <v>1747</v>
      </c>
      <c r="E3609" s="33" t="s">
        <v>17420</v>
      </c>
      <c r="F3609" s="33" t="s">
        <v>17431</v>
      </c>
      <c r="G3609" s="33" t="str">
        <f t="shared" si="123"/>
        <v>경북남성동</v>
      </c>
      <c r="H3609" s="33" t="s">
        <v>12491</v>
      </c>
    </row>
    <row r="3610" spans="1:8">
      <c r="A3610" s="33" t="s">
        <v>17432</v>
      </c>
      <c r="B3610" s="34" t="b">
        <v>1</v>
      </c>
      <c r="C3610" s="33">
        <f t="shared" si="124"/>
        <v>41</v>
      </c>
      <c r="D3610" s="33" t="s">
        <v>1747</v>
      </c>
      <c r="E3610" s="33" t="s">
        <v>17420</v>
      </c>
      <c r="F3610" s="33" t="s">
        <v>15207</v>
      </c>
      <c r="G3610" s="33" t="str">
        <f t="shared" si="123"/>
        <v>경북서문동</v>
      </c>
      <c r="H3610" s="33" t="s">
        <v>12491</v>
      </c>
    </row>
    <row r="3611" spans="1:8">
      <c r="A3611" s="33" t="s">
        <v>17433</v>
      </c>
      <c r="B3611" s="34" t="b">
        <v>1</v>
      </c>
      <c r="C3611" s="33">
        <f t="shared" si="124"/>
        <v>41</v>
      </c>
      <c r="D3611" s="33" t="s">
        <v>1747</v>
      </c>
      <c r="E3611" s="33" t="s">
        <v>17420</v>
      </c>
      <c r="F3611" s="33" t="s">
        <v>17434</v>
      </c>
      <c r="G3611" s="33" t="str">
        <f t="shared" si="123"/>
        <v>경북무양동</v>
      </c>
      <c r="H3611" s="33" t="s">
        <v>12491</v>
      </c>
    </row>
    <row r="3612" spans="1:8">
      <c r="A3612" s="33" t="s">
        <v>17435</v>
      </c>
      <c r="B3612" s="34" t="b">
        <v>1</v>
      </c>
      <c r="C3612" s="33">
        <f t="shared" si="124"/>
        <v>41</v>
      </c>
      <c r="D3612" s="33" t="s">
        <v>1747</v>
      </c>
      <c r="E3612" s="33" t="s">
        <v>17420</v>
      </c>
      <c r="F3612" s="33" t="s">
        <v>14045</v>
      </c>
      <c r="G3612" s="33" t="str">
        <f t="shared" si="123"/>
        <v>경북낙양동</v>
      </c>
      <c r="H3612" s="33" t="s">
        <v>12491</v>
      </c>
    </row>
    <row r="3613" spans="1:8">
      <c r="A3613" s="33" t="s">
        <v>17436</v>
      </c>
      <c r="B3613" s="34" t="b">
        <v>1</v>
      </c>
      <c r="C3613" s="33">
        <f t="shared" si="124"/>
        <v>41</v>
      </c>
      <c r="D3613" s="33" t="s">
        <v>1747</v>
      </c>
      <c r="E3613" s="33" t="s">
        <v>17420</v>
      </c>
      <c r="F3613" s="33" t="s">
        <v>17437</v>
      </c>
      <c r="G3613" s="33" t="str">
        <f t="shared" si="123"/>
        <v>경북개운동</v>
      </c>
      <c r="H3613" s="33" t="s">
        <v>12491</v>
      </c>
    </row>
    <row r="3614" spans="1:8">
      <c r="A3614" s="33" t="s">
        <v>17438</v>
      </c>
      <c r="B3614" s="34" t="b">
        <v>1</v>
      </c>
      <c r="C3614" s="33">
        <f t="shared" si="124"/>
        <v>41</v>
      </c>
      <c r="D3614" s="33" t="s">
        <v>1747</v>
      </c>
      <c r="E3614" s="33" t="s">
        <v>17420</v>
      </c>
      <c r="F3614" s="33" t="s">
        <v>13390</v>
      </c>
      <c r="G3614" s="33" t="str">
        <f t="shared" si="123"/>
        <v>경북신봉동</v>
      </c>
      <c r="H3614" s="33" t="s">
        <v>12491</v>
      </c>
    </row>
    <row r="3615" spans="1:8">
      <c r="A3615" s="33" t="s">
        <v>17439</v>
      </c>
      <c r="B3615" s="34" t="b">
        <v>1</v>
      </c>
      <c r="C3615" s="33">
        <f t="shared" si="124"/>
        <v>41</v>
      </c>
      <c r="D3615" s="33" t="s">
        <v>1747</v>
      </c>
      <c r="E3615" s="33" t="s">
        <v>17420</v>
      </c>
      <c r="F3615" s="33" t="s">
        <v>13296</v>
      </c>
      <c r="G3615" s="33" t="str">
        <f t="shared" si="123"/>
        <v>경북가장동</v>
      </c>
      <c r="H3615" s="33" t="s">
        <v>12491</v>
      </c>
    </row>
    <row r="3616" spans="1:8">
      <c r="A3616" s="33" t="s">
        <v>17440</v>
      </c>
      <c r="B3616" s="34" t="b">
        <v>1</v>
      </c>
      <c r="C3616" s="33">
        <f t="shared" si="124"/>
        <v>41</v>
      </c>
      <c r="D3616" s="33" t="s">
        <v>1747</v>
      </c>
      <c r="E3616" s="33" t="s">
        <v>17420</v>
      </c>
      <c r="F3616" s="33" t="s">
        <v>12920</v>
      </c>
      <c r="G3616" s="33" t="str">
        <f t="shared" si="123"/>
        <v>경북양촌동</v>
      </c>
      <c r="H3616" s="33" t="s">
        <v>12491</v>
      </c>
    </row>
    <row r="3617" spans="1:8">
      <c r="A3617" s="33" t="s">
        <v>17441</v>
      </c>
      <c r="B3617" s="34" t="b">
        <v>1</v>
      </c>
      <c r="C3617" s="33">
        <f t="shared" si="124"/>
        <v>41</v>
      </c>
      <c r="D3617" s="33" t="s">
        <v>1747</v>
      </c>
      <c r="E3617" s="33" t="s">
        <v>17420</v>
      </c>
      <c r="F3617" s="33" t="s">
        <v>17442</v>
      </c>
      <c r="G3617" s="33" t="str">
        <f t="shared" si="123"/>
        <v>경북지천동</v>
      </c>
      <c r="H3617" s="33" t="s">
        <v>12491</v>
      </c>
    </row>
    <row r="3618" spans="1:8">
      <c r="A3618" s="33" t="s">
        <v>17443</v>
      </c>
      <c r="B3618" s="34" t="b">
        <v>1</v>
      </c>
      <c r="C3618" s="33">
        <f t="shared" si="124"/>
        <v>41</v>
      </c>
      <c r="D3618" s="33" t="s">
        <v>1747</v>
      </c>
      <c r="E3618" s="33" t="s">
        <v>17420</v>
      </c>
      <c r="F3618" s="33" t="s">
        <v>17444</v>
      </c>
      <c r="G3618" s="33" t="str">
        <f t="shared" si="123"/>
        <v>경북오대동</v>
      </c>
      <c r="H3618" s="33" t="s">
        <v>12491</v>
      </c>
    </row>
    <row r="3619" spans="1:8">
      <c r="A3619" s="33" t="s">
        <v>17445</v>
      </c>
      <c r="B3619" s="34" t="b">
        <v>1</v>
      </c>
      <c r="C3619" s="33">
        <f t="shared" si="124"/>
        <v>41</v>
      </c>
      <c r="D3619" s="33" t="s">
        <v>1747</v>
      </c>
      <c r="E3619" s="33" t="s">
        <v>17420</v>
      </c>
      <c r="F3619" s="33" t="s">
        <v>17446</v>
      </c>
      <c r="G3619" s="33" t="str">
        <f t="shared" si="123"/>
        <v>경북흥각동</v>
      </c>
      <c r="H3619" s="33" t="s">
        <v>12491</v>
      </c>
    </row>
    <row r="3620" spans="1:8">
      <c r="A3620" s="33" t="s">
        <v>17447</v>
      </c>
      <c r="B3620" s="34" t="b">
        <v>1</v>
      </c>
      <c r="C3620" s="33">
        <f t="shared" si="124"/>
        <v>41</v>
      </c>
      <c r="D3620" s="33" t="s">
        <v>1747</v>
      </c>
      <c r="E3620" s="33" t="s">
        <v>17420</v>
      </c>
      <c r="F3620" s="33" t="s">
        <v>17448</v>
      </c>
      <c r="G3620" s="33" t="str">
        <f t="shared" si="123"/>
        <v>경북거동동</v>
      </c>
      <c r="H3620" s="33" t="s">
        <v>12491</v>
      </c>
    </row>
    <row r="3621" spans="1:8">
      <c r="A3621" s="33" t="s">
        <v>17449</v>
      </c>
      <c r="B3621" s="34" t="b">
        <v>1</v>
      </c>
      <c r="C3621" s="33">
        <f t="shared" si="124"/>
        <v>41</v>
      </c>
      <c r="D3621" s="33" t="s">
        <v>1747</v>
      </c>
      <c r="E3621" s="33" t="s">
        <v>17420</v>
      </c>
      <c r="F3621" s="33" t="s">
        <v>17450</v>
      </c>
      <c r="G3621" s="33" t="str">
        <f t="shared" si="123"/>
        <v>경북인평동</v>
      </c>
      <c r="H3621" s="33" t="s">
        <v>12491</v>
      </c>
    </row>
    <row r="3622" spans="1:8">
      <c r="A3622" s="33" t="s">
        <v>17451</v>
      </c>
      <c r="B3622" s="34" t="b">
        <v>1</v>
      </c>
      <c r="C3622" s="33">
        <f t="shared" si="124"/>
        <v>41</v>
      </c>
      <c r="D3622" s="33" t="s">
        <v>1747</v>
      </c>
      <c r="E3622" s="33" t="s">
        <v>17420</v>
      </c>
      <c r="F3622" s="33" t="s">
        <v>17452</v>
      </c>
      <c r="G3622" s="33" t="str">
        <f t="shared" si="123"/>
        <v>경북서곡동</v>
      </c>
      <c r="H3622" s="33" t="s">
        <v>12491</v>
      </c>
    </row>
    <row r="3623" spans="1:8">
      <c r="A3623" s="33" t="s">
        <v>17453</v>
      </c>
      <c r="B3623" s="34" t="b">
        <v>1</v>
      </c>
      <c r="C3623" s="33">
        <f t="shared" si="124"/>
        <v>41</v>
      </c>
      <c r="D3623" s="33" t="s">
        <v>1747</v>
      </c>
      <c r="E3623" s="33" t="s">
        <v>17420</v>
      </c>
      <c r="F3623" s="33" t="s">
        <v>17454</v>
      </c>
      <c r="G3623" s="33" t="str">
        <f t="shared" si="123"/>
        <v>경북화개동</v>
      </c>
      <c r="H3623" s="33" t="s">
        <v>12491</v>
      </c>
    </row>
    <row r="3624" spans="1:8">
      <c r="A3624" s="33" t="s">
        <v>17455</v>
      </c>
      <c r="B3624" s="34" t="b">
        <v>1</v>
      </c>
      <c r="C3624" s="33">
        <f t="shared" si="124"/>
        <v>41</v>
      </c>
      <c r="D3624" s="33" t="s">
        <v>1747</v>
      </c>
      <c r="E3624" s="33" t="s">
        <v>17420</v>
      </c>
      <c r="F3624" s="33" t="s">
        <v>17456</v>
      </c>
      <c r="G3624" s="33" t="str">
        <f t="shared" si="123"/>
        <v>경북외답동</v>
      </c>
      <c r="H3624" s="33" t="s">
        <v>12491</v>
      </c>
    </row>
    <row r="3625" spans="1:8">
      <c r="A3625" s="33" t="s">
        <v>17457</v>
      </c>
      <c r="B3625" s="34" t="b">
        <v>1</v>
      </c>
      <c r="C3625" s="33">
        <f t="shared" si="124"/>
        <v>41</v>
      </c>
      <c r="D3625" s="33" t="s">
        <v>1747</v>
      </c>
      <c r="E3625" s="33" t="s">
        <v>17420</v>
      </c>
      <c r="F3625" s="33" t="s">
        <v>17458</v>
      </c>
      <c r="G3625" s="33" t="str">
        <f t="shared" si="123"/>
        <v>경북헌신동</v>
      </c>
      <c r="H3625" s="33" t="s">
        <v>12491</v>
      </c>
    </row>
    <row r="3626" spans="1:8">
      <c r="A3626" s="33" t="s">
        <v>17459</v>
      </c>
      <c r="B3626" s="34" t="b">
        <v>1</v>
      </c>
      <c r="C3626" s="33">
        <f t="shared" si="124"/>
        <v>41</v>
      </c>
      <c r="D3626" s="33" t="s">
        <v>1747</v>
      </c>
      <c r="E3626" s="33" t="s">
        <v>17420</v>
      </c>
      <c r="F3626" s="33" t="s">
        <v>17460</v>
      </c>
      <c r="G3626" s="33" t="str">
        <f t="shared" si="123"/>
        <v>경북병성동</v>
      </c>
      <c r="H3626" s="33" t="s">
        <v>12491</v>
      </c>
    </row>
    <row r="3627" spans="1:8">
      <c r="A3627" s="33" t="s">
        <v>17461</v>
      </c>
      <c r="B3627" s="34" t="b">
        <v>1</v>
      </c>
      <c r="C3627" s="33">
        <f t="shared" si="124"/>
        <v>41</v>
      </c>
      <c r="D3627" s="33" t="s">
        <v>1747</v>
      </c>
      <c r="E3627" s="33" t="s">
        <v>17420</v>
      </c>
      <c r="F3627" s="33" t="s">
        <v>12356</v>
      </c>
      <c r="G3627" s="33" t="str">
        <f t="shared" si="123"/>
        <v>경북도남동</v>
      </c>
      <c r="H3627" s="33" t="s">
        <v>12491</v>
      </c>
    </row>
    <row r="3628" spans="1:8">
      <c r="A3628" s="33" t="s">
        <v>17462</v>
      </c>
      <c r="B3628" s="34" t="b">
        <v>1</v>
      </c>
      <c r="C3628" s="33">
        <f t="shared" si="124"/>
        <v>41</v>
      </c>
      <c r="D3628" s="33" t="s">
        <v>1747</v>
      </c>
      <c r="E3628" s="33" t="s">
        <v>17420</v>
      </c>
      <c r="F3628" s="33" t="s">
        <v>17463</v>
      </c>
      <c r="G3628" s="33" t="str">
        <f t="shared" si="123"/>
        <v>경북낙상동</v>
      </c>
      <c r="H3628" s="33" t="s">
        <v>12491</v>
      </c>
    </row>
    <row r="3629" spans="1:8">
      <c r="A3629" s="33" t="s">
        <v>17464</v>
      </c>
      <c r="B3629" s="34" t="b">
        <v>1</v>
      </c>
      <c r="C3629" s="33">
        <f t="shared" si="124"/>
        <v>41</v>
      </c>
      <c r="D3629" s="33" t="s">
        <v>1747</v>
      </c>
      <c r="E3629" s="33" t="s">
        <v>17420</v>
      </c>
      <c r="F3629" s="33" t="s">
        <v>17465</v>
      </c>
      <c r="G3629" s="33" t="str">
        <f t="shared" si="123"/>
        <v>경북중덕동</v>
      </c>
      <c r="H3629" s="33" t="s">
        <v>12491</v>
      </c>
    </row>
    <row r="3630" spans="1:8">
      <c r="A3630" s="33" t="s">
        <v>17466</v>
      </c>
      <c r="B3630" s="34" t="b">
        <v>1</v>
      </c>
      <c r="C3630" s="33">
        <f t="shared" si="124"/>
        <v>41</v>
      </c>
      <c r="D3630" s="33" t="s">
        <v>1747</v>
      </c>
      <c r="E3630" s="33" t="s">
        <v>17420</v>
      </c>
      <c r="F3630" s="33" t="s">
        <v>17467</v>
      </c>
      <c r="G3630" s="33" t="str">
        <f t="shared" si="123"/>
        <v>경북초산동</v>
      </c>
      <c r="H3630" s="33" t="s">
        <v>12491</v>
      </c>
    </row>
    <row r="3631" spans="1:8">
      <c r="A3631" s="33" t="s">
        <v>17468</v>
      </c>
      <c r="B3631" s="34" t="b">
        <v>1</v>
      </c>
      <c r="C3631" s="33">
        <f t="shared" si="124"/>
        <v>41</v>
      </c>
      <c r="D3631" s="33" t="s">
        <v>1747</v>
      </c>
      <c r="E3631" s="33" t="s">
        <v>17420</v>
      </c>
      <c r="F3631" s="33" t="s">
        <v>15438</v>
      </c>
      <c r="G3631" s="33" t="str">
        <f t="shared" ref="G3631:G3694" si="125">D3631&amp;F3631</f>
        <v>경북화산동</v>
      </c>
      <c r="H3631" s="33" t="s">
        <v>12491</v>
      </c>
    </row>
    <row r="3632" spans="1:8">
      <c r="A3632" s="33" t="s">
        <v>17469</v>
      </c>
      <c r="B3632" s="34" t="b">
        <v>1</v>
      </c>
      <c r="C3632" s="33">
        <f t="shared" si="124"/>
        <v>41</v>
      </c>
      <c r="D3632" s="33" t="s">
        <v>1747</v>
      </c>
      <c r="E3632" s="33" t="s">
        <v>17420</v>
      </c>
      <c r="F3632" s="33" t="s">
        <v>12678</v>
      </c>
      <c r="G3632" s="33" t="str">
        <f t="shared" si="125"/>
        <v>경북계산동</v>
      </c>
      <c r="H3632" s="33" t="s">
        <v>12491</v>
      </c>
    </row>
    <row r="3633" spans="1:8">
      <c r="A3633" s="33" t="s">
        <v>17470</v>
      </c>
      <c r="B3633" s="34" t="b">
        <v>1</v>
      </c>
      <c r="C3633" s="33">
        <f t="shared" si="124"/>
        <v>41</v>
      </c>
      <c r="D3633" s="33" t="s">
        <v>1747</v>
      </c>
      <c r="E3633" s="33" t="s">
        <v>17420</v>
      </c>
      <c r="F3633" s="33" t="s">
        <v>17471</v>
      </c>
      <c r="G3633" s="33" t="str">
        <f t="shared" si="125"/>
        <v>경북부원동</v>
      </c>
      <c r="H3633" s="33" t="s">
        <v>12491</v>
      </c>
    </row>
    <row r="3634" spans="1:8">
      <c r="A3634" s="33" t="s">
        <v>17472</v>
      </c>
      <c r="B3634" s="34" t="b">
        <v>1</v>
      </c>
      <c r="C3634" s="33">
        <f t="shared" si="124"/>
        <v>41</v>
      </c>
      <c r="D3634" s="33" t="s">
        <v>1747</v>
      </c>
      <c r="E3634" s="33" t="s">
        <v>17420</v>
      </c>
      <c r="F3634" s="33" t="s">
        <v>12446</v>
      </c>
      <c r="G3634" s="33" t="str">
        <f t="shared" si="125"/>
        <v>경북죽전동</v>
      </c>
      <c r="H3634" s="33" t="s">
        <v>12491</v>
      </c>
    </row>
    <row r="3635" spans="1:8">
      <c r="A3635" s="33" t="s">
        <v>17473</v>
      </c>
      <c r="B3635" s="34" t="b">
        <v>1</v>
      </c>
      <c r="C3635" s="33">
        <f t="shared" si="124"/>
        <v>41</v>
      </c>
      <c r="D3635" s="33" t="s">
        <v>1747</v>
      </c>
      <c r="E3635" s="33" t="s">
        <v>17420</v>
      </c>
      <c r="F3635" s="33" t="s">
        <v>17474</v>
      </c>
      <c r="G3635" s="33" t="str">
        <f t="shared" si="125"/>
        <v>경북만산동</v>
      </c>
      <c r="H3635" s="33" t="s">
        <v>12491</v>
      </c>
    </row>
    <row r="3636" spans="1:8">
      <c r="A3636" s="33" t="s">
        <v>17475</v>
      </c>
      <c r="B3636" s="34" t="b">
        <v>1</v>
      </c>
      <c r="C3636" s="33">
        <f t="shared" si="124"/>
        <v>41</v>
      </c>
      <c r="D3636" s="33" t="s">
        <v>1747</v>
      </c>
      <c r="E3636" s="33" t="s">
        <v>17420</v>
      </c>
      <c r="F3636" s="33" t="s">
        <v>17476</v>
      </c>
      <c r="G3636" s="33" t="str">
        <f t="shared" si="125"/>
        <v>경북연원동</v>
      </c>
      <c r="H3636" s="33" t="s">
        <v>12491</v>
      </c>
    </row>
    <row r="3637" spans="1:8">
      <c r="A3637" s="33" t="s">
        <v>17477</v>
      </c>
      <c r="B3637" s="34" t="b">
        <v>1</v>
      </c>
      <c r="C3637" s="33">
        <f t="shared" si="124"/>
        <v>41</v>
      </c>
      <c r="D3637" s="33" t="s">
        <v>1747</v>
      </c>
      <c r="E3637" s="33" t="s">
        <v>17420</v>
      </c>
      <c r="F3637" s="33" t="s">
        <v>17478</v>
      </c>
      <c r="G3637" s="33" t="str">
        <f t="shared" si="125"/>
        <v>경북남장동</v>
      </c>
      <c r="H3637" s="33" t="s">
        <v>12491</v>
      </c>
    </row>
    <row r="3638" spans="1:8">
      <c r="A3638" s="33" t="s">
        <v>17479</v>
      </c>
      <c r="B3638" s="34" t="b">
        <v>1</v>
      </c>
      <c r="C3638" s="33">
        <f t="shared" si="124"/>
        <v>41</v>
      </c>
      <c r="D3638" s="33" t="s">
        <v>1747</v>
      </c>
      <c r="E3638" s="33" t="s">
        <v>17420</v>
      </c>
      <c r="F3638" s="33" t="s">
        <v>17480</v>
      </c>
      <c r="G3638" s="33" t="str">
        <f t="shared" si="125"/>
        <v>경북남적동</v>
      </c>
      <c r="H3638" s="33" t="s">
        <v>12491</v>
      </c>
    </row>
    <row r="3639" spans="1:8">
      <c r="A3639" s="33" t="s">
        <v>17481</v>
      </c>
      <c r="B3639" s="34" t="b">
        <v>1</v>
      </c>
      <c r="C3639" s="33">
        <f t="shared" si="124"/>
        <v>41</v>
      </c>
      <c r="D3639" s="33" t="s">
        <v>1747</v>
      </c>
      <c r="E3639" s="33" t="s">
        <v>17420</v>
      </c>
      <c r="F3639" s="33" t="s">
        <v>17482</v>
      </c>
      <c r="G3639" s="33" t="str">
        <f t="shared" si="125"/>
        <v>경북함창읍</v>
      </c>
      <c r="H3639" s="33" t="s">
        <v>12491</v>
      </c>
    </row>
    <row r="3640" spans="1:8">
      <c r="A3640" s="33" t="s">
        <v>17483</v>
      </c>
      <c r="B3640" s="34" t="b">
        <v>1</v>
      </c>
      <c r="C3640" s="33">
        <f t="shared" si="124"/>
        <v>41</v>
      </c>
      <c r="D3640" s="33" t="s">
        <v>1747</v>
      </c>
      <c r="E3640" s="33" t="s">
        <v>17420</v>
      </c>
      <c r="F3640" s="33" t="s">
        <v>17484</v>
      </c>
      <c r="G3640" s="33" t="str">
        <f t="shared" si="125"/>
        <v>경북중동면</v>
      </c>
      <c r="H3640" s="33" t="s">
        <v>12491</v>
      </c>
    </row>
    <row r="3641" spans="1:8">
      <c r="A3641" s="33" t="s">
        <v>17485</v>
      </c>
      <c r="B3641" s="34" t="b">
        <v>1</v>
      </c>
      <c r="C3641" s="33">
        <f t="shared" si="124"/>
        <v>41</v>
      </c>
      <c r="D3641" s="33" t="s">
        <v>1747</v>
      </c>
      <c r="E3641" s="33" t="s">
        <v>17420</v>
      </c>
      <c r="F3641" s="33" t="s">
        <v>17486</v>
      </c>
      <c r="G3641" s="33" t="str">
        <f t="shared" si="125"/>
        <v>경북사벌국면</v>
      </c>
      <c r="H3641" s="33" t="s">
        <v>12491</v>
      </c>
    </row>
    <row r="3642" spans="1:8">
      <c r="A3642" s="33" t="s">
        <v>17487</v>
      </c>
      <c r="B3642" s="34" t="b">
        <v>1</v>
      </c>
      <c r="C3642" s="33">
        <f t="shared" si="124"/>
        <v>41</v>
      </c>
      <c r="D3642" s="33" t="s">
        <v>1747</v>
      </c>
      <c r="E3642" s="33" t="s">
        <v>17420</v>
      </c>
      <c r="F3642" s="33" t="s">
        <v>17488</v>
      </c>
      <c r="G3642" s="33" t="str">
        <f t="shared" si="125"/>
        <v>경북낙동면</v>
      </c>
      <c r="H3642" s="33" t="s">
        <v>12491</v>
      </c>
    </row>
    <row r="3643" spans="1:8">
      <c r="A3643" s="33" t="s">
        <v>17489</v>
      </c>
      <c r="B3643" s="34" t="b">
        <v>1</v>
      </c>
      <c r="C3643" s="33">
        <f t="shared" si="124"/>
        <v>41</v>
      </c>
      <c r="D3643" s="33" t="s">
        <v>1747</v>
      </c>
      <c r="E3643" s="33" t="s">
        <v>17420</v>
      </c>
      <c r="F3643" s="33" t="s">
        <v>17490</v>
      </c>
      <c r="G3643" s="33" t="str">
        <f t="shared" si="125"/>
        <v>경북청리면</v>
      </c>
      <c r="H3643" s="33" t="s">
        <v>12491</v>
      </c>
    </row>
    <row r="3644" spans="1:8">
      <c r="A3644" s="33" t="s">
        <v>17491</v>
      </c>
      <c r="B3644" s="34" t="b">
        <v>1</v>
      </c>
      <c r="C3644" s="33">
        <f t="shared" si="124"/>
        <v>41</v>
      </c>
      <c r="D3644" s="33" t="s">
        <v>1747</v>
      </c>
      <c r="E3644" s="33" t="s">
        <v>17420</v>
      </c>
      <c r="F3644" s="33" t="s">
        <v>17492</v>
      </c>
      <c r="G3644" s="33" t="str">
        <f t="shared" si="125"/>
        <v>경북공성면</v>
      </c>
      <c r="H3644" s="33" t="s">
        <v>12491</v>
      </c>
    </row>
    <row r="3645" spans="1:8">
      <c r="A3645" s="33" t="s">
        <v>17493</v>
      </c>
      <c r="B3645" s="34" t="b">
        <v>1</v>
      </c>
      <c r="C3645" s="33">
        <f t="shared" si="124"/>
        <v>41</v>
      </c>
      <c r="D3645" s="33" t="s">
        <v>1747</v>
      </c>
      <c r="E3645" s="33" t="s">
        <v>17420</v>
      </c>
      <c r="F3645" s="33" t="s">
        <v>17494</v>
      </c>
      <c r="G3645" s="33" t="str">
        <f t="shared" si="125"/>
        <v>경북외남면</v>
      </c>
      <c r="H3645" s="33" t="s">
        <v>12491</v>
      </c>
    </row>
    <row r="3646" spans="1:8">
      <c r="A3646" s="33" t="s">
        <v>17495</v>
      </c>
      <c r="B3646" s="34" t="b">
        <v>1</v>
      </c>
      <c r="C3646" s="33">
        <f t="shared" si="124"/>
        <v>41</v>
      </c>
      <c r="D3646" s="33" t="s">
        <v>1747</v>
      </c>
      <c r="E3646" s="33" t="s">
        <v>17420</v>
      </c>
      <c r="F3646" s="33" t="s">
        <v>17496</v>
      </c>
      <c r="G3646" s="33" t="str">
        <f t="shared" si="125"/>
        <v>경북내서면</v>
      </c>
      <c r="H3646" s="33" t="s">
        <v>12491</v>
      </c>
    </row>
    <row r="3647" spans="1:8">
      <c r="A3647" s="33" t="s">
        <v>17497</v>
      </c>
      <c r="B3647" s="34" t="b">
        <v>1</v>
      </c>
      <c r="C3647" s="33">
        <f t="shared" si="124"/>
        <v>41</v>
      </c>
      <c r="D3647" s="33" t="s">
        <v>1747</v>
      </c>
      <c r="E3647" s="33" t="s">
        <v>17420</v>
      </c>
      <c r="F3647" s="33" t="s">
        <v>17498</v>
      </c>
      <c r="G3647" s="33" t="str">
        <f t="shared" si="125"/>
        <v>경북모동면</v>
      </c>
      <c r="H3647" s="33" t="s">
        <v>12491</v>
      </c>
    </row>
    <row r="3648" spans="1:8">
      <c r="A3648" s="33" t="s">
        <v>17499</v>
      </c>
      <c r="B3648" s="34" t="b">
        <v>1</v>
      </c>
      <c r="C3648" s="33">
        <f t="shared" si="124"/>
        <v>41</v>
      </c>
      <c r="D3648" s="33" t="s">
        <v>1747</v>
      </c>
      <c r="E3648" s="33" t="s">
        <v>17420</v>
      </c>
      <c r="F3648" s="33" t="s">
        <v>17500</v>
      </c>
      <c r="G3648" s="33" t="str">
        <f t="shared" si="125"/>
        <v>경북모서면</v>
      </c>
      <c r="H3648" s="33" t="s">
        <v>12491</v>
      </c>
    </row>
    <row r="3649" spans="1:8">
      <c r="A3649" s="33" t="s">
        <v>17501</v>
      </c>
      <c r="B3649" s="34" t="b">
        <v>1</v>
      </c>
      <c r="C3649" s="33">
        <f t="shared" si="124"/>
        <v>41</v>
      </c>
      <c r="D3649" s="33" t="s">
        <v>1747</v>
      </c>
      <c r="E3649" s="33" t="s">
        <v>17420</v>
      </c>
      <c r="F3649" s="33" t="s">
        <v>17502</v>
      </c>
      <c r="G3649" s="33" t="str">
        <f t="shared" si="125"/>
        <v>경북화동면</v>
      </c>
      <c r="H3649" s="33" t="s">
        <v>12491</v>
      </c>
    </row>
    <row r="3650" spans="1:8">
      <c r="A3650" s="33" t="s">
        <v>17503</v>
      </c>
      <c r="B3650" s="34" t="b">
        <v>1</v>
      </c>
      <c r="C3650" s="33">
        <f t="shared" ref="C3650:C3713" si="126">_xlfn.XLOOKUP(D3650,I:I,J:J)</f>
        <v>41</v>
      </c>
      <c r="D3650" s="33" t="s">
        <v>1747</v>
      </c>
      <c r="E3650" s="33" t="s">
        <v>17420</v>
      </c>
      <c r="F3650" s="33" t="s">
        <v>17504</v>
      </c>
      <c r="G3650" s="33" t="str">
        <f t="shared" si="125"/>
        <v>경북화서면</v>
      </c>
      <c r="H3650" s="33" t="s">
        <v>12491</v>
      </c>
    </row>
    <row r="3651" spans="1:8">
      <c r="A3651" s="33" t="s">
        <v>17505</v>
      </c>
      <c r="B3651" s="34" t="b">
        <v>1</v>
      </c>
      <c r="C3651" s="33">
        <f t="shared" si="126"/>
        <v>41</v>
      </c>
      <c r="D3651" s="33" t="s">
        <v>1747</v>
      </c>
      <c r="E3651" s="33" t="s">
        <v>17420</v>
      </c>
      <c r="F3651" s="33" t="s">
        <v>17406</v>
      </c>
      <c r="G3651" s="33" t="str">
        <f t="shared" si="125"/>
        <v>경북화북면</v>
      </c>
      <c r="H3651" s="33" t="s">
        <v>12491</v>
      </c>
    </row>
    <row r="3652" spans="1:8">
      <c r="A3652" s="33" t="s">
        <v>17506</v>
      </c>
      <c r="B3652" s="34" t="b">
        <v>1</v>
      </c>
      <c r="C3652" s="33">
        <f t="shared" si="126"/>
        <v>41</v>
      </c>
      <c r="D3652" s="33" t="s">
        <v>1747</v>
      </c>
      <c r="E3652" s="33" t="s">
        <v>17420</v>
      </c>
      <c r="F3652" s="33" t="s">
        <v>16412</v>
      </c>
      <c r="G3652" s="33" t="str">
        <f t="shared" si="125"/>
        <v>경북외서면</v>
      </c>
      <c r="H3652" s="33" t="s">
        <v>12491</v>
      </c>
    </row>
    <row r="3653" spans="1:8">
      <c r="A3653" s="33" t="s">
        <v>17507</v>
      </c>
      <c r="B3653" s="34" t="b">
        <v>1</v>
      </c>
      <c r="C3653" s="33">
        <f t="shared" si="126"/>
        <v>41</v>
      </c>
      <c r="D3653" s="33" t="s">
        <v>1747</v>
      </c>
      <c r="E3653" s="33" t="s">
        <v>17420</v>
      </c>
      <c r="F3653" s="33" t="s">
        <v>17508</v>
      </c>
      <c r="G3653" s="33" t="str">
        <f t="shared" si="125"/>
        <v>경북은척면</v>
      </c>
      <c r="H3653" s="33" t="s">
        <v>12491</v>
      </c>
    </row>
    <row r="3654" spans="1:8">
      <c r="A3654" s="33" t="s">
        <v>17509</v>
      </c>
      <c r="B3654" s="34" t="b">
        <v>1</v>
      </c>
      <c r="C3654" s="33">
        <f t="shared" si="126"/>
        <v>41</v>
      </c>
      <c r="D3654" s="33" t="s">
        <v>1747</v>
      </c>
      <c r="E3654" s="33" t="s">
        <v>17420</v>
      </c>
      <c r="F3654" s="33" t="s">
        <v>17510</v>
      </c>
      <c r="G3654" s="33" t="str">
        <f t="shared" si="125"/>
        <v>경북공검면</v>
      </c>
      <c r="H3654" s="33" t="s">
        <v>12491</v>
      </c>
    </row>
    <row r="3655" spans="1:8">
      <c r="A3655" s="33" t="s">
        <v>17511</v>
      </c>
      <c r="B3655" s="34" t="b">
        <v>1</v>
      </c>
      <c r="C3655" s="33">
        <f t="shared" si="126"/>
        <v>41</v>
      </c>
      <c r="D3655" s="33" t="s">
        <v>1747</v>
      </c>
      <c r="E3655" s="33" t="s">
        <v>17420</v>
      </c>
      <c r="F3655" s="33" t="s">
        <v>17512</v>
      </c>
      <c r="G3655" s="33" t="str">
        <f t="shared" si="125"/>
        <v>경북이안면</v>
      </c>
      <c r="H3655" s="33" t="s">
        <v>12491</v>
      </c>
    </row>
    <row r="3656" spans="1:8">
      <c r="A3656" s="33" t="s">
        <v>17513</v>
      </c>
      <c r="B3656" s="34" t="b">
        <v>1</v>
      </c>
      <c r="C3656" s="33">
        <f t="shared" si="126"/>
        <v>41</v>
      </c>
      <c r="D3656" s="33" t="s">
        <v>1747</v>
      </c>
      <c r="E3656" s="33" t="s">
        <v>17420</v>
      </c>
      <c r="F3656" s="33" t="s">
        <v>17408</v>
      </c>
      <c r="G3656" s="33" t="str">
        <f t="shared" si="125"/>
        <v>경북화남면</v>
      </c>
      <c r="H3656" s="33" t="s">
        <v>12491</v>
      </c>
    </row>
    <row r="3657" spans="1:8">
      <c r="A3657" s="33" t="s">
        <v>17514</v>
      </c>
      <c r="B3657" s="34" t="b">
        <v>1</v>
      </c>
      <c r="C3657" s="33">
        <f t="shared" si="126"/>
        <v>41</v>
      </c>
      <c r="D3657" s="33" t="s">
        <v>1747</v>
      </c>
      <c r="E3657" s="33" t="s">
        <v>17515</v>
      </c>
      <c r="F3657" s="33" t="s">
        <v>17516</v>
      </c>
      <c r="G3657" s="33" t="str">
        <f t="shared" si="125"/>
        <v>경북점촌동</v>
      </c>
      <c r="H3657" s="33" t="s">
        <v>12491</v>
      </c>
    </row>
    <row r="3658" spans="1:8">
      <c r="A3658" s="33" t="s">
        <v>17517</v>
      </c>
      <c r="B3658" s="34" t="b">
        <v>1</v>
      </c>
      <c r="C3658" s="33">
        <f t="shared" si="126"/>
        <v>41</v>
      </c>
      <c r="D3658" s="33" t="s">
        <v>1747</v>
      </c>
      <c r="E3658" s="33" t="s">
        <v>17515</v>
      </c>
      <c r="F3658" s="33" t="s">
        <v>17518</v>
      </c>
      <c r="G3658" s="33" t="str">
        <f t="shared" si="125"/>
        <v>경북영신동</v>
      </c>
      <c r="H3658" s="33" t="s">
        <v>12491</v>
      </c>
    </row>
    <row r="3659" spans="1:8">
      <c r="A3659" s="33" t="s">
        <v>17519</v>
      </c>
      <c r="B3659" s="34" t="b">
        <v>1</v>
      </c>
      <c r="C3659" s="33">
        <f t="shared" si="126"/>
        <v>41</v>
      </c>
      <c r="D3659" s="33" t="s">
        <v>1747</v>
      </c>
      <c r="E3659" s="33" t="s">
        <v>17515</v>
      </c>
      <c r="F3659" s="33" t="s">
        <v>17520</v>
      </c>
      <c r="G3659" s="33" t="str">
        <f t="shared" si="125"/>
        <v>경북흥덕동</v>
      </c>
      <c r="H3659" s="33" t="s">
        <v>12491</v>
      </c>
    </row>
    <row r="3660" spans="1:8">
      <c r="A3660" s="33" t="s">
        <v>17521</v>
      </c>
      <c r="B3660" s="34" t="b">
        <v>1</v>
      </c>
      <c r="C3660" s="33">
        <f t="shared" si="126"/>
        <v>41</v>
      </c>
      <c r="D3660" s="33" t="s">
        <v>1747</v>
      </c>
      <c r="E3660" s="33" t="s">
        <v>17515</v>
      </c>
      <c r="F3660" s="33" t="s">
        <v>17522</v>
      </c>
      <c r="G3660" s="33" t="str">
        <f t="shared" si="125"/>
        <v>경북우지동</v>
      </c>
      <c r="H3660" s="33" t="s">
        <v>12491</v>
      </c>
    </row>
    <row r="3661" spans="1:8">
      <c r="A3661" s="33" t="s">
        <v>17523</v>
      </c>
      <c r="B3661" s="34" t="b">
        <v>1</v>
      </c>
      <c r="C3661" s="33">
        <f t="shared" si="126"/>
        <v>41</v>
      </c>
      <c r="D3661" s="33" t="s">
        <v>1747</v>
      </c>
      <c r="E3661" s="33" t="s">
        <v>17515</v>
      </c>
      <c r="F3661" s="33" t="s">
        <v>11361</v>
      </c>
      <c r="G3661" s="33" t="str">
        <f t="shared" si="125"/>
        <v>경북창동</v>
      </c>
      <c r="H3661" s="33" t="s">
        <v>12491</v>
      </c>
    </row>
    <row r="3662" spans="1:8">
      <c r="A3662" s="33" t="s">
        <v>17524</v>
      </c>
      <c r="B3662" s="34" t="b">
        <v>1</v>
      </c>
      <c r="C3662" s="33">
        <f t="shared" si="126"/>
        <v>41</v>
      </c>
      <c r="D3662" s="33" t="s">
        <v>1747</v>
      </c>
      <c r="E3662" s="33" t="s">
        <v>17515</v>
      </c>
      <c r="F3662" s="33" t="s">
        <v>12239</v>
      </c>
      <c r="G3662" s="33" t="str">
        <f t="shared" si="125"/>
        <v>경북신기동</v>
      </c>
      <c r="H3662" s="33" t="s">
        <v>12491</v>
      </c>
    </row>
    <row r="3663" spans="1:8">
      <c r="A3663" s="33" t="s">
        <v>17525</v>
      </c>
      <c r="B3663" s="34" t="b">
        <v>1</v>
      </c>
      <c r="C3663" s="33">
        <f t="shared" si="126"/>
        <v>41</v>
      </c>
      <c r="D3663" s="33" t="s">
        <v>1747</v>
      </c>
      <c r="E3663" s="33" t="s">
        <v>17515</v>
      </c>
      <c r="F3663" s="33" t="s">
        <v>17526</v>
      </c>
      <c r="G3663" s="33" t="str">
        <f t="shared" si="125"/>
        <v>경북불정동</v>
      </c>
      <c r="H3663" s="33" t="s">
        <v>12491</v>
      </c>
    </row>
    <row r="3664" spans="1:8">
      <c r="A3664" s="33" t="s">
        <v>17527</v>
      </c>
      <c r="B3664" s="34" t="b">
        <v>1</v>
      </c>
      <c r="C3664" s="33">
        <f t="shared" si="126"/>
        <v>41</v>
      </c>
      <c r="D3664" s="33" t="s">
        <v>1747</v>
      </c>
      <c r="E3664" s="33" t="s">
        <v>17515</v>
      </c>
      <c r="F3664" s="33" t="s">
        <v>13482</v>
      </c>
      <c r="G3664" s="33" t="str">
        <f t="shared" si="125"/>
        <v>경북유곡동</v>
      </c>
      <c r="H3664" s="33" t="s">
        <v>12491</v>
      </c>
    </row>
    <row r="3665" spans="1:8">
      <c r="A3665" s="33" t="s">
        <v>17528</v>
      </c>
      <c r="B3665" s="34" t="b">
        <v>1</v>
      </c>
      <c r="C3665" s="33">
        <f t="shared" si="126"/>
        <v>41</v>
      </c>
      <c r="D3665" s="33" t="s">
        <v>1747</v>
      </c>
      <c r="E3665" s="33" t="s">
        <v>17515</v>
      </c>
      <c r="F3665" s="33" t="s">
        <v>10849</v>
      </c>
      <c r="G3665" s="33" t="str">
        <f t="shared" si="125"/>
        <v>경북공평동</v>
      </c>
      <c r="H3665" s="33" t="s">
        <v>12491</v>
      </c>
    </row>
    <row r="3666" spans="1:8">
      <c r="A3666" s="33" t="s">
        <v>17529</v>
      </c>
      <c r="B3666" s="34" t="b">
        <v>1</v>
      </c>
      <c r="C3666" s="33">
        <f t="shared" si="126"/>
        <v>41</v>
      </c>
      <c r="D3666" s="33" t="s">
        <v>1747</v>
      </c>
      <c r="E3666" s="33" t="s">
        <v>17515</v>
      </c>
      <c r="F3666" s="33" t="s">
        <v>17530</v>
      </c>
      <c r="G3666" s="33" t="str">
        <f t="shared" si="125"/>
        <v>경북모전동</v>
      </c>
      <c r="H3666" s="33" t="s">
        <v>12491</v>
      </c>
    </row>
    <row r="3667" spans="1:8">
      <c r="A3667" s="33" t="s">
        <v>17531</v>
      </c>
      <c r="B3667" s="34" t="b">
        <v>1</v>
      </c>
      <c r="C3667" s="33">
        <f t="shared" si="126"/>
        <v>41</v>
      </c>
      <c r="D3667" s="33" t="s">
        <v>1747</v>
      </c>
      <c r="E3667" s="33" t="s">
        <v>17515</v>
      </c>
      <c r="F3667" s="33" t="s">
        <v>17532</v>
      </c>
      <c r="G3667" s="33" t="str">
        <f t="shared" si="125"/>
        <v>경북윤직동</v>
      </c>
      <c r="H3667" s="33" t="s">
        <v>12491</v>
      </c>
    </row>
    <row r="3668" spans="1:8">
      <c r="A3668" s="33" t="s">
        <v>17533</v>
      </c>
      <c r="B3668" s="34" t="b">
        <v>1</v>
      </c>
      <c r="C3668" s="33">
        <f t="shared" si="126"/>
        <v>41</v>
      </c>
      <c r="D3668" s="33" t="s">
        <v>1747</v>
      </c>
      <c r="E3668" s="33" t="s">
        <v>17515</v>
      </c>
      <c r="F3668" s="33" t="s">
        <v>17534</v>
      </c>
      <c r="G3668" s="33" t="str">
        <f t="shared" si="125"/>
        <v>경북문경읍</v>
      </c>
      <c r="H3668" s="33" t="s">
        <v>12491</v>
      </c>
    </row>
    <row r="3669" spans="1:8">
      <c r="A3669" s="33" t="s">
        <v>17535</v>
      </c>
      <c r="B3669" s="34" t="b">
        <v>1</v>
      </c>
      <c r="C3669" s="33">
        <f t="shared" si="126"/>
        <v>41</v>
      </c>
      <c r="D3669" s="33" t="s">
        <v>1747</v>
      </c>
      <c r="E3669" s="33" t="s">
        <v>17515</v>
      </c>
      <c r="F3669" s="33" t="s">
        <v>17536</v>
      </c>
      <c r="G3669" s="33" t="str">
        <f t="shared" si="125"/>
        <v>경북가은읍</v>
      </c>
      <c r="H3669" s="33" t="s">
        <v>12491</v>
      </c>
    </row>
    <row r="3670" spans="1:8">
      <c r="A3670" s="33" t="s">
        <v>17537</v>
      </c>
      <c r="B3670" s="34" t="b">
        <v>1</v>
      </c>
      <c r="C3670" s="33">
        <f t="shared" si="126"/>
        <v>41</v>
      </c>
      <c r="D3670" s="33" t="s">
        <v>1747</v>
      </c>
      <c r="E3670" s="33" t="s">
        <v>17515</v>
      </c>
      <c r="F3670" s="33" t="s">
        <v>17538</v>
      </c>
      <c r="G3670" s="33" t="str">
        <f t="shared" si="125"/>
        <v>경북영순면</v>
      </c>
      <c r="H3670" s="33" t="s">
        <v>12491</v>
      </c>
    </row>
    <row r="3671" spans="1:8">
      <c r="A3671" s="33" t="s">
        <v>17539</v>
      </c>
      <c r="B3671" s="34" t="b">
        <v>1</v>
      </c>
      <c r="C3671" s="33">
        <f t="shared" si="126"/>
        <v>41</v>
      </c>
      <c r="D3671" s="33" t="s">
        <v>1747</v>
      </c>
      <c r="E3671" s="33" t="s">
        <v>17515</v>
      </c>
      <c r="F3671" s="33" t="s">
        <v>17540</v>
      </c>
      <c r="G3671" s="33" t="str">
        <f t="shared" si="125"/>
        <v>경북산양면</v>
      </c>
      <c r="H3671" s="33" t="s">
        <v>12491</v>
      </c>
    </row>
    <row r="3672" spans="1:8">
      <c r="A3672" s="33" t="s">
        <v>17541</v>
      </c>
      <c r="B3672" s="34" t="b">
        <v>1</v>
      </c>
      <c r="C3672" s="33">
        <f t="shared" si="126"/>
        <v>41</v>
      </c>
      <c r="D3672" s="33" t="s">
        <v>1747</v>
      </c>
      <c r="E3672" s="33" t="s">
        <v>17515</v>
      </c>
      <c r="F3672" s="33" t="s">
        <v>17542</v>
      </c>
      <c r="G3672" s="33" t="str">
        <f t="shared" si="125"/>
        <v>경북호계면</v>
      </c>
      <c r="H3672" s="33" t="s">
        <v>12491</v>
      </c>
    </row>
    <row r="3673" spans="1:8">
      <c r="A3673" s="33" t="s">
        <v>17543</v>
      </c>
      <c r="B3673" s="34" t="b">
        <v>1</v>
      </c>
      <c r="C3673" s="33">
        <f t="shared" si="126"/>
        <v>41</v>
      </c>
      <c r="D3673" s="33" t="s">
        <v>1747</v>
      </c>
      <c r="E3673" s="33" t="s">
        <v>17515</v>
      </c>
      <c r="F3673" s="33" t="s">
        <v>15133</v>
      </c>
      <c r="G3673" s="33" t="str">
        <f t="shared" si="125"/>
        <v>경북산북면</v>
      </c>
      <c r="H3673" s="33" t="s">
        <v>12491</v>
      </c>
    </row>
    <row r="3674" spans="1:8">
      <c r="A3674" s="33" t="s">
        <v>17544</v>
      </c>
      <c r="B3674" s="34" t="b">
        <v>1</v>
      </c>
      <c r="C3674" s="33">
        <f t="shared" si="126"/>
        <v>41</v>
      </c>
      <c r="D3674" s="33" t="s">
        <v>1747</v>
      </c>
      <c r="E3674" s="33" t="s">
        <v>17515</v>
      </c>
      <c r="F3674" s="33" t="s">
        <v>17545</v>
      </c>
      <c r="G3674" s="33" t="str">
        <f t="shared" si="125"/>
        <v>경북동로면</v>
      </c>
      <c r="H3674" s="33" t="s">
        <v>12491</v>
      </c>
    </row>
    <row r="3675" spans="1:8">
      <c r="A3675" s="33" t="s">
        <v>17546</v>
      </c>
      <c r="B3675" s="34" t="b">
        <v>1</v>
      </c>
      <c r="C3675" s="33">
        <f t="shared" si="126"/>
        <v>41</v>
      </c>
      <c r="D3675" s="33" t="s">
        <v>1747</v>
      </c>
      <c r="E3675" s="33" t="s">
        <v>17515</v>
      </c>
      <c r="F3675" s="33" t="s">
        <v>17547</v>
      </c>
      <c r="G3675" s="33" t="str">
        <f t="shared" si="125"/>
        <v>경북마성면</v>
      </c>
      <c r="H3675" s="33" t="s">
        <v>12491</v>
      </c>
    </row>
    <row r="3676" spans="1:8">
      <c r="A3676" s="33" t="s">
        <v>17548</v>
      </c>
      <c r="B3676" s="34" t="b">
        <v>1</v>
      </c>
      <c r="C3676" s="33">
        <f t="shared" si="126"/>
        <v>41</v>
      </c>
      <c r="D3676" s="33" t="s">
        <v>1747</v>
      </c>
      <c r="E3676" s="33" t="s">
        <v>17515</v>
      </c>
      <c r="F3676" s="33" t="s">
        <v>17549</v>
      </c>
      <c r="G3676" s="33" t="str">
        <f t="shared" si="125"/>
        <v>경북농암면</v>
      </c>
      <c r="H3676" s="33" t="s">
        <v>12491</v>
      </c>
    </row>
    <row r="3677" spans="1:8">
      <c r="A3677" s="33" t="s">
        <v>17550</v>
      </c>
      <c r="B3677" s="34" t="b">
        <v>1</v>
      </c>
      <c r="C3677" s="33">
        <f t="shared" si="126"/>
        <v>41</v>
      </c>
      <c r="D3677" s="33" t="s">
        <v>1747</v>
      </c>
      <c r="E3677" s="33" t="s">
        <v>6504</v>
      </c>
      <c r="F3677" s="33" t="s">
        <v>17551</v>
      </c>
      <c r="G3677" s="33" t="str">
        <f t="shared" si="125"/>
        <v>경북삼남동</v>
      </c>
      <c r="H3677" s="33" t="s">
        <v>10781</v>
      </c>
    </row>
    <row r="3678" spans="1:8">
      <c r="A3678" s="33" t="s">
        <v>17552</v>
      </c>
      <c r="B3678" s="34" t="b">
        <v>1</v>
      </c>
      <c r="C3678" s="33">
        <f t="shared" si="126"/>
        <v>41</v>
      </c>
      <c r="D3678" s="33" t="s">
        <v>1747</v>
      </c>
      <c r="E3678" s="33" t="s">
        <v>6504</v>
      </c>
      <c r="F3678" s="33" t="s">
        <v>17553</v>
      </c>
      <c r="G3678" s="33" t="str">
        <f t="shared" si="125"/>
        <v>경북삼북동</v>
      </c>
      <c r="H3678" s="33" t="s">
        <v>10781</v>
      </c>
    </row>
    <row r="3679" spans="1:8">
      <c r="A3679" s="33" t="s">
        <v>17554</v>
      </c>
      <c r="B3679" s="34" t="b">
        <v>1</v>
      </c>
      <c r="C3679" s="33">
        <f t="shared" si="126"/>
        <v>41</v>
      </c>
      <c r="D3679" s="33" t="s">
        <v>1747</v>
      </c>
      <c r="E3679" s="33" t="s">
        <v>6504</v>
      </c>
      <c r="F3679" s="33" t="s">
        <v>17555</v>
      </c>
      <c r="G3679" s="33" t="str">
        <f t="shared" si="125"/>
        <v>경북서상동</v>
      </c>
      <c r="H3679" s="33" t="s">
        <v>10781</v>
      </c>
    </row>
    <row r="3680" spans="1:8">
      <c r="A3680" s="33" t="s">
        <v>17556</v>
      </c>
      <c r="B3680" s="34" t="b">
        <v>1</v>
      </c>
      <c r="C3680" s="33">
        <f t="shared" si="126"/>
        <v>41</v>
      </c>
      <c r="D3680" s="33" t="s">
        <v>1747</v>
      </c>
      <c r="E3680" s="33" t="s">
        <v>6504</v>
      </c>
      <c r="F3680" s="33" t="s">
        <v>10784</v>
      </c>
      <c r="G3680" s="33" t="str">
        <f t="shared" si="125"/>
        <v>경북신교동</v>
      </c>
      <c r="H3680" s="33" t="s">
        <v>10781</v>
      </c>
    </row>
    <row r="3681" spans="1:8">
      <c r="A3681" s="33" t="s">
        <v>17557</v>
      </c>
      <c r="B3681" s="34" t="b">
        <v>1</v>
      </c>
      <c r="C3681" s="33">
        <f t="shared" si="126"/>
        <v>41</v>
      </c>
      <c r="D3681" s="33" t="s">
        <v>1747</v>
      </c>
      <c r="E3681" s="33" t="s">
        <v>6504</v>
      </c>
      <c r="F3681" s="33" t="s">
        <v>17558</v>
      </c>
      <c r="G3681" s="33" t="str">
        <f t="shared" si="125"/>
        <v>경북상방동</v>
      </c>
      <c r="H3681" s="33" t="s">
        <v>10781</v>
      </c>
    </row>
    <row r="3682" spans="1:8">
      <c r="A3682" s="33" t="s">
        <v>17559</v>
      </c>
      <c r="B3682" s="34" t="b">
        <v>1</v>
      </c>
      <c r="C3682" s="33">
        <f t="shared" si="126"/>
        <v>41</v>
      </c>
      <c r="D3682" s="33" t="s">
        <v>1747</v>
      </c>
      <c r="E3682" s="33" t="s">
        <v>6504</v>
      </c>
      <c r="F3682" s="33" t="s">
        <v>17560</v>
      </c>
      <c r="G3682" s="33" t="str">
        <f t="shared" si="125"/>
        <v>경북백천동</v>
      </c>
      <c r="H3682" s="33" t="s">
        <v>10781</v>
      </c>
    </row>
    <row r="3683" spans="1:8">
      <c r="A3683" s="33" t="s">
        <v>17561</v>
      </c>
      <c r="B3683" s="34" t="b">
        <v>1</v>
      </c>
      <c r="C3683" s="33">
        <f t="shared" si="126"/>
        <v>41</v>
      </c>
      <c r="D3683" s="33" t="s">
        <v>1747</v>
      </c>
      <c r="E3683" s="33" t="s">
        <v>6504</v>
      </c>
      <c r="F3683" s="33" t="s">
        <v>17562</v>
      </c>
      <c r="G3683" s="33" t="str">
        <f t="shared" si="125"/>
        <v>경북옥곡동</v>
      </c>
      <c r="H3683" s="33" t="s">
        <v>10781</v>
      </c>
    </row>
    <row r="3684" spans="1:8">
      <c r="A3684" s="33" t="s">
        <v>17563</v>
      </c>
      <c r="B3684" s="34" t="b">
        <v>1</v>
      </c>
      <c r="C3684" s="33">
        <f t="shared" si="126"/>
        <v>41</v>
      </c>
      <c r="D3684" s="33" t="s">
        <v>1747</v>
      </c>
      <c r="E3684" s="33" t="s">
        <v>6504</v>
      </c>
      <c r="F3684" s="33" t="s">
        <v>13268</v>
      </c>
      <c r="G3684" s="33" t="str">
        <f t="shared" si="125"/>
        <v>경북사정동</v>
      </c>
      <c r="H3684" s="33" t="s">
        <v>10781</v>
      </c>
    </row>
    <row r="3685" spans="1:8">
      <c r="A3685" s="33" t="s">
        <v>17564</v>
      </c>
      <c r="B3685" s="34" t="b">
        <v>1</v>
      </c>
      <c r="C3685" s="33">
        <f t="shared" si="126"/>
        <v>41</v>
      </c>
      <c r="D3685" s="33" t="s">
        <v>1747</v>
      </c>
      <c r="E3685" s="33" t="s">
        <v>6504</v>
      </c>
      <c r="F3685" s="33" t="s">
        <v>14815</v>
      </c>
      <c r="G3685" s="33" t="str">
        <f t="shared" si="125"/>
        <v>경북옥산동</v>
      </c>
      <c r="H3685" s="33" t="s">
        <v>10781</v>
      </c>
    </row>
    <row r="3686" spans="1:8">
      <c r="A3686" s="33" t="s">
        <v>17565</v>
      </c>
      <c r="B3686" s="34" t="b">
        <v>1</v>
      </c>
      <c r="C3686" s="33">
        <f t="shared" si="126"/>
        <v>41</v>
      </c>
      <c r="D3686" s="33" t="s">
        <v>1747</v>
      </c>
      <c r="E3686" s="33" t="s">
        <v>6504</v>
      </c>
      <c r="F3686" s="33" t="s">
        <v>12588</v>
      </c>
      <c r="G3686" s="33" t="str">
        <f t="shared" si="125"/>
        <v>경북중산동</v>
      </c>
      <c r="H3686" s="33" t="s">
        <v>10781</v>
      </c>
    </row>
    <row r="3687" spans="1:8">
      <c r="A3687" s="33" t="s">
        <v>17566</v>
      </c>
      <c r="B3687" s="34" t="b">
        <v>1</v>
      </c>
      <c r="C3687" s="33">
        <f t="shared" si="126"/>
        <v>41</v>
      </c>
      <c r="D3687" s="33" t="s">
        <v>1747</v>
      </c>
      <c r="E3687" s="33" t="s">
        <v>6504</v>
      </c>
      <c r="F3687" s="33" t="s">
        <v>17567</v>
      </c>
      <c r="G3687" s="33" t="str">
        <f t="shared" si="125"/>
        <v>경북정평동</v>
      </c>
      <c r="H3687" s="33" t="s">
        <v>10781</v>
      </c>
    </row>
    <row r="3688" spans="1:8">
      <c r="A3688" s="33" t="s">
        <v>17568</v>
      </c>
      <c r="B3688" s="34" t="b">
        <v>1</v>
      </c>
      <c r="C3688" s="33">
        <f t="shared" si="126"/>
        <v>41</v>
      </c>
      <c r="D3688" s="33" t="s">
        <v>1747</v>
      </c>
      <c r="E3688" s="33" t="s">
        <v>6504</v>
      </c>
      <c r="F3688" s="33" t="s">
        <v>17569</v>
      </c>
      <c r="G3688" s="33" t="str">
        <f t="shared" si="125"/>
        <v>경북대평동</v>
      </c>
      <c r="H3688" s="33" t="s">
        <v>10781</v>
      </c>
    </row>
    <row r="3689" spans="1:8">
      <c r="A3689" s="33" t="s">
        <v>17570</v>
      </c>
      <c r="B3689" s="34" t="b">
        <v>1</v>
      </c>
      <c r="C3689" s="33">
        <f t="shared" si="126"/>
        <v>41</v>
      </c>
      <c r="D3689" s="33" t="s">
        <v>1747</v>
      </c>
      <c r="E3689" s="33" t="s">
        <v>6504</v>
      </c>
      <c r="F3689" s="33" t="s">
        <v>13335</v>
      </c>
      <c r="G3689" s="33" t="str">
        <f t="shared" si="125"/>
        <v>경북대정동</v>
      </c>
      <c r="H3689" s="33" t="s">
        <v>10781</v>
      </c>
    </row>
    <row r="3690" spans="1:8">
      <c r="A3690" s="33" t="s">
        <v>17571</v>
      </c>
      <c r="B3690" s="34" t="b">
        <v>1</v>
      </c>
      <c r="C3690" s="33">
        <f t="shared" si="126"/>
        <v>41</v>
      </c>
      <c r="D3690" s="33" t="s">
        <v>1747</v>
      </c>
      <c r="E3690" s="33" t="s">
        <v>6504</v>
      </c>
      <c r="F3690" s="33" t="s">
        <v>17572</v>
      </c>
      <c r="G3690" s="33" t="str">
        <f t="shared" si="125"/>
        <v>경북임당동</v>
      </c>
      <c r="H3690" s="33" t="s">
        <v>10781</v>
      </c>
    </row>
    <row r="3691" spans="1:8">
      <c r="A3691" s="33" t="s">
        <v>17573</v>
      </c>
      <c r="B3691" s="34" t="b">
        <v>1</v>
      </c>
      <c r="C3691" s="33">
        <f t="shared" si="126"/>
        <v>41</v>
      </c>
      <c r="D3691" s="33" t="s">
        <v>1747</v>
      </c>
      <c r="E3691" s="33" t="s">
        <v>6504</v>
      </c>
      <c r="F3691" s="33" t="s">
        <v>13178</v>
      </c>
      <c r="G3691" s="33" t="str">
        <f t="shared" si="125"/>
        <v>경북대동</v>
      </c>
      <c r="H3691" s="33" t="s">
        <v>10781</v>
      </c>
    </row>
    <row r="3692" spans="1:8">
      <c r="A3692" s="33" t="s">
        <v>17574</v>
      </c>
      <c r="B3692" s="34" t="b">
        <v>1</v>
      </c>
      <c r="C3692" s="33">
        <f t="shared" si="126"/>
        <v>41</v>
      </c>
      <c r="D3692" s="33" t="s">
        <v>1747</v>
      </c>
      <c r="E3692" s="33" t="s">
        <v>6504</v>
      </c>
      <c r="F3692" s="33" t="s">
        <v>17575</v>
      </c>
      <c r="G3692" s="33" t="str">
        <f t="shared" si="125"/>
        <v>경북계양동</v>
      </c>
      <c r="H3692" s="33" t="s">
        <v>10781</v>
      </c>
    </row>
    <row r="3693" spans="1:8">
      <c r="A3693" s="33" t="s">
        <v>17576</v>
      </c>
      <c r="B3693" s="34" t="b">
        <v>1</v>
      </c>
      <c r="C3693" s="33">
        <f t="shared" si="126"/>
        <v>41</v>
      </c>
      <c r="D3693" s="33" t="s">
        <v>1747</v>
      </c>
      <c r="E3693" s="33" t="s">
        <v>6504</v>
      </c>
      <c r="F3693" s="33" t="s">
        <v>17577</v>
      </c>
      <c r="G3693" s="33" t="str">
        <f t="shared" si="125"/>
        <v>경북중방동</v>
      </c>
      <c r="H3693" s="33" t="s">
        <v>10781</v>
      </c>
    </row>
    <row r="3694" spans="1:8">
      <c r="A3694" s="33" t="s">
        <v>17578</v>
      </c>
      <c r="B3694" s="34" t="b">
        <v>1</v>
      </c>
      <c r="C3694" s="33">
        <f t="shared" si="126"/>
        <v>41</v>
      </c>
      <c r="D3694" s="33" t="s">
        <v>1747</v>
      </c>
      <c r="E3694" s="33" t="s">
        <v>6504</v>
      </c>
      <c r="F3694" s="33" t="s">
        <v>17579</v>
      </c>
      <c r="G3694" s="33" t="str">
        <f t="shared" si="125"/>
        <v>경북조영동</v>
      </c>
      <c r="H3694" s="33" t="s">
        <v>10781</v>
      </c>
    </row>
    <row r="3695" spans="1:8">
      <c r="A3695" s="33" t="s">
        <v>17580</v>
      </c>
      <c r="B3695" s="34" t="b">
        <v>1</v>
      </c>
      <c r="C3695" s="33">
        <f t="shared" si="126"/>
        <v>41</v>
      </c>
      <c r="D3695" s="33" t="s">
        <v>1747</v>
      </c>
      <c r="E3695" s="33" t="s">
        <v>6504</v>
      </c>
      <c r="F3695" s="33" t="s">
        <v>15002</v>
      </c>
      <c r="G3695" s="33" t="str">
        <f t="shared" ref="G3695:G3758" si="127">D3695&amp;F3695</f>
        <v>경북남방동</v>
      </c>
      <c r="H3695" s="33" t="s">
        <v>10781</v>
      </c>
    </row>
    <row r="3696" spans="1:8">
      <c r="A3696" s="33" t="s">
        <v>17581</v>
      </c>
      <c r="B3696" s="34" t="b">
        <v>1</v>
      </c>
      <c r="C3696" s="33">
        <f t="shared" si="126"/>
        <v>41</v>
      </c>
      <c r="D3696" s="33" t="s">
        <v>1747</v>
      </c>
      <c r="E3696" s="33" t="s">
        <v>6504</v>
      </c>
      <c r="F3696" s="33" t="s">
        <v>12283</v>
      </c>
      <c r="G3696" s="33" t="str">
        <f t="shared" si="127"/>
        <v>경북내동</v>
      </c>
      <c r="H3696" s="33" t="s">
        <v>10781</v>
      </c>
    </row>
    <row r="3697" spans="1:8">
      <c r="A3697" s="33" t="s">
        <v>17582</v>
      </c>
      <c r="B3697" s="34" t="b">
        <v>1</v>
      </c>
      <c r="C3697" s="33">
        <f t="shared" si="126"/>
        <v>41</v>
      </c>
      <c r="D3697" s="33" t="s">
        <v>1747</v>
      </c>
      <c r="E3697" s="33" t="s">
        <v>6504</v>
      </c>
      <c r="F3697" s="33" t="s">
        <v>13508</v>
      </c>
      <c r="G3697" s="33" t="str">
        <f t="shared" si="127"/>
        <v>경북여천동</v>
      </c>
      <c r="H3697" s="33" t="s">
        <v>10781</v>
      </c>
    </row>
    <row r="3698" spans="1:8">
      <c r="A3698" s="33" t="s">
        <v>17583</v>
      </c>
      <c r="B3698" s="34" t="b">
        <v>1</v>
      </c>
      <c r="C3698" s="33">
        <f t="shared" si="126"/>
        <v>41</v>
      </c>
      <c r="D3698" s="33" t="s">
        <v>1747</v>
      </c>
      <c r="E3698" s="33" t="s">
        <v>6504</v>
      </c>
      <c r="F3698" s="33" t="s">
        <v>13482</v>
      </c>
      <c r="G3698" s="33" t="str">
        <f t="shared" si="127"/>
        <v>경북유곡동</v>
      </c>
      <c r="H3698" s="33" t="s">
        <v>10781</v>
      </c>
    </row>
    <row r="3699" spans="1:8">
      <c r="A3699" s="33" t="s">
        <v>17584</v>
      </c>
      <c r="B3699" s="34" t="b">
        <v>1</v>
      </c>
      <c r="C3699" s="33">
        <f t="shared" si="126"/>
        <v>41</v>
      </c>
      <c r="D3699" s="33" t="s">
        <v>1747</v>
      </c>
      <c r="E3699" s="33" t="s">
        <v>6504</v>
      </c>
      <c r="F3699" s="33" t="s">
        <v>11687</v>
      </c>
      <c r="G3699" s="33" t="str">
        <f t="shared" si="127"/>
        <v>경북신천동</v>
      </c>
      <c r="H3699" s="33" t="s">
        <v>10781</v>
      </c>
    </row>
    <row r="3700" spans="1:8">
      <c r="A3700" s="33" t="s">
        <v>17585</v>
      </c>
      <c r="B3700" s="34" t="b">
        <v>1</v>
      </c>
      <c r="C3700" s="33">
        <f t="shared" si="126"/>
        <v>41</v>
      </c>
      <c r="D3700" s="33" t="s">
        <v>1747</v>
      </c>
      <c r="E3700" s="33" t="s">
        <v>6504</v>
      </c>
      <c r="F3700" s="33" t="s">
        <v>17516</v>
      </c>
      <c r="G3700" s="33" t="str">
        <f t="shared" si="127"/>
        <v>경북점촌동</v>
      </c>
      <c r="H3700" s="33" t="s">
        <v>10781</v>
      </c>
    </row>
    <row r="3701" spans="1:8">
      <c r="A3701" s="33" t="s">
        <v>17586</v>
      </c>
      <c r="B3701" s="34" t="b">
        <v>1</v>
      </c>
      <c r="C3701" s="33">
        <f t="shared" si="126"/>
        <v>41</v>
      </c>
      <c r="D3701" s="33" t="s">
        <v>1747</v>
      </c>
      <c r="E3701" s="33" t="s">
        <v>6504</v>
      </c>
      <c r="F3701" s="33" t="s">
        <v>16456</v>
      </c>
      <c r="G3701" s="33" t="str">
        <f t="shared" si="127"/>
        <v>경북평산동</v>
      </c>
      <c r="H3701" s="33" t="s">
        <v>10781</v>
      </c>
    </row>
    <row r="3702" spans="1:8">
      <c r="A3702" s="33" t="s">
        <v>17587</v>
      </c>
      <c r="B3702" s="34" t="b">
        <v>1</v>
      </c>
      <c r="C3702" s="33">
        <f t="shared" si="126"/>
        <v>41</v>
      </c>
      <c r="D3702" s="33" t="s">
        <v>1747</v>
      </c>
      <c r="E3702" s="33" t="s">
        <v>6504</v>
      </c>
      <c r="F3702" s="33" t="s">
        <v>12545</v>
      </c>
      <c r="G3702" s="33" t="str">
        <f t="shared" si="127"/>
        <v>경북사동</v>
      </c>
      <c r="H3702" s="33" t="s">
        <v>10781</v>
      </c>
    </row>
    <row r="3703" spans="1:8">
      <c r="A3703" s="33" t="s">
        <v>17588</v>
      </c>
      <c r="B3703" s="34" t="b">
        <v>1</v>
      </c>
      <c r="C3703" s="33">
        <f t="shared" si="126"/>
        <v>41</v>
      </c>
      <c r="D3703" s="33" t="s">
        <v>1747</v>
      </c>
      <c r="E3703" s="33" t="s">
        <v>6504</v>
      </c>
      <c r="F3703" s="33" t="s">
        <v>17589</v>
      </c>
      <c r="G3703" s="33" t="str">
        <f t="shared" si="127"/>
        <v>경북삼풍동</v>
      </c>
      <c r="H3703" s="33" t="s">
        <v>10781</v>
      </c>
    </row>
    <row r="3704" spans="1:8">
      <c r="A3704" s="33" t="s">
        <v>17590</v>
      </c>
      <c r="B3704" s="34" t="b">
        <v>1</v>
      </c>
      <c r="C3704" s="33">
        <f t="shared" si="126"/>
        <v>41</v>
      </c>
      <c r="D3704" s="33" t="s">
        <v>1747</v>
      </c>
      <c r="E3704" s="33" t="s">
        <v>6504</v>
      </c>
      <c r="F3704" s="33" t="s">
        <v>17591</v>
      </c>
      <c r="G3704" s="33" t="str">
        <f t="shared" si="127"/>
        <v>경북갑제동</v>
      </c>
      <c r="H3704" s="33" t="s">
        <v>10781</v>
      </c>
    </row>
    <row r="3705" spans="1:8">
      <c r="A3705" s="33" t="s">
        <v>17592</v>
      </c>
      <c r="B3705" s="34" t="b">
        <v>1</v>
      </c>
      <c r="C3705" s="33">
        <f t="shared" si="126"/>
        <v>41</v>
      </c>
      <c r="D3705" s="33" t="s">
        <v>1747</v>
      </c>
      <c r="E3705" s="33" t="s">
        <v>6504</v>
      </c>
      <c r="F3705" s="33" t="s">
        <v>17593</v>
      </c>
      <c r="G3705" s="33" t="str">
        <f t="shared" si="127"/>
        <v>경북하양읍</v>
      </c>
      <c r="H3705" s="33" t="s">
        <v>10781</v>
      </c>
    </row>
    <row r="3706" spans="1:8">
      <c r="A3706" s="33" t="s">
        <v>17594</v>
      </c>
      <c r="B3706" s="34" t="b">
        <v>1</v>
      </c>
      <c r="C3706" s="33">
        <f t="shared" si="126"/>
        <v>41</v>
      </c>
      <c r="D3706" s="33" t="s">
        <v>1747</v>
      </c>
      <c r="E3706" s="33" t="s">
        <v>6504</v>
      </c>
      <c r="F3706" s="33" t="s">
        <v>17595</v>
      </c>
      <c r="G3706" s="33" t="str">
        <f t="shared" si="127"/>
        <v>경북진량읍</v>
      </c>
      <c r="H3706" s="33" t="s">
        <v>10781</v>
      </c>
    </row>
    <row r="3707" spans="1:8">
      <c r="A3707" s="33" t="s">
        <v>17596</v>
      </c>
      <c r="B3707" s="34" t="b">
        <v>1</v>
      </c>
      <c r="C3707" s="33">
        <f t="shared" si="126"/>
        <v>41</v>
      </c>
      <c r="D3707" s="33" t="s">
        <v>1747</v>
      </c>
      <c r="E3707" s="33" t="s">
        <v>6504</v>
      </c>
      <c r="F3707" s="33" t="s">
        <v>17597</v>
      </c>
      <c r="G3707" s="33" t="str">
        <f t="shared" si="127"/>
        <v>경북압량읍</v>
      </c>
      <c r="H3707" s="33" t="s">
        <v>10781</v>
      </c>
    </row>
    <row r="3708" spans="1:8">
      <c r="A3708" s="33" t="s">
        <v>17598</v>
      </c>
      <c r="B3708" s="34" t="b">
        <v>1</v>
      </c>
      <c r="C3708" s="33">
        <f t="shared" si="126"/>
        <v>41</v>
      </c>
      <c r="D3708" s="33" t="s">
        <v>1747</v>
      </c>
      <c r="E3708" s="33" t="s">
        <v>6504</v>
      </c>
      <c r="F3708" s="33" t="s">
        <v>17599</v>
      </c>
      <c r="G3708" s="33" t="str">
        <f t="shared" si="127"/>
        <v>경북와촌면</v>
      </c>
      <c r="H3708" s="33" t="s">
        <v>10781</v>
      </c>
    </row>
    <row r="3709" spans="1:8">
      <c r="A3709" s="33" t="s">
        <v>17600</v>
      </c>
      <c r="B3709" s="34" t="b">
        <v>1</v>
      </c>
      <c r="C3709" s="33">
        <f t="shared" si="126"/>
        <v>41</v>
      </c>
      <c r="D3709" s="33" t="s">
        <v>1747</v>
      </c>
      <c r="E3709" s="33" t="s">
        <v>6504</v>
      </c>
      <c r="F3709" s="33" t="s">
        <v>17601</v>
      </c>
      <c r="G3709" s="33" t="str">
        <f t="shared" si="127"/>
        <v>경북자인면</v>
      </c>
      <c r="H3709" s="33" t="s">
        <v>10781</v>
      </c>
    </row>
    <row r="3710" spans="1:8">
      <c r="A3710" s="33" t="s">
        <v>17602</v>
      </c>
      <c r="B3710" s="34" t="b">
        <v>1</v>
      </c>
      <c r="C3710" s="33">
        <f t="shared" si="126"/>
        <v>41</v>
      </c>
      <c r="D3710" s="33" t="s">
        <v>1747</v>
      </c>
      <c r="E3710" s="33" t="s">
        <v>6504</v>
      </c>
      <c r="F3710" s="33" t="s">
        <v>17603</v>
      </c>
      <c r="G3710" s="33" t="str">
        <f t="shared" si="127"/>
        <v>경북용성면</v>
      </c>
      <c r="H3710" s="33" t="s">
        <v>10781</v>
      </c>
    </row>
    <row r="3711" spans="1:8">
      <c r="A3711" s="33" t="s">
        <v>17604</v>
      </c>
      <c r="B3711" s="34" t="b">
        <v>1</v>
      </c>
      <c r="C3711" s="33">
        <f t="shared" si="126"/>
        <v>41</v>
      </c>
      <c r="D3711" s="33" t="s">
        <v>1747</v>
      </c>
      <c r="E3711" s="33" t="s">
        <v>6504</v>
      </c>
      <c r="F3711" s="33" t="s">
        <v>17605</v>
      </c>
      <c r="G3711" s="33" t="str">
        <f t="shared" si="127"/>
        <v>경북남산면</v>
      </c>
      <c r="H3711" s="33" t="s">
        <v>10781</v>
      </c>
    </row>
    <row r="3712" spans="1:8">
      <c r="A3712" s="33" t="s">
        <v>17606</v>
      </c>
      <c r="B3712" s="34" t="b">
        <v>1</v>
      </c>
      <c r="C3712" s="33">
        <f t="shared" si="126"/>
        <v>41</v>
      </c>
      <c r="D3712" s="33" t="s">
        <v>1747</v>
      </c>
      <c r="E3712" s="33" t="s">
        <v>6504</v>
      </c>
      <c r="F3712" s="33" t="s">
        <v>17607</v>
      </c>
      <c r="G3712" s="33" t="str">
        <f t="shared" si="127"/>
        <v>경북남천면</v>
      </c>
      <c r="H3712" s="33" t="s">
        <v>10781</v>
      </c>
    </row>
    <row r="3713" spans="1:8">
      <c r="A3713" s="33" t="s">
        <v>17608</v>
      </c>
      <c r="B3713" s="34" t="b">
        <v>1</v>
      </c>
      <c r="C3713" s="33">
        <f t="shared" si="126"/>
        <v>41</v>
      </c>
      <c r="D3713" s="33" t="s">
        <v>1747</v>
      </c>
      <c r="E3713" s="33" t="s">
        <v>17609</v>
      </c>
      <c r="F3713" s="33" t="s">
        <v>17610</v>
      </c>
      <c r="G3713" s="33" t="str">
        <f t="shared" si="127"/>
        <v>경북의성읍</v>
      </c>
      <c r="H3713" s="33" t="s">
        <v>12491</v>
      </c>
    </row>
    <row r="3714" spans="1:8">
      <c r="A3714" s="33" t="s">
        <v>17611</v>
      </c>
      <c r="B3714" s="34" t="b">
        <v>1</v>
      </c>
      <c r="C3714" s="33">
        <f t="shared" ref="C3714:C3777" si="128">_xlfn.XLOOKUP(D3714,I:I,J:J)</f>
        <v>41</v>
      </c>
      <c r="D3714" s="33" t="s">
        <v>1747</v>
      </c>
      <c r="E3714" s="33" t="s">
        <v>17609</v>
      </c>
      <c r="F3714" s="33" t="s">
        <v>17612</v>
      </c>
      <c r="G3714" s="33" t="str">
        <f t="shared" si="127"/>
        <v>경북단촌면</v>
      </c>
      <c r="H3714" s="33" t="s">
        <v>12491</v>
      </c>
    </row>
    <row r="3715" spans="1:8">
      <c r="A3715" s="33" t="s">
        <v>17613</v>
      </c>
      <c r="B3715" s="34" t="b">
        <v>1</v>
      </c>
      <c r="C3715" s="33">
        <f t="shared" si="128"/>
        <v>41</v>
      </c>
      <c r="D3715" s="33" t="s">
        <v>1747</v>
      </c>
      <c r="E3715" s="33" t="s">
        <v>17609</v>
      </c>
      <c r="F3715" s="33" t="s">
        <v>17614</v>
      </c>
      <c r="G3715" s="33" t="str">
        <f t="shared" si="127"/>
        <v>경북점곡면</v>
      </c>
      <c r="H3715" s="33" t="s">
        <v>12491</v>
      </c>
    </row>
    <row r="3716" spans="1:8">
      <c r="A3716" s="33" t="s">
        <v>17615</v>
      </c>
      <c r="B3716" s="34" t="b">
        <v>1</v>
      </c>
      <c r="C3716" s="33">
        <f t="shared" si="128"/>
        <v>41</v>
      </c>
      <c r="D3716" s="33" t="s">
        <v>1747</v>
      </c>
      <c r="E3716" s="33" t="s">
        <v>17609</v>
      </c>
      <c r="F3716" s="33" t="s">
        <v>15326</v>
      </c>
      <c r="G3716" s="33" t="str">
        <f t="shared" si="127"/>
        <v>경북옥산면</v>
      </c>
      <c r="H3716" s="33" t="s">
        <v>12491</v>
      </c>
    </row>
    <row r="3717" spans="1:8">
      <c r="A3717" s="33" t="s">
        <v>17616</v>
      </c>
      <c r="B3717" s="34" t="b">
        <v>1</v>
      </c>
      <c r="C3717" s="33">
        <f t="shared" si="128"/>
        <v>41</v>
      </c>
      <c r="D3717" s="33" t="s">
        <v>1747</v>
      </c>
      <c r="E3717" s="33" t="s">
        <v>17609</v>
      </c>
      <c r="F3717" s="33" t="s">
        <v>15759</v>
      </c>
      <c r="G3717" s="33" t="str">
        <f t="shared" si="127"/>
        <v>경북사곡면</v>
      </c>
      <c r="H3717" s="33" t="s">
        <v>12491</v>
      </c>
    </row>
    <row r="3718" spans="1:8">
      <c r="A3718" s="33" t="s">
        <v>17617</v>
      </c>
      <c r="B3718" s="34" t="b">
        <v>1</v>
      </c>
      <c r="C3718" s="33">
        <f t="shared" si="128"/>
        <v>41</v>
      </c>
      <c r="D3718" s="33" t="s">
        <v>1747</v>
      </c>
      <c r="E3718" s="33" t="s">
        <v>17609</v>
      </c>
      <c r="F3718" s="33" t="s">
        <v>17618</v>
      </c>
      <c r="G3718" s="33" t="str">
        <f t="shared" si="127"/>
        <v>경북춘산면</v>
      </c>
      <c r="H3718" s="33" t="s">
        <v>12491</v>
      </c>
    </row>
    <row r="3719" spans="1:8">
      <c r="A3719" s="33" t="s">
        <v>17619</v>
      </c>
      <c r="B3719" s="34" t="b">
        <v>1</v>
      </c>
      <c r="C3719" s="33">
        <f t="shared" si="128"/>
        <v>41</v>
      </c>
      <c r="D3719" s="33" t="s">
        <v>1747</v>
      </c>
      <c r="E3719" s="33" t="s">
        <v>17609</v>
      </c>
      <c r="F3719" s="33" t="s">
        <v>17620</v>
      </c>
      <c r="G3719" s="33" t="str">
        <f t="shared" si="127"/>
        <v>경북가음면</v>
      </c>
      <c r="H3719" s="33" t="s">
        <v>12491</v>
      </c>
    </row>
    <row r="3720" spans="1:8">
      <c r="A3720" s="33" t="s">
        <v>17621</v>
      </c>
      <c r="B3720" s="34" t="b">
        <v>1</v>
      </c>
      <c r="C3720" s="33">
        <f t="shared" si="128"/>
        <v>41</v>
      </c>
      <c r="D3720" s="33" t="s">
        <v>1747</v>
      </c>
      <c r="E3720" s="33" t="s">
        <v>17609</v>
      </c>
      <c r="F3720" s="33" t="s">
        <v>15471</v>
      </c>
      <c r="G3720" s="33" t="str">
        <f t="shared" si="127"/>
        <v>경북금성면</v>
      </c>
      <c r="H3720" s="33" t="s">
        <v>12491</v>
      </c>
    </row>
    <row r="3721" spans="1:8">
      <c r="A3721" s="33" t="s">
        <v>17622</v>
      </c>
      <c r="B3721" s="34" t="b">
        <v>1</v>
      </c>
      <c r="C3721" s="33">
        <f t="shared" si="128"/>
        <v>41</v>
      </c>
      <c r="D3721" s="33" t="s">
        <v>1747</v>
      </c>
      <c r="E3721" s="33" t="s">
        <v>17609</v>
      </c>
      <c r="F3721" s="33" t="s">
        <v>17623</v>
      </c>
      <c r="G3721" s="33" t="str">
        <f t="shared" si="127"/>
        <v>경북봉양면</v>
      </c>
      <c r="H3721" s="33" t="s">
        <v>12491</v>
      </c>
    </row>
    <row r="3722" spans="1:8">
      <c r="A3722" s="33" t="s">
        <v>17624</v>
      </c>
      <c r="B3722" s="34" t="b">
        <v>1</v>
      </c>
      <c r="C3722" s="33">
        <f t="shared" si="128"/>
        <v>41</v>
      </c>
      <c r="D3722" s="33" t="s">
        <v>1747</v>
      </c>
      <c r="E3722" s="33" t="s">
        <v>17609</v>
      </c>
      <c r="F3722" s="33" t="s">
        <v>17625</v>
      </c>
      <c r="G3722" s="33" t="str">
        <f t="shared" si="127"/>
        <v>경북비안면</v>
      </c>
      <c r="H3722" s="33" t="s">
        <v>12491</v>
      </c>
    </row>
    <row r="3723" spans="1:8">
      <c r="A3723" s="33" t="s">
        <v>17626</v>
      </c>
      <c r="B3723" s="34" t="b">
        <v>1</v>
      </c>
      <c r="C3723" s="33">
        <f t="shared" si="128"/>
        <v>41</v>
      </c>
      <c r="D3723" s="33" t="s">
        <v>1747</v>
      </c>
      <c r="E3723" s="33" t="s">
        <v>17609</v>
      </c>
      <c r="F3723" s="33" t="s">
        <v>17627</v>
      </c>
      <c r="G3723" s="33" t="str">
        <f t="shared" si="127"/>
        <v>경북구천면</v>
      </c>
      <c r="H3723" s="33" t="s">
        <v>12491</v>
      </c>
    </row>
    <row r="3724" spans="1:8">
      <c r="A3724" s="33" t="s">
        <v>17628</v>
      </c>
      <c r="B3724" s="34" t="b">
        <v>1</v>
      </c>
      <c r="C3724" s="33">
        <f t="shared" si="128"/>
        <v>41</v>
      </c>
      <c r="D3724" s="33" t="s">
        <v>1747</v>
      </c>
      <c r="E3724" s="33" t="s">
        <v>17609</v>
      </c>
      <c r="F3724" s="33" t="s">
        <v>17629</v>
      </c>
      <c r="G3724" s="33" t="str">
        <f t="shared" si="127"/>
        <v>경북단밀면</v>
      </c>
      <c r="H3724" s="33" t="s">
        <v>12491</v>
      </c>
    </row>
    <row r="3725" spans="1:8">
      <c r="A3725" s="33" t="s">
        <v>17630</v>
      </c>
      <c r="B3725" s="34" t="b">
        <v>1</v>
      </c>
      <c r="C3725" s="33">
        <f t="shared" si="128"/>
        <v>41</v>
      </c>
      <c r="D3725" s="33" t="s">
        <v>1747</v>
      </c>
      <c r="E3725" s="33" t="s">
        <v>17609</v>
      </c>
      <c r="F3725" s="33" t="s">
        <v>17631</v>
      </c>
      <c r="G3725" s="33" t="str">
        <f t="shared" si="127"/>
        <v>경북단북면</v>
      </c>
      <c r="H3725" s="33" t="s">
        <v>12491</v>
      </c>
    </row>
    <row r="3726" spans="1:8">
      <c r="A3726" s="33" t="s">
        <v>17632</v>
      </c>
      <c r="B3726" s="34" t="b">
        <v>1</v>
      </c>
      <c r="C3726" s="33">
        <f t="shared" si="128"/>
        <v>41</v>
      </c>
      <c r="D3726" s="33" t="s">
        <v>1747</v>
      </c>
      <c r="E3726" s="33" t="s">
        <v>17609</v>
      </c>
      <c r="F3726" s="33" t="s">
        <v>17633</v>
      </c>
      <c r="G3726" s="33" t="str">
        <f t="shared" si="127"/>
        <v>경북안계면</v>
      </c>
      <c r="H3726" s="33" t="s">
        <v>12491</v>
      </c>
    </row>
    <row r="3727" spans="1:8">
      <c r="A3727" s="33" t="s">
        <v>17634</v>
      </c>
      <c r="B3727" s="34" t="b">
        <v>1</v>
      </c>
      <c r="C3727" s="33">
        <f t="shared" si="128"/>
        <v>41</v>
      </c>
      <c r="D3727" s="33" t="s">
        <v>1747</v>
      </c>
      <c r="E3727" s="33" t="s">
        <v>17609</v>
      </c>
      <c r="F3727" s="33" t="s">
        <v>17635</v>
      </c>
      <c r="G3727" s="33" t="str">
        <f t="shared" si="127"/>
        <v>경북다인면</v>
      </c>
      <c r="H3727" s="33" t="s">
        <v>12491</v>
      </c>
    </row>
    <row r="3728" spans="1:8">
      <c r="A3728" s="33" t="s">
        <v>17636</v>
      </c>
      <c r="B3728" s="34" t="b">
        <v>1</v>
      </c>
      <c r="C3728" s="33">
        <f t="shared" si="128"/>
        <v>41</v>
      </c>
      <c r="D3728" s="33" t="s">
        <v>1747</v>
      </c>
      <c r="E3728" s="33" t="s">
        <v>17609</v>
      </c>
      <c r="F3728" s="33" t="s">
        <v>15986</v>
      </c>
      <c r="G3728" s="33" t="str">
        <f t="shared" si="127"/>
        <v>경북신평면</v>
      </c>
      <c r="H3728" s="33" t="s">
        <v>12491</v>
      </c>
    </row>
    <row r="3729" spans="1:8">
      <c r="A3729" s="33" t="s">
        <v>17637</v>
      </c>
      <c r="B3729" s="34" t="b">
        <v>1</v>
      </c>
      <c r="C3729" s="33">
        <f t="shared" si="128"/>
        <v>41</v>
      </c>
      <c r="D3729" s="33" t="s">
        <v>1747</v>
      </c>
      <c r="E3729" s="33" t="s">
        <v>17609</v>
      </c>
      <c r="F3729" s="33" t="s">
        <v>17638</v>
      </c>
      <c r="G3729" s="33" t="str">
        <f t="shared" si="127"/>
        <v>경북안평면</v>
      </c>
      <c r="H3729" s="33" t="s">
        <v>12491</v>
      </c>
    </row>
    <row r="3730" spans="1:8">
      <c r="A3730" s="33" t="s">
        <v>17639</v>
      </c>
      <c r="B3730" s="34" t="b">
        <v>1</v>
      </c>
      <c r="C3730" s="33">
        <f t="shared" si="128"/>
        <v>41</v>
      </c>
      <c r="D3730" s="33" t="s">
        <v>1747</v>
      </c>
      <c r="E3730" s="33" t="s">
        <v>17609</v>
      </c>
      <c r="F3730" s="33" t="s">
        <v>17640</v>
      </c>
      <c r="G3730" s="33" t="str">
        <f t="shared" si="127"/>
        <v>경북안사면</v>
      </c>
      <c r="H3730" s="33" t="s">
        <v>12491</v>
      </c>
    </row>
    <row r="3731" spans="1:8">
      <c r="A3731" s="33" t="s">
        <v>17641</v>
      </c>
      <c r="B3731" s="34" t="b">
        <v>1</v>
      </c>
      <c r="C3731" s="33">
        <f t="shared" si="128"/>
        <v>41</v>
      </c>
      <c r="D3731" s="33" t="s">
        <v>1747</v>
      </c>
      <c r="E3731" s="33" t="s">
        <v>17642</v>
      </c>
      <c r="F3731" s="33" t="s">
        <v>17643</v>
      </c>
      <c r="G3731" s="33" t="str">
        <f t="shared" si="127"/>
        <v>경북청송읍</v>
      </c>
      <c r="H3731" s="33" t="s">
        <v>12491</v>
      </c>
    </row>
    <row r="3732" spans="1:8">
      <c r="A3732" s="33" t="s">
        <v>17644</v>
      </c>
      <c r="B3732" s="34" t="b">
        <v>1</v>
      </c>
      <c r="C3732" s="33">
        <f t="shared" si="128"/>
        <v>41</v>
      </c>
      <c r="D3732" s="33" t="s">
        <v>1747</v>
      </c>
      <c r="E3732" s="33" t="s">
        <v>17642</v>
      </c>
      <c r="F3732" s="33" t="s">
        <v>17645</v>
      </c>
      <c r="G3732" s="33" t="str">
        <f t="shared" si="127"/>
        <v>경북주왕산면</v>
      </c>
      <c r="H3732" s="33" t="s">
        <v>12491</v>
      </c>
    </row>
    <row r="3733" spans="1:8">
      <c r="A3733" s="33" t="s">
        <v>17646</v>
      </c>
      <c r="B3733" s="34" t="b">
        <v>1</v>
      </c>
      <c r="C3733" s="33">
        <f t="shared" si="128"/>
        <v>41</v>
      </c>
      <c r="D3733" s="33" t="s">
        <v>1747</v>
      </c>
      <c r="E3733" s="33" t="s">
        <v>17642</v>
      </c>
      <c r="F3733" s="33" t="s">
        <v>17647</v>
      </c>
      <c r="G3733" s="33" t="str">
        <f t="shared" si="127"/>
        <v>경북부남면</v>
      </c>
      <c r="H3733" s="33" t="s">
        <v>12491</v>
      </c>
    </row>
    <row r="3734" spans="1:8">
      <c r="A3734" s="33" t="s">
        <v>17648</v>
      </c>
      <c r="B3734" s="34" t="b">
        <v>1</v>
      </c>
      <c r="C3734" s="33">
        <f t="shared" si="128"/>
        <v>41</v>
      </c>
      <c r="D3734" s="33" t="s">
        <v>1747</v>
      </c>
      <c r="E3734" s="33" t="s">
        <v>17642</v>
      </c>
      <c r="F3734" s="33" t="s">
        <v>17649</v>
      </c>
      <c r="G3734" s="33" t="str">
        <f t="shared" si="127"/>
        <v>경북현동면</v>
      </c>
      <c r="H3734" s="33" t="s">
        <v>12491</v>
      </c>
    </row>
    <row r="3735" spans="1:8">
      <c r="A3735" s="33" t="s">
        <v>17650</v>
      </c>
      <c r="B3735" s="34" t="b">
        <v>1</v>
      </c>
      <c r="C3735" s="33">
        <f t="shared" si="128"/>
        <v>41</v>
      </c>
      <c r="D3735" s="33" t="s">
        <v>1747</v>
      </c>
      <c r="E3735" s="33" t="s">
        <v>17642</v>
      </c>
      <c r="F3735" s="33" t="s">
        <v>17651</v>
      </c>
      <c r="G3735" s="33" t="str">
        <f t="shared" si="127"/>
        <v>경북현서면</v>
      </c>
      <c r="H3735" s="33" t="s">
        <v>12491</v>
      </c>
    </row>
    <row r="3736" spans="1:8">
      <c r="A3736" s="33" t="s">
        <v>17652</v>
      </c>
      <c r="B3736" s="34" t="b">
        <v>1</v>
      </c>
      <c r="C3736" s="33">
        <f t="shared" si="128"/>
        <v>41</v>
      </c>
      <c r="D3736" s="33" t="s">
        <v>1747</v>
      </c>
      <c r="E3736" s="33" t="s">
        <v>17642</v>
      </c>
      <c r="F3736" s="33" t="s">
        <v>17653</v>
      </c>
      <c r="G3736" s="33" t="str">
        <f t="shared" si="127"/>
        <v>경북안덕면</v>
      </c>
      <c r="H3736" s="33" t="s">
        <v>12491</v>
      </c>
    </row>
    <row r="3737" spans="1:8">
      <c r="A3737" s="33" t="s">
        <v>17654</v>
      </c>
      <c r="B3737" s="34" t="b">
        <v>1</v>
      </c>
      <c r="C3737" s="33">
        <f t="shared" si="128"/>
        <v>41</v>
      </c>
      <c r="D3737" s="33" t="s">
        <v>1747</v>
      </c>
      <c r="E3737" s="33" t="s">
        <v>17642</v>
      </c>
      <c r="F3737" s="33" t="s">
        <v>17655</v>
      </c>
      <c r="G3737" s="33" t="str">
        <f t="shared" si="127"/>
        <v>경북파천면</v>
      </c>
      <c r="H3737" s="33" t="s">
        <v>12491</v>
      </c>
    </row>
    <row r="3738" spans="1:8">
      <c r="A3738" s="33" t="s">
        <v>17656</v>
      </c>
      <c r="B3738" s="34" t="b">
        <v>1</v>
      </c>
      <c r="C3738" s="33">
        <f t="shared" si="128"/>
        <v>41</v>
      </c>
      <c r="D3738" s="33" t="s">
        <v>1747</v>
      </c>
      <c r="E3738" s="33" t="s">
        <v>17642</v>
      </c>
      <c r="F3738" s="33" t="s">
        <v>17657</v>
      </c>
      <c r="G3738" s="33" t="str">
        <f t="shared" si="127"/>
        <v>경북진보면</v>
      </c>
      <c r="H3738" s="33" t="s">
        <v>12491</v>
      </c>
    </row>
    <row r="3739" spans="1:8">
      <c r="A3739" s="33" t="s">
        <v>17658</v>
      </c>
      <c r="B3739" s="34" t="b">
        <v>1</v>
      </c>
      <c r="C3739" s="33">
        <f t="shared" si="128"/>
        <v>41</v>
      </c>
      <c r="D3739" s="33" t="s">
        <v>1747</v>
      </c>
      <c r="E3739" s="33" t="s">
        <v>17659</v>
      </c>
      <c r="F3739" s="33" t="s">
        <v>17660</v>
      </c>
      <c r="G3739" s="33" t="str">
        <f t="shared" si="127"/>
        <v>경북영양읍</v>
      </c>
      <c r="H3739" s="33" t="s">
        <v>12491</v>
      </c>
    </row>
    <row r="3740" spans="1:8">
      <c r="A3740" s="33" t="s">
        <v>17661</v>
      </c>
      <c r="B3740" s="34" t="b">
        <v>1</v>
      </c>
      <c r="C3740" s="33">
        <f t="shared" si="128"/>
        <v>41</v>
      </c>
      <c r="D3740" s="33" t="s">
        <v>1747</v>
      </c>
      <c r="E3740" s="33" t="s">
        <v>17659</v>
      </c>
      <c r="F3740" s="33" t="s">
        <v>17662</v>
      </c>
      <c r="G3740" s="33" t="str">
        <f t="shared" si="127"/>
        <v>경북입암면</v>
      </c>
      <c r="H3740" s="33" t="s">
        <v>12491</v>
      </c>
    </row>
    <row r="3741" spans="1:8">
      <c r="A3741" s="33" t="s">
        <v>17663</v>
      </c>
      <c r="B3741" s="34" t="b">
        <v>1</v>
      </c>
      <c r="C3741" s="33">
        <f t="shared" si="128"/>
        <v>41</v>
      </c>
      <c r="D3741" s="33" t="s">
        <v>1747</v>
      </c>
      <c r="E3741" s="33" t="s">
        <v>17659</v>
      </c>
      <c r="F3741" s="33" t="s">
        <v>17664</v>
      </c>
      <c r="G3741" s="33" t="str">
        <f t="shared" si="127"/>
        <v>경북청기면</v>
      </c>
      <c r="H3741" s="33" t="s">
        <v>12491</v>
      </c>
    </row>
    <row r="3742" spans="1:8">
      <c r="A3742" s="33" t="s">
        <v>17665</v>
      </c>
      <c r="B3742" s="34" t="b">
        <v>1</v>
      </c>
      <c r="C3742" s="33">
        <f t="shared" si="128"/>
        <v>41</v>
      </c>
      <c r="D3742" s="33" t="s">
        <v>1747</v>
      </c>
      <c r="E3742" s="33" t="s">
        <v>17659</v>
      </c>
      <c r="F3742" s="33" t="s">
        <v>17666</v>
      </c>
      <c r="G3742" s="33" t="str">
        <f t="shared" si="127"/>
        <v>경북일월면</v>
      </c>
      <c r="H3742" s="33" t="s">
        <v>12491</v>
      </c>
    </row>
    <row r="3743" spans="1:8">
      <c r="A3743" s="33" t="s">
        <v>17667</v>
      </c>
      <c r="B3743" s="34" t="b">
        <v>1</v>
      </c>
      <c r="C3743" s="33">
        <f t="shared" si="128"/>
        <v>41</v>
      </c>
      <c r="D3743" s="33" t="s">
        <v>1747</v>
      </c>
      <c r="E3743" s="33" t="s">
        <v>17659</v>
      </c>
      <c r="F3743" s="33" t="s">
        <v>17668</v>
      </c>
      <c r="G3743" s="33" t="str">
        <f t="shared" si="127"/>
        <v>경북수비면</v>
      </c>
      <c r="H3743" s="33" t="s">
        <v>12491</v>
      </c>
    </row>
    <row r="3744" spans="1:8">
      <c r="A3744" s="33" t="s">
        <v>17669</v>
      </c>
      <c r="B3744" s="34" t="b">
        <v>1</v>
      </c>
      <c r="C3744" s="33">
        <f t="shared" si="128"/>
        <v>41</v>
      </c>
      <c r="D3744" s="33" t="s">
        <v>1747</v>
      </c>
      <c r="E3744" s="33" t="s">
        <v>17659</v>
      </c>
      <c r="F3744" s="33" t="s">
        <v>17670</v>
      </c>
      <c r="G3744" s="33" t="str">
        <f t="shared" si="127"/>
        <v>경북석보면</v>
      </c>
      <c r="H3744" s="33" t="s">
        <v>12491</v>
      </c>
    </row>
    <row r="3745" spans="1:8">
      <c r="A3745" s="33" t="s">
        <v>17671</v>
      </c>
      <c r="B3745" s="34" t="b">
        <v>1</v>
      </c>
      <c r="C3745" s="33">
        <f t="shared" si="128"/>
        <v>41</v>
      </c>
      <c r="D3745" s="33" t="s">
        <v>1747</v>
      </c>
      <c r="E3745" s="33" t="s">
        <v>17672</v>
      </c>
      <c r="F3745" s="33" t="s">
        <v>17673</v>
      </c>
      <c r="G3745" s="33" t="str">
        <f t="shared" si="127"/>
        <v>경북영덕읍</v>
      </c>
      <c r="H3745" s="33" t="s">
        <v>12491</v>
      </c>
    </row>
    <row r="3746" spans="1:8">
      <c r="A3746" s="33" t="s">
        <v>17674</v>
      </c>
      <c r="B3746" s="34" t="b">
        <v>1</v>
      </c>
      <c r="C3746" s="33">
        <f t="shared" si="128"/>
        <v>41</v>
      </c>
      <c r="D3746" s="33" t="s">
        <v>1747</v>
      </c>
      <c r="E3746" s="33" t="s">
        <v>17672</v>
      </c>
      <c r="F3746" s="33" t="s">
        <v>17675</v>
      </c>
      <c r="G3746" s="33" t="str">
        <f t="shared" si="127"/>
        <v>경북강구면</v>
      </c>
      <c r="H3746" s="33" t="s">
        <v>12491</v>
      </c>
    </row>
    <row r="3747" spans="1:8">
      <c r="A3747" s="33" t="s">
        <v>17676</v>
      </c>
      <c r="B3747" s="34" t="b">
        <v>1</v>
      </c>
      <c r="C3747" s="33">
        <f t="shared" si="128"/>
        <v>41</v>
      </c>
      <c r="D3747" s="33" t="s">
        <v>1747</v>
      </c>
      <c r="E3747" s="33" t="s">
        <v>17672</v>
      </c>
      <c r="F3747" s="33" t="s">
        <v>17677</v>
      </c>
      <c r="G3747" s="33" t="str">
        <f t="shared" si="127"/>
        <v>경북남정면</v>
      </c>
      <c r="H3747" s="33" t="s">
        <v>12491</v>
      </c>
    </row>
    <row r="3748" spans="1:8">
      <c r="A3748" s="33" t="s">
        <v>17678</v>
      </c>
      <c r="B3748" s="34" t="b">
        <v>1</v>
      </c>
      <c r="C3748" s="33">
        <f t="shared" si="128"/>
        <v>41</v>
      </c>
      <c r="D3748" s="33" t="s">
        <v>1747</v>
      </c>
      <c r="E3748" s="33" t="s">
        <v>17672</v>
      </c>
      <c r="F3748" s="33" t="s">
        <v>17679</v>
      </c>
      <c r="G3748" s="33" t="str">
        <f t="shared" si="127"/>
        <v>경북달산면</v>
      </c>
      <c r="H3748" s="33" t="s">
        <v>12491</v>
      </c>
    </row>
    <row r="3749" spans="1:8">
      <c r="A3749" s="33" t="s">
        <v>17680</v>
      </c>
      <c r="B3749" s="34" t="b">
        <v>1</v>
      </c>
      <c r="C3749" s="33">
        <f t="shared" si="128"/>
        <v>41</v>
      </c>
      <c r="D3749" s="33" t="s">
        <v>1747</v>
      </c>
      <c r="E3749" s="33" t="s">
        <v>17672</v>
      </c>
      <c r="F3749" s="33" t="s">
        <v>17681</v>
      </c>
      <c r="G3749" s="33" t="str">
        <f t="shared" si="127"/>
        <v>경북지품면</v>
      </c>
      <c r="H3749" s="33" t="s">
        <v>12491</v>
      </c>
    </row>
    <row r="3750" spans="1:8">
      <c r="A3750" s="33" t="s">
        <v>17682</v>
      </c>
      <c r="B3750" s="34" t="b">
        <v>1</v>
      </c>
      <c r="C3750" s="33">
        <f t="shared" si="128"/>
        <v>41</v>
      </c>
      <c r="D3750" s="33" t="s">
        <v>1747</v>
      </c>
      <c r="E3750" s="33" t="s">
        <v>17672</v>
      </c>
      <c r="F3750" s="33" t="s">
        <v>17683</v>
      </c>
      <c r="G3750" s="33" t="str">
        <f t="shared" si="127"/>
        <v>경북축산면</v>
      </c>
      <c r="H3750" s="33" t="s">
        <v>12491</v>
      </c>
    </row>
    <row r="3751" spans="1:8">
      <c r="A3751" s="33" t="s">
        <v>17684</v>
      </c>
      <c r="B3751" s="34" t="b">
        <v>1</v>
      </c>
      <c r="C3751" s="33">
        <f t="shared" si="128"/>
        <v>41</v>
      </c>
      <c r="D3751" s="33" t="s">
        <v>1747</v>
      </c>
      <c r="E3751" s="33" t="s">
        <v>17672</v>
      </c>
      <c r="F3751" s="33" t="s">
        <v>17685</v>
      </c>
      <c r="G3751" s="33" t="str">
        <f t="shared" si="127"/>
        <v>경북영해면</v>
      </c>
      <c r="H3751" s="33" t="s">
        <v>12491</v>
      </c>
    </row>
    <row r="3752" spans="1:8">
      <c r="A3752" s="33" t="s">
        <v>17686</v>
      </c>
      <c r="B3752" s="34" t="b">
        <v>1</v>
      </c>
      <c r="C3752" s="33">
        <f t="shared" si="128"/>
        <v>41</v>
      </c>
      <c r="D3752" s="33" t="s">
        <v>1747</v>
      </c>
      <c r="E3752" s="33" t="s">
        <v>17672</v>
      </c>
      <c r="F3752" s="33" t="s">
        <v>17687</v>
      </c>
      <c r="G3752" s="33" t="str">
        <f t="shared" si="127"/>
        <v>경북병곡면</v>
      </c>
      <c r="H3752" s="33" t="s">
        <v>12491</v>
      </c>
    </row>
    <row r="3753" spans="1:8">
      <c r="A3753" s="33" t="s">
        <v>17688</v>
      </c>
      <c r="B3753" s="34" t="b">
        <v>1</v>
      </c>
      <c r="C3753" s="33">
        <f t="shared" si="128"/>
        <v>41</v>
      </c>
      <c r="D3753" s="33" t="s">
        <v>1747</v>
      </c>
      <c r="E3753" s="33" t="s">
        <v>17672</v>
      </c>
      <c r="F3753" s="33" t="s">
        <v>15062</v>
      </c>
      <c r="G3753" s="33" t="str">
        <f t="shared" si="127"/>
        <v>경북창수면</v>
      </c>
      <c r="H3753" s="33" t="s">
        <v>12491</v>
      </c>
    </row>
    <row r="3754" spans="1:8">
      <c r="A3754" s="33" t="s">
        <v>17689</v>
      </c>
      <c r="B3754" s="34" t="b">
        <v>1</v>
      </c>
      <c r="C3754" s="33">
        <f t="shared" si="128"/>
        <v>41</v>
      </c>
      <c r="D3754" s="33" t="s">
        <v>1747</v>
      </c>
      <c r="E3754" s="33" t="s">
        <v>17690</v>
      </c>
      <c r="F3754" s="33" t="s">
        <v>17691</v>
      </c>
      <c r="G3754" s="33" t="str">
        <f t="shared" si="127"/>
        <v>경북화양읍</v>
      </c>
      <c r="H3754" s="33" t="s">
        <v>12491</v>
      </c>
    </row>
    <row r="3755" spans="1:8">
      <c r="A3755" s="33" t="s">
        <v>17692</v>
      </c>
      <c r="B3755" s="34" t="b">
        <v>1</v>
      </c>
      <c r="C3755" s="33">
        <f t="shared" si="128"/>
        <v>41</v>
      </c>
      <c r="D3755" s="33" t="s">
        <v>1747</v>
      </c>
      <c r="E3755" s="33" t="s">
        <v>17690</v>
      </c>
      <c r="F3755" s="33" t="s">
        <v>17693</v>
      </c>
      <c r="G3755" s="33" t="str">
        <f t="shared" si="127"/>
        <v>경북청도읍</v>
      </c>
      <c r="H3755" s="33" t="s">
        <v>12491</v>
      </c>
    </row>
    <row r="3756" spans="1:8">
      <c r="A3756" s="33" t="s">
        <v>17694</v>
      </c>
      <c r="B3756" s="34" t="b">
        <v>1</v>
      </c>
      <c r="C3756" s="33">
        <f t="shared" si="128"/>
        <v>41</v>
      </c>
      <c r="D3756" s="33" t="s">
        <v>1747</v>
      </c>
      <c r="E3756" s="33" t="s">
        <v>17690</v>
      </c>
      <c r="F3756" s="33" t="s">
        <v>17695</v>
      </c>
      <c r="G3756" s="33" t="str">
        <f t="shared" si="127"/>
        <v>경북각남면</v>
      </c>
      <c r="H3756" s="33" t="s">
        <v>12491</v>
      </c>
    </row>
    <row r="3757" spans="1:8">
      <c r="A3757" s="33" t="s">
        <v>17696</v>
      </c>
      <c r="B3757" s="34" t="b">
        <v>1</v>
      </c>
      <c r="C3757" s="33">
        <f t="shared" si="128"/>
        <v>41</v>
      </c>
      <c r="D3757" s="33" t="s">
        <v>1747</v>
      </c>
      <c r="E3757" s="33" t="s">
        <v>17690</v>
      </c>
      <c r="F3757" s="33" t="s">
        <v>17697</v>
      </c>
      <c r="G3757" s="33" t="str">
        <f t="shared" si="127"/>
        <v>경북풍각면</v>
      </c>
      <c r="H3757" s="33" t="s">
        <v>12491</v>
      </c>
    </row>
    <row r="3758" spans="1:8">
      <c r="A3758" s="33" t="s">
        <v>17698</v>
      </c>
      <c r="B3758" s="34" t="b">
        <v>1</v>
      </c>
      <c r="C3758" s="33">
        <f t="shared" si="128"/>
        <v>41</v>
      </c>
      <c r="D3758" s="33" t="s">
        <v>1747</v>
      </c>
      <c r="E3758" s="33" t="s">
        <v>17690</v>
      </c>
      <c r="F3758" s="33" t="s">
        <v>17699</v>
      </c>
      <c r="G3758" s="33" t="str">
        <f t="shared" si="127"/>
        <v>경북각북면</v>
      </c>
      <c r="H3758" s="33" t="s">
        <v>12491</v>
      </c>
    </row>
    <row r="3759" spans="1:8">
      <c r="A3759" s="33" t="s">
        <v>17700</v>
      </c>
      <c r="B3759" s="34" t="b">
        <v>1</v>
      </c>
      <c r="C3759" s="33">
        <f t="shared" si="128"/>
        <v>41</v>
      </c>
      <c r="D3759" s="33" t="s">
        <v>1747</v>
      </c>
      <c r="E3759" s="33" t="s">
        <v>17690</v>
      </c>
      <c r="F3759" s="33" t="s">
        <v>16663</v>
      </c>
      <c r="G3759" s="33" t="str">
        <f t="shared" ref="G3759:G3822" si="129">D3759&amp;F3759</f>
        <v>경북이서면</v>
      </c>
      <c r="H3759" s="33" t="s">
        <v>12491</v>
      </c>
    </row>
    <row r="3760" spans="1:8">
      <c r="A3760" s="33" t="s">
        <v>17701</v>
      </c>
      <c r="B3760" s="34" t="b">
        <v>1</v>
      </c>
      <c r="C3760" s="33">
        <f t="shared" si="128"/>
        <v>41</v>
      </c>
      <c r="D3760" s="33" t="s">
        <v>1747</v>
      </c>
      <c r="E3760" s="33" t="s">
        <v>17690</v>
      </c>
      <c r="F3760" s="33" t="s">
        <v>17702</v>
      </c>
      <c r="G3760" s="33" t="str">
        <f t="shared" si="129"/>
        <v>경북운문면</v>
      </c>
      <c r="H3760" s="33" t="s">
        <v>12491</v>
      </c>
    </row>
    <row r="3761" spans="1:8">
      <c r="A3761" s="33" t="s">
        <v>17703</v>
      </c>
      <c r="B3761" s="34" t="b">
        <v>1</v>
      </c>
      <c r="C3761" s="33">
        <f t="shared" si="128"/>
        <v>41</v>
      </c>
      <c r="D3761" s="33" t="s">
        <v>1747</v>
      </c>
      <c r="E3761" s="33" t="s">
        <v>17690</v>
      </c>
      <c r="F3761" s="33" t="s">
        <v>16492</v>
      </c>
      <c r="G3761" s="33" t="str">
        <f t="shared" si="129"/>
        <v>경북금천면</v>
      </c>
      <c r="H3761" s="33" t="s">
        <v>12491</v>
      </c>
    </row>
    <row r="3762" spans="1:8">
      <c r="A3762" s="33" t="s">
        <v>17704</v>
      </c>
      <c r="B3762" s="34" t="b">
        <v>1</v>
      </c>
      <c r="C3762" s="33">
        <f t="shared" si="128"/>
        <v>41</v>
      </c>
      <c r="D3762" s="33" t="s">
        <v>1747</v>
      </c>
      <c r="E3762" s="33" t="s">
        <v>17690</v>
      </c>
      <c r="F3762" s="33" t="s">
        <v>17705</v>
      </c>
      <c r="G3762" s="33" t="str">
        <f t="shared" si="129"/>
        <v>경북매전면</v>
      </c>
      <c r="H3762" s="33" t="s">
        <v>12491</v>
      </c>
    </row>
    <row r="3763" spans="1:8">
      <c r="A3763" s="33" t="s">
        <v>17706</v>
      </c>
      <c r="B3763" s="34" t="b">
        <v>1</v>
      </c>
      <c r="C3763" s="33">
        <f t="shared" si="128"/>
        <v>41</v>
      </c>
      <c r="D3763" s="33" t="s">
        <v>1747</v>
      </c>
      <c r="E3763" s="33" t="s">
        <v>17707</v>
      </c>
      <c r="F3763" s="33" t="s">
        <v>17708</v>
      </c>
      <c r="G3763" s="33" t="str">
        <f t="shared" si="129"/>
        <v>경북대가야읍</v>
      </c>
      <c r="H3763" s="33" t="s">
        <v>12491</v>
      </c>
    </row>
    <row r="3764" spans="1:8">
      <c r="A3764" s="33" t="s">
        <v>17709</v>
      </c>
      <c r="B3764" s="34" t="b">
        <v>1</v>
      </c>
      <c r="C3764" s="33">
        <f t="shared" si="128"/>
        <v>41</v>
      </c>
      <c r="D3764" s="33" t="s">
        <v>1747</v>
      </c>
      <c r="E3764" s="33" t="s">
        <v>17707</v>
      </c>
      <c r="F3764" s="33" t="s">
        <v>17710</v>
      </c>
      <c r="G3764" s="33" t="str">
        <f t="shared" si="129"/>
        <v>경북덕곡면</v>
      </c>
      <c r="H3764" s="33" t="s">
        <v>12491</v>
      </c>
    </row>
    <row r="3765" spans="1:8">
      <c r="A3765" s="33" t="s">
        <v>17711</v>
      </c>
      <c r="B3765" s="34" t="b">
        <v>1</v>
      </c>
      <c r="C3765" s="33">
        <f t="shared" si="128"/>
        <v>41</v>
      </c>
      <c r="D3765" s="33" t="s">
        <v>1747</v>
      </c>
      <c r="E3765" s="33" t="s">
        <v>17707</v>
      </c>
      <c r="F3765" s="33" t="s">
        <v>17712</v>
      </c>
      <c r="G3765" s="33" t="str">
        <f t="shared" si="129"/>
        <v>경북운수면</v>
      </c>
      <c r="H3765" s="33" t="s">
        <v>12491</v>
      </c>
    </row>
    <row r="3766" spans="1:8">
      <c r="A3766" s="33" t="s">
        <v>17713</v>
      </c>
      <c r="B3766" s="34" t="b">
        <v>1</v>
      </c>
      <c r="C3766" s="33">
        <f t="shared" si="128"/>
        <v>41</v>
      </c>
      <c r="D3766" s="33" t="s">
        <v>1747</v>
      </c>
      <c r="E3766" s="33" t="s">
        <v>17707</v>
      </c>
      <c r="F3766" s="33" t="s">
        <v>17714</v>
      </c>
      <c r="G3766" s="33" t="str">
        <f t="shared" si="129"/>
        <v>경북성산면</v>
      </c>
      <c r="H3766" s="33" t="s">
        <v>12491</v>
      </c>
    </row>
    <row r="3767" spans="1:8">
      <c r="A3767" s="33" t="s">
        <v>17715</v>
      </c>
      <c r="B3767" s="34" t="b">
        <v>1</v>
      </c>
      <c r="C3767" s="33">
        <f t="shared" si="128"/>
        <v>41</v>
      </c>
      <c r="D3767" s="33" t="s">
        <v>1747</v>
      </c>
      <c r="E3767" s="33" t="s">
        <v>17707</v>
      </c>
      <c r="F3767" s="33" t="s">
        <v>17716</v>
      </c>
      <c r="G3767" s="33" t="str">
        <f t="shared" si="129"/>
        <v>경북다산면</v>
      </c>
      <c r="H3767" s="33" t="s">
        <v>12491</v>
      </c>
    </row>
    <row r="3768" spans="1:8">
      <c r="A3768" s="33" t="s">
        <v>17717</v>
      </c>
      <c r="B3768" s="34" t="b">
        <v>1</v>
      </c>
      <c r="C3768" s="33">
        <f t="shared" si="128"/>
        <v>41</v>
      </c>
      <c r="D3768" s="33" t="s">
        <v>1747</v>
      </c>
      <c r="E3768" s="33" t="s">
        <v>17707</v>
      </c>
      <c r="F3768" s="33" t="s">
        <v>17718</v>
      </c>
      <c r="G3768" s="33" t="str">
        <f t="shared" si="129"/>
        <v>경북개진면</v>
      </c>
      <c r="H3768" s="33" t="s">
        <v>12491</v>
      </c>
    </row>
    <row r="3769" spans="1:8">
      <c r="A3769" s="33" t="s">
        <v>17719</v>
      </c>
      <c r="B3769" s="34" t="b">
        <v>1</v>
      </c>
      <c r="C3769" s="33">
        <f t="shared" si="128"/>
        <v>41</v>
      </c>
      <c r="D3769" s="33" t="s">
        <v>1747</v>
      </c>
      <c r="E3769" s="33" t="s">
        <v>17707</v>
      </c>
      <c r="F3769" s="33" t="s">
        <v>17720</v>
      </c>
      <c r="G3769" s="33" t="str">
        <f t="shared" si="129"/>
        <v>경북우곡면</v>
      </c>
      <c r="H3769" s="33" t="s">
        <v>12491</v>
      </c>
    </row>
    <row r="3770" spans="1:8">
      <c r="A3770" s="33" t="s">
        <v>17721</v>
      </c>
      <c r="B3770" s="34" t="b">
        <v>1</v>
      </c>
      <c r="C3770" s="33">
        <f t="shared" si="128"/>
        <v>41</v>
      </c>
      <c r="D3770" s="33" t="s">
        <v>1747</v>
      </c>
      <c r="E3770" s="33" t="s">
        <v>17707</v>
      </c>
      <c r="F3770" s="33" t="s">
        <v>17722</v>
      </c>
      <c r="G3770" s="33" t="str">
        <f t="shared" si="129"/>
        <v>경북쌍림면</v>
      </c>
      <c r="H3770" s="33" t="s">
        <v>12491</v>
      </c>
    </row>
    <row r="3771" spans="1:8">
      <c r="A3771" s="33" t="s">
        <v>17723</v>
      </c>
      <c r="B3771" s="34" t="b">
        <v>1</v>
      </c>
      <c r="C3771" s="33">
        <f t="shared" si="128"/>
        <v>41</v>
      </c>
      <c r="D3771" s="33" t="s">
        <v>1747</v>
      </c>
      <c r="E3771" s="33" t="s">
        <v>17724</v>
      </c>
      <c r="F3771" s="33" t="s">
        <v>17725</v>
      </c>
      <c r="G3771" s="33" t="str">
        <f t="shared" si="129"/>
        <v>경북성주읍</v>
      </c>
      <c r="H3771" s="33" t="s">
        <v>12491</v>
      </c>
    </row>
    <row r="3772" spans="1:8">
      <c r="A3772" s="33" t="s">
        <v>17726</v>
      </c>
      <c r="B3772" s="34" t="b">
        <v>1</v>
      </c>
      <c r="C3772" s="33">
        <f t="shared" si="128"/>
        <v>41</v>
      </c>
      <c r="D3772" s="33" t="s">
        <v>1747</v>
      </c>
      <c r="E3772" s="33" t="s">
        <v>17724</v>
      </c>
      <c r="F3772" s="33" t="s">
        <v>17727</v>
      </c>
      <c r="G3772" s="33" t="str">
        <f t="shared" si="129"/>
        <v>경북선남면</v>
      </c>
      <c r="H3772" s="33" t="s">
        <v>12491</v>
      </c>
    </row>
    <row r="3773" spans="1:8">
      <c r="A3773" s="33" t="s">
        <v>17728</v>
      </c>
      <c r="B3773" s="34" t="b">
        <v>1</v>
      </c>
      <c r="C3773" s="33">
        <f t="shared" si="128"/>
        <v>41</v>
      </c>
      <c r="D3773" s="33" t="s">
        <v>1747</v>
      </c>
      <c r="E3773" s="33" t="s">
        <v>17724</v>
      </c>
      <c r="F3773" s="33" t="s">
        <v>17729</v>
      </c>
      <c r="G3773" s="33" t="str">
        <f t="shared" si="129"/>
        <v>경북용암면</v>
      </c>
      <c r="H3773" s="33" t="s">
        <v>12491</v>
      </c>
    </row>
    <row r="3774" spans="1:8">
      <c r="A3774" s="33" t="s">
        <v>17730</v>
      </c>
      <c r="B3774" s="34" t="b">
        <v>1</v>
      </c>
      <c r="C3774" s="33">
        <f t="shared" si="128"/>
        <v>41</v>
      </c>
      <c r="D3774" s="33" t="s">
        <v>1747</v>
      </c>
      <c r="E3774" s="33" t="s">
        <v>17724</v>
      </c>
      <c r="F3774" s="33" t="s">
        <v>17731</v>
      </c>
      <c r="G3774" s="33" t="str">
        <f t="shared" si="129"/>
        <v>경북수륜면</v>
      </c>
      <c r="H3774" s="33" t="s">
        <v>12491</v>
      </c>
    </row>
    <row r="3775" spans="1:8">
      <c r="A3775" s="33" t="s">
        <v>17732</v>
      </c>
      <c r="B3775" s="34" t="b">
        <v>1</v>
      </c>
      <c r="C3775" s="33">
        <f t="shared" si="128"/>
        <v>41</v>
      </c>
      <c r="D3775" s="33" t="s">
        <v>1747</v>
      </c>
      <c r="E3775" s="33" t="s">
        <v>17724</v>
      </c>
      <c r="F3775" s="33" t="s">
        <v>17733</v>
      </c>
      <c r="G3775" s="33" t="str">
        <f t="shared" si="129"/>
        <v>경북가천면</v>
      </c>
      <c r="H3775" s="33" t="s">
        <v>12491</v>
      </c>
    </row>
    <row r="3776" spans="1:8">
      <c r="A3776" s="33" t="s">
        <v>17734</v>
      </c>
      <c r="B3776" s="34" t="b">
        <v>1</v>
      </c>
      <c r="C3776" s="33">
        <f t="shared" si="128"/>
        <v>41</v>
      </c>
      <c r="D3776" s="33" t="s">
        <v>1747</v>
      </c>
      <c r="E3776" s="33" t="s">
        <v>17724</v>
      </c>
      <c r="F3776" s="33" t="s">
        <v>17735</v>
      </c>
      <c r="G3776" s="33" t="str">
        <f t="shared" si="129"/>
        <v>경북금수면</v>
      </c>
      <c r="H3776" s="33" t="s">
        <v>12491</v>
      </c>
    </row>
    <row r="3777" spans="1:8">
      <c r="A3777" s="33" t="s">
        <v>17736</v>
      </c>
      <c r="B3777" s="34" t="b">
        <v>1</v>
      </c>
      <c r="C3777" s="33">
        <f t="shared" si="128"/>
        <v>41</v>
      </c>
      <c r="D3777" s="33" t="s">
        <v>1747</v>
      </c>
      <c r="E3777" s="33" t="s">
        <v>17724</v>
      </c>
      <c r="F3777" s="33" t="s">
        <v>17737</v>
      </c>
      <c r="G3777" s="33" t="str">
        <f t="shared" si="129"/>
        <v>경북대가면</v>
      </c>
      <c r="H3777" s="33" t="s">
        <v>12491</v>
      </c>
    </row>
    <row r="3778" spans="1:8">
      <c r="A3778" s="33" t="s">
        <v>17738</v>
      </c>
      <c r="B3778" s="34" t="b">
        <v>1</v>
      </c>
      <c r="C3778" s="33">
        <f t="shared" ref="C3778:C3841" si="130">_xlfn.XLOOKUP(D3778,I:I,J:J)</f>
        <v>41</v>
      </c>
      <c r="D3778" s="33" t="s">
        <v>1747</v>
      </c>
      <c r="E3778" s="33" t="s">
        <v>17724</v>
      </c>
      <c r="F3778" s="33" t="s">
        <v>17739</v>
      </c>
      <c r="G3778" s="33" t="str">
        <f t="shared" si="129"/>
        <v>경북벽진면</v>
      </c>
      <c r="H3778" s="33" t="s">
        <v>12491</v>
      </c>
    </row>
    <row r="3779" spans="1:8">
      <c r="A3779" s="33" t="s">
        <v>17740</v>
      </c>
      <c r="B3779" s="34" t="b">
        <v>1</v>
      </c>
      <c r="C3779" s="33">
        <f t="shared" si="130"/>
        <v>41</v>
      </c>
      <c r="D3779" s="33" t="s">
        <v>1747</v>
      </c>
      <c r="E3779" s="33" t="s">
        <v>17724</v>
      </c>
      <c r="F3779" s="33" t="s">
        <v>17741</v>
      </c>
      <c r="G3779" s="33" t="str">
        <f t="shared" si="129"/>
        <v>경북초전면</v>
      </c>
      <c r="H3779" s="33" t="s">
        <v>12491</v>
      </c>
    </row>
    <row r="3780" spans="1:8">
      <c r="A3780" s="33" t="s">
        <v>17742</v>
      </c>
      <c r="B3780" s="34" t="b">
        <v>1</v>
      </c>
      <c r="C3780" s="33">
        <f t="shared" si="130"/>
        <v>41</v>
      </c>
      <c r="D3780" s="33" t="s">
        <v>1747</v>
      </c>
      <c r="E3780" s="33" t="s">
        <v>17724</v>
      </c>
      <c r="F3780" s="33" t="s">
        <v>17743</v>
      </c>
      <c r="G3780" s="33" t="str">
        <f t="shared" si="129"/>
        <v>경북월항면</v>
      </c>
      <c r="H3780" s="33" t="s">
        <v>12491</v>
      </c>
    </row>
    <row r="3781" spans="1:8">
      <c r="A3781" s="33" t="s">
        <v>17744</v>
      </c>
      <c r="B3781" s="34" t="b">
        <v>1</v>
      </c>
      <c r="C3781" s="33">
        <f t="shared" si="130"/>
        <v>41</v>
      </c>
      <c r="D3781" s="33" t="s">
        <v>1747</v>
      </c>
      <c r="E3781" s="33" t="s">
        <v>17745</v>
      </c>
      <c r="F3781" s="33" t="s">
        <v>17746</v>
      </c>
      <c r="G3781" s="33" t="str">
        <f t="shared" si="129"/>
        <v>경북왜관읍</v>
      </c>
      <c r="H3781" s="33" t="s">
        <v>12491</v>
      </c>
    </row>
    <row r="3782" spans="1:8">
      <c r="A3782" s="33" t="s">
        <v>17747</v>
      </c>
      <c r="B3782" s="34" t="b">
        <v>1</v>
      </c>
      <c r="C3782" s="33">
        <f t="shared" si="130"/>
        <v>41</v>
      </c>
      <c r="D3782" s="33" t="s">
        <v>1747</v>
      </c>
      <c r="E3782" s="33" t="s">
        <v>17745</v>
      </c>
      <c r="F3782" s="33" t="s">
        <v>17748</v>
      </c>
      <c r="G3782" s="33" t="str">
        <f t="shared" si="129"/>
        <v>경북북삼읍</v>
      </c>
      <c r="H3782" s="33" t="s">
        <v>12491</v>
      </c>
    </row>
    <row r="3783" spans="1:8">
      <c r="A3783" s="33" t="s">
        <v>17749</v>
      </c>
      <c r="B3783" s="34" t="b">
        <v>1</v>
      </c>
      <c r="C3783" s="33">
        <f t="shared" si="130"/>
        <v>41</v>
      </c>
      <c r="D3783" s="33" t="s">
        <v>1747</v>
      </c>
      <c r="E3783" s="33" t="s">
        <v>17745</v>
      </c>
      <c r="F3783" s="33" t="s">
        <v>17750</v>
      </c>
      <c r="G3783" s="33" t="str">
        <f t="shared" si="129"/>
        <v>경북석적읍</v>
      </c>
      <c r="H3783" s="33" t="s">
        <v>12491</v>
      </c>
    </row>
    <row r="3784" spans="1:8">
      <c r="A3784" s="33" t="s">
        <v>17751</v>
      </c>
      <c r="B3784" s="34" t="b">
        <v>1</v>
      </c>
      <c r="C3784" s="33">
        <f t="shared" si="130"/>
        <v>41</v>
      </c>
      <c r="D3784" s="33" t="s">
        <v>1747</v>
      </c>
      <c r="E3784" s="33" t="s">
        <v>17745</v>
      </c>
      <c r="F3784" s="33" t="s">
        <v>17752</v>
      </c>
      <c r="G3784" s="33" t="str">
        <f t="shared" si="129"/>
        <v>경북지천면</v>
      </c>
      <c r="H3784" s="33" t="s">
        <v>12491</v>
      </c>
    </row>
    <row r="3785" spans="1:8">
      <c r="A3785" s="33" t="s">
        <v>17753</v>
      </c>
      <c r="B3785" s="34" t="b">
        <v>1</v>
      </c>
      <c r="C3785" s="33">
        <f t="shared" si="130"/>
        <v>41</v>
      </c>
      <c r="D3785" s="33" t="s">
        <v>1747</v>
      </c>
      <c r="E3785" s="33" t="s">
        <v>17745</v>
      </c>
      <c r="F3785" s="33" t="s">
        <v>17754</v>
      </c>
      <c r="G3785" s="33" t="str">
        <f t="shared" si="129"/>
        <v>경북동명면</v>
      </c>
      <c r="H3785" s="33" t="s">
        <v>12491</v>
      </c>
    </row>
    <row r="3786" spans="1:8">
      <c r="A3786" s="33" t="s">
        <v>17755</v>
      </c>
      <c r="B3786" s="34" t="b">
        <v>1</v>
      </c>
      <c r="C3786" s="33">
        <f t="shared" si="130"/>
        <v>41</v>
      </c>
      <c r="D3786" s="33" t="s">
        <v>1747</v>
      </c>
      <c r="E3786" s="33" t="s">
        <v>17745</v>
      </c>
      <c r="F3786" s="33" t="s">
        <v>15058</v>
      </c>
      <c r="G3786" s="33" t="str">
        <f t="shared" si="129"/>
        <v>경북가산면</v>
      </c>
      <c r="H3786" s="33" t="s">
        <v>12491</v>
      </c>
    </row>
    <row r="3787" spans="1:8">
      <c r="A3787" s="33" t="s">
        <v>17756</v>
      </c>
      <c r="B3787" s="34" t="b">
        <v>1</v>
      </c>
      <c r="C3787" s="33">
        <f t="shared" si="130"/>
        <v>41</v>
      </c>
      <c r="D3787" s="33" t="s">
        <v>1747</v>
      </c>
      <c r="E3787" s="33" t="s">
        <v>17745</v>
      </c>
      <c r="F3787" s="33" t="s">
        <v>17757</v>
      </c>
      <c r="G3787" s="33" t="str">
        <f t="shared" si="129"/>
        <v>경북약목면</v>
      </c>
      <c r="H3787" s="33" t="s">
        <v>12491</v>
      </c>
    </row>
    <row r="3788" spans="1:8">
      <c r="A3788" s="33" t="s">
        <v>17758</v>
      </c>
      <c r="B3788" s="34" t="b">
        <v>1</v>
      </c>
      <c r="C3788" s="33">
        <f t="shared" si="130"/>
        <v>41</v>
      </c>
      <c r="D3788" s="33" t="s">
        <v>1747</v>
      </c>
      <c r="E3788" s="33" t="s">
        <v>17745</v>
      </c>
      <c r="F3788" s="33" t="s">
        <v>16046</v>
      </c>
      <c r="G3788" s="33" t="str">
        <f t="shared" si="129"/>
        <v>경북기산면</v>
      </c>
      <c r="H3788" s="33" t="s">
        <v>12491</v>
      </c>
    </row>
    <row r="3789" spans="1:8">
      <c r="A3789" s="33" t="s">
        <v>17759</v>
      </c>
      <c r="B3789" s="34" t="b">
        <v>1</v>
      </c>
      <c r="C3789" s="33">
        <f t="shared" si="130"/>
        <v>41</v>
      </c>
      <c r="D3789" s="33" t="s">
        <v>1747</v>
      </c>
      <c r="E3789" s="33" t="s">
        <v>17760</v>
      </c>
      <c r="F3789" s="33" t="s">
        <v>17761</v>
      </c>
      <c r="G3789" s="33" t="str">
        <f t="shared" si="129"/>
        <v>경북예천읍</v>
      </c>
      <c r="H3789" s="33" t="s">
        <v>12491</v>
      </c>
    </row>
    <row r="3790" spans="1:8">
      <c r="A3790" s="33" t="s">
        <v>17762</v>
      </c>
      <c r="B3790" s="34" t="b">
        <v>1</v>
      </c>
      <c r="C3790" s="33">
        <f t="shared" si="130"/>
        <v>41</v>
      </c>
      <c r="D3790" s="33" t="s">
        <v>1747</v>
      </c>
      <c r="E3790" s="33" t="s">
        <v>17760</v>
      </c>
      <c r="F3790" s="33" t="s">
        <v>15190</v>
      </c>
      <c r="G3790" s="33" t="str">
        <f t="shared" si="129"/>
        <v>경북용문면</v>
      </c>
      <c r="H3790" s="33" t="s">
        <v>12491</v>
      </c>
    </row>
    <row r="3791" spans="1:8">
      <c r="A3791" s="33" t="s">
        <v>17763</v>
      </c>
      <c r="B3791" s="34" t="b">
        <v>1</v>
      </c>
      <c r="C3791" s="33">
        <f t="shared" si="130"/>
        <v>41</v>
      </c>
      <c r="D3791" s="33" t="s">
        <v>1747</v>
      </c>
      <c r="E3791" s="33" t="s">
        <v>17760</v>
      </c>
      <c r="F3791" s="33" t="s">
        <v>17137</v>
      </c>
      <c r="G3791" s="33" t="str">
        <f t="shared" si="129"/>
        <v>경북감천면</v>
      </c>
      <c r="H3791" s="33" t="s">
        <v>12491</v>
      </c>
    </row>
    <row r="3792" spans="1:8">
      <c r="A3792" s="33" t="s">
        <v>17764</v>
      </c>
      <c r="B3792" s="34" t="b">
        <v>1</v>
      </c>
      <c r="C3792" s="33">
        <f t="shared" si="130"/>
        <v>41</v>
      </c>
      <c r="D3792" s="33" t="s">
        <v>1747</v>
      </c>
      <c r="E3792" s="33" t="s">
        <v>17760</v>
      </c>
      <c r="F3792" s="33" t="s">
        <v>17765</v>
      </c>
      <c r="G3792" s="33" t="str">
        <f t="shared" si="129"/>
        <v>경북보문면</v>
      </c>
      <c r="H3792" s="33" t="s">
        <v>12491</v>
      </c>
    </row>
    <row r="3793" spans="1:8">
      <c r="A3793" s="33" t="s">
        <v>17766</v>
      </c>
      <c r="B3793" s="34" t="b">
        <v>1</v>
      </c>
      <c r="C3793" s="33">
        <f t="shared" si="130"/>
        <v>41</v>
      </c>
      <c r="D3793" s="33" t="s">
        <v>1747</v>
      </c>
      <c r="E3793" s="33" t="s">
        <v>17760</v>
      </c>
      <c r="F3793" s="33" t="s">
        <v>17767</v>
      </c>
      <c r="G3793" s="33" t="str">
        <f t="shared" si="129"/>
        <v>경북유천면</v>
      </c>
      <c r="H3793" s="33" t="s">
        <v>12491</v>
      </c>
    </row>
    <row r="3794" spans="1:8">
      <c r="A3794" s="33" t="s">
        <v>17768</v>
      </c>
      <c r="B3794" s="34" t="b">
        <v>1</v>
      </c>
      <c r="C3794" s="33">
        <f t="shared" si="130"/>
        <v>41</v>
      </c>
      <c r="D3794" s="33" t="s">
        <v>1747</v>
      </c>
      <c r="E3794" s="33" t="s">
        <v>17760</v>
      </c>
      <c r="F3794" s="33" t="s">
        <v>17769</v>
      </c>
      <c r="G3794" s="33" t="str">
        <f t="shared" si="129"/>
        <v>경북용궁면</v>
      </c>
      <c r="H3794" s="33" t="s">
        <v>12491</v>
      </c>
    </row>
    <row r="3795" spans="1:8">
      <c r="A3795" s="33" t="s">
        <v>17770</v>
      </c>
      <c r="B3795" s="34" t="b">
        <v>1</v>
      </c>
      <c r="C3795" s="33">
        <f t="shared" si="130"/>
        <v>41</v>
      </c>
      <c r="D3795" s="33" t="s">
        <v>1747</v>
      </c>
      <c r="E3795" s="33" t="s">
        <v>17760</v>
      </c>
      <c r="F3795" s="33" t="s">
        <v>17771</v>
      </c>
      <c r="G3795" s="33" t="str">
        <f t="shared" si="129"/>
        <v>경북개포면</v>
      </c>
      <c r="H3795" s="33" t="s">
        <v>12491</v>
      </c>
    </row>
    <row r="3796" spans="1:8">
      <c r="A3796" s="33" t="s">
        <v>17772</v>
      </c>
      <c r="B3796" s="34" t="b">
        <v>1</v>
      </c>
      <c r="C3796" s="33">
        <f t="shared" si="130"/>
        <v>41</v>
      </c>
      <c r="D3796" s="33" t="s">
        <v>1747</v>
      </c>
      <c r="E3796" s="33" t="s">
        <v>17760</v>
      </c>
      <c r="F3796" s="33" t="s">
        <v>17773</v>
      </c>
      <c r="G3796" s="33" t="str">
        <f t="shared" si="129"/>
        <v>경북지보면</v>
      </c>
      <c r="H3796" s="33" t="s">
        <v>12491</v>
      </c>
    </row>
    <row r="3797" spans="1:8">
      <c r="A3797" s="33" t="s">
        <v>17774</v>
      </c>
      <c r="B3797" s="34" t="b">
        <v>1</v>
      </c>
      <c r="C3797" s="33">
        <f t="shared" si="130"/>
        <v>41</v>
      </c>
      <c r="D3797" s="33" t="s">
        <v>1747</v>
      </c>
      <c r="E3797" s="33" t="s">
        <v>17760</v>
      </c>
      <c r="F3797" s="33" t="s">
        <v>16596</v>
      </c>
      <c r="G3797" s="33" t="str">
        <f t="shared" si="129"/>
        <v>경북풍양면</v>
      </c>
      <c r="H3797" s="33" t="s">
        <v>12491</v>
      </c>
    </row>
    <row r="3798" spans="1:8">
      <c r="A3798" s="33" t="s">
        <v>17775</v>
      </c>
      <c r="B3798" s="34" t="b">
        <v>1</v>
      </c>
      <c r="C3798" s="33">
        <f t="shared" si="130"/>
        <v>41</v>
      </c>
      <c r="D3798" s="33" t="s">
        <v>1747</v>
      </c>
      <c r="E3798" s="33" t="s">
        <v>17760</v>
      </c>
      <c r="F3798" s="33" t="s">
        <v>17776</v>
      </c>
      <c r="G3798" s="33" t="str">
        <f t="shared" si="129"/>
        <v>경북효자면</v>
      </c>
      <c r="H3798" s="33" t="s">
        <v>12491</v>
      </c>
    </row>
    <row r="3799" spans="1:8">
      <c r="A3799" s="33" t="s">
        <v>17777</v>
      </c>
      <c r="B3799" s="34" t="b">
        <v>1</v>
      </c>
      <c r="C3799" s="33">
        <f t="shared" si="130"/>
        <v>41</v>
      </c>
      <c r="D3799" s="33" t="s">
        <v>1747</v>
      </c>
      <c r="E3799" s="33" t="s">
        <v>17760</v>
      </c>
      <c r="F3799" s="33" t="s">
        <v>17778</v>
      </c>
      <c r="G3799" s="33" t="str">
        <f t="shared" si="129"/>
        <v>경북은풍면</v>
      </c>
      <c r="H3799" s="33" t="s">
        <v>12491</v>
      </c>
    </row>
    <row r="3800" spans="1:8">
      <c r="A3800" s="33" t="s">
        <v>17779</v>
      </c>
      <c r="B3800" s="34" t="b">
        <v>1</v>
      </c>
      <c r="C3800" s="33">
        <f t="shared" si="130"/>
        <v>41</v>
      </c>
      <c r="D3800" s="33" t="s">
        <v>1747</v>
      </c>
      <c r="E3800" s="33" t="s">
        <v>17780</v>
      </c>
      <c r="F3800" s="33" t="s">
        <v>17781</v>
      </c>
      <c r="G3800" s="33" t="str">
        <f t="shared" si="129"/>
        <v>경북봉화읍</v>
      </c>
      <c r="H3800" s="33" t="s">
        <v>12491</v>
      </c>
    </row>
    <row r="3801" spans="1:8">
      <c r="A3801" s="33" t="s">
        <v>17782</v>
      </c>
      <c r="B3801" s="34" t="b">
        <v>1</v>
      </c>
      <c r="C3801" s="33">
        <f t="shared" si="130"/>
        <v>41</v>
      </c>
      <c r="D3801" s="33" t="s">
        <v>1747</v>
      </c>
      <c r="E3801" s="33" t="s">
        <v>17780</v>
      </c>
      <c r="F3801" s="33" t="s">
        <v>17783</v>
      </c>
      <c r="G3801" s="33" t="str">
        <f t="shared" si="129"/>
        <v>경북물야면</v>
      </c>
      <c r="H3801" s="33" t="s">
        <v>12491</v>
      </c>
    </row>
    <row r="3802" spans="1:8">
      <c r="A3802" s="33" t="s">
        <v>17784</v>
      </c>
      <c r="B3802" s="34" t="b">
        <v>1</v>
      </c>
      <c r="C3802" s="33">
        <f t="shared" si="130"/>
        <v>41</v>
      </c>
      <c r="D3802" s="33" t="s">
        <v>1747</v>
      </c>
      <c r="E3802" s="33" t="s">
        <v>17780</v>
      </c>
      <c r="F3802" s="33" t="s">
        <v>17785</v>
      </c>
      <c r="G3802" s="33" t="str">
        <f t="shared" si="129"/>
        <v>경북봉성면</v>
      </c>
      <c r="H3802" s="33" t="s">
        <v>12491</v>
      </c>
    </row>
    <row r="3803" spans="1:8">
      <c r="A3803" s="33" t="s">
        <v>17786</v>
      </c>
      <c r="B3803" s="34" t="b">
        <v>1</v>
      </c>
      <c r="C3803" s="33">
        <f t="shared" si="130"/>
        <v>41</v>
      </c>
      <c r="D3803" s="33" t="s">
        <v>1747</v>
      </c>
      <c r="E3803" s="33" t="s">
        <v>17780</v>
      </c>
      <c r="F3803" s="33" t="s">
        <v>17787</v>
      </c>
      <c r="G3803" s="33" t="str">
        <f t="shared" si="129"/>
        <v>경북법전면</v>
      </c>
      <c r="H3803" s="33" t="s">
        <v>12491</v>
      </c>
    </row>
    <row r="3804" spans="1:8">
      <c r="A3804" s="33" t="s">
        <v>17788</v>
      </c>
      <c r="B3804" s="34" t="b">
        <v>1</v>
      </c>
      <c r="C3804" s="33">
        <f t="shared" si="130"/>
        <v>41</v>
      </c>
      <c r="D3804" s="33" t="s">
        <v>1747</v>
      </c>
      <c r="E3804" s="33" t="s">
        <v>17780</v>
      </c>
      <c r="F3804" s="33" t="s">
        <v>16652</v>
      </c>
      <c r="G3804" s="33" t="str">
        <f t="shared" si="129"/>
        <v>경북춘양면</v>
      </c>
      <c r="H3804" s="33" t="s">
        <v>12491</v>
      </c>
    </row>
    <row r="3805" spans="1:8">
      <c r="A3805" s="33" t="s">
        <v>17789</v>
      </c>
      <c r="B3805" s="34" t="b">
        <v>1</v>
      </c>
      <c r="C3805" s="33">
        <f t="shared" si="130"/>
        <v>41</v>
      </c>
      <c r="D3805" s="33" t="s">
        <v>1747</v>
      </c>
      <c r="E3805" s="33" t="s">
        <v>17780</v>
      </c>
      <c r="F3805" s="33" t="s">
        <v>17790</v>
      </c>
      <c r="G3805" s="33" t="str">
        <f t="shared" si="129"/>
        <v>경북소천면</v>
      </c>
      <c r="H3805" s="33" t="s">
        <v>12491</v>
      </c>
    </row>
    <row r="3806" spans="1:8">
      <c r="A3806" s="33" t="s">
        <v>17791</v>
      </c>
      <c r="B3806" s="34" t="b">
        <v>1</v>
      </c>
      <c r="C3806" s="33">
        <f t="shared" si="130"/>
        <v>41</v>
      </c>
      <c r="D3806" s="33" t="s">
        <v>1747</v>
      </c>
      <c r="E3806" s="33" t="s">
        <v>17780</v>
      </c>
      <c r="F3806" s="33" t="s">
        <v>17792</v>
      </c>
      <c r="G3806" s="33" t="str">
        <f t="shared" si="129"/>
        <v>경북재산면</v>
      </c>
      <c r="H3806" s="33" t="s">
        <v>12491</v>
      </c>
    </row>
    <row r="3807" spans="1:8">
      <c r="A3807" s="33" t="s">
        <v>17793</v>
      </c>
      <c r="B3807" s="34" t="b">
        <v>1</v>
      </c>
      <c r="C3807" s="33">
        <f t="shared" si="130"/>
        <v>41</v>
      </c>
      <c r="D3807" s="33" t="s">
        <v>1747</v>
      </c>
      <c r="E3807" s="33" t="s">
        <v>17780</v>
      </c>
      <c r="F3807" s="33" t="s">
        <v>17794</v>
      </c>
      <c r="G3807" s="33" t="str">
        <f t="shared" si="129"/>
        <v>경북명호면</v>
      </c>
      <c r="H3807" s="33" t="s">
        <v>12491</v>
      </c>
    </row>
    <row r="3808" spans="1:8">
      <c r="A3808" s="33" t="s">
        <v>17795</v>
      </c>
      <c r="B3808" s="34" t="b">
        <v>1</v>
      </c>
      <c r="C3808" s="33">
        <f t="shared" si="130"/>
        <v>41</v>
      </c>
      <c r="D3808" s="33" t="s">
        <v>1747</v>
      </c>
      <c r="E3808" s="33" t="s">
        <v>17780</v>
      </c>
      <c r="F3808" s="33" t="s">
        <v>17796</v>
      </c>
      <c r="G3808" s="33" t="str">
        <f t="shared" si="129"/>
        <v>경북상운면</v>
      </c>
      <c r="H3808" s="33" t="s">
        <v>12491</v>
      </c>
    </row>
    <row r="3809" spans="1:8">
      <c r="A3809" s="33" t="s">
        <v>17797</v>
      </c>
      <c r="B3809" s="34" t="b">
        <v>1</v>
      </c>
      <c r="C3809" s="33">
        <f t="shared" si="130"/>
        <v>41</v>
      </c>
      <c r="D3809" s="33" t="s">
        <v>1747</v>
      </c>
      <c r="E3809" s="33" t="s">
        <v>17780</v>
      </c>
      <c r="F3809" s="33" t="s">
        <v>17798</v>
      </c>
      <c r="G3809" s="33" t="str">
        <f t="shared" si="129"/>
        <v>경북석포면</v>
      </c>
      <c r="H3809" s="33" t="s">
        <v>12491</v>
      </c>
    </row>
    <row r="3810" spans="1:8">
      <c r="A3810" s="33" t="s">
        <v>17799</v>
      </c>
      <c r="B3810" s="34" t="b">
        <v>1</v>
      </c>
      <c r="C3810" s="33">
        <f t="shared" si="130"/>
        <v>41</v>
      </c>
      <c r="D3810" s="33" t="s">
        <v>1747</v>
      </c>
      <c r="E3810" s="33" t="s">
        <v>17800</v>
      </c>
      <c r="F3810" s="33" t="s">
        <v>17801</v>
      </c>
      <c r="G3810" s="33" t="str">
        <f t="shared" si="129"/>
        <v>경북울진읍</v>
      </c>
      <c r="H3810" s="33" t="s">
        <v>12491</v>
      </c>
    </row>
    <row r="3811" spans="1:8">
      <c r="A3811" s="33" t="s">
        <v>17802</v>
      </c>
      <c r="B3811" s="34" t="b">
        <v>1</v>
      </c>
      <c r="C3811" s="33">
        <f t="shared" si="130"/>
        <v>41</v>
      </c>
      <c r="D3811" s="33" t="s">
        <v>1747</v>
      </c>
      <c r="E3811" s="33" t="s">
        <v>17800</v>
      </c>
      <c r="F3811" s="33" t="s">
        <v>17803</v>
      </c>
      <c r="G3811" s="33" t="str">
        <f t="shared" si="129"/>
        <v>경북평해읍</v>
      </c>
      <c r="H3811" s="33" t="s">
        <v>12491</v>
      </c>
    </row>
    <row r="3812" spans="1:8">
      <c r="A3812" s="33" t="s">
        <v>17804</v>
      </c>
      <c r="B3812" s="34" t="b">
        <v>1</v>
      </c>
      <c r="C3812" s="33">
        <f t="shared" si="130"/>
        <v>41</v>
      </c>
      <c r="D3812" s="33" t="s">
        <v>1747</v>
      </c>
      <c r="E3812" s="33" t="s">
        <v>17800</v>
      </c>
      <c r="F3812" s="33" t="s">
        <v>15167</v>
      </c>
      <c r="G3812" s="33" t="str">
        <f t="shared" si="129"/>
        <v>경북북면</v>
      </c>
      <c r="H3812" s="33" t="s">
        <v>12491</v>
      </c>
    </row>
    <row r="3813" spans="1:8">
      <c r="A3813" s="33" t="s">
        <v>17805</v>
      </c>
      <c r="B3813" s="34" t="b">
        <v>1</v>
      </c>
      <c r="C3813" s="33">
        <f t="shared" si="130"/>
        <v>41</v>
      </c>
      <c r="D3813" s="33" t="s">
        <v>1747</v>
      </c>
      <c r="E3813" s="33" t="s">
        <v>17800</v>
      </c>
      <c r="F3813" s="33" t="s">
        <v>17806</v>
      </c>
      <c r="G3813" s="33" t="str">
        <f t="shared" si="129"/>
        <v>경북근남면</v>
      </c>
      <c r="H3813" s="33" t="s">
        <v>12491</v>
      </c>
    </row>
    <row r="3814" spans="1:8">
      <c r="A3814" s="33" t="s">
        <v>17807</v>
      </c>
      <c r="B3814" s="34" t="b">
        <v>1</v>
      </c>
      <c r="C3814" s="33">
        <f t="shared" si="130"/>
        <v>41</v>
      </c>
      <c r="D3814" s="33" t="s">
        <v>1747</v>
      </c>
      <c r="E3814" s="33" t="s">
        <v>17800</v>
      </c>
      <c r="F3814" s="33" t="s">
        <v>17808</v>
      </c>
      <c r="G3814" s="33" t="str">
        <f t="shared" si="129"/>
        <v>경북기성면</v>
      </c>
      <c r="H3814" s="33" t="s">
        <v>12491</v>
      </c>
    </row>
    <row r="3815" spans="1:8">
      <c r="A3815" s="33" t="s">
        <v>17809</v>
      </c>
      <c r="B3815" s="34" t="b">
        <v>1</v>
      </c>
      <c r="C3815" s="33">
        <f t="shared" si="130"/>
        <v>41</v>
      </c>
      <c r="D3815" s="33" t="s">
        <v>1747</v>
      </c>
      <c r="E3815" s="33" t="s">
        <v>17800</v>
      </c>
      <c r="F3815" s="33" t="s">
        <v>17810</v>
      </c>
      <c r="G3815" s="33" t="str">
        <f t="shared" si="129"/>
        <v>경북온정면</v>
      </c>
      <c r="H3815" s="33" t="s">
        <v>12491</v>
      </c>
    </row>
    <row r="3816" spans="1:8">
      <c r="A3816" s="33" t="s">
        <v>17811</v>
      </c>
      <c r="B3816" s="34" t="b">
        <v>1</v>
      </c>
      <c r="C3816" s="33">
        <f t="shared" si="130"/>
        <v>41</v>
      </c>
      <c r="D3816" s="33" t="s">
        <v>1747</v>
      </c>
      <c r="E3816" s="33" t="s">
        <v>17800</v>
      </c>
      <c r="F3816" s="33" t="s">
        <v>17812</v>
      </c>
      <c r="G3816" s="33" t="str">
        <f t="shared" si="129"/>
        <v>경북죽변면</v>
      </c>
      <c r="H3816" s="33" t="s">
        <v>12491</v>
      </c>
    </row>
    <row r="3817" spans="1:8">
      <c r="A3817" s="33" t="s">
        <v>17813</v>
      </c>
      <c r="B3817" s="34" t="b">
        <v>1</v>
      </c>
      <c r="C3817" s="33">
        <f t="shared" si="130"/>
        <v>41</v>
      </c>
      <c r="D3817" s="33" t="s">
        <v>1747</v>
      </c>
      <c r="E3817" s="33" t="s">
        <v>17800</v>
      </c>
      <c r="F3817" s="33" t="s">
        <v>17814</v>
      </c>
      <c r="G3817" s="33" t="str">
        <f t="shared" si="129"/>
        <v>경북후포면</v>
      </c>
      <c r="H3817" s="33" t="s">
        <v>12491</v>
      </c>
    </row>
    <row r="3818" spans="1:8">
      <c r="A3818" s="33" t="s">
        <v>17815</v>
      </c>
      <c r="B3818" s="34" t="b">
        <v>1</v>
      </c>
      <c r="C3818" s="33">
        <f t="shared" si="130"/>
        <v>41</v>
      </c>
      <c r="D3818" s="33" t="s">
        <v>1747</v>
      </c>
      <c r="E3818" s="33" t="s">
        <v>17800</v>
      </c>
      <c r="F3818" s="33" t="s">
        <v>17816</v>
      </c>
      <c r="G3818" s="33" t="str">
        <f t="shared" si="129"/>
        <v>경북금강송면</v>
      </c>
      <c r="H3818" s="33" t="s">
        <v>12491</v>
      </c>
    </row>
    <row r="3819" spans="1:8">
      <c r="A3819" s="33" t="s">
        <v>17817</v>
      </c>
      <c r="B3819" s="34" t="b">
        <v>1</v>
      </c>
      <c r="C3819" s="33">
        <f t="shared" si="130"/>
        <v>41</v>
      </c>
      <c r="D3819" s="33" t="s">
        <v>1747</v>
      </c>
      <c r="E3819" s="33" t="s">
        <v>17800</v>
      </c>
      <c r="F3819" s="33" t="s">
        <v>17818</v>
      </c>
      <c r="G3819" s="33" t="str">
        <f t="shared" si="129"/>
        <v>경북매화면</v>
      </c>
      <c r="H3819" s="33" t="s">
        <v>12491</v>
      </c>
    </row>
    <row r="3820" spans="1:8">
      <c r="A3820" s="33" t="s">
        <v>17819</v>
      </c>
      <c r="B3820" s="34" t="b">
        <v>1</v>
      </c>
      <c r="C3820" s="33">
        <f t="shared" si="130"/>
        <v>41</v>
      </c>
      <c r="D3820" s="33" t="s">
        <v>1747</v>
      </c>
      <c r="E3820" s="33" t="s">
        <v>17820</v>
      </c>
      <c r="F3820" s="33" t="s">
        <v>17821</v>
      </c>
      <c r="G3820" s="33" t="str">
        <f t="shared" si="129"/>
        <v>경북울릉읍</v>
      </c>
      <c r="H3820" s="33" t="s">
        <v>12491</v>
      </c>
    </row>
    <row r="3821" spans="1:8">
      <c r="A3821" s="33" t="s">
        <v>17822</v>
      </c>
      <c r="B3821" s="34" t="b">
        <v>1</v>
      </c>
      <c r="C3821" s="33">
        <f t="shared" si="130"/>
        <v>41</v>
      </c>
      <c r="D3821" s="33" t="s">
        <v>1747</v>
      </c>
      <c r="E3821" s="33" t="s">
        <v>17820</v>
      </c>
      <c r="F3821" s="33" t="s">
        <v>16062</v>
      </c>
      <c r="G3821" s="33" t="str">
        <f t="shared" si="129"/>
        <v>경북서면</v>
      </c>
      <c r="H3821" s="33" t="s">
        <v>12491</v>
      </c>
    </row>
    <row r="3822" spans="1:8">
      <c r="A3822" s="33" t="s">
        <v>17823</v>
      </c>
      <c r="B3822" s="34" t="b">
        <v>1</v>
      </c>
      <c r="C3822" s="33">
        <f t="shared" si="130"/>
        <v>41</v>
      </c>
      <c r="D3822" s="33" t="s">
        <v>1747</v>
      </c>
      <c r="E3822" s="33" t="s">
        <v>17820</v>
      </c>
      <c r="F3822" s="33" t="s">
        <v>15167</v>
      </c>
      <c r="G3822" s="33" t="str">
        <f t="shared" si="129"/>
        <v>경북북면</v>
      </c>
      <c r="H3822" s="33" t="s">
        <v>12491</v>
      </c>
    </row>
    <row r="3823" spans="1:8">
      <c r="A3823" s="33" t="s">
        <v>17824</v>
      </c>
      <c r="B3823" s="34" t="b">
        <v>1</v>
      </c>
      <c r="C3823" s="33">
        <f t="shared" si="130"/>
        <v>43</v>
      </c>
      <c r="D3823" s="33" t="s">
        <v>481</v>
      </c>
      <c r="E3823" s="33" t="s">
        <v>482</v>
      </c>
      <c r="F3823" s="33" t="s">
        <v>12952</v>
      </c>
      <c r="G3823" s="33" t="str">
        <f t="shared" ref="G3823:G3854" si="131">D3823&amp;F3823</f>
        <v>경남북동</v>
      </c>
      <c r="H3823" s="33" t="s">
        <v>10781</v>
      </c>
    </row>
    <row r="3824" spans="1:8">
      <c r="A3824" s="33" t="s">
        <v>17825</v>
      </c>
      <c r="B3824" s="34" t="b">
        <v>1</v>
      </c>
      <c r="C3824" s="33">
        <f t="shared" si="130"/>
        <v>43</v>
      </c>
      <c r="D3824" s="33" t="s">
        <v>481</v>
      </c>
      <c r="E3824" s="33" t="s">
        <v>482</v>
      </c>
      <c r="F3824" s="33" t="s">
        <v>11485</v>
      </c>
      <c r="G3824" s="33" t="str">
        <f t="shared" si="131"/>
        <v>경남중동</v>
      </c>
      <c r="H3824" s="33" t="s">
        <v>10781</v>
      </c>
    </row>
    <row r="3825" spans="1:8">
      <c r="A3825" s="33" t="s">
        <v>17826</v>
      </c>
      <c r="B3825" s="34" t="b">
        <v>1</v>
      </c>
      <c r="C3825" s="33">
        <f t="shared" si="130"/>
        <v>43</v>
      </c>
      <c r="D3825" s="33" t="s">
        <v>481</v>
      </c>
      <c r="E3825" s="33" t="s">
        <v>482</v>
      </c>
      <c r="F3825" s="33" t="s">
        <v>17555</v>
      </c>
      <c r="G3825" s="33" t="str">
        <f t="shared" si="131"/>
        <v>경남서상동</v>
      </c>
      <c r="H3825" s="33" t="s">
        <v>10781</v>
      </c>
    </row>
    <row r="3826" spans="1:8">
      <c r="A3826" s="33" t="s">
        <v>17827</v>
      </c>
      <c r="B3826" s="34" t="b">
        <v>1</v>
      </c>
      <c r="C3826" s="33">
        <f t="shared" si="130"/>
        <v>43</v>
      </c>
      <c r="D3826" s="33" t="s">
        <v>481</v>
      </c>
      <c r="E3826" s="33" t="s">
        <v>482</v>
      </c>
      <c r="F3826" s="33" t="s">
        <v>17828</v>
      </c>
      <c r="G3826" s="33" t="str">
        <f t="shared" si="131"/>
        <v>경남소답동</v>
      </c>
      <c r="H3826" s="33" t="s">
        <v>10781</v>
      </c>
    </row>
    <row r="3827" spans="1:8">
      <c r="A3827" s="33" t="s">
        <v>17829</v>
      </c>
      <c r="B3827" s="34" t="b">
        <v>1</v>
      </c>
      <c r="C3827" s="33">
        <f t="shared" si="130"/>
        <v>43</v>
      </c>
      <c r="D3827" s="33" t="s">
        <v>481</v>
      </c>
      <c r="E3827" s="33" t="s">
        <v>482</v>
      </c>
      <c r="F3827" s="33" t="s">
        <v>17830</v>
      </c>
      <c r="G3827" s="33" t="str">
        <f t="shared" si="131"/>
        <v>경남도계동</v>
      </c>
      <c r="H3827" s="33" t="s">
        <v>10781</v>
      </c>
    </row>
    <row r="3828" spans="1:8">
      <c r="A3828" s="33" t="s">
        <v>17831</v>
      </c>
      <c r="B3828" s="34" t="b">
        <v>1</v>
      </c>
      <c r="C3828" s="33">
        <f t="shared" si="130"/>
        <v>43</v>
      </c>
      <c r="D3828" s="33" t="s">
        <v>481</v>
      </c>
      <c r="E3828" s="33" t="s">
        <v>482</v>
      </c>
      <c r="F3828" s="33" t="s">
        <v>17832</v>
      </c>
      <c r="G3828" s="33" t="str">
        <f t="shared" si="131"/>
        <v>경남동정동</v>
      </c>
      <c r="H3828" s="33" t="s">
        <v>10781</v>
      </c>
    </row>
    <row r="3829" spans="1:8">
      <c r="A3829" s="33" t="s">
        <v>17833</v>
      </c>
      <c r="B3829" s="34" t="b">
        <v>1</v>
      </c>
      <c r="C3829" s="33">
        <f t="shared" si="130"/>
        <v>43</v>
      </c>
      <c r="D3829" s="33" t="s">
        <v>481</v>
      </c>
      <c r="E3829" s="33" t="s">
        <v>482</v>
      </c>
      <c r="F3829" s="33" t="s">
        <v>17834</v>
      </c>
      <c r="G3829" s="33" t="str">
        <f t="shared" si="131"/>
        <v>경남소계동</v>
      </c>
      <c r="H3829" s="33" t="s">
        <v>10781</v>
      </c>
    </row>
    <row r="3830" spans="1:8">
      <c r="A3830" s="33" t="s">
        <v>17835</v>
      </c>
      <c r="B3830" s="34" t="b">
        <v>1</v>
      </c>
      <c r="C3830" s="33">
        <f t="shared" si="130"/>
        <v>43</v>
      </c>
      <c r="D3830" s="33" t="s">
        <v>481</v>
      </c>
      <c r="E3830" s="33" t="s">
        <v>482</v>
      </c>
      <c r="F3830" s="33" t="s">
        <v>12569</v>
      </c>
      <c r="G3830" s="33" t="str">
        <f t="shared" si="131"/>
        <v>경남용동</v>
      </c>
      <c r="H3830" s="33" t="s">
        <v>10781</v>
      </c>
    </row>
    <row r="3831" spans="1:8">
      <c r="A3831" s="33" t="s">
        <v>17836</v>
      </c>
      <c r="B3831" s="34" t="b">
        <v>1</v>
      </c>
      <c r="C3831" s="33">
        <f t="shared" si="130"/>
        <v>43</v>
      </c>
      <c r="D3831" s="33" t="s">
        <v>481</v>
      </c>
      <c r="E3831" s="33" t="s">
        <v>482</v>
      </c>
      <c r="F3831" s="33" t="s">
        <v>15015</v>
      </c>
      <c r="G3831" s="33" t="str">
        <f t="shared" si="131"/>
        <v>경남덕정동</v>
      </c>
      <c r="H3831" s="33" t="s">
        <v>10781</v>
      </c>
    </row>
    <row r="3832" spans="1:8">
      <c r="A3832" s="33" t="s">
        <v>17837</v>
      </c>
      <c r="B3832" s="34" t="b">
        <v>1</v>
      </c>
      <c r="C3832" s="33">
        <f t="shared" si="130"/>
        <v>43</v>
      </c>
      <c r="D3832" s="33" t="s">
        <v>481</v>
      </c>
      <c r="E3832" s="33" t="s">
        <v>482</v>
      </c>
      <c r="F3832" s="33" t="s">
        <v>17838</v>
      </c>
      <c r="G3832" s="33" t="str">
        <f t="shared" si="131"/>
        <v>경남지귀동</v>
      </c>
      <c r="H3832" s="33" t="s">
        <v>10781</v>
      </c>
    </row>
    <row r="3833" spans="1:8">
      <c r="A3833" s="33" t="s">
        <v>17839</v>
      </c>
      <c r="B3833" s="34" t="b">
        <v>1</v>
      </c>
      <c r="C3833" s="33">
        <f t="shared" si="130"/>
        <v>43</v>
      </c>
      <c r="D3833" s="33" t="s">
        <v>481</v>
      </c>
      <c r="E3833" s="33" t="s">
        <v>482</v>
      </c>
      <c r="F3833" s="33" t="s">
        <v>17452</v>
      </c>
      <c r="G3833" s="33" t="str">
        <f t="shared" si="131"/>
        <v>경남서곡동</v>
      </c>
      <c r="H3833" s="33" t="s">
        <v>10781</v>
      </c>
    </row>
    <row r="3834" spans="1:8">
      <c r="A3834" s="33" t="s">
        <v>17840</v>
      </c>
      <c r="B3834" s="34" t="b">
        <v>1</v>
      </c>
      <c r="C3834" s="33">
        <f t="shared" si="130"/>
        <v>43</v>
      </c>
      <c r="D3834" s="33" t="s">
        <v>481</v>
      </c>
      <c r="E3834" s="33" t="s">
        <v>482</v>
      </c>
      <c r="F3834" s="33" t="s">
        <v>12036</v>
      </c>
      <c r="G3834" s="33" t="str">
        <f t="shared" si="131"/>
        <v>경남봉림동</v>
      </c>
      <c r="H3834" s="33" t="s">
        <v>10781</v>
      </c>
    </row>
    <row r="3835" spans="1:8">
      <c r="A3835" s="33" t="s">
        <v>17841</v>
      </c>
      <c r="B3835" s="34" t="b">
        <v>1</v>
      </c>
      <c r="C3835" s="33">
        <f t="shared" si="130"/>
        <v>43</v>
      </c>
      <c r="D3835" s="33" t="s">
        <v>481</v>
      </c>
      <c r="E3835" s="33" t="s">
        <v>482</v>
      </c>
      <c r="F3835" s="33" t="s">
        <v>17842</v>
      </c>
      <c r="G3835" s="33" t="str">
        <f t="shared" si="131"/>
        <v>경남퇴촌동</v>
      </c>
      <c r="H3835" s="33" t="s">
        <v>10781</v>
      </c>
    </row>
    <row r="3836" spans="1:8">
      <c r="A3836" s="33" t="s">
        <v>17843</v>
      </c>
      <c r="B3836" s="34" t="b">
        <v>1</v>
      </c>
      <c r="C3836" s="33">
        <f t="shared" si="130"/>
        <v>43</v>
      </c>
      <c r="D3836" s="33" t="s">
        <v>481</v>
      </c>
      <c r="E3836" s="33" t="s">
        <v>482</v>
      </c>
      <c r="F3836" s="33" t="s">
        <v>17844</v>
      </c>
      <c r="G3836" s="33" t="str">
        <f t="shared" si="131"/>
        <v>경남명곡동</v>
      </c>
      <c r="H3836" s="33" t="s">
        <v>10781</v>
      </c>
    </row>
    <row r="3837" spans="1:8">
      <c r="A3837" s="33" t="s">
        <v>17845</v>
      </c>
      <c r="B3837" s="34" t="b">
        <v>1</v>
      </c>
      <c r="C3837" s="33">
        <f t="shared" si="130"/>
        <v>43</v>
      </c>
      <c r="D3837" s="33" t="s">
        <v>481</v>
      </c>
      <c r="E3837" s="33" t="s">
        <v>482</v>
      </c>
      <c r="F3837" s="33" t="s">
        <v>17846</v>
      </c>
      <c r="G3837" s="33" t="str">
        <f t="shared" si="131"/>
        <v>경남반계동</v>
      </c>
      <c r="H3837" s="33" t="s">
        <v>10781</v>
      </c>
    </row>
    <row r="3838" spans="1:8">
      <c r="A3838" s="33" t="s">
        <v>17847</v>
      </c>
      <c r="B3838" s="34" t="b">
        <v>1</v>
      </c>
      <c r="C3838" s="33">
        <f t="shared" si="130"/>
        <v>43</v>
      </c>
      <c r="D3838" s="33" t="s">
        <v>481</v>
      </c>
      <c r="E3838" s="33" t="s">
        <v>482</v>
      </c>
      <c r="F3838" s="33" t="s">
        <v>17848</v>
      </c>
      <c r="G3838" s="33" t="str">
        <f t="shared" si="131"/>
        <v>경남사화동</v>
      </c>
      <c r="H3838" s="33" t="s">
        <v>10781</v>
      </c>
    </row>
    <row r="3839" spans="1:8">
      <c r="A3839" s="33" t="s">
        <v>17849</v>
      </c>
      <c r="B3839" s="34" t="b">
        <v>1</v>
      </c>
      <c r="C3839" s="33">
        <f t="shared" si="130"/>
        <v>43</v>
      </c>
      <c r="D3839" s="33" t="s">
        <v>481</v>
      </c>
      <c r="E3839" s="33" t="s">
        <v>482</v>
      </c>
      <c r="F3839" s="33" t="s">
        <v>17850</v>
      </c>
      <c r="G3839" s="33" t="str">
        <f t="shared" si="131"/>
        <v>경남차용동</v>
      </c>
      <c r="H3839" s="33" t="s">
        <v>10781</v>
      </c>
    </row>
    <row r="3840" spans="1:8">
      <c r="A3840" s="33" t="s">
        <v>17851</v>
      </c>
      <c r="B3840" s="34" t="b">
        <v>1</v>
      </c>
      <c r="C3840" s="33">
        <f t="shared" si="130"/>
        <v>43</v>
      </c>
      <c r="D3840" s="33" t="s">
        <v>481</v>
      </c>
      <c r="E3840" s="33" t="s">
        <v>482</v>
      </c>
      <c r="F3840" s="33" t="s">
        <v>17852</v>
      </c>
      <c r="G3840" s="33" t="str">
        <f t="shared" si="131"/>
        <v>경남내리동</v>
      </c>
      <c r="H3840" s="33" t="s">
        <v>10781</v>
      </c>
    </row>
    <row r="3841" spans="1:8">
      <c r="A3841" s="33" t="s">
        <v>17853</v>
      </c>
      <c r="B3841" s="34" t="b">
        <v>1</v>
      </c>
      <c r="C3841" s="33">
        <f t="shared" si="130"/>
        <v>43</v>
      </c>
      <c r="D3841" s="33" t="s">
        <v>481</v>
      </c>
      <c r="E3841" s="33" t="s">
        <v>482</v>
      </c>
      <c r="F3841" s="33" t="s">
        <v>17854</v>
      </c>
      <c r="G3841" s="33" t="str">
        <f t="shared" si="131"/>
        <v>경남명서동</v>
      </c>
      <c r="H3841" s="33" t="s">
        <v>10781</v>
      </c>
    </row>
    <row r="3842" spans="1:8">
      <c r="A3842" s="33" t="s">
        <v>17855</v>
      </c>
      <c r="B3842" s="34" t="b">
        <v>1</v>
      </c>
      <c r="C3842" s="33">
        <f t="shared" ref="C3842:C3905" si="132">_xlfn.XLOOKUP(D3842,I:I,J:J)</f>
        <v>43</v>
      </c>
      <c r="D3842" s="33" t="s">
        <v>481</v>
      </c>
      <c r="E3842" s="33" t="s">
        <v>482</v>
      </c>
      <c r="F3842" s="33" t="s">
        <v>17856</v>
      </c>
      <c r="G3842" s="33" t="str">
        <f t="shared" si="131"/>
        <v>경남사림동</v>
      </c>
      <c r="H3842" s="33" t="s">
        <v>10781</v>
      </c>
    </row>
    <row r="3843" spans="1:8">
      <c r="A3843" s="33" t="s">
        <v>17857</v>
      </c>
      <c r="B3843" s="34" t="b">
        <v>1</v>
      </c>
      <c r="C3843" s="33">
        <f t="shared" si="132"/>
        <v>43</v>
      </c>
      <c r="D3843" s="33" t="s">
        <v>481</v>
      </c>
      <c r="E3843" s="33" t="s">
        <v>482</v>
      </c>
      <c r="F3843" s="33" t="s">
        <v>13325</v>
      </c>
      <c r="G3843" s="33" t="str">
        <f t="shared" si="131"/>
        <v>경남봉곡동</v>
      </c>
      <c r="H3843" s="33" t="s">
        <v>10781</v>
      </c>
    </row>
    <row r="3844" spans="1:8">
      <c r="A3844" s="33" t="s">
        <v>17858</v>
      </c>
      <c r="B3844" s="34" t="b">
        <v>1</v>
      </c>
      <c r="C3844" s="33">
        <f t="shared" si="132"/>
        <v>43</v>
      </c>
      <c r="D3844" s="33" t="s">
        <v>481</v>
      </c>
      <c r="E3844" s="33" t="s">
        <v>482</v>
      </c>
      <c r="F3844" s="33" t="s">
        <v>17859</v>
      </c>
      <c r="G3844" s="33" t="str">
        <f t="shared" si="131"/>
        <v>경남팔용동</v>
      </c>
      <c r="H3844" s="33" t="s">
        <v>10781</v>
      </c>
    </row>
    <row r="3845" spans="1:8">
      <c r="A3845" s="33" t="s">
        <v>17860</v>
      </c>
      <c r="B3845" s="34" t="b">
        <v>1</v>
      </c>
      <c r="C3845" s="33">
        <f t="shared" si="132"/>
        <v>43</v>
      </c>
      <c r="D3845" s="33" t="s">
        <v>481</v>
      </c>
      <c r="E3845" s="33" t="s">
        <v>482</v>
      </c>
      <c r="F3845" s="33" t="s">
        <v>17861</v>
      </c>
      <c r="G3845" s="33" t="str">
        <f t="shared" si="131"/>
        <v>경남동읍</v>
      </c>
      <c r="H3845" s="33" t="s">
        <v>10781</v>
      </c>
    </row>
    <row r="3846" spans="1:8">
      <c r="A3846" s="33" t="s">
        <v>17862</v>
      </c>
      <c r="B3846" s="34" t="b">
        <v>1</v>
      </c>
      <c r="C3846" s="33">
        <f t="shared" si="132"/>
        <v>43</v>
      </c>
      <c r="D3846" s="33" t="s">
        <v>481</v>
      </c>
      <c r="E3846" s="33" t="s">
        <v>482</v>
      </c>
      <c r="F3846" s="33" t="s">
        <v>15167</v>
      </c>
      <c r="G3846" s="33" t="str">
        <f t="shared" si="131"/>
        <v>경남북면</v>
      </c>
      <c r="H3846" s="33" t="s">
        <v>10781</v>
      </c>
    </row>
    <row r="3847" spans="1:8">
      <c r="A3847" s="33" t="s">
        <v>17863</v>
      </c>
      <c r="B3847" s="34" t="b">
        <v>1</v>
      </c>
      <c r="C3847" s="33">
        <f t="shared" si="132"/>
        <v>43</v>
      </c>
      <c r="D3847" s="33" t="s">
        <v>481</v>
      </c>
      <c r="E3847" s="33" t="s">
        <v>482</v>
      </c>
      <c r="F3847" s="33" t="s">
        <v>17864</v>
      </c>
      <c r="G3847" s="33" t="str">
        <f t="shared" si="131"/>
        <v>경남대산면</v>
      </c>
      <c r="H3847" s="33" t="s">
        <v>10781</v>
      </c>
    </row>
    <row r="3848" spans="1:8">
      <c r="A3848" s="33" t="s">
        <v>17865</v>
      </c>
      <c r="B3848" s="34" t="b">
        <v>1</v>
      </c>
      <c r="C3848" s="33">
        <f t="shared" si="132"/>
        <v>43</v>
      </c>
      <c r="D3848" s="33" t="s">
        <v>481</v>
      </c>
      <c r="E3848" s="33" t="s">
        <v>5286</v>
      </c>
      <c r="F3848" s="33" t="s">
        <v>17866</v>
      </c>
      <c r="G3848" s="33" t="str">
        <f t="shared" si="131"/>
        <v>경남토월동</v>
      </c>
      <c r="H3848" s="33" t="s">
        <v>10781</v>
      </c>
    </row>
    <row r="3849" spans="1:8">
      <c r="A3849" s="33" t="s">
        <v>17867</v>
      </c>
      <c r="B3849" s="34" t="b">
        <v>1</v>
      </c>
      <c r="C3849" s="33">
        <f t="shared" si="132"/>
        <v>43</v>
      </c>
      <c r="D3849" s="33" t="s">
        <v>481</v>
      </c>
      <c r="E3849" s="33" t="s">
        <v>5286</v>
      </c>
      <c r="F3849" s="33" t="s">
        <v>17868</v>
      </c>
      <c r="G3849" s="33" t="str">
        <f t="shared" si="131"/>
        <v>경남사파정동</v>
      </c>
      <c r="H3849" s="33" t="s">
        <v>10781</v>
      </c>
    </row>
    <row r="3850" spans="1:8">
      <c r="A3850" s="33" t="s">
        <v>17869</v>
      </c>
      <c r="B3850" s="34" t="b">
        <v>1</v>
      </c>
      <c r="C3850" s="33">
        <f t="shared" si="132"/>
        <v>43</v>
      </c>
      <c r="D3850" s="33" t="s">
        <v>481</v>
      </c>
      <c r="E3850" s="33" t="s">
        <v>5286</v>
      </c>
      <c r="F3850" s="33" t="s">
        <v>17870</v>
      </c>
      <c r="G3850" s="33" t="str">
        <f t="shared" si="131"/>
        <v>경남가음정동</v>
      </c>
      <c r="H3850" s="33" t="s">
        <v>10781</v>
      </c>
    </row>
    <row r="3851" spans="1:8">
      <c r="A3851" s="33" t="s">
        <v>17871</v>
      </c>
      <c r="B3851" s="34" t="b">
        <v>1</v>
      </c>
      <c r="C3851" s="33">
        <f t="shared" si="132"/>
        <v>43</v>
      </c>
      <c r="D3851" s="33" t="s">
        <v>481</v>
      </c>
      <c r="E3851" s="33" t="s">
        <v>5286</v>
      </c>
      <c r="F3851" s="33" t="s">
        <v>17872</v>
      </c>
      <c r="G3851" s="33" t="str">
        <f t="shared" si="131"/>
        <v>경남외동</v>
      </c>
      <c r="H3851" s="33" t="s">
        <v>10781</v>
      </c>
    </row>
    <row r="3852" spans="1:8">
      <c r="A3852" s="33" t="s">
        <v>17873</v>
      </c>
      <c r="B3852" s="34" t="b">
        <v>1</v>
      </c>
      <c r="C3852" s="33">
        <f t="shared" si="132"/>
        <v>43</v>
      </c>
      <c r="D3852" s="33" t="s">
        <v>481</v>
      </c>
      <c r="E3852" s="33" t="s">
        <v>5286</v>
      </c>
      <c r="F3852" s="33" t="s">
        <v>11628</v>
      </c>
      <c r="G3852" s="33" t="str">
        <f t="shared" si="131"/>
        <v>경남대방동</v>
      </c>
      <c r="H3852" s="33" t="s">
        <v>10781</v>
      </c>
    </row>
    <row r="3853" spans="1:8">
      <c r="A3853" s="33" t="s">
        <v>17874</v>
      </c>
      <c r="B3853" s="34" t="b">
        <v>1</v>
      </c>
      <c r="C3853" s="33">
        <f t="shared" si="132"/>
        <v>43</v>
      </c>
      <c r="D3853" s="33" t="s">
        <v>481</v>
      </c>
      <c r="E3853" s="33" t="s">
        <v>5286</v>
      </c>
      <c r="F3853" s="33" t="s">
        <v>12002</v>
      </c>
      <c r="G3853" s="33" t="str">
        <f t="shared" si="131"/>
        <v>경남남산동</v>
      </c>
      <c r="H3853" s="33" t="s">
        <v>10781</v>
      </c>
    </row>
    <row r="3854" spans="1:8">
      <c r="A3854" s="33" t="s">
        <v>17875</v>
      </c>
      <c r="B3854" s="34" t="b">
        <v>1</v>
      </c>
      <c r="C3854" s="33">
        <f t="shared" si="132"/>
        <v>43</v>
      </c>
      <c r="D3854" s="33" t="s">
        <v>481</v>
      </c>
      <c r="E3854" s="33" t="s">
        <v>5286</v>
      </c>
      <c r="F3854" s="33" t="s">
        <v>17876</v>
      </c>
      <c r="G3854" s="33" t="str">
        <f t="shared" si="131"/>
        <v>경남삼정자동</v>
      </c>
      <c r="H3854" s="33" t="s">
        <v>10781</v>
      </c>
    </row>
    <row r="3855" spans="1:8">
      <c r="A3855" s="33" t="s">
        <v>17877</v>
      </c>
      <c r="B3855" s="34" t="b">
        <v>1</v>
      </c>
      <c r="C3855" s="33">
        <f t="shared" si="132"/>
        <v>43</v>
      </c>
      <c r="D3855" s="33" t="s">
        <v>481</v>
      </c>
      <c r="E3855" s="33" t="s">
        <v>5286</v>
      </c>
      <c r="F3855" s="33" t="s">
        <v>17878</v>
      </c>
      <c r="G3855" s="33" t="str">
        <f t="shared" ref="G3855:G3917" si="133">D3855&amp;F3855</f>
        <v>경남천선동</v>
      </c>
      <c r="H3855" s="33" t="s">
        <v>10781</v>
      </c>
    </row>
    <row r="3856" spans="1:8">
      <c r="A3856" s="33" t="s">
        <v>17879</v>
      </c>
      <c r="B3856" s="34" t="b">
        <v>1</v>
      </c>
      <c r="C3856" s="33">
        <f t="shared" si="132"/>
        <v>43</v>
      </c>
      <c r="D3856" s="33" t="s">
        <v>481</v>
      </c>
      <c r="E3856" s="33" t="s">
        <v>5286</v>
      </c>
      <c r="F3856" s="33" t="s">
        <v>17880</v>
      </c>
      <c r="G3856" s="33" t="str">
        <f t="shared" si="133"/>
        <v>경남불모산동</v>
      </c>
      <c r="H3856" s="33" t="s">
        <v>10781</v>
      </c>
    </row>
    <row r="3857" spans="1:8">
      <c r="A3857" s="33" t="s">
        <v>17881</v>
      </c>
      <c r="B3857" s="34" t="b">
        <v>1</v>
      </c>
      <c r="C3857" s="33">
        <f t="shared" si="132"/>
        <v>43</v>
      </c>
      <c r="D3857" s="33" t="s">
        <v>481</v>
      </c>
      <c r="E3857" s="33" t="s">
        <v>5286</v>
      </c>
      <c r="F3857" s="33" t="s">
        <v>17882</v>
      </c>
      <c r="G3857" s="33" t="str">
        <f t="shared" si="133"/>
        <v>경남안민동</v>
      </c>
      <c r="H3857" s="33" t="s">
        <v>10781</v>
      </c>
    </row>
    <row r="3858" spans="1:8">
      <c r="A3858" s="33" t="s">
        <v>17883</v>
      </c>
      <c r="B3858" s="34" t="b">
        <v>1</v>
      </c>
      <c r="C3858" s="33">
        <f t="shared" si="132"/>
        <v>43</v>
      </c>
      <c r="D3858" s="33" t="s">
        <v>481</v>
      </c>
      <c r="E3858" s="33" t="s">
        <v>5286</v>
      </c>
      <c r="F3858" s="33" t="s">
        <v>12283</v>
      </c>
      <c r="G3858" s="33" t="str">
        <f t="shared" si="133"/>
        <v>경남내동</v>
      </c>
      <c r="H3858" s="33" t="s">
        <v>10781</v>
      </c>
    </row>
    <row r="3859" spans="1:8">
      <c r="A3859" s="33" t="s">
        <v>17884</v>
      </c>
      <c r="B3859" s="34" t="b">
        <v>1</v>
      </c>
      <c r="C3859" s="33">
        <f t="shared" si="132"/>
        <v>43</v>
      </c>
      <c r="D3859" s="33" t="s">
        <v>481</v>
      </c>
      <c r="E3859" s="33" t="s">
        <v>5286</v>
      </c>
      <c r="F3859" s="33" t="s">
        <v>17885</v>
      </c>
      <c r="G3859" s="33" t="str">
        <f t="shared" si="133"/>
        <v>경남남지동</v>
      </c>
      <c r="H3859" s="33" t="s">
        <v>10781</v>
      </c>
    </row>
    <row r="3860" spans="1:8">
      <c r="A3860" s="33" t="s">
        <v>17886</v>
      </c>
      <c r="B3860" s="34" t="b">
        <v>1</v>
      </c>
      <c r="C3860" s="33">
        <f t="shared" si="132"/>
        <v>43</v>
      </c>
      <c r="D3860" s="33" t="s">
        <v>481</v>
      </c>
      <c r="E3860" s="33" t="s">
        <v>5286</v>
      </c>
      <c r="F3860" s="33" t="s">
        <v>17887</v>
      </c>
      <c r="G3860" s="33" t="str">
        <f t="shared" si="133"/>
        <v>경남상복동</v>
      </c>
      <c r="H3860" s="33" t="s">
        <v>10781</v>
      </c>
    </row>
    <row r="3861" spans="1:8">
      <c r="A3861" s="33" t="s">
        <v>17888</v>
      </c>
      <c r="B3861" s="34" t="b">
        <v>1</v>
      </c>
      <c r="C3861" s="33">
        <f t="shared" si="132"/>
        <v>43</v>
      </c>
      <c r="D3861" s="33" t="s">
        <v>481</v>
      </c>
      <c r="E3861" s="33" t="s">
        <v>5286</v>
      </c>
      <c r="F3861" s="33" t="s">
        <v>17889</v>
      </c>
      <c r="G3861" s="33" t="str">
        <f t="shared" si="133"/>
        <v>경남완암동</v>
      </c>
      <c r="H3861" s="33" t="s">
        <v>10781</v>
      </c>
    </row>
    <row r="3862" spans="1:8">
      <c r="A3862" s="33" t="s">
        <v>17890</v>
      </c>
      <c r="B3862" s="34" t="b">
        <v>1</v>
      </c>
      <c r="C3862" s="33">
        <f t="shared" si="132"/>
        <v>43</v>
      </c>
      <c r="D3862" s="33" t="s">
        <v>481</v>
      </c>
      <c r="E3862" s="33" t="s">
        <v>5286</v>
      </c>
      <c r="F3862" s="33" t="s">
        <v>13970</v>
      </c>
      <c r="G3862" s="33" t="str">
        <f t="shared" si="133"/>
        <v>경남창곡동</v>
      </c>
      <c r="H3862" s="33" t="s">
        <v>10781</v>
      </c>
    </row>
    <row r="3863" spans="1:8">
      <c r="A3863" s="33" t="s">
        <v>17891</v>
      </c>
      <c r="B3863" s="34" t="b">
        <v>1</v>
      </c>
      <c r="C3863" s="33">
        <f t="shared" si="132"/>
        <v>43</v>
      </c>
      <c r="D3863" s="33" t="s">
        <v>481</v>
      </c>
      <c r="E3863" s="33" t="s">
        <v>5286</v>
      </c>
      <c r="F3863" s="33" t="s">
        <v>17892</v>
      </c>
      <c r="G3863" s="33" t="str">
        <f t="shared" si="133"/>
        <v>경남월림동</v>
      </c>
      <c r="H3863" s="33" t="s">
        <v>10781</v>
      </c>
    </row>
    <row r="3864" spans="1:8">
      <c r="A3864" s="33" t="s">
        <v>17893</v>
      </c>
      <c r="B3864" s="34" t="b">
        <v>1</v>
      </c>
      <c r="C3864" s="33">
        <f t="shared" si="132"/>
        <v>43</v>
      </c>
      <c r="D3864" s="33" t="s">
        <v>481</v>
      </c>
      <c r="E3864" s="33" t="s">
        <v>5286</v>
      </c>
      <c r="F3864" s="33" t="s">
        <v>17894</v>
      </c>
      <c r="G3864" s="33" t="str">
        <f t="shared" si="133"/>
        <v>경남적현동</v>
      </c>
      <c r="H3864" s="33" t="s">
        <v>10781</v>
      </c>
    </row>
    <row r="3865" spans="1:8">
      <c r="A3865" s="33" t="s">
        <v>17895</v>
      </c>
      <c r="B3865" s="34" t="b">
        <v>1</v>
      </c>
      <c r="C3865" s="33">
        <f t="shared" si="132"/>
        <v>43</v>
      </c>
      <c r="D3865" s="33" t="s">
        <v>481</v>
      </c>
      <c r="E3865" s="33" t="s">
        <v>5286</v>
      </c>
      <c r="F3865" s="33" t="s">
        <v>17896</v>
      </c>
      <c r="G3865" s="33" t="str">
        <f t="shared" si="133"/>
        <v>경남양곡동</v>
      </c>
      <c r="H3865" s="33" t="s">
        <v>10781</v>
      </c>
    </row>
    <row r="3866" spans="1:8">
      <c r="A3866" s="33" t="s">
        <v>17897</v>
      </c>
      <c r="B3866" s="34" t="b">
        <v>1</v>
      </c>
      <c r="C3866" s="33">
        <f t="shared" si="132"/>
        <v>43</v>
      </c>
      <c r="D3866" s="33" t="s">
        <v>481</v>
      </c>
      <c r="E3866" s="33" t="s">
        <v>5286</v>
      </c>
      <c r="F3866" s="33" t="s">
        <v>11966</v>
      </c>
      <c r="G3866" s="33" t="str">
        <f t="shared" si="133"/>
        <v>경남반송동</v>
      </c>
      <c r="H3866" s="33" t="s">
        <v>10781</v>
      </c>
    </row>
    <row r="3867" spans="1:8">
      <c r="A3867" s="33" t="s">
        <v>17898</v>
      </c>
      <c r="B3867" s="34" t="b">
        <v>1</v>
      </c>
      <c r="C3867" s="33">
        <f t="shared" si="132"/>
        <v>43</v>
      </c>
      <c r="D3867" s="33" t="s">
        <v>481</v>
      </c>
      <c r="E3867" s="33" t="s">
        <v>5286</v>
      </c>
      <c r="F3867" s="33" t="s">
        <v>17899</v>
      </c>
      <c r="G3867" s="33" t="str">
        <f t="shared" si="133"/>
        <v>경남귀산동</v>
      </c>
      <c r="H3867" s="33" t="s">
        <v>10781</v>
      </c>
    </row>
    <row r="3868" spans="1:8">
      <c r="A3868" s="33" t="s">
        <v>17900</v>
      </c>
      <c r="B3868" s="34" t="b">
        <v>1</v>
      </c>
      <c r="C3868" s="33">
        <f t="shared" si="132"/>
        <v>43</v>
      </c>
      <c r="D3868" s="33" t="s">
        <v>481</v>
      </c>
      <c r="E3868" s="33" t="s">
        <v>5286</v>
      </c>
      <c r="F3868" s="33" t="s">
        <v>17901</v>
      </c>
      <c r="G3868" s="33" t="str">
        <f t="shared" si="133"/>
        <v>경남귀곡동</v>
      </c>
      <c r="H3868" s="33" t="s">
        <v>10781</v>
      </c>
    </row>
    <row r="3869" spans="1:8">
      <c r="A3869" s="33" t="s">
        <v>17902</v>
      </c>
      <c r="B3869" s="34" t="b">
        <v>1</v>
      </c>
      <c r="C3869" s="33">
        <f t="shared" si="132"/>
        <v>43</v>
      </c>
      <c r="D3869" s="33" t="s">
        <v>481</v>
      </c>
      <c r="E3869" s="33" t="s">
        <v>5286</v>
      </c>
      <c r="F3869" s="33" t="s">
        <v>17903</v>
      </c>
      <c r="G3869" s="33" t="str">
        <f t="shared" si="133"/>
        <v>경남귀현동</v>
      </c>
      <c r="H3869" s="33" t="s">
        <v>10781</v>
      </c>
    </row>
    <row r="3870" spans="1:8">
      <c r="A3870" s="33" t="s">
        <v>17904</v>
      </c>
      <c r="B3870" s="34" t="b">
        <v>1</v>
      </c>
      <c r="C3870" s="33">
        <f t="shared" si="132"/>
        <v>43</v>
      </c>
      <c r="D3870" s="33" t="s">
        <v>481</v>
      </c>
      <c r="E3870" s="33" t="s">
        <v>5286</v>
      </c>
      <c r="F3870" s="33" t="s">
        <v>11423</v>
      </c>
      <c r="G3870" s="33" t="str">
        <f t="shared" si="133"/>
        <v>경남신촌동</v>
      </c>
      <c r="H3870" s="33" t="s">
        <v>10781</v>
      </c>
    </row>
    <row r="3871" spans="1:8">
      <c r="A3871" s="33" t="s">
        <v>17905</v>
      </c>
      <c r="B3871" s="34" t="b">
        <v>1</v>
      </c>
      <c r="C3871" s="33">
        <f t="shared" si="132"/>
        <v>43</v>
      </c>
      <c r="D3871" s="33" t="s">
        <v>481</v>
      </c>
      <c r="E3871" s="33" t="s">
        <v>5286</v>
      </c>
      <c r="F3871" s="33" t="s">
        <v>17906</v>
      </c>
      <c r="G3871" s="33" t="str">
        <f t="shared" si="133"/>
        <v>경남반지동</v>
      </c>
      <c r="H3871" s="33" t="s">
        <v>10781</v>
      </c>
    </row>
    <row r="3872" spans="1:8">
      <c r="A3872" s="33" t="s">
        <v>17907</v>
      </c>
      <c r="B3872" s="34" t="b">
        <v>1</v>
      </c>
      <c r="C3872" s="33">
        <f t="shared" si="132"/>
        <v>43</v>
      </c>
      <c r="D3872" s="33" t="s">
        <v>481</v>
      </c>
      <c r="E3872" s="33" t="s">
        <v>5286</v>
      </c>
      <c r="F3872" s="33" t="s">
        <v>13999</v>
      </c>
      <c r="G3872" s="33" t="str">
        <f t="shared" si="133"/>
        <v>경남중앙동</v>
      </c>
      <c r="H3872" s="33" t="s">
        <v>10781</v>
      </c>
    </row>
    <row r="3873" spans="1:8">
      <c r="A3873" s="33" t="s">
        <v>17908</v>
      </c>
      <c r="B3873" s="34" t="b">
        <v>1</v>
      </c>
      <c r="C3873" s="33">
        <f t="shared" si="132"/>
        <v>43</v>
      </c>
      <c r="D3873" s="33" t="s">
        <v>481</v>
      </c>
      <c r="E3873" s="33" t="s">
        <v>5286</v>
      </c>
      <c r="F3873" s="33" t="s">
        <v>17909</v>
      </c>
      <c r="G3873" s="33" t="str">
        <f t="shared" si="133"/>
        <v>경남반림동</v>
      </c>
      <c r="H3873" s="33" t="s">
        <v>10781</v>
      </c>
    </row>
    <row r="3874" spans="1:8">
      <c r="A3874" s="33" t="s">
        <v>17910</v>
      </c>
      <c r="B3874" s="34" t="b">
        <v>1</v>
      </c>
      <c r="C3874" s="33">
        <f t="shared" si="132"/>
        <v>43</v>
      </c>
      <c r="D3874" s="33" t="s">
        <v>481</v>
      </c>
      <c r="E3874" s="33" t="s">
        <v>5286</v>
      </c>
      <c r="F3874" s="33" t="s">
        <v>17911</v>
      </c>
      <c r="G3874" s="33" t="str">
        <f t="shared" si="133"/>
        <v>경남상남동</v>
      </c>
      <c r="H3874" s="33" t="s">
        <v>10781</v>
      </c>
    </row>
    <row r="3875" spans="1:8">
      <c r="A3875" s="33" t="s">
        <v>17912</v>
      </c>
      <c r="B3875" s="34" t="b">
        <v>1</v>
      </c>
      <c r="C3875" s="33">
        <f t="shared" si="132"/>
        <v>43</v>
      </c>
      <c r="D3875" s="33" t="s">
        <v>481</v>
      </c>
      <c r="E3875" s="33" t="s">
        <v>5286</v>
      </c>
      <c r="F3875" s="33" t="s">
        <v>17913</v>
      </c>
      <c r="G3875" s="33" t="str">
        <f t="shared" si="133"/>
        <v>경남성주동</v>
      </c>
      <c r="H3875" s="33" t="s">
        <v>10781</v>
      </c>
    </row>
    <row r="3876" spans="1:8">
      <c r="A3876" s="33" t="s">
        <v>17914</v>
      </c>
      <c r="B3876" s="34" t="b">
        <v>1</v>
      </c>
      <c r="C3876" s="33">
        <f t="shared" si="132"/>
        <v>43</v>
      </c>
      <c r="D3876" s="33" t="s">
        <v>481</v>
      </c>
      <c r="E3876" s="33" t="s">
        <v>5286</v>
      </c>
      <c r="F3876" s="33" t="s">
        <v>17915</v>
      </c>
      <c r="G3876" s="33" t="str">
        <f t="shared" si="133"/>
        <v>경남웅남동</v>
      </c>
      <c r="H3876" s="33" t="s">
        <v>10781</v>
      </c>
    </row>
    <row r="3877" spans="1:8">
      <c r="A3877" s="33" t="s">
        <v>17916</v>
      </c>
      <c r="B3877" s="34" t="b">
        <v>1</v>
      </c>
      <c r="C3877" s="33">
        <f t="shared" si="132"/>
        <v>43</v>
      </c>
      <c r="D3877" s="33" t="s">
        <v>481</v>
      </c>
      <c r="E3877" s="33" t="s">
        <v>5286</v>
      </c>
      <c r="F3877" s="33" t="s">
        <v>17917</v>
      </c>
      <c r="G3877" s="33" t="str">
        <f t="shared" si="133"/>
        <v>경남사파동</v>
      </c>
      <c r="H3877" s="33" t="s">
        <v>10781</v>
      </c>
    </row>
    <row r="3878" spans="1:8">
      <c r="A3878" s="33" t="s">
        <v>17918</v>
      </c>
      <c r="B3878" s="34" t="b">
        <v>1</v>
      </c>
      <c r="C3878" s="33">
        <f t="shared" si="132"/>
        <v>43</v>
      </c>
      <c r="D3878" s="33" t="s">
        <v>481</v>
      </c>
      <c r="E3878" s="33" t="s">
        <v>5286</v>
      </c>
      <c r="F3878" s="33" t="s">
        <v>17919</v>
      </c>
      <c r="G3878" s="33" t="str">
        <f t="shared" si="133"/>
        <v>경남가음동</v>
      </c>
      <c r="H3878" s="33" t="s">
        <v>10781</v>
      </c>
    </row>
    <row r="3879" spans="1:8">
      <c r="A3879" s="33" t="s">
        <v>17920</v>
      </c>
      <c r="B3879" s="34" t="b">
        <v>1</v>
      </c>
      <c r="C3879" s="33">
        <f t="shared" si="132"/>
        <v>43</v>
      </c>
      <c r="D3879" s="33" t="s">
        <v>481</v>
      </c>
      <c r="E3879" s="33" t="s">
        <v>5286</v>
      </c>
      <c r="F3879" s="33" t="s">
        <v>11483</v>
      </c>
      <c r="G3879" s="33" t="str">
        <f t="shared" si="133"/>
        <v>경남성산동</v>
      </c>
      <c r="H3879" s="33" t="s">
        <v>10781</v>
      </c>
    </row>
    <row r="3880" spans="1:8">
      <c r="A3880" s="33" t="s">
        <v>17921</v>
      </c>
      <c r="B3880" s="34" t="b">
        <v>1</v>
      </c>
      <c r="C3880" s="33">
        <f t="shared" si="132"/>
        <v>43</v>
      </c>
      <c r="D3880" s="33" t="s">
        <v>481</v>
      </c>
      <c r="E3880" s="33" t="s">
        <v>5286</v>
      </c>
      <c r="F3880" s="33" t="s">
        <v>17922</v>
      </c>
      <c r="G3880" s="33" t="str">
        <f t="shared" si="133"/>
        <v>경남남양동</v>
      </c>
      <c r="H3880" s="33" t="s">
        <v>10781</v>
      </c>
    </row>
    <row r="3881" spans="1:8">
      <c r="A3881" s="33" t="s">
        <v>17923</v>
      </c>
      <c r="B3881" s="34" t="b">
        <v>1</v>
      </c>
      <c r="C3881" s="33">
        <f t="shared" si="132"/>
        <v>43</v>
      </c>
      <c r="D3881" s="33" t="s">
        <v>481</v>
      </c>
      <c r="E3881" s="33" t="s">
        <v>5286</v>
      </c>
      <c r="F3881" s="33" t="s">
        <v>17924</v>
      </c>
      <c r="G3881" s="33" t="str">
        <f t="shared" si="133"/>
        <v>경남용지동</v>
      </c>
      <c r="H3881" s="33" t="s">
        <v>10781</v>
      </c>
    </row>
    <row r="3882" spans="1:8">
      <c r="A3882" s="33" t="s">
        <v>17925</v>
      </c>
      <c r="B3882" s="34" t="b">
        <v>1</v>
      </c>
      <c r="C3882" s="33">
        <f t="shared" si="132"/>
        <v>43</v>
      </c>
      <c r="D3882" s="33" t="s">
        <v>481</v>
      </c>
      <c r="E3882" s="33" t="s">
        <v>5286</v>
      </c>
      <c r="F3882" s="33" t="s">
        <v>11946</v>
      </c>
      <c r="G3882" s="33" t="str">
        <f t="shared" si="133"/>
        <v>경남용호동</v>
      </c>
      <c r="H3882" s="33" t="s">
        <v>10781</v>
      </c>
    </row>
    <row r="3883" spans="1:8">
      <c r="A3883" s="33" t="s">
        <v>17926</v>
      </c>
      <c r="B3883" s="34" t="b">
        <v>1</v>
      </c>
      <c r="C3883" s="33">
        <f t="shared" si="132"/>
        <v>43</v>
      </c>
      <c r="D3883" s="33" t="s">
        <v>481</v>
      </c>
      <c r="E3883" s="33" t="s">
        <v>5286</v>
      </c>
      <c r="F3883" s="33" t="s">
        <v>11492</v>
      </c>
      <c r="G3883" s="33" t="str">
        <f t="shared" si="133"/>
        <v>경남신월동</v>
      </c>
      <c r="H3883" s="33" t="s">
        <v>10781</v>
      </c>
    </row>
    <row r="3884" spans="1:8">
      <c r="A3884" s="33" t="s">
        <v>17927</v>
      </c>
      <c r="B3884" s="34" t="b">
        <v>1</v>
      </c>
      <c r="C3884" s="33">
        <f t="shared" si="132"/>
        <v>43</v>
      </c>
      <c r="D3884" s="33" t="s">
        <v>481</v>
      </c>
      <c r="E3884" s="33" t="s">
        <v>5286</v>
      </c>
      <c r="F3884" s="33" t="s">
        <v>17928</v>
      </c>
      <c r="G3884" s="33" t="str">
        <f t="shared" si="133"/>
        <v>경남대원동</v>
      </c>
      <c r="H3884" s="33" t="s">
        <v>10781</v>
      </c>
    </row>
    <row r="3885" spans="1:8">
      <c r="A3885" s="33" t="s">
        <v>17929</v>
      </c>
      <c r="B3885" s="34" t="b">
        <v>1</v>
      </c>
      <c r="C3885" s="33">
        <f t="shared" si="132"/>
        <v>43</v>
      </c>
      <c r="D3885" s="33" t="s">
        <v>481</v>
      </c>
      <c r="E3885" s="33" t="s">
        <v>5286</v>
      </c>
      <c r="F3885" s="33" t="s">
        <v>17930</v>
      </c>
      <c r="G3885" s="33" t="str">
        <f t="shared" si="133"/>
        <v>경남두대동</v>
      </c>
      <c r="H3885" s="33" t="s">
        <v>10781</v>
      </c>
    </row>
    <row r="3886" spans="1:8">
      <c r="A3886" s="33" t="s">
        <v>17931</v>
      </c>
      <c r="B3886" s="34" t="b">
        <v>1</v>
      </c>
      <c r="C3886" s="33">
        <f t="shared" si="132"/>
        <v>43</v>
      </c>
      <c r="D3886" s="33" t="s">
        <v>481</v>
      </c>
      <c r="E3886" s="33" t="s">
        <v>5286</v>
      </c>
      <c r="F3886" s="33" t="s">
        <v>17932</v>
      </c>
      <c r="G3886" s="33" t="str">
        <f t="shared" si="133"/>
        <v>경남삼동동</v>
      </c>
      <c r="H3886" s="33" t="s">
        <v>10781</v>
      </c>
    </row>
    <row r="3887" spans="1:8">
      <c r="A3887" s="33" t="s">
        <v>17933</v>
      </c>
      <c r="B3887" s="34" t="b">
        <v>1</v>
      </c>
      <c r="C3887" s="33">
        <f t="shared" si="132"/>
        <v>43</v>
      </c>
      <c r="D3887" s="33" t="s">
        <v>481</v>
      </c>
      <c r="E3887" s="33" t="s">
        <v>5286</v>
      </c>
      <c r="F3887" s="33" t="s">
        <v>15015</v>
      </c>
      <c r="G3887" s="33" t="str">
        <f t="shared" si="133"/>
        <v>경남덕정동</v>
      </c>
      <c r="H3887" s="33" t="s">
        <v>10781</v>
      </c>
    </row>
    <row r="3888" spans="1:8">
      <c r="A3888" s="33" t="s">
        <v>17934</v>
      </c>
      <c r="B3888" s="34" t="b">
        <v>1</v>
      </c>
      <c r="C3888" s="33">
        <f t="shared" si="132"/>
        <v>43</v>
      </c>
      <c r="D3888" s="33" t="s">
        <v>481</v>
      </c>
      <c r="E3888" s="33" t="s">
        <v>5286</v>
      </c>
      <c r="F3888" s="33" t="s">
        <v>17842</v>
      </c>
      <c r="G3888" s="33" t="str">
        <f t="shared" si="133"/>
        <v>경남퇴촌동</v>
      </c>
      <c r="H3888" s="33" t="s">
        <v>10781</v>
      </c>
    </row>
    <row r="3889" spans="1:8">
      <c r="A3889" s="33" t="s">
        <v>17935</v>
      </c>
      <c r="B3889" s="34" t="b">
        <v>1</v>
      </c>
      <c r="C3889" s="33">
        <f t="shared" si="132"/>
        <v>43</v>
      </c>
      <c r="D3889" s="33" t="s">
        <v>481</v>
      </c>
      <c r="E3889" s="33" t="s">
        <v>3142</v>
      </c>
      <c r="F3889" s="33" t="s">
        <v>17936</v>
      </c>
      <c r="G3889" s="33" t="str">
        <f t="shared" si="133"/>
        <v>경남가포동</v>
      </c>
      <c r="H3889" s="33" t="s">
        <v>10781</v>
      </c>
    </row>
    <row r="3890" spans="1:8">
      <c r="A3890" s="33" t="s">
        <v>17937</v>
      </c>
      <c r="B3890" s="34" t="b">
        <v>1</v>
      </c>
      <c r="C3890" s="33">
        <f t="shared" si="132"/>
        <v>43</v>
      </c>
      <c r="D3890" s="33" t="s">
        <v>481</v>
      </c>
      <c r="E3890" s="33" t="s">
        <v>3142</v>
      </c>
      <c r="F3890" s="33" t="s">
        <v>17938</v>
      </c>
      <c r="G3890" s="33" t="str">
        <f t="shared" si="133"/>
        <v>경남교방동</v>
      </c>
      <c r="H3890" s="33" t="s">
        <v>10781</v>
      </c>
    </row>
    <row r="3891" spans="1:8">
      <c r="A3891" s="33" t="s">
        <v>17939</v>
      </c>
      <c r="B3891" s="34" t="b">
        <v>1</v>
      </c>
      <c r="C3891" s="33">
        <f t="shared" si="132"/>
        <v>43</v>
      </c>
      <c r="D3891" s="33" t="s">
        <v>481</v>
      </c>
      <c r="E3891" s="33" t="s">
        <v>3142</v>
      </c>
      <c r="F3891" s="33" t="s">
        <v>17940</v>
      </c>
      <c r="G3891" s="33" t="str">
        <f t="shared" si="133"/>
        <v>경남교원동</v>
      </c>
      <c r="H3891" s="33" t="s">
        <v>10781</v>
      </c>
    </row>
    <row r="3892" spans="1:8">
      <c r="A3892" s="33" t="s">
        <v>17941</v>
      </c>
      <c r="B3892" s="34" t="b">
        <v>1</v>
      </c>
      <c r="C3892" s="33">
        <f t="shared" si="132"/>
        <v>43</v>
      </c>
      <c r="D3892" s="33" t="s">
        <v>481</v>
      </c>
      <c r="E3892" s="33" t="s">
        <v>3142</v>
      </c>
      <c r="F3892" s="33" t="s">
        <v>17431</v>
      </c>
      <c r="G3892" s="33" t="str">
        <f t="shared" si="133"/>
        <v>경남남성동</v>
      </c>
      <c r="H3892" s="33" t="s">
        <v>10781</v>
      </c>
    </row>
    <row r="3893" spans="1:8">
      <c r="A3893" s="33" t="s">
        <v>17942</v>
      </c>
      <c r="B3893" s="34" t="b">
        <v>1</v>
      </c>
      <c r="C3893" s="33">
        <f t="shared" si="132"/>
        <v>43</v>
      </c>
      <c r="D3893" s="33" t="s">
        <v>481</v>
      </c>
      <c r="E3893" s="33" t="s">
        <v>3142</v>
      </c>
      <c r="F3893" s="33" t="s">
        <v>17943</v>
      </c>
      <c r="G3893" s="33" t="str">
        <f t="shared" si="133"/>
        <v>경남대내동</v>
      </c>
      <c r="H3893" s="33" t="s">
        <v>10781</v>
      </c>
    </row>
    <row r="3894" spans="1:8">
      <c r="A3894" s="33" t="s">
        <v>17944</v>
      </c>
      <c r="B3894" s="34" t="b">
        <v>1</v>
      </c>
      <c r="C3894" s="33">
        <f t="shared" si="132"/>
        <v>43</v>
      </c>
      <c r="D3894" s="33" t="s">
        <v>481</v>
      </c>
      <c r="E3894" s="33" t="s">
        <v>3142</v>
      </c>
      <c r="F3894" s="33" t="s">
        <v>17945</v>
      </c>
      <c r="G3894" s="33" t="str">
        <f t="shared" si="133"/>
        <v>경남대성동1가</v>
      </c>
      <c r="H3894" s="33" t="s">
        <v>10781</v>
      </c>
    </row>
    <row r="3895" spans="1:8">
      <c r="A3895" s="33" t="s">
        <v>17946</v>
      </c>
      <c r="B3895" s="34" t="b">
        <v>1</v>
      </c>
      <c r="C3895" s="33">
        <f t="shared" si="132"/>
        <v>43</v>
      </c>
      <c r="D3895" s="33" t="s">
        <v>481</v>
      </c>
      <c r="E3895" s="33" t="s">
        <v>3142</v>
      </c>
      <c r="F3895" s="33" t="s">
        <v>17947</v>
      </c>
      <c r="G3895" s="33" t="str">
        <f t="shared" si="133"/>
        <v>경남대성동2가</v>
      </c>
      <c r="H3895" s="33" t="s">
        <v>10781</v>
      </c>
    </row>
    <row r="3896" spans="1:8">
      <c r="A3896" s="33" t="s">
        <v>17948</v>
      </c>
      <c r="B3896" s="34" t="b">
        <v>1</v>
      </c>
      <c r="C3896" s="33">
        <f t="shared" si="132"/>
        <v>43</v>
      </c>
      <c r="D3896" s="33" t="s">
        <v>481</v>
      </c>
      <c r="E3896" s="33" t="s">
        <v>3142</v>
      </c>
      <c r="F3896" s="33" t="s">
        <v>17949</v>
      </c>
      <c r="G3896" s="33" t="str">
        <f t="shared" si="133"/>
        <v>경남대외동</v>
      </c>
      <c r="H3896" s="33" t="s">
        <v>10781</v>
      </c>
    </row>
    <row r="3897" spans="1:8">
      <c r="A3897" s="33" t="s">
        <v>17950</v>
      </c>
      <c r="B3897" s="34" t="b">
        <v>1</v>
      </c>
      <c r="C3897" s="33">
        <f t="shared" si="132"/>
        <v>43</v>
      </c>
      <c r="D3897" s="33" t="s">
        <v>481</v>
      </c>
      <c r="E3897" s="33" t="s">
        <v>3142</v>
      </c>
      <c r="F3897" s="33" t="s">
        <v>17951</v>
      </c>
      <c r="G3897" s="33" t="str">
        <f t="shared" si="133"/>
        <v>경남대창동</v>
      </c>
      <c r="H3897" s="33" t="s">
        <v>10781</v>
      </c>
    </row>
    <row r="3898" spans="1:8">
      <c r="A3898" s="33" t="s">
        <v>17952</v>
      </c>
      <c r="B3898" s="34" t="b">
        <v>1</v>
      </c>
      <c r="C3898" s="33">
        <f t="shared" si="132"/>
        <v>43</v>
      </c>
      <c r="D3898" s="33" t="s">
        <v>481</v>
      </c>
      <c r="E3898" s="33" t="s">
        <v>3142</v>
      </c>
      <c r="F3898" s="33" t="s">
        <v>17953</v>
      </c>
      <c r="G3898" s="33" t="str">
        <f t="shared" si="133"/>
        <v>경남덕동동</v>
      </c>
      <c r="H3898" s="33" t="s">
        <v>10781</v>
      </c>
    </row>
    <row r="3899" spans="1:8">
      <c r="A3899" s="33" t="s">
        <v>17954</v>
      </c>
      <c r="B3899" s="34" t="b">
        <v>1</v>
      </c>
      <c r="C3899" s="33">
        <f t="shared" si="132"/>
        <v>43</v>
      </c>
      <c r="D3899" s="33" t="s">
        <v>481</v>
      </c>
      <c r="E3899" s="33" t="s">
        <v>3142</v>
      </c>
      <c r="F3899" s="33" t="s">
        <v>17955</v>
      </c>
      <c r="G3899" s="33" t="str">
        <f t="shared" si="133"/>
        <v>경남동성동</v>
      </c>
      <c r="H3899" s="33" t="s">
        <v>10781</v>
      </c>
    </row>
    <row r="3900" spans="1:8">
      <c r="A3900" s="33" t="s">
        <v>17956</v>
      </c>
      <c r="B3900" s="34" t="b">
        <v>1</v>
      </c>
      <c r="C3900" s="33">
        <f t="shared" si="132"/>
        <v>43</v>
      </c>
      <c r="D3900" s="33" t="s">
        <v>481</v>
      </c>
      <c r="E3900" s="33" t="s">
        <v>3142</v>
      </c>
      <c r="F3900" s="33" t="s">
        <v>17957</v>
      </c>
      <c r="G3900" s="33" t="str">
        <f t="shared" si="133"/>
        <v>경남두월동1가</v>
      </c>
      <c r="H3900" s="33" t="s">
        <v>10781</v>
      </c>
    </row>
    <row r="3901" spans="1:8">
      <c r="A3901" s="33" t="s">
        <v>17958</v>
      </c>
      <c r="B3901" s="34" t="b">
        <v>1</v>
      </c>
      <c r="C3901" s="33">
        <f t="shared" si="132"/>
        <v>43</v>
      </c>
      <c r="D3901" s="33" t="s">
        <v>481</v>
      </c>
      <c r="E3901" s="33" t="s">
        <v>3142</v>
      </c>
      <c r="F3901" s="33" t="s">
        <v>17959</v>
      </c>
      <c r="G3901" s="33" t="str">
        <f t="shared" si="133"/>
        <v>경남두월동2가</v>
      </c>
      <c r="H3901" s="33" t="s">
        <v>10781</v>
      </c>
    </row>
    <row r="3902" spans="1:8">
      <c r="A3902" s="33" t="s">
        <v>17960</v>
      </c>
      <c r="B3902" s="34" t="b">
        <v>1</v>
      </c>
      <c r="C3902" s="33">
        <f t="shared" si="132"/>
        <v>43</v>
      </c>
      <c r="D3902" s="33" t="s">
        <v>481</v>
      </c>
      <c r="E3902" s="33" t="s">
        <v>3142</v>
      </c>
      <c r="F3902" s="33" t="s">
        <v>17961</v>
      </c>
      <c r="G3902" s="33" t="str">
        <f t="shared" si="133"/>
        <v>경남두월동3가</v>
      </c>
      <c r="H3902" s="33" t="s">
        <v>10781</v>
      </c>
    </row>
    <row r="3903" spans="1:8">
      <c r="A3903" s="33" t="s">
        <v>17962</v>
      </c>
      <c r="B3903" s="34" t="b">
        <v>1</v>
      </c>
      <c r="C3903" s="33">
        <f t="shared" si="132"/>
        <v>43</v>
      </c>
      <c r="D3903" s="33" t="s">
        <v>481</v>
      </c>
      <c r="E3903" s="33" t="s">
        <v>3142</v>
      </c>
      <c r="F3903" s="33" t="s">
        <v>12142</v>
      </c>
      <c r="G3903" s="33" t="str">
        <f t="shared" si="133"/>
        <v>경남문화동</v>
      </c>
      <c r="H3903" s="33" t="s">
        <v>10781</v>
      </c>
    </row>
    <row r="3904" spans="1:8">
      <c r="A3904" s="33" t="s">
        <v>17963</v>
      </c>
      <c r="B3904" s="34" t="b">
        <v>1</v>
      </c>
      <c r="C3904" s="33">
        <f t="shared" si="132"/>
        <v>43</v>
      </c>
      <c r="D3904" s="33" t="s">
        <v>481</v>
      </c>
      <c r="E3904" s="33" t="s">
        <v>3142</v>
      </c>
      <c r="F3904" s="33" t="s">
        <v>14897</v>
      </c>
      <c r="G3904" s="33" t="str">
        <f t="shared" si="133"/>
        <v>경남반월동</v>
      </c>
      <c r="H3904" s="33" t="s">
        <v>10781</v>
      </c>
    </row>
    <row r="3905" spans="1:8">
      <c r="A3905" s="33" t="s">
        <v>17964</v>
      </c>
      <c r="B3905" s="34" t="b">
        <v>1</v>
      </c>
      <c r="C3905" s="33">
        <f t="shared" si="132"/>
        <v>43</v>
      </c>
      <c r="D3905" s="33" t="s">
        <v>481</v>
      </c>
      <c r="E3905" s="33" t="s">
        <v>3142</v>
      </c>
      <c r="F3905" s="33" t="s">
        <v>14371</v>
      </c>
      <c r="G3905" s="33" t="str">
        <f t="shared" si="133"/>
        <v>경남부림동</v>
      </c>
      <c r="H3905" s="33" t="s">
        <v>10781</v>
      </c>
    </row>
    <row r="3906" spans="1:8">
      <c r="A3906" s="33" t="s">
        <v>17965</v>
      </c>
      <c r="B3906" s="34" t="b">
        <v>1</v>
      </c>
      <c r="C3906" s="33">
        <f t="shared" ref="C3906:C3969" si="134">_xlfn.XLOOKUP(D3906,I:I,J:J)</f>
        <v>43</v>
      </c>
      <c r="D3906" s="33" t="s">
        <v>481</v>
      </c>
      <c r="E3906" s="33" t="s">
        <v>3142</v>
      </c>
      <c r="F3906" s="33" t="s">
        <v>17966</v>
      </c>
      <c r="G3906" s="33" t="str">
        <f t="shared" si="133"/>
        <v>경남산호동</v>
      </c>
      <c r="H3906" s="33" t="s">
        <v>10781</v>
      </c>
    </row>
    <row r="3907" spans="1:8">
      <c r="A3907" s="33" t="s">
        <v>17967</v>
      </c>
      <c r="B3907" s="34" t="b">
        <v>1</v>
      </c>
      <c r="C3907" s="33">
        <f t="shared" si="134"/>
        <v>43</v>
      </c>
      <c r="D3907" s="33" t="s">
        <v>481</v>
      </c>
      <c r="E3907" s="33" t="s">
        <v>3142</v>
      </c>
      <c r="F3907" s="33" t="s">
        <v>17911</v>
      </c>
      <c r="G3907" s="33" t="str">
        <f t="shared" si="133"/>
        <v>경남상남동</v>
      </c>
      <c r="H3907" s="33" t="s">
        <v>10781</v>
      </c>
    </row>
    <row r="3908" spans="1:8">
      <c r="A3908" s="33" t="s">
        <v>17968</v>
      </c>
      <c r="B3908" s="34" t="b">
        <v>1</v>
      </c>
      <c r="C3908" s="33">
        <f t="shared" si="134"/>
        <v>43</v>
      </c>
      <c r="D3908" s="33" t="s">
        <v>481</v>
      </c>
      <c r="E3908" s="33" t="s">
        <v>3142</v>
      </c>
      <c r="F3908" s="33" t="s">
        <v>17429</v>
      </c>
      <c r="G3908" s="33" t="str">
        <f t="shared" si="133"/>
        <v>경남서성동</v>
      </c>
      <c r="H3908" s="33" t="s">
        <v>10781</v>
      </c>
    </row>
    <row r="3909" spans="1:8">
      <c r="A3909" s="33" t="s">
        <v>17969</v>
      </c>
      <c r="B3909" s="34" t="b">
        <v>1</v>
      </c>
      <c r="C3909" s="33">
        <f t="shared" si="134"/>
        <v>43</v>
      </c>
      <c r="D3909" s="33" t="s">
        <v>481</v>
      </c>
      <c r="E3909" s="33" t="s">
        <v>3142</v>
      </c>
      <c r="F3909" s="33" t="s">
        <v>17970</v>
      </c>
      <c r="G3909" s="33" t="str">
        <f t="shared" si="133"/>
        <v>경남성호동</v>
      </c>
      <c r="H3909" s="33" t="s">
        <v>10781</v>
      </c>
    </row>
    <row r="3910" spans="1:8">
      <c r="A3910" s="33" t="s">
        <v>17971</v>
      </c>
      <c r="B3910" s="34" t="b">
        <v>1</v>
      </c>
      <c r="C3910" s="33">
        <f t="shared" si="134"/>
        <v>43</v>
      </c>
      <c r="D3910" s="33" t="s">
        <v>481</v>
      </c>
      <c r="E3910" s="33" t="s">
        <v>3142</v>
      </c>
      <c r="F3910" s="33" t="s">
        <v>17972</v>
      </c>
      <c r="G3910" s="33" t="str">
        <f t="shared" si="133"/>
        <v>경남수성동</v>
      </c>
      <c r="H3910" s="33" t="s">
        <v>10781</v>
      </c>
    </row>
    <row r="3911" spans="1:8">
      <c r="A3911" s="33" t="s">
        <v>17973</v>
      </c>
      <c r="B3911" s="34" t="b">
        <v>1</v>
      </c>
      <c r="C3911" s="33">
        <f t="shared" si="134"/>
        <v>43</v>
      </c>
      <c r="D3911" s="33" t="s">
        <v>481</v>
      </c>
      <c r="E3911" s="33" t="s">
        <v>3142</v>
      </c>
      <c r="F3911" s="33" t="s">
        <v>11492</v>
      </c>
      <c r="G3911" s="33" t="str">
        <f t="shared" si="133"/>
        <v>경남신월동</v>
      </c>
      <c r="H3911" s="33" t="s">
        <v>10781</v>
      </c>
    </row>
    <row r="3912" spans="1:8">
      <c r="A3912" s="33" t="s">
        <v>17974</v>
      </c>
      <c r="B3912" s="34" t="b">
        <v>1</v>
      </c>
      <c r="C3912" s="33">
        <f t="shared" si="134"/>
        <v>43</v>
      </c>
      <c r="D3912" s="33" t="s">
        <v>481</v>
      </c>
      <c r="E3912" s="33" t="s">
        <v>3142</v>
      </c>
      <c r="F3912" s="33" t="s">
        <v>11145</v>
      </c>
      <c r="G3912" s="33" t="str">
        <f t="shared" si="133"/>
        <v>경남신창동</v>
      </c>
      <c r="H3912" s="33" t="s">
        <v>10781</v>
      </c>
    </row>
    <row r="3913" spans="1:8">
      <c r="A3913" s="33" t="s">
        <v>17975</v>
      </c>
      <c r="B3913" s="34" t="b">
        <v>1</v>
      </c>
      <c r="C3913" s="33">
        <f t="shared" si="134"/>
        <v>43</v>
      </c>
      <c r="D3913" s="33" t="s">
        <v>481</v>
      </c>
      <c r="E3913" s="33" t="s">
        <v>3142</v>
      </c>
      <c r="F3913" s="33" t="s">
        <v>17976</v>
      </c>
      <c r="G3913" s="33" t="str">
        <f t="shared" si="133"/>
        <v>경남신포동1가</v>
      </c>
      <c r="H3913" s="33" t="s">
        <v>10781</v>
      </c>
    </row>
    <row r="3914" spans="1:8">
      <c r="A3914" s="33" t="s">
        <v>17977</v>
      </c>
      <c r="B3914" s="34" t="b">
        <v>1</v>
      </c>
      <c r="C3914" s="33">
        <f t="shared" si="134"/>
        <v>43</v>
      </c>
      <c r="D3914" s="33" t="s">
        <v>481</v>
      </c>
      <c r="E3914" s="33" t="s">
        <v>3142</v>
      </c>
      <c r="F3914" s="33" t="s">
        <v>17978</v>
      </c>
      <c r="G3914" s="33" t="str">
        <f t="shared" si="133"/>
        <v>경남신포동2가</v>
      </c>
      <c r="H3914" s="33" t="s">
        <v>10781</v>
      </c>
    </row>
    <row r="3915" spans="1:8">
      <c r="A3915" s="33" t="s">
        <v>17979</v>
      </c>
      <c r="B3915" s="34" t="b">
        <v>1</v>
      </c>
      <c r="C3915" s="33">
        <f t="shared" si="134"/>
        <v>43</v>
      </c>
      <c r="D3915" s="33" t="s">
        <v>481</v>
      </c>
      <c r="E3915" s="33" t="s">
        <v>3142</v>
      </c>
      <c r="F3915" s="33" t="s">
        <v>13170</v>
      </c>
      <c r="G3915" s="33" t="str">
        <f t="shared" si="133"/>
        <v>경남신흥동</v>
      </c>
      <c r="H3915" s="33" t="s">
        <v>10781</v>
      </c>
    </row>
    <row r="3916" spans="1:8">
      <c r="A3916" s="33" t="s">
        <v>17980</v>
      </c>
      <c r="B3916" s="34" t="b">
        <v>1</v>
      </c>
      <c r="C3916" s="33">
        <f t="shared" si="134"/>
        <v>43</v>
      </c>
      <c r="D3916" s="33" t="s">
        <v>481</v>
      </c>
      <c r="E3916" s="33" t="s">
        <v>3142</v>
      </c>
      <c r="F3916" s="33" t="s">
        <v>17981</v>
      </c>
      <c r="G3916" s="33" t="str">
        <f t="shared" si="133"/>
        <v>경남완월동</v>
      </c>
      <c r="H3916" s="33" t="s">
        <v>10781</v>
      </c>
    </row>
    <row r="3917" spans="1:8">
      <c r="A3917" s="33" t="s">
        <v>17982</v>
      </c>
      <c r="B3917" s="34" t="b">
        <v>1</v>
      </c>
      <c r="C3917" s="33">
        <f t="shared" si="134"/>
        <v>43</v>
      </c>
      <c r="D3917" s="33" t="s">
        <v>481</v>
      </c>
      <c r="E3917" s="33" t="s">
        <v>3142</v>
      </c>
      <c r="F3917" s="33" t="s">
        <v>17983</v>
      </c>
      <c r="G3917" s="33" t="str">
        <f t="shared" si="133"/>
        <v>경남월남동1가</v>
      </c>
      <c r="H3917" s="33" t="s">
        <v>10781</v>
      </c>
    </row>
    <row r="3918" spans="1:8">
      <c r="A3918" s="33" t="s">
        <v>17984</v>
      </c>
      <c r="B3918" s="34" t="b">
        <v>1</v>
      </c>
      <c r="C3918" s="33">
        <f t="shared" si="134"/>
        <v>43</v>
      </c>
      <c r="D3918" s="33" t="s">
        <v>481</v>
      </c>
      <c r="E3918" s="33" t="s">
        <v>3142</v>
      </c>
      <c r="F3918" s="33" t="s">
        <v>17985</v>
      </c>
      <c r="G3918" s="33" t="str">
        <f t="shared" ref="G3918:G3949" si="135">D3918&amp;F3918</f>
        <v>경남월남동2가</v>
      </c>
      <c r="H3918" s="33" t="s">
        <v>10781</v>
      </c>
    </row>
    <row r="3919" spans="1:8">
      <c r="A3919" s="33" t="s">
        <v>17986</v>
      </c>
      <c r="B3919" s="34" t="b">
        <v>1</v>
      </c>
      <c r="C3919" s="33">
        <f t="shared" si="134"/>
        <v>43</v>
      </c>
      <c r="D3919" s="33" t="s">
        <v>481</v>
      </c>
      <c r="E3919" s="33" t="s">
        <v>3142</v>
      </c>
      <c r="F3919" s="33" t="s">
        <v>17987</v>
      </c>
      <c r="G3919" s="33" t="str">
        <f t="shared" si="135"/>
        <v>경남월남동3가</v>
      </c>
      <c r="H3919" s="33" t="s">
        <v>10781</v>
      </c>
    </row>
    <row r="3920" spans="1:8">
      <c r="A3920" s="33" t="s">
        <v>17988</v>
      </c>
      <c r="B3920" s="34" t="b">
        <v>1</v>
      </c>
      <c r="C3920" s="33">
        <f t="shared" si="134"/>
        <v>43</v>
      </c>
      <c r="D3920" s="33" t="s">
        <v>481</v>
      </c>
      <c r="E3920" s="33" t="s">
        <v>3142</v>
      </c>
      <c r="F3920" s="33" t="s">
        <v>17989</v>
      </c>
      <c r="G3920" s="33" t="str">
        <f t="shared" si="135"/>
        <v>경남월남동4가</v>
      </c>
      <c r="H3920" s="33" t="s">
        <v>10781</v>
      </c>
    </row>
    <row r="3921" spans="1:8">
      <c r="A3921" s="33" t="s">
        <v>17990</v>
      </c>
      <c r="B3921" s="34" t="b">
        <v>1</v>
      </c>
      <c r="C3921" s="33">
        <f t="shared" si="134"/>
        <v>43</v>
      </c>
      <c r="D3921" s="33" t="s">
        <v>481</v>
      </c>
      <c r="E3921" s="33" t="s">
        <v>3142</v>
      </c>
      <c r="F3921" s="33" t="s">
        <v>17991</v>
      </c>
      <c r="G3921" s="33" t="str">
        <f t="shared" si="135"/>
        <v>경남월남동5가</v>
      </c>
      <c r="H3921" s="33" t="s">
        <v>10781</v>
      </c>
    </row>
    <row r="3922" spans="1:8">
      <c r="A3922" s="33" t="s">
        <v>17992</v>
      </c>
      <c r="B3922" s="34" t="b">
        <v>1</v>
      </c>
      <c r="C3922" s="33">
        <f t="shared" si="134"/>
        <v>43</v>
      </c>
      <c r="D3922" s="33" t="s">
        <v>481</v>
      </c>
      <c r="E3922" s="33" t="s">
        <v>3142</v>
      </c>
      <c r="F3922" s="33" t="s">
        <v>17993</v>
      </c>
      <c r="G3922" s="33" t="str">
        <f t="shared" si="135"/>
        <v>경남월영동</v>
      </c>
      <c r="H3922" s="33" t="s">
        <v>10781</v>
      </c>
    </row>
    <row r="3923" spans="1:8">
      <c r="A3923" s="33" t="s">
        <v>17994</v>
      </c>
      <c r="B3923" s="34" t="b">
        <v>1</v>
      </c>
      <c r="C3923" s="33">
        <f t="shared" si="134"/>
        <v>43</v>
      </c>
      <c r="D3923" s="33" t="s">
        <v>481</v>
      </c>
      <c r="E3923" s="33" t="s">
        <v>3142</v>
      </c>
      <c r="F3923" s="33" t="s">
        <v>17995</v>
      </c>
      <c r="G3923" s="33" t="str">
        <f t="shared" si="135"/>
        <v>경남월포동</v>
      </c>
      <c r="H3923" s="33" t="s">
        <v>10781</v>
      </c>
    </row>
    <row r="3924" spans="1:8">
      <c r="A3924" s="33" t="s">
        <v>17996</v>
      </c>
      <c r="B3924" s="34" t="b">
        <v>1</v>
      </c>
      <c r="C3924" s="33">
        <f t="shared" si="134"/>
        <v>43</v>
      </c>
      <c r="D3924" s="33" t="s">
        <v>481</v>
      </c>
      <c r="E3924" s="33" t="s">
        <v>3142</v>
      </c>
      <c r="F3924" s="33" t="s">
        <v>17997</v>
      </c>
      <c r="G3924" s="33" t="str">
        <f t="shared" si="135"/>
        <v>경남예곡동</v>
      </c>
      <c r="H3924" s="33" t="s">
        <v>10781</v>
      </c>
    </row>
    <row r="3925" spans="1:8">
      <c r="A3925" s="33" t="s">
        <v>17998</v>
      </c>
      <c r="B3925" s="34" t="b">
        <v>1</v>
      </c>
      <c r="C3925" s="33">
        <f t="shared" si="134"/>
        <v>43</v>
      </c>
      <c r="D3925" s="33" t="s">
        <v>481</v>
      </c>
      <c r="E3925" s="33" t="s">
        <v>3142</v>
      </c>
      <c r="F3925" s="33" t="s">
        <v>15344</v>
      </c>
      <c r="G3925" s="33" t="str">
        <f t="shared" si="135"/>
        <v>경남오동동</v>
      </c>
      <c r="H3925" s="33" t="s">
        <v>10781</v>
      </c>
    </row>
    <row r="3926" spans="1:8">
      <c r="A3926" s="33" t="s">
        <v>17999</v>
      </c>
      <c r="B3926" s="34" t="b">
        <v>1</v>
      </c>
      <c r="C3926" s="33">
        <f t="shared" si="134"/>
        <v>43</v>
      </c>
      <c r="D3926" s="33" t="s">
        <v>481</v>
      </c>
      <c r="E3926" s="33" t="s">
        <v>3142</v>
      </c>
      <c r="F3926" s="33" t="s">
        <v>12964</v>
      </c>
      <c r="G3926" s="33" t="str">
        <f t="shared" si="135"/>
        <v>경남우산동</v>
      </c>
      <c r="H3926" s="33" t="s">
        <v>10781</v>
      </c>
    </row>
    <row r="3927" spans="1:8">
      <c r="A3927" s="33" t="s">
        <v>18000</v>
      </c>
      <c r="B3927" s="34" t="b">
        <v>1</v>
      </c>
      <c r="C3927" s="33">
        <f t="shared" si="134"/>
        <v>43</v>
      </c>
      <c r="D3927" s="33" t="s">
        <v>481</v>
      </c>
      <c r="E3927" s="33" t="s">
        <v>3142</v>
      </c>
      <c r="F3927" s="33" t="s">
        <v>18001</v>
      </c>
      <c r="G3927" s="33" t="str">
        <f t="shared" si="135"/>
        <v>경남유록동</v>
      </c>
      <c r="H3927" s="33" t="s">
        <v>10781</v>
      </c>
    </row>
    <row r="3928" spans="1:8">
      <c r="A3928" s="33" t="s">
        <v>18002</v>
      </c>
      <c r="B3928" s="34" t="b">
        <v>1</v>
      </c>
      <c r="C3928" s="33">
        <f t="shared" si="134"/>
        <v>43</v>
      </c>
      <c r="D3928" s="33" t="s">
        <v>481</v>
      </c>
      <c r="E3928" s="33" t="s">
        <v>3142</v>
      </c>
      <c r="F3928" s="33" t="s">
        <v>18003</v>
      </c>
      <c r="G3928" s="33" t="str">
        <f t="shared" si="135"/>
        <v>경남자산동</v>
      </c>
      <c r="H3928" s="33" t="s">
        <v>10781</v>
      </c>
    </row>
    <row r="3929" spans="1:8">
      <c r="A3929" s="33" t="s">
        <v>18004</v>
      </c>
      <c r="B3929" s="34" t="b">
        <v>1</v>
      </c>
      <c r="C3929" s="33">
        <f t="shared" si="134"/>
        <v>43</v>
      </c>
      <c r="D3929" s="33" t="s">
        <v>481</v>
      </c>
      <c r="E3929" s="33" t="s">
        <v>3142</v>
      </c>
      <c r="F3929" s="33" t="s">
        <v>18005</v>
      </c>
      <c r="G3929" s="33" t="str">
        <f t="shared" si="135"/>
        <v>경남장군동1가</v>
      </c>
      <c r="H3929" s="33" t="s">
        <v>10781</v>
      </c>
    </row>
    <row r="3930" spans="1:8">
      <c r="A3930" s="33" t="s">
        <v>18006</v>
      </c>
      <c r="B3930" s="34" t="b">
        <v>1</v>
      </c>
      <c r="C3930" s="33">
        <f t="shared" si="134"/>
        <v>43</v>
      </c>
      <c r="D3930" s="33" t="s">
        <v>481</v>
      </c>
      <c r="E3930" s="33" t="s">
        <v>3142</v>
      </c>
      <c r="F3930" s="33" t="s">
        <v>18007</v>
      </c>
      <c r="G3930" s="33" t="str">
        <f t="shared" si="135"/>
        <v>경남장군동2가</v>
      </c>
      <c r="H3930" s="33" t="s">
        <v>10781</v>
      </c>
    </row>
    <row r="3931" spans="1:8">
      <c r="A3931" s="33" t="s">
        <v>18008</v>
      </c>
      <c r="B3931" s="34" t="b">
        <v>1</v>
      </c>
      <c r="C3931" s="33">
        <f t="shared" si="134"/>
        <v>43</v>
      </c>
      <c r="D3931" s="33" t="s">
        <v>481</v>
      </c>
      <c r="E3931" s="33" t="s">
        <v>3142</v>
      </c>
      <c r="F3931" s="33" t="s">
        <v>18009</v>
      </c>
      <c r="G3931" s="33" t="str">
        <f t="shared" si="135"/>
        <v>경남장군동3가</v>
      </c>
      <c r="H3931" s="33" t="s">
        <v>10781</v>
      </c>
    </row>
    <row r="3932" spans="1:8">
      <c r="A3932" s="33" t="s">
        <v>18010</v>
      </c>
      <c r="B3932" s="34" t="b">
        <v>1</v>
      </c>
      <c r="C3932" s="33">
        <f t="shared" si="134"/>
        <v>43</v>
      </c>
      <c r="D3932" s="33" t="s">
        <v>481</v>
      </c>
      <c r="E3932" s="33" t="s">
        <v>3142</v>
      </c>
      <c r="F3932" s="33" t="s">
        <v>18011</v>
      </c>
      <c r="G3932" s="33" t="str">
        <f t="shared" si="135"/>
        <v>경남장군동4가</v>
      </c>
      <c r="H3932" s="33" t="s">
        <v>10781</v>
      </c>
    </row>
    <row r="3933" spans="1:8">
      <c r="A3933" s="33" t="s">
        <v>18012</v>
      </c>
      <c r="B3933" s="34" t="b">
        <v>1</v>
      </c>
      <c r="C3933" s="33">
        <f t="shared" si="134"/>
        <v>43</v>
      </c>
      <c r="D3933" s="33" t="s">
        <v>481</v>
      </c>
      <c r="E3933" s="33" t="s">
        <v>3142</v>
      </c>
      <c r="F3933" s="33" t="s">
        <v>18013</v>
      </c>
      <c r="G3933" s="33" t="str">
        <f t="shared" si="135"/>
        <v>경남장군동5가</v>
      </c>
      <c r="H3933" s="33" t="s">
        <v>10781</v>
      </c>
    </row>
    <row r="3934" spans="1:8">
      <c r="A3934" s="33" t="s">
        <v>18014</v>
      </c>
      <c r="B3934" s="34" t="b">
        <v>1</v>
      </c>
      <c r="C3934" s="33">
        <f t="shared" si="134"/>
        <v>43</v>
      </c>
      <c r="D3934" s="33" t="s">
        <v>481</v>
      </c>
      <c r="E3934" s="33" t="s">
        <v>3142</v>
      </c>
      <c r="F3934" s="33" t="s">
        <v>18015</v>
      </c>
      <c r="G3934" s="33" t="str">
        <f t="shared" si="135"/>
        <v>경남중성동</v>
      </c>
      <c r="H3934" s="33" t="s">
        <v>10781</v>
      </c>
    </row>
    <row r="3935" spans="1:8">
      <c r="A3935" s="33" t="s">
        <v>18016</v>
      </c>
      <c r="B3935" s="34" t="b">
        <v>1</v>
      </c>
      <c r="C3935" s="33">
        <f t="shared" si="134"/>
        <v>43</v>
      </c>
      <c r="D3935" s="33" t="s">
        <v>481</v>
      </c>
      <c r="E3935" s="33" t="s">
        <v>3142</v>
      </c>
      <c r="F3935" s="33" t="s">
        <v>11735</v>
      </c>
      <c r="G3935" s="33" t="str">
        <f t="shared" si="135"/>
        <v>경남중앙동1가</v>
      </c>
      <c r="H3935" s="33" t="s">
        <v>10781</v>
      </c>
    </row>
    <row r="3936" spans="1:8">
      <c r="A3936" s="33" t="s">
        <v>18017</v>
      </c>
      <c r="B3936" s="34" t="b">
        <v>1</v>
      </c>
      <c r="C3936" s="33">
        <f t="shared" si="134"/>
        <v>43</v>
      </c>
      <c r="D3936" s="33" t="s">
        <v>481</v>
      </c>
      <c r="E3936" s="33" t="s">
        <v>3142</v>
      </c>
      <c r="F3936" s="33" t="s">
        <v>11737</v>
      </c>
      <c r="G3936" s="33" t="str">
        <f t="shared" si="135"/>
        <v>경남중앙동2가</v>
      </c>
      <c r="H3936" s="33" t="s">
        <v>10781</v>
      </c>
    </row>
    <row r="3937" spans="1:8">
      <c r="A3937" s="33" t="s">
        <v>18018</v>
      </c>
      <c r="B3937" s="34" t="b">
        <v>1</v>
      </c>
      <c r="C3937" s="33">
        <f t="shared" si="134"/>
        <v>43</v>
      </c>
      <c r="D3937" s="33" t="s">
        <v>481</v>
      </c>
      <c r="E3937" s="33" t="s">
        <v>3142</v>
      </c>
      <c r="F3937" s="33" t="s">
        <v>11739</v>
      </c>
      <c r="G3937" s="33" t="str">
        <f t="shared" si="135"/>
        <v>경남중앙동3가</v>
      </c>
      <c r="H3937" s="33" t="s">
        <v>10781</v>
      </c>
    </row>
    <row r="3938" spans="1:8">
      <c r="A3938" s="33" t="s">
        <v>18019</v>
      </c>
      <c r="B3938" s="34" t="b">
        <v>1</v>
      </c>
      <c r="C3938" s="33">
        <f t="shared" si="134"/>
        <v>43</v>
      </c>
      <c r="D3938" s="33" t="s">
        <v>481</v>
      </c>
      <c r="E3938" s="33" t="s">
        <v>3142</v>
      </c>
      <c r="F3938" s="33" t="s">
        <v>11361</v>
      </c>
      <c r="G3938" s="33" t="str">
        <f t="shared" si="135"/>
        <v>경남창동</v>
      </c>
      <c r="H3938" s="33" t="s">
        <v>10781</v>
      </c>
    </row>
    <row r="3939" spans="1:8">
      <c r="A3939" s="33" t="s">
        <v>18020</v>
      </c>
      <c r="B3939" s="34" t="b">
        <v>1</v>
      </c>
      <c r="C3939" s="33">
        <f t="shared" si="134"/>
        <v>43</v>
      </c>
      <c r="D3939" s="33" t="s">
        <v>481</v>
      </c>
      <c r="E3939" s="33" t="s">
        <v>3142</v>
      </c>
      <c r="F3939" s="33" t="s">
        <v>18021</v>
      </c>
      <c r="G3939" s="33" t="str">
        <f t="shared" si="135"/>
        <v>경남창포동1가</v>
      </c>
      <c r="H3939" s="33" t="s">
        <v>10781</v>
      </c>
    </row>
    <row r="3940" spans="1:8">
      <c r="A3940" s="33" t="s">
        <v>18022</v>
      </c>
      <c r="B3940" s="34" t="b">
        <v>1</v>
      </c>
      <c r="C3940" s="33">
        <f t="shared" si="134"/>
        <v>43</v>
      </c>
      <c r="D3940" s="33" t="s">
        <v>481</v>
      </c>
      <c r="E3940" s="33" t="s">
        <v>3142</v>
      </c>
      <c r="F3940" s="33" t="s">
        <v>18023</v>
      </c>
      <c r="G3940" s="33" t="str">
        <f t="shared" si="135"/>
        <v>경남창포동2가</v>
      </c>
      <c r="H3940" s="33" t="s">
        <v>10781</v>
      </c>
    </row>
    <row r="3941" spans="1:8">
      <c r="A3941" s="33" t="s">
        <v>18024</v>
      </c>
      <c r="B3941" s="34" t="b">
        <v>1</v>
      </c>
      <c r="C3941" s="33">
        <f t="shared" si="134"/>
        <v>43</v>
      </c>
      <c r="D3941" s="33" t="s">
        <v>481</v>
      </c>
      <c r="E3941" s="33" t="s">
        <v>3142</v>
      </c>
      <c r="F3941" s="33" t="s">
        <v>18025</v>
      </c>
      <c r="G3941" s="33" t="str">
        <f t="shared" si="135"/>
        <v>경남창포동3가</v>
      </c>
      <c r="H3941" s="33" t="s">
        <v>10781</v>
      </c>
    </row>
    <row r="3942" spans="1:8">
      <c r="A3942" s="33" t="s">
        <v>18026</v>
      </c>
      <c r="B3942" s="34" t="b">
        <v>1</v>
      </c>
      <c r="C3942" s="33">
        <f t="shared" si="134"/>
        <v>43</v>
      </c>
      <c r="D3942" s="33" t="s">
        <v>481</v>
      </c>
      <c r="E3942" s="33" t="s">
        <v>3142</v>
      </c>
      <c r="F3942" s="33" t="s">
        <v>14550</v>
      </c>
      <c r="G3942" s="33" t="str">
        <f t="shared" si="135"/>
        <v>경남청계동</v>
      </c>
      <c r="H3942" s="33" t="s">
        <v>10781</v>
      </c>
    </row>
    <row r="3943" spans="1:8">
      <c r="A3943" s="33" t="s">
        <v>18027</v>
      </c>
      <c r="B3943" s="34" t="b">
        <v>1</v>
      </c>
      <c r="C3943" s="33">
        <f t="shared" si="134"/>
        <v>43</v>
      </c>
      <c r="D3943" s="33" t="s">
        <v>481</v>
      </c>
      <c r="E3943" s="33" t="s">
        <v>3142</v>
      </c>
      <c r="F3943" s="33" t="s">
        <v>18028</v>
      </c>
      <c r="G3943" s="33" t="str">
        <f t="shared" si="135"/>
        <v>경남추산동</v>
      </c>
      <c r="H3943" s="33" t="s">
        <v>10781</v>
      </c>
    </row>
    <row r="3944" spans="1:8">
      <c r="A3944" s="33" t="s">
        <v>18029</v>
      </c>
      <c r="B3944" s="34" t="b">
        <v>1</v>
      </c>
      <c r="C3944" s="33">
        <f t="shared" si="134"/>
        <v>43</v>
      </c>
      <c r="D3944" s="33" t="s">
        <v>481</v>
      </c>
      <c r="E3944" s="33" t="s">
        <v>3142</v>
      </c>
      <c r="F3944" s="33" t="s">
        <v>17097</v>
      </c>
      <c r="G3944" s="33" t="str">
        <f t="shared" si="135"/>
        <v>경남평화동</v>
      </c>
      <c r="H3944" s="33" t="s">
        <v>10781</v>
      </c>
    </row>
    <row r="3945" spans="1:8">
      <c r="A3945" s="33" t="s">
        <v>18030</v>
      </c>
      <c r="B3945" s="34" t="b">
        <v>1</v>
      </c>
      <c r="C3945" s="33">
        <f t="shared" si="134"/>
        <v>43</v>
      </c>
      <c r="D3945" s="33" t="s">
        <v>481</v>
      </c>
      <c r="E3945" s="33" t="s">
        <v>3142</v>
      </c>
      <c r="F3945" s="33" t="s">
        <v>18031</v>
      </c>
      <c r="G3945" s="33" t="str">
        <f t="shared" si="135"/>
        <v>경남화영동</v>
      </c>
      <c r="H3945" s="33" t="s">
        <v>10781</v>
      </c>
    </row>
    <row r="3946" spans="1:8">
      <c r="A3946" s="33" t="s">
        <v>18032</v>
      </c>
      <c r="B3946" s="34" t="b">
        <v>1</v>
      </c>
      <c r="C3946" s="33">
        <f t="shared" si="134"/>
        <v>43</v>
      </c>
      <c r="D3946" s="33" t="s">
        <v>481</v>
      </c>
      <c r="E3946" s="33" t="s">
        <v>3142</v>
      </c>
      <c r="F3946" s="33" t="s">
        <v>18033</v>
      </c>
      <c r="G3946" s="33" t="str">
        <f t="shared" si="135"/>
        <v>경남해운동</v>
      </c>
      <c r="H3946" s="33" t="s">
        <v>10781</v>
      </c>
    </row>
    <row r="3947" spans="1:8">
      <c r="A3947" s="33" t="s">
        <v>18034</v>
      </c>
      <c r="B3947" s="34" t="b">
        <v>1</v>
      </c>
      <c r="C3947" s="33">
        <f t="shared" si="134"/>
        <v>43</v>
      </c>
      <c r="D3947" s="33" t="s">
        <v>481</v>
      </c>
      <c r="E3947" s="33" t="s">
        <v>3142</v>
      </c>
      <c r="F3947" s="33" t="s">
        <v>18035</v>
      </c>
      <c r="G3947" s="33" t="str">
        <f t="shared" si="135"/>
        <v>경남현동</v>
      </c>
      <c r="H3947" s="33" t="s">
        <v>10781</v>
      </c>
    </row>
    <row r="3948" spans="1:8">
      <c r="A3948" s="33" t="s">
        <v>18036</v>
      </c>
      <c r="B3948" s="34" t="b">
        <v>1</v>
      </c>
      <c r="C3948" s="33">
        <f t="shared" si="134"/>
        <v>43</v>
      </c>
      <c r="D3948" s="33" t="s">
        <v>481</v>
      </c>
      <c r="E3948" s="33" t="s">
        <v>3142</v>
      </c>
      <c r="F3948" s="33" t="s">
        <v>15078</v>
      </c>
      <c r="G3948" s="33" t="str">
        <f t="shared" si="135"/>
        <v>경남홍문동</v>
      </c>
      <c r="H3948" s="33" t="s">
        <v>10781</v>
      </c>
    </row>
    <row r="3949" spans="1:8">
      <c r="A3949" s="33" t="s">
        <v>18037</v>
      </c>
      <c r="B3949" s="34" t="b">
        <v>1</v>
      </c>
      <c r="C3949" s="33">
        <f t="shared" si="134"/>
        <v>43</v>
      </c>
      <c r="D3949" s="33" t="s">
        <v>481</v>
      </c>
      <c r="E3949" s="33" t="s">
        <v>3142</v>
      </c>
      <c r="F3949" s="33" t="s">
        <v>18038</v>
      </c>
      <c r="G3949" s="33" t="str">
        <f t="shared" si="135"/>
        <v>경남구산면</v>
      </c>
      <c r="H3949" s="33" t="s">
        <v>10781</v>
      </c>
    </row>
    <row r="3950" spans="1:8">
      <c r="A3950" s="33" t="s">
        <v>18039</v>
      </c>
      <c r="B3950" s="34" t="b">
        <v>1</v>
      </c>
      <c r="C3950" s="33">
        <f t="shared" si="134"/>
        <v>43</v>
      </c>
      <c r="D3950" s="33" t="s">
        <v>481</v>
      </c>
      <c r="E3950" s="33" t="s">
        <v>3142</v>
      </c>
      <c r="F3950" s="33" t="s">
        <v>14740</v>
      </c>
      <c r="G3950" s="33" t="str">
        <f t="shared" ref="G3950:G3981" si="136">D3950&amp;F3950</f>
        <v>경남진동면</v>
      </c>
      <c r="H3950" s="33" t="s">
        <v>10781</v>
      </c>
    </row>
    <row r="3951" spans="1:8">
      <c r="A3951" s="33" t="s">
        <v>18040</v>
      </c>
      <c r="B3951" s="34" t="b">
        <v>1</v>
      </c>
      <c r="C3951" s="33">
        <f t="shared" si="134"/>
        <v>43</v>
      </c>
      <c r="D3951" s="33" t="s">
        <v>481</v>
      </c>
      <c r="E3951" s="33" t="s">
        <v>3142</v>
      </c>
      <c r="F3951" s="33" t="s">
        <v>18041</v>
      </c>
      <c r="G3951" s="33" t="str">
        <f t="shared" si="136"/>
        <v>경남진북면</v>
      </c>
      <c r="H3951" s="33" t="s">
        <v>10781</v>
      </c>
    </row>
    <row r="3952" spans="1:8">
      <c r="A3952" s="33" t="s">
        <v>18042</v>
      </c>
      <c r="B3952" s="34" t="b">
        <v>1</v>
      </c>
      <c r="C3952" s="33">
        <f t="shared" si="134"/>
        <v>43</v>
      </c>
      <c r="D3952" s="33" t="s">
        <v>481</v>
      </c>
      <c r="E3952" s="33" t="s">
        <v>3142</v>
      </c>
      <c r="F3952" s="33" t="s">
        <v>18043</v>
      </c>
      <c r="G3952" s="33" t="str">
        <f t="shared" si="136"/>
        <v>경남진전면</v>
      </c>
      <c r="H3952" s="33" t="s">
        <v>10781</v>
      </c>
    </row>
    <row r="3953" spans="1:8">
      <c r="A3953" s="33" t="s">
        <v>18044</v>
      </c>
      <c r="B3953" s="34" t="b">
        <v>1</v>
      </c>
      <c r="C3953" s="33">
        <f t="shared" si="134"/>
        <v>43</v>
      </c>
      <c r="D3953" s="33" t="s">
        <v>481</v>
      </c>
      <c r="E3953" s="33" t="s">
        <v>3151</v>
      </c>
      <c r="F3953" s="33" t="s">
        <v>12360</v>
      </c>
      <c r="G3953" s="33" t="str">
        <f t="shared" si="136"/>
        <v>경남구암동</v>
      </c>
      <c r="H3953" s="33" t="s">
        <v>10781</v>
      </c>
    </row>
    <row r="3954" spans="1:8">
      <c r="A3954" s="33" t="s">
        <v>18045</v>
      </c>
      <c r="B3954" s="34" t="b">
        <v>1</v>
      </c>
      <c r="C3954" s="33">
        <f t="shared" si="134"/>
        <v>43</v>
      </c>
      <c r="D3954" s="33" t="s">
        <v>481</v>
      </c>
      <c r="E3954" s="33" t="s">
        <v>3151</v>
      </c>
      <c r="F3954" s="33" t="s">
        <v>18046</v>
      </c>
      <c r="G3954" s="33" t="str">
        <f t="shared" si="136"/>
        <v>경남두척동</v>
      </c>
      <c r="H3954" s="33" t="s">
        <v>10781</v>
      </c>
    </row>
    <row r="3955" spans="1:8">
      <c r="A3955" s="33" t="s">
        <v>18047</v>
      </c>
      <c r="B3955" s="34" t="b">
        <v>1</v>
      </c>
      <c r="C3955" s="33">
        <f t="shared" si="134"/>
        <v>43</v>
      </c>
      <c r="D3955" s="33" t="s">
        <v>481</v>
      </c>
      <c r="E3955" s="33" t="s">
        <v>3151</v>
      </c>
      <c r="F3955" s="33" t="s">
        <v>18048</v>
      </c>
      <c r="G3955" s="33" t="str">
        <f t="shared" si="136"/>
        <v>경남봉암동</v>
      </c>
      <c r="H3955" s="33" t="s">
        <v>10781</v>
      </c>
    </row>
    <row r="3956" spans="1:8">
      <c r="A3956" s="33" t="s">
        <v>18049</v>
      </c>
      <c r="B3956" s="34" t="b">
        <v>1</v>
      </c>
      <c r="C3956" s="33">
        <f t="shared" si="134"/>
        <v>43</v>
      </c>
      <c r="D3956" s="33" t="s">
        <v>481</v>
      </c>
      <c r="E3956" s="33" t="s">
        <v>3151</v>
      </c>
      <c r="F3956" s="33" t="s">
        <v>18050</v>
      </c>
      <c r="G3956" s="33" t="str">
        <f t="shared" si="136"/>
        <v>경남석전동</v>
      </c>
      <c r="H3956" s="33" t="s">
        <v>10781</v>
      </c>
    </row>
    <row r="3957" spans="1:8">
      <c r="A3957" s="33" t="s">
        <v>18051</v>
      </c>
      <c r="B3957" s="34" t="b">
        <v>1</v>
      </c>
      <c r="C3957" s="33">
        <f t="shared" si="134"/>
        <v>43</v>
      </c>
      <c r="D3957" s="33" t="s">
        <v>481</v>
      </c>
      <c r="E3957" s="33" t="s">
        <v>3151</v>
      </c>
      <c r="F3957" s="33" t="s">
        <v>16978</v>
      </c>
      <c r="G3957" s="33" t="str">
        <f t="shared" si="136"/>
        <v>경남양덕동</v>
      </c>
      <c r="H3957" s="33" t="s">
        <v>10781</v>
      </c>
    </row>
    <row r="3958" spans="1:8">
      <c r="A3958" s="33" t="s">
        <v>18052</v>
      </c>
      <c r="B3958" s="34" t="b">
        <v>1</v>
      </c>
      <c r="C3958" s="33">
        <f t="shared" si="134"/>
        <v>43</v>
      </c>
      <c r="D3958" s="33" t="s">
        <v>481</v>
      </c>
      <c r="E3958" s="33" t="s">
        <v>3151</v>
      </c>
      <c r="F3958" s="33" t="s">
        <v>18053</v>
      </c>
      <c r="G3958" s="33" t="str">
        <f t="shared" si="136"/>
        <v>경남합성동</v>
      </c>
      <c r="H3958" s="33" t="s">
        <v>10781</v>
      </c>
    </row>
    <row r="3959" spans="1:8">
      <c r="A3959" s="33" t="s">
        <v>18054</v>
      </c>
      <c r="B3959" s="34" t="b">
        <v>1</v>
      </c>
      <c r="C3959" s="33">
        <f t="shared" si="134"/>
        <v>43</v>
      </c>
      <c r="D3959" s="33" t="s">
        <v>481</v>
      </c>
      <c r="E3959" s="33" t="s">
        <v>3151</v>
      </c>
      <c r="F3959" s="33" t="s">
        <v>18055</v>
      </c>
      <c r="G3959" s="33" t="str">
        <f t="shared" si="136"/>
        <v>경남회성동</v>
      </c>
      <c r="H3959" s="33" t="s">
        <v>10781</v>
      </c>
    </row>
    <row r="3960" spans="1:8">
      <c r="A3960" s="33" t="s">
        <v>18056</v>
      </c>
      <c r="B3960" s="34" t="b">
        <v>1</v>
      </c>
      <c r="C3960" s="33">
        <f t="shared" si="134"/>
        <v>43</v>
      </c>
      <c r="D3960" s="33" t="s">
        <v>481</v>
      </c>
      <c r="E3960" s="33" t="s">
        <v>3151</v>
      </c>
      <c r="F3960" s="33" t="s">
        <v>18057</v>
      </c>
      <c r="G3960" s="33" t="str">
        <f t="shared" si="136"/>
        <v>경남회원동</v>
      </c>
      <c r="H3960" s="33" t="s">
        <v>10781</v>
      </c>
    </row>
    <row r="3961" spans="1:8">
      <c r="A3961" s="33" t="s">
        <v>18058</v>
      </c>
      <c r="B3961" s="34" t="b">
        <v>1</v>
      </c>
      <c r="C3961" s="33">
        <f t="shared" si="134"/>
        <v>43</v>
      </c>
      <c r="D3961" s="33" t="s">
        <v>481</v>
      </c>
      <c r="E3961" s="33" t="s">
        <v>3151</v>
      </c>
      <c r="F3961" s="33" t="s">
        <v>18059</v>
      </c>
      <c r="G3961" s="33" t="str">
        <f t="shared" si="136"/>
        <v>경남내서읍</v>
      </c>
      <c r="H3961" s="33" t="s">
        <v>10781</v>
      </c>
    </row>
    <row r="3962" spans="1:8">
      <c r="A3962" s="33" t="s">
        <v>18060</v>
      </c>
      <c r="B3962" s="34" t="b">
        <v>1</v>
      </c>
      <c r="C3962" s="33">
        <f t="shared" si="134"/>
        <v>43</v>
      </c>
      <c r="D3962" s="33" t="s">
        <v>481</v>
      </c>
      <c r="E3962" s="33" t="s">
        <v>3133</v>
      </c>
      <c r="F3962" s="33" t="s">
        <v>18061</v>
      </c>
      <c r="G3962" s="33" t="str">
        <f t="shared" si="136"/>
        <v>경남동상동</v>
      </c>
      <c r="H3962" s="33" t="s">
        <v>10781</v>
      </c>
    </row>
    <row r="3963" spans="1:8">
      <c r="A3963" s="33" t="s">
        <v>18062</v>
      </c>
      <c r="B3963" s="34" t="b">
        <v>1</v>
      </c>
      <c r="C3963" s="33">
        <f t="shared" si="134"/>
        <v>43</v>
      </c>
      <c r="D3963" s="33" t="s">
        <v>481</v>
      </c>
      <c r="E3963" s="33" t="s">
        <v>3133</v>
      </c>
      <c r="F3963" s="33" t="s">
        <v>13044</v>
      </c>
      <c r="G3963" s="33" t="str">
        <f t="shared" si="136"/>
        <v>경남도천동</v>
      </c>
      <c r="H3963" s="33" t="s">
        <v>10781</v>
      </c>
    </row>
    <row r="3964" spans="1:8">
      <c r="A3964" s="33" t="s">
        <v>18063</v>
      </c>
      <c r="B3964" s="34" t="b">
        <v>1</v>
      </c>
      <c r="C3964" s="33">
        <f t="shared" si="134"/>
        <v>43</v>
      </c>
      <c r="D3964" s="33" t="s">
        <v>481</v>
      </c>
      <c r="E3964" s="33" t="s">
        <v>3133</v>
      </c>
      <c r="F3964" s="33" t="s">
        <v>18064</v>
      </c>
      <c r="G3964" s="33" t="str">
        <f t="shared" si="136"/>
        <v>경남도만동</v>
      </c>
      <c r="H3964" s="33" t="s">
        <v>10781</v>
      </c>
    </row>
    <row r="3965" spans="1:8">
      <c r="A3965" s="33" t="s">
        <v>18065</v>
      </c>
      <c r="B3965" s="34" t="b">
        <v>1</v>
      </c>
      <c r="C3965" s="33">
        <f t="shared" si="134"/>
        <v>43</v>
      </c>
      <c r="D3965" s="33" t="s">
        <v>481</v>
      </c>
      <c r="E3965" s="33" t="s">
        <v>3133</v>
      </c>
      <c r="F3965" s="33" t="s">
        <v>13170</v>
      </c>
      <c r="G3965" s="33" t="str">
        <f t="shared" si="136"/>
        <v>경남신흥동</v>
      </c>
      <c r="H3965" s="33" t="s">
        <v>10781</v>
      </c>
    </row>
    <row r="3966" spans="1:8">
      <c r="A3966" s="33" t="s">
        <v>18066</v>
      </c>
      <c r="B3966" s="34" t="b">
        <v>1</v>
      </c>
      <c r="C3966" s="33">
        <f t="shared" si="134"/>
        <v>43</v>
      </c>
      <c r="D3966" s="33" t="s">
        <v>481</v>
      </c>
      <c r="E3966" s="33" t="s">
        <v>3133</v>
      </c>
      <c r="F3966" s="33" t="s">
        <v>18035</v>
      </c>
      <c r="G3966" s="33" t="str">
        <f t="shared" si="136"/>
        <v>경남현동</v>
      </c>
      <c r="H3966" s="33" t="s">
        <v>10781</v>
      </c>
    </row>
    <row r="3967" spans="1:8">
      <c r="A3967" s="33" t="s">
        <v>18067</v>
      </c>
      <c r="B3967" s="34" t="b">
        <v>1</v>
      </c>
      <c r="C3967" s="33">
        <f t="shared" si="134"/>
        <v>43</v>
      </c>
      <c r="D3967" s="33" t="s">
        <v>481</v>
      </c>
      <c r="E3967" s="33" t="s">
        <v>3133</v>
      </c>
      <c r="F3967" s="33" t="s">
        <v>18068</v>
      </c>
      <c r="G3967" s="33" t="str">
        <f t="shared" si="136"/>
        <v>경남비봉동</v>
      </c>
      <c r="H3967" s="33" t="s">
        <v>10781</v>
      </c>
    </row>
    <row r="3968" spans="1:8">
      <c r="A3968" s="33" t="s">
        <v>18069</v>
      </c>
      <c r="B3968" s="34" t="b">
        <v>1</v>
      </c>
      <c r="C3968" s="33">
        <f t="shared" si="134"/>
        <v>43</v>
      </c>
      <c r="D3968" s="33" t="s">
        <v>481</v>
      </c>
      <c r="E3968" s="33" t="s">
        <v>3133</v>
      </c>
      <c r="F3968" s="33" t="s">
        <v>13262</v>
      </c>
      <c r="G3968" s="33" t="str">
        <f t="shared" si="136"/>
        <v>경남태평동</v>
      </c>
      <c r="H3968" s="33" t="s">
        <v>10781</v>
      </c>
    </row>
    <row r="3969" spans="1:8">
      <c r="A3969" s="33" t="s">
        <v>18070</v>
      </c>
      <c r="B3969" s="34" t="b">
        <v>1</v>
      </c>
      <c r="C3969" s="33">
        <f t="shared" si="134"/>
        <v>43</v>
      </c>
      <c r="D3969" s="33" t="s">
        <v>481</v>
      </c>
      <c r="E3969" s="33" t="s">
        <v>3133</v>
      </c>
      <c r="F3969" s="33" t="s">
        <v>15393</v>
      </c>
      <c r="G3969" s="33" t="str">
        <f t="shared" si="136"/>
        <v>경남충의동</v>
      </c>
      <c r="H3969" s="33" t="s">
        <v>10781</v>
      </c>
    </row>
    <row r="3970" spans="1:8">
      <c r="A3970" s="33" t="s">
        <v>18071</v>
      </c>
      <c r="B3970" s="34" t="b">
        <v>1</v>
      </c>
      <c r="C3970" s="33">
        <f t="shared" ref="C3970:C4033" si="137">_xlfn.XLOOKUP(D3970,I:I,J:J)</f>
        <v>43</v>
      </c>
      <c r="D3970" s="33" t="s">
        <v>481</v>
      </c>
      <c r="E3970" s="33" t="s">
        <v>3133</v>
      </c>
      <c r="F3970" s="33" t="s">
        <v>18072</v>
      </c>
      <c r="G3970" s="33" t="str">
        <f t="shared" si="136"/>
        <v>경남무송동</v>
      </c>
      <c r="H3970" s="33" t="s">
        <v>10781</v>
      </c>
    </row>
    <row r="3971" spans="1:8">
      <c r="A3971" s="33" t="s">
        <v>18073</v>
      </c>
      <c r="B3971" s="34" t="b">
        <v>1</v>
      </c>
      <c r="C3971" s="33">
        <f t="shared" si="137"/>
        <v>43</v>
      </c>
      <c r="D3971" s="33" t="s">
        <v>481</v>
      </c>
      <c r="E3971" s="33" t="s">
        <v>3133</v>
      </c>
      <c r="F3971" s="33" t="s">
        <v>10909</v>
      </c>
      <c r="G3971" s="33" t="str">
        <f t="shared" si="136"/>
        <v>경남인의동</v>
      </c>
      <c r="H3971" s="33" t="s">
        <v>10781</v>
      </c>
    </row>
    <row r="3972" spans="1:8">
      <c r="A3972" s="33" t="s">
        <v>18074</v>
      </c>
      <c r="B3972" s="34" t="b">
        <v>1</v>
      </c>
      <c r="C3972" s="33">
        <f t="shared" si="137"/>
        <v>43</v>
      </c>
      <c r="D3972" s="33" t="s">
        <v>481</v>
      </c>
      <c r="E3972" s="33" t="s">
        <v>3133</v>
      </c>
      <c r="F3972" s="33" t="s">
        <v>10945</v>
      </c>
      <c r="G3972" s="33" t="str">
        <f t="shared" si="136"/>
        <v>경남숭인동</v>
      </c>
      <c r="H3972" s="33" t="s">
        <v>10781</v>
      </c>
    </row>
    <row r="3973" spans="1:8">
      <c r="A3973" s="33" t="s">
        <v>18075</v>
      </c>
      <c r="B3973" s="34" t="b">
        <v>1</v>
      </c>
      <c r="C3973" s="33">
        <f t="shared" si="137"/>
        <v>43</v>
      </c>
      <c r="D3973" s="33" t="s">
        <v>481</v>
      </c>
      <c r="E3973" s="33" t="s">
        <v>3133</v>
      </c>
      <c r="F3973" s="33" t="s">
        <v>18076</v>
      </c>
      <c r="G3973" s="33" t="str">
        <f t="shared" si="136"/>
        <v>경남대영동</v>
      </c>
      <c r="H3973" s="33" t="s">
        <v>10781</v>
      </c>
    </row>
    <row r="3974" spans="1:8">
      <c r="A3974" s="33" t="s">
        <v>18077</v>
      </c>
      <c r="B3974" s="34" t="b">
        <v>1</v>
      </c>
      <c r="C3974" s="33">
        <f t="shared" si="137"/>
        <v>43</v>
      </c>
      <c r="D3974" s="33" t="s">
        <v>481</v>
      </c>
      <c r="E3974" s="33" t="s">
        <v>3133</v>
      </c>
      <c r="F3974" s="33" t="s">
        <v>16946</v>
      </c>
      <c r="G3974" s="33" t="str">
        <f t="shared" si="136"/>
        <v>경남남빈동</v>
      </c>
      <c r="H3974" s="33" t="s">
        <v>10781</v>
      </c>
    </row>
    <row r="3975" spans="1:8">
      <c r="A3975" s="33" t="s">
        <v>18078</v>
      </c>
      <c r="B3975" s="34" t="b">
        <v>1</v>
      </c>
      <c r="C3975" s="33">
        <f t="shared" si="137"/>
        <v>43</v>
      </c>
      <c r="D3975" s="33" t="s">
        <v>481</v>
      </c>
      <c r="E3975" s="33" t="s">
        <v>3133</v>
      </c>
      <c r="F3975" s="33" t="s">
        <v>18079</v>
      </c>
      <c r="G3975" s="33" t="str">
        <f t="shared" si="136"/>
        <v>경남앵곡동</v>
      </c>
      <c r="H3975" s="33" t="s">
        <v>10781</v>
      </c>
    </row>
    <row r="3976" spans="1:8">
      <c r="A3976" s="33" t="s">
        <v>18080</v>
      </c>
      <c r="B3976" s="34" t="b">
        <v>1</v>
      </c>
      <c r="C3976" s="33">
        <f t="shared" si="137"/>
        <v>43</v>
      </c>
      <c r="D3976" s="33" t="s">
        <v>481</v>
      </c>
      <c r="E3976" s="33" t="s">
        <v>3133</v>
      </c>
      <c r="F3976" s="33" t="s">
        <v>18081</v>
      </c>
      <c r="G3976" s="33" t="str">
        <f t="shared" si="136"/>
        <v>경남제황산동</v>
      </c>
      <c r="H3976" s="33" t="s">
        <v>10781</v>
      </c>
    </row>
    <row r="3977" spans="1:8">
      <c r="A3977" s="33" t="s">
        <v>18082</v>
      </c>
      <c r="B3977" s="34" t="b">
        <v>1</v>
      </c>
      <c r="C3977" s="33">
        <f t="shared" si="137"/>
        <v>43</v>
      </c>
      <c r="D3977" s="33" t="s">
        <v>481</v>
      </c>
      <c r="E3977" s="33" t="s">
        <v>3133</v>
      </c>
      <c r="F3977" s="33" t="s">
        <v>18083</v>
      </c>
      <c r="G3977" s="33" t="str">
        <f t="shared" si="136"/>
        <v>경남속천동</v>
      </c>
      <c r="H3977" s="33" t="s">
        <v>10781</v>
      </c>
    </row>
    <row r="3978" spans="1:8">
      <c r="A3978" s="33" t="s">
        <v>18084</v>
      </c>
      <c r="B3978" s="34" t="b">
        <v>1</v>
      </c>
      <c r="C3978" s="33">
        <f t="shared" si="137"/>
        <v>43</v>
      </c>
      <c r="D3978" s="33" t="s">
        <v>481</v>
      </c>
      <c r="E3978" s="33" t="s">
        <v>3133</v>
      </c>
      <c r="F3978" s="33" t="s">
        <v>18085</v>
      </c>
      <c r="G3978" s="33" t="str">
        <f t="shared" si="136"/>
        <v>경남대죽동</v>
      </c>
      <c r="H3978" s="33" t="s">
        <v>10781</v>
      </c>
    </row>
    <row r="3979" spans="1:8">
      <c r="A3979" s="33" t="s">
        <v>18086</v>
      </c>
      <c r="B3979" s="34" t="b">
        <v>1</v>
      </c>
      <c r="C3979" s="33">
        <f t="shared" si="137"/>
        <v>43</v>
      </c>
      <c r="D3979" s="33" t="s">
        <v>481</v>
      </c>
      <c r="E3979" s="33" t="s">
        <v>3133</v>
      </c>
      <c r="F3979" s="33" t="s">
        <v>18087</v>
      </c>
      <c r="G3979" s="33" t="str">
        <f t="shared" si="136"/>
        <v>경남안곡동</v>
      </c>
      <c r="H3979" s="33" t="s">
        <v>10781</v>
      </c>
    </row>
    <row r="3980" spans="1:8">
      <c r="A3980" s="33" t="s">
        <v>18088</v>
      </c>
      <c r="B3980" s="34" t="b">
        <v>1</v>
      </c>
      <c r="C3980" s="33">
        <f t="shared" si="137"/>
        <v>43</v>
      </c>
      <c r="D3980" s="33" t="s">
        <v>481</v>
      </c>
      <c r="E3980" s="33" t="s">
        <v>3133</v>
      </c>
      <c r="F3980" s="33" t="s">
        <v>10843</v>
      </c>
      <c r="G3980" s="33" t="str">
        <f t="shared" si="136"/>
        <v>경남수송동</v>
      </c>
      <c r="H3980" s="33" t="s">
        <v>10781</v>
      </c>
    </row>
    <row r="3981" spans="1:8">
      <c r="A3981" s="33" t="s">
        <v>18089</v>
      </c>
      <c r="B3981" s="34" t="b">
        <v>1</v>
      </c>
      <c r="C3981" s="33">
        <f t="shared" si="137"/>
        <v>43</v>
      </c>
      <c r="D3981" s="33" t="s">
        <v>481</v>
      </c>
      <c r="E3981" s="33" t="s">
        <v>3133</v>
      </c>
      <c r="F3981" s="33" t="s">
        <v>18090</v>
      </c>
      <c r="G3981" s="33" t="str">
        <f t="shared" si="136"/>
        <v>경남회현동</v>
      </c>
      <c r="H3981" s="33" t="s">
        <v>10781</v>
      </c>
    </row>
    <row r="3982" spans="1:8">
      <c r="A3982" s="33" t="s">
        <v>18091</v>
      </c>
      <c r="B3982" s="34" t="b">
        <v>1</v>
      </c>
      <c r="C3982" s="33">
        <f t="shared" si="137"/>
        <v>43</v>
      </c>
      <c r="D3982" s="33" t="s">
        <v>481</v>
      </c>
      <c r="E3982" s="33" t="s">
        <v>3133</v>
      </c>
      <c r="F3982" s="33" t="s">
        <v>10861</v>
      </c>
      <c r="G3982" s="33" t="str">
        <f t="shared" ref="G3982:G4044" si="138">D3982&amp;F3982</f>
        <v>경남익선동</v>
      </c>
      <c r="H3982" s="33" t="s">
        <v>10781</v>
      </c>
    </row>
    <row r="3983" spans="1:8">
      <c r="A3983" s="33" t="s">
        <v>18092</v>
      </c>
      <c r="B3983" s="34" t="b">
        <v>1</v>
      </c>
      <c r="C3983" s="33">
        <f t="shared" si="137"/>
        <v>43</v>
      </c>
      <c r="D3983" s="33" t="s">
        <v>481</v>
      </c>
      <c r="E3983" s="33" t="s">
        <v>3133</v>
      </c>
      <c r="F3983" s="33" t="s">
        <v>18093</v>
      </c>
      <c r="G3983" s="33" t="str">
        <f t="shared" si="138"/>
        <v>경남창선동</v>
      </c>
      <c r="H3983" s="33" t="s">
        <v>10781</v>
      </c>
    </row>
    <row r="3984" spans="1:8">
      <c r="A3984" s="33" t="s">
        <v>18094</v>
      </c>
      <c r="B3984" s="34" t="b">
        <v>1</v>
      </c>
      <c r="C3984" s="33">
        <f t="shared" si="137"/>
        <v>43</v>
      </c>
      <c r="D3984" s="33" t="s">
        <v>481</v>
      </c>
      <c r="E3984" s="33" t="s">
        <v>3133</v>
      </c>
      <c r="F3984" s="33" t="s">
        <v>12459</v>
      </c>
      <c r="G3984" s="33" t="str">
        <f t="shared" si="138"/>
        <v>경남대천동</v>
      </c>
      <c r="H3984" s="33" t="s">
        <v>10781</v>
      </c>
    </row>
    <row r="3985" spans="1:8">
      <c r="A3985" s="33" t="s">
        <v>18095</v>
      </c>
      <c r="B3985" s="34" t="b">
        <v>1</v>
      </c>
      <c r="C3985" s="33">
        <f t="shared" si="137"/>
        <v>43</v>
      </c>
      <c r="D3985" s="33" t="s">
        <v>481</v>
      </c>
      <c r="E3985" s="33" t="s">
        <v>3133</v>
      </c>
      <c r="F3985" s="33" t="s">
        <v>18096</v>
      </c>
      <c r="G3985" s="33" t="str">
        <f t="shared" si="138"/>
        <v>경남광화동</v>
      </c>
      <c r="H3985" s="33" t="s">
        <v>10781</v>
      </c>
    </row>
    <row r="3986" spans="1:8">
      <c r="A3986" s="33" t="s">
        <v>18097</v>
      </c>
      <c r="B3986" s="34" t="b">
        <v>1</v>
      </c>
      <c r="C3986" s="33">
        <f t="shared" si="137"/>
        <v>43</v>
      </c>
      <c r="D3986" s="33" t="s">
        <v>481</v>
      </c>
      <c r="E3986" s="33" t="s">
        <v>3133</v>
      </c>
      <c r="F3986" s="33" t="s">
        <v>18098</v>
      </c>
      <c r="G3986" s="33" t="str">
        <f t="shared" si="138"/>
        <v>경남통신동</v>
      </c>
      <c r="H3986" s="33" t="s">
        <v>10781</v>
      </c>
    </row>
    <row r="3987" spans="1:8">
      <c r="A3987" s="33" t="s">
        <v>18099</v>
      </c>
      <c r="B3987" s="34" t="b">
        <v>1</v>
      </c>
      <c r="C3987" s="33">
        <f t="shared" si="137"/>
        <v>43</v>
      </c>
      <c r="D3987" s="33" t="s">
        <v>481</v>
      </c>
      <c r="E3987" s="33" t="s">
        <v>3133</v>
      </c>
      <c r="F3987" s="33" t="s">
        <v>13999</v>
      </c>
      <c r="G3987" s="33" t="str">
        <f t="shared" si="138"/>
        <v>경남중앙동</v>
      </c>
      <c r="H3987" s="33" t="s">
        <v>10781</v>
      </c>
    </row>
    <row r="3988" spans="1:8">
      <c r="A3988" s="33" t="s">
        <v>18100</v>
      </c>
      <c r="B3988" s="34" t="b">
        <v>1</v>
      </c>
      <c r="C3988" s="33">
        <f t="shared" si="137"/>
        <v>43</v>
      </c>
      <c r="D3988" s="33" t="s">
        <v>481</v>
      </c>
      <c r="E3988" s="33" t="s">
        <v>3133</v>
      </c>
      <c r="F3988" s="33" t="s">
        <v>18101</v>
      </c>
      <c r="G3988" s="33" t="str">
        <f t="shared" si="138"/>
        <v>경남부흥동</v>
      </c>
      <c r="H3988" s="33" t="s">
        <v>10781</v>
      </c>
    </row>
    <row r="3989" spans="1:8">
      <c r="A3989" s="33" t="s">
        <v>18102</v>
      </c>
      <c r="B3989" s="34" t="b">
        <v>1</v>
      </c>
      <c r="C3989" s="33">
        <f t="shared" si="137"/>
        <v>43</v>
      </c>
      <c r="D3989" s="33" t="s">
        <v>481</v>
      </c>
      <c r="E3989" s="33" t="s">
        <v>3133</v>
      </c>
      <c r="F3989" s="33" t="s">
        <v>18103</v>
      </c>
      <c r="G3989" s="33" t="str">
        <f t="shared" si="138"/>
        <v>경남중평동</v>
      </c>
      <c r="H3989" s="33" t="s">
        <v>10781</v>
      </c>
    </row>
    <row r="3990" spans="1:8">
      <c r="A3990" s="33" t="s">
        <v>18104</v>
      </c>
      <c r="B3990" s="34" t="b">
        <v>1</v>
      </c>
      <c r="C3990" s="33">
        <f t="shared" si="137"/>
        <v>43</v>
      </c>
      <c r="D3990" s="33" t="s">
        <v>481</v>
      </c>
      <c r="E3990" s="33" t="s">
        <v>3133</v>
      </c>
      <c r="F3990" s="33" t="s">
        <v>18105</v>
      </c>
      <c r="G3990" s="33" t="str">
        <f t="shared" si="138"/>
        <v>경남근화동</v>
      </c>
      <c r="H3990" s="33" t="s">
        <v>10781</v>
      </c>
    </row>
    <row r="3991" spans="1:8">
      <c r="A3991" s="33" t="s">
        <v>18106</v>
      </c>
      <c r="B3991" s="34" t="b">
        <v>1</v>
      </c>
      <c r="C3991" s="33">
        <f t="shared" si="137"/>
        <v>43</v>
      </c>
      <c r="D3991" s="33" t="s">
        <v>481</v>
      </c>
      <c r="E3991" s="33" t="s">
        <v>3133</v>
      </c>
      <c r="F3991" s="33" t="s">
        <v>13868</v>
      </c>
      <c r="G3991" s="33" t="str">
        <f t="shared" si="138"/>
        <v>경남송죽동</v>
      </c>
      <c r="H3991" s="33" t="s">
        <v>10781</v>
      </c>
    </row>
    <row r="3992" spans="1:8">
      <c r="A3992" s="33" t="s">
        <v>18107</v>
      </c>
      <c r="B3992" s="34" t="b">
        <v>1</v>
      </c>
      <c r="C3992" s="33">
        <f t="shared" si="137"/>
        <v>43</v>
      </c>
      <c r="D3992" s="33" t="s">
        <v>481</v>
      </c>
      <c r="E3992" s="33" t="s">
        <v>3133</v>
      </c>
      <c r="F3992" s="33" t="s">
        <v>18108</v>
      </c>
      <c r="G3992" s="33" t="str">
        <f t="shared" si="138"/>
        <v>경남화천동</v>
      </c>
      <c r="H3992" s="33" t="s">
        <v>10781</v>
      </c>
    </row>
    <row r="3993" spans="1:8">
      <c r="A3993" s="33" t="s">
        <v>18109</v>
      </c>
      <c r="B3993" s="34" t="b">
        <v>1</v>
      </c>
      <c r="C3993" s="33">
        <f t="shared" si="137"/>
        <v>43</v>
      </c>
      <c r="D3993" s="33" t="s">
        <v>481</v>
      </c>
      <c r="E3993" s="33" t="s">
        <v>3133</v>
      </c>
      <c r="F3993" s="33" t="s">
        <v>13135</v>
      </c>
      <c r="G3993" s="33" t="str">
        <f t="shared" si="138"/>
        <v>경남송학동</v>
      </c>
      <c r="H3993" s="33" t="s">
        <v>10781</v>
      </c>
    </row>
    <row r="3994" spans="1:8">
      <c r="A3994" s="33" t="s">
        <v>18110</v>
      </c>
      <c r="B3994" s="34" t="b">
        <v>1</v>
      </c>
      <c r="C3994" s="33">
        <f t="shared" si="137"/>
        <v>43</v>
      </c>
      <c r="D3994" s="33" t="s">
        <v>481</v>
      </c>
      <c r="E3994" s="33" t="s">
        <v>3133</v>
      </c>
      <c r="F3994" s="33" t="s">
        <v>11451</v>
      </c>
      <c r="G3994" s="33" t="str">
        <f t="shared" si="138"/>
        <v>경남대흥동</v>
      </c>
      <c r="H3994" s="33" t="s">
        <v>10781</v>
      </c>
    </row>
    <row r="3995" spans="1:8">
      <c r="A3995" s="33" t="s">
        <v>18111</v>
      </c>
      <c r="B3995" s="34" t="b">
        <v>1</v>
      </c>
      <c r="C3995" s="33">
        <f t="shared" si="137"/>
        <v>43</v>
      </c>
      <c r="D3995" s="33" t="s">
        <v>481</v>
      </c>
      <c r="E3995" s="33" t="s">
        <v>3133</v>
      </c>
      <c r="F3995" s="33" t="s">
        <v>18112</v>
      </c>
      <c r="G3995" s="33" t="str">
        <f t="shared" si="138"/>
        <v>경남평안동</v>
      </c>
      <c r="H3995" s="33" t="s">
        <v>10781</v>
      </c>
    </row>
    <row r="3996" spans="1:8">
      <c r="A3996" s="33" t="s">
        <v>18113</v>
      </c>
      <c r="B3996" s="34" t="b">
        <v>1</v>
      </c>
      <c r="C3996" s="33">
        <f t="shared" si="137"/>
        <v>43</v>
      </c>
      <c r="D3996" s="33" t="s">
        <v>481</v>
      </c>
      <c r="E3996" s="33" t="s">
        <v>3133</v>
      </c>
      <c r="F3996" s="33" t="s">
        <v>16262</v>
      </c>
      <c r="G3996" s="33" t="str">
        <f t="shared" si="138"/>
        <v>경남충무동</v>
      </c>
      <c r="H3996" s="33" t="s">
        <v>10781</v>
      </c>
    </row>
    <row r="3997" spans="1:8">
      <c r="A3997" s="33" t="s">
        <v>18114</v>
      </c>
      <c r="B3997" s="34" t="b">
        <v>1</v>
      </c>
      <c r="C3997" s="33">
        <f t="shared" si="137"/>
        <v>43</v>
      </c>
      <c r="D3997" s="33" t="s">
        <v>481</v>
      </c>
      <c r="E3997" s="33" t="s">
        <v>3133</v>
      </c>
      <c r="F3997" s="33" t="s">
        <v>10867</v>
      </c>
      <c r="G3997" s="33" t="str">
        <f t="shared" si="138"/>
        <v>경남인사동</v>
      </c>
      <c r="H3997" s="33" t="s">
        <v>10781</v>
      </c>
    </row>
    <row r="3998" spans="1:8">
      <c r="A3998" s="33" t="s">
        <v>18115</v>
      </c>
      <c r="B3998" s="34" t="b">
        <v>1</v>
      </c>
      <c r="C3998" s="33">
        <f t="shared" si="137"/>
        <v>43</v>
      </c>
      <c r="D3998" s="33" t="s">
        <v>481</v>
      </c>
      <c r="E3998" s="33" t="s">
        <v>3133</v>
      </c>
      <c r="F3998" s="33" t="s">
        <v>18116</v>
      </c>
      <c r="G3998" s="33" t="str">
        <f t="shared" si="138"/>
        <v>경남여좌동</v>
      </c>
      <c r="H3998" s="33" t="s">
        <v>10781</v>
      </c>
    </row>
    <row r="3999" spans="1:8">
      <c r="A3999" s="33" t="s">
        <v>18117</v>
      </c>
      <c r="B3999" s="34" t="b">
        <v>1</v>
      </c>
      <c r="C3999" s="33">
        <f t="shared" si="137"/>
        <v>43</v>
      </c>
      <c r="D3999" s="33" t="s">
        <v>481</v>
      </c>
      <c r="E3999" s="33" t="s">
        <v>3133</v>
      </c>
      <c r="F3999" s="33" t="s">
        <v>18118</v>
      </c>
      <c r="G3999" s="33" t="str">
        <f t="shared" si="138"/>
        <v>경남태백동</v>
      </c>
      <c r="H3999" s="33" t="s">
        <v>10781</v>
      </c>
    </row>
    <row r="4000" spans="1:8">
      <c r="A4000" s="33" t="s">
        <v>18119</v>
      </c>
      <c r="B4000" s="34" t="b">
        <v>1</v>
      </c>
      <c r="C4000" s="33">
        <f t="shared" si="137"/>
        <v>43</v>
      </c>
      <c r="D4000" s="33" t="s">
        <v>481</v>
      </c>
      <c r="E4000" s="33" t="s">
        <v>3133</v>
      </c>
      <c r="F4000" s="33" t="s">
        <v>18120</v>
      </c>
      <c r="G4000" s="33" t="str">
        <f t="shared" si="138"/>
        <v>경남경화동</v>
      </c>
      <c r="H4000" s="33" t="s">
        <v>10781</v>
      </c>
    </row>
    <row r="4001" spans="1:8">
      <c r="A4001" s="33" t="s">
        <v>18121</v>
      </c>
      <c r="B4001" s="34" t="b">
        <v>1</v>
      </c>
      <c r="C4001" s="33">
        <f t="shared" si="137"/>
        <v>43</v>
      </c>
      <c r="D4001" s="33" t="s">
        <v>481</v>
      </c>
      <c r="E4001" s="33" t="s">
        <v>3133</v>
      </c>
      <c r="F4001" s="33" t="s">
        <v>18122</v>
      </c>
      <c r="G4001" s="33" t="str">
        <f t="shared" si="138"/>
        <v>경남석동</v>
      </c>
      <c r="H4001" s="33" t="s">
        <v>10781</v>
      </c>
    </row>
    <row r="4002" spans="1:8">
      <c r="A4002" s="33" t="s">
        <v>18123</v>
      </c>
      <c r="B4002" s="34" t="b">
        <v>1</v>
      </c>
      <c r="C4002" s="33">
        <f t="shared" si="137"/>
        <v>43</v>
      </c>
      <c r="D4002" s="33" t="s">
        <v>481</v>
      </c>
      <c r="E4002" s="33" t="s">
        <v>3133</v>
      </c>
      <c r="F4002" s="33" t="s">
        <v>14215</v>
      </c>
      <c r="G4002" s="33" t="str">
        <f t="shared" si="138"/>
        <v>경남이동</v>
      </c>
      <c r="H4002" s="33" t="s">
        <v>10781</v>
      </c>
    </row>
    <row r="4003" spans="1:8">
      <c r="A4003" s="33" t="s">
        <v>18124</v>
      </c>
      <c r="B4003" s="34" t="b">
        <v>1</v>
      </c>
      <c r="C4003" s="33">
        <f t="shared" si="137"/>
        <v>43</v>
      </c>
      <c r="D4003" s="33" t="s">
        <v>481</v>
      </c>
      <c r="E4003" s="33" t="s">
        <v>3133</v>
      </c>
      <c r="F4003" s="33" t="s">
        <v>18125</v>
      </c>
      <c r="G4003" s="33" t="str">
        <f t="shared" si="138"/>
        <v>경남자은동</v>
      </c>
      <c r="H4003" s="33" t="s">
        <v>10781</v>
      </c>
    </row>
    <row r="4004" spans="1:8">
      <c r="A4004" s="33" t="s">
        <v>18126</v>
      </c>
      <c r="B4004" s="34" t="b">
        <v>1</v>
      </c>
      <c r="C4004" s="33">
        <f t="shared" si="137"/>
        <v>43</v>
      </c>
      <c r="D4004" s="33" t="s">
        <v>481</v>
      </c>
      <c r="E4004" s="33" t="s">
        <v>3133</v>
      </c>
      <c r="F4004" s="33" t="s">
        <v>12126</v>
      </c>
      <c r="G4004" s="33" t="str">
        <f t="shared" si="138"/>
        <v>경남덕산동</v>
      </c>
      <c r="H4004" s="33" t="s">
        <v>10781</v>
      </c>
    </row>
    <row r="4005" spans="1:8">
      <c r="A4005" s="33" t="s">
        <v>18127</v>
      </c>
      <c r="B4005" s="34" t="b">
        <v>1</v>
      </c>
      <c r="C4005" s="33">
        <f t="shared" si="137"/>
        <v>43</v>
      </c>
      <c r="D4005" s="33" t="s">
        <v>481</v>
      </c>
      <c r="E4005" s="33" t="s">
        <v>3133</v>
      </c>
      <c r="F4005" s="33" t="s">
        <v>18128</v>
      </c>
      <c r="G4005" s="33" t="str">
        <f t="shared" si="138"/>
        <v>경남풍호동</v>
      </c>
      <c r="H4005" s="33" t="s">
        <v>10781</v>
      </c>
    </row>
    <row r="4006" spans="1:8">
      <c r="A4006" s="33" t="s">
        <v>18129</v>
      </c>
      <c r="B4006" s="34" t="b">
        <v>1</v>
      </c>
      <c r="C4006" s="33">
        <f t="shared" si="137"/>
        <v>43</v>
      </c>
      <c r="D4006" s="33" t="s">
        <v>481</v>
      </c>
      <c r="E4006" s="33" t="s">
        <v>3133</v>
      </c>
      <c r="F4006" s="33" t="s">
        <v>16371</v>
      </c>
      <c r="G4006" s="33" t="str">
        <f t="shared" si="138"/>
        <v>경남장천동</v>
      </c>
      <c r="H4006" s="33" t="s">
        <v>10781</v>
      </c>
    </row>
    <row r="4007" spans="1:8">
      <c r="A4007" s="33" t="s">
        <v>18130</v>
      </c>
      <c r="B4007" s="34" t="b">
        <v>1</v>
      </c>
      <c r="C4007" s="33">
        <f t="shared" si="137"/>
        <v>43</v>
      </c>
      <c r="D4007" s="33" t="s">
        <v>481</v>
      </c>
      <c r="E4007" s="33" t="s">
        <v>3133</v>
      </c>
      <c r="F4007" s="33" t="s">
        <v>12906</v>
      </c>
      <c r="G4007" s="33" t="str">
        <f t="shared" si="138"/>
        <v>경남행암동</v>
      </c>
      <c r="H4007" s="33" t="s">
        <v>10781</v>
      </c>
    </row>
    <row r="4008" spans="1:8">
      <c r="A4008" s="33" t="s">
        <v>18131</v>
      </c>
      <c r="B4008" s="34" t="b">
        <v>1</v>
      </c>
      <c r="C4008" s="33">
        <f t="shared" si="137"/>
        <v>43</v>
      </c>
      <c r="D4008" s="33" t="s">
        <v>481</v>
      </c>
      <c r="E4008" s="33" t="s">
        <v>3133</v>
      </c>
      <c r="F4008" s="33" t="s">
        <v>16999</v>
      </c>
      <c r="G4008" s="33" t="str">
        <f t="shared" si="138"/>
        <v>경남북부동</v>
      </c>
      <c r="H4008" s="33" t="s">
        <v>10781</v>
      </c>
    </row>
    <row r="4009" spans="1:8">
      <c r="A4009" s="33" t="s">
        <v>18132</v>
      </c>
      <c r="B4009" s="34" t="b">
        <v>1</v>
      </c>
      <c r="C4009" s="33">
        <f t="shared" si="137"/>
        <v>43</v>
      </c>
      <c r="D4009" s="33" t="s">
        <v>481</v>
      </c>
      <c r="E4009" s="33" t="s">
        <v>3133</v>
      </c>
      <c r="F4009" s="33" t="s">
        <v>11723</v>
      </c>
      <c r="G4009" s="33" t="str">
        <f t="shared" si="138"/>
        <v>경남성내동</v>
      </c>
      <c r="H4009" s="33" t="s">
        <v>10781</v>
      </c>
    </row>
    <row r="4010" spans="1:8">
      <c r="A4010" s="33" t="s">
        <v>18133</v>
      </c>
      <c r="B4010" s="34" t="b">
        <v>1</v>
      </c>
      <c r="C4010" s="33">
        <f t="shared" si="137"/>
        <v>43</v>
      </c>
      <c r="D4010" s="33" t="s">
        <v>481</v>
      </c>
      <c r="E4010" s="33" t="s">
        <v>3133</v>
      </c>
      <c r="F4010" s="33" t="s">
        <v>18134</v>
      </c>
      <c r="G4010" s="33" t="str">
        <f t="shared" si="138"/>
        <v>경남서중동</v>
      </c>
      <c r="H4010" s="33" t="s">
        <v>10781</v>
      </c>
    </row>
    <row r="4011" spans="1:8">
      <c r="A4011" s="33" t="s">
        <v>18135</v>
      </c>
      <c r="B4011" s="34" t="b">
        <v>1</v>
      </c>
      <c r="C4011" s="33">
        <f t="shared" si="137"/>
        <v>43</v>
      </c>
      <c r="D4011" s="33" t="s">
        <v>481</v>
      </c>
      <c r="E4011" s="33" t="s">
        <v>3133</v>
      </c>
      <c r="F4011" s="33" t="s">
        <v>17173</v>
      </c>
      <c r="G4011" s="33" t="str">
        <f t="shared" si="138"/>
        <v>경남남문동</v>
      </c>
      <c r="H4011" s="33" t="s">
        <v>10781</v>
      </c>
    </row>
    <row r="4012" spans="1:8">
      <c r="A4012" s="33" t="s">
        <v>18136</v>
      </c>
      <c r="B4012" s="34" t="b">
        <v>1</v>
      </c>
      <c r="C4012" s="33">
        <f t="shared" si="137"/>
        <v>43</v>
      </c>
      <c r="D4012" s="33" t="s">
        <v>481</v>
      </c>
      <c r="E4012" s="33" t="s">
        <v>3133</v>
      </c>
      <c r="F4012" s="33" t="s">
        <v>18137</v>
      </c>
      <c r="G4012" s="33" t="str">
        <f t="shared" si="138"/>
        <v>경남제덕동</v>
      </c>
      <c r="H4012" s="33" t="s">
        <v>10781</v>
      </c>
    </row>
    <row r="4013" spans="1:8">
      <c r="A4013" s="33" t="s">
        <v>18138</v>
      </c>
      <c r="B4013" s="34" t="b">
        <v>1</v>
      </c>
      <c r="C4013" s="33">
        <f t="shared" si="137"/>
        <v>43</v>
      </c>
      <c r="D4013" s="33" t="s">
        <v>481</v>
      </c>
      <c r="E4013" s="33" t="s">
        <v>3133</v>
      </c>
      <c r="F4013" s="33" t="s">
        <v>18139</v>
      </c>
      <c r="G4013" s="33" t="str">
        <f t="shared" si="138"/>
        <v>경남수도동</v>
      </c>
      <c r="H4013" s="33" t="s">
        <v>10781</v>
      </c>
    </row>
    <row r="4014" spans="1:8">
      <c r="A4014" s="33" t="s">
        <v>18140</v>
      </c>
      <c r="B4014" s="34" t="b">
        <v>1</v>
      </c>
      <c r="C4014" s="33">
        <f t="shared" si="137"/>
        <v>43</v>
      </c>
      <c r="D4014" s="33" t="s">
        <v>481</v>
      </c>
      <c r="E4014" s="33" t="s">
        <v>3133</v>
      </c>
      <c r="F4014" s="33" t="s">
        <v>18141</v>
      </c>
      <c r="G4014" s="33" t="str">
        <f t="shared" si="138"/>
        <v>경남연도동</v>
      </c>
      <c r="H4014" s="33" t="s">
        <v>10781</v>
      </c>
    </row>
    <row r="4015" spans="1:8">
      <c r="A4015" s="33" t="s">
        <v>18142</v>
      </c>
      <c r="B4015" s="34" t="b">
        <v>1</v>
      </c>
      <c r="C4015" s="33">
        <f t="shared" si="137"/>
        <v>43</v>
      </c>
      <c r="D4015" s="33" t="s">
        <v>481</v>
      </c>
      <c r="E4015" s="33" t="s">
        <v>3133</v>
      </c>
      <c r="F4015" s="33" t="s">
        <v>15436</v>
      </c>
      <c r="G4015" s="33" t="str">
        <f t="shared" si="138"/>
        <v>경남명동</v>
      </c>
      <c r="H4015" s="33" t="s">
        <v>10781</v>
      </c>
    </row>
    <row r="4016" spans="1:8">
      <c r="A4016" s="33" t="s">
        <v>18143</v>
      </c>
      <c r="B4016" s="34" t="b">
        <v>1</v>
      </c>
      <c r="C4016" s="33">
        <f t="shared" si="137"/>
        <v>43</v>
      </c>
      <c r="D4016" s="33" t="s">
        <v>481</v>
      </c>
      <c r="E4016" s="33" t="s">
        <v>3133</v>
      </c>
      <c r="F4016" s="33" t="s">
        <v>18144</v>
      </c>
      <c r="G4016" s="33" t="str">
        <f t="shared" si="138"/>
        <v>경남죽곡동</v>
      </c>
      <c r="H4016" s="33" t="s">
        <v>10781</v>
      </c>
    </row>
    <row r="4017" spans="1:8">
      <c r="A4017" s="33" t="s">
        <v>18145</v>
      </c>
      <c r="B4017" s="34" t="b">
        <v>1</v>
      </c>
      <c r="C4017" s="33">
        <f t="shared" si="137"/>
        <v>43</v>
      </c>
      <c r="D4017" s="33" t="s">
        <v>481</v>
      </c>
      <c r="E4017" s="33" t="s">
        <v>3133</v>
      </c>
      <c r="F4017" s="33" t="s">
        <v>18146</v>
      </c>
      <c r="G4017" s="33" t="str">
        <f t="shared" si="138"/>
        <v>경남원포동</v>
      </c>
      <c r="H4017" s="33" t="s">
        <v>10781</v>
      </c>
    </row>
    <row r="4018" spans="1:8">
      <c r="A4018" s="33" t="s">
        <v>18147</v>
      </c>
      <c r="B4018" s="34" t="b">
        <v>1</v>
      </c>
      <c r="C4018" s="33">
        <f t="shared" si="137"/>
        <v>43</v>
      </c>
      <c r="D4018" s="33" t="s">
        <v>481</v>
      </c>
      <c r="E4018" s="33" t="s">
        <v>3133</v>
      </c>
      <c r="F4018" s="33" t="s">
        <v>17922</v>
      </c>
      <c r="G4018" s="33" t="str">
        <f t="shared" si="138"/>
        <v>경남남양동</v>
      </c>
      <c r="H4018" s="33" t="s">
        <v>10781</v>
      </c>
    </row>
    <row r="4019" spans="1:8">
      <c r="A4019" s="33" t="s">
        <v>18148</v>
      </c>
      <c r="B4019" s="34" t="b">
        <v>1</v>
      </c>
      <c r="C4019" s="33">
        <f t="shared" si="137"/>
        <v>43</v>
      </c>
      <c r="D4019" s="33" t="s">
        <v>481</v>
      </c>
      <c r="E4019" s="33" t="s">
        <v>3133</v>
      </c>
      <c r="F4019" s="33" t="s">
        <v>11709</v>
      </c>
      <c r="G4019" s="33" t="str">
        <f t="shared" si="138"/>
        <v>경남마천동</v>
      </c>
      <c r="H4019" s="33" t="s">
        <v>10781</v>
      </c>
    </row>
    <row r="4020" spans="1:8">
      <c r="A4020" s="33" t="s">
        <v>18149</v>
      </c>
      <c r="B4020" s="34" t="b">
        <v>1</v>
      </c>
      <c r="C4020" s="33">
        <f t="shared" si="137"/>
        <v>43</v>
      </c>
      <c r="D4020" s="33" t="s">
        <v>481</v>
      </c>
      <c r="E4020" s="33" t="s">
        <v>3133</v>
      </c>
      <c r="F4020" s="33" t="s">
        <v>14079</v>
      </c>
      <c r="G4020" s="33" t="str">
        <f t="shared" si="138"/>
        <v>경남소사동</v>
      </c>
      <c r="H4020" s="33" t="s">
        <v>10781</v>
      </c>
    </row>
    <row r="4021" spans="1:8">
      <c r="A4021" s="33" t="s">
        <v>18150</v>
      </c>
      <c r="B4021" s="34" t="b">
        <v>1</v>
      </c>
      <c r="C4021" s="33">
        <f t="shared" si="137"/>
        <v>43</v>
      </c>
      <c r="D4021" s="33" t="s">
        <v>481</v>
      </c>
      <c r="E4021" s="33" t="s">
        <v>3133</v>
      </c>
      <c r="F4021" s="33" t="s">
        <v>14029</v>
      </c>
      <c r="G4021" s="33" t="str">
        <f t="shared" si="138"/>
        <v>경남대장동</v>
      </c>
      <c r="H4021" s="33" t="s">
        <v>10781</v>
      </c>
    </row>
    <row r="4022" spans="1:8">
      <c r="A4022" s="33" t="s">
        <v>18151</v>
      </c>
      <c r="B4022" s="34" t="b">
        <v>1</v>
      </c>
      <c r="C4022" s="33">
        <f t="shared" si="137"/>
        <v>43</v>
      </c>
      <c r="D4022" s="33" t="s">
        <v>481</v>
      </c>
      <c r="E4022" s="33" t="s">
        <v>3133</v>
      </c>
      <c r="F4022" s="33" t="s">
        <v>18152</v>
      </c>
      <c r="G4022" s="33" t="str">
        <f t="shared" si="138"/>
        <v>경남두동</v>
      </c>
      <c r="H4022" s="33" t="s">
        <v>10781</v>
      </c>
    </row>
    <row r="4023" spans="1:8">
      <c r="A4023" s="33" t="s">
        <v>18153</v>
      </c>
      <c r="B4023" s="34" t="b">
        <v>1</v>
      </c>
      <c r="C4023" s="33">
        <f t="shared" si="137"/>
        <v>43</v>
      </c>
      <c r="D4023" s="33" t="s">
        <v>481</v>
      </c>
      <c r="E4023" s="33" t="s">
        <v>3133</v>
      </c>
      <c r="F4023" s="33" t="s">
        <v>18154</v>
      </c>
      <c r="G4023" s="33" t="str">
        <f t="shared" si="138"/>
        <v>경남청안동</v>
      </c>
      <c r="H4023" s="33" t="s">
        <v>10781</v>
      </c>
    </row>
    <row r="4024" spans="1:8">
      <c r="A4024" s="33" t="s">
        <v>18155</v>
      </c>
      <c r="B4024" s="34" t="b">
        <v>1</v>
      </c>
      <c r="C4024" s="33">
        <f t="shared" si="137"/>
        <v>43</v>
      </c>
      <c r="D4024" s="33" t="s">
        <v>481</v>
      </c>
      <c r="E4024" s="33" t="s">
        <v>3133</v>
      </c>
      <c r="F4024" s="33" t="s">
        <v>18156</v>
      </c>
      <c r="G4024" s="33" t="str">
        <f t="shared" si="138"/>
        <v>경남안골동</v>
      </c>
      <c r="H4024" s="33" t="s">
        <v>10781</v>
      </c>
    </row>
    <row r="4025" spans="1:8">
      <c r="A4025" s="33" t="s">
        <v>18157</v>
      </c>
      <c r="B4025" s="34" t="b">
        <v>1</v>
      </c>
      <c r="C4025" s="33">
        <f t="shared" si="137"/>
        <v>43</v>
      </c>
      <c r="D4025" s="33" t="s">
        <v>481</v>
      </c>
      <c r="E4025" s="33" t="s">
        <v>3133</v>
      </c>
      <c r="F4025" s="33" t="s">
        <v>18158</v>
      </c>
      <c r="G4025" s="33" t="str">
        <f t="shared" si="138"/>
        <v>경남용원동</v>
      </c>
      <c r="H4025" s="33" t="s">
        <v>10781</v>
      </c>
    </row>
    <row r="4026" spans="1:8">
      <c r="A4026" s="33" t="s">
        <v>18159</v>
      </c>
      <c r="B4026" s="34" t="b">
        <v>1</v>
      </c>
      <c r="C4026" s="33">
        <f t="shared" si="137"/>
        <v>43</v>
      </c>
      <c r="D4026" s="33" t="s">
        <v>481</v>
      </c>
      <c r="E4026" s="33" t="s">
        <v>3133</v>
      </c>
      <c r="F4026" s="33" t="s">
        <v>15372</v>
      </c>
      <c r="G4026" s="33" t="str">
        <f t="shared" si="138"/>
        <v>경남가주동</v>
      </c>
      <c r="H4026" s="33" t="s">
        <v>10781</v>
      </c>
    </row>
    <row r="4027" spans="1:8">
      <c r="A4027" s="33" t="s">
        <v>18160</v>
      </c>
      <c r="B4027" s="34" t="b">
        <v>1</v>
      </c>
      <c r="C4027" s="33">
        <f t="shared" si="137"/>
        <v>43</v>
      </c>
      <c r="D4027" s="33" t="s">
        <v>481</v>
      </c>
      <c r="E4027" s="33" t="s">
        <v>3887</v>
      </c>
      <c r="F4027" s="33" t="s">
        <v>18161</v>
      </c>
      <c r="G4027" s="33" t="str">
        <f t="shared" si="138"/>
        <v>경남망경동</v>
      </c>
      <c r="H4027" s="33" t="s">
        <v>10781</v>
      </c>
    </row>
    <row r="4028" spans="1:8">
      <c r="A4028" s="33" t="s">
        <v>18162</v>
      </c>
      <c r="B4028" s="34" t="b">
        <v>1</v>
      </c>
      <c r="C4028" s="33">
        <f t="shared" si="137"/>
        <v>43</v>
      </c>
      <c r="D4028" s="33" t="s">
        <v>481</v>
      </c>
      <c r="E4028" s="33" t="s">
        <v>3887</v>
      </c>
      <c r="F4028" s="33" t="s">
        <v>18163</v>
      </c>
      <c r="G4028" s="33" t="str">
        <f t="shared" si="138"/>
        <v>경남주약동</v>
      </c>
      <c r="H4028" s="33" t="s">
        <v>10781</v>
      </c>
    </row>
    <row r="4029" spans="1:8">
      <c r="A4029" s="33" t="s">
        <v>18164</v>
      </c>
      <c r="B4029" s="34" t="b">
        <v>1</v>
      </c>
      <c r="C4029" s="33">
        <f t="shared" si="137"/>
        <v>43</v>
      </c>
      <c r="D4029" s="33" t="s">
        <v>481</v>
      </c>
      <c r="E4029" s="33" t="s">
        <v>3887</v>
      </c>
      <c r="F4029" s="33" t="s">
        <v>18165</v>
      </c>
      <c r="G4029" s="33" t="str">
        <f t="shared" si="138"/>
        <v>경남강남동</v>
      </c>
      <c r="H4029" s="33" t="s">
        <v>10781</v>
      </c>
    </row>
    <row r="4030" spans="1:8">
      <c r="A4030" s="33" t="s">
        <v>18166</v>
      </c>
      <c r="B4030" s="34" t="b">
        <v>1</v>
      </c>
      <c r="C4030" s="33">
        <f t="shared" si="137"/>
        <v>43</v>
      </c>
      <c r="D4030" s="33" t="s">
        <v>481</v>
      </c>
      <c r="E4030" s="33" t="s">
        <v>3887</v>
      </c>
      <c r="F4030" s="33" t="s">
        <v>18167</v>
      </c>
      <c r="G4030" s="33" t="str">
        <f t="shared" si="138"/>
        <v>경남칠암동</v>
      </c>
      <c r="H4030" s="33" t="s">
        <v>10781</v>
      </c>
    </row>
    <row r="4031" spans="1:8">
      <c r="A4031" s="33" t="s">
        <v>18168</v>
      </c>
      <c r="B4031" s="34" t="b">
        <v>1</v>
      </c>
      <c r="C4031" s="33">
        <f t="shared" si="137"/>
        <v>43</v>
      </c>
      <c r="D4031" s="33" t="s">
        <v>481</v>
      </c>
      <c r="E4031" s="33" t="s">
        <v>3887</v>
      </c>
      <c r="F4031" s="33" t="s">
        <v>18169</v>
      </c>
      <c r="G4031" s="33" t="str">
        <f t="shared" si="138"/>
        <v>경남본성동</v>
      </c>
      <c r="H4031" s="33" t="s">
        <v>10781</v>
      </c>
    </row>
    <row r="4032" spans="1:8">
      <c r="A4032" s="33" t="s">
        <v>18170</v>
      </c>
      <c r="B4032" s="34" t="b">
        <v>1</v>
      </c>
      <c r="C4032" s="33">
        <f t="shared" si="137"/>
        <v>43</v>
      </c>
      <c r="D4032" s="33" t="s">
        <v>481</v>
      </c>
      <c r="E4032" s="33" t="s">
        <v>3887</v>
      </c>
      <c r="F4032" s="33" t="s">
        <v>17955</v>
      </c>
      <c r="G4032" s="33" t="str">
        <f t="shared" si="138"/>
        <v>경남동성동</v>
      </c>
      <c r="H4032" s="33" t="s">
        <v>10781</v>
      </c>
    </row>
    <row r="4033" spans="1:8">
      <c r="A4033" s="33" t="s">
        <v>18171</v>
      </c>
      <c r="B4033" s="34" t="b">
        <v>1</v>
      </c>
      <c r="C4033" s="33">
        <f t="shared" si="137"/>
        <v>43</v>
      </c>
      <c r="D4033" s="33" t="s">
        <v>481</v>
      </c>
      <c r="E4033" s="33" t="s">
        <v>3887</v>
      </c>
      <c r="F4033" s="33" t="s">
        <v>17431</v>
      </c>
      <c r="G4033" s="33" t="str">
        <f t="shared" si="138"/>
        <v>경남남성동</v>
      </c>
      <c r="H4033" s="33" t="s">
        <v>10781</v>
      </c>
    </row>
    <row r="4034" spans="1:8">
      <c r="A4034" s="33" t="s">
        <v>18172</v>
      </c>
      <c r="B4034" s="34" t="b">
        <v>1</v>
      </c>
      <c r="C4034" s="33">
        <f t="shared" ref="C4034:C4097" si="139">_xlfn.XLOOKUP(D4034,I:I,J:J)</f>
        <v>43</v>
      </c>
      <c r="D4034" s="33" t="s">
        <v>481</v>
      </c>
      <c r="E4034" s="33" t="s">
        <v>3887</v>
      </c>
      <c r="F4034" s="33" t="s">
        <v>10867</v>
      </c>
      <c r="G4034" s="33" t="str">
        <f t="shared" si="138"/>
        <v>경남인사동</v>
      </c>
      <c r="H4034" s="33" t="s">
        <v>10781</v>
      </c>
    </row>
    <row r="4035" spans="1:8">
      <c r="A4035" s="33" t="s">
        <v>18173</v>
      </c>
      <c r="B4035" s="34" t="b">
        <v>1</v>
      </c>
      <c r="C4035" s="33">
        <f t="shared" si="139"/>
        <v>43</v>
      </c>
      <c r="D4035" s="33" t="s">
        <v>481</v>
      </c>
      <c r="E4035" s="33" t="s">
        <v>3887</v>
      </c>
      <c r="F4035" s="33" t="s">
        <v>12191</v>
      </c>
      <c r="G4035" s="33" t="str">
        <f t="shared" si="138"/>
        <v>경남대안동</v>
      </c>
      <c r="H4035" s="33" t="s">
        <v>10781</v>
      </c>
    </row>
    <row r="4036" spans="1:8">
      <c r="A4036" s="33" t="s">
        <v>18174</v>
      </c>
      <c r="B4036" s="34" t="b">
        <v>1</v>
      </c>
      <c r="C4036" s="33">
        <f t="shared" si="139"/>
        <v>43</v>
      </c>
      <c r="D4036" s="33" t="s">
        <v>481</v>
      </c>
      <c r="E4036" s="33" t="s">
        <v>3887</v>
      </c>
      <c r="F4036" s="33" t="s">
        <v>18112</v>
      </c>
      <c r="G4036" s="33" t="str">
        <f t="shared" si="138"/>
        <v>경남평안동</v>
      </c>
      <c r="H4036" s="33" t="s">
        <v>10781</v>
      </c>
    </row>
    <row r="4037" spans="1:8">
      <c r="A4037" s="33" t="s">
        <v>18175</v>
      </c>
      <c r="B4037" s="34" t="b">
        <v>1</v>
      </c>
      <c r="C4037" s="33">
        <f t="shared" si="139"/>
        <v>43</v>
      </c>
      <c r="D4037" s="33" t="s">
        <v>481</v>
      </c>
      <c r="E4037" s="33" t="s">
        <v>3887</v>
      </c>
      <c r="F4037" s="33" t="s">
        <v>18176</v>
      </c>
      <c r="G4037" s="33" t="str">
        <f t="shared" si="138"/>
        <v>경남중안동</v>
      </c>
      <c r="H4037" s="33" t="s">
        <v>10781</v>
      </c>
    </row>
    <row r="4038" spans="1:8">
      <c r="A4038" s="33" t="s">
        <v>18177</v>
      </c>
      <c r="B4038" s="34" t="b">
        <v>1</v>
      </c>
      <c r="C4038" s="33">
        <f t="shared" si="139"/>
        <v>43</v>
      </c>
      <c r="D4038" s="33" t="s">
        <v>481</v>
      </c>
      <c r="E4038" s="33" t="s">
        <v>3887</v>
      </c>
      <c r="F4038" s="33" t="s">
        <v>10891</v>
      </c>
      <c r="G4038" s="33" t="str">
        <f t="shared" si="138"/>
        <v>경남계동</v>
      </c>
      <c r="H4038" s="33" t="s">
        <v>10781</v>
      </c>
    </row>
    <row r="4039" spans="1:8">
      <c r="A4039" s="33" t="s">
        <v>18178</v>
      </c>
      <c r="B4039" s="34" t="b">
        <v>1</v>
      </c>
      <c r="C4039" s="33">
        <f t="shared" si="139"/>
        <v>43</v>
      </c>
      <c r="D4039" s="33" t="s">
        <v>481</v>
      </c>
      <c r="E4039" s="33" t="s">
        <v>3887</v>
      </c>
      <c r="F4039" s="33" t="s">
        <v>13325</v>
      </c>
      <c r="G4039" s="33" t="str">
        <f t="shared" si="138"/>
        <v>경남봉곡동</v>
      </c>
      <c r="H4039" s="33" t="s">
        <v>10781</v>
      </c>
    </row>
    <row r="4040" spans="1:8">
      <c r="A4040" s="33" t="s">
        <v>18179</v>
      </c>
      <c r="B4040" s="34" t="b">
        <v>1</v>
      </c>
      <c r="C4040" s="33">
        <f t="shared" si="139"/>
        <v>43</v>
      </c>
      <c r="D4040" s="33" t="s">
        <v>481</v>
      </c>
      <c r="E4040" s="33" t="s">
        <v>3887</v>
      </c>
      <c r="F4040" s="33" t="s">
        <v>11261</v>
      </c>
      <c r="G4040" s="33" t="str">
        <f t="shared" si="138"/>
        <v>경남상봉동</v>
      </c>
      <c r="H4040" s="33" t="s">
        <v>10781</v>
      </c>
    </row>
    <row r="4041" spans="1:8">
      <c r="A4041" s="33" t="s">
        <v>18180</v>
      </c>
      <c r="B4041" s="34" t="b">
        <v>1</v>
      </c>
      <c r="C4041" s="33">
        <f t="shared" si="139"/>
        <v>43</v>
      </c>
      <c r="D4041" s="33" t="s">
        <v>481</v>
      </c>
      <c r="E4041" s="33" t="s">
        <v>3887</v>
      </c>
      <c r="F4041" s="33" t="s">
        <v>18181</v>
      </c>
      <c r="G4041" s="33" t="str">
        <f t="shared" si="138"/>
        <v>경남봉래동</v>
      </c>
      <c r="H4041" s="33" t="s">
        <v>10781</v>
      </c>
    </row>
    <row r="4042" spans="1:8">
      <c r="A4042" s="33" t="s">
        <v>18182</v>
      </c>
      <c r="B4042" s="34" t="b">
        <v>1</v>
      </c>
      <c r="C4042" s="33">
        <f t="shared" si="139"/>
        <v>43</v>
      </c>
      <c r="D4042" s="33" t="s">
        <v>481</v>
      </c>
      <c r="E4042" s="33" t="s">
        <v>3887</v>
      </c>
      <c r="F4042" s="33" t="s">
        <v>11861</v>
      </c>
      <c r="G4042" s="33" t="str">
        <f t="shared" si="138"/>
        <v>경남수정동</v>
      </c>
      <c r="H4042" s="33" t="s">
        <v>10781</v>
      </c>
    </row>
    <row r="4043" spans="1:8">
      <c r="A4043" s="33" t="s">
        <v>18183</v>
      </c>
      <c r="B4043" s="34" t="b">
        <v>1</v>
      </c>
      <c r="C4043" s="33">
        <f t="shared" si="139"/>
        <v>43</v>
      </c>
      <c r="D4043" s="33" t="s">
        <v>481</v>
      </c>
      <c r="E4043" s="33" t="s">
        <v>3887</v>
      </c>
      <c r="F4043" s="33" t="s">
        <v>13358</v>
      </c>
      <c r="G4043" s="33" t="str">
        <f t="shared" si="138"/>
        <v>경남장대동</v>
      </c>
      <c r="H4043" s="33" t="s">
        <v>10781</v>
      </c>
    </row>
    <row r="4044" spans="1:8">
      <c r="A4044" s="33" t="s">
        <v>18184</v>
      </c>
      <c r="B4044" s="34" t="b">
        <v>1</v>
      </c>
      <c r="C4044" s="33">
        <f t="shared" si="139"/>
        <v>43</v>
      </c>
      <c r="D4044" s="33" t="s">
        <v>481</v>
      </c>
      <c r="E4044" s="33" t="s">
        <v>3887</v>
      </c>
      <c r="F4044" s="33" t="s">
        <v>18185</v>
      </c>
      <c r="G4044" s="33" t="str">
        <f t="shared" si="138"/>
        <v>경남옥봉동</v>
      </c>
      <c r="H4044" s="33" t="s">
        <v>10781</v>
      </c>
    </row>
    <row r="4045" spans="1:8">
      <c r="A4045" s="33" t="s">
        <v>18186</v>
      </c>
      <c r="B4045" s="34" t="b">
        <v>1</v>
      </c>
      <c r="C4045" s="33">
        <f t="shared" si="139"/>
        <v>43</v>
      </c>
      <c r="D4045" s="33" t="s">
        <v>481</v>
      </c>
      <c r="E4045" s="33" t="s">
        <v>3887</v>
      </c>
      <c r="F4045" s="33" t="s">
        <v>13354</v>
      </c>
      <c r="G4045" s="33" t="str">
        <f t="shared" ref="G4045:G4108" si="140">D4045&amp;F4045</f>
        <v>경남상대동</v>
      </c>
      <c r="H4045" s="33" t="s">
        <v>10781</v>
      </c>
    </row>
    <row r="4046" spans="1:8">
      <c r="A4046" s="33" t="s">
        <v>18187</v>
      </c>
      <c r="B4046" s="34" t="b">
        <v>1</v>
      </c>
      <c r="C4046" s="33">
        <f t="shared" si="139"/>
        <v>43</v>
      </c>
      <c r="D4046" s="33" t="s">
        <v>481</v>
      </c>
      <c r="E4046" s="33" t="s">
        <v>3887</v>
      </c>
      <c r="F4046" s="33" t="s">
        <v>18188</v>
      </c>
      <c r="G4046" s="33" t="str">
        <f t="shared" si="140"/>
        <v>경남하대동</v>
      </c>
      <c r="H4046" s="33" t="s">
        <v>10781</v>
      </c>
    </row>
    <row r="4047" spans="1:8">
      <c r="A4047" s="33" t="s">
        <v>18189</v>
      </c>
      <c r="B4047" s="34" t="b">
        <v>1</v>
      </c>
      <c r="C4047" s="33">
        <f t="shared" si="139"/>
        <v>43</v>
      </c>
      <c r="D4047" s="33" t="s">
        <v>481</v>
      </c>
      <c r="E4047" s="33" t="s">
        <v>3887</v>
      </c>
      <c r="F4047" s="33" t="s">
        <v>18190</v>
      </c>
      <c r="G4047" s="33" t="str">
        <f t="shared" si="140"/>
        <v>경남상평동</v>
      </c>
      <c r="H4047" s="33" t="s">
        <v>10781</v>
      </c>
    </row>
    <row r="4048" spans="1:8">
      <c r="A4048" s="33" t="s">
        <v>18191</v>
      </c>
      <c r="B4048" s="34" t="b">
        <v>1</v>
      </c>
      <c r="C4048" s="33">
        <f t="shared" si="139"/>
        <v>43</v>
      </c>
      <c r="D4048" s="33" t="s">
        <v>481</v>
      </c>
      <c r="E4048" s="33" t="s">
        <v>3887</v>
      </c>
      <c r="F4048" s="33" t="s">
        <v>18192</v>
      </c>
      <c r="G4048" s="33" t="str">
        <f t="shared" si="140"/>
        <v>경남초전동</v>
      </c>
      <c r="H4048" s="33" t="s">
        <v>10781</v>
      </c>
    </row>
    <row r="4049" spans="1:8">
      <c r="A4049" s="33" t="s">
        <v>18193</v>
      </c>
      <c r="B4049" s="34" t="b">
        <v>1</v>
      </c>
      <c r="C4049" s="33">
        <f t="shared" si="139"/>
        <v>43</v>
      </c>
      <c r="D4049" s="33" t="s">
        <v>481</v>
      </c>
      <c r="E4049" s="33" t="s">
        <v>3887</v>
      </c>
      <c r="F4049" s="33" t="s">
        <v>18194</v>
      </c>
      <c r="G4049" s="33" t="str">
        <f t="shared" si="140"/>
        <v>경남장재동</v>
      </c>
      <c r="H4049" s="33" t="s">
        <v>10781</v>
      </c>
    </row>
    <row r="4050" spans="1:8">
      <c r="A4050" s="33" t="s">
        <v>18195</v>
      </c>
      <c r="B4050" s="34" t="b">
        <v>1</v>
      </c>
      <c r="C4050" s="33">
        <f t="shared" si="139"/>
        <v>43</v>
      </c>
      <c r="D4050" s="33" t="s">
        <v>481</v>
      </c>
      <c r="E4050" s="33" t="s">
        <v>3887</v>
      </c>
      <c r="F4050" s="33" t="s">
        <v>18196</v>
      </c>
      <c r="G4050" s="33" t="str">
        <f t="shared" si="140"/>
        <v>경남하촌동</v>
      </c>
      <c r="H4050" s="33" t="s">
        <v>10781</v>
      </c>
    </row>
    <row r="4051" spans="1:8">
      <c r="A4051" s="33" t="s">
        <v>18197</v>
      </c>
      <c r="B4051" s="34" t="b">
        <v>1</v>
      </c>
      <c r="C4051" s="33">
        <f t="shared" si="139"/>
        <v>43</v>
      </c>
      <c r="D4051" s="33" t="s">
        <v>481</v>
      </c>
      <c r="E4051" s="33" t="s">
        <v>3887</v>
      </c>
      <c r="F4051" s="33" t="s">
        <v>12956</v>
      </c>
      <c r="G4051" s="33" t="str">
        <f t="shared" si="140"/>
        <v>경남신안동</v>
      </c>
      <c r="H4051" s="33" t="s">
        <v>10781</v>
      </c>
    </row>
    <row r="4052" spans="1:8">
      <c r="A4052" s="33" t="s">
        <v>18198</v>
      </c>
      <c r="B4052" s="34" t="b">
        <v>1</v>
      </c>
      <c r="C4052" s="33">
        <f t="shared" si="139"/>
        <v>43</v>
      </c>
      <c r="D4052" s="33" t="s">
        <v>481</v>
      </c>
      <c r="E4052" s="33" t="s">
        <v>3887</v>
      </c>
      <c r="F4052" s="33" t="s">
        <v>18199</v>
      </c>
      <c r="G4052" s="33" t="str">
        <f t="shared" si="140"/>
        <v>경남평거동</v>
      </c>
      <c r="H4052" s="33" t="s">
        <v>10781</v>
      </c>
    </row>
    <row r="4053" spans="1:8">
      <c r="A4053" s="33" t="s">
        <v>18200</v>
      </c>
      <c r="B4053" s="34" t="b">
        <v>1</v>
      </c>
      <c r="C4053" s="33">
        <f t="shared" si="139"/>
        <v>43</v>
      </c>
      <c r="D4053" s="33" t="s">
        <v>481</v>
      </c>
      <c r="E4053" s="33" t="s">
        <v>3887</v>
      </c>
      <c r="F4053" s="33" t="s">
        <v>12304</v>
      </c>
      <c r="G4053" s="33" t="str">
        <f t="shared" si="140"/>
        <v>경남이현동</v>
      </c>
      <c r="H4053" s="33" t="s">
        <v>10781</v>
      </c>
    </row>
    <row r="4054" spans="1:8">
      <c r="A4054" s="33" t="s">
        <v>18201</v>
      </c>
      <c r="B4054" s="34" t="b">
        <v>1</v>
      </c>
      <c r="C4054" s="33">
        <f t="shared" si="139"/>
        <v>43</v>
      </c>
      <c r="D4054" s="33" t="s">
        <v>481</v>
      </c>
      <c r="E4054" s="33" t="s">
        <v>3887</v>
      </c>
      <c r="F4054" s="33" t="s">
        <v>13482</v>
      </c>
      <c r="G4054" s="33" t="str">
        <f t="shared" si="140"/>
        <v>경남유곡동</v>
      </c>
      <c r="H4054" s="33" t="s">
        <v>10781</v>
      </c>
    </row>
    <row r="4055" spans="1:8">
      <c r="A4055" s="33" t="s">
        <v>18202</v>
      </c>
      <c r="B4055" s="34" t="b">
        <v>1</v>
      </c>
      <c r="C4055" s="33">
        <f t="shared" si="139"/>
        <v>43</v>
      </c>
      <c r="D4055" s="33" t="s">
        <v>481</v>
      </c>
      <c r="E4055" s="33" t="s">
        <v>3887</v>
      </c>
      <c r="F4055" s="33" t="s">
        <v>18203</v>
      </c>
      <c r="G4055" s="33" t="str">
        <f t="shared" si="140"/>
        <v>경남판문동</v>
      </c>
      <c r="H4055" s="33" t="s">
        <v>10781</v>
      </c>
    </row>
    <row r="4056" spans="1:8">
      <c r="A4056" s="33" t="s">
        <v>18204</v>
      </c>
      <c r="B4056" s="34" t="b">
        <v>1</v>
      </c>
      <c r="C4056" s="33">
        <f t="shared" si="139"/>
        <v>43</v>
      </c>
      <c r="D4056" s="33" t="s">
        <v>481</v>
      </c>
      <c r="E4056" s="33" t="s">
        <v>3887</v>
      </c>
      <c r="F4056" s="33" t="s">
        <v>17901</v>
      </c>
      <c r="G4056" s="33" t="str">
        <f t="shared" si="140"/>
        <v>경남귀곡동</v>
      </c>
      <c r="H4056" s="33" t="s">
        <v>10781</v>
      </c>
    </row>
    <row r="4057" spans="1:8">
      <c r="A4057" s="33" t="s">
        <v>18205</v>
      </c>
      <c r="B4057" s="34" t="b">
        <v>1</v>
      </c>
      <c r="C4057" s="33">
        <f t="shared" si="139"/>
        <v>43</v>
      </c>
      <c r="D4057" s="33" t="s">
        <v>481</v>
      </c>
      <c r="E4057" s="33" t="s">
        <v>3887</v>
      </c>
      <c r="F4057" s="33" t="s">
        <v>12738</v>
      </c>
      <c r="G4057" s="33" t="str">
        <f t="shared" si="140"/>
        <v>경남가좌동</v>
      </c>
      <c r="H4057" s="33" t="s">
        <v>10781</v>
      </c>
    </row>
    <row r="4058" spans="1:8">
      <c r="A4058" s="33" t="s">
        <v>18206</v>
      </c>
      <c r="B4058" s="34" t="b">
        <v>1</v>
      </c>
      <c r="C4058" s="33">
        <f t="shared" si="139"/>
        <v>43</v>
      </c>
      <c r="D4058" s="33" t="s">
        <v>481</v>
      </c>
      <c r="E4058" s="33" t="s">
        <v>3887</v>
      </c>
      <c r="F4058" s="33" t="s">
        <v>18207</v>
      </c>
      <c r="G4058" s="33" t="str">
        <f t="shared" si="140"/>
        <v>경남호탄동</v>
      </c>
      <c r="H4058" s="33" t="s">
        <v>10781</v>
      </c>
    </row>
    <row r="4059" spans="1:8">
      <c r="A4059" s="33" t="s">
        <v>18208</v>
      </c>
      <c r="B4059" s="34" t="b">
        <v>1</v>
      </c>
      <c r="C4059" s="33">
        <f t="shared" si="139"/>
        <v>43</v>
      </c>
      <c r="D4059" s="33" t="s">
        <v>481</v>
      </c>
      <c r="E4059" s="33" t="s">
        <v>3887</v>
      </c>
      <c r="F4059" s="33" t="s">
        <v>18209</v>
      </c>
      <c r="G4059" s="33" t="str">
        <f t="shared" si="140"/>
        <v>경남충무공동</v>
      </c>
      <c r="H4059" s="33" t="s">
        <v>10781</v>
      </c>
    </row>
    <row r="4060" spans="1:8">
      <c r="A4060" s="33" t="s">
        <v>18210</v>
      </c>
      <c r="B4060" s="34" t="b">
        <v>1</v>
      </c>
      <c r="C4060" s="33">
        <f t="shared" si="139"/>
        <v>43</v>
      </c>
      <c r="D4060" s="33" t="s">
        <v>481</v>
      </c>
      <c r="E4060" s="33" t="s">
        <v>3887</v>
      </c>
      <c r="F4060" s="33" t="s">
        <v>14718</v>
      </c>
      <c r="G4060" s="33" t="str">
        <f t="shared" si="140"/>
        <v>경남문산읍</v>
      </c>
      <c r="H4060" s="33" t="s">
        <v>10781</v>
      </c>
    </row>
    <row r="4061" spans="1:8">
      <c r="A4061" s="33" t="s">
        <v>18211</v>
      </c>
      <c r="B4061" s="34" t="b">
        <v>1</v>
      </c>
      <c r="C4061" s="33">
        <f t="shared" si="139"/>
        <v>43</v>
      </c>
      <c r="D4061" s="33" t="s">
        <v>481</v>
      </c>
      <c r="E4061" s="33" t="s">
        <v>3887</v>
      </c>
      <c r="F4061" s="33" t="s">
        <v>18212</v>
      </c>
      <c r="G4061" s="33" t="str">
        <f t="shared" si="140"/>
        <v>경남내동면</v>
      </c>
      <c r="H4061" s="33" t="s">
        <v>10781</v>
      </c>
    </row>
    <row r="4062" spans="1:8">
      <c r="A4062" s="33" t="s">
        <v>18213</v>
      </c>
      <c r="B4062" s="34" t="b">
        <v>1</v>
      </c>
      <c r="C4062" s="33">
        <f t="shared" si="139"/>
        <v>43</v>
      </c>
      <c r="D4062" s="33" t="s">
        <v>481</v>
      </c>
      <c r="E4062" s="33" t="s">
        <v>3887</v>
      </c>
      <c r="F4062" s="33" t="s">
        <v>18214</v>
      </c>
      <c r="G4062" s="33" t="str">
        <f t="shared" si="140"/>
        <v>경남정촌면</v>
      </c>
      <c r="H4062" s="33" t="s">
        <v>10781</v>
      </c>
    </row>
    <row r="4063" spans="1:8">
      <c r="A4063" s="33" t="s">
        <v>18215</v>
      </c>
      <c r="B4063" s="34" t="b">
        <v>1</v>
      </c>
      <c r="C4063" s="33">
        <f t="shared" si="139"/>
        <v>43</v>
      </c>
      <c r="D4063" s="33" t="s">
        <v>481</v>
      </c>
      <c r="E4063" s="33" t="s">
        <v>3887</v>
      </c>
      <c r="F4063" s="33" t="s">
        <v>18216</v>
      </c>
      <c r="G4063" s="33" t="str">
        <f t="shared" si="140"/>
        <v>경남금곡면</v>
      </c>
      <c r="H4063" s="33" t="s">
        <v>10781</v>
      </c>
    </row>
    <row r="4064" spans="1:8">
      <c r="A4064" s="33" t="s">
        <v>18217</v>
      </c>
      <c r="B4064" s="34" t="b">
        <v>1</v>
      </c>
      <c r="C4064" s="33">
        <f t="shared" si="139"/>
        <v>43</v>
      </c>
      <c r="D4064" s="33" t="s">
        <v>481</v>
      </c>
      <c r="E4064" s="33" t="s">
        <v>3887</v>
      </c>
      <c r="F4064" s="33" t="s">
        <v>18218</v>
      </c>
      <c r="G4064" s="33" t="str">
        <f t="shared" si="140"/>
        <v>경남진성면</v>
      </c>
      <c r="H4064" s="33" t="s">
        <v>10781</v>
      </c>
    </row>
    <row r="4065" spans="1:8">
      <c r="A4065" s="33" t="s">
        <v>18219</v>
      </c>
      <c r="B4065" s="34" t="b">
        <v>1</v>
      </c>
      <c r="C4065" s="33">
        <f t="shared" si="139"/>
        <v>43</v>
      </c>
      <c r="D4065" s="33" t="s">
        <v>481</v>
      </c>
      <c r="E4065" s="33" t="s">
        <v>3887</v>
      </c>
      <c r="F4065" s="33" t="s">
        <v>18220</v>
      </c>
      <c r="G4065" s="33" t="str">
        <f t="shared" si="140"/>
        <v>경남일반성면</v>
      </c>
      <c r="H4065" s="33" t="s">
        <v>10781</v>
      </c>
    </row>
    <row r="4066" spans="1:8">
      <c r="A4066" s="33" t="s">
        <v>18221</v>
      </c>
      <c r="B4066" s="34" t="b">
        <v>1</v>
      </c>
      <c r="C4066" s="33">
        <f t="shared" si="139"/>
        <v>43</v>
      </c>
      <c r="D4066" s="33" t="s">
        <v>481</v>
      </c>
      <c r="E4066" s="33" t="s">
        <v>3887</v>
      </c>
      <c r="F4066" s="33" t="s">
        <v>18222</v>
      </c>
      <c r="G4066" s="33" t="str">
        <f t="shared" si="140"/>
        <v>경남이반성면</v>
      </c>
      <c r="H4066" s="33" t="s">
        <v>10781</v>
      </c>
    </row>
    <row r="4067" spans="1:8">
      <c r="A4067" s="33" t="s">
        <v>18223</v>
      </c>
      <c r="B4067" s="34" t="b">
        <v>1</v>
      </c>
      <c r="C4067" s="33">
        <f t="shared" si="139"/>
        <v>43</v>
      </c>
      <c r="D4067" s="33" t="s">
        <v>481</v>
      </c>
      <c r="E4067" s="33" t="s">
        <v>3887</v>
      </c>
      <c r="F4067" s="33" t="s">
        <v>18224</v>
      </c>
      <c r="G4067" s="33" t="str">
        <f t="shared" si="140"/>
        <v>경남사봉면</v>
      </c>
      <c r="H4067" s="33" t="s">
        <v>10781</v>
      </c>
    </row>
    <row r="4068" spans="1:8">
      <c r="A4068" s="33" t="s">
        <v>18225</v>
      </c>
      <c r="B4068" s="34" t="b">
        <v>1</v>
      </c>
      <c r="C4068" s="33">
        <f t="shared" si="139"/>
        <v>43</v>
      </c>
      <c r="D4068" s="33" t="s">
        <v>481</v>
      </c>
      <c r="E4068" s="33" t="s">
        <v>3887</v>
      </c>
      <c r="F4068" s="33" t="s">
        <v>18226</v>
      </c>
      <c r="G4068" s="33" t="str">
        <f t="shared" si="140"/>
        <v>경남지수면</v>
      </c>
      <c r="H4068" s="33" t="s">
        <v>10781</v>
      </c>
    </row>
    <row r="4069" spans="1:8">
      <c r="A4069" s="33" t="s">
        <v>18227</v>
      </c>
      <c r="B4069" s="34" t="b">
        <v>1</v>
      </c>
      <c r="C4069" s="33">
        <f t="shared" si="139"/>
        <v>43</v>
      </c>
      <c r="D4069" s="33" t="s">
        <v>481</v>
      </c>
      <c r="E4069" s="33" t="s">
        <v>3887</v>
      </c>
      <c r="F4069" s="33" t="s">
        <v>18228</v>
      </c>
      <c r="G4069" s="33" t="str">
        <f t="shared" si="140"/>
        <v>경남대곡면</v>
      </c>
      <c r="H4069" s="33" t="s">
        <v>10781</v>
      </c>
    </row>
    <row r="4070" spans="1:8">
      <c r="A4070" s="33" t="s">
        <v>18229</v>
      </c>
      <c r="B4070" s="34" t="b">
        <v>1</v>
      </c>
      <c r="C4070" s="33">
        <f t="shared" si="139"/>
        <v>43</v>
      </c>
      <c r="D4070" s="33" t="s">
        <v>481</v>
      </c>
      <c r="E4070" s="33" t="s">
        <v>3887</v>
      </c>
      <c r="F4070" s="33" t="s">
        <v>16600</v>
      </c>
      <c r="G4070" s="33" t="str">
        <f t="shared" si="140"/>
        <v>경남금산면</v>
      </c>
      <c r="H4070" s="33" t="s">
        <v>10781</v>
      </c>
    </row>
    <row r="4071" spans="1:8">
      <c r="A4071" s="33" t="s">
        <v>18230</v>
      </c>
      <c r="B4071" s="34" t="b">
        <v>1</v>
      </c>
      <c r="C4071" s="33">
        <f t="shared" si="139"/>
        <v>43</v>
      </c>
      <c r="D4071" s="33" t="s">
        <v>481</v>
      </c>
      <c r="E4071" s="33" t="s">
        <v>3887</v>
      </c>
      <c r="F4071" s="33" t="s">
        <v>18231</v>
      </c>
      <c r="G4071" s="33" t="str">
        <f t="shared" si="140"/>
        <v>경남집현면</v>
      </c>
      <c r="H4071" s="33" t="s">
        <v>10781</v>
      </c>
    </row>
    <row r="4072" spans="1:8">
      <c r="A4072" s="33" t="s">
        <v>18232</v>
      </c>
      <c r="B4072" s="34" t="b">
        <v>1</v>
      </c>
      <c r="C4072" s="33">
        <f t="shared" si="139"/>
        <v>43</v>
      </c>
      <c r="D4072" s="33" t="s">
        <v>481</v>
      </c>
      <c r="E4072" s="33" t="s">
        <v>3887</v>
      </c>
      <c r="F4072" s="33" t="s">
        <v>18233</v>
      </c>
      <c r="G4072" s="33" t="str">
        <f t="shared" si="140"/>
        <v>경남미천면</v>
      </c>
      <c r="H4072" s="33" t="s">
        <v>10781</v>
      </c>
    </row>
    <row r="4073" spans="1:8">
      <c r="A4073" s="33" t="s">
        <v>18234</v>
      </c>
      <c r="B4073" s="34" t="b">
        <v>1</v>
      </c>
      <c r="C4073" s="33">
        <f t="shared" si="139"/>
        <v>43</v>
      </c>
      <c r="D4073" s="33" t="s">
        <v>481</v>
      </c>
      <c r="E4073" s="33" t="s">
        <v>3887</v>
      </c>
      <c r="F4073" s="33" t="s">
        <v>18235</v>
      </c>
      <c r="G4073" s="33" t="str">
        <f t="shared" si="140"/>
        <v>경남명석면</v>
      </c>
      <c r="H4073" s="33" t="s">
        <v>10781</v>
      </c>
    </row>
    <row r="4074" spans="1:8">
      <c r="A4074" s="33" t="s">
        <v>18236</v>
      </c>
      <c r="B4074" s="34" t="b">
        <v>1</v>
      </c>
      <c r="C4074" s="33">
        <f t="shared" si="139"/>
        <v>43</v>
      </c>
      <c r="D4074" s="33" t="s">
        <v>481</v>
      </c>
      <c r="E4074" s="33" t="s">
        <v>3887</v>
      </c>
      <c r="F4074" s="33" t="s">
        <v>18237</v>
      </c>
      <c r="G4074" s="33" t="str">
        <f t="shared" si="140"/>
        <v>경남대평면</v>
      </c>
      <c r="H4074" s="33" t="s">
        <v>10781</v>
      </c>
    </row>
    <row r="4075" spans="1:8">
      <c r="A4075" s="33" t="s">
        <v>18238</v>
      </c>
      <c r="B4075" s="34" t="b">
        <v>1</v>
      </c>
      <c r="C4075" s="33">
        <f t="shared" si="139"/>
        <v>43</v>
      </c>
      <c r="D4075" s="33" t="s">
        <v>481</v>
      </c>
      <c r="E4075" s="33" t="s">
        <v>3887</v>
      </c>
      <c r="F4075" s="33" t="s">
        <v>18239</v>
      </c>
      <c r="G4075" s="33" t="str">
        <f t="shared" si="140"/>
        <v>경남수곡면</v>
      </c>
      <c r="H4075" s="33" t="s">
        <v>10781</v>
      </c>
    </row>
    <row r="4076" spans="1:8">
      <c r="A4076" s="33" t="s">
        <v>18240</v>
      </c>
      <c r="B4076" s="34" t="b">
        <v>1</v>
      </c>
      <c r="C4076" s="33">
        <f t="shared" si="139"/>
        <v>43</v>
      </c>
      <c r="D4076" s="33" t="s">
        <v>481</v>
      </c>
      <c r="E4076" s="33" t="s">
        <v>18241</v>
      </c>
      <c r="F4076" s="33" t="s">
        <v>13044</v>
      </c>
      <c r="G4076" s="33" t="str">
        <f t="shared" si="140"/>
        <v>경남도천동</v>
      </c>
      <c r="H4076" s="33" t="s">
        <v>12491</v>
      </c>
    </row>
    <row r="4077" spans="1:8">
      <c r="A4077" s="33" t="s">
        <v>18242</v>
      </c>
      <c r="B4077" s="34" t="b">
        <v>1</v>
      </c>
      <c r="C4077" s="33">
        <f t="shared" si="139"/>
        <v>43</v>
      </c>
      <c r="D4077" s="33" t="s">
        <v>481</v>
      </c>
      <c r="E4077" s="33" t="s">
        <v>18241</v>
      </c>
      <c r="F4077" s="33" t="s">
        <v>12235</v>
      </c>
      <c r="G4077" s="33" t="str">
        <f t="shared" si="140"/>
        <v>경남서호동</v>
      </c>
      <c r="H4077" s="33" t="s">
        <v>12491</v>
      </c>
    </row>
    <row r="4078" spans="1:8">
      <c r="A4078" s="33" t="s">
        <v>18243</v>
      </c>
      <c r="B4078" s="34" t="b">
        <v>1</v>
      </c>
      <c r="C4078" s="33">
        <f t="shared" si="139"/>
        <v>43</v>
      </c>
      <c r="D4078" s="33" t="s">
        <v>481</v>
      </c>
      <c r="E4078" s="33" t="s">
        <v>18241</v>
      </c>
      <c r="F4078" s="33" t="s">
        <v>18244</v>
      </c>
      <c r="G4078" s="33" t="str">
        <f t="shared" si="140"/>
        <v>경남명정동</v>
      </c>
      <c r="H4078" s="33" t="s">
        <v>12491</v>
      </c>
    </row>
    <row r="4079" spans="1:8">
      <c r="A4079" s="33" t="s">
        <v>18245</v>
      </c>
      <c r="B4079" s="34" t="b">
        <v>1</v>
      </c>
      <c r="C4079" s="33">
        <f t="shared" si="139"/>
        <v>43</v>
      </c>
      <c r="D4079" s="33" t="s">
        <v>481</v>
      </c>
      <c r="E4079" s="33" t="s">
        <v>18241</v>
      </c>
      <c r="F4079" s="33" t="s">
        <v>18246</v>
      </c>
      <c r="G4079" s="33" t="str">
        <f t="shared" si="140"/>
        <v>경남항남동</v>
      </c>
      <c r="H4079" s="33" t="s">
        <v>12491</v>
      </c>
    </row>
    <row r="4080" spans="1:8">
      <c r="A4080" s="33" t="s">
        <v>18247</v>
      </c>
      <c r="B4080" s="34" t="b">
        <v>1</v>
      </c>
      <c r="C4080" s="33">
        <f t="shared" si="139"/>
        <v>43</v>
      </c>
      <c r="D4080" s="33" t="s">
        <v>481</v>
      </c>
      <c r="E4080" s="33" t="s">
        <v>18241</v>
      </c>
      <c r="F4080" s="33" t="s">
        <v>13999</v>
      </c>
      <c r="G4080" s="33" t="str">
        <f t="shared" si="140"/>
        <v>경남중앙동</v>
      </c>
      <c r="H4080" s="33" t="s">
        <v>12491</v>
      </c>
    </row>
    <row r="4081" spans="1:8">
      <c r="A4081" s="33" t="s">
        <v>18248</v>
      </c>
      <c r="B4081" s="34" t="b">
        <v>1</v>
      </c>
      <c r="C4081" s="33">
        <f t="shared" si="139"/>
        <v>43</v>
      </c>
      <c r="D4081" s="33" t="s">
        <v>481</v>
      </c>
      <c r="E4081" s="33" t="s">
        <v>18241</v>
      </c>
      <c r="F4081" s="33" t="s">
        <v>12142</v>
      </c>
      <c r="G4081" s="33" t="str">
        <f t="shared" si="140"/>
        <v>경남문화동</v>
      </c>
      <c r="H4081" s="33" t="s">
        <v>12491</v>
      </c>
    </row>
    <row r="4082" spans="1:8">
      <c r="A4082" s="33" t="s">
        <v>18249</v>
      </c>
      <c r="B4082" s="34" t="b">
        <v>1</v>
      </c>
      <c r="C4082" s="33">
        <f t="shared" si="139"/>
        <v>43</v>
      </c>
      <c r="D4082" s="33" t="s">
        <v>481</v>
      </c>
      <c r="E4082" s="33" t="s">
        <v>18241</v>
      </c>
      <c r="F4082" s="33" t="s">
        <v>13262</v>
      </c>
      <c r="G4082" s="33" t="str">
        <f t="shared" si="140"/>
        <v>경남태평동</v>
      </c>
      <c r="H4082" s="33" t="s">
        <v>12491</v>
      </c>
    </row>
    <row r="4083" spans="1:8">
      <c r="A4083" s="33" t="s">
        <v>18250</v>
      </c>
      <c r="B4083" s="34" t="b">
        <v>1</v>
      </c>
      <c r="C4083" s="33">
        <f t="shared" si="139"/>
        <v>43</v>
      </c>
      <c r="D4083" s="33" t="s">
        <v>481</v>
      </c>
      <c r="E4083" s="33" t="s">
        <v>18241</v>
      </c>
      <c r="F4083" s="33" t="s">
        <v>12237</v>
      </c>
      <c r="G4083" s="33" t="str">
        <f t="shared" si="140"/>
        <v>경남동호동</v>
      </c>
      <c r="H4083" s="33" t="s">
        <v>12491</v>
      </c>
    </row>
    <row r="4084" spans="1:8">
      <c r="A4084" s="33" t="s">
        <v>18251</v>
      </c>
      <c r="B4084" s="34" t="b">
        <v>1</v>
      </c>
      <c r="C4084" s="33">
        <f t="shared" si="139"/>
        <v>43</v>
      </c>
      <c r="D4084" s="33" t="s">
        <v>481</v>
      </c>
      <c r="E4084" s="33" t="s">
        <v>18241</v>
      </c>
      <c r="F4084" s="33" t="s">
        <v>18252</v>
      </c>
      <c r="G4084" s="33" t="str">
        <f t="shared" si="140"/>
        <v>경남정량동</v>
      </c>
      <c r="H4084" s="33" t="s">
        <v>12491</v>
      </c>
    </row>
    <row r="4085" spans="1:8">
      <c r="A4085" s="33" t="s">
        <v>18253</v>
      </c>
      <c r="B4085" s="34" t="b">
        <v>1</v>
      </c>
      <c r="C4085" s="33">
        <f t="shared" si="139"/>
        <v>43</v>
      </c>
      <c r="D4085" s="33" t="s">
        <v>481</v>
      </c>
      <c r="E4085" s="33" t="s">
        <v>18241</v>
      </c>
      <c r="F4085" s="33" t="s">
        <v>18254</v>
      </c>
      <c r="G4085" s="33" t="str">
        <f t="shared" si="140"/>
        <v>경남북신동</v>
      </c>
      <c r="H4085" s="33" t="s">
        <v>12491</v>
      </c>
    </row>
    <row r="4086" spans="1:8">
      <c r="A4086" s="33" t="s">
        <v>18255</v>
      </c>
      <c r="B4086" s="34" t="b">
        <v>1</v>
      </c>
      <c r="C4086" s="33">
        <f t="shared" si="139"/>
        <v>43</v>
      </c>
      <c r="D4086" s="33" t="s">
        <v>481</v>
      </c>
      <c r="E4086" s="33" t="s">
        <v>18241</v>
      </c>
      <c r="F4086" s="33" t="s">
        <v>18256</v>
      </c>
      <c r="G4086" s="33" t="str">
        <f t="shared" si="140"/>
        <v>경남무전동</v>
      </c>
      <c r="H4086" s="33" t="s">
        <v>12491</v>
      </c>
    </row>
    <row r="4087" spans="1:8">
      <c r="A4087" s="33" t="s">
        <v>18257</v>
      </c>
      <c r="B4087" s="34" t="b">
        <v>1</v>
      </c>
      <c r="C4087" s="33">
        <f t="shared" si="139"/>
        <v>43</v>
      </c>
      <c r="D4087" s="33" t="s">
        <v>481</v>
      </c>
      <c r="E4087" s="33" t="s">
        <v>18241</v>
      </c>
      <c r="F4087" s="33" t="s">
        <v>18258</v>
      </c>
      <c r="G4087" s="33" t="str">
        <f t="shared" si="140"/>
        <v>경남평림동</v>
      </c>
      <c r="H4087" s="33" t="s">
        <v>12491</v>
      </c>
    </row>
    <row r="4088" spans="1:8">
      <c r="A4088" s="33" t="s">
        <v>18259</v>
      </c>
      <c r="B4088" s="34" t="b">
        <v>1</v>
      </c>
      <c r="C4088" s="33">
        <f t="shared" si="139"/>
        <v>43</v>
      </c>
      <c r="D4088" s="33" t="s">
        <v>481</v>
      </c>
      <c r="E4088" s="33" t="s">
        <v>18241</v>
      </c>
      <c r="F4088" s="33" t="s">
        <v>17450</v>
      </c>
      <c r="G4088" s="33" t="str">
        <f t="shared" si="140"/>
        <v>경남인평동</v>
      </c>
      <c r="H4088" s="33" t="s">
        <v>12491</v>
      </c>
    </row>
    <row r="4089" spans="1:8">
      <c r="A4089" s="33" t="s">
        <v>18260</v>
      </c>
      <c r="B4089" s="34" t="b">
        <v>1</v>
      </c>
      <c r="C4089" s="33">
        <f t="shared" si="139"/>
        <v>43</v>
      </c>
      <c r="D4089" s="33" t="s">
        <v>481</v>
      </c>
      <c r="E4089" s="33" t="s">
        <v>18241</v>
      </c>
      <c r="F4089" s="33" t="s">
        <v>14520</v>
      </c>
      <c r="G4089" s="33" t="str">
        <f t="shared" si="140"/>
        <v>경남당동</v>
      </c>
      <c r="H4089" s="33" t="s">
        <v>12491</v>
      </c>
    </row>
    <row r="4090" spans="1:8">
      <c r="A4090" s="33" t="s">
        <v>18261</v>
      </c>
      <c r="B4090" s="34" t="b">
        <v>1</v>
      </c>
      <c r="C4090" s="33">
        <f t="shared" si="139"/>
        <v>43</v>
      </c>
      <c r="D4090" s="33" t="s">
        <v>481</v>
      </c>
      <c r="E4090" s="33" t="s">
        <v>18241</v>
      </c>
      <c r="F4090" s="33" t="s">
        <v>18262</v>
      </c>
      <c r="G4090" s="33" t="str">
        <f t="shared" si="140"/>
        <v>경남미수동</v>
      </c>
      <c r="H4090" s="33" t="s">
        <v>12491</v>
      </c>
    </row>
    <row r="4091" spans="1:8">
      <c r="A4091" s="33" t="s">
        <v>18263</v>
      </c>
      <c r="B4091" s="34" t="b">
        <v>1</v>
      </c>
      <c r="C4091" s="33">
        <f t="shared" si="139"/>
        <v>43</v>
      </c>
      <c r="D4091" s="33" t="s">
        <v>481</v>
      </c>
      <c r="E4091" s="33" t="s">
        <v>18241</v>
      </c>
      <c r="F4091" s="33" t="s">
        <v>18264</v>
      </c>
      <c r="G4091" s="33" t="str">
        <f t="shared" si="140"/>
        <v>경남봉평동</v>
      </c>
      <c r="H4091" s="33" t="s">
        <v>12491</v>
      </c>
    </row>
    <row r="4092" spans="1:8">
      <c r="A4092" s="33" t="s">
        <v>18265</v>
      </c>
      <c r="B4092" s="34" t="b">
        <v>1</v>
      </c>
      <c r="C4092" s="33">
        <f t="shared" si="139"/>
        <v>43</v>
      </c>
      <c r="D4092" s="33" t="s">
        <v>481</v>
      </c>
      <c r="E4092" s="33" t="s">
        <v>18241</v>
      </c>
      <c r="F4092" s="33" t="s">
        <v>12356</v>
      </c>
      <c r="G4092" s="33" t="str">
        <f t="shared" si="140"/>
        <v>경남도남동</v>
      </c>
      <c r="H4092" s="33" t="s">
        <v>12491</v>
      </c>
    </row>
    <row r="4093" spans="1:8">
      <c r="A4093" s="33" t="s">
        <v>18266</v>
      </c>
      <c r="B4093" s="34" t="b">
        <v>1</v>
      </c>
      <c r="C4093" s="33">
        <f t="shared" si="139"/>
        <v>43</v>
      </c>
      <c r="D4093" s="33" t="s">
        <v>481</v>
      </c>
      <c r="E4093" s="33" t="s">
        <v>18241</v>
      </c>
      <c r="F4093" s="33" t="s">
        <v>18267</v>
      </c>
      <c r="G4093" s="33" t="str">
        <f t="shared" si="140"/>
        <v>경남산양읍</v>
      </c>
      <c r="H4093" s="33" t="s">
        <v>12491</v>
      </c>
    </row>
    <row r="4094" spans="1:8">
      <c r="A4094" s="33" t="s">
        <v>18268</v>
      </c>
      <c r="B4094" s="34" t="b">
        <v>1</v>
      </c>
      <c r="C4094" s="33">
        <f t="shared" si="139"/>
        <v>43</v>
      </c>
      <c r="D4094" s="33" t="s">
        <v>481</v>
      </c>
      <c r="E4094" s="33" t="s">
        <v>18241</v>
      </c>
      <c r="F4094" s="33" t="s">
        <v>18269</v>
      </c>
      <c r="G4094" s="33" t="str">
        <f t="shared" si="140"/>
        <v>경남용남면</v>
      </c>
      <c r="H4094" s="33" t="s">
        <v>12491</v>
      </c>
    </row>
    <row r="4095" spans="1:8">
      <c r="A4095" s="33" t="s">
        <v>18270</v>
      </c>
      <c r="B4095" s="34" t="b">
        <v>1</v>
      </c>
      <c r="C4095" s="33">
        <f t="shared" si="139"/>
        <v>43</v>
      </c>
      <c r="D4095" s="33" t="s">
        <v>481</v>
      </c>
      <c r="E4095" s="33" t="s">
        <v>18241</v>
      </c>
      <c r="F4095" s="33" t="s">
        <v>17239</v>
      </c>
      <c r="G4095" s="33" t="str">
        <f t="shared" si="140"/>
        <v>경남도산면</v>
      </c>
      <c r="H4095" s="33" t="s">
        <v>12491</v>
      </c>
    </row>
    <row r="4096" spans="1:8">
      <c r="A4096" s="33" t="s">
        <v>18271</v>
      </c>
      <c r="B4096" s="34" t="b">
        <v>1</v>
      </c>
      <c r="C4096" s="33">
        <f t="shared" si="139"/>
        <v>43</v>
      </c>
      <c r="D4096" s="33" t="s">
        <v>481</v>
      </c>
      <c r="E4096" s="33" t="s">
        <v>18241</v>
      </c>
      <c r="F4096" s="33" t="s">
        <v>18272</v>
      </c>
      <c r="G4096" s="33" t="str">
        <f t="shared" si="140"/>
        <v>경남광도면</v>
      </c>
      <c r="H4096" s="33" t="s">
        <v>12491</v>
      </c>
    </row>
    <row r="4097" spans="1:8">
      <c r="A4097" s="33" t="s">
        <v>18273</v>
      </c>
      <c r="B4097" s="34" t="b">
        <v>1</v>
      </c>
      <c r="C4097" s="33">
        <f t="shared" si="139"/>
        <v>43</v>
      </c>
      <c r="D4097" s="33" t="s">
        <v>481</v>
      </c>
      <c r="E4097" s="33" t="s">
        <v>18241</v>
      </c>
      <c r="F4097" s="33" t="s">
        <v>18274</v>
      </c>
      <c r="G4097" s="33" t="str">
        <f t="shared" si="140"/>
        <v>경남욕지면</v>
      </c>
      <c r="H4097" s="33" t="s">
        <v>12491</v>
      </c>
    </row>
    <row r="4098" spans="1:8">
      <c r="A4098" s="33" t="s">
        <v>18275</v>
      </c>
      <c r="B4098" s="34" t="b">
        <v>1</v>
      </c>
      <c r="C4098" s="33">
        <f t="shared" ref="C4098:C4161" si="141">_xlfn.XLOOKUP(D4098,I:I,J:J)</f>
        <v>43</v>
      </c>
      <c r="D4098" s="33" t="s">
        <v>481</v>
      </c>
      <c r="E4098" s="33" t="s">
        <v>18241</v>
      </c>
      <c r="F4098" s="33" t="s">
        <v>16048</v>
      </c>
      <c r="G4098" s="33" t="str">
        <f t="shared" si="140"/>
        <v>경남한산면</v>
      </c>
      <c r="H4098" s="33" t="s">
        <v>12491</v>
      </c>
    </row>
    <row r="4099" spans="1:8">
      <c r="A4099" s="33" t="s">
        <v>18276</v>
      </c>
      <c r="B4099" s="34" t="b">
        <v>1</v>
      </c>
      <c r="C4099" s="33">
        <f t="shared" si="141"/>
        <v>43</v>
      </c>
      <c r="D4099" s="33" t="s">
        <v>481</v>
      </c>
      <c r="E4099" s="33" t="s">
        <v>18241</v>
      </c>
      <c r="F4099" s="33" t="s">
        <v>18277</v>
      </c>
      <c r="G4099" s="33" t="str">
        <f t="shared" si="140"/>
        <v>경남사량면</v>
      </c>
      <c r="H4099" s="33" t="s">
        <v>12491</v>
      </c>
    </row>
    <row r="4100" spans="1:8">
      <c r="A4100" s="33" t="s">
        <v>18278</v>
      </c>
      <c r="B4100" s="34" t="b">
        <v>1</v>
      </c>
      <c r="C4100" s="33">
        <f t="shared" si="141"/>
        <v>43</v>
      </c>
      <c r="D4100" s="33" t="s">
        <v>481</v>
      </c>
      <c r="E4100" s="33" t="s">
        <v>8398</v>
      </c>
      <c r="F4100" s="33" t="s">
        <v>13488</v>
      </c>
      <c r="G4100" s="33" t="str">
        <f t="shared" si="140"/>
        <v>경남동동</v>
      </c>
      <c r="H4100" s="33" t="s">
        <v>12491</v>
      </c>
    </row>
    <row r="4101" spans="1:8">
      <c r="A4101" s="33" t="s">
        <v>18279</v>
      </c>
      <c r="B4101" s="34" t="b">
        <v>1</v>
      </c>
      <c r="C4101" s="33">
        <f t="shared" si="141"/>
        <v>43</v>
      </c>
      <c r="D4101" s="33" t="s">
        <v>481</v>
      </c>
      <c r="E4101" s="33" t="s">
        <v>8398</v>
      </c>
      <c r="F4101" s="33" t="s">
        <v>12014</v>
      </c>
      <c r="G4101" s="33" t="str">
        <f t="shared" si="140"/>
        <v>경남서동</v>
      </c>
      <c r="H4101" s="33" t="s">
        <v>12491</v>
      </c>
    </row>
    <row r="4102" spans="1:8">
      <c r="A4102" s="33" t="s">
        <v>18280</v>
      </c>
      <c r="B4102" s="34" t="b">
        <v>1</v>
      </c>
      <c r="C4102" s="33">
        <f t="shared" si="141"/>
        <v>43</v>
      </c>
      <c r="D4102" s="33" t="s">
        <v>481</v>
      </c>
      <c r="E4102" s="33" t="s">
        <v>8398</v>
      </c>
      <c r="F4102" s="33" t="s">
        <v>18281</v>
      </c>
      <c r="G4102" s="33" t="str">
        <f t="shared" si="140"/>
        <v>경남선구동</v>
      </c>
      <c r="H4102" s="33" t="s">
        <v>12491</v>
      </c>
    </row>
    <row r="4103" spans="1:8">
      <c r="A4103" s="33" t="s">
        <v>18282</v>
      </c>
      <c r="B4103" s="34" t="b">
        <v>1</v>
      </c>
      <c r="C4103" s="33">
        <f t="shared" si="141"/>
        <v>43</v>
      </c>
      <c r="D4103" s="33" t="s">
        <v>481</v>
      </c>
      <c r="E4103" s="33" t="s">
        <v>8398</v>
      </c>
      <c r="F4103" s="33" t="s">
        <v>18283</v>
      </c>
      <c r="G4103" s="33" t="str">
        <f t="shared" si="140"/>
        <v>경남동금동</v>
      </c>
      <c r="H4103" s="33" t="s">
        <v>12491</v>
      </c>
    </row>
    <row r="4104" spans="1:8">
      <c r="A4104" s="33" t="s">
        <v>18284</v>
      </c>
      <c r="B4104" s="34" t="b">
        <v>1</v>
      </c>
      <c r="C4104" s="33">
        <f t="shared" si="141"/>
        <v>43</v>
      </c>
      <c r="D4104" s="33" t="s">
        <v>481</v>
      </c>
      <c r="E4104" s="33" t="s">
        <v>8398</v>
      </c>
      <c r="F4104" s="33" t="s">
        <v>18285</v>
      </c>
      <c r="G4104" s="33" t="str">
        <f t="shared" si="140"/>
        <v>경남서금동</v>
      </c>
      <c r="H4104" s="33" t="s">
        <v>12491</v>
      </c>
    </row>
    <row r="4105" spans="1:8">
      <c r="A4105" s="33" t="s">
        <v>18286</v>
      </c>
      <c r="B4105" s="34" t="b">
        <v>1</v>
      </c>
      <c r="C4105" s="33">
        <f t="shared" si="141"/>
        <v>43</v>
      </c>
      <c r="D4105" s="33" t="s">
        <v>481</v>
      </c>
      <c r="E4105" s="33" t="s">
        <v>8398</v>
      </c>
      <c r="F4105" s="33" t="s">
        <v>12960</v>
      </c>
      <c r="G4105" s="33" t="str">
        <f t="shared" si="140"/>
        <v>경남동림동</v>
      </c>
      <c r="H4105" s="33" t="s">
        <v>12491</v>
      </c>
    </row>
    <row r="4106" spans="1:8">
      <c r="A4106" s="33" t="s">
        <v>18287</v>
      </c>
      <c r="B4106" s="34" t="b">
        <v>1</v>
      </c>
      <c r="C4106" s="33">
        <f t="shared" si="141"/>
        <v>43</v>
      </c>
      <c r="D4106" s="33" t="s">
        <v>481</v>
      </c>
      <c r="E4106" s="33" t="s">
        <v>8398</v>
      </c>
      <c r="F4106" s="33" t="s">
        <v>18288</v>
      </c>
      <c r="G4106" s="33" t="str">
        <f t="shared" si="140"/>
        <v>경남좌룡동</v>
      </c>
      <c r="H4106" s="33" t="s">
        <v>12491</v>
      </c>
    </row>
    <row r="4107" spans="1:8">
      <c r="A4107" s="33" t="s">
        <v>18289</v>
      </c>
      <c r="B4107" s="34" t="b">
        <v>1</v>
      </c>
      <c r="C4107" s="33">
        <f t="shared" si="141"/>
        <v>43</v>
      </c>
      <c r="D4107" s="33" t="s">
        <v>481</v>
      </c>
      <c r="E4107" s="33" t="s">
        <v>8398</v>
      </c>
      <c r="F4107" s="33" t="s">
        <v>18290</v>
      </c>
      <c r="G4107" s="33" t="str">
        <f t="shared" si="140"/>
        <v>경남벌리동</v>
      </c>
      <c r="H4107" s="33" t="s">
        <v>12491</v>
      </c>
    </row>
    <row r="4108" spans="1:8">
      <c r="A4108" s="33" t="s">
        <v>18291</v>
      </c>
      <c r="B4108" s="34" t="b">
        <v>1</v>
      </c>
      <c r="C4108" s="33">
        <f t="shared" si="141"/>
        <v>43</v>
      </c>
      <c r="D4108" s="33" t="s">
        <v>481</v>
      </c>
      <c r="E4108" s="33" t="s">
        <v>8398</v>
      </c>
      <c r="F4108" s="33" t="s">
        <v>11445</v>
      </c>
      <c r="G4108" s="33" t="str">
        <f t="shared" si="140"/>
        <v>경남용강동</v>
      </c>
      <c r="H4108" s="33" t="s">
        <v>12491</v>
      </c>
    </row>
    <row r="4109" spans="1:8">
      <c r="A4109" s="33" t="s">
        <v>18292</v>
      </c>
      <c r="B4109" s="34" t="b">
        <v>1</v>
      </c>
      <c r="C4109" s="33">
        <f t="shared" si="141"/>
        <v>43</v>
      </c>
      <c r="D4109" s="33" t="s">
        <v>481</v>
      </c>
      <c r="E4109" s="33" t="s">
        <v>8398</v>
      </c>
      <c r="F4109" s="33" t="s">
        <v>10855</v>
      </c>
      <c r="G4109" s="33" t="str">
        <f t="shared" ref="G4109:G4172" si="142">D4109&amp;F4109</f>
        <v>경남와룡동</v>
      </c>
      <c r="H4109" s="33" t="s">
        <v>12491</v>
      </c>
    </row>
    <row r="4110" spans="1:8">
      <c r="A4110" s="33" t="s">
        <v>18293</v>
      </c>
      <c r="B4110" s="34" t="b">
        <v>1</v>
      </c>
      <c r="C4110" s="33">
        <f t="shared" si="141"/>
        <v>43</v>
      </c>
      <c r="D4110" s="33" t="s">
        <v>481</v>
      </c>
      <c r="E4110" s="33" t="s">
        <v>8398</v>
      </c>
      <c r="F4110" s="33" t="s">
        <v>14790</v>
      </c>
      <c r="G4110" s="33" t="str">
        <f t="shared" si="142"/>
        <v>경남봉남동</v>
      </c>
      <c r="H4110" s="33" t="s">
        <v>12491</v>
      </c>
    </row>
    <row r="4111" spans="1:8">
      <c r="A4111" s="33" t="s">
        <v>18294</v>
      </c>
      <c r="B4111" s="34" t="b">
        <v>1</v>
      </c>
      <c r="C4111" s="33">
        <f t="shared" si="141"/>
        <v>43</v>
      </c>
      <c r="D4111" s="33" t="s">
        <v>481</v>
      </c>
      <c r="E4111" s="33" t="s">
        <v>8398</v>
      </c>
      <c r="F4111" s="33" t="s">
        <v>18295</v>
      </c>
      <c r="G4111" s="33" t="str">
        <f t="shared" si="142"/>
        <v>경남이금동</v>
      </c>
      <c r="H4111" s="33" t="s">
        <v>12491</v>
      </c>
    </row>
    <row r="4112" spans="1:8">
      <c r="A4112" s="33" t="s">
        <v>18296</v>
      </c>
      <c r="B4112" s="34" t="b">
        <v>1</v>
      </c>
      <c r="C4112" s="33">
        <f t="shared" si="141"/>
        <v>43</v>
      </c>
      <c r="D4112" s="33" t="s">
        <v>481</v>
      </c>
      <c r="E4112" s="33" t="s">
        <v>8398</v>
      </c>
      <c r="F4112" s="33" t="s">
        <v>18297</v>
      </c>
      <c r="G4112" s="33" t="str">
        <f t="shared" si="142"/>
        <v>경남이홀동</v>
      </c>
      <c r="H4112" s="33" t="s">
        <v>12491</v>
      </c>
    </row>
    <row r="4113" spans="1:8">
      <c r="A4113" s="33" t="s">
        <v>18298</v>
      </c>
      <c r="B4113" s="34" t="b">
        <v>1</v>
      </c>
      <c r="C4113" s="33">
        <f t="shared" si="141"/>
        <v>43</v>
      </c>
      <c r="D4113" s="33" t="s">
        <v>481</v>
      </c>
      <c r="E4113" s="33" t="s">
        <v>8398</v>
      </c>
      <c r="F4113" s="33" t="s">
        <v>18299</v>
      </c>
      <c r="G4113" s="33" t="str">
        <f t="shared" si="142"/>
        <v>경남궁지동</v>
      </c>
      <c r="H4113" s="33" t="s">
        <v>12491</v>
      </c>
    </row>
    <row r="4114" spans="1:8">
      <c r="A4114" s="33" t="s">
        <v>18300</v>
      </c>
      <c r="B4114" s="34" t="b">
        <v>1</v>
      </c>
      <c r="C4114" s="33">
        <f t="shared" si="141"/>
        <v>43</v>
      </c>
      <c r="D4114" s="33" t="s">
        <v>481</v>
      </c>
      <c r="E4114" s="33" t="s">
        <v>8398</v>
      </c>
      <c r="F4114" s="33" t="s">
        <v>18301</v>
      </c>
      <c r="G4114" s="33" t="str">
        <f t="shared" si="142"/>
        <v>경남사등동</v>
      </c>
      <c r="H4114" s="33" t="s">
        <v>12491</v>
      </c>
    </row>
    <row r="4115" spans="1:8">
      <c r="A4115" s="33" t="s">
        <v>18302</v>
      </c>
      <c r="B4115" s="34" t="b">
        <v>1</v>
      </c>
      <c r="C4115" s="33">
        <f t="shared" si="141"/>
        <v>43</v>
      </c>
      <c r="D4115" s="33" t="s">
        <v>481</v>
      </c>
      <c r="E4115" s="33" t="s">
        <v>8398</v>
      </c>
      <c r="F4115" s="33" t="s">
        <v>12199</v>
      </c>
      <c r="G4115" s="33" t="str">
        <f t="shared" si="142"/>
        <v>경남향촌동</v>
      </c>
      <c r="H4115" s="33" t="s">
        <v>12491</v>
      </c>
    </row>
    <row r="4116" spans="1:8">
      <c r="A4116" s="33" t="s">
        <v>18303</v>
      </c>
      <c r="B4116" s="34" t="b">
        <v>1</v>
      </c>
      <c r="C4116" s="33">
        <f t="shared" si="141"/>
        <v>43</v>
      </c>
      <c r="D4116" s="33" t="s">
        <v>481</v>
      </c>
      <c r="E4116" s="33" t="s">
        <v>8398</v>
      </c>
      <c r="F4116" s="33" t="s">
        <v>11628</v>
      </c>
      <c r="G4116" s="33" t="str">
        <f t="shared" si="142"/>
        <v>경남대방동</v>
      </c>
      <c r="H4116" s="33" t="s">
        <v>12491</v>
      </c>
    </row>
    <row r="4117" spans="1:8">
      <c r="A4117" s="33" t="s">
        <v>18304</v>
      </c>
      <c r="B4117" s="34" t="b">
        <v>1</v>
      </c>
      <c r="C4117" s="33">
        <f t="shared" si="141"/>
        <v>43</v>
      </c>
      <c r="D4117" s="33" t="s">
        <v>481</v>
      </c>
      <c r="E4117" s="33" t="s">
        <v>8398</v>
      </c>
      <c r="F4117" s="33" t="s">
        <v>18305</v>
      </c>
      <c r="G4117" s="33" t="str">
        <f t="shared" si="142"/>
        <v>경남실안동</v>
      </c>
      <c r="H4117" s="33" t="s">
        <v>12491</v>
      </c>
    </row>
    <row r="4118" spans="1:8">
      <c r="A4118" s="33" t="s">
        <v>18306</v>
      </c>
      <c r="B4118" s="34" t="b">
        <v>1</v>
      </c>
      <c r="C4118" s="33">
        <f t="shared" si="141"/>
        <v>43</v>
      </c>
      <c r="D4118" s="33" t="s">
        <v>481</v>
      </c>
      <c r="E4118" s="33" t="s">
        <v>8398</v>
      </c>
      <c r="F4118" s="33" t="s">
        <v>18307</v>
      </c>
      <c r="G4118" s="33" t="str">
        <f t="shared" si="142"/>
        <v>경남마도동</v>
      </c>
      <c r="H4118" s="33" t="s">
        <v>12491</v>
      </c>
    </row>
    <row r="4119" spans="1:8">
      <c r="A4119" s="33" t="s">
        <v>18308</v>
      </c>
      <c r="B4119" s="34" t="b">
        <v>1</v>
      </c>
      <c r="C4119" s="33">
        <f t="shared" si="141"/>
        <v>43</v>
      </c>
      <c r="D4119" s="33" t="s">
        <v>481</v>
      </c>
      <c r="E4119" s="33" t="s">
        <v>8398</v>
      </c>
      <c r="F4119" s="33" t="s">
        <v>18309</v>
      </c>
      <c r="G4119" s="33" t="str">
        <f t="shared" si="142"/>
        <v>경남늑도동</v>
      </c>
      <c r="H4119" s="33" t="s">
        <v>12491</v>
      </c>
    </row>
    <row r="4120" spans="1:8">
      <c r="A4120" s="33" t="s">
        <v>18310</v>
      </c>
      <c r="B4120" s="34" t="b">
        <v>1</v>
      </c>
      <c r="C4120" s="33">
        <f t="shared" si="141"/>
        <v>43</v>
      </c>
      <c r="D4120" s="33" t="s">
        <v>481</v>
      </c>
      <c r="E4120" s="33" t="s">
        <v>8398</v>
      </c>
      <c r="F4120" s="33" t="s">
        <v>11457</v>
      </c>
      <c r="G4120" s="33" t="str">
        <f t="shared" si="142"/>
        <v>경남신수동</v>
      </c>
      <c r="H4120" s="33" t="s">
        <v>12491</v>
      </c>
    </row>
    <row r="4121" spans="1:8">
      <c r="A4121" s="33" t="s">
        <v>18311</v>
      </c>
      <c r="B4121" s="34" t="b">
        <v>1</v>
      </c>
      <c r="C4121" s="33">
        <f t="shared" si="141"/>
        <v>43</v>
      </c>
      <c r="D4121" s="33" t="s">
        <v>481</v>
      </c>
      <c r="E4121" s="33" t="s">
        <v>8398</v>
      </c>
      <c r="F4121" s="33" t="s">
        <v>17560</v>
      </c>
      <c r="G4121" s="33" t="str">
        <f t="shared" si="142"/>
        <v>경남백천동</v>
      </c>
      <c r="H4121" s="33" t="s">
        <v>12491</v>
      </c>
    </row>
    <row r="4122" spans="1:8">
      <c r="A4122" s="33" t="s">
        <v>18312</v>
      </c>
      <c r="B4122" s="34" t="b">
        <v>1</v>
      </c>
      <c r="C4122" s="33">
        <f t="shared" si="141"/>
        <v>43</v>
      </c>
      <c r="D4122" s="33" t="s">
        <v>481</v>
      </c>
      <c r="E4122" s="33" t="s">
        <v>8398</v>
      </c>
      <c r="F4122" s="33" t="s">
        <v>18313</v>
      </c>
      <c r="G4122" s="33" t="str">
        <f t="shared" si="142"/>
        <v>경남신벽동</v>
      </c>
      <c r="H4122" s="33" t="s">
        <v>12491</v>
      </c>
    </row>
    <row r="4123" spans="1:8">
      <c r="A4123" s="33" t="s">
        <v>18314</v>
      </c>
      <c r="B4123" s="34" t="b">
        <v>1</v>
      </c>
      <c r="C4123" s="33">
        <f t="shared" si="141"/>
        <v>43</v>
      </c>
      <c r="D4123" s="33" t="s">
        <v>481</v>
      </c>
      <c r="E4123" s="33" t="s">
        <v>8398</v>
      </c>
      <c r="F4123" s="33" t="s">
        <v>18315</v>
      </c>
      <c r="G4123" s="33" t="str">
        <f t="shared" si="142"/>
        <v>경남노룡동</v>
      </c>
      <c r="H4123" s="33" t="s">
        <v>12491</v>
      </c>
    </row>
    <row r="4124" spans="1:8">
      <c r="A4124" s="33" t="s">
        <v>18316</v>
      </c>
      <c r="B4124" s="34" t="b">
        <v>1</v>
      </c>
      <c r="C4124" s="33">
        <f t="shared" si="141"/>
        <v>43</v>
      </c>
      <c r="D4124" s="33" t="s">
        <v>481</v>
      </c>
      <c r="E4124" s="33" t="s">
        <v>8398</v>
      </c>
      <c r="F4124" s="33" t="s">
        <v>14762</v>
      </c>
      <c r="G4124" s="33" t="str">
        <f t="shared" si="142"/>
        <v>경남대포동</v>
      </c>
      <c r="H4124" s="33" t="s">
        <v>12491</v>
      </c>
    </row>
    <row r="4125" spans="1:8">
      <c r="A4125" s="33" t="s">
        <v>18317</v>
      </c>
      <c r="B4125" s="34" t="b">
        <v>1</v>
      </c>
      <c r="C4125" s="33">
        <f t="shared" si="141"/>
        <v>43</v>
      </c>
      <c r="D4125" s="33" t="s">
        <v>481</v>
      </c>
      <c r="E4125" s="33" t="s">
        <v>8398</v>
      </c>
      <c r="F4125" s="33" t="s">
        <v>18318</v>
      </c>
      <c r="G4125" s="33" t="str">
        <f t="shared" si="142"/>
        <v>경남송포동</v>
      </c>
      <c r="H4125" s="33" t="s">
        <v>12491</v>
      </c>
    </row>
    <row r="4126" spans="1:8">
      <c r="A4126" s="33" t="s">
        <v>18319</v>
      </c>
      <c r="B4126" s="34" t="b">
        <v>1</v>
      </c>
      <c r="C4126" s="33">
        <f t="shared" si="141"/>
        <v>43</v>
      </c>
      <c r="D4126" s="33" t="s">
        <v>481</v>
      </c>
      <c r="E4126" s="33" t="s">
        <v>8398</v>
      </c>
      <c r="F4126" s="33" t="s">
        <v>12030</v>
      </c>
      <c r="G4126" s="33" t="str">
        <f t="shared" si="142"/>
        <v>경남죽림동</v>
      </c>
      <c r="H4126" s="33" t="s">
        <v>12491</v>
      </c>
    </row>
    <row r="4127" spans="1:8">
      <c r="A4127" s="33" t="s">
        <v>18320</v>
      </c>
      <c r="B4127" s="34" t="b">
        <v>1</v>
      </c>
      <c r="C4127" s="33">
        <f t="shared" si="141"/>
        <v>43</v>
      </c>
      <c r="D4127" s="33" t="s">
        <v>481</v>
      </c>
      <c r="E4127" s="33" t="s">
        <v>8398</v>
      </c>
      <c r="F4127" s="33" t="s">
        <v>18321</v>
      </c>
      <c r="G4127" s="33" t="str">
        <f t="shared" si="142"/>
        <v>경남사천읍</v>
      </c>
      <c r="H4127" s="33" t="s">
        <v>12491</v>
      </c>
    </row>
    <row r="4128" spans="1:8">
      <c r="A4128" s="33" t="s">
        <v>18322</v>
      </c>
      <c r="B4128" s="34" t="b">
        <v>1</v>
      </c>
      <c r="C4128" s="33">
        <f t="shared" si="141"/>
        <v>43</v>
      </c>
      <c r="D4128" s="33" t="s">
        <v>481</v>
      </c>
      <c r="E4128" s="33" t="s">
        <v>8398</v>
      </c>
      <c r="F4128" s="33" t="s">
        <v>18323</v>
      </c>
      <c r="G4128" s="33" t="str">
        <f t="shared" si="142"/>
        <v>경남정동면</v>
      </c>
      <c r="H4128" s="33" t="s">
        <v>12491</v>
      </c>
    </row>
    <row r="4129" spans="1:8">
      <c r="A4129" s="33" t="s">
        <v>18324</v>
      </c>
      <c r="B4129" s="34" t="b">
        <v>1</v>
      </c>
      <c r="C4129" s="33">
        <f t="shared" si="141"/>
        <v>43</v>
      </c>
      <c r="D4129" s="33" t="s">
        <v>481</v>
      </c>
      <c r="E4129" s="33" t="s">
        <v>8398</v>
      </c>
      <c r="F4129" s="33" t="s">
        <v>18325</v>
      </c>
      <c r="G4129" s="33" t="str">
        <f t="shared" si="142"/>
        <v>경남사남면</v>
      </c>
      <c r="H4129" s="33" t="s">
        <v>12491</v>
      </c>
    </row>
    <row r="4130" spans="1:8">
      <c r="A4130" s="33" t="s">
        <v>18326</v>
      </c>
      <c r="B4130" s="34" t="b">
        <v>1</v>
      </c>
      <c r="C4130" s="33">
        <f t="shared" si="141"/>
        <v>43</v>
      </c>
      <c r="D4130" s="33" t="s">
        <v>481</v>
      </c>
      <c r="E4130" s="33" t="s">
        <v>8398</v>
      </c>
      <c r="F4130" s="33" t="s">
        <v>18327</v>
      </c>
      <c r="G4130" s="33" t="str">
        <f t="shared" si="142"/>
        <v>경남용현면</v>
      </c>
      <c r="H4130" s="33" t="s">
        <v>12491</v>
      </c>
    </row>
    <row r="4131" spans="1:8">
      <c r="A4131" s="33" t="s">
        <v>18328</v>
      </c>
      <c r="B4131" s="34" t="b">
        <v>1</v>
      </c>
      <c r="C4131" s="33">
        <f t="shared" si="141"/>
        <v>43</v>
      </c>
      <c r="D4131" s="33" t="s">
        <v>481</v>
      </c>
      <c r="E4131" s="33" t="s">
        <v>8398</v>
      </c>
      <c r="F4131" s="33" t="s">
        <v>18329</v>
      </c>
      <c r="G4131" s="33" t="str">
        <f t="shared" si="142"/>
        <v>경남축동면</v>
      </c>
      <c r="H4131" s="33" t="s">
        <v>12491</v>
      </c>
    </row>
    <row r="4132" spans="1:8">
      <c r="A4132" s="33" t="s">
        <v>18330</v>
      </c>
      <c r="B4132" s="34" t="b">
        <v>1</v>
      </c>
      <c r="C4132" s="33">
        <f t="shared" si="141"/>
        <v>43</v>
      </c>
      <c r="D4132" s="33" t="s">
        <v>481</v>
      </c>
      <c r="E4132" s="33" t="s">
        <v>8398</v>
      </c>
      <c r="F4132" s="33" t="s">
        <v>18331</v>
      </c>
      <c r="G4132" s="33" t="str">
        <f t="shared" si="142"/>
        <v>경남곤양면</v>
      </c>
      <c r="H4132" s="33" t="s">
        <v>12491</v>
      </c>
    </row>
    <row r="4133" spans="1:8">
      <c r="A4133" s="33" t="s">
        <v>18332</v>
      </c>
      <c r="B4133" s="34" t="b">
        <v>1</v>
      </c>
      <c r="C4133" s="33">
        <f t="shared" si="141"/>
        <v>43</v>
      </c>
      <c r="D4133" s="33" t="s">
        <v>481</v>
      </c>
      <c r="E4133" s="33" t="s">
        <v>8398</v>
      </c>
      <c r="F4133" s="33" t="s">
        <v>18333</v>
      </c>
      <c r="G4133" s="33" t="str">
        <f t="shared" si="142"/>
        <v>경남곤명면</v>
      </c>
      <c r="H4133" s="33" t="s">
        <v>12491</v>
      </c>
    </row>
    <row r="4134" spans="1:8">
      <c r="A4134" s="33" t="s">
        <v>18334</v>
      </c>
      <c r="B4134" s="34" t="b">
        <v>1</v>
      </c>
      <c r="C4134" s="33">
        <f t="shared" si="141"/>
        <v>43</v>
      </c>
      <c r="D4134" s="33" t="s">
        <v>481</v>
      </c>
      <c r="E4134" s="33" t="s">
        <v>8398</v>
      </c>
      <c r="F4134" s="33" t="s">
        <v>18335</v>
      </c>
      <c r="G4134" s="33" t="str">
        <f t="shared" si="142"/>
        <v>경남서포면</v>
      </c>
      <c r="H4134" s="33" t="s">
        <v>12491</v>
      </c>
    </row>
    <row r="4135" spans="1:8">
      <c r="A4135" s="33" t="s">
        <v>18336</v>
      </c>
      <c r="B4135" s="34" t="b">
        <v>1</v>
      </c>
      <c r="C4135" s="33">
        <f t="shared" si="141"/>
        <v>43</v>
      </c>
      <c r="D4135" s="33" t="s">
        <v>481</v>
      </c>
      <c r="E4135" s="33" t="s">
        <v>3157</v>
      </c>
      <c r="F4135" s="33" t="s">
        <v>18061</v>
      </c>
      <c r="G4135" s="33" t="str">
        <f t="shared" si="142"/>
        <v>경남동상동</v>
      </c>
      <c r="H4135" s="33" t="s">
        <v>10781</v>
      </c>
    </row>
    <row r="4136" spans="1:8">
      <c r="A4136" s="33" t="s">
        <v>18337</v>
      </c>
      <c r="B4136" s="34" t="b">
        <v>1</v>
      </c>
      <c r="C4136" s="33">
        <f t="shared" si="141"/>
        <v>43</v>
      </c>
      <c r="D4136" s="33" t="s">
        <v>481</v>
      </c>
      <c r="E4136" s="33" t="s">
        <v>3157</v>
      </c>
      <c r="F4136" s="33" t="s">
        <v>17555</v>
      </c>
      <c r="G4136" s="33" t="str">
        <f t="shared" si="142"/>
        <v>경남서상동</v>
      </c>
      <c r="H4136" s="33" t="s">
        <v>10781</v>
      </c>
    </row>
    <row r="4137" spans="1:8">
      <c r="A4137" s="33" t="s">
        <v>18338</v>
      </c>
      <c r="B4137" s="34" t="b">
        <v>1</v>
      </c>
      <c r="C4137" s="33">
        <f t="shared" si="141"/>
        <v>43</v>
      </c>
      <c r="D4137" s="33" t="s">
        <v>481</v>
      </c>
      <c r="E4137" s="33" t="s">
        <v>3157</v>
      </c>
      <c r="F4137" s="33" t="s">
        <v>17471</v>
      </c>
      <c r="G4137" s="33" t="str">
        <f t="shared" si="142"/>
        <v>경남부원동</v>
      </c>
      <c r="H4137" s="33" t="s">
        <v>10781</v>
      </c>
    </row>
    <row r="4138" spans="1:8">
      <c r="A4138" s="33" t="s">
        <v>18339</v>
      </c>
      <c r="B4138" s="34" t="b">
        <v>1</v>
      </c>
      <c r="C4138" s="33">
        <f t="shared" si="141"/>
        <v>43</v>
      </c>
      <c r="D4138" s="33" t="s">
        <v>481</v>
      </c>
      <c r="E4138" s="33" t="s">
        <v>3157</v>
      </c>
      <c r="F4138" s="33" t="s">
        <v>15700</v>
      </c>
      <c r="G4138" s="33" t="str">
        <f t="shared" si="142"/>
        <v>경남봉황동</v>
      </c>
      <c r="H4138" s="33" t="s">
        <v>10781</v>
      </c>
    </row>
    <row r="4139" spans="1:8">
      <c r="A4139" s="33" t="s">
        <v>18340</v>
      </c>
      <c r="B4139" s="34" t="b">
        <v>1</v>
      </c>
      <c r="C4139" s="33">
        <f t="shared" si="141"/>
        <v>43</v>
      </c>
      <c r="D4139" s="33" t="s">
        <v>481</v>
      </c>
      <c r="E4139" s="33" t="s">
        <v>3157</v>
      </c>
      <c r="F4139" s="33" t="s">
        <v>13227</v>
      </c>
      <c r="G4139" s="33" t="str">
        <f t="shared" si="142"/>
        <v>경남대성동</v>
      </c>
      <c r="H4139" s="33" t="s">
        <v>10781</v>
      </c>
    </row>
    <row r="4140" spans="1:8">
      <c r="A4140" s="33" t="s">
        <v>18341</v>
      </c>
      <c r="B4140" s="34" t="b">
        <v>1</v>
      </c>
      <c r="C4140" s="33">
        <f t="shared" si="141"/>
        <v>43</v>
      </c>
      <c r="D4140" s="33" t="s">
        <v>481</v>
      </c>
      <c r="E4140" s="33" t="s">
        <v>3157</v>
      </c>
      <c r="F4140" s="33" t="s">
        <v>11383</v>
      </c>
      <c r="G4140" s="33" t="str">
        <f t="shared" si="142"/>
        <v>경남구산동</v>
      </c>
      <c r="H4140" s="33" t="s">
        <v>10781</v>
      </c>
    </row>
    <row r="4141" spans="1:8">
      <c r="A4141" s="33" t="s">
        <v>18342</v>
      </c>
      <c r="B4141" s="34" t="b">
        <v>1</v>
      </c>
      <c r="C4141" s="33">
        <f t="shared" si="141"/>
        <v>43</v>
      </c>
      <c r="D4141" s="33" t="s">
        <v>481</v>
      </c>
      <c r="E4141" s="33" t="s">
        <v>3157</v>
      </c>
      <c r="F4141" s="33" t="s">
        <v>18343</v>
      </c>
      <c r="G4141" s="33" t="str">
        <f t="shared" si="142"/>
        <v>경남삼계동</v>
      </c>
      <c r="H4141" s="33" t="s">
        <v>10781</v>
      </c>
    </row>
    <row r="4142" spans="1:8">
      <c r="A4142" s="33" t="s">
        <v>18344</v>
      </c>
      <c r="B4142" s="34" t="b">
        <v>1</v>
      </c>
      <c r="C4142" s="33">
        <f t="shared" si="141"/>
        <v>43</v>
      </c>
      <c r="D4142" s="33" t="s">
        <v>481</v>
      </c>
      <c r="E4142" s="33" t="s">
        <v>3157</v>
      </c>
      <c r="F4142" s="33" t="s">
        <v>12283</v>
      </c>
      <c r="G4142" s="33" t="str">
        <f t="shared" si="142"/>
        <v>경남내동</v>
      </c>
      <c r="H4142" s="33" t="s">
        <v>10781</v>
      </c>
    </row>
    <row r="4143" spans="1:8">
      <c r="A4143" s="33" t="s">
        <v>18345</v>
      </c>
      <c r="B4143" s="34" t="b">
        <v>1</v>
      </c>
      <c r="C4143" s="33">
        <f t="shared" si="141"/>
        <v>43</v>
      </c>
      <c r="D4143" s="33" t="s">
        <v>481</v>
      </c>
      <c r="E4143" s="33" t="s">
        <v>3157</v>
      </c>
      <c r="F4143" s="33" t="s">
        <v>17872</v>
      </c>
      <c r="G4143" s="33" t="str">
        <f t="shared" si="142"/>
        <v>경남외동</v>
      </c>
      <c r="H4143" s="33" t="s">
        <v>10781</v>
      </c>
    </row>
    <row r="4144" spans="1:8">
      <c r="A4144" s="33" t="s">
        <v>18346</v>
      </c>
      <c r="B4144" s="34" t="b">
        <v>1</v>
      </c>
      <c r="C4144" s="33">
        <f t="shared" si="141"/>
        <v>43</v>
      </c>
      <c r="D4144" s="33" t="s">
        <v>481</v>
      </c>
      <c r="E4144" s="33" t="s">
        <v>3157</v>
      </c>
      <c r="F4144" s="33" t="s">
        <v>18347</v>
      </c>
      <c r="G4144" s="33" t="str">
        <f t="shared" si="142"/>
        <v>경남흥동</v>
      </c>
      <c r="H4144" s="33" t="s">
        <v>10781</v>
      </c>
    </row>
    <row r="4145" spans="1:8">
      <c r="A4145" s="33" t="s">
        <v>18348</v>
      </c>
      <c r="B4145" s="34" t="b">
        <v>1</v>
      </c>
      <c r="C4145" s="33">
        <f t="shared" si="141"/>
        <v>43</v>
      </c>
      <c r="D4145" s="33" t="s">
        <v>481</v>
      </c>
      <c r="E4145" s="33" t="s">
        <v>3157</v>
      </c>
      <c r="F4145" s="33" t="s">
        <v>18349</v>
      </c>
      <c r="G4145" s="33" t="str">
        <f t="shared" si="142"/>
        <v>경남풍유동</v>
      </c>
      <c r="H4145" s="33" t="s">
        <v>10781</v>
      </c>
    </row>
    <row r="4146" spans="1:8">
      <c r="A4146" s="33" t="s">
        <v>18350</v>
      </c>
      <c r="B4146" s="34" t="b">
        <v>1</v>
      </c>
      <c r="C4146" s="33">
        <f t="shared" si="141"/>
        <v>43</v>
      </c>
      <c r="D4146" s="33" t="s">
        <v>481</v>
      </c>
      <c r="E4146" s="33" t="s">
        <v>3157</v>
      </c>
      <c r="F4146" s="33" t="s">
        <v>18351</v>
      </c>
      <c r="G4146" s="33" t="str">
        <f t="shared" si="142"/>
        <v>경남명법동</v>
      </c>
      <c r="H4146" s="33" t="s">
        <v>10781</v>
      </c>
    </row>
    <row r="4147" spans="1:8">
      <c r="A4147" s="33" t="s">
        <v>18352</v>
      </c>
      <c r="B4147" s="34" t="b">
        <v>1</v>
      </c>
      <c r="C4147" s="33">
        <f t="shared" si="141"/>
        <v>43</v>
      </c>
      <c r="D4147" s="33" t="s">
        <v>481</v>
      </c>
      <c r="E4147" s="33" t="s">
        <v>3157</v>
      </c>
      <c r="F4147" s="33" t="s">
        <v>14215</v>
      </c>
      <c r="G4147" s="33" t="str">
        <f t="shared" si="142"/>
        <v>경남이동</v>
      </c>
      <c r="H4147" s="33" t="s">
        <v>10781</v>
      </c>
    </row>
    <row r="4148" spans="1:8">
      <c r="A4148" s="33" t="s">
        <v>18353</v>
      </c>
      <c r="B4148" s="34" t="b">
        <v>1</v>
      </c>
      <c r="C4148" s="33">
        <f t="shared" si="141"/>
        <v>43</v>
      </c>
      <c r="D4148" s="33" t="s">
        <v>481</v>
      </c>
      <c r="E4148" s="33" t="s">
        <v>3157</v>
      </c>
      <c r="F4148" s="33" t="s">
        <v>18354</v>
      </c>
      <c r="G4148" s="33" t="str">
        <f t="shared" si="142"/>
        <v>경남화목동</v>
      </c>
      <c r="H4148" s="33" t="s">
        <v>10781</v>
      </c>
    </row>
    <row r="4149" spans="1:8">
      <c r="A4149" s="33" t="s">
        <v>18355</v>
      </c>
      <c r="B4149" s="34" t="b">
        <v>1</v>
      </c>
      <c r="C4149" s="33">
        <f t="shared" si="141"/>
        <v>43</v>
      </c>
      <c r="D4149" s="33" t="s">
        <v>481</v>
      </c>
      <c r="E4149" s="33" t="s">
        <v>3157</v>
      </c>
      <c r="F4149" s="33" t="s">
        <v>13536</v>
      </c>
      <c r="G4149" s="33" t="str">
        <f t="shared" si="142"/>
        <v>경남전하동</v>
      </c>
      <c r="H4149" s="33" t="s">
        <v>10781</v>
      </c>
    </row>
    <row r="4150" spans="1:8">
      <c r="A4150" s="33" t="s">
        <v>18356</v>
      </c>
      <c r="B4150" s="34" t="b">
        <v>1</v>
      </c>
      <c r="C4150" s="33">
        <f t="shared" si="141"/>
        <v>43</v>
      </c>
      <c r="D4150" s="33" t="s">
        <v>481</v>
      </c>
      <c r="E4150" s="33" t="s">
        <v>3157</v>
      </c>
      <c r="F4150" s="33" t="s">
        <v>18357</v>
      </c>
      <c r="G4150" s="33" t="str">
        <f t="shared" si="142"/>
        <v>경남강동</v>
      </c>
      <c r="H4150" s="33" t="s">
        <v>10781</v>
      </c>
    </row>
    <row r="4151" spans="1:8">
      <c r="A4151" s="33" t="s">
        <v>18358</v>
      </c>
      <c r="B4151" s="34" t="b">
        <v>1</v>
      </c>
      <c r="C4151" s="33">
        <f t="shared" si="141"/>
        <v>43</v>
      </c>
      <c r="D4151" s="33" t="s">
        <v>481</v>
      </c>
      <c r="E4151" s="33" t="s">
        <v>3157</v>
      </c>
      <c r="F4151" s="33" t="s">
        <v>13174</v>
      </c>
      <c r="G4151" s="33" t="str">
        <f t="shared" si="142"/>
        <v>경남삼정동</v>
      </c>
      <c r="H4151" s="33" t="s">
        <v>10781</v>
      </c>
    </row>
    <row r="4152" spans="1:8">
      <c r="A4152" s="33" t="s">
        <v>18359</v>
      </c>
      <c r="B4152" s="34" t="b">
        <v>1</v>
      </c>
      <c r="C4152" s="33">
        <f t="shared" si="141"/>
        <v>43</v>
      </c>
      <c r="D4152" s="33" t="s">
        <v>481</v>
      </c>
      <c r="E4152" s="33" t="s">
        <v>3157</v>
      </c>
      <c r="F4152" s="33" t="s">
        <v>18360</v>
      </c>
      <c r="G4152" s="33" t="str">
        <f t="shared" si="142"/>
        <v>경남어방동</v>
      </c>
      <c r="H4152" s="33" t="s">
        <v>10781</v>
      </c>
    </row>
    <row r="4153" spans="1:8">
      <c r="A4153" s="33" t="s">
        <v>18361</v>
      </c>
      <c r="B4153" s="34" t="b">
        <v>1</v>
      </c>
      <c r="C4153" s="33">
        <f t="shared" si="141"/>
        <v>43</v>
      </c>
      <c r="D4153" s="33" t="s">
        <v>481</v>
      </c>
      <c r="E4153" s="33" t="s">
        <v>3157</v>
      </c>
      <c r="F4153" s="33" t="s">
        <v>18362</v>
      </c>
      <c r="G4153" s="33" t="str">
        <f t="shared" si="142"/>
        <v>경남삼방동</v>
      </c>
      <c r="H4153" s="33" t="s">
        <v>10781</v>
      </c>
    </row>
    <row r="4154" spans="1:8">
      <c r="A4154" s="33" t="s">
        <v>18363</v>
      </c>
      <c r="B4154" s="34" t="b">
        <v>1</v>
      </c>
      <c r="C4154" s="33">
        <f t="shared" si="141"/>
        <v>43</v>
      </c>
      <c r="D4154" s="33" t="s">
        <v>481</v>
      </c>
      <c r="E4154" s="33" t="s">
        <v>3157</v>
      </c>
      <c r="F4154" s="33" t="s">
        <v>18364</v>
      </c>
      <c r="G4154" s="33" t="str">
        <f t="shared" si="142"/>
        <v>경남안동</v>
      </c>
      <c r="H4154" s="33" t="s">
        <v>10781</v>
      </c>
    </row>
    <row r="4155" spans="1:8">
      <c r="A4155" s="33" t="s">
        <v>18365</v>
      </c>
      <c r="B4155" s="34" t="b">
        <v>1</v>
      </c>
      <c r="C4155" s="33">
        <f t="shared" si="141"/>
        <v>43</v>
      </c>
      <c r="D4155" s="33" t="s">
        <v>481</v>
      </c>
      <c r="E4155" s="33" t="s">
        <v>3157</v>
      </c>
      <c r="F4155" s="33" t="s">
        <v>18366</v>
      </c>
      <c r="G4155" s="33" t="str">
        <f t="shared" si="142"/>
        <v>경남지내동</v>
      </c>
      <c r="H4155" s="33" t="s">
        <v>10781</v>
      </c>
    </row>
    <row r="4156" spans="1:8">
      <c r="A4156" s="33" t="s">
        <v>18367</v>
      </c>
      <c r="B4156" s="34" t="b">
        <v>1</v>
      </c>
      <c r="C4156" s="33">
        <f t="shared" si="141"/>
        <v>43</v>
      </c>
      <c r="D4156" s="33" t="s">
        <v>481</v>
      </c>
      <c r="E4156" s="33" t="s">
        <v>3157</v>
      </c>
      <c r="F4156" s="33" t="s">
        <v>18368</v>
      </c>
      <c r="G4156" s="33" t="str">
        <f t="shared" si="142"/>
        <v>경남불암동</v>
      </c>
      <c r="H4156" s="33" t="s">
        <v>10781</v>
      </c>
    </row>
    <row r="4157" spans="1:8">
      <c r="A4157" s="33" t="s">
        <v>18369</v>
      </c>
      <c r="B4157" s="34" t="b">
        <v>1</v>
      </c>
      <c r="C4157" s="33">
        <f t="shared" si="141"/>
        <v>43</v>
      </c>
      <c r="D4157" s="33" t="s">
        <v>481</v>
      </c>
      <c r="E4157" s="33" t="s">
        <v>3157</v>
      </c>
      <c r="F4157" s="33" t="s">
        <v>18370</v>
      </c>
      <c r="G4157" s="33" t="str">
        <f t="shared" si="142"/>
        <v>경남유하동</v>
      </c>
      <c r="H4157" s="33" t="s">
        <v>10781</v>
      </c>
    </row>
    <row r="4158" spans="1:8">
      <c r="A4158" s="33" t="s">
        <v>18371</v>
      </c>
      <c r="B4158" s="34" t="b">
        <v>1</v>
      </c>
      <c r="C4158" s="33">
        <f t="shared" si="141"/>
        <v>43</v>
      </c>
      <c r="D4158" s="33" t="s">
        <v>481</v>
      </c>
      <c r="E4158" s="33" t="s">
        <v>3157</v>
      </c>
      <c r="F4158" s="33" t="s">
        <v>15329</v>
      </c>
      <c r="G4158" s="33" t="str">
        <f t="shared" si="142"/>
        <v>경남내덕동</v>
      </c>
      <c r="H4158" s="33" t="s">
        <v>10781</v>
      </c>
    </row>
    <row r="4159" spans="1:8">
      <c r="A4159" s="33" t="s">
        <v>18372</v>
      </c>
      <c r="B4159" s="34" t="b">
        <v>1</v>
      </c>
      <c r="C4159" s="33">
        <f t="shared" si="141"/>
        <v>43</v>
      </c>
      <c r="D4159" s="33" t="s">
        <v>481</v>
      </c>
      <c r="E4159" s="33" t="s">
        <v>3157</v>
      </c>
      <c r="F4159" s="33" t="s">
        <v>12012</v>
      </c>
      <c r="G4159" s="33" t="str">
        <f t="shared" si="142"/>
        <v>경남부곡동</v>
      </c>
      <c r="H4159" s="33" t="s">
        <v>10781</v>
      </c>
    </row>
    <row r="4160" spans="1:8">
      <c r="A4160" s="33" t="s">
        <v>18373</v>
      </c>
      <c r="B4160" s="34" t="b">
        <v>1</v>
      </c>
      <c r="C4160" s="33">
        <f t="shared" si="141"/>
        <v>43</v>
      </c>
      <c r="D4160" s="33" t="s">
        <v>481</v>
      </c>
      <c r="E4160" s="33" t="s">
        <v>3157</v>
      </c>
      <c r="F4160" s="33" t="s">
        <v>18374</v>
      </c>
      <c r="G4160" s="33" t="str">
        <f t="shared" si="142"/>
        <v>경남무계동</v>
      </c>
      <c r="H4160" s="33" t="s">
        <v>10781</v>
      </c>
    </row>
    <row r="4161" spans="1:8">
      <c r="A4161" s="33" t="s">
        <v>18375</v>
      </c>
      <c r="B4161" s="34" t="b">
        <v>1</v>
      </c>
      <c r="C4161" s="33">
        <f t="shared" si="141"/>
        <v>43</v>
      </c>
      <c r="D4161" s="33" t="s">
        <v>481</v>
      </c>
      <c r="E4161" s="33" t="s">
        <v>3157</v>
      </c>
      <c r="F4161" s="33" t="s">
        <v>18376</v>
      </c>
      <c r="G4161" s="33" t="str">
        <f t="shared" si="142"/>
        <v>경남신문동</v>
      </c>
      <c r="H4161" s="33" t="s">
        <v>10781</v>
      </c>
    </row>
    <row r="4162" spans="1:8">
      <c r="A4162" s="33" t="s">
        <v>18377</v>
      </c>
      <c r="B4162" s="34" t="b">
        <v>1</v>
      </c>
      <c r="C4162" s="33">
        <f t="shared" ref="C4162:C4225" si="143">_xlfn.XLOOKUP(D4162,I:I,J:J)</f>
        <v>43</v>
      </c>
      <c r="D4162" s="33" t="s">
        <v>481</v>
      </c>
      <c r="E4162" s="33" t="s">
        <v>3157</v>
      </c>
      <c r="F4162" s="33" t="s">
        <v>18378</v>
      </c>
      <c r="G4162" s="33" t="str">
        <f t="shared" si="142"/>
        <v>경남삼문동</v>
      </c>
      <c r="H4162" s="33" t="s">
        <v>10781</v>
      </c>
    </row>
    <row r="4163" spans="1:8">
      <c r="A4163" s="33" t="s">
        <v>18379</v>
      </c>
      <c r="B4163" s="34" t="b">
        <v>1</v>
      </c>
      <c r="C4163" s="33">
        <f t="shared" si="143"/>
        <v>43</v>
      </c>
      <c r="D4163" s="33" t="s">
        <v>481</v>
      </c>
      <c r="E4163" s="33" t="s">
        <v>3157</v>
      </c>
      <c r="F4163" s="33" t="s">
        <v>18380</v>
      </c>
      <c r="G4163" s="33" t="str">
        <f t="shared" si="142"/>
        <v>경남대청동</v>
      </c>
      <c r="H4163" s="33" t="s">
        <v>10781</v>
      </c>
    </row>
    <row r="4164" spans="1:8">
      <c r="A4164" s="33" t="s">
        <v>18381</v>
      </c>
      <c r="B4164" s="34" t="b">
        <v>1</v>
      </c>
      <c r="C4164" s="33">
        <f t="shared" si="143"/>
        <v>43</v>
      </c>
      <c r="D4164" s="33" t="s">
        <v>481</v>
      </c>
      <c r="E4164" s="33" t="s">
        <v>3157</v>
      </c>
      <c r="F4164" s="33" t="s">
        <v>18382</v>
      </c>
      <c r="G4164" s="33" t="str">
        <f t="shared" si="142"/>
        <v>경남관동동</v>
      </c>
      <c r="H4164" s="33" t="s">
        <v>10781</v>
      </c>
    </row>
    <row r="4165" spans="1:8">
      <c r="A4165" s="33" t="s">
        <v>18383</v>
      </c>
      <c r="B4165" s="34" t="b">
        <v>1</v>
      </c>
      <c r="C4165" s="33">
        <f t="shared" si="143"/>
        <v>43</v>
      </c>
      <c r="D4165" s="33" t="s">
        <v>481</v>
      </c>
      <c r="E4165" s="33" t="s">
        <v>3157</v>
      </c>
      <c r="F4165" s="33" t="s">
        <v>12241</v>
      </c>
      <c r="G4165" s="33" t="str">
        <f t="shared" si="142"/>
        <v>경남율하동</v>
      </c>
      <c r="H4165" s="33" t="s">
        <v>10781</v>
      </c>
    </row>
    <row r="4166" spans="1:8">
      <c r="A4166" s="33" t="s">
        <v>18384</v>
      </c>
      <c r="B4166" s="34" t="b">
        <v>1</v>
      </c>
      <c r="C4166" s="33">
        <f t="shared" si="143"/>
        <v>43</v>
      </c>
      <c r="D4166" s="33" t="s">
        <v>481</v>
      </c>
      <c r="E4166" s="33" t="s">
        <v>3157</v>
      </c>
      <c r="F4166" s="33" t="s">
        <v>18385</v>
      </c>
      <c r="G4166" s="33" t="str">
        <f t="shared" si="142"/>
        <v>경남장유동</v>
      </c>
      <c r="H4166" s="33" t="s">
        <v>10781</v>
      </c>
    </row>
    <row r="4167" spans="1:8">
      <c r="A4167" s="33" t="s">
        <v>18386</v>
      </c>
      <c r="B4167" s="34" t="b">
        <v>1</v>
      </c>
      <c r="C4167" s="33">
        <f t="shared" si="143"/>
        <v>43</v>
      </c>
      <c r="D4167" s="33" t="s">
        <v>481</v>
      </c>
      <c r="E4167" s="33" t="s">
        <v>3157</v>
      </c>
      <c r="F4167" s="33" t="s">
        <v>18387</v>
      </c>
      <c r="G4167" s="33" t="str">
        <f t="shared" si="142"/>
        <v>경남응달동</v>
      </c>
      <c r="H4167" s="33" t="s">
        <v>10781</v>
      </c>
    </row>
    <row r="4168" spans="1:8">
      <c r="A4168" s="33" t="s">
        <v>18388</v>
      </c>
      <c r="B4168" s="34" t="b">
        <v>1</v>
      </c>
      <c r="C4168" s="33">
        <f t="shared" si="143"/>
        <v>43</v>
      </c>
      <c r="D4168" s="33" t="s">
        <v>481</v>
      </c>
      <c r="E4168" s="33" t="s">
        <v>3157</v>
      </c>
      <c r="F4168" s="33" t="s">
        <v>18389</v>
      </c>
      <c r="G4168" s="33" t="str">
        <f t="shared" si="142"/>
        <v>경남수가동</v>
      </c>
      <c r="H4168" s="33" t="s">
        <v>10781</v>
      </c>
    </row>
    <row r="4169" spans="1:8">
      <c r="A4169" s="33" t="s">
        <v>18390</v>
      </c>
      <c r="B4169" s="34" t="b">
        <v>1</v>
      </c>
      <c r="C4169" s="33">
        <f t="shared" si="143"/>
        <v>43</v>
      </c>
      <c r="D4169" s="33" t="s">
        <v>481</v>
      </c>
      <c r="E4169" s="33" t="s">
        <v>3157</v>
      </c>
      <c r="F4169" s="33" t="s">
        <v>18391</v>
      </c>
      <c r="G4169" s="33" t="str">
        <f t="shared" si="142"/>
        <v>경남진영읍</v>
      </c>
      <c r="H4169" s="33" t="s">
        <v>10781</v>
      </c>
    </row>
    <row r="4170" spans="1:8">
      <c r="A4170" s="33" t="s">
        <v>18392</v>
      </c>
      <c r="B4170" s="34" t="b">
        <v>1</v>
      </c>
      <c r="C4170" s="33">
        <f t="shared" si="143"/>
        <v>43</v>
      </c>
      <c r="D4170" s="33" t="s">
        <v>481</v>
      </c>
      <c r="E4170" s="33" t="s">
        <v>3157</v>
      </c>
      <c r="F4170" s="33" t="s">
        <v>18393</v>
      </c>
      <c r="G4170" s="33" t="str">
        <f t="shared" si="142"/>
        <v>경남주촌면</v>
      </c>
      <c r="H4170" s="33" t="s">
        <v>10781</v>
      </c>
    </row>
    <row r="4171" spans="1:8">
      <c r="A4171" s="33" t="s">
        <v>18394</v>
      </c>
      <c r="B4171" s="34" t="b">
        <v>1</v>
      </c>
      <c r="C4171" s="33">
        <f t="shared" si="143"/>
        <v>43</v>
      </c>
      <c r="D4171" s="33" t="s">
        <v>481</v>
      </c>
      <c r="E4171" s="33" t="s">
        <v>3157</v>
      </c>
      <c r="F4171" s="33" t="s">
        <v>18395</v>
      </c>
      <c r="G4171" s="33" t="str">
        <f t="shared" si="142"/>
        <v>경남진례면</v>
      </c>
      <c r="H4171" s="33" t="s">
        <v>10781</v>
      </c>
    </row>
    <row r="4172" spans="1:8">
      <c r="A4172" s="33" t="s">
        <v>18396</v>
      </c>
      <c r="B4172" s="34" t="b">
        <v>1</v>
      </c>
      <c r="C4172" s="33">
        <f t="shared" si="143"/>
        <v>43</v>
      </c>
      <c r="D4172" s="33" t="s">
        <v>481</v>
      </c>
      <c r="E4172" s="33" t="s">
        <v>3157</v>
      </c>
      <c r="F4172" s="33" t="s">
        <v>18397</v>
      </c>
      <c r="G4172" s="33" t="str">
        <f t="shared" si="142"/>
        <v>경남한림면</v>
      </c>
      <c r="H4172" s="33" t="s">
        <v>10781</v>
      </c>
    </row>
    <row r="4173" spans="1:8">
      <c r="A4173" s="33" t="s">
        <v>18398</v>
      </c>
      <c r="B4173" s="34" t="b">
        <v>1</v>
      </c>
      <c r="C4173" s="33">
        <f t="shared" si="143"/>
        <v>43</v>
      </c>
      <c r="D4173" s="33" t="s">
        <v>481</v>
      </c>
      <c r="E4173" s="33" t="s">
        <v>3157</v>
      </c>
      <c r="F4173" s="33" t="s">
        <v>18399</v>
      </c>
      <c r="G4173" s="33" t="str">
        <f t="shared" ref="G4173:G4236" si="144">D4173&amp;F4173</f>
        <v>경남생림면</v>
      </c>
      <c r="H4173" s="33" t="s">
        <v>10781</v>
      </c>
    </row>
    <row r="4174" spans="1:8">
      <c r="A4174" s="33" t="s">
        <v>18400</v>
      </c>
      <c r="B4174" s="34" t="b">
        <v>1</v>
      </c>
      <c r="C4174" s="33">
        <f t="shared" si="143"/>
        <v>43</v>
      </c>
      <c r="D4174" s="33" t="s">
        <v>481</v>
      </c>
      <c r="E4174" s="33" t="s">
        <v>3157</v>
      </c>
      <c r="F4174" s="33" t="s">
        <v>18401</v>
      </c>
      <c r="G4174" s="33" t="str">
        <f t="shared" si="144"/>
        <v>경남상동면</v>
      </c>
      <c r="H4174" s="33" t="s">
        <v>10781</v>
      </c>
    </row>
    <row r="4175" spans="1:8">
      <c r="A4175" s="33" t="s">
        <v>18402</v>
      </c>
      <c r="B4175" s="34" t="b">
        <v>1</v>
      </c>
      <c r="C4175" s="33">
        <f t="shared" si="143"/>
        <v>43</v>
      </c>
      <c r="D4175" s="33" t="s">
        <v>481</v>
      </c>
      <c r="E4175" s="33" t="s">
        <v>3157</v>
      </c>
      <c r="F4175" s="33" t="s">
        <v>16788</v>
      </c>
      <c r="G4175" s="33" t="str">
        <f t="shared" si="144"/>
        <v>경남대동면</v>
      </c>
      <c r="H4175" s="33" t="s">
        <v>10781</v>
      </c>
    </row>
    <row r="4176" spans="1:8">
      <c r="A4176" s="33" t="s">
        <v>18403</v>
      </c>
      <c r="B4176" s="34" t="b">
        <v>1</v>
      </c>
      <c r="C4176" s="33">
        <f t="shared" si="143"/>
        <v>43</v>
      </c>
      <c r="D4176" s="33" t="s">
        <v>481</v>
      </c>
      <c r="E4176" s="33" t="s">
        <v>18404</v>
      </c>
      <c r="F4176" s="33" t="s">
        <v>18405</v>
      </c>
      <c r="G4176" s="33" t="str">
        <f t="shared" si="144"/>
        <v>경남내일동</v>
      </c>
      <c r="H4176" s="33" t="s">
        <v>12491</v>
      </c>
    </row>
    <row r="4177" spans="1:8">
      <c r="A4177" s="33" t="s">
        <v>18406</v>
      </c>
      <c r="B4177" s="34" t="b">
        <v>1</v>
      </c>
      <c r="C4177" s="33">
        <f t="shared" si="143"/>
        <v>43</v>
      </c>
      <c r="D4177" s="33" t="s">
        <v>481</v>
      </c>
      <c r="E4177" s="33" t="s">
        <v>18404</v>
      </c>
      <c r="F4177" s="33" t="s">
        <v>18407</v>
      </c>
      <c r="G4177" s="33" t="str">
        <f t="shared" si="144"/>
        <v>경남내이동</v>
      </c>
      <c r="H4177" s="33" t="s">
        <v>12491</v>
      </c>
    </row>
    <row r="4178" spans="1:8">
      <c r="A4178" s="33" t="s">
        <v>18408</v>
      </c>
      <c r="B4178" s="34" t="b">
        <v>1</v>
      </c>
      <c r="C4178" s="33">
        <f t="shared" si="143"/>
        <v>43</v>
      </c>
      <c r="D4178" s="33" t="s">
        <v>481</v>
      </c>
      <c r="E4178" s="33" t="s">
        <v>18404</v>
      </c>
      <c r="F4178" s="33" t="s">
        <v>12148</v>
      </c>
      <c r="G4178" s="33" t="str">
        <f t="shared" si="144"/>
        <v>경남교동</v>
      </c>
      <c r="H4178" s="33" t="s">
        <v>12491</v>
      </c>
    </row>
    <row r="4179" spans="1:8">
      <c r="A4179" s="33" t="s">
        <v>18409</v>
      </c>
      <c r="B4179" s="34" t="b">
        <v>1</v>
      </c>
      <c r="C4179" s="33">
        <f t="shared" si="143"/>
        <v>43</v>
      </c>
      <c r="D4179" s="33" t="s">
        <v>481</v>
      </c>
      <c r="E4179" s="33" t="s">
        <v>18404</v>
      </c>
      <c r="F4179" s="33" t="s">
        <v>18378</v>
      </c>
      <c r="G4179" s="33" t="str">
        <f t="shared" si="144"/>
        <v>경남삼문동</v>
      </c>
      <c r="H4179" s="33" t="s">
        <v>12491</v>
      </c>
    </row>
    <row r="4180" spans="1:8">
      <c r="A4180" s="33" t="s">
        <v>18410</v>
      </c>
      <c r="B4180" s="34" t="b">
        <v>1</v>
      </c>
      <c r="C4180" s="33">
        <f t="shared" si="143"/>
        <v>43</v>
      </c>
      <c r="D4180" s="33" t="s">
        <v>481</v>
      </c>
      <c r="E4180" s="33" t="s">
        <v>18404</v>
      </c>
      <c r="F4180" s="33" t="s">
        <v>18411</v>
      </c>
      <c r="G4180" s="33" t="str">
        <f t="shared" si="144"/>
        <v>경남남포동</v>
      </c>
      <c r="H4180" s="33" t="s">
        <v>12491</v>
      </c>
    </row>
    <row r="4181" spans="1:8">
      <c r="A4181" s="33" t="s">
        <v>18412</v>
      </c>
      <c r="B4181" s="34" t="b">
        <v>1</v>
      </c>
      <c r="C4181" s="33">
        <f t="shared" si="143"/>
        <v>43</v>
      </c>
      <c r="D4181" s="33" t="s">
        <v>481</v>
      </c>
      <c r="E4181" s="33" t="s">
        <v>18404</v>
      </c>
      <c r="F4181" s="33" t="s">
        <v>18413</v>
      </c>
      <c r="G4181" s="33" t="str">
        <f t="shared" si="144"/>
        <v>경남용평동</v>
      </c>
      <c r="H4181" s="33" t="s">
        <v>12491</v>
      </c>
    </row>
    <row r="4182" spans="1:8">
      <c r="A4182" s="33" t="s">
        <v>18414</v>
      </c>
      <c r="B4182" s="34" t="b">
        <v>1</v>
      </c>
      <c r="C4182" s="33">
        <f t="shared" si="143"/>
        <v>43</v>
      </c>
      <c r="D4182" s="33" t="s">
        <v>481</v>
      </c>
      <c r="E4182" s="33" t="s">
        <v>18404</v>
      </c>
      <c r="F4182" s="33" t="s">
        <v>18415</v>
      </c>
      <c r="G4182" s="33" t="str">
        <f t="shared" si="144"/>
        <v>경남활성동</v>
      </c>
      <c r="H4182" s="33" t="s">
        <v>12491</v>
      </c>
    </row>
    <row r="4183" spans="1:8">
      <c r="A4183" s="33" t="s">
        <v>18416</v>
      </c>
      <c r="B4183" s="34" t="b">
        <v>1</v>
      </c>
      <c r="C4183" s="33">
        <f t="shared" si="143"/>
        <v>43</v>
      </c>
      <c r="D4183" s="33" t="s">
        <v>481</v>
      </c>
      <c r="E4183" s="33" t="s">
        <v>18404</v>
      </c>
      <c r="F4183" s="33" t="s">
        <v>16353</v>
      </c>
      <c r="G4183" s="33" t="str">
        <f t="shared" si="144"/>
        <v>경남가곡동</v>
      </c>
      <c r="H4183" s="33" t="s">
        <v>12491</v>
      </c>
    </row>
    <row r="4184" spans="1:8">
      <c r="A4184" s="33" t="s">
        <v>18417</v>
      </c>
      <c r="B4184" s="34" t="b">
        <v>1</v>
      </c>
      <c r="C4184" s="33">
        <f t="shared" si="143"/>
        <v>43</v>
      </c>
      <c r="D4184" s="33" t="s">
        <v>481</v>
      </c>
      <c r="E4184" s="33" t="s">
        <v>18404</v>
      </c>
      <c r="F4184" s="33" t="s">
        <v>18418</v>
      </c>
      <c r="G4184" s="33" t="str">
        <f t="shared" si="144"/>
        <v>경남삼랑진읍</v>
      </c>
      <c r="H4184" s="33" t="s">
        <v>12491</v>
      </c>
    </row>
    <row r="4185" spans="1:8">
      <c r="A4185" s="33" t="s">
        <v>18419</v>
      </c>
      <c r="B4185" s="34" t="b">
        <v>1</v>
      </c>
      <c r="C4185" s="33">
        <f t="shared" si="143"/>
        <v>43</v>
      </c>
      <c r="D4185" s="33" t="s">
        <v>481</v>
      </c>
      <c r="E4185" s="33" t="s">
        <v>18404</v>
      </c>
      <c r="F4185" s="33" t="s">
        <v>18420</v>
      </c>
      <c r="G4185" s="33" t="str">
        <f t="shared" si="144"/>
        <v>경남하남읍</v>
      </c>
      <c r="H4185" s="33" t="s">
        <v>12491</v>
      </c>
    </row>
    <row r="4186" spans="1:8">
      <c r="A4186" s="33" t="s">
        <v>18421</v>
      </c>
      <c r="B4186" s="34" t="b">
        <v>1</v>
      </c>
      <c r="C4186" s="33">
        <f t="shared" si="143"/>
        <v>43</v>
      </c>
      <c r="D4186" s="33" t="s">
        <v>481</v>
      </c>
      <c r="E4186" s="33" t="s">
        <v>18404</v>
      </c>
      <c r="F4186" s="33" t="s">
        <v>18422</v>
      </c>
      <c r="G4186" s="33" t="str">
        <f t="shared" si="144"/>
        <v>경남부북면</v>
      </c>
      <c r="H4186" s="33" t="s">
        <v>12491</v>
      </c>
    </row>
    <row r="4187" spans="1:8">
      <c r="A4187" s="33" t="s">
        <v>18423</v>
      </c>
      <c r="B4187" s="34" t="b">
        <v>1</v>
      </c>
      <c r="C4187" s="33">
        <f t="shared" si="143"/>
        <v>43</v>
      </c>
      <c r="D4187" s="33" t="s">
        <v>481</v>
      </c>
      <c r="E4187" s="33" t="s">
        <v>18404</v>
      </c>
      <c r="F4187" s="33" t="s">
        <v>18401</v>
      </c>
      <c r="G4187" s="33" t="str">
        <f t="shared" si="144"/>
        <v>경남상동면</v>
      </c>
      <c r="H4187" s="33" t="s">
        <v>12491</v>
      </c>
    </row>
    <row r="4188" spans="1:8">
      <c r="A4188" s="33" t="s">
        <v>18424</v>
      </c>
      <c r="B4188" s="34" t="b">
        <v>1</v>
      </c>
      <c r="C4188" s="33">
        <f t="shared" si="143"/>
        <v>43</v>
      </c>
      <c r="D4188" s="33" t="s">
        <v>481</v>
      </c>
      <c r="E4188" s="33" t="s">
        <v>18404</v>
      </c>
      <c r="F4188" s="33" t="s">
        <v>15505</v>
      </c>
      <c r="G4188" s="33" t="str">
        <f t="shared" si="144"/>
        <v>경남산외면</v>
      </c>
      <c r="H4188" s="33" t="s">
        <v>12491</v>
      </c>
    </row>
    <row r="4189" spans="1:8">
      <c r="A4189" s="33" t="s">
        <v>18425</v>
      </c>
      <c r="B4189" s="34" t="b">
        <v>1</v>
      </c>
      <c r="C4189" s="33">
        <f t="shared" si="143"/>
        <v>43</v>
      </c>
      <c r="D4189" s="33" t="s">
        <v>481</v>
      </c>
      <c r="E4189" s="33" t="s">
        <v>18404</v>
      </c>
      <c r="F4189" s="33" t="s">
        <v>17083</v>
      </c>
      <c r="G4189" s="33" t="str">
        <f t="shared" si="144"/>
        <v>경남산내면</v>
      </c>
      <c r="H4189" s="33" t="s">
        <v>12491</v>
      </c>
    </row>
    <row r="4190" spans="1:8">
      <c r="A4190" s="33" t="s">
        <v>18426</v>
      </c>
      <c r="B4190" s="34" t="b">
        <v>1</v>
      </c>
      <c r="C4190" s="33">
        <f t="shared" si="143"/>
        <v>43</v>
      </c>
      <c r="D4190" s="33" t="s">
        <v>481</v>
      </c>
      <c r="E4190" s="33" t="s">
        <v>18404</v>
      </c>
      <c r="F4190" s="33" t="s">
        <v>18427</v>
      </c>
      <c r="G4190" s="33" t="str">
        <f t="shared" si="144"/>
        <v>경남단장면</v>
      </c>
      <c r="H4190" s="33" t="s">
        <v>12491</v>
      </c>
    </row>
    <row r="4191" spans="1:8">
      <c r="A4191" s="33" t="s">
        <v>18428</v>
      </c>
      <c r="B4191" s="34" t="b">
        <v>1</v>
      </c>
      <c r="C4191" s="33">
        <f t="shared" si="143"/>
        <v>43</v>
      </c>
      <c r="D4191" s="33" t="s">
        <v>481</v>
      </c>
      <c r="E4191" s="33" t="s">
        <v>18404</v>
      </c>
      <c r="F4191" s="33" t="s">
        <v>18429</v>
      </c>
      <c r="G4191" s="33" t="str">
        <f t="shared" si="144"/>
        <v>경남상남면</v>
      </c>
      <c r="H4191" s="33" t="s">
        <v>12491</v>
      </c>
    </row>
    <row r="4192" spans="1:8">
      <c r="A4192" s="33" t="s">
        <v>18430</v>
      </c>
      <c r="B4192" s="34" t="b">
        <v>1</v>
      </c>
      <c r="C4192" s="33">
        <f t="shared" si="143"/>
        <v>43</v>
      </c>
      <c r="D4192" s="33" t="s">
        <v>481</v>
      </c>
      <c r="E4192" s="33" t="s">
        <v>18404</v>
      </c>
      <c r="F4192" s="33" t="s">
        <v>18431</v>
      </c>
      <c r="G4192" s="33" t="str">
        <f t="shared" si="144"/>
        <v>경남초동면</v>
      </c>
      <c r="H4192" s="33" t="s">
        <v>12491</v>
      </c>
    </row>
    <row r="4193" spans="1:8">
      <c r="A4193" s="33" t="s">
        <v>18432</v>
      </c>
      <c r="B4193" s="34" t="b">
        <v>1</v>
      </c>
      <c r="C4193" s="33">
        <f t="shared" si="143"/>
        <v>43</v>
      </c>
      <c r="D4193" s="33" t="s">
        <v>481</v>
      </c>
      <c r="E4193" s="33" t="s">
        <v>18404</v>
      </c>
      <c r="F4193" s="33" t="s">
        <v>18433</v>
      </c>
      <c r="G4193" s="33" t="str">
        <f t="shared" si="144"/>
        <v>경남무안면</v>
      </c>
      <c r="H4193" s="33" t="s">
        <v>12491</v>
      </c>
    </row>
    <row r="4194" spans="1:8">
      <c r="A4194" s="33" t="s">
        <v>18434</v>
      </c>
      <c r="B4194" s="34" t="b">
        <v>1</v>
      </c>
      <c r="C4194" s="33">
        <f t="shared" si="143"/>
        <v>43</v>
      </c>
      <c r="D4194" s="33" t="s">
        <v>481</v>
      </c>
      <c r="E4194" s="33" t="s">
        <v>18404</v>
      </c>
      <c r="F4194" s="33" t="s">
        <v>18435</v>
      </c>
      <c r="G4194" s="33" t="str">
        <f t="shared" si="144"/>
        <v>경남청도면</v>
      </c>
      <c r="H4194" s="33" t="s">
        <v>12491</v>
      </c>
    </row>
    <row r="4195" spans="1:8">
      <c r="A4195" s="33" t="s">
        <v>18436</v>
      </c>
      <c r="B4195" s="34" t="b">
        <v>1</v>
      </c>
      <c r="C4195" s="33">
        <f t="shared" si="143"/>
        <v>43</v>
      </c>
      <c r="D4195" s="33" t="s">
        <v>481</v>
      </c>
      <c r="E4195" s="33" t="s">
        <v>3167</v>
      </c>
      <c r="F4195" s="33" t="s">
        <v>18437</v>
      </c>
      <c r="G4195" s="33" t="str">
        <f t="shared" si="144"/>
        <v>경남능포동</v>
      </c>
      <c r="H4195" s="33" t="s">
        <v>10781</v>
      </c>
    </row>
    <row r="4196" spans="1:8">
      <c r="A4196" s="33" t="s">
        <v>18438</v>
      </c>
      <c r="B4196" s="34" t="b">
        <v>1</v>
      </c>
      <c r="C4196" s="33">
        <f t="shared" si="143"/>
        <v>43</v>
      </c>
      <c r="D4196" s="33" t="s">
        <v>481</v>
      </c>
      <c r="E4196" s="33" t="s">
        <v>3167</v>
      </c>
      <c r="F4196" s="33" t="s">
        <v>18439</v>
      </c>
      <c r="G4196" s="33" t="str">
        <f t="shared" si="144"/>
        <v>경남장승포동</v>
      </c>
      <c r="H4196" s="33" t="s">
        <v>10781</v>
      </c>
    </row>
    <row r="4197" spans="1:8">
      <c r="A4197" s="33" t="s">
        <v>18440</v>
      </c>
      <c r="B4197" s="34" t="b">
        <v>1</v>
      </c>
      <c r="C4197" s="33">
        <f t="shared" si="143"/>
        <v>43</v>
      </c>
      <c r="D4197" s="33" t="s">
        <v>481</v>
      </c>
      <c r="E4197" s="33" t="s">
        <v>3167</v>
      </c>
      <c r="F4197" s="33" t="s">
        <v>18441</v>
      </c>
      <c r="G4197" s="33" t="str">
        <f t="shared" si="144"/>
        <v>경남두모동</v>
      </c>
      <c r="H4197" s="33" t="s">
        <v>10781</v>
      </c>
    </row>
    <row r="4198" spans="1:8">
      <c r="A4198" s="33" t="s">
        <v>18442</v>
      </c>
      <c r="B4198" s="34" t="b">
        <v>1</v>
      </c>
      <c r="C4198" s="33">
        <f t="shared" si="143"/>
        <v>43</v>
      </c>
      <c r="D4198" s="33" t="s">
        <v>481</v>
      </c>
      <c r="E4198" s="33" t="s">
        <v>3167</v>
      </c>
      <c r="F4198" s="33" t="s">
        <v>14810</v>
      </c>
      <c r="G4198" s="33" t="str">
        <f t="shared" si="144"/>
        <v>경남아양동</v>
      </c>
      <c r="H4198" s="33" t="s">
        <v>10781</v>
      </c>
    </row>
    <row r="4199" spans="1:8">
      <c r="A4199" s="33" t="s">
        <v>18443</v>
      </c>
      <c r="B4199" s="34" t="b">
        <v>1</v>
      </c>
      <c r="C4199" s="33">
        <f t="shared" si="143"/>
        <v>43</v>
      </c>
      <c r="D4199" s="33" t="s">
        <v>481</v>
      </c>
      <c r="E4199" s="33" t="s">
        <v>3167</v>
      </c>
      <c r="F4199" s="33" t="s">
        <v>18444</v>
      </c>
      <c r="G4199" s="33" t="str">
        <f t="shared" si="144"/>
        <v>경남아주동</v>
      </c>
      <c r="H4199" s="33" t="s">
        <v>10781</v>
      </c>
    </row>
    <row r="4200" spans="1:8">
      <c r="A4200" s="33" t="s">
        <v>18445</v>
      </c>
      <c r="B4200" s="34" t="b">
        <v>1</v>
      </c>
      <c r="C4200" s="33">
        <f t="shared" si="143"/>
        <v>43</v>
      </c>
      <c r="D4200" s="33" t="s">
        <v>481</v>
      </c>
      <c r="E4200" s="33" t="s">
        <v>3167</v>
      </c>
      <c r="F4200" s="33" t="s">
        <v>18446</v>
      </c>
      <c r="G4200" s="33" t="str">
        <f t="shared" si="144"/>
        <v>경남옥포동</v>
      </c>
      <c r="H4200" s="33" t="s">
        <v>10781</v>
      </c>
    </row>
    <row r="4201" spans="1:8">
      <c r="A4201" s="33" t="s">
        <v>18447</v>
      </c>
      <c r="B4201" s="34" t="b">
        <v>1</v>
      </c>
      <c r="C4201" s="33">
        <f t="shared" si="143"/>
        <v>43</v>
      </c>
      <c r="D4201" s="33" t="s">
        <v>481</v>
      </c>
      <c r="E4201" s="33" t="s">
        <v>3167</v>
      </c>
      <c r="F4201" s="33" t="s">
        <v>12082</v>
      </c>
      <c r="G4201" s="33" t="str">
        <f t="shared" si="144"/>
        <v>경남덕포동</v>
      </c>
      <c r="H4201" s="33" t="s">
        <v>10781</v>
      </c>
    </row>
    <row r="4202" spans="1:8">
      <c r="A4202" s="33" t="s">
        <v>18448</v>
      </c>
      <c r="B4202" s="34" t="b">
        <v>1</v>
      </c>
      <c r="C4202" s="33">
        <f t="shared" si="143"/>
        <v>43</v>
      </c>
      <c r="D4202" s="33" t="s">
        <v>481</v>
      </c>
      <c r="E4202" s="33" t="s">
        <v>3167</v>
      </c>
      <c r="F4202" s="33" t="s">
        <v>18449</v>
      </c>
      <c r="G4202" s="33" t="str">
        <f t="shared" si="144"/>
        <v>경남장평동</v>
      </c>
      <c r="H4202" s="33" t="s">
        <v>10781</v>
      </c>
    </row>
    <row r="4203" spans="1:8">
      <c r="A4203" s="33" t="s">
        <v>18450</v>
      </c>
      <c r="B4203" s="34" t="b">
        <v>1</v>
      </c>
      <c r="C4203" s="33">
        <f t="shared" si="143"/>
        <v>43</v>
      </c>
      <c r="D4203" s="33" t="s">
        <v>481</v>
      </c>
      <c r="E4203" s="33" t="s">
        <v>3167</v>
      </c>
      <c r="F4203" s="33" t="s">
        <v>14460</v>
      </c>
      <c r="G4203" s="33" t="str">
        <f t="shared" si="144"/>
        <v>경남고현동</v>
      </c>
      <c r="H4203" s="33" t="s">
        <v>10781</v>
      </c>
    </row>
    <row r="4204" spans="1:8">
      <c r="A4204" s="33" t="s">
        <v>18451</v>
      </c>
      <c r="B4204" s="34" t="b">
        <v>1</v>
      </c>
      <c r="C4204" s="33">
        <f t="shared" si="143"/>
        <v>43</v>
      </c>
      <c r="D4204" s="33" t="s">
        <v>481</v>
      </c>
      <c r="E4204" s="33" t="s">
        <v>3167</v>
      </c>
      <c r="F4204" s="33" t="s">
        <v>18452</v>
      </c>
      <c r="G4204" s="33" t="str">
        <f t="shared" si="144"/>
        <v>경남상동동</v>
      </c>
      <c r="H4204" s="33" t="s">
        <v>10781</v>
      </c>
    </row>
    <row r="4205" spans="1:8">
      <c r="A4205" s="33" t="s">
        <v>18453</v>
      </c>
      <c r="B4205" s="34" t="b">
        <v>1</v>
      </c>
      <c r="C4205" s="33">
        <f t="shared" si="143"/>
        <v>43</v>
      </c>
      <c r="D4205" s="33" t="s">
        <v>481</v>
      </c>
      <c r="E4205" s="33" t="s">
        <v>3167</v>
      </c>
      <c r="F4205" s="33" t="s">
        <v>18454</v>
      </c>
      <c r="G4205" s="33" t="str">
        <f t="shared" si="144"/>
        <v>경남문동동</v>
      </c>
      <c r="H4205" s="33" t="s">
        <v>10781</v>
      </c>
    </row>
    <row r="4206" spans="1:8">
      <c r="A4206" s="33" t="s">
        <v>18455</v>
      </c>
      <c r="B4206" s="34" t="b">
        <v>1</v>
      </c>
      <c r="C4206" s="33">
        <f t="shared" si="143"/>
        <v>43</v>
      </c>
      <c r="D4206" s="33" t="s">
        <v>481</v>
      </c>
      <c r="E4206" s="33" t="s">
        <v>3167</v>
      </c>
      <c r="F4206" s="33" t="s">
        <v>13128</v>
      </c>
      <c r="G4206" s="33" t="str">
        <f t="shared" si="144"/>
        <v>경남삼거동</v>
      </c>
      <c r="H4206" s="33" t="s">
        <v>10781</v>
      </c>
    </row>
    <row r="4207" spans="1:8">
      <c r="A4207" s="33" t="s">
        <v>18456</v>
      </c>
      <c r="B4207" s="34" t="b">
        <v>1</v>
      </c>
      <c r="C4207" s="33">
        <f t="shared" si="143"/>
        <v>43</v>
      </c>
      <c r="D4207" s="33" t="s">
        <v>481</v>
      </c>
      <c r="E4207" s="33" t="s">
        <v>3167</v>
      </c>
      <c r="F4207" s="33" t="s">
        <v>11907</v>
      </c>
      <c r="G4207" s="33" t="str">
        <f t="shared" si="144"/>
        <v>경남양정동</v>
      </c>
      <c r="H4207" s="33" t="s">
        <v>10781</v>
      </c>
    </row>
    <row r="4208" spans="1:8">
      <c r="A4208" s="33" t="s">
        <v>18457</v>
      </c>
      <c r="B4208" s="34" t="b">
        <v>1</v>
      </c>
      <c r="C4208" s="33">
        <f t="shared" si="143"/>
        <v>43</v>
      </c>
      <c r="D4208" s="33" t="s">
        <v>481</v>
      </c>
      <c r="E4208" s="33" t="s">
        <v>3167</v>
      </c>
      <c r="F4208" s="33" t="s">
        <v>18458</v>
      </c>
      <c r="G4208" s="33" t="str">
        <f t="shared" si="144"/>
        <v>경남수월동</v>
      </c>
      <c r="H4208" s="33" t="s">
        <v>10781</v>
      </c>
    </row>
    <row r="4209" spans="1:8">
      <c r="A4209" s="33" t="s">
        <v>18459</v>
      </c>
      <c r="B4209" s="34" t="b">
        <v>1</v>
      </c>
      <c r="C4209" s="33">
        <f t="shared" si="143"/>
        <v>43</v>
      </c>
      <c r="D4209" s="33" t="s">
        <v>481</v>
      </c>
      <c r="E4209" s="33" t="s">
        <v>3167</v>
      </c>
      <c r="F4209" s="33" t="s">
        <v>18460</v>
      </c>
      <c r="G4209" s="33" t="str">
        <f t="shared" si="144"/>
        <v>경남일운면</v>
      </c>
      <c r="H4209" s="33" t="s">
        <v>10781</v>
      </c>
    </row>
    <row r="4210" spans="1:8">
      <c r="A4210" s="33" t="s">
        <v>18461</v>
      </c>
      <c r="B4210" s="34" t="b">
        <v>1</v>
      </c>
      <c r="C4210" s="33">
        <f t="shared" si="143"/>
        <v>43</v>
      </c>
      <c r="D4210" s="33" t="s">
        <v>481</v>
      </c>
      <c r="E4210" s="33" t="s">
        <v>3167</v>
      </c>
      <c r="F4210" s="33" t="s">
        <v>18462</v>
      </c>
      <c r="G4210" s="33" t="str">
        <f t="shared" si="144"/>
        <v>경남동부면</v>
      </c>
      <c r="H4210" s="33" t="s">
        <v>10781</v>
      </c>
    </row>
    <row r="4211" spans="1:8">
      <c r="A4211" s="33" t="s">
        <v>18463</v>
      </c>
      <c r="B4211" s="34" t="b">
        <v>1</v>
      </c>
      <c r="C4211" s="33">
        <f t="shared" si="143"/>
        <v>43</v>
      </c>
      <c r="D4211" s="33" t="s">
        <v>481</v>
      </c>
      <c r="E4211" s="33" t="s">
        <v>3167</v>
      </c>
      <c r="F4211" s="33" t="s">
        <v>18464</v>
      </c>
      <c r="G4211" s="33" t="str">
        <f t="shared" si="144"/>
        <v>경남남부면</v>
      </c>
      <c r="H4211" s="33" t="s">
        <v>10781</v>
      </c>
    </row>
    <row r="4212" spans="1:8">
      <c r="A4212" s="33" t="s">
        <v>18465</v>
      </c>
      <c r="B4212" s="34" t="b">
        <v>1</v>
      </c>
      <c r="C4212" s="33">
        <f t="shared" si="143"/>
        <v>43</v>
      </c>
      <c r="D4212" s="33" t="s">
        <v>481</v>
      </c>
      <c r="E4212" s="33" t="s">
        <v>3167</v>
      </c>
      <c r="F4212" s="33" t="s">
        <v>18466</v>
      </c>
      <c r="G4212" s="33" t="str">
        <f t="shared" si="144"/>
        <v>경남거제면</v>
      </c>
      <c r="H4212" s="33" t="s">
        <v>10781</v>
      </c>
    </row>
    <row r="4213" spans="1:8">
      <c r="A4213" s="33" t="s">
        <v>18467</v>
      </c>
      <c r="B4213" s="34" t="b">
        <v>1</v>
      </c>
      <c r="C4213" s="33">
        <f t="shared" si="143"/>
        <v>43</v>
      </c>
      <c r="D4213" s="33" t="s">
        <v>481</v>
      </c>
      <c r="E4213" s="33" t="s">
        <v>3167</v>
      </c>
      <c r="F4213" s="33" t="s">
        <v>18468</v>
      </c>
      <c r="G4213" s="33" t="str">
        <f t="shared" si="144"/>
        <v>경남둔덕면</v>
      </c>
      <c r="H4213" s="33" t="s">
        <v>10781</v>
      </c>
    </row>
    <row r="4214" spans="1:8">
      <c r="A4214" s="33" t="s">
        <v>18469</v>
      </c>
      <c r="B4214" s="34" t="b">
        <v>1</v>
      </c>
      <c r="C4214" s="33">
        <f t="shared" si="143"/>
        <v>43</v>
      </c>
      <c r="D4214" s="33" t="s">
        <v>481</v>
      </c>
      <c r="E4214" s="33" t="s">
        <v>3167</v>
      </c>
      <c r="F4214" s="33" t="s">
        <v>18470</v>
      </c>
      <c r="G4214" s="33" t="str">
        <f t="shared" si="144"/>
        <v>경남사등면</v>
      </c>
      <c r="H4214" s="33" t="s">
        <v>10781</v>
      </c>
    </row>
    <row r="4215" spans="1:8">
      <c r="A4215" s="33" t="s">
        <v>18471</v>
      </c>
      <c r="B4215" s="34" t="b">
        <v>1</v>
      </c>
      <c r="C4215" s="33">
        <f t="shared" si="143"/>
        <v>43</v>
      </c>
      <c r="D4215" s="33" t="s">
        <v>481</v>
      </c>
      <c r="E4215" s="33" t="s">
        <v>3167</v>
      </c>
      <c r="F4215" s="33" t="s">
        <v>18472</v>
      </c>
      <c r="G4215" s="33" t="str">
        <f t="shared" si="144"/>
        <v>경남연초면</v>
      </c>
      <c r="H4215" s="33" t="s">
        <v>10781</v>
      </c>
    </row>
    <row r="4216" spans="1:8">
      <c r="A4216" s="33" t="s">
        <v>18473</v>
      </c>
      <c r="B4216" s="34" t="b">
        <v>1</v>
      </c>
      <c r="C4216" s="33">
        <f t="shared" si="143"/>
        <v>43</v>
      </c>
      <c r="D4216" s="33" t="s">
        <v>481</v>
      </c>
      <c r="E4216" s="33" t="s">
        <v>3167</v>
      </c>
      <c r="F4216" s="33" t="s">
        <v>18474</v>
      </c>
      <c r="G4216" s="33" t="str">
        <f t="shared" si="144"/>
        <v>경남하청면</v>
      </c>
      <c r="H4216" s="33" t="s">
        <v>10781</v>
      </c>
    </row>
    <row r="4217" spans="1:8">
      <c r="A4217" s="33" t="s">
        <v>18475</v>
      </c>
      <c r="B4217" s="34" t="b">
        <v>1</v>
      </c>
      <c r="C4217" s="33">
        <f t="shared" si="143"/>
        <v>43</v>
      </c>
      <c r="D4217" s="33" t="s">
        <v>481</v>
      </c>
      <c r="E4217" s="33" t="s">
        <v>3167</v>
      </c>
      <c r="F4217" s="33" t="s">
        <v>18476</v>
      </c>
      <c r="G4217" s="33" t="str">
        <f t="shared" si="144"/>
        <v>경남장목면</v>
      </c>
      <c r="H4217" s="33" t="s">
        <v>10781</v>
      </c>
    </row>
    <row r="4218" spans="1:8">
      <c r="A4218" s="33" t="s">
        <v>18477</v>
      </c>
      <c r="B4218" s="34" t="b">
        <v>1</v>
      </c>
      <c r="C4218" s="33">
        <f t="shared" si="143"/>
        <v>43</v>
      </c>
      <c r="D4218" s="33" t="s">
        <v>481</v>
      </c>
      <c r="E4218" s="33" t="s">
        <v>3882</v>
      </c>
      <c r="F4218" s="33" t="s">
        <v>18478</v>
      </c>
      <c r="G4218" s="33" t="str">
        <f t="shared" si="144"/>
        <v>경남서창동</v>
      </c>
      <c r="H4218" s="33" t="s">
        <v>10781</v>
      </c>
    </row>
    <row r="4219" spans="1:8">
      <c r="A4219" s="33" t="s">
        <v>18479</v>
      </c>
      <c r="B4219" s="34" t="b">
        <v>1</v>
      </c>
      <c r="C4219" s="33">
        <f t="shared" si="143"/>
        <v>43</v>
      </c>
      <c r="D4219" s="33" t="s">
        <v>481</v>
      </c>
      <c r="E4219" s="33" t="s">
        <v>3882</v>
      </c>
      <c r="F4219" s="33" t="s">
        <v>18480</v>
      </c>
      <c r="G4219" s="33" t="str">
        <f t="shared" si="144"/>
        <v>경남다방동</v>
      </c>
      <c r="H4219" s="33" t="s">
        <v>10781</v>
      </c>
    </row>
    <row r="4220" spans="1:8">
      <c r="A4220" s="33" t="s">
        <v>18481</v>
      </c>
      <c r="B4220" s="34" t="b">
        <v>1</v>
      </c>
      <c r="C4220" s="33">
        <f t="shared" si="143"/>
        <v>43</v>
      </c>
      <c r="D4220" s="33" t="s">
        <v>481</v>
      </c>
      <c r="E4220" s="33" t="s">
        <v>3882</v>
      </c>
      <c r="F4220" s="33" t="s">
        <v>17171</v>
      </c>
      <c r="G4220" s="33" t="str">
        <f t="shared" si="144"/>
        <v>경남남부동</v>
      </c>
      <c r="H4220" s="33" t="s">
        <v>10781</v>
      </c>
    </row>
    <row r="4221" spans="1:8">
      <c r="A4221" s="33" t="s">
        <v>18482</v>
      </c>
      <c r="B4221" s="34" t="b">
        <v>1</v>
      </c>
      <c r="C4221" s="33">
        <f t="shared" si="143"/>
        <v>43</v>
      </c>
      <c r="D4221" s="33" t="s">
        <v>481</v>
      </c>
      <c r="E4221" s="33" t="s">
        <v>3882</v>
      </c>
      <c r="F4221" s="33" t="s">
        <v>18483</v>
      </c>
      <c r="G4221" s="33" t="str">
        <f t="shared" si="144"/>
        <v>경남중부동</v>
      </c>
      <c r="H4221" s="33" t="s">
        <v>10781</v>
      </c>
    </row>
    <row r="4222" spans="1:8">
      <c r="A4222" s="33" t="s">
        <v>18484</v>
      </c>
      <c r="B4222" s="34" t="b">
        <v>1</v>
      </c>
      <c r="C4222" s="33">
        <f t="shared" si="143"/>
        <v>43</v>
      </c>
      <c r="D4222" s="33" t="s">
        <v>481</v>
      </c>
      <c r="E4222" s="33" t="s">
        <v>3882</v>
      </c>
      <c r="F4222" s="33" t="s">
        <v>16999</v>
      </c>
      <c r="G4222" s="33" t="str">
        <f t="shared" si="144"/>
        <v>경남북부동</v>
      </c>
      <c r="H4222" s="33" t="s">
        <v>10781</v>
      </c>
    </row>
    <row r="4223" spans="1:8">
      <c r="A4223" s="33" t="s">
        <v>18485</v>
      </c>
      <c r="B4223" s="34" t="b">
        <v>1</v>
      </c>
      <c r="C4223" s="33">
        <f t="shared" si="143"/>
        <v>43</v>
      </c>
      <c r="D4223" s="33" t="s">
        <v>481</v>
      </c>
      <c r="E4223" s="33" t="s">
        <v>3882</v>
      </c>
      <c r="F4223" s="33" t="s">
        <v>17844</v>
      </c>
      <c r="G4223" s="33" t="str">
        <f t="shared" si="144"/>
        <v>경남명곡동</v>
      </c>
      <c r="H4223" s="33" t="s">
        <v>10781</v>
      </c>
    </row>
    <row r="4224" spans="1:8">
      <c r="A4224" s="33" t="s">
        <v>18486</v>
      </c>
      <c r="B4224" s="34" t="b">
        <v>1</v>
      </c>
      <c r="C4224" s="33">
        <f t="shared" si="143"/>
        <v>43</v>
      </c>
      <c r="D4224" s="33" t="s">
        <v>481</v>
      </c>
      <c r="E4224" s="33" t="s">
        <v>3882</v>
      </c>
      <c r="F4224" s="33" t="s">
        <v>12239</v>
      </c>
      <c r="G4224" s="33" t="str">
        <f t="shared" si="144"/>
        <v>경남신기동</v>
      </c>
      <c r="H4224" s="33" t="s">
        <v>10781</v>
      </c>
    </row>
    <row r="4225" spans="1:8">
      <c r="A4225" s="33" t="s">
        <v>18487</v>
      </c>
      <c r="B4225" s="34" t="b">
        <v>1</v>
      </c>
      <c r="C4225" s="33">
        <f t="shared" si="143"/>
        <v>43</v>
      </c>
      <c r="D4225" s="33" t="s">
        <v>481</v>
      </c>
      <c r="E4225" s="33" t="s">
        <v>3882</v>
      </c>
      <c r="F4225" s="33" t="s">
        <v>13472</v>
      </c>
      <c r="G4225" s="33" t="str">
        <f t="shared" si="144"/>
        <v>경남북정동</v>
      </c>
      <c r="H4225" s="33" t="s">
        <v>10781</v>
      </c>
    </row>
    <row r="4226" spans="1:8">
      <c r="A4226" s="33" t="s">
        <v>18488</v>
      </c>
      <c r="B4226" s="34" t="b">
        <v>1</v>
      </c>
      <c r="C4226" s="33">
        <f t="shared" ref="C4226:C4289" si="145">_xlfn.XLOOKUP(D4226,I:I,J:J)</f>
        <v>43</v>
      </c>
      <c r="D4226" s="33" t="s">
        <v>481</v>
      </c>
      <c r="E4226" s="33" t="s">
        <v>3882</v>
      </c>
      <c r="F4226" s="33" t="s">
        <v>13073</v>
      </c>
      <c r="G4226" s="33" t="str">
        <f t="shared" si="144"/>
        <v>경남산막동</v>
      </c>
      <c r="H4226" s="33" t="s">
        <v>10781</v>
      </c>
    </row>
    <row r="4227" spans="1:8">
      <c r="A4227" s="33" t="s">
        <v>18489</v>
      </c>
      <c r="B4227" s="34" t="b">
        <v>1</v>
      </c>
      <c r="C4227" s="33">
        <f t="shared" si="145"/>
        <v>43</v>
      </c>
      <c r="D4227" s="33" t="s">
        <v>481</v>
      </c>
      <c r="E4227" s="33" t="s">
        <v>3882</v>
      </c>
      <c r="F4227" s="33" t="s">
        <v>13548</v>
      </c>
      <c r="G4227" s="33" t="str">
        <f t="shared" si="144"/>
        <v>경남호계동</v>
      </c>
      <c r="H4227" s="33" t="s">
        <v>10781</v>
      </c>
    </row>
    <row r="4228" spans="1:8">
      <c r="A4228" s="33" t="s">
        <v>18490</v>
      </c>
      <c r="B4228" s="34" t="b">
        <v>1</v>
      </c>
      <c r="C4228" s="33">
        <f t="shared" si="145"/>
        <v>43</v>
      </c>
      <c r="D4228" s="33" t="s">
        <v>481</v>
      </c>
      <c r="E4228" s="33" t="s">
        <v>3882</v>
      </c>
      <c r="F4228" s="33" t="s">
        <v>12148</v>
      </c>
      <c r="G4228" s="33" t="str">
        <f t="shared" si="144"/>
        <v>경남교동</v>
      </c>
      <c r="H4228" s="33" t="s">
        <v>10781</v>
      </c>
    </row>
    <row r="4229" spans="1:8">
      <c r="A4229" s="33" t="s">
        <v>18491</v>
      </c>
      <c r="B4229" s="34" t="b">
        <v>1</v>
      </c>
      <c r="C4229" s="33">
        <f t="shared" si="145"/>
        <v>43</v>
      </c>
      <c r="D4229" s="33" t="s">
        <v>481</v>
      </c>
      <c r="E4229" s="33" t="s">
        <v>3882</v>
      </c>
      <c r="F4229" s="33" t="s">
        <v>18492</v>
      </c>
      <c r="G4229" s="33" t="str">
        <f t="shared" si="144"/>
        <v>경남유산동</v>
      </c>
      <c r="H4229" s="33" t="s">
        <v>10781</v>
      </c>
    </row>
    <row r="4230" spans="1:8">
      <c r="A4230" s="33" t="s">
        <v>18493</v>
      </c>
      <c r="B4230" s="34" t="b">
        <v>1</v>
      </c>
      <c r="C4230" s="33">
        <f t="shared" si="145"/>
        <v>43</v>
      </c>
      <c r="D4230" s="33" t="s">
        <v>481</v>
      </c>
      <c r="E4230" s="33" t="s">
        <v>3882</v>
      </c>
      <c r="F4230" s="33" t="s">
        <v>18494</v>
      </c>
      <c r="G4230" s="33" t="str">
        <f t="shared" si="144"/>
        <v>경남어곡동</v>
      </c>
      <c r="H4230" s="33" t="s">
        <v>10781</v>
      </c>
    </row>
    <row r="4231" spans="1:8">
      <c r="A4231" s="33" t="s">
        <v>18495</v>
      </c>
      <c r="B4231" s="34" t="b">
        <v>1</v>
      </c>
      <c r="C4231" s="33">
        <f t="shared" si="145"/>
        <v>43</v>
      </c>
      <c r="D4231" s="33" t="s">
        <v>481</v>
      </c>
      <c r="E4231" s="33" t="s">
        <v>3882</v>
      </c>
      <c r="F4231" s="33" t="s">
        <v>11948</v>
      </c>
      <c r="G4231" s="33" t="str">
        <f t="shared" si="144"/>
        <v>경남용당동</v>
      </c>
      <c r="H4231" s="33" t="s">
        <v>10781</v>
      </c>
    </row>
    <row r="4232" spans="1:8">
      <c r="A4232" s="33" t="s">
        <v>18496</v>
      </c>
      <c r="B4232" s="34" t="b">
        <v>1</v>
      </c>
      <c r="C4232" s="33">
        <f t="shared" si="145"/>
        <v>43</v>
      </c>
      <c r="D4232" s="33" t="s">
        <v>481</v>
      </c>
      <c r="E4232" s="33" t="s">
        <v>3882</v>
      </c>
      <c r="F4232" s="33" t="s">
        <v>18497</v>
      </c>
      <c r="G4232" s="33" t="str">
        <f t="shared" si="144"/>
        <v>경남삼호동</v>
      </c>
      <c r="H4232" s="33" t="s">
        <v>10781</v>
      </c>
    </row>
    <row r="4233" spans="1:8">
      <c r="A4233" s="33" t="s">
        <v>18498</v>
      </c>
      <c r="B4233" s="34" t="b">
        <v>1</v>
      </c>
      <c r="C4233" s="33">
        <f t="shared" si="145"/>
        <v>43</v>
      </c>
      <c r="D4233" s="33" t="s">
        <v>481</v>
      </c>
      <c r="E4233" s="33" t="s">
        <v>3882</v>
      </c>
      <c r="F4233" s="33" t="s">
        <v>15436</v>
      </c>
      <c r="G4233" s="33" t="str">
        <f t="shared" si="144"/>
        <v>경남명동</v>
      </c>
      <c r="H4233" s="33" t="s">
        <v>10781</v>
      </c>
    </row>
    <row r="4234" spans="1:8">
      <c r="A4234" s="33" t="s">
        <v>18499</v>
      </c>
      <c r="B4234" s="34" t="b">
        <v>1</v>
      </c>
      <c r="C4234" s="33">
        <f t="shared" si="145"/>
        <v>43</v>
      </c>
      <c r="D4234" s="33" t="s">
        <v>481</v>
      </c>
      <c r="E4234" s="33" t="s">
        <v>3882</v>
      </c>
      <c r="F4234" s="33" t="s">
        <v>18500</v>
      </c>
      <c r="G4234" s="33" t="str">
        <f t="shared" si="144"/>
        <v>경남주남동</v>
      </c>
      <c r="H4234" s="33" t="s">
        <v>10781</v>
      </c>
    </row>
    <row r="4235" spans="1:8">
      <c r="A4235" s="33" t="s">
        <v>18501</v>
      </c>
      <c r="B4235" s="34" t="b">
        <v>1</v>
      </c>
      <c r="C4235" s="33">
        <f t="shared" si="145"/>
        <v>43</v>
      </c>
      <c r="D4235" s="33" t="s">
        <v>481</v>
      </c>
      <c r="E4235" s="33" t="s">
        <v>3882</v>
      </c>
      <c r="F4235" s="33" t="s">
        <v>18502</v>
      </c>
      <c r="G4235" s="33" t="str">
        <f t="shared" si="144"/>
        <v>경남소주동</v>
      </c>
      <c r="H4235" s="33" t="s">
        <v>10781</v>
      </c>
    </row>
    <row r="4236" spans="1:8">
      <c r="A4236" s="33" t="s">
        <v>18503</v>
      </c>
      <c r="B4236" s="34" t="b">
        <v>1</v>
      </c>
      <c r="C4236" s="33">
        <f t="shared" si="145"/>
        <v>43</v>
      </c>
      <c r="D4236" s="33" t="s">
        <v>481</v>
      </c>
      <c r="E4236" s="33" t="s">
        <v>3882</v>
      </c>
      <c r="F4236" s="33" t="s">
        <v>18504</v>
      </c>
      <c r="G4236" s="33" t="str">
        <f t="shared" si="144"/>
        <v>경남주진동</v>
      </c>
      <c r="H4236" s="33" t="s">
        <v>10781</v>
      </c>
    </row>
    <row r="4237" spans="1:8">
      <c r="A4237" s="33" t="s">
        <v>18505</v>
      </c>
      <c r="B4237" s="34" t="b">
        <v>1</v>
      </c>
      <c r="C4237" s="33">
        <f t="shared" si="145"/>
        <v>43</v>
      </c>
      <c r="D4237" s="33" t="s">
        <v>481</v>
      </c>
      <c r="E4237" s="33" t="s">
        <v>3882</v>
      </c>
      <c r="F4237" s="33" t="s">
        <v>16456</v>
      </c>
      <c r="G4237" s="33" t="str">
        <f t="shared" ref="G4237:G4300" si="146">D4237&amp;F4237</f>
        <v>경남평산동</v>
      </c>
      <c r="H4237" s="33" t="s">
        <v>10781</v>
      </c>
    </row>
    <row r="4238" spans="1:8">
      <c r="A4238" s="33" t="s">
        <v>18506</v>
      </c>
      <c r="B4238" s="34" t="b">
        <v>1</v>
      </c>
      <c r="C4238" s="33">
        <f t="shared" si="145"/>
        <v>43</v>
      </c>
      <c r="D4238" s="33" t="s">
        <v>481</v>
      </c>
      <c r="E4238" s="33" t="s">
        <v>3882</v>
      </c>
      <c r="F4238" s="33" t="s">
        <v>15027</v>
      </c>
      <c r="G4238" s="33" t="str">
        <f t="shared" si="146"/>
        <v>경남덕계동</v>
      </c>
      <c r="H4238" s="33" t="s">
        <v>10781</v>
      </c>
    </row>
    <row r="4239" spans="1:8">
      <c r="A4239" s="33" t="s">
        <v>18507</v>
      </c>
      <c r="B4239" s="34" t="b">
        <v>1</v>
      </c>
      <c r="C4239" s="33">
        <f t="shared" si="145"/>
        <v>43</v>
      </c>
      <c r="D4239" s="33" t="s">
        <v>481</v>
      </c>
      <c r="E4239" s="33" t="s">
        <v>3882</v>
      </c>
      <c r="F4239" s="33" t="s">
        <v>12977</v>
      </c>
      <c r="G4239" s="33" t="str">
        <f t="shared" si="146"/>
        <v>경남매곡동</v>
      </c>
      <c r="H4239" s="33" t="s">
        <v>10781</v>
      </c>
    </row>
    <row r="4240" spans="1:8">
      <c r="A4240" s="33" t="s">
        <v>18508</v>
      </c>
      <c r="B4240" s="34" t="b">
        <v>1</v>
      </c>
      <c r="C4240" s="33">
        <f t="shared" si="145"/>
        <v>43</v>
      </c>
      <c r="D4240" s="33" t="s">
        <v>481</v>
      </c>
      <c r="E4240" s="33" t="s">
        <v>3882</v>
      </c>
      <c r="F4240" s="33" t="s">
        <v>18509</v>
      </c>
      <c r="G4240" s="33" t="str">
        <f t="shared" si="146"/>
        <v>경남물금읍</v>
      </c>
      <c r="H4240" s="33" t="s">
        <v>10781</v>
      </c>
    </row>
    <row r="4241" spans="1:8">
      <c r="A4241" s="33" t="s">
        <v>18510</v>
      </c>
      <c r="B4241" s="34" t="b">
        <v>1</v>
      </c>
      <c r="C4241" s="33">
        <f t="shared" si="145"/>
        <v>43</v>
      </c>
      <c r="D4241" s="33" t="s">
        <v>481</v>
      </c>
      <c r="E4241" s="33" t="s">
        <v>3882</v>
      </c>
      <c r="F4241" s="33" t="s">
        <v>15670</v>
      </c>
      <c r="G4241" s="33" t="str">
        <f t="shared" si="146"/>
        <v>경남동면</v>
      </c>
      <c r="H4241" s="33" t="s">
        <v>10781</v>
      </c>
    </row>
    <row r="4242" spans="1:8">
      <c r="A4242" s="33" t="s">
        <v>18511</v>
      </c>
      <c r="B4242" s="34" t="b">
        <v>1</v>
      </c>
      <c r="C4242" s="33">
        <f t="shared" si="145"/>
        <v>43</v>
      </c>
      <c r="D4242" s="33" t="s">
        <v>481</v>
      </c>
      <c r="E4242" s="33" t="s">
        <v>3882</v>
      </c>
      <c r="F4242" s="33" t="s">
        <v>18512</v>
      </c>
      <c r="G4242" s="33" t="str">
        <f t="shared" si="146"/>
        <v>경남원동면</v>
      </c>
      <c r="H4242" s="33" t="s">
        <v>10781</v>
      </c>
    </row>
    <row r="4243" spans="1:8">
      <c r="A4243" s="33" t="s">
        <v>18513</v>
      </c>
      <c r="B4243" s="34" t="b">
        <v>1</v>
      </c>
      <c r="C4243" s="33">
        <f t="shared" si="145"/>
        <v>43</v>
      </c>
      <c r="D4243" s="33" t="s">
        <v>481</v>
      </c>
      <c r="E4243" s="33" t="s">
        <v>3882</v>
      </c>
      <c r="F4243" s="33" t="s">
        <v>13613</v>
      </c>
      <c r="G4243" s="33" t="str">
        <f t="shared" si="146"/>
        <v>경남상북면</v>
      </c>
      <c r="H4243" s="33" t="s">
        <v>10781</v>
      </c>
    </row>
    <row r="4244" spans="1:8">
      <c r="A4244" s="33" t="s">
        <v>18514</v>
      </c>
      <c r="B4244" s="34" t="b">
        <v>1</v>
      </c>
      <c r="C4244" s="33">
        <f t="shared" si="145"/>
        <v>43</v>
      </c>
      <c r="D4244" s="33" t="s">
        <v>481</v>
      </c>
      <c r="E4244" s="33" t="s">
        <v>3882</v>
      </c>
      <c r="F4244" s="33" t="s">
        <v>18515</v>
      </c>
      <c r="G4244" s="33" t="str">
        <f t="shared" si="146"/>
        <v>경남하북면</v>
      </c>
      <c r="H4244" s="33" t="s">
        <v>10781</v>
      </c>
    </row>
    <row r="4245" spans="1:8">
      <c r="A4245" s="33" t="s">
        <v>18516</v>
      </c>
      <c r="B4245" s="34" t="b">
        <v>1</v>
      </c>
      <c r="C4245" s="33">
        <f t="shared" si="145"/>
        <v>43</v>
      </c>
      <c r="D4245" s="33" t="s">
        <v>481</v>
      </c>
      <c r="E4245" s="33" t="s">
        <v>18517</v>
      </c>
      <c r="F4245" s="33" t="s">
        <v>18518</v>
      </c>
      <c r="G4245" s="33" t="str">
        <f t="shared" si="146"/>
        <v>경남의령읍</v>
      </c>
      <c r="H4245" s="33" t="s">
        <v>12491</v>
      </c>
    </row>
    <row r="4246" spans="1:8">
      <c r="A4246" s="33" t="s">
        <v>18519</v>
      </c>
      <c r="B4246" s="34" t="b">
        <v>1</v>
      </c>
      <c r="C4246" s="33">
        <f t="shared" si="145"/>
        <v>43</v>
      </c>
      <c r="D4246" s="33" t="s">
        <v>481</v>
      </c>
      <c r="E4246" s="33" t="s">
        <v>18517</v>
      </c>
      <c r="F4246" s="33" t="s">
        <v>18520</v>
      </c>
      <c r="G4246" s="33" t="str">
        <f t="shared" si="146"/>
        <v>경남가례면</v>
      </c>
      <c r="H4246" s="33" t="s">
        <v>12491</v>
      </c>
    </row>
    <row r="4247" spans="1:8">
      <c r="A4247" s="33" t="s">
        <v>18521</v>
      </c>
      <c r="B4247" s="34" t="b">
        <v>1</v>
      </c>
      <c r="C4247" s="33">
        <f t="shared" si="145"/>
        <v>43</v>
      </c>
      <c r="D4247" s="33" t="s">
        <v>481</v>
      </c>
      <c r="E4247" s="33" t="s">
        <v>18517</v>
      </c>
      <c r="F4247" s="33" t="s">
        <v>18522</v>
      </c>
      <c r="G4247" s="33" t="str">
        <f t="shared" si="146"/>
        <v>경남칠곡면</v>
      </c>
      <c r="H4247" s="33" t="s">
        <v>12491</v>
      </c>
    </row>
    <row r="4248" spans="1:8">
      <c r="A4248" s="33" t="s">
        <v>18523</v>
      </c>
      <c r="B4248" s="34" t="b">
        <v>1</v>
      </c>
      <c r="C4248" s="33">
        <f t="shared" si="145"/>
        <v>43</v>
      </c>
      <c r="D4248" s="33" t="s">
        <v>481</v>
      </c>
      <c r="E4248" s="33" t="s">
        <v>18517</v>
      </c>
      <c r="F4248" s="33" t="s">
        <v>18524</v>
      </c>
      <c r="G4248" s="33" t="str">
        <f t="shared" si="146"/>
        <v>경남대의면</v>
      </c>
      <c r="H4248" s="33" t="s">
        <v>12491</v>
      </c>
    </row>
    <row r="4249" spans="1:8">
      <c r="A4249" s="33" t="s">
        <v>18525</v>
      </c>
      <c r="B4249" s="34" t="b">
        <v>1</v>
      </c>
      <c r="C4249" s="33">
        <f t="shared" si="145"/>
        <v>43</v>
      </c>
      <c r="D4249" s="33" t="s">
        <v>481</v>
      </c>
      <c r="E4249" s="33" t="s">
        <v>18517</v>
      </c>
      <c r="F4249" s="33" t="s">
        <v>16341</v>
      </c>
      <c r="G4249" s="33" t="str">
        <f t="shared" si="146"/>
        <v>경남화정면</v>
      </c>
      <c r="H4249" s="33" t="s">
        <v>12491</v>
      </c>
    </row>
    <row r="4250" spans="1:8">
      <c r="A4250" s="33" t="s">
        <v>18526</v>
      </c>
      <c r="B4250" s="34" t="b">
        <v>1</v>
      </c>
      <c r="C4250" s="33">
        <f t="shared" si="145"/>
        <v>43</v>
      </c>
      <c r="D4250" s="33" t="s">
        <v>481</v>
      </c>
      <c r="E4250" s="33" t="s">
        <v>18517</v>
      </c>
      <c r="F4250" s="33" t="s">
        <v>18527</v>
      </c>
      <c r="G4250" s="33" t="str">
        <f t="shared" si="146"/>
        <v>경남용덕면</v>
      </c>
      <c r="H4250" s="33" t="s">
        <v>12491</v>
      </c>
    </row>
    <row r="4251" spans="1:8">
      <c r="A4251" s="33" t="s">
        <v>18528</v>
      </c>
      <c r="B4251" s="34" t="b">
        <v>1</v>
      </c>
      <c r="C4251" s="33">
        <f t="shared" si="145"/>
        <v>43</v>
      </c>
      <c r="D4251" s="33" t="s">
        <v>481</v>
      </c>
      <c r="E4251" s="33" t="s">
        <v>18517</v>
      </c>
      <c r="F4251" s="33" t="s">
        <v>18529</v>
      </c>
      <c r="G4251" s="33" t="str">
        <f t="shared" si="146"/>
        <v>경남정곡면</v>
      </c>
      <c r="H4251" s="33" t="s">
        <v>12491</v>
      </c>
    </row>
    <row r="4252" spans="1:8">
      <c r="A4252" s="33" t="s">
        <v>18530</v>
      </c>
      <c r="B4252" s="34" t="b">
        <v>1</v>
      </c>
      <c r="C4252" s="33">
        <f t="shared" si="145"/>
        <v>43</v>
      </c>
      <c r="D4252" s="33" t="s">
        <v>481</v>
      </c>
      <c r="E4252" s="33" t="s">
        <v>18517</v>
      </c>
      <c r="F4252" s="33" t="s">
        <v>18531</v>
      </c>
      <c r="G4252" s="33" t="str">
        <f t="shared" si="146"/>
        <v>경남지정면</v>
      </c>
      <c r="H4252" s="33" t="s">
        <v>12491</v>
      </c>
    </row>
    <row r="4253" spans="1:8">
      <c r="A4253" s="33" t="s">
        <v>18532</v>
      </c>
      <c r="B4253" s="34" t="b">
        <v>1</v>
      </c>
      <c r="C4253" s="33">
        <f t="shared" si="145"/>
        <v>43</v>
      </c>
      <c r="D4253" s="33" t="s">
        <v>481</v>
      </c>
      <c r="E4253" s="33" t="s">
        <v>18517</v>
      </c>
      <c r="F4253" s="33" t="s">
        <v>18533</v>
      </c>
      <c r="G4253" s="33" t="str">
        <f t="shared" si="146"/>
        <v>경남낙서면</v>
      </c>
      <c r="H4253" s="33" t="s">
        <v>12491</v>
      </c>
    </row>
    <row r="4254" spans="1:8">
      <c r="A4254" s="33" t="s">
        <v>18534</v>
      </c>
      <c r="B4254" s="34" t="b">
        <v>1</v>
      </c>
      <c r="C4254" s="33">
        <f t="shared" si="145"/>
        <v>43</v>
      </c>
      <c r="D4254" s="33" t="s">
        <v>481</v>
      </c>
      <c r="E4254" s="33" t="s">
        <v>18517</v>
      </c>
      <c r="F4254" s="33" t="s">
        <v>18535</v>
      </c>
      <c r="G4254" s="33" t="str">
        <f t="shared" si="146"/>
        <v>경남부림면</v>
      </c>
      <c r="H4254" s="33" t="s">
        <v>12491</v>
      </c>
    </row>
    <row r="4255" spans="1:8">
      <c r="A4255" s="33" t="s">
        <v>18536</v>
      </c>
      <c r="B4255" s="34" t="b">
        <v>1</v>
      </c>
      <c r="C4255" s="33">
        <f t="shared" si="145"/>
        <v>43</v>
      </c>
      <c r="D4255" s="33" t="s">
        <v>481</v>
      </c>
      <c r="E4255" s="33" t="s">
        <v>18517</v>
      </c>
      <c r="F4255" s="33" t="s">
        <v>18537</v>
      </c>
      <c r="G4255" s="33" t="str">
        <f t="shared" si="146"/>
        <v>경남봉수면</v>
      </c>
      <c r="H4255" s="33" t="s">
        <v>12491</v>
      </c>
    </row>
    <row r="4256" spans="1:8">
      <c r="A4256" s="33" t="s">
        <v>18538</v>
      </c>
      <c r="B4256" s="34" t="b">
        <v>1</v>
      </c>
      <c r="C4256" s="33">
        <f t="shared" si="145"/>
        <v>43</v>
      </c>
      <c r="D4256" s="33" t="s">
        <v>481</v>
      </c>
      <c r="E4256" s="33" t="s">
        <v>18517</v>
      </c>
      <c r="F4256" s="33" t="s">
        <v>18539</v>
      </c>
      <c r="G4256" s="33" t="str">
        <f t="shared" si="146"/>
        <v>경남궁류면</v>
      </c>
      <c r="H4256" s="33" t="s">
        <v>12491</v>
      </c>
    </row>
    <row r="4257" spans="1:8">
      <c r="A4257" s="33" t="s">
        <v>18540</v>
      </c>
      <c r="B4257" s="34" t="b">
        <v>1</v>
      </c>
      <c r="C4257" s="33">
        <f t="shared" si="145"/>
        <v>43</v>
      </c>
      <c r="D4257" s="33" t="s">
        <v>481</v>
      </c>
      <c r="E4257" s="33" t="s">
        <v>18517</v>
      </c>
      <c r="F4257" s="33" t="s">
        <v>18541</v>
      </c>
      <c r="G4257" s="33" t="str">
        <f t="shared" si="146"/>
        <v>경남유곡면</v>
      </c>
      <c r="H4257" s="33" t="s">
        <v>12491</v>
      </c>
    </row>
    <row r="4258" spans="1:8">
      <c r="A4258" s="33" t="s">
        <v>18542</v>
      </c>
      <c r="B4258" s="34" t="b">
        <v>1</v>
      </c>
      <c r="C4258" s="33">
        <f t="shared" si="145"/>
        <v>43</v>
      </c>
      <c r="D4258" s="33" t="s">
        <v>481</v>
      </c>
      <c r="E4258" s="33" t="s">
        <v>18543</v>
      </c>
      <c r="F4258" s="33" t="s">
        <v>18544</v>
      </c>
      <c r="G4258" s="33" t="str">
        <f t="shared" si="146"/>
        <v>경남가야읍</v>
      </c>
      <c r="H4258" s="33" t="s">
        <v>12491</v>
      </c>
    </row>
    <row r="4259" spans="1:8">
      <c r="A4259" s="33" t="s">
        <v>18545</v>
      </c>
      <c r="B4259" s="34" t="b">
        <v>1</v>
      </c>
      <c r="C4259" s="33">
        <f t="shared" si="145"/>
        <v>43</v>
      </c>
      <c r="D4259" s="33" t="s">
        <v>481</v>
      </c>
      <c r="E4259" s="33" t="s">
        <v>18543</v>
      </c>
      <c r="F4259" s="33" t="s">
        <v>18546</v>
      </c>
      <c r="G4259" s="33" t="str">
        <f t="shared" si="146"/>
        <v>경남칠원읍</v>
      </c>
      <c r="H4259" s="33" t="s">
        <v>12491</v>
      </c>
    </row>
    <row r="4260" spans="1:8">
      <c r="A4260" s="33" t="s">
        <v>18547</v>
      </c>
      <c r="B4260" s="34" t="b">
        <v>1</v>
      </c>
      <c r="C4260" s="33">
        <f t="shared" si="145"/>
        <v>43</v>
      </c>
      <c r="D4260" s="33" t="s">
        <v>481</v>
      </c>
      <c r="E4260" s="33" t="s">
        <v>18543</v>
      </c>
      <c r="F4260" s="33" t="s">
        <v>18548</v>
      </c>
      <c r="G4260" s="33" t="str">
        <f t="shared" si="146"/>
        <v>경남함안면</v>
      </c>
      <c r="H4260" s="33" t="s">
        <v>12491</v>
      </c>
    </row>
    <row r="4261" spans="1:8">
      <c r="A4261" s="33" t="s">
        <v>18549</v>
      </c>
      <c r="B4261" s="34" t="b">
        <v>1</v>
      </c>
      <c r="C4261" s="33">
        <f t="shared" si="145"/>
        <v>43</v>
      </c>
      <c r="D4261" s="33" t="s">
        <v>481</v>
      </c>
      <c r="E4261" s="33" t="s">
        <v>18543</v>
      </c>
      <c r="F4261" s="33" t="s">
        <v>15523</v>
      </c>
      <c r="G4261" s="33" t="str">
        <f t="shared" si="146"/>
        <v>경남군북면</v>
      </c>
      <c r="H4261" s="33" t="s">
        <v>12491</v>
      </c>
    </row>
    <row r="4262" spans="1:8">
      <c r="A4262" s="33" t="s">
        <v>18550</v>
      </c>
      <c r="B4262" s="34" t="b">
        <v>1</v>
      </c>
      <c r="C4262" s="33">
        <f t="shared" si="145"/>
        <v>43</v>
      </c>
      <c r="D4262" s="33" t="s">
        <v>481</v>
      </c>
      <c r="E4262" s="33" t="s">
        <v>18543</v>
      </c>
      <c r="F4262" s="33" t="s">
        <v>18551</v>
      </c>
      <c r="G4262" s="33" t="str">
        <f t="shared" si="146"/>
        <v>경남법수면</v>
      </c>
      <c r="H4262" s="33" t="s">
        <v>12491</v>
      </c>
    </row>
    <row r="4263" spans="1:8">
      <c r="A4263" s="33" t="s">
        <v>18552</v>
      </c>
      <c r="B4263" s="34" t="b">
        <v>1</v>
      </c>
      <c r="C4263" s="33">
        <f t="shared" si="145"/>
        <v>43</v>
      </c>
      <c r="D4263" s="33" t="s">
        <v>481</v>
      </c>
      <c r="E4263" s="33" t="s">
        <v>18543</v>
      </c>
      <c r="F4263" s="33" t="s">
        <v>17864</v>
      </c>
      <c r="G4263" s="33" t="str">
        <f t="shared" si="146"/>
        <v>경남대산면</v>
      </c>
      <c r="H4263" s="33" t="s">
        <v>12491</v>
      </c>
    </row>
    <row r="4264" spans="1:8">
      <c r="A4264" s="33" t="s">
        <v>18553</v>
      </c>
      <c r="B4264" s="34" t="b">
        <v>1</v>
      </c>
      <c r="C4264" s="33">
        <f t="shared" si="145"/>
        <v>43</v>
      </c>
      <c r="D4264" s="33" t="s">
        <v>481</v>
      </c>
      <c r="E4264" s="33" t="s">
        <v>18543</v>
      </c>
      <c r="F4264" s="33" t="s">
        <v>18554</v>
      </c>
      <c r="G4264" s="33" t="str">
        <f t="shared" si="146"/>
        <v>경남칠서면</v>
      </c>
      <c r="H4264" s="33" t="s">
        <v>12491</v>
      </c>
    </row>
    <row r="4265" spans="1:8">
      <c r="A4265" s="33" t="s">
        <v>18555</v>
      </c>
      <c r="B4265" s="34" t="b">
        <v>1</v>
      </c>
      <c r="C4265" s="33">
        <f t="shared" si="145"/>
        <v>43</v>
      </c>
      <c r="D4265" s="33" t="s">
        <v>481</v>
      </c>
      <c r="E4265" s="33" t="s">
        <v>18543</v>
      </c>
      <c r="F4265" s="33" t="s">
        <v>18556</v>
      </c>
      <c r="G4265" s="33" t="str">
        <f t="shared" si="146"/>
        <v>경남칠북면</v>
      </c>
      <c r="H4265" s="33" t="s">
        <v>12491</v>
      </c>
    </row>
    <row r="4266" spans="1:8">
      <c r="A4266" s="33" t="s">
        <v>18557</v>
      </c>
      <c r="B4266" s="34" t="b">
        <v>1</v>
      </c>
      <c r="C4266" s="33">
        <f t="shared" si="145"/>
        <v>43</v>
      </c>
      <c r="D4266" s="33" t="s">
        <v>481</v>
      </c>
      <c r="E4266" s="33" t="s">
        <v>18543</v>
      </c>
      <c r="F4266" s="33" t="s">
        <v>18558</v>
      </c>
      <c r="G4266" s="33" t="str">
        <f t="shared" si="146"/>
        <v>경남산인면</v>
      </c>
      <c r="H4266" s="33" t="s">
        <v>12491</v>
      </c>
    </row>
    <row r="4267" spans="1:8">
      <c r="A4267" s="33" t="s">
        <v>18559</v>
      </c>
      <c r="B4267" s="34" t="b">
        <v>1</v>
      </c>
      <c r="C4267" s="33">
        <f t="shared" si="145"/>
        <v>43</v>
      </c>
      <c r="D4267" s="33" t="s">
        <v>481</v>
      </c>
      <c r="E4267" s="33" t="s">
        <v>18543</v>
      </c>
      <c r="F4267" s="33" t="s">
        <v>18560</v>
      </c>
      <c r="G4267" s="33" t="str">
        <f t="shared" si="146"/>
        <v>경남여항면</v>
      </c>
      <c r="H4267" s="33" t="s">
        <v>12491</v>
      </c>
    </row>
    <row r="4268" spans="1:8">
      <c r="A4268" s="33" t="s">
        <v>18561</v>
      </c>
      <c r="B4268" s="34" t="b">
        <v>1</v>
      </c>
      <c r="C4268" s="33">
        <f t="shared" si="145"/>
        <v>43</v>
      </c>
      <c r="D4268" s="33" t="s">
        <v>481</v>
      </c>
      <c r="E4268" s="33" t="s">
        <v>18562</v>
      </c>
      <c r="F4268" s="33" t="s">
        <v>18563</v>
      </c>
      <c r="G4268" s="33" t="str">
        <f t="shared" si="146"/>
        <v>경남창녕읍</v>
      </c>
      <c r="H4268" s="33" t="s">
        <v>12491</v>
      </c>
    </row>
    <row r="4269" spans="1:8">
      <c r="A4269" s="33" t="s">
        <v>18564</v>
      </c>
      <c r="B4269" s="34" t="b">
        <v>1</v>
      </c>
      <c r="C4269" s="33">
        <f t="shared" si="145"/>
        <v>43</v>
      </c>
      <c r="D4269" s="33" t="s">
        <v>481</v>
      </c>
      <c r="E4269" s="33" t="s">
        <v>18562</v>
      </c>
      <c r="F4269" s="33" t="s">
        <v>18565</v>
      </c>
      <c r="G4269" s="33" t="str">
        <f t="shared" si="146"/>
        <v>경남남지읍</v>
      </c>
      <c r="H4269" s="33" t="s">
        <v>12491</v>
      </c>
    </row>
    <row r="4270" spans="1:8">
      <c r="A4270" s="33" t="s">
        <v>18566</v>
      </c>
      <c r="B4270" s="34" t="b">
        <v>1</v>
      </c>
      <c r="C4270" s="33">
        <f t="shared" si="145"/>
        <v>43</v>
      </c>
      <c r="D4270" s="33" t="s">
        <v>481</v>
      </c>
      <c r="E4270" s="33" t="s">
        <v>18562</v>
      </c>
      <c r="F4270" s="33" t="s">
        <v>18567</v>
      </c>
      <c r="G4270" s="33" t="str">
        <f t="shared" si="146"/>
        <v>경남고암면</v>
      </c>
      <c r="H4270" s="33" t="s">
        <v>12491</v>
      </c>
    </row>
    <row r="4271" spans="1:8">
      <c r="A4271" s="33" t="s">
        <v>18568</v>
      </c>
      <c r="B4271" s="34" t="b">
        <v>1</v>
      </c>
      <c r="C4271" s="33">
        <f t="shared" si="145"/>
        <v>43</v>
      </c>
      <c r="D4271" s="33" t="s">
        <v>481</v>
      </c>
      <c r="E4271" s="33" t="s">
        <v>18562</v>
      </c>
      <c r="F4271" s="33" t="s">
        <v>17714</v>
      </c>
      <c r="G4271" s="33" t="str">
        <f t="shared" si="146"/>
        <v>경남성산면</v>
      </c>
      <c r="H4271" s="33" t="s">
        <v>12491</v>
      </c>
    </row>
    <row r="4272" spans="1:8">
      <c r="A4272" s="33" t="s">
        <v>18569</v>
      </c>
      <c r="B4272" s="34" t="b">
        <v>1</v>
      </c>
      <c r="C4272" s="33">
        <f t="shared" si="145"/>
        <v>43</v>
      </c>
      <c r="D4272" s="33" t="s">
        <v>481</v>
      </c>
      <c r="E4272" s="33" t="s">
        <v>18562</v>
      </c>
      <c r="F4272" s="33" t="s">
        <v>18570</v>
      </c>
      <c r="G4272" s="33" t="str">
        <f t="shared" si="146"/>
        <v>경남대합면</v>
      </c>
      <c r="H4272" s="33" t="s">
        <v>12491</v>
      </c>
    </row>
    <row r="4273" spans="1:8">
      <c r="A4273" s="33" t="s">
        <v>18571</v>
      </c>
      <c r="B4273" s="34" t="b">
        <v>1</v>
      </c>
      <c r="C4273" s="33">
        <f t="shared" si="145"/>
        <v>43</v>
      </c>
      <c r="D4273" s="33" t="s">
        <v>481</v>
      </c>
      <c r="E4273" s="33" t="s">
        <v>18562</v>
      </c>
      <c r="F4273" s="33" t="s">
        <v>18572</v>
      </c>
      <c r="G4273" s="33" t="str">
        <f t="shared" si="146"/>
        <v>경남이방면</v>
      </c>
      <c r="H4273" s="33" t="s">
        <v>12491</v>
      </c>
    </row>
    <row r="4274" spans="1:8">
      <c r="A4274" s="33" t="s">
        <v>18573</v>
      </c>
      <c r="B4274" s="34" t="b">
        <v>1</v>
      </c>
      <c r="C4274" s="33">
        <f t="shared" si="145"/>
        <v>43</v>
      </c>
      <c r="D4274" s="33" t="s">
        <v>481</v>
      </c>
      <c r="E4274" s="33" t="s">
        <v>18562</v>
      </c>
      <c r="F4274" s="33" t="s">
        <v>18574</v>
      </c>
      <c r="G4274" s="33" t="str">
        <f t="shared" si="146"/>
        <v>경남유어면</v>
      </c>
      <c r="H4274" s="33" t="s">
        <v>12491</v>
      </c>
    </row>
    <row r="4275" spans="1:8">
      <c r="A4275" s="33" t="s">
        <v>18575</v>
      </c>
      <c r="B4275" s="34" t="b">
        <v>1</v>
      </c>
      <c r="C4275" s="33">
        <f t="shared" si="145"/>
        <v>43</v>
      </c>
      <c r="D4275" s="33" t="s">
        <v>481</v>
      </c>
      <c r="E4275" s="33" t="s">
        <v>18562</v>
      </c>
      <c r="F4275" s="33" t="s">
        <v>18576</v>
      </c>
      <c r="G4275" s="33" t="str">
        <f t="shared" si="146"/>
        <v>경남대지면</v>
      </c>
      <c r="H4275" s="33" t="s">
        <v>12491</v>
      </c>
    </row>
    <row r="4276" spans="1:8">
      <c r="A4276" s="33" t="s">
        <v>18577</v>
      </c>
      <c r="B4276" s="34" t="b">
        <v>1</v>
      </c>
      <c r="C4276" s="33">
        <f t="shared" si="145"/>
        <v>43</v>
      </c>
      <c r="D4276" s="33" t="s">
        <v>481</v>
      </c>
      <c r="E4276" s="33" t="s">
        <v>18562</v>
      </c>
      <c r="F4276" s="33" t="s">
        <v>18578</v>
      </c>
      <c r="G4276" s="33" t="str">
        <f t="shared" si="146"/>
        <v>경남계성면</v>
      </c>
      <c r="H4276" s="33" t="s">
        <v>12491</v>
      </c>
    </row>
    <row r="4277" spans="1:8">
      <c r="A4277" s="33" t="s">
        <v>18579</v>
      </c>
      <c r="B4277" s="34" t="b">
        <v>1</v>
      </c>
      <c r="C4277" s="33">
        <f t="shared" si="145"/>
        <v>43</v>
      </c>
      <c r="D4277" s="33" t="s">
        <v>481</v>
      </c>
      <c r="E4277" s="33" t="s">
        <v>18562</v>
      </c>
      <c r="F4277" s="33" t="s">
        <v>18580</v>
      </c>
      <c r="G4277" s="33" t="str">
        <f t="shared" si="146"/>
        <v>경남영산면</v>
      </c>
      <c r="H4277" s="33" t="s">
        <v>12491</v>
      </c>
    </row>
    <row r="4278" spans="1:8">
      <c r="A4278" s="33" t="s">
        <v>18581</v>
      </c>
      <c r="B4278" s="34" t="b">
        <v>1</v>
      </c>
      <c r="C4278" s="33">
        <f t="shared" si="145"/>
        <v>43</v>
      </c>
      <c r="D4278" s="33" t="s">
        <v>481</v>
      </c>
      <c r="E4278" s="33" t="s">
        <v>18562</v>
      </c>
      <c r="F4278" s="33" t="s">
        <v>18582</v>
      </c>
      <c r="G4278" s="33" t="str">
        <f t="shared" si="146"/>
        <v>경남장마면</v>
      </c>
      <c r="H4278" s="33" t="s">
        <v>12491</v>
      </c>
    </row>
    <row r="4279" spans="1:8">
      <c r="A4279" s="33" t="s">
        <v>18583</v>
      </c>
      <c r="B4279" s="34" t="b">
        <v>1</v>
      </c>
      <c r="C4279" s="33">
        <f t="shared" si="145"/>
        <v>43</v>
      </c>
      <c r="D4279" s="33" t="s">
        <v>481</v>
      </c>
      <c r="E4279" s="33" t="s">
        <v>18562</v>
      </c>
      <c r="F4279" s="33" t="s">
        <v>18584</v>
      </c>
      <c r="G4279" s="33" t="str">
        <f t="shared" si="146"/>
        <v>경남도천면</v>
      </c>
      <c r="H4279" s="33" t="s">
        <v>12491</v>
      </c>
    </row>
    <row r="4280" spans="1:8">
      <c r="A4280" s="33" t="s">
        <v>18585</v>
      </c>
      <c r="B4280" s="34" t="b">
        <v>1</v>
      </c>
      <c r="C4280" s="33">
        <f t="shared" si="145"/>
        <v>43</v>
      </c>
      <c r="D4280" s="33" t="s">
        <v>481</v>
      </c>
      <c r="E4280" s="33" t="s">
        <v>18562</v>
      </c>
      <c r="F4280" s="33" t="s">
        <v>18586</v>
      </c>
      <c r="G4280" s="33" t="str">
        <f t="shared" si="146"/>
        <v>경남길곡면</v>
      </c>
      <c r="H4280" s="33" t="s">
        <v>12491</v>
      </c>
    </row>
    <row r="4281" spans="1:8">
      <c r="A4281" s="33" t="s">
        <v>18587</v>
      </c>
      <c r="B4281" s="34" t="b">
        <v>1</v>
      </c>
      <c r="C4281" s="33">
        <f t="shared" si="145"/>
        <v>43</v>
      </c>
      <c r="D4281" s="33" t="s">
        <v>481</v>
      </c>
      <c r="E4281" s="33" t="s">
        <v>18562</v>
      </c>
      <c r="F4281" s="33" t="s">
        <v>18588</v>
      </c>
      <c r="G4281" s="33" t="str">
        <f t="shared" si="146"/>
        <v>경남부곡면</v>
      </c>
      <c r="H4281" s="33" t="s">
        <v>12491</v>
      </c>
    </row>
    <row r="4282" spans="1:8">
      <c r="A4282" s="33" t="s">
        <v>18589</v>
      </c>
      <c r="B4282" s="34" t="b">
        <v>1</v>
      </c>
      <c r="C4282" s="33">
        <f t="shared" si="145"/>
        <v>43</v>
      </c>
      <c r="D4282" s="33" t="s">
        <v>481</v>
      </c>
      <c r="E4282" s="33" t="s">
        <v>18590</v>
      </c>
      <c r="F4282" s="33" t="s">
        <v>18591</v>
      </c>
      <c r="G4282" s="33" t="str">
        <f t="shared" si="146"/>
        <v>경남고성읍</v>
      </c>
      <c r="H4282" s="33" t="s">
        <v>12491</v>
      </c>
    </row>
    <row r="4283" spans="1:8">
      <c r="A4283" s="33" t="s">
        <v>18592</v>
      </c>
      <c r="B4283" s="34" t="b">
        <v>1</v>
      </c>
      <c r="C4283" s="33">
        <f t="shared" si="145"/>
        <v>43</v>
      </c>
      <c r="D4283" s="33" t="s">
        <v>481</v>
      </c>
      <c r="E4283" s="33" t="s">
        <v>18590</v>
      </c>
      <c r="F4283" s="33" t="s">
        <v>12777</v>
      </c>
      <c r="G4283" s="33" t="str">
        <f t="shared" si="146"/>
        <v>경남삼산면</v>
      </c>
      <c r="H4283" s="33" t="s">
        <v>12491</v>
      </c>
    </row>
    <row r="4284" spans="1:8">
      <c r="A4284" s="33" t="s">
        <v>18593</v>
      </c>
      <c r="B4284" s="34" t="b">
        <v>1</v>
      </c>
      <c r="C4284" s="33">
        <f t="shared" si="145"/>
        <v>43</v>
      </c>
      <c r="D4284" s="33" t="s">
        <v>481</v>
      </c>
      <c r="E4284" s="33" t="s">
        <v>18590</v>
      </c>
      <c r="F4284" s="33" t="s">
        <v>18594</v>
      </c>
      <c r="G4284" s="33" t="str">
        <f t="shared" si="146"/>
        <v>경남하일면</v>
      </c>
      <c r="H4284" s="33" t="s">
        <v>12491</v>
      </c>
    </row>
    <row r="4285" spans="1:8">
      <c r="A4285" s="33" t="s">
        <v>18595</v>
      </c>
      <c r="B4285" s="34" t="b">
        <v>1</v>
      </c>
      <c r="C4285" s="33">
        <f t="shared" si="145"/>
        <v>43</v>
      </c>
      <c r="D4285" s="33" t="s">
        <v>481</v>
      </c>
      <c r="E4285" s="33" t="s">
        <v>18590</v>
      </c>
      <c r="F4285" s="33" t="s">
        <v>18596</v>
      </c>
      <c r="G4285" s="33" t="str">
        <f t="shared" si="146"/>
        <v>경남하이면</v>
      </c>
      <c r="H4285" s="33" t="s">
        <v>12491</v>
      </c>
    </row>
    <row r="4286" spans="1:8">
      <c r="A4286" s="33" t="s">
        <v>18597</v>
      </c>
      <c r="B4286" s="34" t="b">
        <v>1</v>
      </c>
      <c r="C4286" s="33">
        <f t="shared" si="145"/>
        <v>43</v>
      </c>
      <c r="D4286" s="33" t="s">
        <v>481</v>
      </c>
      <c r="E4286" s="33" t="s">
        <v>18590</v>
      </c>
      <c r="F4286" s="33" t="s">
        <v>18598</v>
      </c>
      <c r="G4286" s="33" t="str">
        <f t="shared" si="146"/>
        <v>경남상리면</v>
      </c>
      <c r="H4286" s="33" t="s">
        <v>12491</v>
      </c>
    </row>
    <row r="4287" spans="1:8">
      <c r="A4287" s="33" t="s">
        <v>18599</v>
      </c>
      <c r="B4287" s="34" t="b">
        <v>1</v>
      </c>
      <c r="C4287" s="33">
        <f t="shared" si="145"/>
        <v>43</v>
      </c>
      <c r="D4287" s="33" t="s">
        <v>481</v>
      </c>
      <c r="E4287" s="33" t="s">
        <v>18590</v>
      </c>
      <c r="F4287" s="33" t="s">
        <v>17737</v>
      </c>
      <c r="G4287" s="33" t="str">
        <f t="shared" si="146"/>
        <v>경남대가면</v>
      </c>
      <c r="H4287" s="33" t="s">
        <v>12491</v>
      </c>
    </row>
    <row r="4288" spans="1:8">
      <c r="A4288" s="33" t="s">
        <v>18600</v>
      </c>
      <c r="B4288" s="34" t="b">
        <v>1</v>
      </c>
      <c r="C4288" s="33">
        <f t="shared" si="145"/>
        <v>43</v>
      </c>
      <c r="D4288" s="33" t="s">
        <v>481</v>
      </c>
      <c r="E4288" s="33" t="s">
        <v>18590</v>
      </c>
      <c r="F4288" s="33" t="s">
        <v>18601</v>
      </c>
      <c r="G4288" s="33" t="str">
        <f t="shared" si="146"/>
        <v>경남영현면</v>
      </c>
      <c r="H4288" s="33" t="s">
        <v>12491</v>
      </c>
    </row>
    <row r="4289" spans="1:8">
      <c r="A4289" s="33" t="s">
        <v>18602</v>
      </c>
      <c r="B4289" s="34" t="b">
        <v>1</v>
      </c>
      <c r="C4289" s="33">
        <f t="shared" si="145"/>
        <v>43</v>
      </c>
      <c r="D4289" s="33" t="s">
        <v>481</v>
      </c>
      <c r="E4289" s="33" t="s">
        <v>18590</v>
      </c>
      <c r="F4289" s="33" t="s">
        <v>18603</v>
      </c>
      <c r="G4289" s="33" t="str">
        <f t="shared" si="146"/>
        <v>경남영오면</v>
      </c>
      <c r="H4289" s="33" t="s">
        <v>12491</v>
      </c>
    </row>
    <row r="4290" spans="1:8">
      <c r="A4290" s="33" t="s">
        <v>18604</v>
      </c>
      <c r="B4290" s="34" t="b">
        <v>1</v>
      </c>
      <c r="C4290" s="33">
        <f t="shared" ref="C4290:C4353" si="147">_xlfn.XLOOKUP(D4290,I:I,J:J)</f>
        <v>43</v>
      </c>
      <c r="D4290" s="33" t="s">
        <v>481</v>
      </c>
      <c r="E4290" s="33" t="s">
        <v>18590</v>
      </c>
      <c r="F4290" s="33" t="s">
        <v>18605</v>
      </c>
      <c r="G4290" s="33" t="str">
        <f t="shared" si="146"/>
        <v>경남개천면</v>
      </c>
      <c r="H4290" s="33" t="s">
        <v>12491</v>
      </c>
    </row>
    <row r="4291" spans="1:8">
      <c r="A4291" s="33" t="s">
        <v>18606</v>
      </c>
      <c r="B4291" s="34" t="b">
        <v>1</v>
      </c>
      <c r="C4291" s="33">
        <f t="shared" si="147"/>
        <v>43</v>
      </c>
      <c r="D4291" s="33" t="s">
        <v>481</v>
      </c>
      <c r="E4291" s="33" t="s">
        <v>18590</v>
      </c>
      <c r="F4291" s="33" t="s">
        <v>18607</v>
      </c>
      <c r="G4291" s="33" t="str">
        <f t="shared" si="146"/>
        <v>경남구만면</v>
      </c>
      <c r="H4291" s="33" t="s">
        <v>12491</v>
      </c>
    </row>
    <row r="4292" spans="1:8">
      <c r="A4292" s="33" t="s">
        <v>18608</v>
      </c>
      <c r="B4292" s="34" t="b">
        <v>1</v>
      </c>
      <c r="C4292" s="33">
        <f t="shared" si="147"/>
        <v>43</v>
      </c>
      <c r="D4292" s="33" t="s">
        <v>481</v>
      </c>
      <c r="E4292" s="33" t="s">
        <v>18590</v>
      </c>
      <c r="F4292" s="33" t="s">
        <v>18609</v>
      </c>
      <c r="G4292" s="33" t="str">
        <f t="shared" si="146"/>
        <v>경남회화면</v>
      </c>
      <c r="H4292" s="33" t="s">
        <v>12491</v>
      </c>
    </row>
    <row r="4293" spans="1:8">
      <c r="A4293" s="33" t="s">
        <v>18610</v>
      </c>
      <c r="B4293" s="34" t="b">
        <v>1</v>
      </c>
      <c r="C4293" s="33">
        <f t="shared" si="147"/>
        <v>43</v>
      </c>
      <c r="D4293" s="33" t="s">
        <v>481</v>
      </c>
      <c r="E4293" s="33" t="s">
        <v>18590</v>
      </c>
      <c r="F4293" s="33" t="s">
        <v>18611</v>
      </c>
      <c r="G4293" s="33" t="str">
        <f t="shared" si="146"/>
        <v>경남마암면</v>
      </c>
      <c r="H4293" s="33" t="s">
        <v>12491</v>
      </c>
    </row>
    <row r="4294" spans="1:8">
      <c r="A4294" s="33" t="s">
        <v>18612</v>
      </c>
      <c r="B4294" s="34" t="b">
        <v>1</v>
      </c>
      <c r="C4294" s="33">
        <f t="shared" si="147"/>
        <v>43</v>
      </c>
      <c r="D4294" s="33" t="s">
        <v>481</v>
      </c>
      <c r="E4294" s="33" t="s">
        <v>18590</v>
      </c>
      <c r="F4294" s="33" t="s">
        <v>16938</v>
      </c>
      <c r="G4294" s="33" t="str">
        <f t="shared" si="146"/>
        <v>경남동해면</v>
      </c>
      <c r="H4294" s="33" t="s">
        <v>12491</v>
      </c>
    </row>
    <row r="4295" spans="1:8">
      <c r="A4295" s="33" t="s">
        <v>18613</v>
      </c>
      <c r="B4295" s="34" t="b">
        <v>1</v>
      </c>
      <c r="C4295" s="33">
        <f t="shared" si="147"/>
        <v>43</v>
      </c>
      <c r="D4295" s="33" t="s">
        <v>481</v>
      </c>
      <c r="E4295" s="33" t="s">
        <v>18590</v>
      </c>
      <c r="F4295" s="33" t="s">
        <v>18614</v>
      </c>
      <c r="G4295" s="33" t="str">
        <f t="shared" si="146"/>
        <v>경남거류면</v>
      </c>
      <c r="H4295" s="33" t="s">
        <v>12491</v>
      </c>
    </row>
    <row r="4296" spans="1:8">
      <c r="A4296" s="33" t="s">
        <v>18615</v>
      </c>
      <c r="B4296" s="34" t="b">
        <v>1</v>
      </c>
      <c r="C4296" s="33">
        <f t="shared" si="147"/>
        <v>43</v>
      </c>
      <c r="D4296" s="33" t="s">
        <v>481</v>
      </c>
      <c r="E4296" s="33" t="s">
        <v>18616</v>
      </c>
      <c r="F4296" s="33" t="s">
        <v>18617</v>
      </c>
      <c r="G4296" s="33" t="str">
        <f t="shared" si="146"/>
        <v>경남남해읍</v>
      </c>
      <c r="H4296" s="33" t="s">
        <v>12491</v>
      </c>
    </row>
    <row r="4297" spans="1:8">
      <c r="A4297" s="33" t="s">
        <v>18618</v>
      </c>
      <c r="B4297" s="34" t="b">
        <v>1</v>
      </c>
      <c r="C4297" s="33">
        <f t="shared" si="147"/>
        <v>43</v>
      </c>
      <c r="D4297" s="33" t="s">
        <v>481</v>
      </c>
      <c r="E4297" s="33" t="s">
        <v>18616</v>
      </c>
      <c r="F4297" s="33" t="s">
        <v>15068</v>
      </c>
      <c r="G4297" s="33" t="str">
        <f t="shared" si="146"/>
        <v>경남이동면</v>
      </c>
      <c r="H4297" s="33" t="s">
        <v>12491</v>
      </c>
    </row>
    <row r="4298" spans="1:8">
      <c r="A4298" s="33" t="s">
        <v>18619</v>
      </c>
      <c r="B4298" s="34" t="b">
        <v>1</v>
      </c>
      <c r="C4298" s="33">
        <f t="shared" si="147"/>
        <v>43</v>
      </c>
      <c r="D4298" s="33" t="s">
        <v>481</v>
      </c>
      <c r="E4298" s="33" t="s">
        <v>18616</v>
      </c>
      <c r="F4298" s="33" t="s">
        <v>18620</v>
      </c>
      <c r="G4298" s="33" t="str">
        <f t="shared" si="146"/>
        <v>경남상주면</v>
      </c>
      <c r="H4298" s="33" t="s">
        <v>12491</v>
      </c>
    </row>
    <row r="4299" spans="1:8">
      <c r="A4299" s="33" t="s">
        <v>18621</v>
      </c>
      <c r="B4299" s="34" t="b">
        <v>1</v>
      </c>
      <c r="C4299" s="33">
        <f t="shared" si="147"/>
        <v>43</v>
      </c>
      <c r="D4299" s="33" t="s">
        <v>481</v>
      </c>
      <c r="E4299" s="33" t="s">
        <v>18616</v>
      </c>
      <c r="F4299" s="33" t="s">
        <v>13615</v>
      </c>
      <c r="G4299" s="33" t="str">
        <f t="shared" si="146"/>
        <v>경남삼동면</v>
      </c>
      <c r="H4299" s="33" t="s">
        <v>12491</v>
      </c>
    </row>
    <row r="4300" spans="1:8">
      <c r="A4300" s="33" t="s">
        <v>18622</v>
      </c>
      <c r="B4300" s="34" t="b">
        <v>1</v>
      </c>
      <c r="C4300" s="33">
        <f t="shared" si="147"/>
        <v>43</v>
      </c>
      <c r="D4300" s="33" t="s">
        <v>481</v>
      </c>
      <c r="E4300" s="33" t="s">
        <v>18616</v>
      </c>
      <c r="F4300" s="33" t="s">
        <v>18623</v>
      </c>
      <c r="G4300" s="33" t="str">
        <f t="shared" si="146"/>
        <v>경남미조면</v>
      </c>
      <c r="H4300" s="33" t="s">
        <v>12491</v>
      </c>
    </row>
    <row r="4301" spans="1:8">
      <c r="A4301" s="33" t="s">
        <v>18624</v>
      </c>
      <c r="B4301" s="34" t="b">
        <v>1</v>
      </c>
      <c r="C4301" s="33">
        <f t="shared" si="147"/>
        <v>43</v>
      </c>
      <c r="D4301" s="33" t="s">
        <v>481</v>
      </c>
      <c r="E4301" s="33" t="s">
        <v>18616</v>
      </c>
      <c r="F4301" s="33" t="s">
        <v>15035</v>
      </c>
      <c r="G4301" s="33" t="str">
        <f t="shared" ref="G4301:G4364" si="148">D4301&amp;F4301</f>
        <v>경남남면</v>
      </c>
      <c r="H4301" s="33" t="s">
        <v>12491</v>
      </c>
    </row>
    <row r="4302" spans="1:8">
      <c r="A4302" s="33" t="s">
        <v>18625</v>
      </c>
      <c r="B4302" s="34" t="b">
        <v>1</v>
      </c>
      <c r="C4302" s="33">
        <f t="shared" si="147"/>
        <v>43</v>
      </c>
      <c r="D4302" s="33" t="s">
        <v>481</v>
      </c>
      <c r="E4302" s="33" t="s">
        <v>18616</v>
      </c>
      <c r="F4302" s="33" t="s">
        <v>16062</v>
      </c>
      <c r="G4302" s="33" t="str">
        <f t="shared" si="148"/>
        <v>경남서면</v>
      </c>
      <c r="H4302" s="33" t="s">
        <v>12491</v>
      </c>
    </row>
    <row r="4303" spans="1:8">
      <c r="A4303" s="33" t="s">
        <v>18626</v>
      </c>
      <c r="B4303" s="34" t="b">
        <v>1</v>
      </c>
      <c r="C4303" s="33">
        <f t="shared" si="147"/>
        <v>43</v>
      </c>
      <c r="D4303" s="33" t="s">
        <v>481</v>
      </c>
      <c r="E4303" s="33" t="s">
        <v>18616</v>
      </c>
      <c r="F4303" s="33" t="s">
        <v>18627</v>
      </c>
      <c r="G4303" s="33" t="str">
        <f t="shared" si="148"/>
        <v>경남고현면</v>
      </c>
      <c r="H4303" s="33" t="s">
        <v>12491</v>
      </c>
    </row>
    <row r="4304" spans="1:8">
      <c r="A4304" s="33" t="s">
        <v>18628</v>
      </c>
      <c r="B4304" s="34" t="b">
        <v>1</v>
      </c>
      <c r="C4304" s="33">
        <f t="shared" si="147"/>
        <v>43</v>
      </c>
      <c r="D4304" s="33" t="s">
        <v>481</v>
      </c>
      <c r="E4304" s="33" t="s">
        <v>18616</v>
      </c>
      <c r="F4304" s="33" t="s">
        <v>18629</v>
      </c>
      <c r="G4304" s="33" t="str">
        <f t="shared" si="148"/>
        <v>경남설천면</v>
      </c>
      <c r="H4304" s="33" t="s">
        <v>12491</v>
      </c>
    </row>
    <row r="4305" spans="1:8">
      <c r="A4305" s="33" t="s">
        <v>18630</v>
      </c>
      <c r="B4305" s="34" t="b">
        <v>1</v>
      </c>
      <c r="C4305" s="33">
        <f t="shared" si="147"/>
        <v>43</v>
      </c>
      <c r="D4305" s="33" t="s">
        <v>481</v>
      </c>
      <c r="E4305" s="33" t="s">
        <v>18616</v>
      </c>
      <c r="F4305" s="33" t="s">
        <v>18631</v>
      </c>
      <c r="G4305" s="33" t="str">
        <f t="shared" si="148"/>
        <v>경남창선면</v>
      </c>
      <c r="H4305" s="33" t="s">
        <v>12491</v>
      </c>
    </row>
    <row r="4306" spans="1:8">
      <c r="A4306" s="33" t="s">
        <v>18632</v>
      </c>
      <c r="B4306" s="34" t="b">
        <v>1</v>
      </c>
      <c r="C4306" s="33">
        <f t="shared" si="147"/>
        <v>43</v>
      </c>
      <c r="D4306" s="33" t="s">
        <v>481</v>
      </c>
      <c r="E4306" s="33" t="s">
        <v>18633</v>
      </c>
      <c r="F4306" s="33" t="s">
        <v>18634</v>
      </c>
      <c r="G4306" s="33" t="str">
        <f t="shared" si="148"/>
        <v>경남하동읍</v>
      </c>
      <c r="H4306" s="33" t="s">
        <v>12491</v>
      </c>
    </row>
    <row r="4307" spans="1:8">
      <c r="A4307" s="33" t="s">
        <v>18635</v>
      </c>
      <c r="B4307" s="34" t="b">
        <v>1</v>
      </c>
      <c r="C4307" s="33">
        <f t="shared" si="147"/>
        <v>43</v>
      </c>
      <c r="D4307" s="33" t="s">
        <v>481</v>
      </c>
      <c r="E4307" s="33" t="s">
        <v>18633</v>
      </c>
      <c r="F4307" s="33" t="s">
        <v>18636</v>
      </c>
      <c r="G4307" s="33" t="str">
        <f t="shared" si="148"/>
        <v>경남화개면</v>
      </c>
      <c r="H4307" s="33" t="s">
        <v>12491</v>
      </c>
    </row>
    <row r="4308" spans="1:8">
      <c r="A4308" s="33" t="s">
        <v>18637</v>
      </c>
      <c r="B4308" s="34" t="b">
        <v>1</v>
      </c>
      <c r="C4308" s="33">
        <f t="shared" si="147"/>
        <v>43</v>
      </c>
      <c r="D4308" s="33" t="s">
        <v>481</v>
      </c>
      <c r="E4308" s="33" t="s">
        <v>18633</v>
      </c>
      <c r="F4308" s="33" t="s">
        <v>18638</v>
      </c>
      <c r="G4308" s="33" t="str">
        <f t="shared" si="148"/>
        <v>경남악양면</v>
      </c>
      <c r="H4308" s="33" t="s">
        <v>12491</v>
      </c>
    </row>
    <row r="4309" spans="1:8">
      <c r="A4309" s="33" t="s">
        <v>18639</v>
      </c>
      <c r="B4309" s="34" t="b">
        <v>1</v>
      </c>
      <c r="C4309" s="33">
        <f t="shared" si="147"/>
        <v>43</v>
      </c>
      <c r="D4309" s="33" t="s">
        <v>481</v>
      </c>
      <c r="E4309" s="33" t="s">
        <v>18633</v>
      </c>
      <c r="F4309" s="33" t="s">
        <v>18640</v>
      </c>
      <c r="G4309" s="33" t="str">
        <f t="shared" si="148"/>
        <v>경남적량면</v>
      </c>
      <c r="H4309" s="33" t="s">
        <v>12491</v>
      </c>
    </row>
    <row r="4310" spans="1:8">
      <c r="A4310" s="33" t="s">
        <v>18641</v>
      </c>
      <c r="B4310" s="34" t="b">
        <v>1</v>
      </c>
      <c r="C4310" s="33">
        <f t="shared" si="147"/>
        <v>43</v>
      </c>
      <c r="D4310" s="33" t="s">
        <v>481</v>
      </c>
      <c r="E4310" s="33" t="s">
        <v>18633</v>
      </c>
      <c r="F4310" s="33" t="s">
        <v>18642</v>
      </c>
      <c r="G4310" s="33" t="str">
        <f t="shared" si="148"/>
        <v>경남횡천면</v>
      </c>
      <c r="H4310" s="33" t="s">
        <v>12491</v>
      </c>
    </row>
    <row r="4311" spans="1:8">
      <c r="A4311" s="33" t="s">
        <v>18643</v>
      </c>
      <c r="B4311" s="34" t="b">
        <v>1</v>
      </c>
      <c r="C4311" s="33">
        <f t="shared" si="147"/>
        <v>43</v>
      </c>
      <c r="D4311" s="33" t="s">
        <v>481</v>
      </c>
      <c r="E4311" s="33" t="s">
        <v>18633</v>
      </c>
      <c r="F4311" s="33" t="s">
        <v>18644</v>
      </c>
      <c r="G4311" s="33" t="str">
        <f t="shared" si="148"/>
        <v>경남고전면</v>
      </c>
      <c r="H4311" s="33" t="s">
        <v>12491</v>
      </c>
    </row>
    <row r="4312" spans="1:8">
      <c r="A4312" s="33" t="s">
        <v>18645</v>
      </c>
      <c r="B4312" s="34" t="b">
        <v>1</v>
      </c>
      <c r="C4312" s="33">
        <f t="shared" si="147"/>
        <v>43</v>
      </c>
      <c r="D4312" s="33" t="s">
        <v>481</v>
      </c>
      <c r="E4312" s="33" t="s">
        <v>18633</v>
      </c>
      <c r="F4312" s="33" t="s">
        <v>13690</v>
      </c>
      <c r="G4312" s="33" t="str">
        <f t="shared" si="148"/>
        <v>경남금남면</v>
      </c>
      <c r="H4312" s="33" t="s">
        <v>12491</v>
      </c>
    </row>
    <row r="4313" spans="1:8">
      <c r="A4313" s="33" t="s">
        <v>18646</v>
      </c>
      <c r="B4313" s="34" t="b">
        <v>1</v>
      </c>
      <c r="C4313" s="33">
        <f t="shared" si="147"/>
        <v>43</v>
      </c>
      <c r="D4313" s="33" t="s">
        <v>481</v>
      </c>
      <c r="E4313" s="33" t="s">
        <v>18633</v>
      </c>
      <c r="F4313" s="33" t="s">
        <v>18647</v>
      </c>
      <c r="G4313" s="33" t="str">
        <f t="shared" si="148"/>
        <v>경남진교면</v>
      </c>
      <c r="H4313" s="33" t="s">
        <v>12491</v>
      </c>
    </row>
    <row r="4314" spans="1:8">
      <c r="A4314" s="33" t="s">
        <v>18648</v>
      </c>
      <c r="B4314" s="34" t="b">
        <v>1</v>
      </c>
      <c r="C4314" s="33">
        <f t="shared" si="147"/>
        <v>43</v>
      </c>
      <c r="D4314" s="33" t="s">
        <v>481</v>
      </c>
      <c r="E4314" s="33" t="s">
        <v>18633</v>
      </c>
      <c r="F4314" s="33" t="s">
        <v>18649</v>
      </c>
      <c r="G4314" s="33" t="str">
        <f t="shared" si="148"/>
        <v>경남양보면</v>
      </c>
      <c r="H4314" s="33" t="s">
        <v>12491</v>
      </c>
    </row>
    <row r="4315" spans="1:8">
      <c r="A4315" s="33" t="s">
        <v>18650</v>
      </c>
      <c r="B4315" s="34" t="b">
        <v>1</v>
      </c>
      <c r="C4315" s="33">
        <f t="shared" si="147"/>
        <v>43</v>
      </c>
      <c r="D4315" s="33" t="s">
        <v>481</v>
      </c>
      <c r="E4315" s="33" t="s">
        <v>18633</v>
      </c>
      <c r="F4315" s="33" t="s">
        <v>18651</v>
      </c>
      <c r="G4315" s="33" t="str">
        <f t="shared" si="148"/>
        <v>경남북천면</v>
      </c>
      <c r="H4315" s="33" t="s">
        <v>12491</v>
      </c>
    </row>
    <row r="4316" spans="1:8">
      <c r="A4316" s="33" t="s">
        <v>18652</v>
      </c>
      <c r="B4316" s="34" t="b">
        <v>1</v>
      </c>
      <c r="C4316" s="33">
        <f t="shared" si="147"/>
        <v>43</v>
      </c>
      <c r="D4316" s="33" t="s">
        <v>481</v>
      </c>
      <c r="E4316" s="33" t="s">
        <v>18633</v>
      </c>
      <c r="F4316" s="33" t="s">
        <v>18653</v>
      </c>
      <c r="G4316" s="33" t="str">
        <f t="shared" si="148"/>
        <v>경남청암면</v>
      </c>
      <c r="H4316" s="33" t="s">
        <v>12491</v>
      </c>
    </row>
    <row r="4317" spans="1:8">
      <c r="A4317" s="33" t="s">
        <v>18654</v>
      </c>
      <c r="B4317" s="34" t="b">
        <v>1</v>
      </c>
      <c r="C4317" s="33">
        <f t="shared" si="147"/>
        <v>43</v>
      </c>
      <c r="D4317" s="33" t="s">
        <v>481</v>
      </c>
      <c r="E4317" s="33" t="s">
        <v>18633</v>
      </c>
      <c r="F4317" s="33" t="s">
        <v>18655</v>
      </c>
      <c r="G4317" s="33" t="str">
        <f t="shared" si="148"/>
        <v>경남옥종면</v>
      </c>
      <c r="H4317" s="33" t="s">
        <v>12491</v>
      </c>
    </row>
    <row r="4318" spans="1:8">
      <c r="A4318" s="33" t="s">
        <v>18656</v>
      </c>
      <c r="B4318" s="34" t="b">
        <v>1</v>
      </c>
      <c r="C4318" s="33">
        <f t="shared" si="147"/>
        <v>43</v>
      </c>
      <c r="D4318" s="33" t="s">
        <v>481</v>
      </c>
      <c r="E4318" s="33" t="s">
        <v>18633</v>
      </c>
      <c r="F4318" s="33" t="s">
        <v>15471</v>
      </c>
      <c r="G4318" s="33" t="str">
        <f t="shared" si="148"/>
        <v>경남금성면</v>
      </c>
      <c r="H4318" s="33" t="s">
        <v>12491</v>
      </c>
    </row>
    <row r="4319" spans="1:8">
      <c r="A4319" s="33" t="s">
        <v>18657</v>
      </c>
      <c r="B4319" s="34" t="b">
        <v>1</v>
      </c>
      <c r="C4319" s="33">
        <f t="shared" si="147"/>
        <v>43</v>
      </c>
      <c r="D4319" s="33" t="s">
        <v>481</v>
      </c>
      <c r="E4319" s="33" t="s">
        <v>18658</v>
      </c>
      <c r="F4319" s="33" t="s">
        <v>18659</v>
      </c>
      <c r="G4319" s="33" t="str">
        <f t="shared" si="148"/>
        <v>경남산청읍</v>
      </c>
      <c r="H4319" s="33" t="s">
        <v>12491</v>
      </c>
    </row>
    <row r="4320" spans="1:8">
      <c r="A4320" s="33" t="s">
        <v>18660</v>
      </c>
      <c r="B4320" s="34" t="b">
        <v>1</v>
      </c>
      <c r="C4320" s="33">
        <f t="shared" si="147"/>
        <v>43</v>
      </c>
      <c r="D4320" s="33" t="s">
        <v>481</v>
      </c>
      <c r="E4320" s="33" t="s">
        <v>18658</v>
      </c>
      <c r="F4320" s="33" t="s">
        <v>18661</v>
      </c>
      <c r="G4320" s="33" t="str">
        <f t="shared" si="148"/>
        <v>경남차황면</v>
      </c>
      <c r="H4320" s="33" t="s">
        <v>12491</v>
      </c>
    </row>
    <row r="4321" spans="1:8">
      <c r="A4321" s="33" t="s">
        <v>18662</v>
      </c>
      <c r="B4321" s="34" t="b">
        <v>1</v>
      </c>
      <c r="C4321" s="33">
        <f t="shared" si="147"/>
        <v>43</v>
      </c>
      <c r="D4321" s="33" t="s">
        <v>481</v>
      </c>
      <c r="E4321" s="33" t="s">
        <v>18658</v>
      </c>
      <c r="F4321" s="33" t="s">
        <v>18663</v>
      </c>
      <c r="G4321" s="33" t="str">
        <f t="shared" si="148"/>
        <v>경남오부면</v>
      </c>
      <c r="H4321" s="33" t="s">
        <v>12491</v>
      </c>
    </row>
    <row r="4322" spans="1:8">
      <c r="A4322" s="33" t="s">
        <v>18664</v>
      </c>
      <c r="B4322" s="34" t="b">
        <v>1</v>
      </c>
      <c r="C4322" s="33">
        <f t="shared" si="147"/>
        <v>43</v>
      </c>
      <c r="D4322" s="33" t="s">
        <v>481</v>
      </c>
      <c r="E4322" s="33" t="s">
        <v>18658</v>
      </c>
      <c r="F4322" s="33" t="s">
        <v>18665</v>
      </c>
      <c r="G4322" s="33" t="str">
        <f t="shared" si="148"/>
        <v>경남생초면</v>
      </c>
      <c r="H4322" s="33" t="s">
        <v>12491</v>
      </c>
    </row>
    <row r="4323" spans="1:8">
      <c r="A4323" s="33" t="s">
        <v>18666</v>
      </c>
      <c r="B4323" s="34" t="b">
        <v>1</v>
      </c>
      <c r="C4323" s="33">
        <f t="shared" si="147"/>
        <v>43</v>
      </c>
      <c r="D4323" s="33" t="s">
        <v>481</v>
      </c>
      <c r="E4323" s="33" t="s">
        <v>18658</v>
      </c>
      <c r="F4323" s="33" t="s">
        <v>18667</v>
      </c>
      <c r="G4323" s="33" t="str">
        <f t="shared" si="148"/>
        <v>경남금서면</v>
      </c>
      <c r="H4323" s="33" t="s">
        <v>12491</v>
      </c>
    </row>
    <row r="4324" spans="1:8">
      <c r="A4324" s="33" t="s">
        <v>18668</v>
      </c>
      <c r="B4324" s="34" t="b">
        <v>1</v>
      </c>
      <c r="C4324" s="33">
        <f t="shared" si="147"/>
        <v>43</v>
      </c>
      <c r="D4324" s="33" t="s">
        <v>481</v>
      </c>
      <c r="E4324" s="33" t="s">
        <v>18658</v>
      </c>
      <c r="F4324" s="33" t="s">
        <v>18669</v>
      </c>
      <c r="G4324" s="33" t="str">
        <f t="shared" si="148"/>
        <v>경남삼장면</v>
      </c>
      <c r="H4324" s="33" t="s">
        <v>12491</v>
      </c>
    </row>
    <row r="4325" spans="1:8">
      <c r="A4325" s="33" t="s">
        <v>18670</v>
      </c>
      <c r="B4325" s="34" t="b">
        <v>1</v>
      </c>
      <c r="C4325" s="33">
        <f t="shared" si="147"/>
        <v>43</v>
      </c>
      <c r="D4325" s="33" t="s">
        <v>481</v>
      </c>
      <c r="E4325" s="33" t="s">
        <v>18658</v>
      </c>
      <c r="F4325" s="33" t="s">
        <v>18671</v>
      </c>
      <c r="G4325" s="33" t="str">
        <f t="shared" si="148"/>
        <v>경남시천면</v>
      </c>
      <c r="H4325" s="33" t="s">
        <v>12491</v>
      </c>
    </row>
    <row r="4326" spans="1:8">
      <c r="A4326" s="33" t="s">
        <v>18672</v>
      </c>
      <c r="B4326" s="34" t="b">
        <v>1</v>
      </c>
      <c r="C4326" s="33">
        <f t="shared" si="147"/>
        <v>43</v>
      </c>
      <c r="D4326" s="33" t="s">
        <v>481</v>
      </c>
      <c r="E4326" s="33" t="s">
        <v>18658</v>
      </c>
      <c r="F4326" s="33" t="s">
        <v>15623</v>
      </c>
      <c r="G4326" s="33" t="str">
        <f t="shared" si="148"/>
        <v>경남단성면</v>
      </c>
      <c r="H4326" s="33" t="s">
        <v>12491</v>
      </c>
    </row>
    <row r="4327" spans="1:8">
      <c r="A4327" s="33" t="s">
        <v>18673</v>
      </c>
      <c r="B4327" s="34" t="b">
        <v>1</v>
      </c>
      <c r="C4327" s="33">
        <f t="shared" si="147"/>
        <v>43</v>
      </c>
      <c r="D4327" s="33" t="s">
        <v>481</v>
      </c>
      <c r="E4327" s="33" t="s">
        <v>18658</v>
      </c>
      <c r="F4327" s="33" t="s">
        <v>18674</v>
      </c>
      <c r="G4327" s="33" t="str">
        <f t="shared" si="148"/>
        <v>경남신안면</v>
      </c>
      <c r="H4327" s="33" t="s">
        <v>12491</v>
      </c>
    </row>
    <row r="4328" spans="1:8">
      <c r="A4328" s="33" t="s">
        <v>18675</v>
      </c>
      <c r="B4328" s="34" t="b">
        <v>1</v>
      </c>
      <c r="C4328" s="33">
        <f t="shared" si="147"/>
        <v>43</v>
      </c>
      <c r="D4328" s="33" t="s">
        <v>481</v>
      </c>
      <c r="E4328" s="33" t="s">
        <v>18658</v>
      </c>
      <c r="F4328" s="33" t="s">
        <v>18676</v>
      </c>
      <c r="G4328" s="33" t="str">
        <f t="shared" si="148"/>
        <v>경남생비량면</v>
      </c>
      <c r="H4328" s="33" t="s">
        <v>12491</v>
      </c>
    </row>
    <row r="4329" spans="1:8">
      <c r="A4329" s="33" t="s">
        <v>18677</v>
      </c>
      <c r="B4329" s="34" t="b">
        <v>1</v>
      </c>
      <c r="C4329" s="33">
        <f t="shared" si="147"/>
        <v>43</v>
      </c>
      <c r="D4329" s="33" t="s">
        <v>481</v>
      </c>
      <c r="E4329" s="33" t="s">
        <v>18658</v>
      </c>
      <c r="F4329" s="33" t="s">
        <v>18678</v>
      </c>
      <c r="G4329" s="33" t="str">
        <f t="shared" si="148"/>
        <v>경남신등면</v>
      </c>
      <c r="H4329" s="33" t="s">
        <v>12491</v>
      </c>
    </row>
    <row r="4330" spans="1:8">
      <c r="A4330" s="33" t="s">
        <v>18679</v>
      </c>
      <c r="B4330" s="34" t="b">
        <v>1</v>
      </c>
      <c r="C4330" s="33">
        <f t="shared" si="147"/>
        <v>43</v>
      </c>
      <c r="D4330" s="33" t="s">
        <v>481</v>
      </c>
      <c r="E4330" s="33" t="s">
        <v>18680</v>
      </c>
      <c r="F4330" s="33" t="s">
        <v>18681</v>
      </c>
      <c r="G4330" s="33" t="str">
        <f t="shared" si="148"/>
        <v>경남함양읍</v>
      </c>
      <c r="H4330" s="33" t="s">
        <v>12491</v>
      </c>
    </row>
    <row r="4331" spans="1:8">
      <c r="A4331" s="33" t="s">
        <v>18682</v>
      </c>
      <c r="B4331" s="34" t="b">
        <v>1</v>
      </c>
      <c r="C4331" s="33">
        <f t="shared" si="147"/>
        <v>43</v>
      </c>
      <c r="D4331" s="33" t="s">
        <v>481</v>
      </c>
      <c r="E4331" s="33" t="s">
        <v>18680</v>
      </c>
      <c r="F4331" s="33" t="s">
        <v>18683</v>
      </c>
      <c r="G4331" s="33" t="str">
        <f t="shared" si="148"/>
        <v>경남마천면</v>
      </c>
      <c r="H4331" s="33" t="s">
        <v>12491</v>
      </c>
    </row>
    <row r="4332" spans="1:8">
      <c r="A4332" s="33" t="s">
        <v>18684</v>
      </c>
      <c r="B4332" s="34" t="b">
        <v>1</v>
      </c>
      <c r="C4332" s="33">
        <f t="shared" si="147"/>
        <v>43</v>
      </c>
      <c r="D4332" s="33" t="s">
        <v>481</v>
      </c>
      <c r="E4332" s="33" t="s">
        <v>18680</v>
      </c>
      <c r="F4332" s="33" t="s">
        <v>18685</v>
      </c>
      <c r="G4332" s="33" t="str">
        <f t="shared" si="148"/>
        <v>경남휴천면</v>
      </c>
      <c r="H4332" s="33" t="s">
        <v>12491</v>
      </c>
    </row>
    <row r="4333" spans="1:8">
      <c r="A4333" s="33" t="s">
        <v>18686</v>
      </c>
      <c r="B4333" s="34" t="b">
        <v>1</v>
      </c>
      <c r="C4333" s="33">
        <f t="shared" si="147"/>
        <v>43</v>
      </c>
      <c r="D4333" s="33" t="s">
        <v>481</v>
      </c>
      <c r="E4333" s="33" t="s">
        <v>18680</v>
      </c>
      <c r="F4333" s="33" t="s">
        <v>18687</v>
      </c>
      <c r="G4333" s="33" t="str">
        <f t="shared" si="148"/>
        <v>경남유림면</v>
      </c>
      <c r="H4333" s="33" t="s">
        <v>12491</v>
      </c>
    </row>
    <row r="4334" spans="1:8">
      <c r="A4334" s="33" t="s">
        <v>18688</v>
      </c>
      <c r="B4334" s="34" t="b">
        <v>1</v>
      </c>
      <c r="C4334" s="33">
        <f t="shared" si="147"/>
        <v>43</v>
      </c>
      <c r="D4334" s="33" t="s">
        <v>481</v>
      </c>
      <c r="E4334" s="33" t="s">
        <v>18680</v>
      </c>
      <c r="F4334" s="33" t="s">
        <v>14422</v>
      </c>
      <c r="G4334" s="33" t="str">
        <f t="shared" si="148"/>
        <v>경남수동면</v>
      </c>
      <c r="H4334" s="33" t="s">
        <v>12491</v>
      </c>
    </row>
    <row r="4335" spans="1:8">
      <c r="A4335" s="33" t="s">
        <v>18689</v>
      </c>
      <c r="B4335" s="34" t="b">
        <v>1</v>
      </c>
      <c r="C4335" s="33">
        <f t="shared" si="147"/>
        <v>43</v>
      </c>
      <c r="D4335" s="33" t="s">
        <v>481</v>
      </c>
      <c r="E4335" s="33" t="s">
        <v>18680</v>
      </c>
      <c r="F4335" s="33" t="s">
        <v>15886</v>
      </c>
      <c r="G4335" s="33" t="str">
        <f t="shared" si="148"/>
        <v>경남지곡면</v>
      </c>
      <c r="H4335" s="33" t="s">
        <v>12491</v>
      </c>
    </row>
    <row r="4336" spans="1:8">
      <c r="A4336" s="33" t="s">
        <v>18690</v>
      </c>
      <c r="B4336" s="34" t="b">
        <v>1</v>
      </c>
      <c r="C4336" s="33">
        <f t="shared" si="147"/>
        <v>43</v>
      </c>
      <c r="D4336" s="33" t="s">
        <v>481</v>
      </c>
      <c r="E4336" s="33" t="s">
        <v>18680</v>
      </c>
      <c r="F4336" s="33" t="s">
        <v>18691</v>
      </c>
      <c r="G4336" s="33" t="str">
        <f t="shared" si="148"/>
        <v>경남안의면</v>
      </c>
      <c r="H4336" s="33" t="s">
        <v>12491</v>
      </c>
    </row>
    <row r="4337" spans="1:8">
      <c r="A4337" s="33" t="s">
        <v>18692</v>
      </c>
      <c r="B4337" s="34" t="b">
        <v>1</v>
      </c>
      <c r="C4337" s="33">
        <f t="shared" si="147"/>
        <v>43</v>
      </c>
      <c r="D4337" s="33" t="s">
        <v>481</v>
      </c>
      <c r="E4337" s="33" t="s">
        <v>18680</v>
      </c>
      <c r="F4337" s="33" t="s">
        <v>18693</v>
      </c>
      <c r="G4337" s="33" t="str">
        <f t="shared" si="148"/>
        <v>경남서하면</v>
      </c>
      <c r="H4337" s="33" t="s">
        <v>12491</v>
      </c>
    </row>
    <row r="4338" spans="1:8">
      <c r="A4338" s="33" t="s">
        <v>18694</v>
      </c>
      <c r="B4338" s="34" t="b">
        <v>1</v>
      </c>
      <c r="C4338" s="33">
        <f t="shared" si="147"/>
        <v>43</v>
      </c>
      <c r="D4338" s="33" t="s">
        <v>481</v>
      </c>
      <c r="E4338" s="33" t="s">
        <v>18680</v>
      </c>
      <c r="F4338" s="33" t="s">
        <v>18695</v>
      </c>
      <c r="G4338" s="33" t="str">
        <f t="shared" si="148"/>
        <v>경남서상면</v>
      </c>
      <c r="H4338" s="33" t="s">
        <v>12491</v>
      </c>
    </row>
    <row r="4339" spans="1:8">
      <c r="A4339" s="33" t="s">
        <v>18696</v>
      </c>
      <c r="B4339" s="34" t="b">
        <v>1</v>
      </c>
      <c r="C4339" s="33">
        <f t="shared" si="147"/>
        <v>43</v>
      </c>
      <c r="D4339" s="33" t="s">
        <v>481</v>
      </c>
      <c r="E4339" s="33" t="s">
        <v>18680</v>
      </c>
      <c r="F4339" s="33" t="s">
        <v>18697</v>
      </c>
      <c r="G4339" s="33" t="str">
        <f t="shared" si="148"/>
        <v>경남백전면</v>
      </c>
      <c r="H4339" s="33" t="s">
        <v>12491</v>
      </c>
    </row>
    <row r="4340" spans="1:8">
      <c r="A4340" s="33" t="s">
        <v>18698</v>
      </c>
      <c r="B4340" s="34" t="b">
        <v>1</v>
      </c>
      <c r="C4340" s="33">
        <f t="shared" si="147"/>
        <v>43</v>
      </c>
      <c r="D4340" s="33" t="s">
        <v>481</v>
      </c>
      <c r="E4340" s="33" t="s">
        <v>18680</v>
      </c>
      <c r="F4340" s="33" t="s">
        <v>17687</v>
      </c>
      <c r="G4340" s="33" t="str">
        <f t="shared" si="148"/>
        <v>경남병곡면</v>
      </c>
      <c r="H4340" s="33" t="s">
        <v>12491</v>
      </c>
    </row>
    <row r="4341" spans="1:8">
      <c r="A4341" s="33" t="s">
        <v>18699</v>
      </c>
      <c r="B4341" s="34" t="b">
        <v>1</v>
      </c>
      <c r="C4341" s="33">
        <f t="shared" si="147"/>
        <v>43</v>
      </c>
      <c r="D4341" s="33" t="s">
        <v>481</v>
      </c>
      <c r="E4341" s="33" t="s">
        <v>18700</v>
      </c>
      <c r="F4341" s="33" t="s">
        <v>18701</v>
      </c>
      <c r="G4341" s="33" t="str">
        <f t="shared" si="148"/>
        <v>경남거창읍</v>
      </c>
      <c r="H4341" s="33" t="s">
        <v>12491</v>
      </c>
    </row>
    <row r="4342" spans="1:8">
      <c r="A4342" s="33" t="s">
        <v>18702</v>
      </c>
      <c r="B4342" s="34" t="b">
        <v>1</v>
      </c>
      <c r="C4342" s="33">
        <f t="shared" si="147"/>
        <v>43</v>
      </c>
      <c r="D4342" s="33" t="s">
        <v>481</v>
      </c>
      <c r="E4342" s="33" t="s">
        <v>18700</v>
      </c>
      <c r="F4342" s="33" t="s">
        <v>18703</v>
      </c>
      <c r="G4342" s="33" t="str">
        <f t="shared" si="148"/>
        <v>경남주상면</v>
      </c>
      <c r="H4342" s="33" t="s">
        <v>12491</v>
      </c>
    </row>
    <row r="4343" spans="1:8">
      <c r="A4343" s="33" t="s">
        <v>18704</v>
      </c>
      <c r="B4343" s="34" t="b">
        <v>1</v>
      </c>
      <c r="C4343" s="33">
        <f t="shared" si="147"/>
        <v>43</v>
      </c>
      <c r="D4343" s="33" t="s">
        <v>481</v>
      </c>
      <c r="E4343" s="33" t="s">
        <v>18700</v>
      </c>
      <c r="F4343" s="33" t="s">
        <v>18705</v>
      </c>
      <c r="G4343" s="33" t="str">
        <f t="shared" si="148"/>
        <v>경남웅양면</v>
      </c>
      <c r="H4343" s="33" t="s">
        <v>12491</v>
      </c>
    </row>
    <row r="4344" spans="1:8">
      <c r="A4344" s="33" t="s">
        <v>18706</v>
      </c>
      <c r="B4344" s="34" t="b">
        <v>1</v>
      </c>
      <c r="C4344" s="33">
        <f t="shared" si="147"/>
        <v>43</v>
      </c>
      <c r="D4344" s="33" t="s">
        <v>481</v>
      </c>
      <c r="E4344" s="33" t="s">
        <v>18700</v>
      </c>
      <c r="F4344" s="33" t="s">
        <v>18707</v>
      </c>
      <c r="G4344" s="33" t="str">
        <f t="shared" si="148"/>
        <v>경남고제면</v>
      </c>
      <c r="H4344" s="33" t="s">
        <v>12491</v>
      </c>
    </row>
    <row r="4345" spans="1:8">
      <c r="A4345" s="33" t="s">
        <v>18708</v>
      </c>
      <c r="B4345" s="34" t="b">
        <v>1</v>
      </c>
      <c r="C4345" s="33">
        <f t="shared" si="147"/>
        <v>43</v>
      </c>
      <c r="D4345" s="33" t="s">
        <v>481</v>
      </c>
      <c r="E4345" s="33" t="s">
        <v>18700</v>
      </c>
      <c r="F4345" s="33" t="s">
        <v>18709</v>
      </c>
      <c r="G4345" s="33" t="str">
        <f t="shared" si="148"/>
        <v>경남북상면</v>
      </c>
      <c r="H4345" s="33" t="s">
        <v>12491</v>
      </c>
    </row>
    <row r="4346" spans="1:8">
      <c r="A4346" s="33" t="s">
        <v>18710</v>
      </c>
      <c r="B4346" s="34" t="b">
        <v>1</v>
      </c>
      <c r="C4346" s="33">
        <f t="shared" si="147"/>
        <v>43</v>
      </c>
      <c r="D4346" s="33" t="s">
        <v>481</v>
      </c>
      <c r="E4346" s="33" t="s">
        <v>18700</v>
      </c>
      <c r="F4346" s="33" t="s">
        <v>18711</v>
      </c>
      <c r="G4346" s="33" t="str">
        <f t="shared" si="148"/>
        <v>경남위천면</v>
      </c>
      <c r="H4346" s="33" t="s">
        <v>12491</v>
      </c>
    </row>
    <row r="4347" spans="1:8">
      <c r="A4347" s="33" t="s">
        <v>18712</v>
      </c>
      <c r="B4347" s="34" t="b">
        <v>1</v>
      </c>
      <c r="C4347" s="33">
        <f t="shared" si="147"/>
        <v>43</v>
      </c>
      <c r="D4347" s="33" t="s">
        <v>481</v>
      </c>
      <c r="E4347" s="33" t="s">
        <v>18700</v>
      </c>
      <c r="F4347" s="33" t="s">
        <v>18713</v>
      </c>
      <c r="G4347" s="33" t="str">
        <f t="shared" si="148"/>
        <v>경남마리면</v>
      </c>
      <c r="H4347" s="33" t="s">
        <v>12491</v>
      </c>
    </row>
    <row r="4348" spans="1:8">
      <c r="A4348" s="33" t="s">
        <v>18714</v>
      </c>
      <c r="B4348" s="34" t="b">
        <v>1</v>
      </c>
      <c r="C4348" s="33">
        <f t="shared" si="147"/>
        <v>43</v>
      </c>
      <c r="D4348" s="33" t="s">
        <v>481</v>
      </c>
      <c r="E4348" s="33" t="s">
        <v>18700</v>
      </c>
      <c r="F4348" s="33" t="s">
        <v>18715</v>
      </c>
      <c r="G4348" s="33" t="str">
        <f t="shared" si="148"/>
        <v>경남남상면</v>
      </c>
      <c r="H4348" s="33" t="s">
        <v>12491</v>
      </c>
    </row>
    <row r="4349" spans="1:8">
      <c r="A4349" s="33" t="s">
        <v>18716</v>
      </c>
      <c r="B4349" s="34" t="b">
        <v>1</v>
      </c>
      <c r="C4349" s="33">
        <f t="shared" si="147"/>
        <v>43</v>
      </c>
      <c r="D4349" s="33" t="s">
        <v>481</v>
      </c>
      <c r="E4349" s="33" t="s">
        <v>18700</v>
      </c>
      <c r="F4349" s="33" t="s">
        <v>18717</v>
      </c>
      <c r="G4349" s="33" t="str">
        <f t="shared" si="148"/>
        <v>경남남하면</v>
      </c>
      <c r="H4349" s="33" t="s">
        <v>12491</v>
      </c>
    </row>
    <row r="4350" spans="1:8">
      <c r="A4350" s="33" t="s">
        <v>18718</v>
      </c>
      <c r="B4350" s="34" t="b">
        <v>1</v>
      </c>
      <c r="C4350" s="33">
        <f t="shared" si="147"/>
        <v>43</v>
      </c>
      <c r="D4350" s="33" t="s">
        <v>481</v>
      </c>
      <c r="E4350" s="33" t="s">
        <v>18700</v>
      </c>
      <c r="F4350" s="33" t="s">
        <v>18719</v>
      </c>
      <c r="G4350" s="33" t="str">
        <f t="shared" si="148"/>
        <v>경남신원면</v>
      </c>
      <c r="H4350" s="33" t="s">
        <v>12491</v>
      </c>
    </row>
    <row r="4351" spans="1:8">
      <c r="A4351" s="33" t="s">
        <v>18720</v>
      </c>
      <c r="B4351" s="34" t="b">
        <v>1</v>
      </c>
      <c r="C4351" s="33">
        <f t="shared" si="147"/>
        <v>43</v>
      </c>
      <c r="D4351" s="33" t="s">
        <v>481</v>
      </c>
      <c r="E4351" s="33" t="s">
        <v>18700</v>
      </c>
      <c r="F4351" s="33" t="s">
        <v>18721</v>
      </c>
      <c r="G4351" s="33" t="str">
        <f t="shared" si="148"/>
        <v>경남가조면</v>
      </c>
      <c r="H4351" s="33" t="s">
        <v>12491</v>
      </c>
    </row>
    <row r="4352" spans="1:8">
      <c r="A4352" s="33" t="s">
        <v>18722</v>
      </c>
      <c r="B4352" s="34" t="b">
        <v>1</v>
      </c>
      <c r="C4352" s="33">
        <f t="shared" si="147"/>
        <v>43</v>
      </c>
      <c r="D4352" s="33" t="s">
        <v>481</v>
      </c>
      <c r="E4352" s="33" t="s">
        <v>18700</v>
      </c>
      <c r="F4352" s="33" t="s">
        <v>18723</v>
      </c>
      <c r="G4352" s="33" t="str">
        <f t="shared" si="148"/>
        <v>경남가북면</v>
      </c>
      <c r="H4352" s="33" t="s">
        <v>12491</v>
      </c>
    </row>
    <row r="4353" spans="1:8">
      <c r="A4353" s="33" t="s">
        <v>18724</v>
      </c>
      <c r="B4353" s="34" t="b">
        <v>1</v>
      </c>
      <c r="C4353" s="33">
        <f t="shared" si="147"/>
        <v>43</v>
      </c>
      <c r="D4353" s="33" t="s">
        <v>481</v>
      </c>
      <c r="E4353" s="33" t="s">
        <v>18725</v>
      </c>
      <c r="F4353" s="33" t="s">
        <v>18726</v>
      </c>
      <c r="G4353" s="33" t="str">
        <f t="shared" si="148"/>
        <v>경남합천읍</v>
      </c>
      <c r="H4353" s="33" t="s">
        <v>12491</v>
      </c>
    </row>
    <row r="4354" spans="1:8">
      <c r="A4354" s="33" t="s">
        <v>18727</v>
      </c>
      <c r="B4354" s="34" t="b">
        <v>1</v>
      </c>
      <c r="C4354" s="33">
        <f t="shared" ref="C4354:C4417" si="149">_xlfn.XLOOKUP(D4354,I:I,J:J)</f>
        <v>43</v>
      </c>
      <c r="D4354" s="33" t="s">
        <v>481</v>
      </c>
      <c r="E4354" s="33" t="s">
        <v>18725</v>
      </c>
      <c r="F4354" s="33" t="s">
        <v>16122</v>
      </c>
      <c r="G4354" s="33" t="str">
        <f t="shared" si="148"/>
        <v>경남봉산면</v>
      </c>
      <c r="H4354" s="33" t="s">
        <v>12491</v>
      </c>
    </row>
    <row r="4355" spans="1:8">
      <c r="A4355" s="33" t="s">
        <v>18728</v>
      </c>
      <c r="B4355" s="34" t="b">
        <v>1</v>
      </c>
      <c r="C4355" s="33">
        <f t="shared" si="149"/>
        <v>43</v>
      </c>
      <c r="D4355" s="33" t="s">
        <v>481</v>
      </c>
      <c r="E4355" s="33" t="s">
        <v>18725</v>
      </c>
      <c r="F4355" s="33" t="s">
        <v>18729</v>
      </c>
      <c r="G4355" s="33" t="str">
        <f t="shared" si="148"/>
        <v>경남묘산면</v>
      </c>
      <c r="H4355" s="33" t="s">
        <v>12491</v>
      </c>
    </row>
    <row r="4356" spans="1:8">
      <c r="A4356" s="33" t="s">
        <v>18730</v>
      </c>
      <c r="B4356" s="34" t="b">
        <v>1</v>
      </c>
      <c r="C4356" s="33">
        <f t="shared" si="149"/>
        <v>43</v>
      </c>
      <c r="D4356" s="33" t="s">
        <v>481</v>
      </c>
      <c r="E4356" s="33" t="s">
        <v>18725</v>
      </c>
      <c r="F4356" s="33" t="s">
        <v>18731</v>
      </c>
      <c r="G4356" s="33" t="str">
        <f t="shared" si="148"/>
        <v>경남가야면</v>
      </c>
      <c r="H4356" s="33" t="s">
        <v>12491</v>
      </c>
    </row>
    <row r="4357" spans="1:8">
      <c r="A4357" s="33" t="s">
        <v>18732</v>
      </c>
      <c r="B4357" s="34" t="b">
        <v>1</v>
      </c>
      <c r="C4357" s="33">
        <f t="shared" si="149"/>
        <v>43</v>
      </c>
      <c r="D4357" s="33" t="s">
        <v>481</v>
      </c>
      <c r="E4357" s="33" t="s">
        <v>18725</v>
      </c>
      <c r="F4357" s="33" t="s">
        <v>18733</v>
      </c>
      <c r="G4357" s="33" t="str">
        <f t="shared" si="148"/>
        <v>경남야로면</v>
      </c>
      <c r="H4357" s="33" t="s">
        <v>12491</v>
      </c>
    </row>
    <row r="4358" spans="1:8">
      <c r="A4358" s="33" t="s">
        <v>18734</v>
      </c>
      <c r="B4358" s="34" t="b">
        <v>1</v>
      </c>
      <c r="C4358" s="33">
        <f t="shared" si="149"/>
        <v>43</v>
      </c>
      <c r="D4358" s="33" t="s">
        <v>481</v>
      </c>
      <c r="E4358" s="33" t="s">
        <v>18725</v>
      </c>
      <c r="F4358" s="33" t="s">
        <v>18735</v>
      </c>
      <c r="G4358" s="33" t="str">
        <f t="shared" si="148"/>
        <v>경남율곡면</v>
      </c>
      <c r="H4358" s="33" t="s">
        <v>12491</v>
      </c>
    </row>
    <row r="4359" spans="1:8">
      <c r="A4359" s="33" t="s">
        <v>18736</v>
      </c>
      <c r="B4359" s="34" t="b">
        <v>1</v>
      </c>
      <c r="C4359" s="33">
        <f t="shared" si="149"/>
        <v>43</v>
      </c>
      <c r="D4359" s="33" t="s">
        <v>481</v>
      </c>
      <c r="E4359" s="33" t="s">
        <v>18725</v>
      </c>
      <c r="F4359" s="33" t="s">
        <v>18737</v>
      </c>
      <c r="G4359" s="33" t="str">
        <f t="shared" si="148"/>
        <v>경남초계면</v>
      </c>
      <c r="H4359" s="33" t="s">
        <v>12491</v>
      </c>
    </row>
    <row r="4360" spans="1:8">
      <c r="A4360" s="33" t="s">
        <v>18738</v>
      </c>
      <c r="B4360" s="34" t="b">
        <v>1</v>
      </c>
      <c r="C4360" s="33">
        <f t="shared" si="149"/>
        <v>43</v>
      </c>
      <c r="D4360" s="33" t="s">
        <v>481</v>
      </c>
      <c r="E4360" s="33" t="s">
        <v>18725</v>
      </c>
      <c r="F4360" s="33" t="s">
        <v>18739</v>
      </c>
      <c r="G4360" s="33" t="str">
        <f t="shared" si="148"/>
        <v>경남쌍책면</v>
      </c>
      <c r="H4360" s="33" t="s">
        <v>12491</v>
      </c>
    </row>
    <row r="4361" spans="1:8">
      <c r="A4361" s="33" t="s">
        <v>18740</v>
      </c>
      <c r="B4361" s="34" t="b">
        <v>1</v>
      </c>
      <c r="C4361" s="33">
        <f t="shared" si="149"/>
        <v>43</v>
      </c>
      <c r="D4361" s="33" t="s">
        <v>481</v>
      </c>
      <c r="E4361" s="33" t="s">
        <v>18725</v>
      </c>
      <c r="F4361" s="33" t="s">
        <v>17710</v>
      </c>
      <c r="G4361" s="33" t="str">
        <f t="shared" si="148"/>
        <v>경남덕곡면</v>
      </c>
      <c r="H4361" s="33" t="s">
        <v>12491</v>
      </c>
    </row>
    <row r="4362" spans="1:8">
      <c r="A4362" s="33" t="s">
        <v>18741</v>
      </c>
      <c r="B4362" s="34" t="b">
        <v>1</v>
      </c>
      <c r="C4362" s="33">
        <f t="shared" si="149"/>
        <v>43</v>
      </c>
      <c r="D4362" s="33" t="s">
        <v>481</v>
      </c>
      <c r="E4362" s="33" t="s">
        <v>18725</v>
      </c>
      <c r="F4362" s="33" t="s">
        <v>18742</v>
      </c>
      <c r="G4362" s="33" t="str">
        <f t="shared" si="148"/>
        <v>경남청덕면</v>
      </c>
      <c r="H4362" s="33" t="s">
        <v>12491</v>
      </c>
    </row>
    <row r="4363" spans="1:8">
      <c r="A4363" s="33" t="s">
        <v>18743</v>
      </c>
      <c r="B4363" s="34" t="b">
        <v>1</v>
      </c>
      <c r="C4363" s="33">
        <f t="shared" si="149"/>
        <v>43</v>
      </c>
      <c r="D4363" s="33" t="s">
        <v>481</v>
      </c>
      <c r="E4363" s="33" t="s">
        <v>18725</v>
      </c>
      <c r="F4363" s="33" t="s">
        <v>18744</v>
      </c>
      <c r="G4363" s="33" t="str">
        <f t="shared" si="148"/>
        <v>경남적중면</v>
      </c>
      <c r="H4363" s="33" t="s">
        <v>12491</v>
      </c>
    </row>
    <row r="4364" spans="1:8">
      <c r="A4364" s="33" t="s">
        <v>18745</v>
      </c>
      <c r="B4364" s="34" t="b">
        <v>1</v>
      </c>
      <c r="C4364" s="33">
        <f t="shared" si="149"/>
        <v>43</v>
      </c>
      <c r="D4364" s="33" t="s">
        <v>481</v>
      </c>
      <c r="E4364" s="33" t="s">
        <v>18725</v>
      </c>
      <c r="F4364" s="33" t="s">
        <v>18746</v>
      </c>
      <c r="G4364" s="33" t="str">
        <f t="shared" si="148"/>
        <v>경남대양면</v>
      </c>
      <c r="H4364" s="33" t="s">
        <v>12491</v>
      </c>
    </row>
    <row r="4365" spans="1:8">
      <c r="A4365" s="33" t="s">
        <v>18747</v>
      </c>
      <c r="B4365" s="34" t="b">
        <v>1</v>
      </c>
      <c r="C4365" s="33">
        <f t="shared" si="149"/>
        <v>43</v>
      </c>
      <c r="D4365" s="33" t="s">
        <v>481</v>
      </c>
      <c r="E4365" s="33" t="s">
        <v>18725</v>
      </c>
      <c r="F4365" s="33" t="s">
        <v>18748</v>
      </c>
      <c r="G4365" s="33" t="str">
        <f t="shared" ref="G4365:G4428" si="150">D4365&amp;F4365</f>
        <v>경남쌍백면</v>
      </c>
      <c r="H4365" s="33" t="s">
        <v>12491</v>
      </c>
    </row>
    <row r="4366" spans="1:8">
      <c r="A4366" s="33" t="s">
        <v>18749</v>
      </c>
      <c r="B4366" s="34" t="b">
        <v>1</v>
      </c>
      <c r="C4366" s="33">
        <f t="shared" si="149"/>
        <v>43</v>
      </c>
      <c r="D4366" s="33" t="s">
        <v>481</v>
      </c>
      <c r="E4366" s="33" t="s">
        <v>18725</v>
      </c>
      <c r="F4366" s="33" t="s">
        <v>18750</v>
      </c>
      <c r="G4366" s="33" t="str">
        <f t="shared" si="150"/>
        <v>경남삼가면</v>
      </c>
      <c r="H4366" s="33" t="s">
        <v>12491</v>
      </c>
    </row>
    <row r="4367" spans="1:8">
      <c r="A4367" s="33" t="s">
        <v>18751</v>
      </c>
      <c r="B4367" s="34" t="b">
        <v>1</v>
      </c>
      <c r="C4367" s="33">
        <f t="shared" si="149"/>
        <v>43</v>
      </c>
      <c r="D4367" s="33" t="s">
        <v>481</v>
      </c>
      <c r="E4367" s="33" t="s">
        <v>18725</v>
      </c>
      <c r="F4367" s="33" t="s">
        <v>18752</v>
      </c>
      <c r="G4367" s="33" t="str">
        <f t="shared" si="150"/>
        <v>경남가회면</v>
      </c>
      <c r="H4367" s="33" t="s">
        <v>12491</v>
      </c>
    </row>
    <row r="4368" spans="1:8">
      <c r="A4368" s="33" t="s">
        <v>18753</v>
      </c>
      <c r="B4368" s="34" t="b">
        <v>1</v>
      </c>
      <c r="C4368" s="33">
        <f t="shared" si="149"/>
        <v>43</v>
      </c>
      <c r="D4368" s="33" t="s">
        <v>481</v>
      </c>
      <c r="E4368" s="33" t="s">
        <v>18725</v>
      </c>
      <c r="F4368" s="33" t="s">
        <v>18754</v>
      </c>
      <c r="G4368" s="33" t="str">
        <f t="shared" si="150"/>
        <v>경남대병면</v>
      </c>
      <c r="H4368" s="33" t="s">
        <v>12491</v>
      </c>
    </row>
    <row r="4369" spans="1:8">
      <c r="A4369" s="33" t="s">
        <v>18755</v>
      </c>
      <c r="B4369" s="34" t="b">
        <v>1</v>
      </c>
      <c r="C4369" s="33">
        <f t="shared" si="149"/>
        <v>43</v>
      </c>
      <c r="D4369" s="33" t="s">
        <v>481</v>
      </c>
      <c r="E4369" s="33" t="s">
        <v>18725</v>
      </c>
      <c r="F4369" s="33" t="s">
        <v>18756</v>
      </c>
      <c r="G4369" s="33" t="str">
        <f t="shared" si="150"/>
        <v>경남용주면</v>
      </c>
      <c r="H4369" s="33" t="s">
        <v>12491</v>
      </c>
    </row>
    <row r="4370" spans="1:8">
      <c r="A4370" s="33" t="s">
        <v>18757</v>
      </c>
      <c r="B4370" s="34" t="b">
        <v>1</v>
      </c>
      <c r="C4370" s="33">
        <f t="shared" si="149"/>
        <v>61</v>
      </c>
      <c r="D4370" s="33" t="s">
        <v>1678</v>
      </c>
      <c r="E4370" s="33" t="s">
        <v>1679</v>
      </c>
      <c r="F4370" s="33" t="s">
        <v>18758</v>
      </c>
      <c r="G4370" s="33" t="str">
        <f t="shared" si="150"/>
        <v>제주일도일동</v>
      </c>
      <c r="H4370" s="33" t="s">
        <v>10781</v>
      </c>
    </row>
    <row r="4371" spans="1:8">
      <c r="A4371" s="33" t="s">
        <v>18759</v>
      </c>
      <c r="B4371" s="34" t="b">
        <v>1</v>
      </c>
      <c r="C4371" s="33">
        <f t="shared" si="149"/>
        <v>61</v>
      </c>
      <c r="D4371" s="33" t="s">
        <v>1678</v>
      </c>
      <c r="E4371" s="33" t="s">
        <v>1679</v>
      </c>
      <c r="F4371" s="33" t="s">
        <v>18760</v>
      </c>
      <c r="G4371" s="33" t="str">
        <f t="shared" si="150"/>
        <v>제주일도이동</v>
      </c>
      <c r="H4371" s="33" t="s">
        <v>10781</v>
      </c>
    </row>
    <row r="4372" spans="1:8">
      <c r="A4372" s="33" t="s">
        <v>18761</v>
      </c>
      <c r="B4372" s="34" t="b">
        <v>1</v>
      </c>
      <c r="C4372" s="33">
        <f t="shared" si="149"/>
        <v>61</v>
      </c>
      <c r="D4372" s="33" t="s">
        <v>1678</v>
      </c>
      <c r="E4372" s="33" t="s">
        <v>1679</v>
      </c>
      <c r="F4372" s="33" t="s">
        <v>18762</v>
      </c>
      <c r="G4372" s="33" t="str">
        <f t="shared" si="150"/>
        <v>제주이도일동</v>
      </c>
      <c r="H4372" s="33" t="s">
        <v>10781</v>
      </c>
    </row>
    <row r="4373" spans="1:8">
      <c r="A4373" s="33" t="s">
        <v>18763</v>
      </c>
      <c r="B4373" s="34" t="b">
        <v>1</v>
      </c>
      <c r="C4373" s="33">
        <f t="shared" si="149"/>
        <v>61</v>
      </c>
      <c r="D4373" s="33" t="s">
        <v>1678</v>
      </c>
      <c r="E4373" s="33" t="s">
        <v>1679</v>
      </c>
      <c r="F4373" s="33" t="s">
        <v>18764</v>
      </c>
      <c r="G4373" s="33" t="str">
        <f t="shared" si="150"/>
        <v>제주이도이동</v>
      </c>
      <c r="H4373" s="33" t="s">
        <v>10781</v>
      </c>
    </row>
    <row r="4374" spans="1:8">
      <c r="A4374" s="33" t="s">
        <v>18765</v>
      </c>
      <c r="B4374" s="34" t="b">
        <v>1</v>
      </c>
      <c r="C4374" s="33">
        <f t="shared" si="149"/>
        <v>61</v>
      </c>
      <c r="D4374" s="33" t="s">
        <v>1678</v>
      </c>
      <c r="E4374" s="33" t="s">
        <v>1679</v>
      </c>
      <c r="F4374" s="33" t="s">
        <v>18766</v>
      </c>
      <c r="G4374" s="33" t="str">
        <f t="shared" si="150"/>
        <v>제주삼도일동</v>
      </c>
      <c r="H4374" s="33" t="s">
        <v>10781</v>
      </c>
    </row>
    <row r="4375" spans="1:8">
      <c r="A4375" s="33" t="s">
        <v>18767</v>
      </c>
      <c r="B4375" s="34" t="b">
        <v>1</v>
      </c>
      <c r="C4375" s="33">
        <f t="shared" si="149"/>
        <v>61</v>
      </c>
      <c r="D4375" s="33" t="s">
        <v>1678</v>
      </c>
      <c r="E4375" s="33" t="s">
        <v>1679</v>
      </c>
      <c r="F4375" s="33" t="s">
        <v>18768</v>
      </c>
      <c r="G4375" s="33" t="str">
        <f t="shared" si="150"/>
        <v>제주삼도이동</v>
      </c>
      <c r="H4375" s="33" t="s">
        <v>10781</v>
      </c>
    </row>
    <row r="4376" spans="1:8">
      <c r="A4376" s="33" t="s">
        <v>18769</v>
      </c>
      <c r="B4376" s="34" t="b">
        <v>1</v>
      </c>
      <c r="C4376" s="33">
        <f t="shared" si="149"/>
        <v>61</v>
      </c>
      <c r="D4376" s="33" t="s">
        <v>1678</v>
      </c>
      <c r="E4376" s="33" t="s">
        <v>1679</v>
      </c>
      <c r="F4376" s="33" t="s">
        <v>18770</v>
      </c>
      <c r="G4376" s="33" t="str">
        <f t="shared" si="150"/>
        <v>제주건입동</v>
      </c>
      <c r="H4376" s="33" t="s">
        <v>10781</v>
      </c>
    </row>
    <row r="4377" spans="1:8">
      <c r="A4377" s="33" t="s">
        <v>18771</v>
      </c>
      <c r="B4377" s="34" t="b">
        <v>1</v>
      </c>
      <c r="C4377" s="33">
        <f t="shared" si="149"/>
        <v>61</v>
      </c>
      <c r="D4377" s="33" t="s">
        <v>1678</v>
      </c>
      <c r="E4377" s="33" t="s">
        <v>1679</v>
      </c>
      <c r="F4377" s="33" t="s">
        <v>18772</v>
      </c>
      <c r="G4377" s="33" t="str">
        <f t="shared" si="150"/>
        <v>제주용담일동</v>
      </c>
      <c r="H4377" s="33" t="s">
        <v>10781</v>
      </c>
    </row>
    <row r="4378" spans="1:8">
      <c r="A4378" s="33" t="s">
        <v>18773</v>
      </c>
      <c r="B4378" s="34" t="b">
        <v>1</v>
      </c>
      <c r="C4378" s="33">
        <f t="shared" si="149"/>
        <v>61</v>
      </c>
      <c r="D4378" s="33" t="s">
        <v>1678</v>
      </c>
      <c r="E4378" s="33" t="s">
        <v>1679</v>
      </c>
      <c r="F4378" s="33" t="s">
        <v>18774</v>
      </c>
      <c r="G4378" s="33" t="str">
        <f t="shared" si="150"/>
        <v>제주용담이동</v>
      </c>
      <c r="H4378" s="33" t="s">
        <v>10781</v>
      </c>
    </row>
    <row r="4379" spans="1:8">
      <c r="A4379" s="33" t="s">
        <v>18775</v>
      </c>
      <c r="B4379" s="34" t="b">
        <v>1</v>
      </c>
      <c r="C4379" s="33">
        <f t="shared" si="149"/>
        <v>61</v>
      </c>
      <c r="D4379" s="33" t="s">
        <v>1678</v>
      </c>
      <c r="E4379" s="33" t="s">
        <v>1679</v>
      </c>
      <c r="F4379" s="33" t="s">
        <v>18776</v>
      </c>
      <c r="G4379" s="33" t="str">
        <f t="shared" si="150"/>
        <v>제주용담삼동</v>
      </c>
      <c r="H4379" s="33" t="s">
        <v>10781</v>
      </c>
    </row>
    <row r="4380" spans="1:8">
      <c r="A4380" s="33" t="s">
        <v>18777</v>
      </c>
      <c r="B4380" s="34" t="b">
        <v>1</v>
      </c>
      <c r="C4380" s="33">
        <f t="shared" si="149"/>
        <v>61</v>
      </c>
      <c r="D4380" s="33" t="s">
        <v>1678</v>
      </c>
      <c r="E4380" s="33" t="s">
        <v>1679</v>
      </c>
      <c r="F4380" s="33" t="s">
        <v>18778</v>
      </c>
      <c r="G4380" s="33" t="str">
        <f t="shared" si="150"/>
        <v>제주화북일동</v>
      </c>
      <c r="H4380" s="33" t="s">
        <v>10781</v>
      </c>
    </row>
    <row r="4381" spans="1:8">
      <c r="A4381" s="33" t="s">
        <v>18779</v>
      </c>
      <c r="B4381" s="34" t="b">
        <v>1</v>
      </c>
      <c r="C4381" s="33">
        <f t="shared" si="149"/>
        <v>61</v>
      </c>
      <c r="D4381" s="33" t="s">
        <v>1678</v>
      </c>
      <c r="E4381" s="33" t="s">
        <v>1679</v>
      </c>
      <c r="F4381" s="33" t="s">
        <v>18780</v>
      </c>
      <c r="G4381" s="33" t="str">
        <f t="shared" si="150"/>
        <v>제주화북이동</v>
      </c>
      <c r="H4381" s="33" t="s">
        <v>10781</v>
      </c>
    </row>
    <row r="4382" spans="1:8">
      <c r="A4382" s="33" t="s">
        <v>18781</v>
      </c>
      <c r="B4382" s="34" t="b">
        <v>1</v>
      </c>
      <c r="C4382" s="33">
        <f t="shared" si="149"/>
        <v>61</v>
      </c>
      <c r="D4382" s="33" t="s">
        <v>1678</v>
      </c>
      <c r="E4382" s="33" t="s">
        <v>1679</v>
      </c>
      <c r="F4382" s="33" t="s">
        <v>18782</v>
      </c>
      <c r="G4382" s="33" t="str">
        <f t="shared" si="150"/>
        <v>제주삼양일동</v>
      </c>
      <c r="H4382" s="33" t="s">
        <v>10781</v>
      </c>
    </row>
    <row r="4383" spans="1:8">
      <c r="A4383" s="33" t="s">
        <v>18783</v>
      </c>
      <c r="B4383" s="34" t="b">
        <v>1</v>
      </c>
      <c r="C4383" s="33">
        <f t="shared" si="149"/>
        <v>61</v>
      </c>
      <c r="D4383" s="33" t="s">
        <v>1678</v>
      </c>
      <c r="E4383" s="33" t="s">
        <v>1679</v>
      </c>
      <c r="F4383" s="33" t="s">
        <v>18784</v>
      </c>
      <c r="G4383" s="33" t="str">
        <f t="shared" si="150"/>
        <v>제주삼양이동</v>
      </c>
      <c r="H4383" s="33" t="s">
        <v>10781</v>
      </c>
    </row>
    <row r="4384" spans="1:8">
      <c r="A4384" s="33" t="s">
        <v>18785</v>
      </c>
      <c r="B4384" s="34" t="b">
        <v>1</v>
      </c>
      <c r="C4384" s="33">
        <f t="shared" si="149"/>
        <v>61</v>
      </c>
      <c r="D4384" s="33" t="s">
        <v>1678</v>
      </c>
      <c r="E4384" s="33" t="s">
        <v>1679</v>
      </c>
      <c r="F4384" s="33" t="s">
        <v>18786</v>
      </c>
      <c r="G4384" s="33" t="str">
        <f t="shared" si="150"/>
        <v>제주삼양삼동</v>
      </c>
      <c r="H4384" s="33" t="s">
        <v>10781</v>
      </c>
    </row>
    <row r="4385" spans="1:8">
      <c r="A4385" s="33" t="s">
        <v>18787</v>
      </c>
      <c r="B4385" s="34" t="b">
        <v>1</v>
      </c>
      <c r="C4385" s="33">
        <f t="shared" si="149"/>
        <v>61</v>
      </c>
      <c r="D4385" s="33" t="s">
        <v>1678</v>
      </c>
      <c r="E4385" s="33" t="s">
        <v>1679</v>
      </c>
      <c r="F4385" s="33" t="s">
        <v>18788</v>
      </c>
      <c r="G4385" s="33" t="str">
        <f t="shared" si="150"/>
        <v>제주봉개동</v>
      </c>
      <c r="H4385" s="33" t="s">
        <v>10781</v>
      </c>
    </row>
    <row r="4386" spans="1:8">
      <c r="A4386" s="33" t="s">
        <v>18789</v>
      </c>
      <c r="B4386" s="34" t="b">
        <v>1</v>
      </c>
      <c r="C4386" s="33">
        <f t="shared" si="149"/>
        <v>61</v>
      </c>
      <c r="D4386" s="33" t="s">
        <v>1678</v>
      </c>
      <c r="E4386" s="33" t="s">
        <v>1679</v>
      </c>
      <c r="F4386" s="33" t="s">
        <v>18790</v>
      </c>
      <c r="G4386" s="33" t="str">
        <f t="shared" si="150"/>
        <v>제주아라일동</v>
      </c>
      <c r="H4386" s="33" t="s">
        <v>10781</v>
      </c>
    </row>
    <row r="4387" spans="1:8">
      <c r="A4387" s="33" t="s">
        <v>18791</v>
      </c>
      <c r="B4387" s="34" t="b">
        <v>1</v>
      </c>
      <c r="C4387" s="33">
        <f t="shared" si="149"/>
        <v>61</v>
      </c>
      <c r="D4387" s="33" t="s">
        <v>1678</v>
      </c>
      <c r="E4387" s="33" t="s">
        <v>1679</v>
      </c>
      <c r="F4387" s="33" t="s">
        <v>18792</v>
      </c>
      <c r="G4387" s="33" t="str">
        <f t="shared" si="150"/>
        <v>제주아라이동</v>
      </c>
      <c r="H4387" s="33" t="s">
        <v>10781</v>
      </c>
    </row>
    <row r="4388" spans="1:8">
      <c r="A4388" s="33" t="s">
        <v>18793</v>
      </c>
      <c r="B4388" s="34" t="b">
        <v>1</v>
      </c>
      <c r="C4388" s="33">
        <f t="shared" si="149"/>
        <v>61</v>
      </c>
      <c r="D4388" s="33" t="s">
        <v>1678</v>
      </c>
      <c r="E4388" s="33" t="s">
        <v>1679</v>
      </c>
      <c r="F4388" s="33" t="s">
        <v>18794</v>
      </c>
      <c r="G4388" s="33" t="str">
        <f t="shared" si="150"/>
        <v>제주오라일동</v>
      </c>
      <c r="H4388" s="33" t="s">
        <v>10781</v>
      </c>
    </row>
    <row r="4389" spans="1:8">
      <c r="A4389" s="33" t="s">
        <v>18795</v>
      </c>
      <c r="B4389" s="34" t="b">
        <v>1</v>
      </c>
      <c r="C4389" s="33">
        <f t="shared" si="149"/>
        <v>61</v>
      </c>
      <c r="D4389" s="33" t="s">
        <v>1678</v>
      </c>
      <c r="E4389" s="33" t="s">
        <v>1679</v>
      </c>
      <c r="F4389" s="33" t="s">
        <v>18796</v>
      </c>
      <c r="G4389" s="33" t="str">
        <f t="shared" si="150"/>
        <v>제주오라이동</v>
      </c>
      <c r="H4389" s="33" t="s">
        <v>10781</v>
      </c>
    </row>
    <row r="4390" spans="1:8">
      <c r="A4390" s="33" t="s">
        <v>18797</v>
      </c>
      <c r="B4390" s="34" t="b">
        <v>1</v>
      </c>
      <c r="C4390" s="33">
        <f t="shared" si="149"/>
        <v>61</v>
      </c>
      <c r="D4390" s="33" t="s">
        <v>1678</v>
      </c>
      <c r="E4390" s="33" t="s">
        <v>1679</v>
      </c>
      <c r="F4390" s="33" t="s">
        <v>18798</v>
      </c>
      <c r="G4390" s="33" t="str">
        <f t="shared" si="150"/>
        <v>제주오라삼동</v>
      </c>
      <c r="H4390" s="33" t="s">
        <v>10781</v>
      </c>
    </row>
    <row r="4391" spans="1:8">
      <c r="A4391" s="33" t="s">
        <v>18799</v>
      </c>
      <c r="B4391" s="34" t="b">
        <v>1</v>
      </c>
      <c r="C4391" s="33">
        <f t="shared" si="149"/>
        <v>61</v>
      </c>
      <c r="D4391" s="33" t="s">
        <v>1678</v>
      </c>
      <c r="E4391" s="33" t="s">
        <v>1679</v>
      </c>
      <c r="F4391" s="33" t="s">
        <v>18800</v>
      </c>
      <c r="G4391" s="33" t="str">
        <f t="shared" si="150"/>
        <v>제주노형동</v>
      </c>
      <c r="H4391" s="33" t="s">
        <v>10781</v>
      </c>
    </row>
    <row r="4392" spans="1:8">
      <c r="A4392" s="33" t="s">
        <v>18801</v>
      </c>
      <c r="B4392" s="34" t="b">
        <v>1</v>
      </c>
      <c r="C4392" s="33">
        <f t="shared" si="149"/>
        <v>61</v>
      </c>
      <c r="D4392" s="33" t="s">
        <v>1678</v>
      </c>
      <c r="E4392" s="33" t="s">
        <v>1679</v>
      </c>
      <c r="F4392" s="33" t="s">
        <v>18802</v>
      </c>
      <c r="G4392" s="33" t="str">
        <f t="shared" si="150"/>
        <v>제주외도일동</v>
      </c>
      <c r="H4392" s="33" t="s">
        <v>10781</v>
      </c>
    </row>
    <row r="4393" spans="1:8">
      <c r="A4393" s="33" t="s">
        <v>18803</v>
      </c>
      <c r="B4393" s="34" t="b">
        <v>1</v>
      </c>
      <c r="C4393" s="33">
        <f t="shared" si="149"/>
        <v>61</v>
      </c>
      <c r="D4393" s="33" t="s">
        <v>1678</v>
      </c>
      <c r="E4393" s="33" t="s">
        <v>1679</v>
      </c>
      <c r="F4393" s="33" t="s">
        <v>18804</v>
      </c>
      <c r="G4393" s="33" t="str">
        <f t="shared" si="150"/>
        <v>제주외도이동</v>
      </c>
      <c r="H4393" s="33" t="s">
        <v>10781</v>
      </c>
    </row>
    <row r="4394" spans="1:8">
      <c r="A4394" s="33" t="s">
        <v>18805</v>
      </c>
      <c r="B4394" s="34" t="b">
        <v>1</v>
      </c>
      <c r="C4394" s="33">
        <f t="shared" si="149"/>
        <v>61</v>
      </c>
      <c r="D4394" s="33" t="s">
        <v>1678</v>
      </c>
      <c r="E4394" s="33" t="s">
        <v>1679</v>
      </c>
      <c r="F4394" s="33" t="s">
        <v>18806</v>
      </c>
      <c r="G4394" s="33" t="str">
        <f t="shared" si="150"/>
        <v>제주이호일동</v>
      </c>
      <c r="H4394" s="33" t="s">
        <v>10781</v>
      </c>
    </row>
    <row r="4395" spans="1:8">
      <c r="A4395" s="33" t="s">
        <v>18807</v>
      </c>
      <c r="B4395" s="34" t="b">
        <v>1</v>
      </c>
      <c r="C4395" s="33">
        <f t="shared" si="149"/>
        <v>61</v>
      </c>
      <c r="D4395" s="33" t="s">
        <v>1678</v>
      </c>
      <c r="E4395" s="33" t="s">
        <v>1679</v>
      </c>
      <c r="F4395" s="33" t="s">
        <v>18808</v>
      </c>
      <c r="G4395" s="33" t="str">
        <f t="shared" si="150"/>
        <v>제주이호이동</v>
      </c>
      <c r="H4395" s="33" t="s">
        <v>10781</v>
      </c>
    </row>
    <row r="4396" spans="1:8">
      <c r="A4396" s="33" t="s">
        <v>18809</v>
      </c>
      <c r="B4396" s="34" t="b">
        <v>1</v>
      </c>
      <c r="C4396" s="33">
        <f t="shared" si="149"/>
        <v>61</v>
      </c>
      <c r="D4396" s="33" t="s">
        <v>1678</v>
      </c>
      <c r="E4396" s="33" t="s">
        <v>1679</v>
      </c>
      <c r="F4396" s="33" t="s">
        <v>18810</v>
      </c>
      <c r="G4396" s="33" t="str">
        <f t="shared" si="150"/>
        <v>제주도두일동</v>
      </c>
      <c r="H4396" s="33" t="s">
        <v>10781</v>
      </c>
    </row>
    <row r="4397" spans="1:8">
      <c r="A4397" s="33" t="s">
        <v>18811</v>
      </c>
      <c r="B4397" s="34" t="b">
        <v>1</v>
      </c>
      <c r="C4397" s="33">
        <f t="shared" si="149"/>
        <v>61</v>
      </c>
      <c r="D4397" s="33" t="s">
        <v>1678</v>
      </c>
      <c r="E4397" s="33" t="s">
        <v>1679</v>
      </c>
      <c r="F4397" s="33" t="s">
        <v>18812</v>
      </c>
      <c r="G4397" s="33" t="str">
        <f t="shared" si="150"/>
        <v>제주도두이동</v>
      </c>
      <c r="H4397" s="33" t="s">
        <v>10781</v>
      </c>
    </row>
    <row r="4398" spans="1:8">
      <c r="A4398" s="33" t="s">
        <v>18813</v>
      </c>
      <c r="B4398" s="34" t="b">
        <v>1</v>
      </c>
      <c r="C4398" s="33">
        <f t="shared" si="149"/>
        <v>61</v>
      </c>
      <c r="D4398" s="33" t="s">
        <v>1678</v>
      </c>
      <c r="E4398" s="33" t="s">
        <v>1679</v>
      </c>
      <c r="F4398" s="33" t="s">
        <v>12356</v>
      </c>
      <c r="G4398" s="33" t="str">
        <f t="shared" si="150"/>
        <v>제주도남동</v>
      </c>
      <c r="H4398" s="33" t="s">
        <v>10781</v>
      </c>
    </row>
    <row r="4399" spans="1:8">
      <c r="A4399" s="33" t="s">
        <v>18814</v>
      </c>
      <c r="B4399" s="34" t="b">
        <v>1</v>
      </c>
      <c r="C4399" s="33">
        <f t="shared" si="149"/>
        <v>61</v>
      </c>
      <c r="D4399" s="33" t="s">
        <v>1678</v>
      </c>
      <c r="E4399" s="33" t="s">
        <v>1679</v>
      </c>
      <c r="F4399" s="33" t="s">
        <v>18815</v>
      </c>
      <c r="G4399" s="33" t="str">
        <f t="shared" si="150"/>
        <v>제주도련일동</v>
      </c>
      <c r="H4399" s="33" t="s">
        <v>10781</v>
      </c>
    </row>
    <row r="4400" spans="1:8">
      <c r="A4400" s="33" t="s">
        <v>18816</v>
      </c>
      <c r="B4400" s="34" t="b">
        <v>1</v>
      </c>
      <c r="C4400" s="33">
        <f t="shared" si="149"/>
        <v>61</v>
      </c>
      <c r="D4400" s="33" t="s">
        <v>1678</v>
      </c>
      <c r="E4400" s="33" t="s">
        <v>1679</v>
      </c>
      <c r="F4400" s="33" t="s">
        <v>18817</v>
      </c>
      <c r="G4400" s="33" t="str">
        <f t="shared" si="150"/>
        <v>제주도련이동</v>
      </c>
      <c r="H4400" s="33" t="s">
        <v>10781</v>
      </c>
    </row>
    <row r="4401" spans="1:8">
      <c r="A4401" s="33" t="s">
        <v>18818</v>
      </c>
      <c r="B4401" s="34" t="b">
        <v>1</v>
      </c>
      <c r="C4401" s="33">
        <f t="shared" si="149"/>
        <v>61</v>
      </c>
      <c r="D4401" s="33" t="s">
        <v>1678</v>
      </c>
      <c r="E4401" s="33" t="s">
        <v>1679</v>
      </c>
      <c r="F4401" s="33" t="s">
        <v>11445</v>
      </c>
      <c r="G4401" s="33" t="str">
        <f t="shared" si="150"/>
        <v>제주용강동</v>
      </c>
      <c r="H4401" s="33" t="s">
        <v>10781</v>
      </c>
    </row>
    <row r="4402" spans="1:8">
      <c r="A4402" s="33" t="s">
        <v>18819</v>
      </c>
      <c r="B4402" s="34" t="b">
        <v>1</v>
      </c>
      <c r="C4402" s="33">
        <f t="shared" si="149"/>
        <v>61</v>
      </c>
      <c r="D4402" s="33" t="s">
        <v>1678</v>
      </c>
      <c r="E4402" s="33" t="s">
        <v>1679</v>
      </c>
      <c r="F4402" s="33" t="s">
        <v>18820</v>
      </c>
      <c r="G4402" s="33" t="str">
        <f t="shared" si="150"/>
        <v>제주회천동</v>
      </c>
      <c r="H4402" s="33" t="s">
        <v>10781</v>
      </c>
    </row>
    <row r="4403" spans="1:8">
      <c r="A4403" s="33" t="s">
        <v>18821</v>
      </c>
      <c r="B4403" s="34" t="b">
        <v>1</v>
      </c>
      <c r="C4403" s="33">
        <f t="shared" si="149"/>
        <v>61</v>
      </c>
      <c r="D4403" s="33" t="s">
        <v>1678</v>
      </c>
      <c r="E4403" s="33" t="s">
        <v>1679</v>
      </c>
      <c r="F4403" s="33" t="s">
        <v>18822</v>
      </c>
      <c r="G4403" s="33" t="str">
        <f t="shared" si="150"/>
        <v>제주오등동</v>
      </c>
      <c r="H4403" s="33" t="s">
        <v>10781</v>
      </c>
    </row>
    <row r="4404" spans="1:8">
      <c r="A4404" s="33" t="s">
        <v>18823</v>
      </c>
      <c r="B4404" s="34" t="b">
        <v>1</v>
      </c>
      <c r="C4404" s="33">
        <f t="shared" si="149"/>
        <v>61</v>
      </c>
      <c r="D4404" s="33" t="s">
        <v>1678</v>
      </c>
      <c r="E4404" s="33" t="s">
        <v>1679</v>
      </c>
      <c r="F4404" s="33" t="s">
        <v>13302</v>
      </c>
      <c r="G4404" s="33" t="str">
        <f t="shared" si="150"/>
        <v>제주월평동</v>
      </c>
      <c r="H4404" s="33" t="s">
        <v>10781</v>
      </c>
    </row>
    <row r="4405" spans="1:8">
      <c r="A4405" s="33" t="s">
        <v>18824</v>
      </c>
      <c r="B4405" s="34" t="b">
        <v>1</v>
      </c>
      <c r="C4405" s="33">
        <f t="shared" si="149"/>
        <v>61</v>
      </c>
      <c r="D4405" s="33" t="s">
        <v>1678</v>
      </c>
      <c r="E4405" s="33" t="s">
        <v>1679</v>
      </c>
      <c r="F4405" s="33" t="s">
        <v>18825</v>
      </c>
      <c r="G4405" s="33" t="str">
        <f t="shared" si="150"/>
        <v>제주영평동</v>
      </c>
      <c r="H4405" s="33" t="s">
        <v>10781</v>
      </c>
    </row>
    <row r="4406" spans="1:8">
      <c r="A4406" s="33" t="s">
        <v>18826</v>
      </c>
      <c r="B4406" s="34" t="b">
        <v>1</v>
      </c>
      <c r="C4406" s="33">
        <f t="shared" si="149"/>
        <v>61</v>
      </c>
      <c r="D4406" s="33" t="s">
        <v>1678</v>
      </c>
      <c r="E4406" s="33" t="s">
        <v>1679</v>
      </c>
      <c r="F4406" s="33" t="s">
        <v>18827</v>
      </c>
      <c r="G4406" s="33" t="str">
        <f t="shared" si="150"/>
        <v>제주연동</v>
      </c>
      <c r="H4406" s="33" t="s">
        <v>10781</v>
      </c>
    </row>
    <row r="4407" spans="1:8">
      <c r="A4407" s="33" t="s">
        <v>18828</v>
      </c>
      <c r="B4407" s="34" t="b">
        <v>1</v>
      </c>
      <c r="C4407" s="33">
        <f t="shared" si="149"/>
        <v>61</v>
      </c>
      <c r="D4407" s="33" t="s">
        <v>1678</v>
      </c>
      <c r="E4407" s="33" t="s">
        <v>1679</v>
      </c>
      <c r="F4407" s="33" t="s">
        <v>18829</v>
      </c>
      <c r="G4407" s="33" t="str">
        <f t="shared" si="150"/>
        <v>제주도평동</v>
      </c>
      <c r="H4407" s="33" t="s">
        <v>10781</v>
      </c>
    </row>
    <row r="4408" spans="1:8">
      <c r="A4408" s="33" t="s">
        <v>18830</v>
      </c>
      <c r="B4408" s="34" t="b">
        <v>1</v>
      </c>
      <c r="C4408" s="33">
        <f t="shared" si="149"/>
        <v>61</v>
      </c>
      <c r="D4408" s="33" t="s">
        <v>1678</v>
      </c>
      <c r="E4408" s="33" t="s">
        <v>1679</v>
      </c>
      <c r="F4408" s="33" t="s">
        <v>18831</v>
      </c>
      <c r="G4408" s="33" t="str">
        <f t="shared" si="150"/>
        <v>제주해안동</v>
      </c>
      <c r="H4408" s="33" t="s">
        <v>10781</v>
      </c>
    </row>
    <row r="4409" spans="1:8">
      <c r="A4409" s="33" t="s">
        <v>18832</v>
      </c>
      <c r="B4409" s="34" t="b">
        <v>1</v>
      </c>
      <c r="C4409" s="33">
        <f t="shared" si="149"/>
        <v>61</v>
      </c>
      <c r="D4409" s="33" t="s">
        <v>1678</v>
      </c>
      <c r="E4409" s="33" t="s">
        <v>1679</v>
      </c>
      <c r="F4409" s="33" t="s">
        <v>18833</v>
      </c>
      <c r="G4409" s="33" t="str">
        <f t="shared" si="150"/>
        <v>제주내도동</v>
      </c>
      <c r="H4409" s="33" t="s">
        <v>10781</v>
      </c>
    </row>
    <row r="4410" spans="1:8">
      <c r="A4410" s="33" t="s">
        <v>18834</v>
      </c>
      <c r="B4410" s="34" t="b">
        <v>1</v>
      </c>
      <c r="C4410" s="33">
        <f t="shared" si="149"/>
        <v>61</v>
      </c>
      <c r="D4410" s="33" t="s">
        <v>1678</v>
      </c>
      <c r="E4410" s="33" t="s">
        <v>1679</v>
      </c>
      <c r="F4410" s="33" t="s">
        <v>18835</v>
      </c>
      <c r="G4410" s="33" t="str">
        <f t="shared" si="150"/>
        <v>제주한림읍</v>
      </c>
      <c r="H4410" s="33" t="s">
        <v>10781</v>
      </c>
    </row>
    <row r="4411" spans="1:8">
      <c r="A4411" s="33" t="s">
        <v>18836</v>
      </c>
      <c r="B4411" s="34" t="b">
        <v>1</v>
      </c>
      <c r="C4411" s="33">
        <f t="shared" si="149"/>
        <v>61</v>
      </c>
      <c r="D4411" s="33" t="s">
        <v>1678</v>
      </c>
      <c r="E4411" s="33" t="s">
        <v>1679</v>
      </c>
      <c r="F4411" s="33" t="s">
        <v>18837</v>
      </c>
      <c r="G4411" s="33" t="str">
        <f t="shared" si="150"/>
        <v>제주애월읍</v>
      </c>
      <c r="H4411" s="33" t="s">
        <v>10781</v>
      </c>
    </row>
    <row r="4412" spans="1:8">
      <c r="A4412" s="33" t="s">
        <v>18838</v>
      </c>
      <c r="B4412" s="34" t="b">
        <v>1</v>
      </c>
      <c r="C4412" s="33">
        <f t="shared" si="149"/>
        <v>61</v>
      </c>
      <c r="D4412" s="33" t="s">
        <v>1678</v>
      </c>
      <c r="E4412" s="33" t="s">
        <v>1679</v>
      </c>
      <c r="F4412" s="33" t="s">
        <v>18839</v>
      </c>
      <c r="G4412" s="33" t="str">
        <f t="shared" si="150"/>
        <v>제주구좌읍</v>
      </c>
      <c r="H4412" s="33" t="s">
        <v>10781</v>
      </c>
    </row>
    <row r="4413" spans="1:8">
      <c r="A4413" s="33" t="s">
        <v>18840</v>
      </c>
      <c r="B4413" s="34" t="b">
        <v>1</v>
      </c>
      <c r="C4413" s="33">
        <f t="shared" si="149"/>
        <v>61</v>
      </c>
      <c r="D4413" s="33" t="s">
        <v>1678</v>
      </c>
      <c r="E4413" s="33" t="s">
        <v>1679</v>
      </c>
      <c r="F4413" s="33" t="s">
        <v>18841</v>
      </c>
      <c r="G4413" s="33" t="str">
        <f t="shared" si="150"/>
        <v>제주조천읍</v>
      </c>
      <c r="H4413" s="33" t="s">
        <v>10781</v>
      </c>
    </row>
    <row r="4414" spans="1:8">
      <c r="A4414" s="33" t="s">
        <v>18842</v>
      </c>
      <c r="B4414" s="34" t="b">
        <v>1</v>
      </c>
      <c r="C4414" s="33">
        <f t="shared" si="149"/>
        <v>61</v>
      </c>
      <c r="D4414" s="33" t="s">
        <v>1678</v>
      </c>
      <c r="E4414" s="33" t="s">
        <v>1679</v>
      </c>
      <c r="F4414" s="33" t="s">
        <v>18843</v>
      </c>
      <c r="G4414" s="33" t="str">
        <f t="shared" si="150"/>
        <v>제주한경면</v>
      </c>
      <c r="H4414" s="33" t="s">
        <v>10781</v>
      </c>
    </row>
    <row r="4415" spans="1:8">
      <c r="A4415" s="33" t="s">
        <v>18844</v>
      </c>
      <c r="B4415" s="34" t="b">
        <v>1</v>
      </c>
      <c r="C4415" s="33">
        <f t="shared" si="149"/>
        <v>61</v>
      </c>
      <c r="D4415" s="33" t="s">
        <v>1678</v>
      </c>
      <c r="E4415" s="33" t="s">
        <v>1679</v>
      </c>
      <c r="F4415" s="33" t="s">
        <v>18845</v>
      </c>
      <c r="G4415" s="33" t="str">
        <f t="shared" si="150"/>
        <v>제주추자면</v>
      </c>
      <c r="H4415" s="33" t="s">
        <v>10781</v>
      </c>
    </row>
    <row r="4416" spans="1:8">
      <c r="A4416" s="33" t="s">
        <v>18846</v>
      </c>
      <c r="B4416" s="34" t="b">
        <v>1</v>
      </c>
      <c r="C4416" s="33">
        <f t="shared" si="149"/>
        <v>61</v>
      </c>
      <c r="D4416" s="33" t="s">
        <v>1678</v>
      </c>
      <c r="E4416" s="33" t="s">
        <v>1679</v>
      </c>
      <c r="F4416" s="33" t="s">
        <v>18847</v>
      </c>
      <c r="G4416" s="33" t="str">
        <f t="shared" si="150"/>
        <v>제주우도면</v>
      </c>
      <c r="H4416" s="33" t="s">
        <v>10781</v>
      </c>
    </row>
    <row r="4417" spans="1:8">
      <c r="A4417" s="33" t="s">
        <v>18848</v>
      </c>
      <c r="B4417" s="34" t="b">
        <v>1</v>
      </c>
      <c r="C4417" s="33">
        <f t="shared" si="149"/>
        <v>61</v>
      </c>
      <c r="D4417" s="33" t="s">
        <v>1678</v>
      </c>
      <c r="E4417" s="33" t="s">
        <v>8322</v>
      </c>
      <c r="F4417" s="33" t="s">
        <v>18849</v>
      </c>
      <c r="G4417" s="33" t="str">
        <f t="shared" si="150"/>
        <v>제주서귀동</v>
      </c>
      <c r="H4417" s="33" t="s">
        <v>12491</v>
      </c>
    </row>
    <row r="4418" spans="1:8">
      <c r="A4418" s="33" t="s">
        <v>18850</v>
      </c>
      <c r="B4418" s="34" t="b">
        <v>1</v>
      </c>
      <c r="C4418" s="33">
        <f t="shared" ref="C4418:C4481" si="151">_xlfn.XLOOKUP(D4418,I:I,J:J)</f>
        <v>61</v>
      </c>
      <c r="D4418" s="33" t="s">
        <v>1678</v>
      </c>
      <c r="E4418" s="33" t="s">
        <v>8322</v>
      </c>
      <c r="F4418" s="33" t="s">
        <v>18851</v>
      </c>
      <c r="G4418" s="33" t="str">
        <f t="shared" si="150"/>
        <v>제주법환동</v>
      </c>
      <c r="H4418" s="33" t="s">
        <v>12491</v>
      </c>
    </row>
    <row r="4419" spans="1:8">
      <c r="A4419" s="33" t="s">
        <v>18852</v>
      </c>
      <c r="B4419" s="34" t="b">
        <v>1</v>
      </c>
      <c r="C4419" s="33">
        <f t="shared" si="151"/>
        <v>61</v>
      </c>
      <c r="D4419" s="33" t="s">
        <v>1678</v>
      </c>
      <c r="E4419" s="33" t="s">
        <v>8322</v>
      </c>
      <c r="F4419" s="33" t="s">
        <v>12235</v>
      </c>
      <c r="G4419" s="33" t="str">
        <f t="shared" si="150"/>
        <v>제주서호동</v>
      </c>
      <c r="H4419" s="33" t="s">
        <v>12491</v>
      </c>
    </row>
    <row r="4420" spans="1:8">
      <c r="A4420" s="33" t="s">
        <v>18853</v>
      </c>
      <c r="B4420" s="34" t="b">
        <v>1</v>
      </c>
      <c r="C4420" s="33">
        <f t="shared" si="151"/>
        <v>61</v>
      </c>
      <c r="D4420" s="33" t="s">
        <v>1678</v>
      </c>
      <c r="E4420" s="33" t="s">
        <v>8322</v>
      </c>
      <c r="F4420" s="33" t="s">
        <v>18854</v>
      </c>
      <c r="G4420" s="33" t="str">
        <f t="shared" si="150"/>
        <v>제주호근동</v>
      </c>
      <c r="H4420" s="33" t="s">
        <v>12491</v>
      </c>
    </row>
    <row r="4421" spans="1:8">
      <c r="A4421" s="33" t="s">
        <v>18855</v>
      </c>
      <c r="B4421" s="34" t="b">
        <v>1</v>
      </c>
      <c r="C4421" s="33">
        <f t="shared" si="151"/>
        <v>61</v>
      </c>
      <c r="D4421" s="33" t="s">
        <v>1678</v>
      </c>
      <c r="E4421" s="33" t="s">
        <v>8322</v>
      </c>
      <c r="F4421" s="33" t="s">
        <v>18856</v>
      </c>
      <c r="G4421" s="33" t="str">
        <f t="shared" si="150"/>
        <v>제주동홍동</v>
      </c>
      <c r="H4421" s="33" t="s">
        <v>12491</v>
      </c>
    </row>
    <row r="4422" spans="1:8">
      <c r="A4422" s="33" t="s">
        <v>18857</v>
      </c>
      <c r="B4422" s="34" t="b">
        <v>1</v>
      </c>
      <c r="C4422" s="33">
        <f t="shared" si="151"/>
        <v>61</v>
      </c>
      <c r="D4422" s="33" t="s">
        <v>1678</v>
      </c>
      <c r="E4422" s="33" t="s">
        <v>8322</v>
      </c>
      <c r="F4422" s="33" t="s">
        <v>18858</v>
      </c>
      <c r="G4422" s="33" t="str">
        <f t="shared" si="150"/>
        <v>제주서홍동</v>
      </c>
      <c r="H4422" s="33" t="s">
        <v>12491</v>
      </c>
    </row>
    <row r="4423" spans="1:8">
      <c r="A4423" s="33" t="s">
        <v>18859</v>
      </c>
      <c r="B4423" s="34" t="b">
        <v>1</v>
      </c>
      <c r="C4423" s="33">
        <f t="shared" si="151"/>
        <v>61</v>
      </c>
      <c r="D4423" s="33" t="s">
        <v>1678</v>
      </c>
      <c r="E4423" s="33" t="s">
        <v>8322</v>
      </c>
      <c r="F4423" s="33" t="s">
        <v>18860</v>
      </c>
      <c r="G4423" s="33" t="str">
        <f t="shared" si="150"/>
        <v>제주상효동</v>
      </c>
      <c r="H4423" s="33" t="s">
        <v>12491</v>
      </c>
    </row>
    <row r="4424" spans="1:8">
      <c r="A4424" s="33" t="s">
        <v>18861</v>
      </c>
      <c r="B4424" s="34" t="b">
        <v>1</v>
      </c>
      <c r="C4424" s="33">
        <f t="shared" si="151"/>
        <v>61</v>
      </c>
      <c r="D4424" s="33" t="s">
        <v>1678</v>
      </c>
      <c r="E4424" s="33" t="s">
        <v>8322</v>
      </c>
      <c r="F4424" s="33" t="s">
        <v>18862</v>
      </c>
      <c r="G4424" s="33" t="str">
        <f t="shared" si="150"/>
        <v>제주하효동</v>
      </c>
      <c r="H4424" s="33" t="s">
        <v>12491</v>
      </c>
    </row>
    <row r="4425" spans="1:8">
      <c r="A4425" s="33" t="s">
        <v>18863</v>
      </c>
      <c r="B4425" s="34" t="b">
        <v>1</v>
      </c>
      <c r="C4425" s="33">
        <f t="shared" si="151"/>
        <v>61</v>
      </c>
      <c r="D4425" s="33" t="s">
        <v>1678</v>
      </c>
      <c r="E4425" s="33" t="s">
        <v>8322</v>
      </c>
      <c r="F4425" s="33" t="s">
        <v>18864</v>
      </c>
      <c r="G4425" s="33" t="str">
        <f t="shared" si="150"/>
        <v>제주신효동</v>
      </c>
      <c r="H4425" s="33" t="s">
        <v>12491</v>
      </c>
    </row>
    <row r="4426" spans="1:8">
      <c r="A4426" s="33" t="s">
        <v>18865</v>
      </c>
      <c r="B4426" s="34" t="b">
        <v>1</v>
      </c>
      <c r="C4426" s="33">
        <f t="shared" si="151"/>
        <v>61</v>
      </c>
      <c r="D4426" s="33" t="s">
        <v>1678</v>
      </c>
      <c r="E4426" s="33" t="s">
        <v>8322</v>
      </c>
      <c r="F4426" s="33" t="s">
        <v>18866</v>
      </c>
      <c r="G4426" s="33" t="str">
        <f t="shared" si="150"/>
        <v>제주보목동</v>
      </c>
      <c r="H4426" s="33" t="s">
        <v>12491</v>
      </c>
    </row>
    <row r="4427" spans="1:8">
      <c r="A4427" s="33" t="s">
        <v>18867</v>
      </c>
      <c r="B4427" s="34" t="b">
        <v>1</v>
      </c>
      <c r="C4427" s="33">
        <f t="shared" si="151"/>
        <v>61</v>
      </c>
      <c r="D4427" s="33" t="s">
        <v>1678</v>
      </c>
      <c r="E4427" s="33" t="s">
        <v>8322</v>
      </c>
      <c r="F4427" s="33" t="s">
        <v>14385</v>
      </c>
      <c r="G4427" s="33" t="str">
        <f t="shared" si="150"/>
        <v>제주토평동</v>
      </c>
      <c r="H4427" s="33" t="s">
        <v>12491</v>
      </c>
    </row>
    <row r="4428" spans="1:8">
      <c r="A4428" s="33" t="s">
        <v>18868</v>
      </c>
      <c r="B4428" s="34" t="b">
        <v>1</v>
      </c>
      <c r="C4428" s="33">
        <f t="shared" si="151"/>
        <v>61</v>
      </c>
      <c r="D4428" s="33" t="s">
        <v>1678</v>
      </c>
      <c r="E4428" s="33" t="s">
        <v>8322</v>
      </c>
      <c r="F4428" s="33" t="s">
        <v>18869</v>
      </c>
      <c r="G4428" s="33" t="str">
        <f t="shared" si="150"/>
        <v>제주중문동</v>
      </c>
      <c r="H4428" s="33" t="s">
        <v>12491</v>
      </c>
    </row>
    <row r="4429" spans="1:8">
      <c r="A4429" s="33" t="s">
        <v>18870</v>
      </c>
      <c r="B4429" s="34" t="b">
        <v>1</v>
      </c>
      <c r="C4429" s="33">
        <f t="shared" si="151"/>
        <v>61</v>
      </c>
      <c r="D4429" s="33" t="s">
        <v>1678</v>
      </c>
      <c r="E4429" s="33" t="s">
        <v>8322</v>
      </c>
      <c r="F4429" s="33" t="s">
        <v>18871</v>
      </c>
      <c r="G4429" s="33" t="str">
        <f t="shared" ref="G4429:G4492" si="152">D4429&amp;F4429</f>
        <v>제주회수동</v>
      </c>
      <c r="H4429" s="33" t="s">
        <v>12491</v>
      </c>
    </row>
    <row r="4430" spans="1:8">
      <c r="A4430" s="33" t="s">
        <v>18872</v>
      </c>
      <c r="B4430" s="34" t="b">
        <v>1</v>
      </c>
      <c r="C4430" s="33">
        <f t="shared" si="151"/>
        <v>61</v>
      </c>
      <c r="D4430" s="33" t="s">
        <v>1678</v>
      </c>
      <c r="E4430" s="33" t="s">
        <v>8322</v>
      </c>
      <c r="F4430" s="33" t="s">
        <v>14762</v>
      </c>
      <c r="G4430" s="33" t="str">
        <f t="shared" si="152"/>
        <v>제주대포동</v>
      </c>
      <c r="H4430" s="33" t="s">
        <v>12491</v>
      </c>
    </row>
    <row r="4431" spans="1:8">
      <c r="A4431" s="33" t="s">
        <v>18873</v>
      </c>
      <c r="B4431" s="34" t="b">
        <v>1</v>
      </c>
      <c r="C4431" s="33">
        <f t="shared" si="151"/>
        <v>61</v>
      </c>
      <c r="D4431" s="33" t="s">
        <v>1678</v>
      </c>
      <c r="E4431" s="33" t="s">
        <v>8322</v>
      </c>
      <c r="F4431" s="33" t="s">
        <v>13302</v>
      </c>
      <c r="G4431" s="33" t="str">
        <f t="shared" si="152"/>
        <v>제주월평동</v>
      </c>
      <c r="H4431" s="33" t="s">
        <v>12491</v>
      </c>
    </row>
    <row r="4432" spans="1:8">
      <c r="A4432" s="33" t="s">
        <v>18874</v>
      </c>
      <c r="B4432" s="34" t="b">
        <v>1</v>
      </c>
      <c r="C4432" s="33">
        <f t="shared" si="151"/>
        <v>61</v>
      </c>
      <c r="D4432" s="33" t="s">
        <v>1678</v>
      </c>
      <c r="E4432" s="33" t="s">
        <v>8322</v>
      </c>
      <c r="F4432" s="33" t="s">
        <v>18875</v>
      </c>
      <c r="G4432" s="33" t="str">
        <f t="shared" si="152"/>
        <v>제주강정동</v>
      </c>
      <c r="H4432" s="33" t="s">
        <v>12491</v>
      </c>
    </row>
    <row r="4433" spans="1:8">
      <c r="A4433" s="33" t="s">
        <v>18876</v>
      </c>
      <c r="B4433" s="34" t="b">
        <v>1</v>
      </c>
      <c r="C4433" s="33">
        <f t="shared" si="151"/>
        <v>61</v>
      </c>
      <c r="D4433" s="33" t="s">
        <v>1678</v>
      </c>
      <c r="E4433" s="33" t="s">
        <v>8322</v>
      </c>
      <c r="F4433" s="33" t="s">
        <v>18877</v>
      </c>
      <c r="G4433" s="33" t="str">
        <f t="shared" si="152"/>
        <v>제주도순동</v>
      </c>
      <c r="H4433" s="33" t="s">
        <v>12491</v>
      </c>
    </row>
    <row r="4434" spans="1:8">
      <c r="A4434" s="33" t="s">
        <v>18878</v>
      </c>
      <c r="B4434" s="34" t="b">
        <v>1</v>
      </c>
      <c r="C4434" s="33">
        <f t="shared" si="151"/>
        <v>61</v>
      </c>
      <c r="D4434" s="33" t="s">
        <v>1678</v>
      </c>
      <c r="E4434" s="33" t="s">
        <v>8322</v>
      </c>
      <c r="F4434" s="33" t="s">
        <v>18879</v>
      </c>
      <c r="G4434" s="33" t="str">
        <f t="shared" si="152"/>
        <v>제주하원동</v>
      </c>
      <c r="H4434" s="33" t="s">
        <v>12491</v>
      </c>
    </row>
    <row r="4435" spans="1:8">
      <c r="A4435" s="33" t="s">
        <v>18880</v>
      </c>
      <c r="B4435" s="34" t="b">
        <v>1</v>
      </c>
      <c r="C4435" s="33">
        <f t="shared" si="151"/>
        <v>61</v>
      </c>
      <c r="D4435" s="33" t="s">
        <v>1678</v>
      </c>
      <c r="E4435" s="33" t="s">
        <v>8322</v>
      </c>
      <c r="F4435" s="33" t="s">
        <v>18881</v>
      </c>
      <c r="G4435" s="33" t="str">
        <f t="shared" si="152"/>
        <v>제주색달동</v>
      </c>
      <c r="H4435" s="33" t="s">
        <v>12491</v>
      </c>
    </row>
    <row r="4436" spans="1:8">
      <c r="A4436" s="33" t="s">
        <v>18882</v>
      </c>
      <c r="B4436" s="34" t="b">
        <v>1</v>
      </c>
      <c r="C4436" s="33">
        <f t="shared" si="151"/>
        <v>61</v>
      </c>
      <c r="D4436" s="33" t="s">
        <v>1678</v>
      </c>
      <c r="E4436" s="33" t="s">
        <v>8322</v>
      </c>
      <c r="F4436" s="33" t="s">
        <v>18883</v>
      </c>
      <c r="G4436" s="33" t="str">
        <f t="shared" si="152"/>
        <v>제주상예동</v>
      </c>
      <c r="H4436" s="33" t="s">
        <v>12491</v>
      </c>
    </row>
    <row r="4437" spans="1:8">
      <c r="A4437" s="33" t="s">
        <v>18884</v>
      </c>
      <c r="B4437" s="34" t="b">
        <v>1</v>
      </c>
      <c r="C4437" s="33">
        <f t="shared" si="151"/>
        <v>61</v>
      </c>
      <c r="D4437" s="33" t="s">
        <v>1678</v>
      </c>
      <c r="E4437" s="33" t="s">
        <v>8322</v>
      </c>
      <c r="F4437" s="33" t="s">
        <v>18885</v>
      </c>
      <c r="G4437" s="33" t="str">
        <f t="shared" si="152"/>
        <v>제주하예동</v>
      </c>
      <c r="H4437" s="33" t="s">
        <v>12491</v>
      </c>
    </row>
    <row r="4438" spans="1:8">
      <c r="A4438" s="33" t="s">
        <v>18886</v>
      </c>
      <c r="B4438" s="34" t="b">
        <v>1</v>
      </c>
      <c r="C4438" s="33">
        <f t="shared" si="151"/>
        <v>61</v>
      </c>
      <c r="D4438" s="33" t="s">
        <v>1678</v>
      </c>
      <c r="E4438" s="33" t="s">
        <v>8322</v>
      </c>
      <c r="F4438" s="33" t="s">
        <v>18887</v>
      </c>
      <c r="G4438" s="33" t="str">
        <f t="shared" si="152"/>
        <v>제주영남동</v>
      </c>
      <c r="H4438" s="33" t="s">
        <v>12491</v>
      </c>
    </row>
    <row r="4439" spans="1:8">
      <c r="A4439" s="33" t="s">
        <v>18888</v>
      </c>
      <c r="B4439" s="34" t="b">
        <v>1</v>
      </c>
      <c r="C4439" s="33">
        <f t="shared" si="151"/>
        <v>61</v>
      </c>
      <c r="D4439" s="33" t="s">
        <v>1678</v>
      </c>
      <c r="E4439" s="33" t="s">
        <v>8322</v>
      </c>
      <c r="F4439" s="33" t="s">
        <v>18889</v>
      </c>
      <c r="G4439" s="33" t="str">
        <f t="shared" si="152"/>
        <v>제주대정읍</v>
      </c>
      <c r="H4439" s="33" t="s">
        <v>12491</v>
      </c>
    </row>
    <row r="4440" spans="1:8">
      <c r="A4440" s="33" t="s">
        <v>18890</v>
      </c>
      <c r="B4440" s="34" t="b">
        <v>1</v>
      </c>
      <c r="C4440" s="33">
        <f t="shared" si="151"/>
        <v>61</v>
      </c>
      <c r="D4440" s="33" t="s">
        <v>1678</v>
      </c>
      <c r="E4440" s="33" t="s">
        <v>8322</v>
      </c>
      <c r="F4440" s="33" t="s">
        <v>18891</v>
      </c>
      <c r="G4440" s="33" t="str">
        <f t="shared" si="152"/>
        <v>제주남원읍</v>
      </c>
      <c r="H4440" s="33" t="s">
        <v>12491</v>
      </c>
    </row>
    <row r="4441" spans="1:8">
      <c r="A4441" s="33" t="s">
        <v>18892</v>
      </c>
      <c r="B4441" s="34" t="b">
        <v>1</v>
      </c>
      <c r="C4441" s="33">
        <f t="shared" si="151"/>
        <v>61</v>
      </c>
      <c r="D4441" s="33" t="s">
        <v>1678</v>
      </c>
      <c r="E4441" s="33" t="s">
        <v>8322</v>
      </c>
      <c r="F4441" s="33" t="s">
        <v>18893</v>
      </c>
      <c r="G4441" s="33" t="str">
        <f t="shared" si="152"/>
        <v>제주성산읍</v>
      </c>
      <c r="H4441" s="33" t="s">
        <v>12491</v>
      </c>
    </row>
    <row r="4442" spans="1:8">
      <c r="A4442" s="33" t="s">
        <v>18894</v>
      </c>
      <c r="B4442" s="34" t="b">
        <v>1</v>
      </c>
      <c r="C4442" s="33">
        <f t="shared" si="151"/>
        <v>61</v>
      </c>
      <c r="D4442" s="33" t="s">
        <v>1678</v>
      </c>
      <c r="E4442" s="33" t="s">
        <v>8322</v>
      </c>
      <c r="F4442" s="33" t="s">
        <v>17653</v>
      </c>
      <c r="G4442" s="33" t="str">
        <f t="shared" si="152"/>
        <v>제주안덕면</v>
      </c>
      <c r="H4442" s="33" t="s">
        <v>12491</v>
      </c>
    </row>
    <row r="4443" spans="1:8">
      <c r="A4443" s="33" t="s">
        <v>18895</v>
      </c>
      <c r="B4443" s="34" t="b">
        <v>1</v>
      </c>
      <c r="C4443" s="33">
        <f t="shared" si="151"/>
        <v>61</v>
      </c>
      <c r="D4443" s="33" t="s">
        <v>1678</v>
      </c>
      <c r="E4443" s="33" t="s">
        <v>8322</v>
      </c>
      <c r="F4443" s="33" t="s">
        <v>18896</v>
      </c>
      <c r="G4443" s="33" t="str">
        <f t="shared" si="152"/>
        <v>제주표선면</v>
      </c>
      <c r="H4443" s="33" t="s">
        <v>12491</v>
      </c>
    </row>
    <row r="4444" spans="1:8">
      <c r="A4444" s="33" t="s">
        <v>18897</v>
      </c>
      <c r="B4444" s="34" t="b">
        <v>1</v>
      </c>
      <c r="C4444" s="33">
        <f t="shared" si="151"/>
        <v>51</v>
      </c>
      <c r="D4444" s="33" t="s">
        <v>1197</v>
      </c>
      <c r="E4444" s="33" t="s">
        <v>2214</v>
      </c>
      <c r="F4444" s="33" t="s">
        <v>18898</v>
      </c>
      <c r="G4444" s="33" t="str">
        <f t="shared" si="152"/>
        <v>강원봉의동</v>
      </c>
      <c r="H4444" s="33" t="s">
        <v>10781</v>
      </c>
    </row>
    <row r="4445" spans="1:8">
      <c r="A4445" s="33" t="s">
        <v>18899</v>
      </c>
      <c r="B4445" s="34" t="b">
        <v>1</v>
      </c>
      <c r="C4445" s="33">
        <f t="shared" si="151"/>
        <v>51</v>
      </c>
      <c r="D4445" s="33" t="s">
        <v>1197</v>
      </c>
      <c r="E4445" s="33" t="s">
        <v>2214</v>
      </c>
      <c r="F4445" s="33" t="s">
        <v>18900</v>
      </c>
      <c r="G4445" s="33" t="str">
        <f t="shared" si="152"/>
        <v>강원요선동</v>
      </c>
      <c r="H4445" s="33" t="s">
        <v>10781</v>
      </c>
    </row>
    <row r="4446" spans="1:8">
      <c r="A4446" s="33" t="s">
        <v>18901</v>
      </c>
      <c r="B4446" s="34" t="b">
        <v>1</v>
      </c>
      <c r="C4446" s="33">
        <f t="shared" si="151"/>
        <v>51</v>
      </c>
      <c r="D4446" s="33" t="s">
        <v>1197</v>
      </c>
      <c r="E4446" s="33" t="s">
        <v>2214</v>
      </c>
      <c r="F4446" s="33" t="s">
        <v>10869</v>
      </c>
      <c r="G4446" s="33" t="str">
        <f t="shared" si="152"/>
        <v>강원낙원동</v>
      </c>
      <c r="H4446" s="33" t="s">
        <v>10781</v>
      </c>
    </row>
    <row r="4447" spans="1:8">
      <c r="A4447" s="33" t="s">
        <v>18902</v>
      </c>
      <c r="B4447" s="34" t="b">
        <v>1</v>
      </c>
      <c r="C4447" s="33">
        <f t="shared" si="151"/>
        <v>51</v>
      </c>
      <c r="D4447" s="33" t="s">
        <v>1197</v>
      </c>
      <c r="E4447" s="33" t="s">
        <v>2214</v>
      </c>
      <c r="F4447" s="33" t="s">
        <v>15432</v>
      </c>
      <c r="G4447" s="33" t="str">
        <f t="shared" si="152"/>
        <v>강원중앙로1가</v>
      </c>
      <c r="H4447" s="33" t="s">
        <v>10781</v>
      </c>
    </row>
    <row r="4448" spans="1:8">
      <c r="A4448" s="33" t="s">
        <v>18903</v>
      </c>
      <c r="B4448" s="34" t="b">
        <v>1</v>
      </c>
      <c r="C4448" s="33">
        <f t="shared" si="151"/>
        <v>51</v>
      </c>
      <c r="D4448" s="33" t="s">
        <v>1197</v>
      </c>
      <c r="E4448" s="33" t="s">
        <v>2214</v>
      </c>
      <c r="F4448" s="33" t="s">
        <v>15434</v>
      </c>
      <c r="G4448" s="33" t="str">
        <f t="shared" si="152"/>
        <v>강원중앙로2가</v>
      </c>
      <c r="H4448" s="33" t="s">
        <v>10781</v>
      </c>
    </row>
    <row r="4449" spans="1:8">
      <c r="A4449" s="33" t="s">
        <v>18904</v>
      </c>
      <c r="B4449" s="34" t="b">
        <v>1</v>
      </c>
      <c r="C4449" s="33">
        <f t="shared" si="151"/>
        <v>51</v>
      </c>
      <c r="D4449" s="33" t="s">
        <v>1197</v>
      </c>
      <c r="E4449" s="33" t="s">
        <v>2214</v>
      </c>
      <c r="F4449" s="33" t="s">
        <v>18905</v>
      </c>
      <c r="G4449" s="33" t="str">
        <f t="shared" si="152"/>
        <v>강원중앙로3가</v>
      </c>
      <c r="H4449" s="33" t="s">
        <v>10781</v>
      </c>
    </row>
    <row r="4450" spans="1:8">
      <c r="A4450" s="33" t="s">
        <v>18906</v>
      </c>
      <c r="B4450" s="34" t="b">
        <v>1</v>
      </c>
      <c r="C4450" s="33">
        <f t="shared" si="151"/>
        <v>51</v>
      </c>
      <c r="D4450" s="33" t="s">
        <v>1197</v>
      </c>
      <c r="E4450" s="33" t="s">
        <v>2214</v>
      </c>
      <c r="F4450" s="33" t="s">
        <v>11409</v>
      </c>
      <c r="G4450" s="33" t="str">
        <f t="shared" si="152"/>
        <v>강원옥천동</v>
      </c>
      <c r="H4450" s="33" t="s">
        <v>10781</v>
      </c>
    </row>
    <row r="4451" spans="1:8">
      <c r="A4451" s="33" t="s">
        <v>18907</v>
      </c>
      <c r="B4451" s="34" t="b">
        <v>1</v>
      </c>
      <c r="C4451" s="33">
        <f t="shared" si="151"/>
        <v>51</v>
      </c>
      <c r="D4451" s="33" t="s">
        <v>1197</v>
      </c>
      <c r="E4451" s="33" t="s">
        <v>2214</v>
      </c>
      <c r="F4451" s="33" t="s">
        <v>17039</v>
      </c>
      <c r="G4451" s="33" t="str">
        <f t="shared" si="152"/>
        <v>강원조양동</v>
      </c>
      <c r="H4451" s="33" t="s">
        <v>10781</v>
      </c>
    </row>
    <row r="4452" spans="1:8">
      <c r="A4452" s="33" t="s">
        <v>18908</v>
      </c>
      <c r="B4452" s="34" t="b">
        <v>1</v>
      </c>
      <c r="C4452" s="33">
        <f t="shared" si="151"/>
        <v>51</v>
      </c>
      <c r="D4452" s="33" t="s">
        <v>1197</v>
      </c>
      <c r="E4452" s="33" t="s">
        <v>2214</v>
      </c>
      <c r="F4452" s="33" t="s">
        <v>12030</v>
      </c>
      <c r="G4452" s="33" t="str">
        <f t="shared" si="152"/>
        <v>강원죽림동</v>
      </c>
      <c r="H4452" s="33" t="s">
        <v>10781</v>
      </c>
    </row>
    <row r="4453" spans="1:8">
      <c r="A4453" s="33" t="s">
        <v>18909</v>
      </c>
      <c r="B4453" s="34" t="b">
        <v>1</v>
      </c>
      <c r="C4453" s="33">
        <f t="shared" si="151"/>
        <v>51</v>
      </c>
      <c r="D4453" s="33" t="s">
        <v>1197</v>
      </c>
      <c r="E4453" s="33" t="s">
        <v>2214</v>
      </c>
      <c r="F4453" s="33" t="s">
        <v>18910</v>
      </c>
      <c r="G4453" s="33" t="str">
        <f t="shared" si="152"/>
        <v>강원운교동</v>
      </c>
      <c r="H4453" s="33" t="s">
        <v>10781</v>
      </c>
    </row>
    <row r="4454" spans="1:8">
      <c r="A4454" s="33" t="s">
        <v>18911</v>
      </c>
      <c r="B4454" s="34" t="b">
        <v>1</v>
      </c>
      <c r="C4454" s="33">
        <f t="shared" si="151"/>
        <v>51</v>
      </c>
      <c r="D4454" s="33" t="s">
        <v>1197</v>
      </c>
      <c r="E4454" s="33" t="s">
        <v>2214</v>
      </c>
      <c r="F4454" s="33" t="s">
        <v>13495</v>
      </c>
      <c r="G4454" s="33" t="str">
        <f t="shared" si="152"/>
        <v>강원약사동</v>
      </c>
      <c r="H4454" s="33" t="s">
        <v>10781</v>
      </c>
    </row>
    <row r="4455" spans="1:8">
      <c r="A4455" s="33" t="s">
        <v>18912</v>
      </c>
      <c r="B4455" s="34" t="b">
        <v>1</v>
      </c>
      <c r="C4455" s="33">
        <f t="shared" si="151"/>
        <v>51</v>
      </c>
      <c r="D4455" s="33" t="s">
        <v>1197</v>
      </c>
      <c r="E4455" s="33" t="s">
        <v>2214</v>
      </c>
      <c r="F4455" s="33" t="s">
        <v>10790</v>
      </c>
      <c r="G4455" s="33" t="str">
        <f t="shared" si="152"/>
        <v>강원효자동</v>
      </c>
      <c r="H4455" s="33" t="s">
        <v>10781</v>
      </c>
    </row>
    <row r="4456" spans="1:8">
      <c r="A4456" s="33" t="s">
        <v>18913</v>
      </c>
      <c r="B4456" s="34" t="b">
        <v>1</v>
      </c>
      <c r="C4456" s="33">
        <f t="shared" si="151"/>
        <v>51</v>
      </c>
      <c r="D4456" s="33" t="s">
        <v>1197</v>
      </c>
      <c r="E4456" s="33" t="s">
        <v>2214</v>
      </c>
      <c r="F4456" s="33" t="s">
        <v>18914</v>
      </c>
      <c r="G4456" s="33" t="str">
        <f t="shared" si="152"/>
        <v>강원소양로1가</v>
      </c>
      <c r="H4456" s="33" t="s">
        <v>10781</v>
      </c>
    </row>
    <row r="4457" spans="1:8">
      <c r="A4457" s="33" t="s">
        <v>18915</v>
      </c>
      <c r="B4457" s="34" t="b">
        <v>1</v>
      </c>
      <c r="C4457" s="33">
        <f t="shared" si="151"/>
        <v>51</v>
      </c>
      <c r="D4457" s="33" t="s">
        <v>1197</v>
      </c>
      <c r="E4457" s="33" t="s">
        <v>2214</v>
      </c>
      <c r="F4457" s="33" t="s">
        <v>18916</v>
      </c>
      <c r="G4457" s="33" t="str">
        <f t="shared" si="152"/>
        <v>강원소양로2가</v>
      </c>
      <c r="H4457" s="33" t="s">
        <v>10781</v>
      </c>
    </row>
    <row r="4458" spans="1:8">
      <c r="A4458" s="33" t="s">
        <v>18917</v>
      </c>
      <c r="B4458" s="34" t="b">
        <v>1</v>
      </c>
      <c r="C4458" s="33">
        <f t="shared" si="151"/>
        <v>51</v>
      </c>
      <c r="D4458" s="33" t="s">
        <v>1197</v>
      </c>
      <c r="E4458" s="33" t="s">
        <v>2214</v>
      </c>
      <c r="F4458" s="33" t="s">
        <v>18918</v>
      </c>
      <c r="G4458" s="33" t="str">
        <f t="shared" si="152"/>
        <v>강원소양로3가</v>
      </c>
      <c r="H4458" s="33" t="s">
        <v>10781</v>
      </c>
    </row>
    <row r="4459" spans="1:8">
      <c r="A4459" s="33" t="s">
        <v>18919</v>
      </c>
      <c r="B4459" s="34" t="b">
        <v>1</v>
      </c>
      <c r="C4459" s="33">
        <f t="shared" si="151"/>
        <v>51</v>
      </c>
      <c r="D4459" s="33" t="s">
        <v>1197</v>
      </c>
      <c r="E4459" s="33" t="s">
        <v>2214</v>
      </c>
      <c r="F4459" s="33" t="s">
        <v>18920</v>
      </c>
      <c r="G4459" s="33" t="str">
        <f t="shared" si="152"/>
        <v>강원소양로4가</v>
      </c>
      <c r="H4459" s="33" t="s">
        <v>10781</v>
      </c>
    </row>
    <row r="4460" spans="1:8">
      <c r="A4460" s="33" t="s">
        <v>18921</v>
      </c>
      <c r="B4460" s="34" t="b">
        <v>1</v>
      </c>
      <c r="C4460" s="33">
        <f t="shared" si="151"/>
        <v>51</v>
      </c>
      <c r="D4460" s="33" t="s">
        <v>1197</v>
      </c>
      <c r="E4460" s="33" t="s">
        <v>2214</v>
      </c>
      <c r="F4460" s="33" t="s">
        <v>18105</v>
      </c>
      <c r="G4460" s="33" t="str">
        <f t="shared" si="152"/>
        <v>강원근화동</v>
      </c>
      <c r="H4460" s="33" t="s">
        <v>10781</v>
      </c>
    </row>
    <row r="4461" spans="1:8">
      <c r="A4461" s="33" t="s">
        <v>18922</v>
      </c>
      <c r="B4461" s="34" t="b">
        <v>1</v>
      </c>
      <c r="C4461" s="33">
        <f t="shared" si="151"/>
        <v>51</v>
      </c>
      <c r="D4461" s="33" t="s">
        <v>1197</v>
      </c>
      <c r="E4461" s="33" t="s">
        <v>2214</v>
      </c>
      <c r="F4461" s="33" t="s">
        <v>15954</v>
      </c>
      <c r="G4461" s="33" t="str">
        <f t="shared" si="152"/>
        <v>강원우두동</v>
      </c>
      <c r="H4461" s="33" t="s">
        <v>10781</v>
      </c>
    </row>
    <row r="4462" spans="1:8">
      <c r="A4462" s="33" t="s">
        <v>18923</v>
      </c>
      <c r="B4462" s="34" t="b">
        <v>1</v>
      </c>
      <c r="C4462" s="33">
        <f t="shared" si="151"/>
        <v>51</v>
      </c>
      <c r="D4462" s="33" t="s">
        <v>1197</v>
      </c>
      <c r="E4462" s="33" t="s">
        <v>2214</v>
      </c>
      <c r="F4462" s="33" t="s">
        <v>18924</v>
      </c>
      <c r="G4462" s="33" t="str">
        <f t="shared" si="152"/>
        <v>강원사농동</v>
      </c>
      <c r="H4462" s="33" t="s">
        <v>10781</v>
      </c>
    </row>
    <row r="4463" spans="1:8">
      <c r="A4463" s="33" t="s">
        <v>18925</v>
      </c>
      <c r="B4463" s="34" t="b">
        <v>1</v>
      </c>
      <c r="C4463" s="33">
        <f t="shared" si="151"/>
        <v>51</v>
      </c>
      <c r="D4463" s="33" t="s">
        <v>1197</v>
      </c>
      <c r="E4463" s="33" t="s">
        <v>2214</v>
      </c>
      <c r="F4463" s="33" t="s">
        <v>18926</v>
      </c>
      <c r="G4463" s="33" t="str">
        <f t="shared" si="152"/>
        <v>강원후평동</v>
      </c>
      <c r="H4463" s="33" t="s">
        <v>10781</v>
      </c>
    </row>
    <row r="4464" spans="1:8">
      <c r="A4464" s="33" t="s">
        <v>18927</v>
      </c>
      <c r="B4464" s="34" t="b">
        <v>1</v>
      </c>
      <c r="C4464" s="33">
        <f t="shared" si="151"/>
        <v>51</v>
      </c>
      <c r="D4464" s="33" t="s">
        <v>1197</v>
      </c>
      <c r="E4464" s="33" t="s">
        <v>2214</v>
      </c>
      <c r="F4464" s="33" t="s">
        <v>18928</v>
      </c>
      <c r="G4464" s="33" t="str">
        <f t="shared" si="152"/>
        <v>강원온의동</v>
      </c>
      <c r="H4464" s="33" t="s">
        <v>10781</v>
      </c>
    </row>
    <row r="4465" spans="1:8">
      <c r="A4465" s="33" t="s">
        <v>18929</v>
      </c>
      <c r="B4465" s="34" t="b">
        <v>1</v>
      </c>
      <c r="C4465" s="33">
        <f t="shared" si="151"/>
        <v>51</v>
      </c>
      <c r="D4465" s="33" t="s">
        <v>1197</v>
      </c>
      <c r="E4465" s="33" t="s">
        <v>2214</v>
      </c>
      <c r="F4465" s="33" t="s">
        <v>12148</v>
      </c>
      <c r="G4465" s="33" t="str">
        <f t="shared" si="152"/>
        <v>강원교동</v>
      </c>
      <c r="H4465" s="33" t="s">
        <v>10781</v>
      </c>
    </row>
    <row r="4466" spans="1:8">
      <c r="A4466" s="33" t="s">
        <v>18930</v>
      </c>
      <c r="B4466" s="34" t="b">
        <v>1</v>
      </c>
      <c r="C4466" s="33">
        <f t="shared" si="151"/>
        <v>51</v>
      </c>
      <c r="D4466" s="33" t="s">
        <v>1197</v>
      </c>
      <c r="E4466" s="33" t="s">
        <v>2214</v>
      </c>
      <c r="F4466" s="33" t="s">
        <v>18931</v>
      </c>
      <c r="G4466" s="33" t="str">
        <f t="shared" si="152"/>
        <v>강원퇴계동</v>
      </c>
      <c r="H4466" s="33" t="s">
        <v>10781</v>
      </c>
    </row>
    <row r="4467" spans="1:8">
      <c r="A4467" s="33" t="s">
        <v>18932</v>
      </c>
      <c r="B4467" s="34" t="b">
        <v>1</v>
      </c>
      <c r="C4467" s="33">
        <f t="shared" si="151"/>
        <v>51</v>
      </c>
      <c r="D4467" s="33" t="s">
        <v>1197</v>
      </c>
      <c r="E4467" s="33" t="s">
        <v>2214</v>
      </c>
      <c r="F4467" s="33" t="s">
        <v>18933</v>
      </c>
      <c r="G4467" s="33" t="str">
        <f t="shared" si="152"/>
        <v>강원석사동</v>
      </c>
      <c r="H4467" s="33" t="s">
        <v>10781</v>
      </c>
    </row>
    <row r="4468" spans="1:8">
      <c r="A4468" s="33" t="s">
        <v>18934</v>
      </c>
      <c r="B4468" s="34" t="b">
        <v>1</v>
      </c>
      <c r="C4468" s="33">
        <f t="shared" si="151"/>
        <v>51</v>
      </c>
      <c r="D4468" s="33" t="s">
        <v>1197</v>
      </c>
      <c r="E4468" s="33" t="s">
        <v>2214</v>
      </c>
      <c r="F4468" s="33" t="s">
        <v>18935</v>
      </c>
      <c r="G4468" s="33" t="str">
        <f t="shared" si="152"/>
        <v>강원삼천동</v>
      </c>
      <c r="H4468" s="33" t="s">
        <v>10781</v>
      </c>
    </row>
    <row r="4469" spans="1:8">
      <c r="A4469" s="33" t="s">
        <v>18936</v>
      </c>
      <c r="B4469" s="34" t="b">
        <v>1</v>
      </c>
      <c r="C4469" s="33">
        <f t="shared" si="151"/>
        <v>51</v>
      </c>
      <c r="D4469" s="33" t="s">
        <v>1197</v>
      </c>
      <c r="E4469" s="33" t="s">
        <v>2214</v>
      </c>
      <c r="F4469" s="33" t="s">
        <v>18937</v>
      </c>
      <c r="G4469" s="33" t="str">
        <f t="shared" si="152"/>
        <v>강원칠전동</v>
      </c>
      <c r="H4469" s="33" t="s">
        <v>10781</v>
      </c>
    </row>
    <row r="4470" spans="1:8">
      <c r="A4470" s="33" t="s">
        <v>18938</v>
      </c>
      <c r="B4470" s="34" t="b">
        <v>1</v>
      </c>
      <c r="C4470" s="33">
        <f t="shared" si="151"/>
        <v>51</v>
      </c>
      <c r="D4470" s="33" t="s">
        <v>1197</v>
      </c>
      <c r="E4470" s="33" t="s">
        <v>2214</v>
      </c>
      <c r="F4470" s="33" t="s">
        <v>18939</v>
      </c>
      <c r="G4470" s="33" t="str">
        <f t="shared" si="152"/>
        <v>강원송암동</v>
      </c>
      <c r="H4470" s="33" t="s">
        <v>10781</v>
      </c>
    </row>
    <row r="4471" spans="1:8">
      <c r="A4471" s="33" t="s">
        <v>18940</v>
      </c>
      <c r="B4471" s="34" t="b">
        <v>1</v>
      </c>
      <c r="C4471" s="33">
        <f t="shared" si="151"/>
        <v>51</v>
      </c>
      <c r="D4471" s="33" t="s">
        <v>1197</v>
      </c>
      <c r="E4471" s="33" t="s">
        <v>2214</v>
      </c>
      <c r="F4471" s="33" t="s">
        <v>13137</v>
      </c>
      <c r="G4471" s="33" t="str">
        <f t="shared" si="152"/>
        <v>강원신동</v>
      </c>
      <c r="H4471" s="33" t="s">
        <v>10781</v>
      </c>
    </row>
    <row r="4472" spans="1:8">
      <c r="A4472" s="33" t="s">
        <v>18941</v>
      </c>
      <c r="B4472" s="34" t="b">
        <v>1</v>
      </c>
      <c r="C4472" s="33">
        <f t="shared" si="151"/>
        <v>51</v>
      </c>
      <c r="D4472" s="33" t="s">
        <v>1197</v>
      </c>
      <c r="E4472" s="33" t="s">
        <v>2214</v>
      </c>
      <c r="F4472" s="33" t="s">
        <v>18942</v>
      </c>
      <c r="G4472" s="33" t="str">
        <f t="shared" si="152"/>
        <v>강원중도동</v>
      </c>
      <c r="H4472" s="33" t="s">
        <v>10781</v>
      </c>
    </row>
    <row r="4473" spans="1:8">
      <c r="A4473" s="33" t="s">
        <v>18943</v>
      </c>
      <c r="B4473" s="34" t="b">
        <v>1</v>
      </c>
      <c r="C4473" s="33">
        <f t="shared" si="151"/>
        <v>51</v>
      </c>
      <c r="D4473" s="33" t="s">
        <v>1197</v>
      </c>
      <c r="E4473" s="33" t="s">
        <v>2214</v>
      </c>
      <c r="F4473" s="33" t="s">
        <v>18944</v>
      </c>
      <c r="G4473" s="33" t="str">
        <f t="shared" si="152"/>
        <v>강원신북읍</v>
      </c>
      <c r="H4473" s="33" t="s">
        <v>10781</v>
      </c>
    </row>
    <row r="4474" spans="1:8">
      <c r="A4474" s="33" t="s">
        <v>18945</v>
      </c>
      <c r="B4474" s="34" t="b">
        <v>1</v>
      </c>
      <c r="C4474" s="33">
        <f t="shared" si="151"/>
        <v>51</v>
      </c>
      <c r="D4474" s="33" t="s">
        <v>1197</v>
      </c>
      <c r="E4474" s="33" t="s">
        <v>2214</v>
      </c>
      <c r="F4474" s="33" t="s">
        <v>15670</v>
      </c>
      <c r="G4474" s="33" t="str">
        <f t="shared" si="152"/>
        <v>강원동면</v>
      </c>
      <c r="H4474" s="33" t="s">
        <v>10781</v>
      </c>
    </row>
    <row r="4475" spans="1:8">
      <c r="A4475" s="33" t="s">
        <v>18946</v>
      </c>
      <c r="B4475" s="34" t="b">
        <v>1</v>
      </c>
      <c r="C4475" s="33">
        <f t="shared" si="151"/>
        <v>51</v>
      </c>
      <c r="D4475" s="33" t="s">
        <v>1197</v>
      </c>
      <c r="E4475" s="33" t="s">
        <v>2214</v>
      </c>
      <c r="F4475" s="33" t="s">
        <v>18947</v>
      </c>
      <c r="G4475" s="33" t="str">
        <f t="shared" si="152"/>
        <v>강원동산면</v>
      </c>
      <c r="H4475" s="33" t="s">
        <v>10781</v>
      </c>
    </row>
    <row r="4476" spans="1:8">
      <c r="A4476" s="33" t="s">
        <v>18948</v>
      </c>
      <c r="B4476" s="34" t="b">
        <v>1</v>
      </c>
      <c r="C4476" s="33">
        <f t="shared" si="151"/>
        <v>51</v>
      </c>
      <c r="D4476" s="33" t="s">
        <v>1197</v>
      </c>
      <c r="E4476" s="33" t="s">
        <v>2214</v>
      </c>
      <c r="F4476" s="33" t="s">
        <v>18949</v>
      </c>
      <c r="G4476" s="33" t="str">
        <f t="shared" si="152"/>
        <v>강원신동면</v>
      </c>
      <c r="H4476" s="33" t="s">
        <v>10781</v>
      </c>
    </row>
    <row r="4477" spans="1:8">
      <c r="A4477" s="33" t="s">
        <v>18950</v>
      </c>
      <c r="B4477" s="34" t="b">
        <v>1</v>
      </c>
      <c r="C4477" s="33">
        <f t="shared" si="151"/>
        <v>51</v>
      </c>
      <c r="D4477" s="33" t="s">
        <v>1197</v>
      </c>
      <c r="E4477" s="33" t="s">
        <v>2214</v>
      </c>
      <c r="F4477" s="33" t="s">
        <v>15035</v>
      </c>
      <c r="G4477" s="33" t="str">
        <f t="shared" si="152"/>
        <v>강원남면</v>
      </c>
      <c r="H4477" s="33" t="s">
        <v>10781</v>
      </c>
    </row>
    <row r="4478" spans="1:8">
      <c r="A4478" s="33" t="s">
        <v>18951</v>
      </c>
      <c r="B4478" s="34" t="b">
        <v>1</v>
      </c>
      <c r="C4478" s="33">
        <f t="shared" si="151"/>
        <v>51</v>
      </c>
      <c r="D4478" s="33" t="s">
        <v>1197</v>
      </c>
      <c r="E4478" s="33" t="s">
        <v>2214</v>
      </c>
      <c r="F4478" s="33" t="s">
        <v>16062</v>
      </c>
      <c r="G4478" s="33" t="str">
        <f t="shared" si="152"/>
        <v>강원서면</v>
      </c>
      <c r="H4478" s="33" t="s">
        <v>10781</v>
      </c>
    </row>
    <row r="4479" spans="1:8">
      <c r="A4479" s="33" t="s">
        <v>18952</v>
      </c>
      <c r="B4479" s="34" t="b">
        <v>1</v>
      </c>
      <c r="C4479" s="33">
        <f t="shared" si="151"/>
        <v>51</v>
      </c>
      <c r="D4479" s="33" t="s">
        <v>1197</v>
      </c>
      <c r="E4479" s="33" t="s">
        <v>2214</v>
      </c>
      <c r="F4479" s="33" t="s">
        <v>18953</v>
      </c>
      <c r="G4479" s="33" t="str">
        <f t="shared" si="152"/>
        <v>강원사북면</v>
      </c>
      <c r="H4479" s="33" t="s">
        <v>10781</v>
      </c>
    </row>
    <row r="4480" spans="1:8">
      <c r="A4480" s="33" t="s">
        <v>18954</v>
      </c>
      <c r="B4480" s="34" t="b">
        <v>1</v>
      </c>
      <c r="C4480" s="33">
        <f t="shared" si="151"/>
        <v>51</v>
      </c>
      <c r="D4480" s="33" t="s">
        <v>1197</v>
      </c>
      <c r="E4480" s="33" t="s">
        <v>2214</v>
      </c>
      <c r="F4480" s="33" t="s">
        <v>18955</v>
      </c>
      <c r="G4480" s="33" t="str">
        <f t="shared" si="152"/>
        <v>강원북산면</v>
      </c>
      <c r="H4480" s="33" t="s">
        <v>10781</v>
      </c>
    </row>
    <row r="4481" spans="1:8">
      <c r="A4481" s="33" t="s">
        <v>18956</v>
      </c>
      <c r="B4481" s="34" t="b">
        <v>1</v>
      </c>
      <c r="C4481" s="33">
        <f t="shared" si="151"/>
        <v>51</v>
      </c>
      <c r="D4481" s="33" t="s">
        <v>1197</v>
      </c>
      <c r="E4481" s="33" t="s">
        <v>2214</v>
      </c>
      <c r="F4481" s="33" t="s">
        <v>18957</v>
      </c>
      <c r="G4481" s="33" t="str">
        <f t="shared" si="152"/>
        <v>강원동내면</v>
      </c>
      <c r="H4481" s="33" t="s">
        <v>10781</v>
      </c>
    </row>
    <row r="4482" spans="1:8">
      <c r="A4482" s="33" t="s">
        <v>18958</v>
      </c>
      <c r="B4482" s="34" t="b">
        <v>1</v>
      </c>
      <c r="C4482" s="33">
        <f t="shared" ref="C4482:C4545" si="153">_xlfn.XLOOKUP(D4482,I:I,J:J)</f>
        <v>51</v>
      </c>
      <c r="D4482" s="33" t="s">
        <v>1197</v>
      </c>
      <c r="E4482" s="33" t="s">
        <v>2214</v>
      </c>
      <c r="F4482" s="33" t="s">
        <v>17605</v>
      </c>
      <c r="G4482" s="33" t="str">
        <f t="shared" si="152"/>
        <v>강원남산면</v>
      </c>
      <c r="H4482" s="33" t="s">
        <v>10781</v>
      </c>
    </row>
    <row r="4483" spans="1:8">
      <c r="A4483" s="33" t="s">
        <v>18959</v>
      </c>
      <c r="B4483" s="34" t="b">
        <v>1</v>
      </c>
      <c r="C4483" s="33">
        <f t="shared" si="153"/>
        <v>51</v>
      </c>
      <c r="D4483" s="33" t="s">
        <v>1197</v>
      </c>
      <c r="E4483" s="33" t="s">
        <v>1198</v>
      </c>
      <c r="F4483" s="33" t="s">
        <v>13999</v>
      </c>
      <c r="G4483" s="33" t="str">
        <f t="shared" si="152"/>
        <v>강원중앙동</v>
      </c>
      <c r="H4483" s="33" t="s">
        <v>10781</v>
      </c>
    </row>
    <row r="4484" spans="1:8">
      <c r="A4484" s="33" t="s">
        <v>18960</v>
      </c>
      <c r="B4484" s="34" t="b">
        <v>1</v>
      </c>
      <c r="C4484" s="33">
        <f t="shared" si="153"/>
        <v>51</v>
      </c>
      <c r="D4484" s="33" t="s">
        <v>1197</v>
      </c>
      <c r="E4484" s="33" t="s">
        <v>1198</v>
      </c>
      <c r="F4484" s="33" t="s">
        <v>18961</v>
      </c>
      <c r="G4484" s="33" t="str">
        <f t="shared" si="152"/>
        <v>강원평원동</v>
      </c>
      <c r="H4484" s="33" t="s">
        <v>10781</v>
      </c>
    </row>
    <row r="4485" spans="1:8">
      <c r="A4485" s="33" t="s">
        <v>18962</v>
      </c>
      <c r="B4485" s="34" t="b">
        <v>1</v>
      </c>
      <c r="C4485" s="33">
        <f t="shared" si="153"/>
        <v>51</v>
      </c>
      <c r="D4485" s="33" t="s">
        <v>1197</v>
      </c>
      <c r="E4485" s="33" t="s">
        <v>1198</v>
      </c>
      <c r="F4485" s="33" t="s">
        <v>13160</v>
      </c>
      <c r="G4485" s="33" t="str">
        <f t="shared" si="152"/>
        <v>강원원동</v>
      </c>
      <c r="H4485" s="33" t="s">
        <v>10781</v>
      </c>
    </row>
    <row r="4486" spans="1:8">
      <c r="A4486" s="33" t="s">
        <v>18963</v>
      </c>
      <c r="B4486" s="34" t="b">
        <v>1</v>
      </c>
      <c r="C4486" s="33">
        <f t="shared" si="153"/>
        <v>51</v>
      </c>
      <c r="D4486" s="33" t="s">
        <v>1197</v>
      </c>
      <c r="E4486" s="33" t="s">
        <v>1198</v>
      </c>
      <c r="F4486" s="33" t="s">
        <v>13162</v>
      </c>
      <c r="G4486" s="33" t="str">
        <f t="shared" si="152"/>
        <v>강원인동</v>
      </c>
      <c r="H4486" s="33" t="s">
        <v>10781</v>
      </c>
    </row>
    <row r="4487" spans="1:8">
      <c r="A4487" s="33" t="s">
        <v>18964</v>
      </c>
      <c r="B4487" s="34" t="b">
        <v>1</v>
      </c>
      <c r="C4487" s="33">
        <f t="shared" si="153"/>
        <v>51</v>
      </c>
      <c r="D4487" s="33" t="s">
        <v>1197</v>
      </c>
      <c r="E4487" s="33" t="s">
        <v>1198</v>
      </c>
      <c r="F4487" s="33" t="s">
        <v>17437</v>
      </c>
      <c r="G4487" s="33" t="str">
        <f t="shared" si="152"/>
        <v>강원개운동</v>
      </c>
      <c r="H4487" s="33" t="s">
        <v>10781</v>
      </c>
    </row>
    <row r="4488" spans="1:8">
      <c r="A4488" s="33" t="s">
        <v>18965</v>
      </c>
      <c r="B4488" s="34" t="b">
        <v>1</v>
      </c>
      <c r="C4488" s="33">
        <f t="shared" si="153"/>
        <v>51</v>
      </c>
      <c r="D4488" s="33" t="s">
        <v>1197</v>
      </c>
      <c r="E4488" s="33" t="s">
        <v>1198</v>
      </c>
      <c r="F4488" s="33" t="s">
        <v>11939</v>
      </c>
      <c r="G4488" s="33" t="str">
        <f t="shared" si="152"/>
        <v>강원명륜동</v>
      </c>
      <c r="H4488" s="33" t="s">
        <v>10781</v>
      </c>
    </row>
    <row r="4489" spans="1:8">
      <c r="A4489" s="33" t="s">
        <v>18966</v>
      </c>
      <c r="B4489" s="34" t="b">
        <v>1</v>
      </c>
      <c r="C4489" s="33">
        <f t="shared" si="153"/>
        <v>51</v>
      </c>
      <c r="D4489" s="33" t="s">
        <v>1197</v>
      </c>
      <c r="E4489" s="33" t="s">
        <v>1198</v>
      </c>
      <c r="F4489" s="33" t="s">
        <v>18967</v>
      </c>
      <c r="G4489" s="33" t="str">
        <f t="shared" si="152"/>
        <v>강원단구동</v>
      </c>
      <c r="H4489" s="33" t="s">
        <v>10781</v>
      </c>
    </row>
    <row r="4490" spans="1:8">
      <c r="A4490" s="33" t="s">
        <v>18968</v>
      </c>
      <c r="B4490" s="34" t="b">
        <v>1</v>
      </c>
      <c r="C4490" s="33">
        <f t="shared" si="153"/>
        <v>51</v>
      </c>
      <c r="D4490" s="33" t="s">
        <v>1197</v>
      </c>
      <c r="E4490" s="33" t="s">
        <v>1198</v>
      </c>
      <c r="F4490" s="33" t="s">
        <v>13534</v>
      </c>
      <c r="G4490" s="33" t="str">
        <f t="shared" si="152"/>
        <v>강원일산동</v>
      </c>
      <c r="H4490" s="33" t="s">
        <v>10781</v>
      </c>
    </row>
    <row r="4491" spans="1:8">
      <c r="A4491" s="33" t="s">
        <v>18969</v>
      </c>
      <c r="B4491" s="34" t="b">
        <v>1</v>
      </c>
      <c r="C4491" s="33">
        <f t="shared" si="153"/>
        <v>51</v>
      </c>
      <c r="D4491" s="33" t="s">
        <v>1197</v>
      </c>
      <c r="E4491" s="33" t="s">
        <v>1198</v>
      </c>
      <c r="F4491" s="33" t="s">
        <v>13466</v>
      </c>
      <c r="G4491" s="33" t="str">
        <f t="shared" si="152"/>
        <v>강원학성동</v>
      </c>
      <c r="H4491" s="33" t="s">
        <v>10781</v>
      </c>
    </row>
    <row r="4492" spans="1:8">
      <c r="A4492" s="33" t="s">
        <v>18970</v>
      </c>
      <c r="B4492" s="34" t="b">
        <v>1</v>
      </c>
      <c r="C4492" s="33">
        <f t="shared" si="153"/>
        <v>51</v>
      </c>
      <c r="D4492" s="33" t="s">
        <v>1197</v>
      </c>
      <c r="E4492" s="33" t="s">
        <v>1198</v>
      </c>
      <c r="F4492" s="33" t="s">
        <v>18971</v>
      </c>
      <c r="G4492" s="33" t="str">
        <f t="shared" si="152"/>
        <v>강원단계동</v>
      </c>
      <c r="H4492" s="33" t="s">
        <v>10781</v>
      </c>
    </row>
    <row r="4493" spans="1:8">
      <c r="A4493" s="33" t="s">
        <v>18972</v>
      </c>
      <c r="B4493" s="34" t="b">
        <v>1</v>
      </c>
      <c r="C4493" s="33">
        <f t="shared" si="153"/>
        <v>51</v>
      </c>
      <c r="D4493" s="33" t="s">
        <v>1197</v>
      </c>
      <c r="E4493" s="33" t="s">
        <v>1198</v>
      </c>
      <c r="F4493" s="33" t="s">
        <v>12964</v>
      </c>
      <c r="G4493" s="33" t="str">
        <f t="shared" ref="G4493:G4556" si="154">D4493&amp;F4493</f>
        <v>강원우산동</v>
      </c>
      <c r="H4493" s="33" t="s">
        <v>10781</v>
      </c>
    </row>
    <row r="4494" spans="1:8">
      <c r="A4494" s="33" t="s">
        <v>18973</v>
      </c>
      <c r="B4494" s="34" t="b">
        <v>1</v>
      </c>
      <c r="C4494" s="33">
        <f t="shared" si="153"/>
        <v>51</v>
      </c>
      <c r="D4494" s="33" t="s">
        <v>1197</v>
      </c>
      <c r="E4494" s="33" t="s">
        <v>1198</v>
      </c>
      <c r="F4494" s="33" t="s">
        <v>18974</v>
      </c>
      <c r="G4494" s="33" t="str">
        <f t="shared" si="154"/>
        <v>강원태장동</v>
      </c>
      <c r="H4494" s="33" t="s">
        <v>10781</v>
      </c>
    </row>
    <row r="4495" spans="1:8">
      <c r="A4495" s="33" t="s">
        <v>18975</v>
      </c>
      <c r="B4495" s="34" t="b">
        <v>1</v>
      </c>
      <c r="C4495" s="33">
        <f t="shared" si="153"/>
        <v>51</v>
      </c>
      <c r="D4495" s="33" t="s">
        <v>1197</v>
      </c>
      <c r="E4495" s="33" t="s">
        <v>1198</v>
      </c>
      <c r="F4495" s="33" t="s">
        <v>12118</v>
      </c>
      <c r="G4495" s="33" t="str">
        <f t="shared" si="154"/>
        <v>강원봉산동</v>
      </c>
      <c r="H4495" s="33" t="s">
        <v>10781</v>
      </c>
    </row>
    <row r="4496" spans="1:8">
      <c r="A4496" s="33" t="s">
        <v>18976</v>
      </c>
      <c r="B4496" s="34" t="b">
        <v>1</v>
      </c>
      <c r="C4496" s="33">
        <f t="shared" si="153"/>
        <v>51</v>
      </c>
      <c r="D4496" s="33" t="s">
        <v>1197</v>
      </c>
      <c r="E4496" s="33" t="s">
        <v>1198</v>
      </c>
      <c r="F4496" s="33" t="s">
        <v>18977</v>
      </c>
      <c r="G4496" s="33" t="str">
        <f t="shared" si="154"/>
        <v>강원행구동</v>
      </c>
      <c r="H4496" s="33" t="s">
        <v>10781</v>
      </c>
    </row>
    <row r="4497" spans="1:8">
      <c r="A4497" s="33" t="s">
        <v>18978</v>
      </c>
      <c r="B4497" s="34" t="b">
        <v>1</v>
      </c>
      <c r="C4497" s="33">
        <f t="shared" si="153"/>
        <v>51</v>
      </c>
      <c r="D4497" s="33" t="s">
        <v>1197</v>
      </c>
      <c r="E4497" s="33" t="s">
        <v>1198</v>
      </c>
      <c r="F4497" s="33" t="s">
        <v>18979</v>
      </c>
      <c r="G4497" s="33" t="str">
        <f t="shared" si="154"/>
        <v>강원무실동</v>
      </c>
      <c r="H4497" s="33" t="s">
        <v>10781</v>
      </c>
    </row>
    <row r="4498" spans="1:8">
      <c r="A4498" s="33" t="s">
        <v>18980</v>
      </c>
      <c r="B4498" s="34" t="b">
        <v>1</v>
      </c>
      <c r="C4498" s="33">
        <f t="shared" si="153"/>
        <v>51</v>
      </c>
      <c r="D4498" s="33" t="s">
        <v>1197</v>
      </c>
      <c r="E4498" s="33" t="s">
        <v>1198</v>
      </c>
      <c r="F4498" s="33" t="s">
        <v>18981</v>
      </c>
      <c r="G4498" s="33" t="str">
        <f t="shared" si="154"/>
        <v>강원관설동</v>
      </c>
      <c r="H4498" s="33" t="s">
        <v>10781</v>
      </c>
    </row>
    <row r="4499" spans="1:8">
      <c r="A4499" s="33" t="s">
        <v>18982</v>
      </c>
      <c r="B4499" s="34" t="b">
        <v>1</v>
      </c>
      <c r="C4499" s="33">
        <f t="shared" si="153"/>
        <v>51</v>
      </c>
      <c r="D4499" s="33" t="s">
        <v>1197</v>
      </c>
      <c r="E4499" s="33" t="s">
        <v>1198</v>
      </c>
      <c r="F4499" s="33" t="s">
        <v>18983</v>
      </c>
      <c r="G4499" s="33" t="str">
        <f t="shared" si="154"/>
        <v>강원반곡동</v>
      </c>
      <c r="H4499" s="33" t="s">
        <v>10781</v>
      </c>
    </row>
    <row r="4500" spans="1:8">
      <c r="A4500" s="33" t="s">
        <v>18984</v>
      </c>
      <c r="B4500" s="34" t="b">
        <v>1</v>
      </c>
      <c r="C4500" s="33">
        <f t="shared" si="153"/>
        <v>51</v>
      </c>
      <c r="D4500" s="33" t="s">
        <v>1197</v>
      </c>
      <c r="E4500" s="33" t="s">
        <v>1198</v>
      </c>
      <c r="F4500" s="33" t="s">
        <v>14825</v>
      </c>
      <c r="G4500" s="33" t="str">
        <f t="shared" si="154"/>
        <v>강원가현동</v>
      </c>
      <c r="H4500" s="33" t="s">
        <v>10781</v>
      </c>
    </row>
    <row r="4501" spans="1:8">
      <c r="A4501" s="33" t="s">
        <v>18985</v>
      </c>
      <c r="B4501" s="34" t="b">
        <v>1</v>
      </c>
      <c r="C4501" s="33">
        <f t="shared" si="153"/>
        <v>51</v>
      </c>
      <c r="D4501" s="33" t="s">
        <v>1197</v>
      </c>
      <c r="E4501" s="33" t="s">
        <v>1198</v>
      </c>
      <c r="F4501" s="33" t="s">
        <v>18986</v>
      </c>
      <c r="G4501" s="33" t="str">
        <f t="shared" si="154"/>
        <v>강원문막읍</v>
      </c>
      <c r="H4501" s="33" t="s">
        <v>10781</v>
      </c>
    </row>
    <row r="4502" spans="1:8">
      <c r="A4502" s="33" t="s">
        <v>18987</v>
      </c>
      <c r="B4502" s="34" t="b">
        <v>1</v>
      </c>
      <c r="C4502" s="33">
        <f t="shared" si="153"/>
        <v>51</v>
      </c>
      <c r="D4502" s="33" t="s">
        <v>1197</v>
      </c>
      <c r="E4502" s="33" t="s">
        <v>1198</v>
      </c>
      <c r="F4502" s="33" t="s">
        <v>18988</v>
      </c>
      <c r="G4502" s="33" t="str">
        <f t="shared" si="154"/>
        <v>강원소초면</v>
      </c>
      <c r="H4502" s="33" t="s">
        <v>10781</v>
      </c>
    </row>
    <row r="4503" spans="1:8">
      <c r="A4503" s="33" t="s">
        <v>18989</v>
      </c>
      <c r="B4503" s="34" t="b">
        <v>1</v>
      </c>
      <c r="C4503" s="33">
        <f t="shared" si="153"/>
        <v>51</v>
      </c>
      <c r="D4503" s="33" t="s">
        <v>1197</v>
      </c>
      <c r="E4503" s="33" t="s">
        <v>1198</v>
      </c>
      <c r="F4503" s="33" t="s">
        <v>18990</v>
      </c>
      <c r="G4503" s="33" t="str">
        <f t="shared" si="154"/>
        <v>강원호저면</v>
      </c>
      <c r="H4503" s="33" t="s">
        <v>10781</v>
      </c>
    </row>
    <row r="4504" spans="1:8">
      <c r="A4504" s="33" t="s">
        <v>18991</v>
      </c>
      <c r="B4504" s="34" t="b">
        <v>1</v>
      </c>
      <c r="C4504" s="33">
        <f t="shared" si="153"/>
        <v>51</v>
      </c>
      <c r="D4504" s="33" t="s">
        <v>1197</v>
      </c>
      <c r="E4504" s="33" t="s">
        <v>1198</v>
      </c>
      <c r="F4504" s="33" t="s">
        <v>18531</v>
      </c>
      <c r="G4504" s="33" t="str">
        <f t="shared" si="154"/>
        <v>강원지정면</v>
      </c>
      <c r="H4504" s="33" t="s">
        <v>10781</v>
      </c>
    </row>
    <row r="4505" spans="1:8">
      <c r="A4505" s="33" t="s">
        <v>18992</v>
      </c>
      <c r="B4505" s="34" t="b">
        <v>1</v>
      </c>
      <c r="C4505" s="33">
        <f t="shared" si="153"/>
        <v>51</v>
      </c>
      <c r="D4505" s="33" t="s">
        <v>1197</v>
      </c>
      <c r="E4505" s="33" t="s">
        <v>1198</v>
      </c>
      <c r="F4505" s="33" t="s">
        <v>18993</v>
      </c>
      <c r="G4505" s="33" t="str">
        <f t="shared" si="154"/>
        <v>강원부론면</v>
      </c>
      <c r="H4505" s="33" t="s">
        <v>10781</v>
      </c>
    </row>
    <row r="4506" spans="1:8">
      <c r="A4506" s="33" t="s">
        <v>18994</v>
      </c>
      <c r="B4506" s="34" t="b">
        <v>1</v>
      </c>
      <c r="C4506" s="33">
        <f t="shared" si="153"/>
        <v>51</v>
      </c>
      <c r="D4506" s="33" t="s">
        <v>1197</v>
      </c>
      <c r="E4506" s="33" t="s">
        <v>1198</v>
      </c>
      <c r="F4506" s="33" t="s">
        <v>18995</v>
      </c>
      <c r="G4506" s="33" t="str">
        <f t="shared" si="154"/>
        <v>강원귀래면</v>
      </c>
      <c r="H4506" s="33" t="s">
        <v>10781</v>
      </c>
    </row>
    <row r="4507" spans="1:8">
      <c r="A4507" s="33" t="s">
        <v>18996</v>
      </c>
      <c r="B4507" s="34" t="b">
        <v>1</v>
      </c>
      <c r="C4507" s="33">
        <f t="shared" si="153"/>
        <v>51</v>
      </c>
      <c r="D4507" s="33" t="s">
        <v>1197</v>
      </c>
      <c r="E4507" s="33" t="s">
        <v>1198</v>
      </c>
      <c r="F4507" s="33" t="s">
        <v>18997</v>
      </c>
      <c r="G4507" s="33" t="str">
        <f t="shared" si="154"/>
        <v>강원흥업면</v>
      </c>
      <c r="H4507" s="33" t="s">
        <v>10781</v>
      </c>
    </row>
    <row r="4508" spans="1:8">
      <c r="A4508" s="33" t="s">
        <v>18998</v>
      </c>
      <c r="B4508" s="34" t="b">
        <v>1</v>
      </c>
      <c r="C4508" s="33">
        <f t="shared" si="153"/>
        <v>51</v>
      </c>
      <c r="D4508" s="33" t="s">
        <v>1197</v>
      </c>
      <c r="E4508" s="33" t="s">
        <v>1198</v>
      </c>
      <c r="F4508" s="33" t="s">
        <v>18999</v>
      </c>
      <c r="G4508" s="33" t="str">
        <f t="shared" si="154"/>
        <v>강원판부면</v>
      </c>
      <c r="H4508" s="33" t="s">
        <v>10781</v>
      </c>
    </row>
    <row r="4509" spans="1:8">
      <c r="A4509" s="33" t="s">
        <v>19000</v>
      </c>
      <c r="B4509" s="34" t="b">
        <v>1</v>
      </c>
      <c r="C4509" s="33">
        <f t="shared" si="153"/>
        <v>51</v>
      </c>
      <c r="D4509" s="33" t="s">
        <v>1197</v>
      </c>
      <c r="E4509" s="33" t="s">
        <v>1198</v>
      </c>
      <c r="F4509" s="33" t="s">
        <v>19001</v>
      </c>
      <c r="G4509" s="33" t="str">
        <f t="shared" si="154"/>
        <v>강원신림면</v>
      </c>
      <c r="H4509" s="33" t="s">
        <v>10781</v>
      </c>
    </row>
    <row r="4510" spans="1:8">
      <c r="A4510" s="33" t="s">
        <v>19002</v>
      </c>
      <c r="B4510" s="34" t="b">
        <v>1</v>
      </c>
      <c r="C4510" s="33">
        <f t="shared" si="153"/>
        <v>51</v>
      </c>
      <c r="D4510" s="33" t="s">
        <v>1197</v>
      </c>
      <c r="E4510" s="33" t="s">
        <v>1389</v>
      </c>
      <c r="F4510" s="33" t="s">
        <v>11417</v>
      </c>
      <c r="G4510" s="33" t="str">
        <f t="shared" si="154"/>
        <v>강원홍제동</v>
      </c>
      <c r="H4510" s="33" t="s">
        <v>10781</v>
      </c>
    </row>
    <row r="4511" spans="1:8">
      <c r="A4511" s="33" t="s">
        <v>19003</v>
      </c>
      <c r="B4511" s="34" t="b">
        <v>1</v>
      </c>
      <c r="C4511" s="33">
        <f t="shared" si="153"/>
        <v>51</v>
      </c>
      <c r="D4511" s="33" t="s">
        <v>1197</v>
      </c>
      <c r="E4511" s="33" t="s">
        <v>1389</v>
      </c>
      <c r="F4511" s="33" t="s">
        <v>17173</v>
      </c>
      <c r="G4511" s="33" t="str">
        <f t="shared" si="154"/>
        <v>강원남문동</v>
      </c>
      <c r="H4511" s="33" t="s">
        <v>10781</v>
      </c>
    </row>
    <row r="4512" spans="1:8">
      <c r="A4512" s="33" t="s">
        <v>19004</v>
      </c>
      <c r="B4512" s="34" t="b">
        <v>1</v>
      </c>
      <c r="C4512" s="33">
        <f t="shared" si="153"/>
        <v>51</v>
      </c>
      <c r="D4512" s="33" t="s">
        <v>1197</v>
      </c>
      <c r="E4512" s="33" t="s">
        <v>1389</v>
      </c>
      <c r="F4512" s="33" t="s">
        <v>19005</v>
      </c>
      <c r="G4512" s="33" t="str">
        <f t="shared" si="154"/>
        <v>강원명주동</v>
      </c>
      <c r="H4512" s="33" t="s">
        <v>10781</v>
      </c>
    </row>
    <row r="4513" spans="1:8">
      <c r="A4513" s="33" t="s">
        <v>19006</v>
      </c>
      <c r="B4513" s="34" t="b">
        <v>1</v>
      </c>
      <c r="C4513" s="33">
        <f t="shared" si="153"/>
        <v>51</v>
      </c>
      <c r="D4513" s="33" t="s">
        <v>1197</v>
      </c>
      <c r="E4513" s="33" t="s">
        <v>1389</v>
      </c>
      <c r="F4513" s="33" t="s">
        <v>11723</v>
      </c>
      <c r="G4513" s="33" t="str">
        <f t="shared" si="154"/>
        <v>강원성내동</v>
      </c>
      <c r="H4513" s="33" t="s">
        <v>10781</v>
      </c>
    </row>
    <row r="4514" spans="1:8">
      <c r="A4514" s="33" t="s">
        <v>19007</v>
      </c>
      <c r="B4514" s="34" t="b">
        <v>1</v>
      </c>
      <c r="C4514" s="33">
        <f t="shared" si="153"/>
        <v>51</v>
      </c>
      <c r="D4514" s="33" t="s">
        <v>1197</v>
      </c>
      <c r="E4514" s="33" t="s">
        <v>1389</v>
      </c>
      <c r="F4514" s="33" t="s">
        <v>17572</v>
      </c>
      <c r="G4514" s="33" t="str">
        <f t="shared" si="154"/>
        <v>강원임당동</v>
      </c>
      <c r="H4514" s="33" t="s">
        <v>10781</v>
      </c>
    </row>
    <row r="4515" spans="1:8">
      <c r="A4515" s="33" t="s">
        <v>19008</v>
      </c>
      <c r="B4515" s="34" t="b">
        <v>1</v>
      </c>
      <c r="C4515" s="33">
        <f t="shared" si="153"/>
        <v>51</v>
      </c>
      <c r="D4515" s="33" t="s">
        <v>1197</v>
      </c>
      <c r="E4515" s="33" t="s">
        <v>1389</v>
      </c>
      <c r="F4515" s="33" t="s">
        <v>15711</v>
      </c>
      <c r="G4515" s="33" t="str">
        <f t="shared" si="154"/>
        <v>강원금학동</v>
      </c>
      <c r="H4515" s="33" t="s">
        <v>10781</v>
      </c>
    </row>
    <row r="4516" spans="1:8">
      <c r="A4516" s="33" t="s">
        <v>19009</v>
      </c>
      <c r="B4516" s="34" t="b">
        <v>1</v>
      </c>
      <c r="C4516" s="33">
        <f t="shared" si="153"/>
        <v>51</v>
      </c>
      <c r="D4516" s="33" t="s">
        <v>1197</v>
      </c>
      <c r="E4516" s="33" t="s">
        <v>1389</v>
      </c>
      <c r="F4516" s="33" t="s">
        <v>11445</v>
      </c>
      <c r="G4516" s="33" t="str">
        <f t="shared" si="154"/>
        <v>강원용강동</v>
      </c>
      <c r="H4516" s="33" t="s">
        <v>10781</v>
      </c>
    </row>
    <row r="4517" spans="1:8">
      <c r="A4517" s="33" t="s">
        <v>19010</v>
      </c>
      <c r="B4517" s="34" t="b">
        <v>1</v>
      </c>
      <c r="C4517" s="33">
        <f t="shared" si="153"/>
        <v>51</v>
      </c>
      <c r="D4517" s="33" t="s">
        <v>1197</v>
      </c>
      <c r="E4517" s="33" t="s">
        <v>1389</v>
      </c>
      <c r="F4517" s="33" t="s">
        <v>13186</v>
      </c>
      <c r="G4517" s="33" t="str">
        <f t="shared" si="154"/>
        <v>강원성남동</v>
      </c>
      <c r="H4517" s="33" t="s">
        <v>10781</v>
      </c>
    </row>
    <row r="4518" spans="1:8">
      <c r="A4518" s="33" t="s">
        <v>19011</v>
      </c>
      <c r="B4518" s="34" t="b">
        <v>1</v>
      </c>
      <c r="C4518" s="33">
        <f t="shared" si="153"/>
        <v>51</v>
      </c>
      <c r="D4518" s="33" t="s">
        <v>1197</v>
      </c>
      <c r="E4518" s="33" t="s">
        <v>1389</v>
      </c>
      <c r="F4518" s="33" t="s">
        <v>11409</v>
      </c>
      <c r="G4518" s="33" t="str">
        <f t="shared" si="154"/>
        <v>강원옥천동</v>
      </c>
      <c r="H4518" s="33" t="s">
        <v>10781</v>
      </c>
    </row>
    <row r="4519" spans="1:8">
      <c r="A4519" s="33" t="s">
        <v>19012</v>
      </c>
      <c r="B4519" s="34" t="b">
        <v>1</v>
      </c>
      <c r="C4519" s="33">
        <f t="shared" si="153"/>
        <v>51</v>
      </c>
      <c r="D4519" s="33" t="s">
        <v>1197</v>
      </c>
      <c r="E4519" s="33" t="s">
        <v>1389</v>
      </c>
      <c r="F4519" s="33" t="s">
        <v>12148</v>
      </c>
      <c r="G4519" s="33" t="str">
        <f t="shared" si="154"/>
        <v>강원교동</v>
      </c>
      <c r="H4519" s="33" t="s">
        <v>10781</v>
      </c>
    </row>
    <row r="4520" spans="1:8">
      <c r="A4520" s="33" t="s">
        <v>19013</v>
      </c>
      <c r="B4520" s="34" t="b">
        <v>1</v>
      </c>
      <c r="C4520" s="33">
        <f t="shared" si="153"/>
        <v>51</v>
      </c>
      <c r="D4520" s="33" t="s">
        <v>1197</v>
      </c>
      <c r="E4520" s="33" t="s">
        <v>1389</v>
      </c>
      <c r="F4520" s="33" t="s">
        <v>19014</v>
      </c>
      <c r="G4520" s="33" t="str">
        <f t="shared" si="154"/>
        <v>강원포남동</v>
      </c>
      <c r="H4520" s="33" t="s">
        <v>10781</v>
      </c>
    </row>
    <row r="4521" spans="1:8">
      <c r="A4521" s="33" t="s">
        <v>19015</v>
      </c>
      <c r="B4521" s="34" t="b">
        <v>1</v>
      </c>
      <c r="C4521" s="33">
        <f t="shared" si="153"/>
        <v>51</v>
      </c>
      <c r="D4521" s="33" t="s">
        <v>1197</v>
      </c>
      <c r="E4521" s="33" t="s">
        <v>1389</v>
      </c>
      <c r="F4521" s="33" t="s">
        <v>19016</v>
      </c>
      <c r="G4521" s="33" t="str">
        <f t="shared" si="154"/>
        <v>강원초당동</v>
      </c>
      <c r="H4521" s="33" t="s">
        <v>10781</v>
      </c>
    </row>
    <row r="4522" spans="1:8">
      <c r="A4522" s="33" t="s">
        <v>19017</v>
      </c>
      <c r="B4522" s="34" t="b">
        <v>1</v>
      </c>
      <c r="C4522" s="33">
        <f t="shared" si="153"/>
        <v>51</v>
      </c>
      <c r="D4522" s="33" t="s">
        <v>1197</v>
      </c>
      <c r="E4522" s="33" t="s">
        <v>1389</v>
      </c>
      <c r="F4522" s="33" t="s">
        <v>19018</v>
      </c>
      <c r="G4522" s="33" t="str">
        <f t="shared" si="154"/>
        <v>강원강문동</v>
      </c>
      <c r="H4522" s="33" t="s">
        <v>10781</v>
      </c>
    </row>
    <row r="4523" spans="1:8">
      <c r="A4523" s="33" t="s">
        <v>19019</v>
      </c>
      <c r="B4523" s="34" t="b">
        <v>1</v>
      </c>
      <c r="C4523" s="33">
        <f t="shared" si="153"/>
        <v>51</v>
      </c>
      <c r="D4523" s="33" t="s">
        <v>1197</v>
      </c>
      <c r="E4523" s="33" t="s">
        <v>1389</v>
      </c>
      <c r="F4523" s="33" t="s">
        <v>11221</v>
      </c>
      <c r="G4523" s="33" t="str">
        <f t="shared" si="154"/>
        <v>강원송정동</v>
      </c>
      <c r="H4523" s="33" t="s">
        <v>10781</v>
      </c>
    </row>
    <row r="4524" spans="1:8">
      <c r="A4524" s="33" t="s">
        <v>19020</v>
      </c>
      <c r="B4524" s="34" t="b">
        <v>1</v>
      </c>
      <c r="C4524" s="33">
        <f t="shared" si="153"/>
        <v>51</v>
      </c>
      <c r="D4524" s="33" t="s">
        <v>1197</v>
      </c>
      <c r="E4524" s="33" t="s">
        <v>1389</v>
      </c>
      <c r="F4524" s="33" t="s">
        <v>19021</v>
      </c>
      <c r="G4524" s="33" t="str">
        <f t="shared" si="154"/>
        <v>강원견소동</v>
      </c>
      <c r="H4524" s="33" t="s">
        <v>10781</v>
      </c>
    </row>
    <row r="4525" spans="1:8">
      <c r="A4525" s="33" t="s">
        <v>19022</v>
      </c>
      <c r="B4525" s="34" t="b">
        <v>1</v>
      </c>
      <c r="C4525" s="33">
        <f t="shared" si="153"/>
        <v>51</v>
      </c>
      <c r="D4525" s="33" t="s">
        <v>1197</v>
      </c>
      <c r="E4525" s="33" t="s">
        <v>1389</v>
      </c>
      <c r="F4525" s="33" t="s">
        <v>11652</v>
      </c>
      <c r="G4525" s="33" t="str">
        <f t="shared" si="154"/>
        <v>강원내곡동</v>
      </c>
      <c r="H4525" s="33" t="s">
        <v>10781</v>
      </c>
    </row>
    <row r="4526" spans="1:8">
      <c r="A4526" s="33" t="s">
        <v>19023</v>
      </c>
      <c r="B4526" s="34" t="b">
        <v>1</v>
      </c>
      <c r="C4526" s="33">
        <f t="shared" si="153"/>
        <v>51</v>
      </c>
      <c r="D4526" s="33" t="s">
        <v>1197</v>
      </c>
      <c r="E4526" s="33" t="s">
        <v>1389</v>
      </c>
      <c r="F4526" s="33" t="s">
        <v>19024</v>
      </c>
      <c r="G4526" s="33" t="str">
        <f t="shared" si="154"/>
        <v>강원회산동</v>
      </c>
      <c r="H4526" s="33" t="s">
        <v>10781</v>
      </c>
    </row>
    <row r="4527" spans="1:8">
      <c r="A4527" s="33" t="s">
        <v>19025</v>
      </c>
      <c r="B4527" s="34" t="b">
        <v>1</v>
      </c>
      <c r="C4527" s="33">
        <f t="shared" si="153"/>
        <v>51</v>
      </c>
      <c r="D4527" s="33" t="s">
        <v>1197</v>
      </c>
      <c r="E4527" s="33" t="s">
        <v>1389</v>
      </c>
      <c r="F4527" s="33" t="s">
        <v>13493</v>
      </c>
      <c r="G4527" s="33" t="str">
        <f t="shared" si="154"/>
        <v>강원장현동</v>
      </c>
      <c r="H4527" s="33" t="s">
        <v>10781</v>
      </c>
    </row>
    <row r="4528" spans="1:8">
      <c r="A4528" s="33" t="s">
        <v>19026</v>
      </c>
      <c r="B4528" s="34" t="b">
        <v>1</v>
      </c>
      <c r="C4528" s="33">
        <f t="shared" si="153"/>
        <v>51</v>
      </c>
      <c r="D4528" s="33" t="s">
        <v>1197</v>
      </c>
      <c r="E4528" s="33" t="s">
        <v>1389</v>
      </c>
      <c r="F4528" s="33" t="s">
        <v>19027</v>
      </c>
      <c r="G4528" s="33" t="str">
        <f t="shared" si="154"/>
        <v>강원박월동</v>
      </c>
      <c r="H4528" s="33" t="s">
        <v>10781</v>
      </c>
    </row>
    <row r="4529" spans="1:8">
      <c r="A4529" s="33" t="s">
        <v>19028</v>
      </c>
      <c r="B4529" s="34" t="b">
        <v>1</v>
      </c>
      <c r="C4529" s="33">
        <f t="shared" si="153"/>
        <v>51</v>
      </c>
      <c r="D4529" s="33" t="s">
        <v>1197</v>
      </c>
      <c r="E4529" s="33" t="s">
        <v>1389</v>
      </c>
      <c r="F4529" s="33" t="s">
        <v>19029</v>
      </c>
      <c r="G4529" s="33" t="str">
        <f t="shared" si="154"/>
        <v>강원담산동</v>
      </c>
      <c r="H4529" s="33" t="s">
        <v>10781</v>
      </c>
    </row>
    <row r="4530" spans="1:8">
      <c r="A4530" s="33" t="s">
        <v>19030</v>
      </c>
      <c r="B4530" s="34" t="b">
        <v>1</v>
      </c>
      <c r="C4530" s="33">
        <f t="shared" si="153"/>
        <v>51</v>
      </c>
      <c r="D4530" s="33" t="s">
        <v>1197</v>
      </c>
      <c r="E4530" s="33" t="s">
        <v>1389</v>
      </c>
      <c r="F4530" s="33" t="s">
        <v>19031</v>
      </c>
      <c r="G4530" s="33" t="str">
        <f t="shared" si="154"/>
        <v>강원노암동</v>
      </c>
      <c r="H4530" s="33" t="s">
        <v>10781</v>
      </c>
    </row>
    <row r="4531" spans="1:8">
      <c r="A4531" s="33" t="s">
        <v>19032</v>
      </c>
      <c r="B4531" s="34" t="b">
        <v>1</v>
      </c>
      <c r="C4531" s="33">
        <f t="shared" si="153"/>
        <v>51</v>
      </c>
      <c r="D4531" s="33" t="s">
        <v>1197</v>
      </c>
      <c r="E4531" s="33" t="s">
        <v>1389</v>
      </c>
      <c r="F4531" s="33" t="s">
        <v>18492</v>
      </c>
      <c r="G4531" s="33" t="str">
        <f t="shared" si="154"/>
        <v>강원유산동</v>
      </c>
      <c r="H4531" s="33" t="s">
        <v>10781</v>
      </c>
    </row>
    <row r="4532" spans="1:8">
      <c r="A4532" s="33" t="s">
        <v>19033</v>
      </c>
      <c r="B4532" s="34" t="b">
        <v>1</v>
      </c>
      <c r="C4532" s="33">
        <f t="shared" si="153"/>
        <v>51</v>
      </c>
      <c r="D4532" s="33" t="s">
        <v>1197</v>
      </c>
      <c r="E4532" s="33" t="s">
        <v>1389</v>
      </c>
      <c r="F4532" s="33" t="s">
        <v>19034</v>
      </c>
      <c r="G4532" s="33" t="str">
        <f t="shared" si="154"/>
        <v>강원월호평동</v>
      </c>
      <c r="H4532" s="33" t="s">
        <v>10781</v>
      </c>
    </row>
    <row r="4533" spans="1:8">
      <c r="A4533" s="33" t="s">
        <v>19035</v>
      </c>
      <c r="B4533" s="34" t="b">
        <v>1</v>
      </c>
      <c r="C4533" s="33">
        <f t="shared" si="153"/>
        <v>51</v>
      </c>
      <c r="D4533" s="33" t="s">
        <v>1197</v>
      </c>
      <c r="E4533" s="33" t="s">
        <v>1389</v>
      </c>
      <c r="F4533" s="33" t="s">
        <v>19036</v>
      </c>
      <c r="G4533" s="33" t="str">
        <f t="shared" si="154"/>
        <v>강원신석동</v>
      </c>
      <c r="H4533" s="33" t="s">
        <v>10781</v>
      </c>
    </row>
    <row r="4534" spans="1:8">
      <c r="A4534" s="33" t="s">
        <v>19037</v>
      </c>
      <c r="B4534" s="34" t="b">
        <v>1</v>
      </c>
      <c r="C4534" s="33">
        <f t="shared" si="153"/>
        <v>51</v>
      </c>
      <c r="D4534" s="33" t="s">
        <v>1197</v>
      </c>
      <c r="E4534" s="33" t="s">
        <v>1389</v>
      </c>
      <c r="F4534" s="33" t="s">
        <v>19038</v>
      </c>
      <c r="G4534" s="33" t="str">
        <f t="shared" si="154"/>
        <v>강원입암동</v>
      </c>
      <c r="H4534" s="33" t="s">
        <v>10781</v>
      </c>
    </row>
    <row r="4535" spans="1:8">
      <c r="A4535" s="33" t="s">
        <v>19039</v>
      </c>
      <c r="B4535" s="34" t="b">
        <v>1</v>
      </c>
      <c r="C4535" s="33">
        <f t="shared" si="153"/>
        <v>51</v>
      </c>
      <c r="D4535" s="33" t="s">
        <v>1197</v>
      </c>
      <c r="E4535" s="33" t="s">
        <v>1389</v>
      </c>
      <c r="F4535" s="33" t="s">
        <v>19040</v>
      </c>
      <c r="G4535" s="33" t="str">
        <f t="shared" si="154"/>
        <v>강원청량동</v>
      </c>
      <c r="H4535" s="33" t="s">
        <v>10781</v>
      </c>
    </row>
    <row r="4536" spans="1:8">
      <c r="A4536" s="33" t="s">
        <v>19041</v>
      </c>
      <c r="B4536" s="34" t="b">
        <v>1</v>
      </c>
      <c r="C4536" s="33">
        <f t="shared" si="153"/>
        <v>51</v>
      </c>
      <c r="D4536" s="33" t="s">
        <v>1197</v>
      </c>
      <c r="E4536" s="33" t="s">
        <v>1389</v>
      </c>
      <c r="F4536" s="33" t="s">
        <v>12397</v>
      </c>
      <c r="G4536" s="33" t="str">
        <f t="shared" si="154"/>
        <v>강원두산동</v>
      </c>
      <c r="H4536" s="33" t="s">
        <v>10781</v>
      </c>
    </row>
    <row r="4537" spans="1:8">
      <c r="A4537" s="33" t="s">
        <v>19042</v>
      </c>
      <c r="B4537" s="34" t="b">
        <v>1</v>
      </c>
      <c r="C4537" s="33">
        <f t="shared" si="153"/>
        <v>51</v>
      </c>
      <c r="D4537" s="33" t="s">
        <v>1197</v>
      </c>
      <c r="E4537" s="33" t="s">
        <v>1389</v>
      </c>
      <c r="F4537" s="33" t="s">
        <v>12833</v>
      </c>
      <c r="G4537" s="33" t="str">
        <f t="shared" si="154"/>
        <v>강원학동</v>
      </c>
      <c r="H4537" s="33" t="s">
        <v>10781</v>
      </c>
    </row>
    <row r="4538" spans="1:8">
      <c r="A4538" s="33" t="s">
        <v>19043</v>
      </c>
      <c r="B4538" s="34" t="b">
        <v>1</v>
      </c>
      <c r="C4538" s="33">
        <f t="shared" si="153"/>
        <v>51</v>
      </c>
      <c r="D4538" s="33" t="s">
        <v>1197</v>
      </c>
      <c r="E4538" s="33" t="s">
        <v>1389</v>
      </c>
      <c r="F4538" s="33" t="s">
        <v>19044</v>
      </c>
      <c r="G4538" s="33" t="str">
        <f t="shared" si="154"/>
        <v>강원병산동</v>
      </c>
      <c r="H4538" s="33" t="s">
        <v>10781</v>
      </c>
    </row>
    <row r="4539" spans="1:8">
      <c r="A4539" s="33" t="s">
        <v>19045</v>
      </c>
      <c r="B4539" s="34" t="b">
        <v>1</v>
      </c>
      <c r="C4539" s="33">
        <f t="shared" si="153"/>
        <v>51</v>
      </c>
      <c r="D4539" s="33" t="s">
        <v>1197</v>
      </c>
      <c r="E4539" s="33" t="s">
        <v>1389</v>
      </c>
      <c r="F4539" s="33" t="s">
        <v>19046</v>
      </c>
      <c r="G4539" s="33" t="str">
        <f t="shared" si="154"/>
        <v>강원남항진동</v>
      </c>
      <c r="H4539" s="33" t="s">
        <v>10781</v>
      </c>
    </row>
    <row r="4540" spans="1:8">
      <c r="A4540" s="33" t="s">
        <v>19047</v>
      </c>
      <c r="B4540" s="34" t="b">
        <v>1</v>
      </c>
      <c r="C4540" s="33">
        <f t="shared" si="153"/>
        <v>51</v>
      </c>
      <c r="D4540" s="33" t="s">
        <v>1197</v>
      </c>
      <c r="E4540" s="33" t="s">
        <v>1389</v>
      </c>
      <c r="F4540" s="33" t="s">
        <v>12457</v>
      </c>
      <c r="G4540" s="33" t="str">
        <f t="shared" si="154"/>
        <v>강원유천동</v>
      </c>
      <c r="H4540" s="33" t="s">
        <v>10781</v>
      </c>
    </row>
    <row r="4541" spans="1:8">
      <c r="A4541" s="33" t="s">
        <v>19048</v>
      </c>
      <c r="B4541" s="34" t="b">
        <v>1</v>
      </c>
      <c r="C4541" s="33">
        <f t="shared" si="153"/>
        <v>51</v>
      </c>
      <c r="D4541" s="33" t="s">
        <v>1197</v>
      </c>
      <c r="E4541" s="33" t="s">
        <v>1389</v>
      </c>
      <c r="F4541" s="33" t="s">
        <v>19049</v>
      </c>
      <c r="G4541" s="33" t="str">
        <f t="shared" si="154"/>
        <v>강원지변동</v>
      </c>
      <c r="H4541" s="33" t="s">
        <v>10781</v>
      </c>
    </row>
    <row r="4542" spans="1:8">
      <c r="A4542" s="33" t="s">
        <v>19050</v>
      </c>
      <c r="B4542" s="34" t="b">
        <v>1</v>
      </c>
      <c r="C4542" s="33">
        <f t="shared" si="153"/>
        <v>51</v>
      </c>
      <c r="D4542" s="33" t="s">
        <v>1197</v>
      </c>
      <c r="E4542" s="33" t="s">
        <v>1389</v>
      </c>
      <c r="F4542" s="33" t="s">
        <v>19051</v>
      </c>
      <c r="G4542" s="33" t="str">
        <f t="shared" si="154"/>
        <v>강원죽헌동</v>
      </c>
      <c r="H4542" s="33" t="s">
        <v>10781</v>
      </c>
    </row>
    <row r="4543" spans="1:8">
      <c r="A4543" s="33" t="s">
        <v>19052</v>
      </c>
      <c r="B4543" s="34" t="b">
        <v>1</v>
      </c>
      <c r="C4543" s="33">
        <f t="shared" si="153"/>
        <v>51</v>
      </c>
      <c r="D4543" s="33" t="s">
        <v>1197</v>
      </c>
      <c r="E4543" s="33" t="s">
        <v>1389</v>
      </c>
      <c r="F4543" s="33" t="s">
        <v>17382</v>
      </c>
      <c r="G4543" s="33" t="str">
        <f t="shared" si="154"/>
        <v>강원대전동</v>
      </c>
      <c r="H4543" s="33" t="s">
        <v>10781</v>
      </c>
    </row>
    <row r="4544" spans="1:8">
      <c r="A4544" s="33" t="s">
        <v>19053</v>
      </c>
      <c r="B4544" s="34" t="b">
        <v>1</v>
      </c>
      <c r="C4544" s="33">
        <f t="shared" si="153"/>
        <v>51</v>
      </c>
      <c r="D4544" s="33" t="s">
        <v>1197</v>
      </c>
      <c r="E4544" s="33" t="s">
        <v>1389</v>
      </c>
      <c r="F4544" s="33" t="s">
        <v>12992</v>
      </c>
      <c r="G4544" s="33" t="str">
        <f t="shared" si="154"/>
        <v>강원운정동</v>
      </c>
      <c r="H4544" s="33" t="s">
        <v>10781</v>
      </c>
    </row>
    <row r="4545" spans="1:8">
      <c r="A4545" s="33" t="s">
        <v>19054</v>
      </c>
      <c r="B4545" s="34" t="b">
        <v>1</v>
      </c>
      <c r="C4545" s="33">
        <f t="shared" si="153"/>
        <v>51</v>
      </c>
      <c r="D4545" s="33" t="s">
        <v>1197</v>
      </c>
      <c r="E4545" s="33" t="s">
        <v>1389</v>
      </c>
      <c r="F4545" s="33" t="s">
        <v>19055</v>
      </c>
      <c r="G4545" s="33" t="str">
        <f t="shared" si="154"/>
        <v>강원난곡동</v>
      </c>
      <c r="H4545" s="33" t="s">
        <v>10781</v>
      </c>
    </row>
    <row r="4546" spans="1:8">
      <c r="A4546" s="33" t="s">
        <v>19056</v>
      </c>
      <c r="B4546" s="34" t="b">
        <v>1</v>
      </c>
      <c r="C4546" s="33">
        <f t="shared" ref="C4546:C4609" si="155">_xlfn.XLOOKUP(D4546,I:I,J:J)</f>
        <v>51</v>
      </c>
      <c r="D4546" s="33" t="s">
        <v>1197</v>
      </c>
      <c r="E4546" s="33" t="s">
        <v>1389</v>
      </c>
      <c r="F4546" s="33" t="s">
        <v>19057</v>
      </c>
      <c r="G4546" s="33" t="str">
        <f t="shared" si="154"/>
        <v>강원저동</v>
      </c>
      <c r="H4546" s="33" t="s">
        <v>10781</v>
      </c>
    </row>
    <row r="4547" spans="1:8">
      <c r="A4547" s="33" t="s">
        <v>19058</v>
      </c>
      <c r="B4547" s="34" t="b">
        <v>1</v>
      </c>
      <c r="C4547" s="33">
        <f t="shared" si="155"/>
        <v>51</v>
      </c>
      <c r="D4547" s="33" t="s">
        <v>1197</v>
      </c>
      <c r="E4547" s="33" t="s">
        <v>1389</v>
      </c>
      <c r="F4547" s="33" t="s">
        <v>14475</v>
      </c>
      <c r="G4547" s="33" t="str">
        <f t="shared" si="154"/>
        <v>강원안현동</v>
      </c>
      <c r="H4547" s="33" t="s">
        <v>10781</v>
      </c>
    </row>
    <row r="4548" spans="1:8">
      <c r="A4548" s="33" t="s">
        <v>19059</v>
      </c>
      <c r="B4548" s="34" t="b">
        <v>1</v>
      </c>
      <c r="C4548" s="33">
        <f t="shared" si="155"/>
        <v>51</v>
      </c>
      <c r="D4548" s="33" t="s">
        <v>1197</v>
      </c>
      <c r="E4548" s="33" t="s">
        <v>1389</v>
      </c>
      <c r="F4548" s="33" t="s">
        <v>19060</v>
      </c>
      <c r="G4548" s="33" t="str">
        <f t="shared" si="154"/>
        <v>강원운산동</v>
      </c>
      <c r="H4548" s="33" t="s">
        <v>10781</v>
      </c>
    </row>
    <row r="4549" spans="1:8">
      <c r="A4549" s="33" t="s">
        <v>19061</v>
      </c>
      <c r="B4549" s="34" t="b">
        <v>1</v>
      </c>
      <c r="C4549" s="33">
        <f t="shared" si="155"/>
        <v>51</v>
      </c>
      <c r="D4549" s="33" t="s">
        <v>1197</v>
      </c>
      <c r="E4549" s="33" t="s">
        <v>1389</v>
      </c>
      <c r="F4549" s="33" t="s">
        <v>19062</v>
      </c>
      <c r="G4549" s="33" t="str">
        <f t="shared" si="154"/>
        <v>강원주문진읍</v>
      </c>
      <c r="H4549" s="33" t="s">
        <v>10781</v>
      </c>
    </row>
    <row r="4550" spans="1:8">
      <c r="A4550" s="33" t="s">
        <v>19063</v>
      </c>
      <c r="B4550" s="34" t="b">
        <v>1</v>
      </c>
      <c r="C4550" s="33">
        <f t="shared" si="155"/>
        <v>51</v>
      </c>
      <c r="D4550" s="33" t="s">
        <v>1197</v>
      </c>
      <c r="E4550" s="33" t="s">
        <v>1389</v>
      </c>
      <c r="F4550" s="33" t="s">
        <v>17714</v>
      </c>
      <c r="G4550" s="33" t="str">
        <f t="shared" si="154"/>
        <v>강원성산면</v>
      </c>
      <c r="H4550" s="33" t="s">
        <v>10781</v>
      </c>
    </row>
    <row r="4551" spans="1:8">
      <c r="A4551" s="33" t="s">
        <v>19064</v>
      </c>
      <c r="B4551" s="34" t="b">
        <v>1</v>
      </c>
      <c r="C4551" s="33">
        <f t="shared" si="155"/>
        <v>51</v>
      </c>
      <c r="D4551" s="33" t="s">
        <v>1197</v>
      </c>
      <c r="E4551" s="33" t="s">
        <v>1389</v>
      </c>
      <c r="F4551" s="33" t="s">
        <v>19065</v>
      </c>
      <c r="G4551" s="33" t="str">
        <f t="shared" si="154"/>
        <v>강원왕산면</v>
      </c>
      <c r="H4551" s="33" t="s">
        <v>10781</v>
      </c>
    </row>
    <row r="4552" spans="1:8">
      <c r="A4552" s="33" t="s">
        <v>19066</v>
      </c>
      <c r="B4552" s="34" t="b">
        <v>1</v>
      </c>
      <c r="C4552" s="33">
        <f t="shared" si="155"/>
        <v>51</v>
      </c>
      <c r="D4552" s="33" t="s">
        <v>1197</v>
      </c>
      <c r="E4552" s="33" t="s">
        <v>1389</v>
      </c>
      <c r="F4552" s="33" t="s">
        <v>19067</v>
      </c>
      <c r="G4552" s="33" t="str">
        <f t="shared" si="154"/>
        <v>강원구정면</v>
      </c>
      <c r="H4552" s="33" t="s">
        <v>10781</v>
      </c>
    </row>
    <row r="4553" spans="1:8">
      <c r="A4553" s="33" t="s">
        <v>19068</v>
      </c>
      <c r="B4553" s="34" t="b">
        <v>1</v>
      </c>
      <c r="C4553" s="33">
        <f t="shared" si="155"/>
        <v>51</v>
      </c>
      <c r="D4553" s="33" t="s">
        <v>1197</v>
      </c>
      <c r="E4553" s="33" t="s">
        <v>1389</v>
      </c>
      <c r="F4553" s="33" t="s">
        <v>17088</v>
      </c>
      <c r="G4553" s="33" t="str">
        <f t="shared" si="154"/>
        <v>강원강동면</v>
      </c>
      <c r="H4553" s="33" t="s">
        <v>10781</v>
      </c>
    </row>
    <row r="4554" spans="1:8">
      <c r="A4554" s="33" t="s">
        <v>19069</v>
      </c>
      <c r="B4554" s="34" t="b">
        <v>1</v>
      </c>
      <c r="C4554" s="33">
        <f t="shared" si="155"/>
        <v>51</v>
      </c>
      <c r="D4554" s="33" t="s">
        <v>1197</v>
      </c>
      <c r="E4554" s="33" t="s">
        <v>1389</v>
      </c>
      <c r="F4554" s="33" t="s">
        <v>19070</v>
      </c>
      <c r="G4554" s="33" t="str">
        <f t="shared" si="154"/>
        <v>강원옥계면</v>
      </c>
      <c r="H4554" s="33" t="s">
        <v>10781</v>
      </c>
    </row>
    <row r="4555" spans="1:8">
      <c r="A4555" s="33" t="s">
        <v>19071</v>
      </c>
      <c r="B4555" s="34" t="b">
        <v>1</v>
      </c>
      <c r="C4555" s="33">
        <f t="shared" si="155"/>
        <v>51</v>
      </c>
      <c r="D4555" s="33" t="s">
        <v>1197</v>
      </c>
      <c r="E4555" s="33" t="s">
        <v>1389</v>
      </c>
      <c r="F4555" s="33" t="s">
        <v>19072</v>
      </c>
      <c r="G4555" s="33" t="str">
        <f t="shared" si="154"/>
        <v>강원사천면</v>
      </c>
      <c r="H4555" s="33" t="s">
        <v>10781</v>
      </c>
    </row>
    <row r="4556" spans="1:8">
      <c r="A4556" s="33" t="s">
        <v>19073</v>
      </c>
      <c r="B4556" s="34" t="b">
        <v>1</v>
      </c>
      <c r="C4556" s="33">
        <f t="shared" si="155"/>
        <v>51</v>
      </c>
      <c r="D4556" s="33" t="s">
        <v>1197</v>
      </c>
      <c r="E4556" s="33" t="s">
        <v>1389</v>
      </c>
      <c r="F4556" s="33" t="s">
        <v>19074</v>
      </c>
      <c r="G4556" s="33" t="str">
        <f t="shared" si="154"/>
        <v>강원연곡면</v>
      </c>
      <c r="H4556" s="33" t="s">
        <v>10781</v>
      </c>
    </row>
    <row r="4557" spans="1:8">
      <c r="A4557" s="33" t="s">
        <v>19075</v>
      </c>
      <c r="B4557" s="34" t="b">
        <v>1</v>
      </c>
      <c r="C4557" s="33">
        <f t="shared" si="155"/>
        <v>51</v>
      </c>
      <c r="D4557" s="33" t="s">
        <v>1197</v>
      </c>
      <c r="E4557" s="33" t="s">
        <v>8047</v>
      </c>
      <c r="F4557" s="33" t="s">
        <v>13557</v>
      </c>
      <c r="G4557" s="33" t="str">
        <f t="shared" ref="G4557:G4584" si="156">D4557&amp;F4557</f>
        <v>강원천곡동</v>
      </c>
      <c r="H4557" s="33" t="s">
        <v>12491</v>
      </c>
    </row>
    <row r="4558" spans="1:8">
      <c r="A4558" s="33" t="s">
        <v>19076</v>
      </c>
      <c r="B4558" s="34" t="b">
        <v>1</v>
      </c>
      <c r="C4558" s="33">
        <f t="shared" si="155"/>
        <v>51</v>
      </c>
      <c r="D4558" s="33" t="s">
        <v>1197</v>
      </c>
      <c r="E4558" s="33" t="s">
        <v>8047</v>
      </c>
      <c r="F4558" s="33" t="s">
        <v>19077</v>
      </c>
      <c r="G4558" s="33" t="str">
        <f t="shared" si="156"/>
        <v>강원평릉동</v>
      </c>
      <c r="H4558" s="33" t="s">
        <v>12491</v>
      </c>
    </row>
    <row r="4559" spans="1:8">
      <c r="A4559" s="33" t="s">
        <v>19078</v>
      </c>
      <c r="B4559" s="34" t="b">
        <v>1</v>
      </c>
      <c r="C4559" s="33">
        <f t="shared" si="155"/>
        <v>51</v>
      </c>
      <c r="D4559" s="33" t="s">
        <v>1197</v>
      </c>
      <c r="E4559" s="33" t="s">
        <v>8047</v>
      </c>
      <c r="F4559" s="33" t="s">
        <v>11221</v>
      </c>
      <c r="G4559" s="33" t="str">
        <f t="shared" si="156"/>
        <v>강원송정동</v>
      </c>
      <c r="H4559" s="33" t="s">
        <v>12491</v>
      </c>
    </row>
    <row r="4560" spans="1:8">
      <c r="A4560" s="33" t="s">
        <v>19079</v>
      </c>
      <c r="B4560" s="34" t="b">
        <v>1</v>
      </c>
      <c r="C4560" s="33">
        <f t="shared" si="155"/>
        <v>51</v>
      </c>
      <c r="D4560" s="33" t="s">
        <v>1197</v>
      </c>
      <c r="E4560" s="33" t="s">
        <v>8047</v>
      </c>
      <c r="F4560" s="33" t="s">
        <v>15226</v>
      </c>
      <c r="G4560" s="33" t="str">
        <f t="shared" si="156"/>
        <v>강원용정동</v>
      </c>
      <c r="H4560" s="33" t="s">
        <v>12491</v>
      </c>
    </row>
    <row r="4561" spans="1:8">
      <c r="A4561" s="33" t="s">
        <v>19080</v>
      </c>
      <c r="B4561" s="34" t="b">
        <v>1</v>
      </c>
      <c r="C4561" s="33">
        <f t="shared" si="155"/>
        <v>51</v>
      </c>
      <c r="D4561" s="33" t="s">
        <v>1197</v>
      </c>
      <c r="E4561" s="33" t="s">
        <v>8047</v>
      </c>
      <c r="F4561" s="33" t="s">
        <v>19081</v>
      </c>
      <c r="G4561" s="33" t="str">
        <f t="shared" si="156"/>
        <v>강원지흥동</v>
      </c>
      <c r="H4561" s="33" t="s">
        <v>12491</v>
      </c>
    </row>
    <row r="4562" spans="1:8">
      <c r="A4562" s="33" t="s">
        <v>19082</v>
      </c>
      <c r="B4562" s="34" t="b">
        <v>1</v>
      </c>
      <c r="C4562" s="33">
        <f t="shared" si="155"/>
        <v>51</v>
      </c>
      <c r="D4562" s="33" t="s">
        <v>1197</v>
      </c>
      <c r="E4562" s="33" t="s">
        <v>8047</v>
      </c>
      <c r="F4562" s="33" t="s">
        <v>19083</v>
      </c>
      <c r="G4562" s="33" t="str">
        <f t="shared" si="156"/>
        <v>강원효가동</v>
      </c>
      <c r="H4562" s="33" t="s">
        <v>12491</v>
      </c>
    </row>
    <row r="4563" spans="1:8">
      <c r="A4563" s="33" t="s">
        <v>19084</v>
      </c>
      <c r="B4563" s="34" t="b">
        <v>1</v>
      </c>
      <c r="C4563" s="33">
        <f t="shared" si="155"/>
        <v>51</v>
      </c>
      <c r="D4563" s="33" t="s">
        <v>1197</v>
      </c>
      <c r="E4563" s="33" t="s">
        <v>8047</v>
      </c>
      <c r="F4563" s="33" t="s">
        <v>19085</v>
      </c>
      <c r="G4563" s="33" t="str">
        <f t="shared" si="156"/>
        <v>강원동회동</v>
      </c>
      <c r="H4563" s="33" t="s">
        <v>12491</v>
      </c>
    </row>
    <row r="4564" spans="1:8">
      <c r="A4564" s="33" t="s">
        <v>19086</v>
      </c>
      <c r="B4564" s="34" t="b">
        <v>1</v>
      </c>
      <c r="C4564" s="33">
        <f t="shared" si="155"/>
        <v>51</v>
      </c>
      <c r="D4564" s="33" t="s">
        <v>1197</v>
      </c>
      <c r="E4564" s="33" t="s">
        <v>8047</v>
      </c>
      <c r="F4564" s="33" t="s">
        <v>19087</v>
      </c>
      <c r="G4564" s="33" t="str">
        <f t="shared" si="156"/>
        <v>강원나안동</v>
      </c>
      <c r="H4564" s="33" t="s">
        <v>12491</v>
      </c>
    </row>
    <row r="4565" spans="1:8">
      <c r="A4565" s="33" t="s">
        <v>19088</v>
      </c>
      <c r="B4565" s="34" t="b">
        <v>1</v>
      </c>
      <c r="C4565" s="33">
        <f t="shared" si="155"/>
        <v>51</v>
      </c>
      <c r="D4565" s="33" t="s">
        <v>1197</v>
      </c>
      <c r="E4565" s="33" t="s">
        <v>8047</v>
      </c>
      <c r="F4565" s="33" t="s">
        <v>19089</v>
      </c>
      <c r="G4565" s="33" t="str">
        <f t="shared" si="156"/>
        <v>강원쇄운동</v>
      </c>
      <c r="H4565" s="33" t="s">
        <v>12491</v>
      </c>
    </row>
    <row r="4566" spans="1:8">
      <c r="A4566" s="33" t="s">
        <v>19090</v>
      </c>
      <c r="B4566" s="34" t="b">
        <v>1</v>
      </c>
      <c r="C4566" s="33">
        <f t="shared" si="155"/>
        <v>51</v>
      </c>
      <c r="D4566" s="33" t="s">
        <v>1197</v>
      </c>
      <c r="E4566" s="33" t="s">
        <v>8047</v>
      </c>
      <c r="F4566" s="33" t="s">
        <v>12012</v>
      </c>
      <c r="G4566" s="33" t="str">
        <f t="shared" si="156"/>
        <v>강원부곡동</v>
      </c>
      <c r="H4566" s="33" t="s">
        <v>12491</v>
      </c>
    </row>
    <row r="4567" spans="1:8">
      <c r="A4567" s="33" t="s">
        <v>19091</v>
      </c>
      <c r="B4567" s="34" t="b">
        <v>1</v>
      </c>
      <c r="C4567" s="33">
        <f t="shared" si="155"/>
        <v>51</v>
      </c>
      <c r="D4567" s="33" t="s">
        <v>1197</v>
      </c>
      <c r="E4567" s="33" t="s">
        <v>8047</v>
      </c>
      <c r="F4567" s="33" t="s">
        <v>19092</v>
      </c>
      <c r="G4567" s="33" t="str">
        <f t="shared" si="156"/>
        <v>강원발한동</v>
      </c>
      <c r="H4567" s="33" t="s">
        <v>12491</v>
      </c>
    </row>
    <row r="4568" spans="1:8">
      <c r="A4568" s="33" t="s">
        <v>19093</v>
      </c>
      <c r="B4568" s="34" t="b">
        <v>1</v>
      </c>
      <c r="C4568" s="33">
        <f t="shared" si="155"/>
        <v>51</v>
      </c>
      <c r="D4568" s="33" t="s">
        <v>1197</v>
      </c>
      <c r="E4568" s="33" t="s">
        <v>8047</v>
      </c>
      <c r="F4568" s="33" t="s">
        <v>19094</v>
      </c>
      <c r="G4568" s="33" t="str">
        <f t="shared" si="156"/>
        <v>강원북평동</v>
      </c>
      <c r="H4568" s="33" t="s">
        <v>12491</v>
      </c>
    </row>
    <row r="4569" spans="1:8">
      <c r="A4569" s="33" t="s">
        <v>19095</v>
      </c>
      <c r="B4569" s="34" t="b">
        <v>1</v>
      </c>
      <c r="C4569" s="33">
        <f t="shared" si="155"/>
        <v>51</v>
      </c>
      <c r="D4569" s="33" t="s">
        <v>1197</v>
      </c>
      <c r="E4569" s="33" t="s">
        <v>8047</v>
      </c>
      <c r="F4569" s="33" t="s">
        <v>14025</v>
      </c>
      <c r="G4569" s="33" t="str">
        <f t="shared" si="156"/>
        <v>강원구미동</v>
      </c>
      <c r="H4569" s="33" t="s">
        <v>12491</v>
      </c>
    </row>
    <row r="4570" spans="1:8">
      <c r="A4570" s="33" t="s">
        <v>19096</v>
      </c>
      <c r="B4570" s="34" t="b">
        <v>1</v>
      </c>
      <c r="C4570" s="33">
        <f t="shared" si="155"/>
        <v>51</v>
      </c>
      <c r="D4570" s="33" t="s">
        <v>1197</v>
      </c>
      <c r="E4570" s="33" t="s">
        <v>8047</v>
      </c>
      <c r="F4570" s="33" t="s">
        <v>19097</v>
      </c>
      <c r="G4570" s="33" t="str">
        <f t="shared" si="156"/>
        <v>강원추암동</v>
      </c>
      <c r="H4570" s="33" t="s">
        <v>12491</v>
      </c>
    </row>
    <row r="4571" spans="1:8">
      <c r="A4571" s="33" t="s">
        <v>19098</v>
      </c>
      <c r="B4571" s="34" t="b">
        <v>1</v>
      </c>
      <c r="C4571" s="33">
        <f t="shared" si="155"/>
        <v>51</v>
      </c>
      <c r="D4571" s="33" t="s">
        <v>1197</v>
      </c>
      <c r="E4571" s="33" t="s">
        <v>8047</v>
      </c>
      <c r="F4571" s="33" t="s">
        <v>19099</v>
      </c>
      <c r="G4571" s="33" t="str">
        <f t="shared" si="156"/>
        <v>강원구호동</v>
      </c>
      <c r="H4571" s="33" t="s">
        <v>12491</v>
      </c>
    </row>
    <row r="4572" spans="1:8">
      <c r="A4572" s="33" t="s">
        <v>19100</v>
      </c>
      <c r="B4572" s="34" t="b">
        <v>1</v>
      </c>
      <c r="C4572" s="33">
        <f t="shared" si="155"/>
        <v>51</v>
      </c>
      <c r="D4572" s="33" t="s">
        <v>1197</v>
      </c>
      <c r="E4572" s="33" t="s">
        <v>8047</v>
      </c>
      <c r="F4572" s="33" t="s">
        <v>19101</v>
      </c>
      <c r="G4572" s="33" t="str">
        <f t="shared" si="156"/>
        <v>강원단봉동</v>
      </c>
      <c r="H4572" s="33" t="s">
        <v>12491</v>
      </c>
    </row>
    <row r="4573" spans="1:8">
      <c r="A4573" s="33" t="s">
        <v>19102</v>
      </c>
      <c r="B4573" s="34" t="b">
        <v>1</v>
      </c>
      <c r="C4573" s="33">
        <f t="shared" si="155"/>
        <v>51</v>
      </c>
      <c r="D4573" s="33" t="s">
        <v>1197</v>
      </c>
      <c r="E4573" s="33" t="s">
        <v>8047</v>
      </c>
      <c r="F4573" s="33" t="s">
        <v>19103</v>
      </c>
      <c r="G4573" s="33" t="str">
        <f t="shared" si="156"/>
        <v>강원지가동</v>
      </c>
      <c r="H4573" s="33" t="s">
        <v>12491</v>
      </c>
    </row>
    <row r="4574" spans="1:8">
      <c r="A4574" s="33" t="s">
        <v>19104</v>
      </c>
      <c r="B4574" s="34" t="b">
        <v>1</v>
      </c>
      <c r="C4574" s="33">
        <f t="shared" si="155"/>
        <v>51</v>
      </c>
      <c r="D4574" s="33" t="s">
        <v>1197</v>
      </c>
      <c r="E4574" s="33" t="s">
        <v>8047</v>
      </c>
      <c r="F4574" s="33" t="s">
        <v>19105</v>
      </c>
      <c r="G4574" s="33" t="str">
        <f t="shared" si="156"/>
        <v>강원이도동</v>
      </c>
      <c r="H4574" s="33" t="s">
        <v>12491</v>
      </c>
    </row>
    <row r="4575" spans="1:8">
      <c r="A4575" s="33" t="s">
        <v>19106</v>
      </c>
      <c r="B4575" s="34" t="b">
        <v>1</v>
      </c>
      <c r="C4575" s="33">
        <f t="shared" si="155"/>
        <v>51</v>
      </c>
      <c r="D4575" s="33" t="s">
        <v>1197</v>
      </c>
      <c r="E4575" s="33" t="s">
        <v>8047</v>
      </c>
      <c r="F4575" s="33" t="s">
        <v>19107</v>
      </c>
      <c r="G4575" s="33" t="str">
        <f t="shared" si="156"/>
        <v>강원귀운동</v>
      </c>
      <c r="H4575" s="33" t="s">
        <v>12491</v>
      </c>
    </row>
    <row r="4576" spans="1:8">
      <c r="A4576" s="33" t="s">
        <v>19108</v>
      </c>
      <c r="B4576" s="34" t="b">
        <v>1</v>
      </c>
      <c r="C4576" s="33">
        <f t="shared" si="155"/>
        <v>51</v>
      </c>
      <c r="D4576" s="33" t="s">
        <v>1197</v>
      </c>
      <c r="E4576" s="33" t="s">
        <v>8047</v>
      </c>
      <c r="F4576" s="33" t="s">
        <v>19109</v>
      </c>
      <c r="G4576" s="33" t="str">
        <f t="shared" si="156"/>
        <v>강원대구동</v>
      </c>
      <c r="H4576" s="33" t="s">
        <v>12491</v>
      </c>
    </row>
    <row r="4577" spans="1:8">
      <c r="A4577" s="33" t="s">
        <v>19110</v>
      </c>
      <c r="B4577" s="34" t="b">
        <v>1</v>
      </c>
      <c r="C4577" s="33">
        <f t="shared" si="155"/>
        <v>51</v>
      </c>
      <c r="D4577" s="33" t="s">
        <v>1197</v>
      </c>
      <c r="E4577" s="33" t="s">
        <v>8047</v>
      </c>
      <c r="F4577" s="33" t="s">
        <v>19111</v>
      </c>
      <c r="G4577" s="33" t="str">
        <f t="shared" si="156"/>
        <v>강원호현동</v>
      </c>
      <c r="H4577" s="33" t="s">
        <v>12491</v>
      </c>
    </row>
    <row r="4578" spans="1:8">
      <c r="A4578" s="33" t="s">
        <v>19112</v>
      </c>
      <c r="B4578" s="34" t="b">
        <v>1</v>
      </c>
      <c r="C4578" s="33">
        <f t="shared" si="155"/>
        <v>51</v>
      </c>
      <c r="D4578" s="33" t="s">
        <v>1197</v>
      </c>
      <c r="E4578" s="33" t="s">
        <v>8047</v>
      </c>
      <c r="F4578" s="33" t="s">
        <v>12283</v>
      </c>
      <c r="G4578" s="33" t="str">
        <f t="shared" si="156"/>
        <v>강원내동</v>
      </c>
      <c r="H4578" s="33" t="s">
        <v>12491</v>
      </c>
    </row>
    <row r="4579" spans="1:8">
      <c r="A4579" s="33" t="s">
        <v>19113</v>
      </c>
      <c r="B4579" s="34" t="b">
        <v>1</v>
      </c>
      <c r="C4579" s="33">
        <f t="shared" si="155"/>
        <v>51</v>
      </c>
      <c r="D4579" s="33" t="s">
        <v>1197</v>
      </c>
      <c r="E4579" s="33" t="s">
        <v>8047</v>
      </c>
      <c r="F4579" s="33" t="s">
        <v>19114</v>
      </c>
      <c r="G4579" s="33" t="str">
        <f t="shared" si="156"/>
        <v>강원묵호진동</v>
      </c>
      <c r="H4579" s="33" t="s">
        <v>12491</v>
      </c>
    </row>
    <row r="4580" spans="1:8">
      <c r="A4580" s="33" t="s">
        <v>19115</v>
      </c>
      <c r="B4580" s="34" t="b">
        <v>1</v>
      </c>
      <c r="C4580" s="33">
        <f t="shared" si="155"/>
        <v>51</v>
      </c>
      <c r="D4580" s="33" t="s">
        <v>1197</v>
      </c>
      <c r="E4580" s="33" t="s">
        <v>8047</v>
      </c>
      <c r="F4580" s="33" t="s">
        <v>19116</v>
      </c>
      <c r="G4580" s="33" t="str">
        <f t="shared" si="156"/>
        <v>강원삼화동</v>
      </c>
      <c r="H4580" s="33" t="s">
        <v>12491</v>
      </c>
    </row>
    <row r="4581" spans="1:8">
      <c r="A4581" s="33" t="s">
        <v>19117</v>
      </c>
      <c r="B4581" s="34" t="b">
        <v>1</v>
      </c>
      <c r="C4581" s="33">
        <f t="shared" si="155"/>
        <v>51</v>
      </c>
      <c r="D4581" s="33" t="s">
        <v>1197</v>
      </c>
      <c r="E4581" s="33" t="s">
        <v>8047</v>
      </c>
      <c r="F4581" s="33" t="s">
        <v>19118</v>
      </c>
      <c r="G4581" s="33" t="str">
        <f t="shared" si="156"/>
        <v>강원이기동</v>
      </c>
      <c r="H4581" s="33" t="s">
        <v>12491</v>
      </c>
    </row>
    <row r="4582" spans="1:8">
      <c r="A4582" s="33" t="s">
        <v>19119</v>
      </c>
      <c r="B4582" s="34" t="b">
        <v>1</v>
      </c>
      <c r="C4582" s="33">
        <f t="shared" si="155"/>
        <v>51</v>
      </c>
      <c r="D4582" s="33" t="s">
        <v>1197</v>
      </c>
      <c r="E4582" s="33" t="s">
        <v>8047</v>
      </c>
      <c r="F4582" s="33" t="s">
        <v>19120</v>
      </c>
      <c r="G4582" s="33" t="str">
        <f t="shared" si="156"/>
        <v>강원이로동</v>
      </c>
      <c r="H4582" s="33" t="s">
        <v>12491</v>
      </c>
    </row>
    <row r="4583" spans="1:8">
      <c r="A4583" s="33" t="s">
        <v>19121</v>
      </c>
      <c r="B4583" s="34" t="b">
        <v>1</v>
      </c>
      <c r="C4583" s="33">
        <f t="shared" si="155"/>
        <v>51</v>
      </c>
      <c r="D4583" s="33" t="s">
        <v>1197</v>
      </c>
      <c r="E4583" s="33" t="s">
        <v>8047</v>
      </c>
      <c r="F4583" s="33" t="s">
        <v>19122</v>
      </c>
      <c r="G4583" s="33" t="str">
        <f t="shared" si="156"/>
        <v>강원어달동</v>
      </c>
      <c r="H4583" s="33" t="s">
        <v>12491</v>
      </c>
    </row>
    <row r="4584" spans="1:8">
      <c r="A4584" s="33" t="s">
        <v>19123</v>
      </c>
      <c r="B4584" s="34" t="b">
        <v>1</v>
      </c>
      <c r="C4584" s="33">
        <f t="shared" si="155"/>
        <v>51</v>
      </c>
      <c r="D4584" s="33" t="s">
        <v>1197</v>
      </c>
      <c r="E4584" s="33" t="s">
        <v>8047</v>
      </c>
      <c r="F4584" s="33" t="s">
        <v>19124</v>
      </c>
      <c r="G4584" s="33" t="str">
        <f t="shared" si="156"/>
        <v>강원대진동</v>
      </c>
      <c r="H4584" s="33" t="s">
        <v>12491</v>
      </c>
    </row>
    <row r="4585" spans="1:8">
      <c r="A4585" s="33" t="s">
        <v>19125</v>
      </c>
      <c r="B4585" s="34" t="b">
        <v>1</v>
      </c>
      <c r="C4585" s="33">
        <f t="shared" si="155"/>
        <v>51</v>
      </c>
      <c r="D4585" s="33" t="s">
        <v>1197</v>
      </c>
      <c r="E4585" s="33" t="s">
        <v>8047</v>
      </c>
      <c r="F4585" s="33" t="s">
        <v>19126</v>
      </c>
      <c r="G4585" s="33" t="str">
        <f t="shared" ref="G4585:G4645" si="157">D4585&amp;F4585</f>
        <v>강원망상동</v>
      </c>
      <c r="H4585" s="33" t="s">
        <v>12491</v>
      </c>
    </row>
    <row r="4586" spans="1:8">
      <c r="A4586" s="33" t="s">
        <v>19127</v>
      </c>
      <c r="B4586" s="34" t="b">
        <v>1</v>
      </c>
      <c r="C4586" s="33">
        <f t="shared" si="155"/>
        <v>51</v>
      </c>
      <c r="D4586" s="33" t="s">
        <v>1197</v>
      </c>
      <c r="E4586" s="33" t="s">
        <v>8047</v>
      </c>
      <c r="F4586" s="33" t="s">
        <v>12728</v>
      </c>
      <c r="G4586" s="33" t="str">
        <f t="shared" si="157"/>
        <v>강원심곡동</v>
      </c>
      <c r="H4586" s="33" t="s">
        <v>12491</v>
      </c>
    </row>
    <row r="4587" spans="1:8">
      <c r="A4587" s="33" t="s">
        <v>19128</v>
      </c>
      <c r="B4587" s="34" t="b">
        <v>1</v>
      </c>
      <c r="C4587" s="33">
        <f t="shared" si="155"/>
        <v>51</v>
      </c>
      <c r="D4587" s="33" t="s">
        <v>1197</v>
      </c>
      <c r="E4587" s="33" t="s">
        <v>8047</v>
      </c>
      <c r="F4587" s="33" t="s">
        <v>19129</v>
      </c>
      <c r="G4587" s="33" t="str">
        <f t="shared" si="157"/>
        <v>강원초구동</v>
      </c>
      <c r="H4587" s="33" t="s">
        <v>12491</v>
      </c>
    </row>
    <row r="4588" spans="1:8">
      <c r="A4588" s="33" t="s">
        <v>19130</v>
      </c>
      <c r="B4588" s="34" t="b">
        <v>1</v>
      </c>
      <c r="C4588" s="33">
        <f t="shared" si="155"/>
        <v>51</v>
      </c>
      <c r="D4588" s="33" t="s">
        <v>1197</v>
      </c>
      <c r="E4588" s="33" t="s">
        <v>8047</v>
      </c>
      <c r="F4588" s="33" t="s">
        <v>19131</v>
      </c>
      <c r="G4588" s="33" t="str">
        <f t="shared" si="157"/>
        <v>강원괴란동</v>
      </c>
      <c r="H4588" s="33" t="s">
        <v>12491</v>
      </c>
    </row>
    <row r="4589" spans="1:8">
      <c r="A4589" s="33" t="s">
        <v>19132</v>
      </c>
      <c r="B4589" s="34" t="b">
        <v>1</v>
      </c>
      <c r="C4589" s="33">
        <f t="shared" si="155"/>
        <v>51</v>
      </c>
      <c r="D4589" s="33" t="s">
        <v>1197</v>
      </c>
      <c r="E4589" s="33" t="s">
        <v>8047</v>
      </c>
      <c r="F4589" s="33" t="s">
        <v>19133</v>
      </c>
      <c r="G4589" s="33" t="str">
        <f t="shared" si="157"/>
        <v>강원만우동</v>
      </c>
      <c r="H4589" s="33" t="s">
        <v>12491</v>
      </c>
    </row>
    <row r="4590" spans="1:8">
      <c r="A4590" s="33" t="s">
        <v>19134</v>
      </c>
      <c r="B4590" s="34" t="b">
        <v>1</v>
      </c>
      <c r="C4590" s="33">
        <f t="shared" si="155"/>
        <v>51</v>
      </c>
      <c r="D4590" s="33" t="s">
        <v>1197</v>
      </c>
      <c r="E4590" s="33" t="s">
        <v>8047</v>
      </c>
      <c r="F4590" s="33" t="s">
        <v>13170</v>
      </c>
      <c r="G4590" s="33" t="str">
        <f t="shared" si="157"/>
        <v>강원신흥동</v>
      </c>
      <c r="H4590" s="33" t="s">
        <v>12491</v>
      </c>
    </row>
    <row r="4591" spans="1:8">
      <c r="A4591" s="33" t="s">
        <v>19135</v>
      </c>
      <c r="B4591" s="34" t="b">
        <v>1</v>
      </c>
      <c r="C4591" s="33">
        <f t="shared" si="155"/>
        <v>51</v>
      </c>
      <c r="D4591" s="33" t="s">
        <v>1197</v>
      </c>
      <c r="E4591" s="33" t="s">
        <v>8047</v>
      </c>
      <c r="F4591" s="33" t="s">
        <v>19136</v>
      </c>
      <c r="G4591" s="33" t="str">
        <f t="shared" si="157"/>
        <v>강원비천동</v>
      </c>
      <c r="H4591" s="33" t="s">
        <v>12491</v>
      </c>
    </row>
    <row r="4592" spans="1:8">
      <c r="A4592" s="33" t="s">
        <v>19137</v>
      </c>
      <c r="B4592" s="34" t="b">
        <v>1</v>
      </c>
      <c r="C4592" s="33">
        <f t="shared" si="155"/>
        <v>51</v>
      </c>
      <c r="D4592" s="33" t="s">
        <v>1197</v>
      </c>
      <c r="E4592" s="33" t="s">
        <v>8047</v>
      </c>
      <c r="F4592" s="33" t="s">
        <v>19138</v>
      </c>
      <c r="G4592" s="33" t="str">
        <f t="shared" si="157"/>
        <v>강원달방동</v>
      </c>
      <c r="H4592" s="33" t="s">
        <v>12491</v>
      </c>
    </row>
    <row r="4593" spans="1:8">
      <c r="A4593" s="33" t="s">
        <v>19139</v>
      </c>
      <c r="B4593" s="34" t="b">
        <v>1</v>
      </c>
      <c r="C4593" s="33">
        <f t="shared" si="155"/>
        <v>51</v>
      </c>
      <c r="D4593" s="33" t="s">
        <v>1197</v>
      </c>
      <c r="E4593" s="33" t="s">
        <v>19140</v>
      </c>
      <c r="F4593" s="33" t="s">
        <v>19141</v>
      </c>
      <c r="G4593" s="33" t="str">
        <f t="shared" si="157"/>
        <v>강원황지동</v>
      </c>
      <c r="H4593" s="33" t="s">
        <v>12491</v>
      </c>
    </row>
    <row r="4594" spans="1:8">
      <c r="A4594" s="33" t="s">
        <v>19142</v>
      </c>
      <c r="B4594" s="34" t="b">
        <v>1</v>
      </c>
      <c r="C4594" s="33">
        <f t="shared" si="155"/>
        <v>51</v>
      </c>
      <c r="D4594" s="33" t="s">
        <v>1197</v>
      </c>
      <c r="E4594" s="33" t="s">
        <v>19140</v>
      </c>
      <c r="F4594" s="33" t="s">
        <v>15263</v>
      </c>
      <c r="G4594" s="33" t="str">
        <f t="shared" si="157"/>
        <v>강원장성동</v>
      </c>
      <c r="H4594" s="33" t="s">
        <v>12491</v>
      </c>
    </row>
    <row r="4595" spans="1:8">
      <c r="A4595" s="33" t="s">
        <v>19143</v>
      </c>
      <c r="B4595" s="34" t="b">
        <v>1</v>
      </c>
      <c r="C4595" s="33">
        <f t="shared" si="155"/>
        <v>51</v>
      </c>
      <c r="D4595" s="33" t="s">
        <v>1197</v>
      </c>
      <c r="E4595" s="33" t="s">
        <v>19140</v>
      </c>
      <c r="F4595" s="33" t="s">
        <v>15217</v>
      </c>
      <c r="G4595" s="33" t="str">
        <f t="shared" si="157"/>
        <v>강원금천동</v>
      </c>
      <c r="H4595" s="33" t="s">
        <v>12491</v>
      </c>
    </row>
    <row r="4596" spans="1:8">
      <c r="A4596" s="33" t="s">
        <v>19144</v>
      </c>
      <c r="B4596" s="34" t="b">
        <v>1</v>
      </c>
      <c r="C4596" s="33">
        <f t="shared" si="155"/>
        <v>51</v>
      </c>
      <c r="D4596" s="33" t="s">
        <v>1197</v>
      </c>
      <c r="E4596" s="33" t="s">
        <v>19140</v>
      </c>
      <c r="F4596" s="33" t="s">
        <v>19145</v>
      </c>
      <c r="G4596" s="33" t="str">
        <f t="shared" si="157"/>
        <v>강원철암동</v>
      </c>
      <c r="H4596" s="33" t="s">
        <v>12491</v>
      </c>
    </row>
    <row r="4597" spans="1:8">
      <c r="A4597" s="33" t="s">
        <v>19146</v>
      </c>
      <c r="B4597" s="34" t="b">
        <v>1</v>
      </c>
      <c r="C4597" s="33">
        <f t="shared" si="155"/>
        <v>51</v>
      </c>
      <c r="D4597" s="33" t="s">
        <v>1197</v>
      </c>
      <c r="E4597" s="33" t="s">
        <v>19140</v>
      </c>
      <c r="F4597" s="33" t="s">
        <v>19147</v>
      </c>
      <c r="G4597" s="33" t="str">
        <f t="shared" si="157"/>
        <v>강원문곡동</v>
      </c>
      <c r="H4597" s="33" t="s">
        <v>12491</v>
      </c>
    </row>
    <row r="4598" spans="1:8">
      <c r="A4598" s="33" t="s">
        <v>19148</v>
      </c>
      <c r="B4598" s="34" t="b">
        <v>1</v>
      </c>
      <c r="C4598" s="33">
        <f t="shared" si="155"/>
        <v>51</v>
      </c>
      <c r="D4598" s="33" t="s">
        <v>1197</v>
      </c>
      <c r="E4598" s="33" t="s">
        <v>19140</v>
      </c>
      <c r="F4598" s="33" t="s">
        <v>19149</v>
      </c>
      <c r="G4598" s="33" t="str">
        <f t="shared" si="157"/>
        <v>강원동점동</v>
      </c>
      <c r="H4598" s="33" t="s">
        <v>12491</v>
      </c>
    </row>
    <row r="4599" spans="1:8">
      <c r="A4599" s="33" t="s">
        <v>19150</v>
      </c>
      <c r="B4599" s="34" t="b">
        <v>1</v>
      </c>
      <c r="C4599" s="33">
        <f t="shared" si="155"/>
        <v>51</v>
      </c>
      <c r="D4599" s="33" t="s">
        <v>1197</v>
      </c>
      <c r="E4599" s="33" t="s">
        <v>19140</v>
      </c>
      <c r="F4599" s="33" t="s">
        <v>19151</v>
      </c>
      <c r="G4599" s="33" t="str">
        <f t="shared" si="157"/>
        <v>강원소도동</v>
      </c>
      <c r="H4599" s="33" t="s">
        <v>12491</v>
      </c>
    </row>
    <row r="4600" spans="1:8">
      <c r="A4600" s="33" t="s">
        <v>19152</v>
      </c>
      <c r="B4600" s="34" t="b">
        <v>1</v>
      </c>
      <c r="C4600" s="33">
        <f t="shared" si="155"/>
        <v>51</v>
      </c>
      <c r="D4600" s="33" t="s">
        <v>1197</v>
      </c>
      <c r="E4600" s="33" t="s">
        <v>19140</v>
      </c>
      <c r="F4600" s="33" t="s">
        <v>19153</v>
      </c>
      <c r="G4600" s="33" t="str">
        <f t="shared" si="157"/>
        <v>강원혈동</v>
      </c>
      <c r="H4600" s="33" t="s">
        <v>12491</v>
      </c>
    </row>
    <row r="4601" spans="1:8">
      <c r="A4601" s="33" t="s">
        <v>19154</v>
      </c>
      <c r="B4601" s="34" t="b">
        <v>1</v>
      </c>
      <c r="C4601" s="33">
        <f t="shared" si="155"/>
        <v>51</v>
      </c>
      <c r="D4601" s="33" t="s">
        <v>1197</v>
      </c>
      <c r="E4601" s="33" t="s">
        <v>19140</v>
      </c>
      <c r="F4601" s="33" t="s">
        <v>12039</v>
      </c>
      <c r="G4601" s="33" t="str">
        <f t="shared" si="157"/>
        <v>강원화전동</v>
      </c>
      <c r="H4601" s="33" t="s">
        <v>12491</v>
      </c>
    </row>
    <row r="4602" spans="1:8">
      <c r="A4602" s="33" t="s">
        <v>19155</v>
      </c>
      <c r="B4602" s="34" t="b">
        <v>1</v>
      </c>
      <c r="C4602" s="33">
        <f t="shared" si="155"/>
        <v>51</v>
      </c>
      <c r="D4602" s="33" t="s">
        <v>1197</v>
      </c>
      <c r="E4602" s="33" t="s">
        <v>19140</v>
      </c>
      <c r="F4602" s="33" t="s">
        <v>19156</v>
      </c>
      <c r="G4602" s="33" t="str">
        <f t="shared" si="157"/>
        <v>강원적각동</v>
      </c>
      <c r="H4602" s="33" t="s">
        <v>12491</v>
      </c>
    </row>
    <row r="4603" spans="1:8">
      <c r="A4603" s="33" t="s">
        <v>19157</v>
      </c>
      <c r="B4603" s="34" t="b">
        <v>1</v>
      </c>
      <c r="C4603" s="33">
        <f t="shared" si="155"/>
        <v>51</v>
      </c>
      <c r="D4603" s="33" t="s">
        <v>1197</v>
      </c>
      <c r="E4603" s="33" t="s">
        <v>19140</v>
      </c>
      <c r="F4603" s="33" t="s">
        <v>19158</v>
      </c>
      <c r="G4603" s="33" t="str">
        <f t="shared" si="157"/>
        <v>강원창죽동</v>
      </c>
      <c r="H4603" s="33" t="s">
        <v>12491</v>
      </c>
    </row>
    <row r="4604" spans="1:8">
      <c r="A4604" s="33" t="s">
        <v>19159</v>
      </c>
      <c r="B4604" s="34" t="b">
        <v>1</v>
      </c>
      <c r="C4604" s="33">
        <f t="shared" si="155"/>
        <v>51</v>
      </c>
      <c r="D4604" s="33" t="s">
        <v>1197</v>
      </c>
      <c r="E4604" s="33" t="s">
        <v>19140</v>
      </c>
      <c r="F4604" s="33" t="s">
        <v>19160</v>
      </c>
      <c r="G4604" s="33" t="str">
        <f t="shared" si="157"/>
        <v>강원통동</v>
      </c>
      <c r="H4604" s="33" t="s">
        <v>12491</v>
      </c>
    </row>
    <row r="4605" spans="1:8">
      <c r="A4605" s="33" t="s">
        <v>19161</v>
      </c>
      <c r="B4605" s="34" t="b">
        <v>1</v>
      </c>
      <c r="C4605" s="33">
        <f t="shared" si="155"/>
        <v>51</v>
      </c>
      <c r="D4605" s="33" t="s">
        <v>1197</v>
      </c>
      <c r="E4605" s="33" t="s">
        <v>19140</v>
      </c>
      <c r="F4605" s="33" t="s">
        <v>19162</v>
      </c>
      <c r="G4605" s="33" t="str">
        <f t="shared" si="157"/>
        <v>강원백산동</v>
      </c>
      <c r="H4605" s="33" t="s">
        <v>12491</v>
      </c>
    </row>
    <row r="4606" spans="1:8">
      <c r="A4606" s="33" t="s">
        <v>19163</v>
      </c>
      <c r="B4606" s="34" t="b">
        <v>1</v>
      </c>
      <c r="C4606" s="33">
        <f t="shared" si="155"/>
        <v>51</v>
      </c>
      <c r="D4606" s="33" t="s">
        <v>1197</v>
      </c>
      <c r="E4606" s="33" t="s">
        <v>19140</v>
      </c>
      <c r="F4606" s="33" t="s">
        <v>13160</v>
      </c>
      <c r="G4606" s="33" t="str">
        <f t="shared" si="157"/>
        <v>강원원동</v>
      </c>
      <c r="H4606" s="33" t="s">
        <v>12491</v>
      </c>
    </row>
    <row r="4607" spans="1:8">
      <c r="A4607" s="33" t="s">
        <v>19164</v>
      </c>
      <c r="B4607" s="34" t="b">
        <v>1</v>
      </c>
      <c r="C4607" s="33">
        <f t="shared" si="155"/>
        <v>51</v>
      </c>
      <c r="D4607" s="33" t="s">
        <v>1197</v>
      </c>
      <c r="E4607" s="33" t="s">
        <v>19140</v>
      </c>
      <c r="F4607" s="33" t="s">
        <v>19165</v>
      </c>
      <c r="G4607" s="33" t="str">
        <f t="shared" si="157"/>
        <v>강원상사미동</v>
      </c>
      <c r="H4607" s="33" t="s">
        <v>12491</v>
      </c>
    </row>
    <row r="4608" spans="1:8">
      <c r="A4608" s="33" t="s">
        <v>19166</v>
      </c>
      <c r="B4608" s="34" t="b">
        <v>1</v>
      </c>
      <c r="C4608" s="33">
        <f t="shared" si="155"/>
        <v>51</v>
      </c>
      <c r="D4608" s="33" t="s">
        <v>1197</v>
      </c>
      <c r="E4608" s="33" t="s">
        <v>19140</v>
      </c>
      <c r="F4608" s="33" t="s">
        <v>19167</v>
      </c>
      <c r="G4608" s="33" t="str">
        <f t="shared" si="157"/>
        <v>강원하사미동</v>
      </c>
      <c r="H4608" s="33" t="s">
        <v>12491</v>
      </c>
    </row>
    <row r="4609" spans="1:8">
      <c r="A4609" s="33" t="s">
        <v>19168</v>
      </c>
      <c r="B4609" s="34" t="b">
        <v>1</v>
      </c>
      <c r="C4609" s="33">
        <f t="shared" si="155"/>
        <v>51</v>
      </c>
      <c r="D4609" s="33" t="s">
        <v>1197</v>
      </c>
      <c r="E4609" s="33" t="s">
        <v>19140</v>
      </c>
      <c r="F4609" s="33" t="s">
        <v>19169</v>
      </c>
      <c r="G4609" s="33" t="str">
        <f t="shared" si="157"/>
        <v>강원조탄동</v>
      </c>
      <c r="H4609" s="33" t="s">
        <v>12491</v>
      </c>
    </row>
    <row r="4610" spans="1:8">
      <c r="A4610" s="33" t="s">
        <v>19170</v>
      </c>
      <c r="B4610" s="34" t="b">
        <v>1</v>
      </c>
      <c r="C4610" s="33">
        <f t="shared" ref="C4610:C4673" si="158">_xlfn.XLOOKUP(D4610,I:I,J:J)</f>
        <v>51</v>
      </c>
      <c r="D4610" s="33" t="s">
        <v>1197</v>
      </c>
      <c r="E4610" s="33" t="s">
        <v>5050</v>
      </c>
      <c r="F4610" s="33" t="s">
        <v>19171</v>
      </c>
      <c r="G4610" s="33" t="str">
        <f t="shared" si="157"/>
        <v>강원영랑동</v>
      </c>
      <c r="H4610" s="33" t="s">
        <v>10781</v>
      </c>
    </row>
    <row r="4611" spans="1:8">
      <c r="A4611" s="33" t="s">
        <v>19172</v>
      </c>
      <c r="B4611" s="34" t="b">
        <v>1</v>
      </c>
      <c r="C4611" s="33">
        <f t="shared" si="158"/>
        <v>51</v>
      </c>
      <c r="D4611" s="33" t="s">
        <v>1197</v>
      </c>
      <c r="E4611" s="33" t="s">
        <v>5050</v>
      </c>
      <c r="F4611" s="33" t="s">
        <v>12808</v>
      </c>
      <c r="G4611" s="33" t="str">
        <f t="shared" si="157"/>
        <v>강원동명동</v>
      </c>
      <c r="H4611" s="33" t="s">
        <v>10781</v>
      </c>
    </row>
    <row r="4612" spans="1:8">
      <c r="A4612" s="33" t="s">
        <v>19173</v>
      </c>
      <c r="B4612" s="34" t="b">
        <v>1</v>
      </c>
      <c r="C4612" s="33">
        <f t="shared" si="158"/>
        <v>51</v>
      </c>
      <c r="D4612" s="33" t="s">
        <v>1197</v>
      </c>
      <c r="E4612" s="33" t="s">
        <v>5050</v>
      </c>
      <c r="F4612" s="33" t="s">
        <v>13999</v>
      </c>
      <c r="G4612" s="33" t="str">
        <f t="shared" si="157"/>
        <v>강원중앙동</v>
      </c>
      <c r="H4612" s="33" t="s">
        <v>10781</v>
      </c>
    </row>
    <row r="4613" spans="1:8">
      <c r="A4613" s="33" t="s">
        <v>19174</v>
      </c>
      <c r="B4613" s="34" t="b">
        <v>1</v>
      </c>
      <c r="C4613" s="33">
        <f t="shared" si="158"/>
        <v>51</v>
      </c>
      <c r="D4613" s="33" t="s">
        <v>1197</v>
      </c>
      <c r="E4613" s="33" t="s">
        <v>5050</v>
      </c>
      <c r="F4613" s="33" t="s">
        <v>12372</v>
      </c>
      <c r="G4613" s="33" t="str">
        <f t="shared" si="157"/>
        <v>강원금호동</v>
      </c>
      <c r="H4613" s="33" t="s">
        <v>10781</v>
      </c>
    </row>
    <row r="4614" spans="1:8">
      <c r="A4614" s="33" t="s">
        <v>19175</v>
      </c>
      <c r="B4614" s="34" t="b">
        <v>1</v>
      </c>
      <c r="C4614" s="33">
        <f t="shared" si="158"/>
        <v>51</v>
      </c>
      <c r="D4614" s="33" t="s">
        <v>1197</v>
      </c>
      <c r="E4614" s="33" t="s">
        <v>5050</v>
      </c>
      <c r="F4614" s="33" t="s">
        <v>11903</v>
      </c>
      <c r="G4614" s="33" t="str">
        <f t="shared" si="157"/>
        <v>강원청학동</v>
      </c>
      <c r="H4614" s="33" t="s">
        <v>10781</v>
      </c>
    </row>
    <row r="4615" spans="1:8">
      <c r="A4615" s="33" t="s">
        <v>19176</v>
      </c>
      <c r="B4615" s="34" t="b">
        <v>1</v>
      </c>
      <c r="C4615" s="33">
        <f t="shared" si="158"/>
        <v>51</v>
      </c>
      <c r="D4615" s="33" t="s">
        <v>1197</v>
      </c>
      <c r="E4615" s="33" t="s">
        <v>5050</v>
      </c>
      <c r="F4615" s="33" t="s">
        <v>12148</v>
      </c>
      <c r="G4615" s="33" t="str">
        <f t="shared" si="157"/>
        <v>강원교동</v>
      </c>
      <c r="H4615" s="33" t="s">
        <v>10781</v>
      </c>
    </row>
    <row r="4616" spans="1:8">
      <c r="A4616" s="33" t="s">
        <v>19177</v>
      </c>
      <c r="B4616" s="34" t="b">
        <v>1</v>
      </c>
      <c r="C4616" s="33">
        <f t="shared" si="158"/>
        <v>51</v>
      </c>
      <c r="D4616" s="33" t="s">
        <v>1197</v>
      </c>
      <c r="E4616" s="33" t="s">
        <v>5050</v>
      </c>
      <c r="F4616" s="33" t="s">
        <v>19178</v>
      </c>
      <c r="G4616" s="33" t="str">
        <f t="shared" si="157"/>
        <v>강원노학동</v>
      </c>
      <c r="H4616" s="33" t="s">
        <v>10781</v>
      </c>
    </row>
    <row r="4617" spans="1:8">
      <c r="A4617" s="33" t="s">
        <v>19179</v>
      </c>
      <c r="B4617" s="34" t="b">
        <v>1</v>
      </c>
      <c r="C4617" s="33">
        <f t="shared" si="158"/>
        <v>51</v>
      </c>
      <c r="D4617" s="33" t="s">
        <v>1197</v>
      </c>
      <c r="E4617" s="33" t="s">
        <v>5050</v>
      </c>
      <c r="F4617" s="33" t="s">
        <v>17039</v>
      </c>
      <c r="G4617" s="33" t="str">
        <f t="shared" si="157"/>
        <v>강원조양동</v>
      </c>
      <c r="H4617" s="33" t="s">
        <v>10781</v>
      </c>
    </row>
    <row r="4618" spans="1:8">
      <c r="A4618" s="33" t="s">
        <v>19180</v>
      </c>
      <c r="B4618" s="34" t="b">
        <v>1</v>
      </c>
      <c r="C4618" s="33">
        <f t="shared" si="158"/>
        <v>51</v>
      </c>
      <c r="D4618" s="33" t="s">
        <v>1197</v>
      </c>
      <c r="E4618" s="33" t="s">
        <v>5050</v>
      </c>
      <c r="F4618" s="33" t="s">
        <v>14462</v>
      </c>
      <c r="G4618" s="33" t="str">
        <f t="shared" si="157"/>
        <v>강원청호동</v>
      </c>
      <c r="H4618" s="33" t="s">
        <v>10781</v>
      </c>
    </row>
    <row r="4619" spans="1:8">
      <c r="A4619" s="33" t="s">
        <v>19181</v>
      </c>
      <c r="B4619" s="34" t="b">
        <v>1</v>
      </c>
      <c r="C4619" s="33">
        <f t="shared" si="158"/>
        <v>51</v>
      </c>
      <c r="D4619" s="33" t="s">
        <v>1197</v>
      </c>
      <c r="E4619" s="33" t="s">
        <v>5050</v>
      </c>
      <c r="F4619" s="33" t="s">
        <v>14762</v>
      </c>
      <c r="G4619" s="33" t="str">
        <f t="shared" si="157"/>
        <v>강원대포동</v>
      </c>
      <c r="H4619" s="33" t="s">
        <v>10781</v>
      </c>
    </row>
    <row r="4620" spans="1:8">
      <c r="A4620" s="33" t="s">
        <v>19182</v>
      </c>
      <c r="B4620" s="34" t="b">
        <v>1</v>
      </c>
      <c r="C4620" s="33">
        <f t="shared" si="158"/>
        <v>51</v>
      </c>
      <c r="D4620" s="33" t="s">
        <v>1197</v>
      </c>
      <c r="E4620" s="33" t="s">
        <v>5050</v>
      </c>
      <c r="F4620" s="33" t="s">
        <v>19183</v>
      </c>
      <c r="G4620" s="33" t="str">
        <f t="shared" si="157"/>
        <v>강원도문동</v>
      </c>
      <c r="H4620" s="33" t="s">
        <v>10781</v>
      </c>
    </row>
    <row r="4621" spans="1:8">
      <c r="A4621" s="33" t="s">
        <v>19184</v>
      </c>
      <c r="B4621" s="34" t="b">
        <v>1</v>
      </c>
      <c r="C4621" s="33">
        <f t="shared" si="158"/>
        <v>51</v>
      </c>
      <c r="D4621" s="33" t="s">
        <v>1197</v>
      </c>
      <c r="E4621" s="33" t="s">
        <v>5050</v>
      </c>
      <c r="F4621" s="33" t="s">
        <v>19185</v>
      </c>
      <c r="G4621" s="33" t="str">
        <f t="shared" si="157"/>
        <v>강원설악동</v>
      </c>
      <c r="H4621" s="33" t="s">
        <v>10781</v>
      </c>
    </row>
    <row r="4622" spans="1:8">
      <c r="A4622" s="33" t="s">
        <v>19186</v>
      </c>
      <c r="B4622" s="34" t="b">
        <v>1</v>
      </c>
      <c r="C4622" s="33">
        <f t="shared" si="158"/>
        <v>51</v>
      </c>
      <c r="D4622" s="33" t="s">
        <v>1197</v>
      </c>
      <c r="E4622" s="33" t="s">
        <v>5050</v>
      </c>
      <c r="F4622" s="33" t="s">
        <v>10903</v>
      </c>
      <c r="G4622" s="33" t="str">
        <f t="shared" si="157"/>
        <v>강원장사동</v>
      </c>
      <c r="H4622" s="33" t="s">
        <v>10781</v>
      </c>
    </row>
    <row r="4623" spans="1:8">
      <c r="A4623" s="33" t="s">
        <v>19187</v>
      </c>
      <c r="B4623" s="34" t="b">
        <v>1</v>
      </c>
      <c r="C4623" s="33">
        <f t="shared" si="158"/>
        <v>51</v>
      </c>
      <c r="D4623" s="33" t="s">
        <v>1197</v>
      </c>
      <c r="E4623" s="33" t="s">
        <v>19188</v>
      </c>
      <c r="F4623" s="33" t="s">
        <v>11723</v>
      </c>
      <c r="G4623" s="33" t="str">
        <f t="shared" si="157"/>
        <v>강원성내동</v>
      </c>
      <c r="H4623" s="33" t="s">
        <v>12491</v>
      </c>
    </row>
    <row r="4624" spans="1:8">
      <c r="A4624" s="33" t="s">
        <v>19189</v>
      </c>
      <c r="B4624" s="34" t="b">
        <v>1</v>
      </c>
      <c r="C4624" s="33">
        <f t="shared" si="158"/>
        <v>51</v>
      </c>
      <c r="D4624" s="33" t="s">
        <v>1197</v>
      </c>
      <c r="E4624" s="33" t="s">
        <v>19188</v>
      </c>
      <c r="F4624" s="33" t="s">
        <v>11271</v>
      </c>
      <c r="G4624" s="33" t="str">
        <f t="shared" si="157"/>
        <v>강원성북동</v>
      </c>
      <c r="H4624" s="33" t="s">
        <v>12491</v>
      </c>
    </row>
    <row r="4625" spans="1:8">
      <c r="A4625" s="33" t="s">
        <v>19190</v>
      </c>
      <c r="B4625" s="34" t="b">
        <v>1</v>
      </c>
      <c r="C4625" s="33">
        <f t="shared" si="158"/>
        <v>51</v>
      </c>
      <c r="D4625" s="33" t="s">
        <v>1197</v>
      </c>
      <c r="E4625" s="33" t="s">
        <v>19188</v>
      </c>
      <c r="F4625" s="33" t="s">
        <v>19191</v>
      </c>
      <c r="G4625" s="33" t="str">
        <f t="shared" si="157"/>
        <v>강원읍상동</v>
      </c>
      <c r="H4625" s="33" t="s">
        <v>12491</v>
      </c>
    </row>
    <row r="4626" spans="1:8">
      <c r="A4626" s="33" t="s">
        <v>19192</v>
      </c>
      <c r="B4626" s="34" t="b">
        <v>1</v>
      </c>
      <c r="C4626" s="33">
        <f t="shared" si="158"/>
        <v>51</v>
      </c>
      <c r="D4626" s="33" t="s">
        <v>1197</v>
      </c>
      <c r="E4626" s="33" t="s">
        <v>19188</v>
      </c>
      <c r="F4626" s="33" t="s">
        <v>19193</v>
      </c>
      <c r="G4626" s="33" t="str">
        <f t="shared" si="157"/>
        <v>강원읍중동</v>
      </c>
      <c r="H4626" s="33" t="s">
        <v>12491</v>
      </c>
    </row>
    <row r="4627" spans="1:8">
      <c r="A4627" s="33" t="s">
        <v>19194</v>
      </c>
      <c r="B4627" s="34" t="b">
        <v>1</v>
      </c>
      <c r="C4627" s="33">
        <f t="shared" si="158"/>
        <v>51</v>
      </c>
      <c r="D4627" s="33" t="s">
        <v>1197</v>
      </c>
      <c r="E4627" s="33" t="s">
        <v>19188</v>
      </c>
      <c r="F4627" s="33" t="s">
        <v>19195</v>
      </c>
      <c r="G4627" s="33" t="str">
        <f t="shared" si="157"/>
        <v>강원당저동</v>
      </c>
      <c r="H4627" s="33" t="s">
        <v>12491</v>
      </c>
    </row>
    <row r="4628" spans="1:8">
      <c r="A4628" s="33" t="s">
        <v>19196</v>
      </c>
      <c r="B4628" s="34" t="b">
        <v>1</v>
      </c>
      <c r="C4628" s="33">
        <f t="shared" si="158"/>
        <v>51</v>
      </c>
      <c r="D4628" s="33" t="s">
        <v>1197</v>
      </c>
      <c r="E4628" s="33" t="s">
        <v>19188</v>
      </c>
      <c r="F4628" s="33" t="s">
        <v>12148</v>
      </c>
      <c r="G4628" s="33" t="str">
        <f t="shared" si="157"/>
        <v>강원교동</v>
      </c>
      <c r="H4628" s="33" t="s">
        <v>12491</v>
      </c>
    </row>
    <row r="4629" spans="1:8">
      <c r="A4629" s="33" t="s">
        <v>19197</v>
      </c>
      <c r="B4629" s="34" t="b">
        <v>1</v>
      </c>
      <c r="C4629" s="33">
        <f t="shared" si="158"/>
        <v>51</v>
      </c>
      <c r="D4629" s="33" t="s">
        <v>1197</v>
      </c>
      <c r="E4629" s="33" t="s">
        <v>19188</v>
      </c>
      <c r="F4629" s="33" t="s">
        <v>19198</v>
      </c>
      <c r="G4629" s="33" t="str">
        <f t="shared" si="157"/>
        <v>강원갈천동</v>
      </c>
      <c r="H4629" s="33" t="s">
        <v>12491</v>
      </c>
    </row>
    <row r="4630" spans="1:8">
      <c r="A4630" s="33" t="s">
        <v>19199</v>
      </c>
      <c r="B4630" s="34" t="b">
        <v>1</v>
      </c>
      <c r="C4630" s="33">
        <f t="shared" si="158"/>
        <v>51</v>
      </c>
      <c r="D4630" s="33" t="s">
        <v>1197</v>
      </c>
      <c r="E4630" s="33" t="s">
        <v>19188</v>
      </c>
      <c r="F4630" s="33" t="s">
        <v>11393</v>
      </c>
      <c r="G4630" s="33" t="str">
        <f t="shared" si="157"/>
        <v>강원증산동</v>
      </c>
      <c r="H4630" s="33" t="s">
        <v>12491</v>
      </c>
    </row>
    <row r="4631" spans="1:8">
      <c r="A4631" s="33" t="s">
        <v>19200</v>
      </c>
      <c r="B4631" s="34" t="b">
        <v>1</v>
      </c>
      <c r="C4631" s="33">
        <f t="shared" si="158"/>
        <v>51</v>
      </c>
      <c r="D4631" s="33" t="s">
        <v>1197</v>
      </c>
      <c r="E4631" s="33" t="s">
        <v>19188</v>
      </c>
      <c r="F4631" s="33" t="s">
        <v>17522</v>
      </c>
      <c r="G4631" s="33" t="str">
        <f t="shared" si="157"/>
        <v>강원우지동</v>
      </c>
      <c r="H4631" s="33" t="s">
        <v>12491</v>
      </c>
    </row>
    <row r="4632" spans="1:8">
      <c r="A4632" s="33" t="s">
        <v>19201</v>
      </c>
      <c r="B4632" s="34" t="b">
        <v>1</v>
      </c>
      <c r="C4632" s="33">
        <f t="shared" si="158"/>
        <v>51</v>
      </c>
      <c r="D4632" s="33" t="s">
        <v>1197</v>
      </c>
      <c r="E4632" s="33" t="s">
        <v>19188</v>
      </c>
      <c r="F4632" s="33" t="s">
        <v>19202</v>
      </c>
      <c r="G4632" s="33" t="str">
        <f t="shared" si="157"/>
        <v>강원마달동</v>
      </c>
      <c r="H4632" s="33" t="s">
        <v>12491</v>
      </c>
    </row>
    <row r="4633" spans="1:8">
      <c r="A4633" s="33" t="s">
        <v>19203</v>
      </c>
      <c r="B4633" s="34" t="b">
        <v>1</v>
      </c>
      <c r="C4633" s="33">
        <f t="shared" si="158"/>
        <v>51</v>
      </c>
      <c r="D4633" s="33" t="s">
        <v>1197</v>
      </c>
      <c r="E4633" s="33" t="s">
        <v>19188</v>
      </c>
      <c r="F4633" s="33" t="s">
        <v>19204</v>
      </c>
      <c r="G4633" s="33" t="str">
        <f t="shared" si="157"/>
        <v>강원자원동</v>
      </c>
      <c r="H4633" s="33" t="s">
        <v>12491</v>
      </c>
    </row>
    <row r="4634" spans="1:8">
      <c r="A4634" s="33" t="s">
        <v>19205</v>
      </c>
      <c r="B4634" s="34" t="b">
        <v>1</v>
      </c>
      <c r="C4634" s="33">
        <f t="shared" si="158"/>
        <v>51</v>
      </c>
      <c r="D4634" s="33" t="s">
        <v>1197</v>
      </c>
      <c r="E4634" s="33" t="s">
        <v>19188</v>
      </c>
      <c r="F4634" s="33" t="s">
        <v>19206</v>
      </c>
      <c r="G4634" s="33" t="str">
        <f t="shared" si="157"/>
        <v>강원평전동</v>
      </c>
      <c r="H4634" s="33" t="s">
        <v>12491</v>
      </c>
    </row>
    <row r="4635" spans="1:8">
      <c r="A4635" s="33" t="s">
        <v>19207</v>
      </c>
      <c r="B4635" s="34" t="b">
        <v>1</v>
      </c>
      <c r="C4635" s="33">
        <f t="shared" si="158"/>
        <v>51</v>
      </c>
      <c r="D4635" s="33" t="s">
        <v>1197</v>
      </c>
      <c r="E4635" s="33" t="s">
        <v>19188</v>
      </c>
      <c r="F4635" s="33" t="s">
        <v>19208</v>
      </c>
      <c r="G4635" s="33" t="str">
        <f t="shared" si="157"/>
        <v>강원등봉동</v>
      </c>
      <c r="H4635" s="33" t="s">
        <v>12491</v>
      </c>
    </row>
    <row r="4636" spans="1:8">
      <c r="A4636" s="33" t="s">
        <v>19209</v>
      </c>
      <c r="B4636" s="34" t="b">
        <v>1</v>
      </c>
      <c r="C4636" s="33">
        <f t="shared" si="158"/>
        <v>51</v>
      </c>
      <c r="D4636" s="33" t="s">
        <v>1197</v>
      </c>
      <c r="E4636" s="33" t="s">
        <v>19188</v>
      </c>
      <c r="F4636" s="33" t="s">
        <v>19210</v>
      </c>
      <c r="G4636" s="33" t="str">
        <f t="shared" si="157"/>
        <v>강원도경동</v>
      </c>
      <c r="H4636" s="33" t="s">
        <v>12491</v>
      </c>
    </row>
    <row r="4637" spans="1:8">
      <c r="A4637" s="33" t="s">
        <v>19211</v>
      </c>
      <c r="B4637" s="34" t="b">
        <v>1</v>
      </c>
      <c r="C4637" s="33">
        <f t="shared" si="158"/>
        <v>51</v>
      </c>
      <c r="D4637" s="33" t="s">
        <v>1197</v>
      </c>
      <c r="E4637" s="33" t="s">
        <v>19188</v>
      </c>
      <c r="F4637" s="33" t="s">
        <v>14610</v>
      </c>
      <c r="G4637" s="33" t="str">
        <f t="shared" si="157"/>
        <v>강원마평동</v>
      </c>
      <c r="H4637" s="33" t="s">
        <v>12491</v>
      </c>
    </row>
    <row r="4638" spans="1:8">
      <c r="A4638" s="33" t="s">
        <v>19212</v>
      </c>
      <c r="B4638" s="34" t="b">
        <v>1</v>
      </c>
      <c r="C4638" s="33">
        <f t="shared" si="158"/>
        <v>51</v>
      </c>
      <c r="D4638" s="33" t="s">
        <v>1197</v>
      </c>
      <c r="E4638" s="33" t="s">
        <v>19188</v>
      </c>
      <c r="F4638" s="33" t="s">
        <v>19213</v>
      </c>
      <c r="G4638" s="33" t="str">
        <f t="shared" si="157"/>
        <v>강원오사동</v>
      </c>
      <c r="H4638" s="33" t="s">
        <v>12491</v>
      </c>
    </row>
    <row r="4639" spans="1:8">
      <c r="A4639" s="33" t="s">
        <v>19214</v>
      </c>
      <c r="B4639" s="34" t="b">
        <v>1</v>
      </c>
      <c r="C4639" s="33">
        <f t="shared" si="158"/>
        <v>51</v>
      </c>
      <c r="D4639" s="33" t="s">
        <v>1197</v>
      </c>
      <c r="E4639" s="33" t="s">
        <v>19188</v>
      </c>
      <c r="F4639" s="33" t="s">
        <v>19215</v>
      </c>
      <c r="G4639" s="33" t="str">
        <f t="shared" si="157"/>
        <v>강원건지동</v>
      </c>
      <c r="H4639" s="33" t="s">
        <v>12491</v>
      </c>
    </row>
    <row r="4640" spans="1:8">
      <c r="A4640" s="33" t="s">
        <v>19216</v>
      </c>
      <c r="B4640" s="34" t="b">
        <v>1</v>
      </c>
      <c r="C4640" s="33">
        <f t="shared" si="158"/>
        <v>51</v>
      </c>
      <c r="D4640" s="33" t="s">
        <v>1197</v>
      </c>
      <c r="E4640" s="33" t="s">
        <v>19188</v>
      </c>
      <c r="F4640" s="33" t="s">
        <v>12744</v>
      </c>
      <c r="G4640" s="33" t="str">
        <f t="shared" si="157"/>
        <v>강원원당동</v>
      </c>
      <c r="H4640" s="33" t="s">
        <v>12491</v>
      </c>
    </row>
    <row r="4641" spans="1:8">
      <c r="A4641" s="33" t="s">
        <v>19217</v>
      </c>
      <c r="B4641" s="34" t="b">
        <v>1</v>
      </c>
      <c r="C4641" s="33">
        <f t="shared" si="158"/>
        <v>51</v>
      </c>
      <c r="D4641" s="33" t="s">
        <v>1197</v>
      </c>
      <c r="E4641" s="33" t="s">
        <v>19188</v>
      </c>
      <c r="F4641" s="33" t="s">
        <v>13186</v>
      </c>
      <c r="G4641" s="33" t="str">
        <f t="shared" si="157"/>
        <v>강원성남동</v>
      </c>
      <c r="H4641" s="33" t="s">
        <v>12491</v>
      </c>
    </row>
    <row r="4642" spans="1:8">
      <c r="A4642" s="33" t="s">
        <v>19218</v>
      </c>
      <c r="B4642" s="34" t="b">
        <v>1</v>
      </c>
      <c r="C4642" s="33">
        <f t="shared" si="158"/>
        <v>51</v>
      </c>
      <c r="D4642" s="33" t="s">
        <v>1197</v>
      </c>
      <c r="E4642" s="33" t="s">
        <v>19188</v>
      </c>
      <c r="F4642" s="33" t="s">
        <v>17922</v>
      </c>
      <c r="G4642" s="33" t="str">
        <f t="shared" si="157"/>
        <v>강원남양동</v>
      </c>
      <c r="H4642" s="33" t="s">
        <v>12491</v>
      </c>
    </row>
    <row r="4643" spans="1:8">
      <c r="A4643" s="33" t="s">
        <v>19219</v>
      </c>
      <c r="B4643" s="34" t="b">
        <v>1</v>
      </c>
      <c r="C4643" s="33">
        <f t="shared" si="158"/>
        <v>51</v>
      </c>
      <c r="D4643" s="33" t="s">
        <v>1197</v>
      </c>
      <c r="E4643" s="33" t="s">
        <v>19188</v>
      </c>
      <c r="F4643" s="33" t="s">
        <v>10822</v>
      </c>
      <c r="G4643" s="33" t="str">
        <f t="shared" si="157"/>
        <v>강원사직동</v>
      </c>
      <c r="H4643" s="33" t="s">
        <v>12491</v>
      </c>
    </row>
    <row r="4644" spans="1:8">
      <c r="A4644" s="33" t="s">
        <v>19220</v>
      </c>
      <c r="B4644" s="34" t="b">
        <v>1</v>
      </c>
      <c r="C4644" s="33">
        <f t="shared" si="158"/>
        <v>51</v>
      </c>
      <c r="D4644" s="33" t="s">
        <v>1197</v>
      </c>
      <c r="E4644" s="33" t="s">
        <v>19188</v>
      </c>
      <c r="F4644" s="33" t="s">
        <v>19221</v>
      </c>
      <c r="G4644" s="33" t="str">
        <f t="shared" si="157"/>
        <v>강원오분동</v>
      </c>
      <c r="H4644" s="33" t="s">
        <v>12491</v>
      </c>
    </row>
    <row r="4645" spans="1:8">
      <c r="A4645" s="33" t="s">
        <v>19222</v>
      </c>
      <c r="B4645" s="34" t="b">
        <v>1</v>
      </c>
      <c r="C4645" s="33">
        <f t="shared" si="158"/>
        <v>51</v>
      </c>
      <c r="D4645" s="33" t="s">
        <v>1197</v>
      </c>
      <c r="E4645" s="33" t="s">
        <v>19188</v>
      </c>
      <c r="F4645" s="33" t="s">
        <v>19223</v>
      </c>
      <c r="G4645" s="33" t="str">
        <f t="shared" si="157"/>
        <v>강원적노동</v>
      </c>
      <c r="H4645" s="33" t="s">
        <v>12491</v>
      </c>
    </row>
    <row r="4646" spans="1:8">
      <c r="A4646" s="33" t="s">
        <v>19224</v>
      </c>
      <c r="B4646" s="34" t="b">
        <v>1</v>
      </c>
      <c r="C4646" s="33">
        <f t="shared" si="158"/>
        <v>51</v>
      </c>
      <c r="D4646" s="33" t="s">
        <v>1197</v>
      </c>
      <c r="E4646" s="33" t="s">
        <v>19188</v>
      </c>
      <c r="F4646" s="33" t="s">
        <v>19225</v>
      </c>
      <c r="G4646" s="33" t="str">
        <f t="shared" ref="G4646:G4677" si="159">D4646&amp;F4646</f>
        <v>강원조비동</v>
      </c>
      <c r="H4646" s="33" t="s">
        <v>12491</v>
      </c>
    </row>
    <row r="4647" spans="1:8">
      <c r="A4647" s="33" t="s">
        <v>19226</v>
      </c>
      <c r="B4647" s="34" t="b">
        <v>1</v>
      </c>
      <c r="C4647" s="33">
        <f t="shared" si="158"/>
        <v>51</v>
      </c>
      <c r="D4647" s="33" t="s">
        <v>1197</v>
      </c>
      <c r="E4647" s="33" t="s">
        <v>19188</v>
      </c>
      <c r="F4647" s="33" t="s">
        <v>15338</v>
      </c>
      <c r="G4647" s="33" t="str">
        <f t="shared" si="159"/>
        <v>강원정상동</v>
      </c>
      <c r="H4647" s="33" t="s">
        <v>12491</v>
      </c>
    </row>
    <row r="4648" spans="1:8">
      <c r="A4648" s="33" t="s">
        <v>19227</v>
      </c>
      <c r="B4648" s="34" t="b">
        <v>1</v>
      </c>
      <c r="C4648" s="33">
        <f t="shared" si="158"/>
        <v>51</v>
      </c>
      <c r="D4648" s="33" t="s">
        <v>1197</v>
      </c>
      <c r="E4648" s="33" t="s">
        <v>19188</v>
      </c>
      <c r="F4648" s="33" t="s">
        <v>15340</v>
      </c>
      <c r="G4648" s="33" t="str">
        <f t="shared" si="159"/>
        <v>강원정하동</v>
      </c>
      <c r="H4648" s="33" t="s">
        <v>12491</v>
      </c>
    </row>
    <row r="4649" spans="1:8">
      <c r="A4649" s="33" t="s">
        <v>19228</v>
      </c>
      <c r="B4649" s="34" t="b">
        <v>1</v>
      </c>
      <c r="C4649" s="33">
        <f t="shared" si="158"/>
        <v>51</v>
      </c>
      <c r="D4649" s="33" t="s">
        <v>1197</v>
      </c>
      <c r="E4649" s="33" t="s">
        <v>19188</v>
      </c>
      <c r="F4649" s="33" t="s">
        <v>19229</v>
      </c>
      <c r="G4649" s="33" t="str">
        <f t="shared" si="159"/>
        <v>강원근산동</v>
      </c>
      <c r="H4649" s="33" t="s">
        <v>12491</v>
      </c>
    </row>
    <row r="4650" spans="1:8">
      <c r="A4650" s="33" t="s">
        <v>19230</v>
      </c>
      <c r="B4650" s="34" t="b">
        <v>1</v>
      </c>
      <c r="C4650" s="33">
        <f t="shared" si="158"/>
        <v>51</v>
      </c>
      <c r="D4650" s="33" t="s">
        <v>1197</v>
      </c>
      <c r="E4650" s="33" t="s">
        <v>19188</v>
      </c>
      <c r="F4650" s="33" t="s">
        <v>19231</v>
      </c>
      <c r="G4650" s="33" t="str">
        <f t="shared" si="159"/>
        <v>강원도계읍</v>
      </c>
      <c r="H4650" s="33" t="s">
        <v>12491</v>
      </c>
    </row>
    <row r="4651" spans="1:8">
      <c r="A4651" s="33" t="s">
        <v>19232</v>
      </c>
      <c r="B4651" s="34" t="b">
        <v>1</v>
      </c>
      <c r="C4651" s="33">
        <f t="shared" si="158"/>
        <v>51</v>
      </c>
      <c r="D4651" s="33" t="s">
        <v>1197</v>
      </c>
      <c r="E4651" s="33" t="s">
        <v>19188</v>
      </c>
      <c r="F4651" s="33" t="s">
        <v>19233</v>
      </c>
      <c r="G4651" s="33" t="str">
        <f t="shared" si="159"/>
        <v>강원원덕읍</v>
      </c>
      <c r="H4651" s="33" t="s">
        <v>12491</v>
      </c>
    </row>
    <row r="4652" spans="1:8">
      <c r="A4652" s="33" t="s">
        <v>19234</v>
      </c>
      <c r="B4652" s="34" t="b">
        <v>1</v>
      </c>
      <c r="C4652" s="33">
        <f t="shared" si="158"/>
        <v>51</v>
      </c>
      <c r="D4652" s="33" t="s">
        <v>1197</v>
      </c>
      <c r="E4652" s="33" t="s">
        <v>19188</v>
      </c>
      <c r="F4652" s="33" t="s">
        <v>19235</v>
      </c>
      <c r="G4652" s="33" t="str">
        <f t="shared" si="159"/>
        <v>강원근덕면</v>
      </c>
      <c r="H4652" s="33" t="s">
        <v>12491</v>
      </c>
    </row>
    <row r="4653" spans="1:8">
      <c r="A4653" s="33" t="s">
        <v>19236</v>
      </c>
      <c r="B4653" s="34" t="b">
        <v>1</v>
      </c>
      <c r="C4653" s="33">
        <f t="shared" si="158"/>
        <v>51</v>
      </c>
      <c r="D4653" s="33" t="s">
        <v>1197</v>
      </c>
      <c r="E4653" s="33" t="s">
        <v>19188</v>
      </c>
      <c r="F4653" s="33" t="s">
        <v>19237</v>
      </c>
      <c r="G4653" s="33" t="str">
        <f t="shared" si="159"/>
        <v>강원하장면</v>
      </c>
      <c r="H4653" s="33" t="s">
        <v>12491</v>
      </c>
    </row>
    <row r="4654" spans="1:8">
      <c r="A4654" s="33" t="s">
        <v>19238</v>
      </c>
      <c r="B4654" s="34" t="b">
        <v>1</v>
      </c>
      <c r="C4654" s="33">
        <f t="shared" si="158"/>
        <v>51</v>
      </c>
      <c r="D4654" s="33" t="s">
        <v>1197</v>
      </c>
      <c r="E4654" s="33" t="s">
        <v>19188</v>
      </c>
      <c r="F4654" s="33" t="s">
        <v>19239</v>
      </c>
      <c r="G4654" s="33" t="str">
        <f t="shared" si="159"/>
        <v>강원노곡면</v>
      </c>
      <c r="H4654" s="33" t="s">
        <v>12491</v>
      </c>
    </row>
    <row r="4655" spans="1:8">
      <c r="A4655" s="33" t="s">
        <v>19240</v>
      </c>
      <c r="B4655" s="34" t="b">
        <v>1</v>
      </c>
      <c r="C4655" s="33">
        <f t="shared" si="158"/>
        <v>51</v>
      </c>
      <c r="D4655" s="33" t="s">
        <v>1197</v>
      </c>
      <c r="E4655" s="33" t="s">
        <v>19188</v>
      </c>
      <c r="F4655" s="33" t="s">
        <v>19241</v>
      </c>
      <c r="G4655" s="33" t="str">
        <f t="shared" si="159"/>
        <v>강원미로면</v>
      </c>
      <c r="H4655" s="33" t="s">
        <v>12491</v>
      </c>
    </row>
    <row r="4656" spans="1:8">
      <c r="A4656" s="33" t="s">
        <v>19242</v>
      </c>
      <c r="B4656" s="34" t="b">
        <v>1</v>
      </c>
      <c r="C4656" s="33">
        <f t="shared" si="158"/>
        <v>51</v>
      </c>
      <c r="D4656" s="33" t="s">
        <v>1197</v>
      </c>
      <c r="E4656" s="33" t="s">
        <v>19188</v>
      </c>
      <c r="F4656" s="33" t="s">
        <v>15616</v>
      </c>
      <c r="G4656" s="33" t="str">
        <f t="shared" si="159"/>
        <v>강원가곡면</v>
      </c>
      <c r="H4656" s="33" t="s">
        <v>12491</v>
      </c>
    </row>
    <row r="4657" spans="1:8">
      <c r="A4657" s="33" t="s">
        <v>19243</v>
      </c>
      <c r="B4657" s="34" t="b">
        <v>1</v>
      </c>
      <c r="C4657" s="33">
        <f t="shared" si="158"/>
        <v>51</v>
      </c>
      <c r="D4657" s="33" t="s">
        <v>1197</v>
      </c>
      <c r="E4657" s="33" t="s">
        <v>19188</v>
      </c>
      <c r="F4657" s="33" t="s">
        <v>19244</v>
      </c>
      <c r="G4657" s="33" t="str">
        <f t="shared" si="159"/>
        <v>강원신기면</v>
      </c>
      <c r="H4657" s="33" t="s">
        <v>12491</v>
      </c>
    </row>
    <row r="4658" spans="1:8">
      <c r="A4658" s="33" t="s">
        <v>19245</v>
      </c>
      <c r="B4658" s="34" t="b">
        <v>1</v>
      </c>
      <c r="C4658" s="33">
        <f t="shared" si="158"/>
        <v>51</v>
      </c>
      <c r="D4658" s="33" t="s">
        <v>1197</v>
      </c>
      <c r="E4658" s="33" t="s">
        <v>19246</v>
      </c>
      <c r="F4658" s="33" t="s">
        <v>19247</v>
      </c>
      <c r="G4658" s="33" t="str">
        <f t="shared" si="159"/>
        <v>강원홍천읍</v>
      </c>
      <c r="H4658" s="33" t="s">
        <v>12491</v>
      </c>
    </row>
    <row r="4659" spans="1:8">
      <c r="A4659" s="33" t="s">
        <v>19248</v>
      </c>
      <c r="B4659" s="34" t="b">
        <v>1</v>
      </c>
      <c r="C4659" s="33">
        <f t="shared" si="158"/>
        <v>51</v>
      </c>
      <c r="D4659" s="33" t="s">
        <v>1197</v>
      </c>
      <c r="E4659" s="33" t="s">
        <v>19246</v>
      </c>
      <c r="F4659" s="33" t="s">
        <v>19249</v>
      </c>
      <c r="G4659" s="33" t="str">
        <f t="shared" si="159"/>
        <v>강원화촌면</v>
      </c>
      <c r="H4659" s="33" t="s">
        <v>12491</v>
      </c>
    </row>
    <row r="4660" spans="1:8">
      <c r="A4660" s="33" t="s">
        <v>19250</v>
      </c>
      <c r="B4660" s="34" t="b">
        <v>1</v>
      </c>
      <c r="C4660" s="33">
        <f t="shared" si="158"/>
        <v>51</v>
      </c>
      <c r="D4660" s="33" t="s">
        <v>1197</v>
      </c>
      <c r="E4660" s="33" t="s">
        <v>19246</v>
      </c>
      <c r="F4660" s="33" t="s">
        <v>19251</v>
      </c>
      <c r="G4660" s="33" t="str">
        <f t="shared" si="159"/>
        <v>강원두촌면</v>
      </c>
      <c r="H4660" s="33" t="s">
        <v>12491</v>
      </c>
    </row>
    <row r="4661" spans="1:8">
      <c r="A4661" s="33" t="s">
        <v>19252</v>
      </c>
      <c r="B4661" s="34" t="b">
        <v>1</v>
      </c>
      <c r="C4661" s="33">
        <f t="shared" si="158"/>
        <v>51</v>
      </c>
      <c r="D4661" s="33" t="s">
        <v>1197</v>
      </c>
      <c r="E4661" s="33" t="s">
        <v>19246</v>
      </c>
      <c r="F4661" s="33" t="s">
        <v>15056</v>
      </c>
      <c r="G4661" s="33" t="str">
        <f t="shared" si="159"/>
        <v>강원내촌면</v>
      </c>
      <c r="H4661" s="33" t="s">
        <v>12491</v>
      </c>
    </row>
    <row r="4662" spans="1:8">
      <c r="A4662" s="33" t="s">
        <v>19253</v>
      </c>
      <c r="B4662" s="34" t="b">
        <v>1</v>
      </c>
      <c r="C4662" s="33">
        <f t="shared" si="158"/>
        <v>51</v>
      </c>
      <c r="D4662" s="33" t="s">
        <v>1197</v>
      </c>
      <c r="E4662" s="33" t="s">
        <v>19246</v>
      </c>
      <c r="F4662" s="33" t="s">
        <v>19254</v>
      </c>
      <c r="G4662" s="33" t="str">
        <f t="shared" si="159"/>
        <v>강원서석면</v>
      </c>
      <c r="H4662" s="33" t="s">
        <v>12491</v>
      </c>
    </row>
    <row r="4663" spans="1:8">
      <c r="A4663" s="33" t="s">
        <v>19255</v>
      </c>
      <c r="B4663" s="34" t="b">
        <v>1</v>
      </c>
      <c r="C4663" s="33">
        <f t="shared" si="158"/>
        <v>51</v>
      </c>
      <c r="D4663" s="33" t="s">
        <v>1197</v>
      </c>
      <c r="E4663" s="33" t="s">
        <v>19246</v>
      </c>
      <c r="F4663" s="33" t="s">
        <v>19256</v>
      </c>
      <c r="G4663" s="33" t="str">
        <f t="shared" si="159"/>
        <v>강원영귀미면</v>
      </c>
      <c r="H4663" s="33" t="s">
        <v>12491</v>
      </c>
    </row>
    <row r="4664" spans="1:8">
      <c r="A4664" s="33" t="s">
        <v>19257</v>
      </c>
      <c r="B4664" s="34" t="b">
        <v>1</v>
      </c>
      <c r="C4664" s="33">
        <f t="shared" si="158"/>
        <v>51</v>
      </c>
      <c r="D4664" s="33" t="s">
        <v>1197</v>
      </c>
      <c r="E4664" s="33" t="s">
        <v>19246</v>
      </c>
      <c r="F4664" s="33" t="s">
        <v>15035</v>
      </c>
      <c r="G4664" s="33" t="str">
        <f t="shared" si="159"/>
        <v>강원남면</v>
      </c>
      <c r="H4664" s="33" t="s">
        <v>12491</v>
      </c>
    </row>
    <row r="4665" spans="1:8">
      <c r="A4665" s="33" t="s">
        <v>19258</v>
      </c>
      <c r="B4665" s="34" t="b">
        <v>1</v>
      </c>
      <c r="C4665" s="33">
        <f t="shared" si="158"/>
        <v>51</v>
      </c>
      <c r="D4665" s="33" t="s">
        <v>1197</v>
      </c>
      <c r="E4665" s="33" t="s">
        <v>19246</v>
      </c>
      <c r="F4665" s="33" t="s">
        <v>16062</v>
      </c>
      <c r="G4665" s="33" t="str">
        <f t="shared" si="159"/>
        <v>강원서면</v>
      </c>
      <c r="H4665" s="33" t="s">
        <v>12491</v>
      </c>
    </row>
    <row r="4666" spans="1:8">
      <c r="A4666" s="33" t="s">
        <v>19259</v>
      </c>
      <c r="B4666" s="34" t="b">
        <v>1</v>
      </c>
      <c r="C4666" s="33">
        <f t="shared" si="158"/>
        <v>51</v>
      </c>
      <c r="D4666" s="33" t="s">
        <v>1197</v>
      </c>
      <c r="E4666" s="33" t="s">
        <v>19246</v>
      </c>
      <c r="F4666" s="33" t="s">
        <v>19260</v>
      </c>
      <c r="G4666" s="33" t="str">
        <f t="shared" si="159"/>
        <v>강원북방면</v>
      </c>
      <c r="H4666" s="33" t="s">
        <v>12491</v>
      </c>
    </row>
    <row r="4667" spans="1:8">
      <c r="A4667" s="33" t="s">
        <v>19261</v>
      </c>
      <c r="B4667" s="34" t="b">
        <v>1</v>
      </c>
      <c r="C4667" s="33">
        <f t="shared" si="158"/>
        <v>51</v>
      </c>
      <c r="D4667" s="33" t="s">
        <v>1197</v>
      </c>
      <c r="E4667" s="33" t="s">
        <v>19246</v>
      </c>
      <c r="F4667" s="33" t="s">
        <v>19262</v>
      </c>
      <c r="G4667" s="33" t="str">
        <f t="shared" si="159"/>
        <v>강원내면</v>
      </c>
      <c r="H4667" s="33" t="s">
        <v>12491</v>
      </c>
    </row>
    <row r="4668" spans="1:8">
      <c r="A4668" s="33" t="s">
        <v>19263</v>
      </c>
      <c r="B4668" s="34" t="b">
        <v>1</v>
      </c>
      <c r="C4668" s="33">
        <f t="shared" si="158"/>
        <v>51</v>
      </c>
      <c r="D4668" s="33" t="s">
        <v>1197</v>
      </c>
      <c r="E4668" s="33" t="s">
        <v>19264</v>
      </c>
      <c r="F4668" s="33" t="s">
        <v>19265</v>
      </c>
      <c r="G4668" s="33" t="str">
        <f t="shared" si="159"/>
        <v>강원횡성읍</v>
      </c>
      <c r="H4668" s="33" t="s">
        <v>12491</v>
      </c>
    </row>
    <row r="4669" spans="1:8">
      <c r="A4669" s="33" t="s">
        <v>19266</v>
      </c>
      <c r="B4669" s="34" t="b">
        <v>1</v>
      </c>
      <c r="C4669" s="33">
        <f t="shared" si="158"/>
        <v>51</v>
      </c>
      <c r="D4669" s="33" t="s">
        <v>1197</v>
      </c>
      <c r="E4669" s="33" t="s">
        <v>19264</v>
      </c>
      <c r="F4669" s="33" t="s">
        <v>19267</v>
      </c>
      <c r="G4669" s="33" t="str">
        <f t="shared" si="159"/>
        <v>강원우천면</v>
      </c>
      <c r="H4669" s="33" t="s">
        <v>12491</v>
      </c>
    </row>
    <row r="4670" spans="1:8">
      <c r="A4670" s="33" t="s">
        <v>19268</v>
      </c>
      <c r="B4670" s="34" t="b">
        <v>1</v>
      </c>
      <c r="C4670" s="33">
        <f t="shared" si="158"/>
        <v>51</v>
      </c>
      <c r="D4670" s="33" t="s">
        <v>1197</v>
      </c>
      <c r="E4670" s="33" t="s">
        <v>19264</v>
      </c>
      <c r="F4670" s="33" t="s">
        <v>19269</v>
      </c>
      <c r="G4670" s="33" t="str">
        <f t="shared" si="159"/>
        <v>강원안흥면</v>
      </c>
      <c r="H4670" s="33" t="s">
        <v>12491</v>
      </c>
    </row>
    <row r="4671" spans="1:8">
      <c r="A4671" s="33" t="s">
        <v>19270</v>
      </c>
      <c r="B4671" s="34" t="b">
        <v>1</v>
      </c>
      <c r="C4671" s="33">
        <f t="shared" si="158"/>
        <v>51</v>
      </c>
      <c r="D4671" s="33" t="s">
        <v>1197</v>
      </c>
      <c r="E4671" s="33" t="s">
        <v>19264</v>
      </c>
      <c r="F4671" s="33" t="s">
        <v>19271</v>
      </c>
      <c r="G4671" s="33" t="str">
        <f t="shared" si="159"/>
        <v>강원둔내면</v>
      </c>
      <c r="H4671" s="33" t="s">
        <v>12491</v>
      </c>
    </row>
    <row r="4672" spans="1:8">
      <c r="A4672" s="33" t="s">
        <v>19272</v>
      </c>
      <c r="B4672" s="34" t="b">
        <v>1</v>
      </c>
      <c r="C4672" s="33">
        <f t="shared" si="158"/>
        <v>51</v>
      </c>
      <c r="D4672" s="33" t="s">
        <v>1197</v>
      </c>
      <c r="E4672" s="33" t="s">
        <v>19264</v>
      </c>
      <c r="F4672" s="33" t="s">
        <v>19273</v>
      </c>
      <c r="G4672" s="33" t="str">
        <f t="shared" si="159"/>
        <v>강원갑천면</v>
      </c>
      <c r="H4672" s="33" t="s">
        <v>12491</v>
      </c>
    </row>
    <row r="4673" spans="1:8">
      <c r="A4673" s="33" t="s">
        <v>19274</v>
      </c>
      <c r="B4673" s="34" t="b">
        <v>1</v>
      </c>
      <c r="C4673" s="33">
        <f t="shared" si="158"/>
        <v>51</v>
      </c>
      <c r="D4673" s="33" t="s">
        <v>1197</v>
      </c>
      <c r="E4673" s="33" t="s">
        <v>19264</v>
      </c>
      <c r="F4673" s="33" t="s">
        <v>19275</v>
      </c>
      <c r="G4673" s="33" t="str">
        <f t="shared" si="159"/>
        <v>강원청일면</v>
      </c>
      <c r="H4673" s="33" t="s">
        <v>12491</v>
      </c>
    </row>
    <row r="4674" spans="1:8">
      <c r="A4674" s="33" t="s">
        <v>19276</v>
      </c>
      <c r="B4674" s="34" t="b">
        <v>1</v>
      </c>
      <c r="C4674" s="33">
        <f t="shared" ref="C4674:C4737" si="160">_xlfn.XLOOKUP(D4674,I:I,J:J)</f>
        <v>51</v>
      </c>
      <c r="D4674" s="33" t="s">
        <v>1197</v>
      </c>
      <c r="E4674" s="33" t="s">
        <v>19264</v>
      </c>
      <c r="F4674" s="33" t="s">
        <v>19277</v>
      </c>
      <c r="G4674" s="33" t="str">
        <f t="shared" si="159"/>
        <v>강원공근면</v>
      </c>
      <c r="H4674" s="33" t="s">
        <v>12491</v>
      </c>
    </row>
    <row r="4675" spans="1:8">
      <c r="A4675" s="33" t="s">
        <v>19278</v>
      </c>
      <c r="B4675" s="34" t="b">
        <v>1</v>
      </c>
      <c r="C4675" s="33">
        <f t="shared" si="160"/>
        <v>51</v>
      </c>
      <c r="D4675" s="33" t="s">
        <v>1197</v>
      </c>
      <c r="E4675" s="33" t="s">
        <v>19264</v>
      </c>
      <c r="F4675" s="33" t="s">
        <v>19279</v>
      </c>
      <c r="G4675" s="33" t="str">
        <f t="shared" si="159"/>
        <v>강원서원면</v>
      </c>
      <c r="H4675" s="33" t="s">
        <v>12491</v>
      </c>
    </row>
    <row r="4676" spans="1:8">
      <c r="A4676" s="33" t="s">
        <v>19280</v>
      </c>
      <c r="B4676" s="34" t="b">
        <v>1</v>
      </c>
      <c r="C4676" s="33">
        <f t="shared" si="160"/>
        <v>51</v>
      </c>
      <c r="D4676" s="33" t="s">
        <v>1197</v>
      </c>
      <c r="E4676" s="33" t="s">
        <v>19264</v>
      </c>
      <c r="F4676" s="33" t="s">
        <v>19281</v>
      </c>
      <c r="G4676" s="33" t="str">
        <f t="shared" si="159"/>
        <v>강원강림면</v>
      </c>
      <c r="H4676" s="33" t="s">
        <v>12491</v>
      </c>
    </row>
    <row r="4677" spans="1:8">
      <c r="A4677" s="33" t="s">
        <v>19282</v>
      </c>
      <c r="B4677" s="34" t="b">
        <v>1</v>
      </c>
      <c r="C4677" s="33">
        <f t="shared" si="160"/>
        <v>51</v>
      </c>
      <c r="D4677" s="33" t="s">
        <v>1197</v>
      </c>
      <c r="E4677" s="33" t="s">
        <v>19283</v>
      </c>
      <c r="F4677" s="33" t="s">
        <v>19284</v>
      </c>
      <c r="G4677" s="33" t="str">
        <f t="shared" si="159"/>
        <v>강원영월읍</v>
      </c>
      <c r="H4677" s="33" t="s">
        <v>12491</v>
      </c>
    </row>
    <row r="4678" spans="1:8">
      <c r="A4678" s="33" t="s">
        <v>19285</v>
      </c>
      <c r="B4678" s="34" t="b">
        <v>1</v>
      </c>
      <c r="C4678" s="33">
        <f t="shared" si="160"/>
        <v>51</v>
      </c>
      <c r="D4678" s="33" t="s">
        <v>1197</v>
      </c>
      <c r="E4678" s="33" t="s">
        <v>19283</v>
      </c>
      <c r="F4678" s="33" t="s">
        <v>19286</v>
      </c>
      <c r="G4678" s="33" t="str">
        <f t="shared" ref="G4678:G4709" si="161">D4678&amp;F4678</f>
        <v>강원상동읍</v>
      </c>
      <c r="H4678" s="33" t="s">
        <v>12491</v>
      </c>
    </row>
    <row r="4679" spans="1:8">
      <c r="A4679" s="33" t="s">
        <v>19287</v>
      </c>
      <c r="B4679" s="34" t="b">
        <v>1</v>
      </c>
      <c r="C4679" s="33">
        <f t="shared" si="160"/>
        <v>51</v>
      </c>
      <c r="D4679" s="33" t="s">
        <v>1197</v>
      </c>
      <c r="E4679" s="33" t="s">
        <v>19283</v>
      </c>
      <c r="F4679" s="33" t="s">
        <v>19288</v>
      </c>
      <c r="G4679" s="33" t="str">
        <f t="shared" si="161"/>
        <v>강원산솔면</v>
      </c>
      <c r="H4679" s="33" t="s">
        <v>12491</v>
      </c>
    </row>
    <row r="4680" spans="1:8">
      <c r="A4680" s="33" t="s">
        <v>19289</v>
      </c>
      <c r="B4680" s="34" t="b">
        <v>1</v>
      </c>
      <c r="C4680" s="33">
        <f t="shared" si="160"/>
        <v>51</v>
      </c>
      <c r="D4680" s="33" t="s">
        <v>1197</v>
      </c>
      <c r="E4680" s="33" t="s">
        <v>19283</v>
      </c>
      <c r="F4680" s="33" t="s">
        <v>19290</v>
      </c>
      <c r="G4680" s="33" t="str">
        <f t="shared" si="161"/>
        <v>강원김삿갓면</v>
      </c>
      <c r="H4680" s="33" t="s">
        <v>12491</v>
      </c>
    </row>
    <row r="4681" spans="1:8">
      <c r="A4681" s="33" t="s">
        <v>19291</v>
      </c>
      <c r="B4681" s="34" t="b">
        <v>1</v>
      </c>
      <c r="C4681" s="33">
        <f t="shared" si="160"/>
        <v>51</v>
      </c>
      <c r="D4681" s="33" t="s">
        <v>1197</v>
      </c>
      <c r="E4681" s="33" t="s">
        <v>19283</v>
      </c>
      <c r="F4681" s="33" t="s">
        <v>15167</v>
      </c>
      <c r="G4681" s="33" t="str">
        <f t="shared" si="161"/>
        <v>강원북면</v>
      </c>
      <c r="H4681" s="33" t="s">
        <v>12491</v>
      </c>
    </row>
    <row r="4682" spans="1:8">
      <c r="A4682" s="33" t="s">
        <v>19292</v>
      </c>
      <c r="B4682" s="34" t="b">
        <v>1</v>
      </c>
      <c r="C4682" s="33">
        <f t="shared" si="160"/>
        <v>51</v>
      </c>
      <c r="D4682" s="33" t="s">
        <v>1197</v>
      </c>
      <c r="E4682" s="33" t="s">
        <v>19283</v>
      </c>
      <c r="F4682" s="33" t="s">
        <v>15035</v>
      </c>
      <c r="G4682" s="33" t="str">
        <f t="shared" si="161"/>
        <v>강원남면</v>
      </c>
      <c r="H4682" s="33" t="s">
        <v>12491</v>
      </c>
    </row>
    <row r="4683" spans="1:8">
      <c r="A4683" s="33" t="s">
        <v>19293</v>
      </c>
      <c r="B4683" s="34" t="b">
        <v>1</v>
      </c>
      <c r="C4683" s="33">
        <f t="shared" si="160"/>
        <v>51</v>
      </c>
      <c r="D4683" s="33" t="s">
        <v>1197</v>
      </c>
      <c r="E4683" s="33" t="s">
        <v>19283</v>
      </c>
      <c r="F4683" s="33" t="s">
        <v>19294</v>
      </c>
      <c r="G4683" s="33" t="str">
        <f t="shared" si="161"/>
        <v>강원한반도면</v>
      </c>
      <c r="H4683" s="33" t="s">
        <v>12491</v>
      </c>
    </row>
    <row r="4684" spans="1:8">
      <c r="A4684" s="33" t="s">
        <v>19295</v>
      </c>
      <c r="B4684" s="34" t="b">
        <v>1</v>
      </c>
      <c r="C4684" s="33">
        <f t="shared" si="160"/>
        <v>51</v>
      </c>
      <c r="D4684" s="33" t="s">
        <v>1197</v>
      </c>
      <c r="E4684" s="33" t="s">
        <v>19283</v>
      </c>
      <c r="F4684" s="33" t="s">
        <v>19296</v>
      </c>
      <c r="G4684" s="33" t="str">
        <f t="shared" si="161"/>
        <v>강원주천면</v>
      </c>
      <c r="H4684" s="33" t="s">
        <v>12491</v>
      </c>
    </row>
    <row r="4685" spans="1:8">
      <c r="A4685" s="33" t="s">
        <v>19297</v>
      </c>
      <c r="B4685" s="34" t="b">
        <v>1</v>
      </c>
      <c r="C4685" s="33">
        <f t="shared" si="160"/>
        <v>51</v>
      </c>
      <c r="D4685" s="33" t="s">
        <v>1197</v>
      </c>
      <c r="E4685" s="33" t="s">
        <v>19283</v>
      </c>
      <c r="F4685" s="33" t="s">
        <v>19298</v>
      </c>
      <c r="G4685" s="33" t="str">
        <f t="shared" si="161"/>
        <v>강원무릉도원면</v>
      </c>
      <c r="H4685" s="33" t="s">
        <v>12491</v>
      </c>
    </row>
    <row r="4686" spans="1:8">
      <c r="A4686" s="33" t="s">
        <v>19299</v>
      </c>
      <c r="B4686" s="34" t="b">
        <v>1</v>
      </c>
      <c r="C4686" s="33">
        <f t="shared" si="160"/>
        <v>51</v>
      </c>
      <c r="D4686" s="33" t="s">
        <v>1197</v>
      </c>
      <c r="E4686" s="33" t="s">
        <v>19300</v>
      </c>
      <c r="F4686" s="33" t="s">
        <v>19301</v>
      </c>
      <c r="G4686" s="33" t="str">
        <f t="shared" si="161"/>
        <v>강원평창읍</v>
      </c>
      <c r="H4686" s="33" t="s">
        <v>12491</v>
      </c>
    </row>
    <row r="4687" spans="1:8">
      <c r="A4687" s="33" t="s">
        <v>19302</v>
      </c>
      <c r="B4687" s="34" t="b">
        <v>1</v>
      </c>
      <c r="C4687" s="33">
        <f t="shared" si="160"/>
        <v>51</v>
      </c>
      <c r="D4687" s="33" t="s">
        <v>1197</v>
      </c>
      <c r="E4687" s="33" t="s">
        <v>19300</v>
      </c>
      <c r="F4687" s="33" t="s">
        <v>19303</v>
      </c>
      <c r="G4687" s="33" t="str">
        <f t="shared" si="161"/>
        <v>강원미탄면</v>
      </c>
      <c r="H4687" s="33" t="s">
        <v>12491</v>
      </c>
    </row>
    <row r="4688" spans="1:8">
      <c r="A4688" s="33" t="s">
        <v>19304</v>
      </c>
      <c r="B4688" s="34" t="b">
        <v>1</v>
      </c>
      <c r="C4688" s="33">
        <f t="shared" si="160"/>
        <v>51</v>
      </c>
      <c r="D4688" s="33" t="s">
        <v>1197</v>
      </c>
      <c r="E4688" s="33" t="s">
        <v>19300</v>
      </c>
      <c r="F4688" s="33" t="s">
        <v>19305</v>
      </c>
      <c r="G4688" s="33" t="str">
        <f t="shared" si="161"/>
        <v>강원방림면</v>
      </c>
      <c r="H4688" s="33" t="s">
        <v>12491</v>
      </c>
    </row>
    <row r="4689" spans="1:8">
      <c r="A4689" s="33" t="s">
        <v>19306</v>
      </c>
      <c r="B4689" s="34" t="b">
        <v>1</v>
      </c>
      <c r="C4689" s="33">
        <f t="shared" si="160"/>
        <v>51</v>
      </c>
      <c r="D4689" s="33" t="s">
        <v>1197</v>
      </c>
      <c r="E4689" s="33" t="s">
        <v>19300</v>
      </c>
      <c r="F4689" s="33" t="s">
        <v>19307</v>
      </c>
      <c r="G4689" s="33" t="str">
        <f t="shared" si="161"/>
        <v>강원대화면</v>
      </c>
      <c r="H4689" s="33" t="s">
        <v>12491</v>
      </c>
    </row>
    <row r="4690" spans="1:8">
      <c r="A4690" s="33" t="s">
        <v>19308</v>
      </c>
      <c r="B4690" s="34" t="b">
        <v>1</v>
      </c>
      <c r="C4690" s="33">
        <f t="shared" si="160"/>
        <v>51</v>
      </c>
      <c r="D4690" s="33" t="s">
        <v>1197</v>
      </c>
      <c r="E4690" s="33" t="s">
        <v>19300</v>
      </c>
      <c r="F4690" s="33" t="s">
        <v>19309</v>
      </c>
      <c r="G4690" s="33" t="str">
        <f t="shared" si="161"/>
        <v>강원봉평면</v>
      </c>
      <c r="H4690" s="33" t="s">
        <v>12491</v>
      </c>
    </row>
    <row r="4691" spans="1:8">
      <c r="A4691" s="33" t="s">
        <v>19310</v>
      </c>
      <c r="B4691" s="34" t="b">
        <v>1</v>
      </c>
      <c r="C4691" s="33">
        <f t="shared" si="160"/>
        <v>51</v>
      </c>
      <c r="D4691" s="33" t="s">
        <v>1197</v>
      </c>
      <c r="E4691" s="33" t="s">
        <v>19300</v>
      </c>
      <c r="F4691" s="33" t="s">
        <v>19311</v>
      </c>
      <c r="G4691" s="33" t="str">
        <f t="shared" si="161"/>
        <v>강원용평면</v>
      </c>
      <c r="H4691" s="33" t="s">
        <v>12491</v>
      </c>
    </row>
    <row r="4692" spans="1:8">
      <c r="A4692" s="33" t="s">
        <v>19312</v>
      </c>
      <c r="B4692" s="34" t="b">
        <v>1</v>
      </c>
      <c r="C4692" s="33">
        <f t="shared" si="160"/>
        <v>51</v>
      </c>
      <c r="D4692" s="33" t="s">
        <v>1197</v>
      </c>
      <c r="E4692" s="33" t="s">
        <v>19300</v>
      </c>
      <c r="F4692" s="33" t="s">
        <v>19313</v>
      </c>
      <c r="G4692" s="33" t="str">
        <f t="shared" si="161"/>
        <v>강원진부면</v>
      </c>
      <c r="H4692" s="33" t="s">
        <v>12491</v>
      </c>
    </row>
    <row r="4693" spans="1:8">
      <c r="A4693" s="33" t="s">
        <v>19314</v>
      </c>
      <c r="B4693" s="34" t="b">
        <v>1</v>
      </c>
      <c r="C4693" s="33">
        <f t="shared" si="160"/>
        <v>51</v>
      </c>
      <c r="D4693" s="33" t="s">
        <v>1197</v>
      </c>
      <c r="E4693" s="33" t="s">
        <v>19300</v>
      </c>
      <c r="F4693" s="33" t="s">
        <v>19315</v>
      </c>
      <c r="G4693" s="33" t="str">
        <f t="shared" si="161"/>
        <v>강원대관령면</v>
      </c>
      <c r="H4693" s="33" t="s">
        <v>12491</v>
      </c>
    </row>
    <row r="4694" spans="1:8">
      <c r="A4694" s="33" t="s">
        <v>19316</v>
      </c>
      <c r="B4694" s="34" t="b">
        <v>1</v>
      </c>
      <c r="C4694" s="33">
        <f t="shared" si="160"/>
        <v>51</v>
      </c>
      <c r="D4694" s="33" t="s">
        <v>1197</v>
      </c>
      <c r="E4694" s="33" t="s">
        <v>19317</v>
      </c>
      <c r="F4694" s="33" t="s">
        <v>19318</v>
      </c>
      <c r="G4694" s="33" t="str">
        <f t="shared" si="161"/>
        <v>강원정선읍</v>
      </c>
      <c r="H4694" s="33" t="s">
        <v>12491</v>
      </c>
    </row>
    <row r="4695" spans="1:8">
      <c r="A4695" s="33" t="s">
        <v>19319</v>
      </c>
      <c r="B4695" s="34" t="b">
        <v>1</v>
      </c>
      <c r="C4695" s="33">
        <f t="shared" si="160"/>
        <v>51</v>
      </c>
      <c r="D4695" s="33" t="s">
        <v>1197</v>
      </c>
      <c r="E4695" s="33" t="s">
        <v>19317</v>
      </c>
      <c r="F4695" s="33" t="s">
        <v>19320</v>
      </c>
      <c r="G4695" s="33" t="str">
        <f t="shared" si="161"/>
        <v>강원고한읍</v>
      </c>
      <c r="H4695" s="33" t="s">
        <v>12491</v>
      </c>
    </row>
    <row r="4696" spans="1:8">
      <c r="A4696" s="33" t="s">
        <v>19321</v>
      </c>
      <c r="B4696" s="34" t="b">
        <v>1</v>
      </c>
      <c r="C4696" s="33">
        <f t="shared" si="160"/>
        <v>51</v>
      </c>
      <c r="D4696" s="33" t="s">
        <v>1197</v>
      </c>
      <c r="E4696" s="33" t="s">
        <v>19317</v>
      </c>
      <c r="F4696" s="33" t="s">
        <v>19322</v>
      </c>
      <c r="G4696" s="33" t="str">
        <f t="shared" si="161"/>
        <v>강원사북읍</v>
      </c>
      <c r="H4696" s="33" t="s">
        <v>12491</v>
      </c>
    </row>
    <row r="4697" spans="1:8">
      <c r="A4697" s="33" t="s">
        <v>19323</v>
      </c>
      <c r="B4697" s="34" t="b">
        <v>1</v>
      </c>
      <c r="C4697" s="33">
        <f t="shared" si="160"/>
        <v>51</v>
      </c>
      <c r="D4697" s="33" t="s">
        <v>1197</v>
      </c>
      <c r="E4697" s="33" t="s">
        <v>19317</v>
      </c>
      <c r="F4697" s="33" t="s">
        <v>19324</v>
      </c>
      <c r="G4697" s="33" t="str">
        <f t="shared" si="161"/>
        <v>강원신동읍</v>
      </c>
      <c r="H4697" s="33" t="s">
        <v>12491</v>
      </c>
    </row>
    <row r="4698" spans="1:8">
      <c r="A4698" s="33" t="s">
        <v>19325</v>
      </c>
      <c r="B4698" s="34" t="b">
        <v>1</v>
      </c>
      <c r="C4698" s="33">
        <f t="shared" si="160"/>
        <v>51</v>
      </c>
      <c r="D4698" s="33" t="s">
        <v>1197</v>
      </c>
      <c r="E4698" s="33" t="s">
        <v>19317</v>
      </c>
      <c r="F4698" s="33" t="s">
        <v>15035</v>
      </c>
      <c r="G4698" s="33" t="str">
        <f t="shared" si="161"/>
        <v>강원남면</v>
      </c>
      <c r="H4698" s="33" t="s">
        <v>12491</v>
      </c>
    </row>
    <row r="4699" spans="1:8">
      <c r="A4699" s="33" t="s">
        <v>19326</v>
      </c>
      <c r="B4699" s="34" t="b">
        <v>1</v>
      </c>
      <c r="C4699" s="33">
        <f t="shared" si="160"/>
        <v>51</v>
      </c>
      <c r="D4699" s="33" t="s">
        <v>1197</v>
      </c>
      <c r="E4699" s="33" t="s">
        <v>19317</v>
      </c>
      <c r="F4699" s="33" t="s">
        <v>16723</v>
      </c>
      <c r="G4699" s="33" t="str">
        <f t="shared" si="161"/>
        <v>강원북평면</v>
      </c>
      <c r="H4699" s="33" t="s">
        <v>12491</v>
      </c>
    </row>
    <row r="4700" spans="1:8">
      <c r="A4700" s="33" t="s">
        <v>19327</v>
      </c>
      <c r="B4700" s="34" t="b">
        <v>1</v>
      </c>
      <c r="C4700" s="33">
        <f t="shared" si="160"/>
        <v>51</v>
      </c>
      <c r="D4700" s="33" t="s">
        <v>1197</v>
      </c>
      <c r="E4700" s="33" t="s">
        <v>19317</v>
      </c>
      <c r="F4700" s="33" t="s">
        <v>19328</v>
      </c>
      <c r="G4700" s="33" t="str">
        <f t="shared" si="161"/>
        <v>강원임계면</v>
      </c>
      <c r="H4700" s="33" t="s">
        <v>12491</v>
      </c>
    </row>
    <row r="4701" spans="1:8">
      <c r="A4701" s="33" t="s">
        <v>19329</v>
      </c>
      <c r="B4701" s="34" t="b">
        <v>1</v>
      </c>
      <c r="C4701" s="33">
        <f t="shared" si="160"/>
        <v>51</v>
      </c>
      <c r="D4701" s="33" t="s">
        <v>1197</v>
      </c>
      <c r="E4701" s="33" t="s">
        <v>19317</v>
      </c>
      <c r="F4701" s="33" t="s">
        <v>19330</v>
      </c>
      <c r="G4701" s="33" t="str">
        <f t="shared" si="161"/>
        <v>강원화암면</v>
      </c>
      <c r="H4701" s="33" t="s">
        <v>12491</v>
      </c>
    </row>
    <row r="4702" spans="1:8">
      <c r="A4702" s="33" t="s">
        <v>19331</v>
      </c>
      <c r="B4702" s="34" t="b">
        <v>1</v>
      </c>
      <c r="C4702" s="33">
        <f t="shared" si="160"/>
        <v>51</v>
      </c>
      <c r="D4702" s="33" t="s">
        <v>1197</v>
      </c>
      <c r="E4702" s="33" t="s">
        <v>19317</v>
      </c>
      <c r="F4702" s="33" t="s">
        <v>19332</v>
      </c>
      <c r="G4702" s="33" t="str">
        <f t="shared" si="161"/>
        <v>강원여량면</v>
      </c>
      <c r="H4702" s="33" t="s">
        <v>12491</v>
      </c>
    </row>
    <row r="4703" spans="1:8">
      <c r="A4703" s="33" t="s">
        <v>19333</v>
      </c>
      <c r="B4703" s="34" t="b">
        <v>1</v>
      </c>
      <c r="C4703" s="33">
        <f t="shared" si="160"/>
        <v>51</v>
      </c>
      <c r="D4703" s="33" t="s">
        <v>1197</v>
      </c>
      <c r="E4703" s="33" t="s">
        <v>19334</v>
      </c>
      <c r="F4703" s="33" t="s">
        <v>19335</v>
      </c>
      <c r="G4703" s="33" t="str">
        <f t="shared" si="161"/>
        <v>강원철원읍</v>
      </c>
      <c r="H4703" s="33" t="s">
        <v>12491</v>
      </c>
    </row>
    <row r="4704" spans="1:8">
      <c r="A4704" s="33" t="s">
        <v>19336</v>
      </c>
      <c r="B4704" s="34" t="b">
        <v>1</v>
      </c>
      <c r="C4704" s="33">
        <f t="shared" si="160"/>
        <v>51</v>
      </c>
      <c r="D4704" s="33" t="s">
        <v>1197</v>
      </c>
      <c r="E4704" s="33" t="s">
        <v>19334</v>
      </c>
      <c r="F4704" s="33" t="s">
        <v>19337</v>
      </c>
      <c r="G4704" s="33" t="str">
        <f t="shared" si="161"/>
        <v>강원김화읍</v>
      </c>
      <c r="H4704" s="33" t="s">
        <v>12491</v>
      </c>
    </row>
    <row r="4705" spans="1:8">
      <c r="A4705" s="33" t="s">
        <v>19338</v>
      </c>
      <c r="B4705" s="34" t="b">
        <v>1</v>
      </c>
      <c r="C4705" s="33">
        <f t="shared" si="160"/>
        <v>51</v>
      </c>
      <c r="D4705" s="33" t="s">
        <v>1197</v>
      </c>
      <c r="E4705" s="33" t="s">
        <v>19334</v>
      </c>
      <c r="F4705" s="33" t="s">
        <v>19339</v>
      </c>
      <c r="G4705" s="33" t="str">
        <f t="shared" si="161"/>
        <v>강원갈말읍</v>
      </c>
      <c r="H4705" s="33" t="s">
        <v>12491</v>
      </c>
    </row>
    <row r="4706" spans="1:8">
      <c r="A4706" s="33" t="s">
        <v>19340</v>
      </c>
      <c r="B4706" s="34" t="b">
        <v>1</v>
      </c>
      <c r="C4706" s="33">
        <f t="shared" si="160"/>
        <v>51</v>
      </c>
      <c r="D4706" s="33" t="s">
        <v>1197</v>
      </c>
      <c r="E4706" s="33" t="s">
        <v>19334</v>
      </c>
      <c r="F4706" s="33" t="s">
        <v>19341</v>
      </c>
      <c r="G4706" s="33" t="str">
        <f t="shared" si="161"/>
        <v>강원동송읍</v>
      </c>
      <c r="H4706" s="33" t="s">
        <v>12491</v>
      </c>
    </row>
    <row r="4707" spans="1:8">
      <c r="A4707" s="33" t="s">
        <v>19342</v>
      </c>
      <c r="B4707" s="34" t="b">
        <v>1</v>
      </c>
      <c r="C4707" s="33">
        <f t="shared" si="160"/>
        <v>51</v>
      </c>
      <c r="D4707" s="33" t="s">
        <v>1197</v>
      </c>
      <c r="E4707" s="33" t="s">
        <v>19334</v>
      </c>
      <c r="F4707" s="33" t="s">
        <v>16062</v>
      </c>
      <c r="G4707" s="33" t="str">
        <f t="shared" si="161"/>
        <v>강원서면</v>
      </c>
      <c r="H4707" s="33" t="s">
        <v>12491</v>
      </c>
    </row>
    <row r="4708" spans="1:8">
      <c r="A4708" s="33" t="s">
        <v>19343</v>
      </c>
      <c r="B4708" s="34" t="b">
        <v>1</v>
      </c>
      <c r="C4708" s="33">
        <f t="shared" si="160"/>
        <v>51</v>
      </c>
      <c r="D4708" s="33" t="s">
        <v>1197</v>
      </c>
      <c r="E4708" s="33" t="s">
        <v>19334</v>
      </c>
      <c r="F4708" s="33" t="s">
        <v>17806</v>
      </c>
      <c r="G4708" s="33" t="str">
        <f t="shared" si="161"/>
        <v>강원근남면</v>
      </c>
      <c r="H4708" s="33" t="s">
        <v>12491</v>
      </c>
    </row>
    <row r="4709" spans="1:8">
      <c r="A4709" s="33" t="s">
        <v>19344</v>
      </c>
      <c r="B4709" s="34" t="b">
        <v>1</v>
      </c>
      <c r="C4709" s="33">
        <f t="shared" si="160"/>
        <v>51</v>
      </c>
      <c r="D4709" s="33" t="s">
        <v>1197</v>
      </c>
      <c r="E4709" s="33" t="s">
        <v>19334</v>
      </c>
      <c r="F4709" s="33" t="s">
        <v>19345</v>
      </c>
      <c r="G4709" s="33" t="str">
        <f t="shared" si="161"/>
        <v>강원근북면</v>
      </c>
      <c r="H4709" s="33" t="s">
        <v>12491</v>
      </c>
    </row>
    <row r="4710" spans="1:8">
      <c r="A4710" s="33" t="s">
        <v>19346</v>
      </c>
      <c r="B4710" s="34" t="b">
        <v>1</v>
      </c>
      <c r="C4710" s="33">
        <f t="shared" si="160"/>
        <v>51</v>
      </c>
      <c r="D4710" s="33" t="s">
        <v>1197</v>
      </c>
      <c r="E4710" s="33" t="s">
        <v>19334</v>
      </c>
      <c r="F4710" s="33" t="s">
        <v>19347</v>
      </c>
      <c r="G4710" s="33" t="str">
        <f t="shared" ref="G4710:G4741" si="162">D4710&amp;F4710</f>
        <v>강원근동면</v>
      </c>
      <c r="H4710" s="33" t="s">
        <v>12491</v>
      </c>
    </row>
    <row r="4711" spans="1:8">
      <c r="A4711" s="33" t="s">
        <v>19348</v>
      </c>
      <c r="B4711" s="34" t="b">
        <v>1</v>
      </c>
      <c r="C4711" s="33">
        <f t="shared" si="160"/>
        <v>51</v>
      </c>
      <c r="D4711" s="33" t="s">
        <v>1197</v>
      </c>
      <c r="E4711" s="33" t="s">
        <v>19334</v>
      </c>
      <c r="F4711" s="33" t="s">
        <v>18512</v>
      </c>
      <c r="G4711" s="33" t="str">
        <f t="shared" si="162"/>
        <v>강원원동면</v>
      </c>
      <c r="H4711" s="33" t="s">
        <v>12491</v>
      </c>
    </row>
    <row r="4712" spans="1:8">
      <c r="A4712" s="33" t="s">
        <v>19349</v>
      </c>
      <c r="B4712" s="34" t="b">
        <v>1</v>
      </c>
      <c r="C4712" s="33">
        <f t="shared" si="160"/>
        <v>51</v>
      </c>
      <c r="D4712" s="33" t="s">
        <v>1197</v>
      </c>
      <c r="E4712" s="33" t="s">
        <v>19334</v>
      </c>
      <c r="F4712" s="33" t="s">
        <v>15597</v>
      </c>
      <c r="G4712" s="33" t="str">
        <f t="shared" si="162"/>
        <v>강원원남면</v>
      </c>
      <c r="H4712" s="33" t="s">
        <v>12491</v>
      </c>
    </row>
    <row r="4713" spans="1:8">
      <c r="A4713" s="33" t="s">
        <v>19350</v>
      </c>
      <c r="B4713" s="34" t="b">
        <v>1</v>
      </c>
      <c r="C4713" s="33">
        <f t="shared" si="160"/>
        <v>51</v>
      </c>
      <c r="D4713" s="33" t="s">
        <v>1197</v>
      </c>
      <c r="E4713" s="33" t="s">
        <v>19334</v>
      </c>
      <c r="F4713" s="33" t="s">
        <v>19351</v>
      </c>
      <c r="G4713" s="33" t="str">
        <f t="shared" si="162"/>
        <v>강원임남면</v>
      </c>
      <c r="H4713" s="33" t="s">
        <v>12491</v>
      </c>
    </row>
    <row r="4714" spans="1:8">
      <c r="A4714" s="33" t="s">
        <v>19352</v>
      </c>
      <c r="B4714" s="34" t="b">
        <v>1</v>
      </c>
      <c r="C4714" s="33">
        <f t="shared" si="160"/>
        <v>51</v>
      </c>
      <c r="D4714" s="33" t="s">
        <v>1197</v>
      </c>
      <c r="E4714" s="33" t="s">
        <v>19353</v>
      </c>
      <c r="F4714" s="33" t="s">
        <v>19354</v>
      </c>
      <c r="G4714" s="33" t="str">
        <f t="shared" si="162"/>
        <v>강원화천읍</v>
      </c>
      <c r="H4714" s="33" t="s">
        <v>12491</v>
      </c>
    </row>
    <row r="4715" spans="1:8">
      <c r="A4715" s="33" t="s">
        <v>19355</v>
      </c>
      <c r="B4715" s="34" t="b">
        <v>1</v>
      </c>
      <c r="C4715" s="33">
        <f t="shared" si="160"/>
        <v>51</v>
      </c>
      <c r="D4715" s="33" t="s">
        <v>1197</v>
      </c>
      <c r="E4715" s="33" t="s">
        <v>19353</v>
      </c>
      <c r="F4715" s="33" t="s">
        <v>19356</v>
      </c>
      <c r="G4715" s="33" t="str">
        <f t="shared" si="162"/>
        <v>강원간동면</v>
      </c>
      <c r="H4715" s="33" t="s">
        <v>12491</v>
      </c>
    </row>
    <row r="4716" spans="1:8">
      <c r="A4716" s="33" t="s">
        <v>19357</v>
      </c>
      <c r="B4716" s="34" t="b">
        <v>1</v>
      </c>
      <c r="C4716" s="33">
        <f t="shared" si="160"/>
        <v>51</v>
      </c>
      <c r="D4716" s="33" t="s">
        <v>1197</v>
      </c>
      <c r="E4716" s="33" t="s">
        <v>19353</v>
      </c>
      <c r="F4716" s="33" t="s">
        <v>19358</v>
      </c>
      <c r="G4716" s="33" t="str">
        <f t="shared" si="162"/>
        <v>강원하남면</v>
      </c>
      <c r="H4716" s="33" t="s">
        <v>12491</v>
      </c>
    </row>
    <row r="4717" spans="1:8">
      <c r="A4717" s="33" t="s">
        <v>19359</v>
      </c>
      <c r="B4717" s="34" t="b">
        <v>1</v>
      </c>
      <c r="C4717" s="33">
        <f t="shared" si="160"/>
        <v>51</v>
      </c>
      <c r="D4717" s="33" t="s">
        <v>1197</v>
      </c>
      <c r="E4717" s="33" t="s">
        <v>19353</v>
      </c>
      <c r="F4717" s="33" t="s">
        <v>19360</v>
      </c>
      <c r="G4717" s="33" t="str">
        <f t="shared" si="162"/>
        <v>강원상서면</v>
      </c>
      <c r="H4717" s="33" t="s">
        <v>12491</v>
      </c>
    </row>
    <row r="4718" spans="1:8">
      <c r="A4718" s="33" t="s">
        <v>19361</v>
      </c>
      <c r="B4718" s="34" t="b">
        <v>1</v>
      </c>
      <c r="C4718" s="33">
        <f t="shared" si="160"/>
        <v>51</v>
      </c>
      <c r="D4718" s="33" t="s">
        <v>1197</v>
      </c>
      <c r="E4718" s="33" t="s">
        <v>19353</v>
      </c>
      <c r="F4718" s="33" t="s">
        <v>19362</v>
      </c>
      <c r="G4718" s="33" t="str">
        <f t="shared" si="162"/>
        <v>강원사내면</v>
      </c>
      <c r="H4718" s="33" t="s">
        <v>12491</v>
      </c>
    </row>
    <row r="4719" spans="1:8">
      <c r="A4719" s="33" t="s">
        <v>19363</v>
      </c>
      <c r="B4719" s="34" t="b">
        <v>1</v>
      </c>
      <c r="C4719" s="33">
        <f t="shared" si="160"/>
        <v>51</v>
      </c>
      <c r="D4719" s="33" t="s">
        <v>1197</v>
      </c>
      <c r="E4719" s="33" t="s">
        <v>19364</v>
      </c>
      <c r="F4719" s="33" t="s">
        <v>19365</v>
      </c>
      <c r="G4719" s="33" t="str">
        <f t="shared" si="162"/>
        <v>강원양구읍</v>
      </c>
      <c r="H4719" s="33" t="s">
        <v>12491</v>
      </c>
    </row>
    <row r="4720" spans="1:8">
      <c r="A4720" s="33" t="s">
        <v>19366</v>
      </c>
      <c r="B4720" s="34" t="b">
        <v>1</v>
      </c>
      <c r="C4720" s="33">
        <f t="shared" si="160"/>
        <v>51</v>
      </c>
      <c r="D4720" s="33" t="s">
        <v>1197</v>
      </c>
      <c r="E4720" s="33" t="s">
        <v>19364</v>
      </c>
      <c r="F4720" s="33" t="s">
        <v>19367</v>
      </c>
      <c r="G4720" s="33" t="str">
        <f t="shared" si="162"/>
        <v>강원국토정중앙면</v>
      </c>
      <c r="H4720" s="33" t="s">
        <v>12491</v>
      </c>
    </row>
    <row r="4721" spans="1:8">
      <c r="A4721" s="33" t="s">
        <v>19368</v>
      </c>
      <c r="B4721" s="34" t="b">
        <v>1</v>
      </c>
      <c r="C4721" s="33">
        <f t="shared" si="160"/>
        <v>51</v>
      </c>
      <c r="D4721" s="33" t="s">
        <v>1197</v>
      </c>
      <c r="E4721" s="33" t="s">
        <v>19364</v>
      </c>
      <c r="F4721" s="33" t="s">
        <v>15670</v>
      </c>
      <c r="G4721" s="33" t="str">
        <f t="shared" si="162"/>
        <v>강원동면</v>
      </c>
      <c r="H4721" s="33" t="s">
        <v>12491</v>
      </c>
    </row>
    <row r="4722" spans="1:8">
      <c r="A4722" s="33" t="s">
        <v>19369</v>
      </c>
      <c r="B4722" s="34" t="b">
        <v>1</v>
      </c>
      <c r="C4722" s="33">
        <f t="shared" si="160"/>
        <v>51</v>
      </c>
      <c r="D4722" s="33" t="s">
        <v>1197</v>
      </c>
      <c r="E4722" s="33" t="s">
        <v>19364</v>
      </c>
      <c r="F4722" s="33" t="s">
        <v>19370</v>
      </c>
      <c r="G4722" s="33" t="str">
        <f t="shared" si="162"/>
        <v>강원방산면</v>
      </c>
      <c r="H4722" s="33" t="s">
        <v>12491</v>
      </c>
    </row>
    <row r="4723" spans="1:8">
      <c r="A4723" s="33" t="s">
        <v>19371</v>
      </c>
      <c r="B4723" s="34" t="b">
        <v>1</v>
      </c>
      <c r="C4723" s="33">
        <f t="shared" si="160"/>
        <v>51</v>
      </c>
      <c r="D4723" s="33" t="s">
        <v>1197</v>
      </c>
      <c r="E4723" s="33" t="s">
        <v>19364</v>
      </c>
      <c r="F4723" s="33" t="s">
        <v>19372</v>
      </c>
      <c r="G4723" s="33" t="str">
        <f t="shared" si="162"/>
        <v>강원해안면</v>
      </c>
      <c r="H4723" s="33" t="s">
        <v>12491</v>
      </c>
    </row>
    <row r="4724" spans="1:8">
      <c r="A4724" s="33" t="s">
        <v>19373</v>
      </c>
      <c r="B4724" s="34" t="b">
        <v>1</v>
      </c>
      <c r="C4724" s="33">
        <f t="shared" si="160"/>
        <v>51</v>
      </c>
      <c r="D4724" s="33" t="s">
        <v>1197</v>
      </c>
      <c r="E4724" s="33" t="s">
        <v>19374</v>
      </c>
      <c r="F4724" s="33" t="s">
        <v>19375</v>
      </c>
      <c r="G4724" s="33" t="str">
        <f t="shared" si="162"/>
        <v>강원인제읍</v>
      </c>
      <c r="H4724" s="33" t="s">
        <v>12491</v>
      </c>
    </row>
    <row r="4725" spans="1:8">
      <c r="A4725" s="33" t="s">
        <v>19376</v>
      </c>
      <c r="B4725" s="34" t="b">
        <v>1</v>
      </c>
      <c r="C4725" s="33">
        <f t="shared" si="160"/>
        <v>51</v>
      </c>
      <c r="D4725" s="33" t="s">
        <v>1197</v>
      </c>
      <c r="E4725" s="33" t="s">
        <v>19374</v>
      </c>
      <c r="F4725" s="33" t="s">
        <v>15035</v>
      </c>
      <c r="G4725" s="33" t="str">
        <f t="shared" si="162"/>
        <v>강원남면</v>
      </c>
      <c r="H4725" s="33" t="s">
        <v>12491</v>
      </c>
    </row>
    <row r="4726" spans="1:8">
      <c r="A4726" s="33" t="s">
        <v>19377</v>
      </c>
      <c r="B4726" s="34" t="b">
        <v>1</v>
      </c>
      <c r="C4726" s="33">
        <f t="shared" si="160"/>
        <v>51</v>
      </c>
      <c r="D4726" s="33" t="s">
        <v>1197</v>
      </c>
      <c r="E4726" s="33" t="s">
        <v>19374</v>
      </c>
      <c r="F4726" s="33" t="s">
        <v>15167</v>
      </c>
      <c r="G4726" s="33" t="str">
        <f t="shared" si="162"/>
        <v>강원북면</v>
      </c>
      <c r="H4726" s="33" t="s">
        <v>12491</v>
      </c>
    </row>
    <row r="4727" spans="1:8">
      <c r="A4727" s="33" t="s">
        <v>19378</v>
      </c>
      <c r="B4727" s="34" t="b">
        <v>1</v>
      </c>
      <c r="C4727" s="33">
        <f t="shared" si="160"/>
        <v>51</v>
      </c>
      <c r="D4727" s="33" t="s">
        <v>1197</v>
      </c>
      <c r="E4727" s="33" t="s">
        <v>19374</v>
      </c>
      <c r="F4727" s="33" t="s">
        <v>19379</v>
      </c>
      <c r="G4727" s="33" t="str">
        <f t="shared" si="162"/>
        <v>강원기린면</v>
      </c>
      <c r="H4727" s="33" t="s">
        <v>12491</v>
      </c>
    </row>
    <row r="4728" spans="1:8">
      <c r="A4728" s="33" t="s">
        <v>19380</v>
      </c>
      <c r="B4728" s="34" t="b">
        <v>1</v>
      </c>
      <c r="C4728" s="33">
        <f t="shared" si="160"/>
        <v>51</v>
      </c>
      <c r="D4728" s="33" t="s">
        <v>1197</v>
      </c>
      <c r="E4728" s="33" t="s">
        <v>19374</v>
      </c>
      <c r="F4728" s="33" t="s">
        <v>19381</v>
      </c>
      <c r="G4728" s="33" t="str">
        <f t="shared" si="162"/>
        <v>강원서화면</v>
      </c>
      <c r="H4728" s="33" t="s">
        <v>12491</v>
      </c>
    </row>
    <row r="4729" spans="1:8">
      <c r="A4729" s="33" t="s">
        <v>19382</v>
      </c>
      <c r="B4729" s="34" t="b">
        <v>1</v>
      </c>
      <c r="C4729" s="33">
        <f t="shared" si="160"/>
        <v>51</v>
      </c>
      <c r="D4729" s="33" t="s">
        <v>1197</v>
      </c>
      <c r="E4729" s="33" t="s">
        <v>19374</v>
      </c>
      <c r="F4729" s="33" t="s">
        <v>18429</v>
      </c>
      <c r="G4729" s="33" t="str">
        <f t="shared" si="162"/>
        <v>강원상남면</v>
      </c>
      <c r="H4729" s="33" t="s">
        <v>12491</v>
      </c>
    </row>
    <row r="4730" spans="1:8">
      <c r="A4730" s="33" t="s">
        <v>19383</v>
      </c>
      <c r="B4730" s="34" t="b">
        <v>1</v>
      </c>
      <c r="C4730" s="33">
        <f t="shared" si="160"/>
        <v>51</v>
      </c>
      <c r="D4730" s="33" t="s">
        <v>1197</v>
      </c>
      <c r="E4730" s="33" t="s">
        <v>18590</v>
      </c>
      <c r="F4730" s="33" t="s">
        <v>19384</v>
      </c>
      <c r="G4730" s="33" t="str">
        <f t="shared" si="162"/>
        <v>강원간성읍</v>
      </c>
      <c r="H4730" s="33" t="s">
        <v>12491</v>
      </c>
    </row>
    <row r="4731" spans="1:8">
      <c r="A4731" s="33" t="s">
        <v>19385</v>
      </c>
      <c r="B4731" s="34" t="b">
        <v>1</v>
      </c>
      <c r="C4731" s="33">
        <f t="shared" si="160"/>
        <v>51</v>
      </c>
      <c r="D4731" s="33" t="s">
        <v>1197</v>
      </c>
      <c r="E4731" s="33" t="s">
        <v>18590</v>
      </c>
      <c r="F4731" s="33" t="s">
        <v>19386</v>
      </c>
      <c r="G4731" s="33" t="str">
        <f t="shared" si="162"/>
        <v>강원거진읍</v>
      </c>
      <c r="H4731" s="33" t="s">
        <v>12491</v>
      </c>
    </row>
    <row r="4732" spans="1:8">
      <c r="A4732" s="33" t="s">
        <v>19387</v>
      </c>
      <c r="B4732" s="34" t="b">
        <v>1</v>
      </c>
      <c r="C4732" s="33">
        <f t="shared" si="160"/>
        <v>51</v>
      </c>
      <c r="D4732" s="33" t="s">
        <v>1197</v>
      </c>
      <c r="E4732" s="33" t="s">
        <v>18590</v>
      </c>
      <c r="F4732" s="33" t="s">
        <v>19388</v>
      </c>
      <c r="G4732" s="33" t="str">
        <f t="shared" si="162"/>
        <v>강원현내면</v>
      </c>
      <c r="H4732" s="33" t="s">
        <v>12491</v>
      </c>
    </row>
    <row r="4733" spans="1:8">
      <c r="A4733" s="33" t="s">
        <v>19389</v>
      </c>
      <c r="B4733" s="34" t="b">
        <v>1</v>
      </c>
      <c r="C4733" s="33">
        <f t="shared" si="160"/>
        <v>51</v>
      </c>
      <c r="D4733" s="33" t="s">
        <v>1197</v>
      </c>
      <c r="E4733" s="33" t="s">
        <v>18590</v>
      </c>
      <c r="F4733" s="33" t="s">
        <v>19390</v>
      </c>
      <c r="G4733" s="33" t="str">
        <f t="shared" si="162"/>
        <v>강원죽왕면</v>
      </c>
      <c r="H4733" s="33" t="s">
        <v>12491</v>
      </c>
    </row>
    <row r="4734" spans="1:8">
      <c r="A4734" s="33" t="s">
        <v>19391</v>
      </c>
      <c r="B4734" s="34" t="b">
        <v>1</v>
      </c>
      <c r="C4734" s="33">
        <f t="shared" si="160"/>
        <v>51</v>
      </c>
      <c r="D4734" s="33" t="s">
        <v>1197</v>
      </c>
      <c r="E4734" s="33" t="s">
        <v>18590</v>
      </c>
      <c r="F4734" s="33" t="s">
        <v>19392</v>
      </c>
      <c r="G4734" s="33" t="str">
        <f t="shared" si="162"/>
        <v>강원토성면</v>
      </c>
      <c r="H4734" s="33" t="s">
        <v>12491</v>
      </c>
    </row>
    <row r="4735" spans="1:8">
      <c r="A4735" s="33" t="s">
        <v>19393</v>
      </c>
      <c r="B4735" s="34" t="b">
        <v>1</v>
      </c>
      <c r="C4735" s="33">
        <f t="shared" si="160"/>
        <v>51</v>
      </c>
      <c r="D4735" s="33" t="s">
        <v>1197</v>
      </c>
      <c r="E4735" s="33" t="s">
        <v>18590</v>
      </c>
      <c r="F4735" s="33" t="s">
        <v>14422</v>
      </c>
      <c r="G4735" s="33" t="str">
        <f t="shared" si="162"/>
        <v>강원수동면</v>
      </c>
      <c r="H4735" s="33" t="s">
        <v>12491</v>
      </c>
    </row>
    <row r="4736" spans="1:8">
      <c r="A4736" s="33" t="s">
        <v>19394</v>
      </c>
      <c r="B4736" s="34" t="b">
        <v>1</v>
      </c>
      <c r="C4736" s="33">
        <f t="shared" si="160"/>
        <v>51</v>
      </c>
      <c r="D4736" s="33" t="s">
        <v>1197</v>
      </c>
      <c r="E4736" s="33" t="s">
        <v>19395</v>
      </c>
      <c r="F4736" s="33" t="s">
        <v>19396</v>
      </c>
      <c r="G4736" s="33" t="str">
        <f t="shared" si="162"/>
        <v>강원양양읍</v>
      </c>
      <c r="H4736" s="33" t="s">
        <v>12491</v>
      </c>
    </row>
    <row r="4737" spans="1:8">
      <c r="A4737" s="33" t="s">
        <v>19397</v>
      </c>
      <c r="B4737" s="34" t="b">
        <v>1</v>
      </c>
      <c r="C4737" s="33">
        <f t="shared" si="160"/>
        <v>51</v>
      </c>
      <c r="D4737" s="33" t="s">
        <v>1197</v>
      </c>
      <c r="E4737" s="33" t="s">
        <v>19395</v>
      </c>
      <c r="F4737" s="33" t="s">
        <v>16062</v>
      </c>
      <c r="G4737" s="33" t="str">
        <f t="shared" si="162"/>
        <v>강원서면</v>
      </c>
      <c r="H4737" s="33" t="s">
        <v>12491</v>
      </c>
    </row>
    <row r="4738" spans="1:8">
      <c r="A4738" s="33" t="s">
        <v>19398</v>
      </c>
      <c r="B4738" s="34" t="b">
        <v>1</v>
      </c>
      <c r="C4738" s="33">
        <f t="shared" ref="C4738:C4801" si="163">_xlfn.XLOOKUP(D4738,I:I,J:J)</f>
        <v>51</v>
      </c>
      <c r="D4738" s="33" t="s">
        <v>1197</v>
      </c>
      <c r="E4738" s="33" t="s">
        <v>19395</v>
      </c>
      <c r="F4738" s="33" t="s">
        <v>19399</v>
      </c>
      <c r="G4738" s="33" t="str">
        <f t="shared" si="162"/>
        <v>강원손양면</v>
      </c>
      <c r="H4738" s="33" t="s">
        <v>12491</v>
      </c>
    </row>
    <row r="4739" spans="1:8">
      <c r="A4739" s="33" t="s">
        <v>19400</v>
      </c>
      <c r="B4739" s="34" t="b">
        <v>1</v>
      </c>
      <c r="C4739" s="33">
        <f t="shared" si="163"/>
        <v>51</v>
      </c>
      <c r="D4739" s="33" t="s">
        <v>1197</v>
      </c>
      <c r="E4739" s="33" t="s">
        <v>19395</v>
      </c>
      <c r="F4739" s="33" t="s">
        <v>19401</v>
      </c>
      <c r="G4739" s="33" t="str">
        <f t="shared" si="162"/>
        <v>강원현북면</v>
      </c>
      <c r="H4739" s="33" t="s">
        <v>12491</v>
      </c>
    </row>
    <row r="4740" spans="1:8">
      <c r="A4740" s="33" t="s">
        <v>19402</v>
      </c>
      <c r="B4740" s="34" t="b">
        <v>1</v>
      </c>
      <c r="C4740" s="33">
        <f t="shared" si="163"/>
        <v>51</v>
      </c>
      <c r="D4740" s="33" t="s">
        <v>1197</v>
      </c>
      <c r="E4740" s="33" t="s">
        <v>19395</v>
      </c>
      <c r="F4740" s="33" t="s">
        <v>19403</v>
      </c>
      <c r="G4740" s="33" t="str">
        <f t="shared" si="162"/>
        <v>강원현남면</v>
      </c>
      <c r="H4740" s="33" t="s">
        <v>12491</v>
      </c>
    </row>
    <row r="4741" spans="1:8">
      <c r="A4741" s="33" t="s">
        <v>19404</v>
      </c>
      <c r="B4741" s="34" t="b">
        <v>1</v>
      </c>
      <c r="C4741" s="33">
        <f t="shared" si="163"/>
        <v>51</v>
      </c>
      <c r="D4741" s="33" t="s">
        <v>1197</v>
      </c>
      <c r="E4741" s="33" t="s">
        <v>19395</v>
      </c>
      <c r="F4741" s="33" t="s">
        <v>19405</v>
      </c>
      <c r="G4741" s="33" t="str">
        <f t="shared" si="162"/>
        <v>강원강현면</v>
      </c>
      <c r="H4741" s="33" t="s">
        <v>12491</v>
      </c>
    </row>
    <row r="4742" spans="1:8">
      <c r="A4742" s="33" t="s">
        <v>19406</v>
      </c>
      <c r="B4742" s="34" t="b">
        <v>1</v>
      </c>
      <c r="C4742" s="33">
        <f t="shared" si="163"/>
        <v>32</v>
      </c>
      <c r="D4742" s="33" t="s">
        <v>1706</v>
      </c>
      <c r="E4742" s="33" t="s">
        <v>1707</v>
      </c>
      <c r="F4742" s="33" t="s">
        <v>11735</v>
      </c>
      <c r="G4742" s="33" t="str">
        <f t="shared" ref="G4742:G4766" si="164">D4742&amp;F4742</f>
        <v>전북중앙동1가</v>
      </c>
      <c r="H4742" s="33" t="s">
        <v>10781</v>
      </c>
    </row>
    <row r="4743" spans="1:8">
      <c r="A4743" s="33" t="s">
        <v>19407</v>
      </c>
      <c r="B4743" s="34" t="b">
        <v>1</v>
      </c>
      <c r="C4743" s="33">
        <f t="shared" si="163"/>
        <v>32</v>
      </c>
      <c r="D4743" s="33" t="s">
        <v>1706</v>
      </c>
      <c r="E4743" s="33" t="s">
        <v>1707</v>
      </c>
      <c r="F4743" s="33" t="s">
        <v>11737</v>
      </c>
      <c r="G4743" s="33" t="str">
        <f t="shared" si="164"/>
        <v>전북중앙동2가</v>
      </c>
      <c r="H4743" s="33" t="s">
        <v>10781</v>
      </c>
    </row>
    <row r="4744" spans="1:8">
      <c r="A4744" s="33" t="s">
        <v>19408</v>
      </c>
      <c r="B4744" s="34" t="b">
        <v>1</v>
      </c>
      <c r="C4744" s="33">
        <f t="shared" si="163"/>
        <v>32</v>
      </c>
      <c r="D4744" s="33" t="s">
        <v>1706</v>
      </c>
      <c r="E4744" s="33" t="s">
        <v>1707</v>
      </c>
      <c r="F4744" s="33" t="s">
        <v>11739</v>
      </c>
      <c r="G4744" s="33" t="str">
        <f t="shared" si="164"/>
        <v>전북중앙동3가</v>
      </c>
      <c r="H4744" s="33" t="s">
        <v>10781</v>
      </c>
    </row>
    <row r="4745" spans="1:8">
      <c r="A4745" s="33" t="s">
        <v>19409</v>
      </c>
      <c r="B4745" s="34" t="b">
        <v>1</v>
      </c>
      <c r="C4745" s="33">
        <f t="shared" si="163"/>
        <v>32</v>
      </c>
      <c r="D4745" s="33" t="s">
        <v>1706</v>
      </c>
      <c r="E4745" s="33" t="s">
        <v>1707</v>
      </c>
      <c r="F4745" s="33" t="s">
        <v>11741</v>
      </c>
      <c r="G4745" s="33" t="str">
        <f t="shared" si="164"/>
        <v>전북중앙동4가</v>
      </c>
      <c r="H4745" s="33" t="s">
        <v>10781</v>
      </c>
    </row>
    <row r="4746" spans="1:8">
      <c r="A4746" s="33" t="s">
        <v>19410</v>
      </c>
      <c r="B4746" s="34" t="b">
        <v>1</v>
      </c>
      <c r="C4746" s="33">
        <f t="shared" si="163"/>
        <v>32</v>
      </c>
      <c r="D4746" s="33" t="s">
        <v>1706</v>
      </c>
      <c r="E4746" s="33" t="s">
        <v>1707</v>
      </c>
      <c r="F4746" s="33" t="s">
        <v>19411</v>
      </c>
      <c r="G4746" s="33" t="str">
        <f t="shared" si="164"/>
        <v>전북경원동1가</v>
      </c>
      <c r="H4746" s="33" t="s">
        <v>10781</v>
      </c>
    </row>
    <row r="4747" spans="1:8">
      <c r="A4747" s="33" t="s">
        <v>19412</v>
      </c>
      <c r="B4747" s="34" t="b">
        <v>1</v>
      </c>
      <c r="C4747" s="33">
        <f t="shared" si="163"/>
        <v>32</v>
      </c>
      <c r="D4747" s="33" t="s">
        <v>1706</v>
      </c>
      <c r="E4747" s="33" t="s">
        <v>1707</v>
      </c>
      <c r="F4747" s="33" t="s">
        <v>19413</v>
      </c>
      <c r="G4747" s="33" t="str">
        <f t="shared" si="164"/>
        <v>전북경원동2가</v>
      </c>
      <c r="H4747" s="33" t="s">
        <v>10781</v>
      </c>
    </row>
    <row r="4748" spans="1:8">
      <c r="A4748" s="33" t="s">
        <v>19414</v>
      </c>
      <c r="B4748" s="34" t="b">
        <v>1</v>
      </c>
      <c r="C4748" s="33">
        <f t="shared" si="163"/>
        <v>32</v>
      </c>
      <c r="D4748" s="33" t="s">
        <v>1706</v>
      </c>
      <c r="E4748" s="33" t="s">
        <v>1707</v>
      </c>
      <c r="F4748" s="33" t="s">
        <v>19415</v>
      </c>
      <c r="G4748" s="33" t="str">
        <f t="shared" si="164"/>
        <v>전북경원동3가</v>
      </c>
      <c r="H4748" s="33" t="s">
        <v>10781</v>
      </c>
    </row>
    <row r="4749" spans="1:8">
      <c r="A4749" s="33" t="s">
        <v>19416</v>
      </c>
      <c r="B4749" s="34" t="b">
        <v>1</v>
      </c>
      <c r="C4749" s="33">
        <f t="shared" si="163"/>
        <v>32</v>
      </c>
      <c r="D4749" s="33" t="s">
        <v>1706</v>
      </c>
      <c r="E4749" s="33" t="s">
        <v>1707</v>
      </c>
      <c r="F4749" s="33" t="s">
        <v>19417</v>
      </c>
      <c r="G4749" s="33" t="str">
        <f t="shared" si="164"/>
        <v>전북풍남동1가</v>
      </c>
      <c r="H4749" s="33" t="s">
        <v>10781</v>
      </c>
    </row>
    <row r="4750" spans="1:8">
      <c r="A4750" s="33" t="s">
        <v>19418</v>
      </c>
      <c r="B4750" s="34" t="b">
        <v>1</v>
      </c>
      <c r="C4750" s="33">
        <f t="shared" si="163"/>
        <v>32</v>
      </c>
      <c r="D4750" s="33" t="s">
        <v>1706</v>
      </c>
      <c r="E4750" s="33" t="s">
        <v>1707</v>
      </c>
      <c r="F4750" s="33" t="s">
        <v>19419</v>
      </c>
      <c r="G4750" s="33" t="str">
        <f t="shared" si="164"/>
        <v>전북풍남동2가</v>
      </c>
      <c r="H4750" s="33" t="s">
        <v>10781</v>
      </c>
    </row>
    <row r="4751" spans="1:8">
      <c r="A4751" s="33" t="s">
        <v>19420</v>
      </c>
      <c r="B4751" s="34" t="b">
        <v>1</v>
      </c>
      <c r="C4751" s="33">
        <f t="shared" si="163"/>
        <v>32</v>
      </c>
      <c r="D4751" s="33" t="s">
        <v>1706</v>
      </c>
      <c r="E4751" s="33" t="s">
        <v>1707</v>
      </c>
      <c r="F4751" s="33" t="s">
        <v>19421</v>
      </c>
      <c r="G4751" s="33" t="str">
        <f t="shared" si="164"/>
        <v>전북풍남동3가</v>
      </c>
      <c r="H4751" s="33" t="s">
        <v>10781</v>
      </c>
    </row>
    <row r="4752" spans="1:8">
      <c r="A4752" s="33" t="s">
        <v>19422</v>
      </c>
      <c r="B4752" s="34" t="b">
        <v>1</v>
      </c>
      <c r="C4752" s="33">
        <f t="shared" si="163"/>
        <v>32</v>
      </c>
      <c r="D4752" s="33" t="s">
        <v>1706</v>
      </c>
      <c r="E4752" s="33" t="s">
        <v>1707</v>
      </c>
      <c r="F4752" s="33" t="s">
        <v>12136</v>
      </c>
      <c r="G4752" s="33" t="str">
        <f t="shared" si="164"/>
        <v>전북전동</v>
      </c>
      <c r="H4752" s="33" t="s">
        <v>10781</v>
      </c>
    </row>
    <row r="4753" spans="1:8">
      <c r="A4753" s="33" t="s">
        <v>19423</v>
      </c>
      <c r="B4753" s="34" t="b">
        <v>1</v>
      </c>
      <c r="C4753" s="33">
        <f t="shared" si="163"/>
        <v>32</v>
      </c>
      <c r="D4753" s="33" t="s">
        <v>1706</v>
      </c>
      <c r="E4753" s="33" t="s">
        <v>1707</v>
      </c>
      <c r="F4753" s="33" t="s">
        <v>19424</v>
      </c>
      <c r="G4753" s="33" t="str">
        <f t="shared" si="164"/>
        <v>전북전동3가</v>
      </c>
      <c r="H4753" s="33" t="s">
        <v>10781</v>
      </c>
    </row>
    <row r="4754" spans="1:8">
      <c r="A4754" s="33" t="s">
        <v>19425</v>
      </c>
      <c r="B4754" s="34" t="b">
        <v>1</v>
      </c>
      <c r="C4754" s="33">
        <f t="shared" si="163"/>
        <v>32</v>
      </c>
      <c r="D4754" s="33" t="s">
        <v>1706</v>
      </c>
      <c r="E4754" s="33" t="s">
        <v>1707</v>
      </c>
      <c r="F4754" s="33" t="s">
        <v>19426</v>
      </c>
      <c r="G4754" s="33" t="str">
        <f t="shared" si="164"/>
        <v>전북다가동1가</v>
      </c>
      <c r="H4754" s="33" t="s">
        <v>10781</v>
      </c>
    </row>
    <row r="4755" spans="1:8">
      <c r="A4755" s="33" t="s">
        <v>19427</v>
      </c>
      <c r="B4755" s="34" t="b">
        <v>1</v>
      </c>
      <c r="C4755" s="33">
        <f t="shared" si="163"/>
        <v>32</v>
      </c>
      <c r="D4755" s="33" t="s">
        <v>1706</v>
      </c>
      <c r="E4755" s="33" t="s">
        <v>1707</v>
      </c>
      <c r="F4755" s="33" t="s">
        <v>19428</v>
      </c>
      <c r="G4755" s="33" t="str">
        <f t="shared" si="164"/>
        <v>전북다가동2가</v>
      </c>
      <c r="H4755" s="33" t="s">
        <v>10781</v>
      </c>
    </row>
    <row r="4756" spans="1:8">
      <c r="A4756" s="33" t="s">
        <v>19429</v>
      </c>
      <c r="B4756" s="34" t="b">
        <v>1</v>
      </c>
      <c r="C4756" s="33">
        <f t="shared" si="163"/>
        <v>32</v>
      </c>
      <c r="D4756" s="33" t="s">
        <v>1706</v>
      </c>
      <c r="E4756" s="33" t="s">
        <v>1707</v>
      </c>
      <c r="F4756" s="33" t="s">
        <v>19430</v>
      </c>
      <c r="G4756" s="33" t="str">
        <f t="shared" si="164"/>
        <v>전북다가동3가</v>
      </c>
      <c r="H4756" s="33" t="s">
        <v>10781</v>
      </c>
    </row>
    <row r="4757" spans="1:8">
      <c r="A4757" s="33" t="s">
        <v>19431</v>
      </c>
      <c r="B4757" s="34" t="b">
        <v>1</v>
      </c>
      <c r="C4757" s="33">
        <f t="shared" si="163"/>
        <v>32</v>
      </c>
      <c r="D4757" s="33" t="s">
        <v>1706</v>
      </c>
      <c r="E4757" s="33" t="s">
        <v>1707</v>
      </c>
      <c r="F4757" s="33" t="s">
        <v>19432</v>
      </c>
      <c r="G4757" s="33" t="str">
        <f t="shared" si="164"/>
        <v>전북다가동4가</v>
      </c>
      <c r="H4757" s="33" t="s">
        <v>10781</v>
      </c>
    </row>
    <row r="4758" spans="1:8">
      <c r="A4758" s="33" t="s">
        <v>19433</v>
      </c>
      <c r="B4758" s="34" t="b">
        <v>1</v>
      </c>
      <c r="C4758" s="33">
        <f t="shared" si="163"/>
        <v>32</v>
      </c>
      <c r="D4758" s="33" t="s">
        <v>1706</v>
      </c>
      <c r="E4758" s="33" t="s">
        <v>1707</v>
      </c>
      <c r="F4758" s="33" t="s">
        <v>13516</v>
      </c>
      <c r="G4758" s="33" t="str">
        <f t="shared" si="164"/>
        <v>전북고사동</v>
      </c>
      <c r="H4758" s="33" t="s">
        <v>10781</v>
      </c>
    </row>
    <row r="4759" spans="1:8">
      <c r="A4759" s="33" t="s">
        <v>19434</v>
      </c>
      <c r="B4759" s="34" t="b">
        <v>1</v>
      </c>
      <c r="C4759" s="33">
        <f t="shared" si="163"/>
        <v>32</v>
      </c>
      <c r="D4759" s="33" t="s">
        <v>1706</v>
      </c>
      <c r="E4759" s="33" t="s">
        <v>1707</v>
      </c>
      <c r="F4759" s="33" t="s">
        <v>12148</v>
      </c>
      <c r="G4759" s="33" t="str">
        <f t="shared" si="164"/>
        <v>전북교동</v>
      </c>
      <c r="H4759" s="33" t="s">
        <v>10781</v>
      </c>
    </row>
    <row r="4760" spans="1:8">
      <c r="A4760" s="33" t="s">
        <v>19435</v>
      </c>
      <c r="B4760" s="34" t="b">
        <v>1</v>
      </c>
      <c r="C4760" s="33">
        <f t="shared" si="163"/>
        <v>32</v>
      </c>
      <c r="D4760" s="33" t="s">
        <v>1706</v>
      </c>
      <c r="E4760" s="33" t="s">
        <v>1707</v>
      </c>
      <c r="F4760" s="33" t="s">
        <v>13262</v>
      </c>
      <c r="G4760" s="33" t="str">
        <f t="shared" si="164"/>
        <v>전북태평동</v>
      </c>
      <c r="H4760" s="33" t="s">
        <v>10781</v>
      </c>
    </row>
    <row r="4761" spans="1:8">
      <c r="A4761" s="33" t="s">
        <v>19436</v>
      </c>
      <c r="B4761" s="34" t="b">
        <v>1</v>
      </c>
      <c r="C4761" s="33">
        <f t="shared" si="163"/>
        <v>32</v>
      </c>
      <c r="D4761" s="33" t="s">
        <v>1706</v>
      </c>
      <c r="E4761" s="33" t="s">
        <v>1707</v>
      </c>
      <c r="F4761" s="33" t="s">
        <v>19437</v>
      </c>
      <c r="G4761" s="33" t="str">
        <f t="shared" si="164"/>
        <v>전북중노송동</v>
      </c>
      <c r="H4761" s="33" t="s">
        <v>10781</v>
      </c>
    </row>
    <row r="4762" spans="1:8">
      <c r="A4762" s="33" t="s">
        <v>19438</v>
      </c>
      <c r="B4762" s="34" t="b">
        <v>1</v>
      </c>
      <c r="C4762" s="33">
        <f t="shared" si="163"/>
        <v>32</v>
      </c>
      <c r="D4762" s="33" t="s">
        <v>1706</v>
      </c>
      <c r="E4762" s="33" t="s">
        <v>1707</v>
      </c>
      <c r="F4762" s="33" t="s">
        <v>19439</v>
      </c>
      <c r="G4762" s="33" t="str">
        <f t="shared" si="164"/>
        <v>전북남노송동</v>
      </c>
      <c r="H4762" s="33" t="s">
        <v>10781</v>
      </c>
    </row>
    <row r="4763" spans="1:8">
      <c r="A4763" s="33" t="s">
        <v>19440</v>
      </c>
      <c r="B4763" s="34" t="b">
        <v>1</v>
      </c>
      <c r="C4763" s="33">
        <f t="shared" si="163"/>
        <v>32</v>
      </c>
      <c r="D4763" s="33" t="s">
        <v>1706</v>
      </c>
      <c r="E4763" s="33" t="s">
        <v>1707</v>
      </c>
      <c r="F4763" s="33" t="s">
        <v>19441</v>
      </c>
      <c r="G4763" s="33" t="str">
        <f t="shared" si="164"/>
        <v>전북동완산동</v>
      </c>
      <c r="H4763" s="33" t="s">
        <v>10781</v>
      </c>
    </row>
    <row r="4764" spans="1:8">
      <c r="A4764" s="33" t="s">
        <v>19442</v>
      </c>
      <c r="B4764" s="34" t="b">
        <v>1</v>
      </c>
      <c r="C4764" s="33">
        <f t="shared" si="163"/>
        <v>32</v>
      </c>
      <c r="D4764" s="33" t="s">
        <v>1706</v>
      </c>
      <c r="E4764" s="33" t="s">
        <v>1707</v>
      </c>
      <c r="F4764" s="33" t="s">
        <v>19443</v>
      </c>
      <c r="G4764" s="33" t="str">
        <f t="shared" si="164"/>
        <v>전북서완산동1가</v>
      </c>
      <c r="H4764" s="33" t="s">
        <v>10781</v>
      </c>
    </row>
    <row r="4765" spans="1:8">
      <c r="A4765" s="33" t="s">
        <v>19444</v>
      </c>
      <c r="B4765" s="34" t="b">
        <v>1</v>
      </c>
      <c r="C4765" s="33">
        <f t="shared" si="163"/>
        <v>32</v>
      </c>
      <c r="D4765" s="33" t="s">
        <v>1706</v>
      </c>
      <c r="E4765" s="33" t="s">
        <v>1707</v>
      </c>
      <c r="F4765" s="33" t="s">
        <v>19445</v>
      </c>
      <c r="G4765" s="33" t="str">
        <f t="shared" si="164"/>
        <v>전북서완산동2가</v>
      </c>
      <c r="H4765" s="33" t="s">
        <v>10781</v>
      </c>
    </row>
    <row r="4766" spans="1:8">
      <c r="A4766" s="33" t="s">
        <v>19446</v>
      </c>
      <c r="B4766" s="34" t="b">
        <v>1</v>
      </c>
      <c r="C4766" s="33">
        <f t="shared" si="163"/>
        <v>32</v>
      </c>
      <c r="D4766" s="33" t="s">
        <v>1706</v>
      </c>
      <c r="E4766" s="33" t="s">
        <v>1707</v>
      </c>
      <c r="F4766" s="33" t="s">
        <v>19447</v>
      </c>
      <c r="G4766" s="33" t="str">
        <f t="shared" si="164"/>
        <v>전북동서학동</v>
      </c>
      <c r="H4766" s="33" t="s">
        <v>10781</v>
      </c>
    </row>
    <row r="4767" spans="1:8">
      <c r="A4767" s="33" t="s">
        <v>19448</v>
      </c>
      <c r="B4767" s="34" t="b">
        <v>1</v>
      </c>
      <c r="C4767" s="33">
        <f t="shared" si="163"/>
        <v>32</v>
      </c>
      <c r="D4767" s="33" t="s">
        <v>1706</v>
      </c>
      <c r="E4767" s="33" t="s">
        <v>1707</v>
      </c>
      <c r="F4767" s="33" t="s">
        <v>19449</v>
      </c>
      <c r="G4767" s="33" t="str">
        <f t="shared" ref="G4767:G4828" si="165">D4767&amp;F4767</f>
        <v>전북서서학동</v>
      </c>
      <c r="H4767" s="33" t="s">
        <v>10781</v>
      </c>
    </row>
    <row r="4768" spans="1:8">
      <c r="A4768" s="33" t="s">
        <v>19450</v>
      </c>
      <c r="B4768" s="34" t="b">
        <v>1</v>
      </c>
      <c r="C4768" s="33">
        <f t="shared" si="163"/>
        <v>32</v>
      </c>
      <c r="D4768" s="33" t="s">
        <v>1706</v>
      </c>
      <c r="E4768" s="33" t="s">
        <v>1707</v>
      </c>
      <c r="F4768" s="33" t="s">
        <v>19451</v>
      </c>
      <c r="G4768" s="33" t="str">
        <f t="shared" si="165"/>
        <v>전북중화산동1가</v>
      </c>
      <c r="H4768" s="33" t="s">
        <v>10781</v>
      </c>
    </row>
    <row r="4769" spans="1:8">
      <c r="A4769" s="33" t="s">
        <v>19452</v>
      </c>
      <c r="B4769" s="34" t="b">
        <v>1</v>
      </c>
      <c r="C4769" s="33">
        <f t="shared" si="163"/>
        <v>32</v>
      </c>
      <c r="D4769" s="33" t="s">
        <v>1706</v>
      </c>
      <c r="E4769" s="33" t="s">
        <v>1707</v>
      </c>
      <c r="F4769" s="33" t="s">
        <v>19453</v>
      </c>
      <c r="G4769" s="33" t="str">
        <f t="shared" si="165"/>
        <v>전북중화산동2가</v>
      </c>
      <c r="H4769" s="33" t="s">
        <v>10781</v>
      </c>
    </row>
    <row r="4770" spans="1:8">
      <c r="A4770" s="33" t="s">
        <v>19454</v>
      </c>
      <c r="B4770" s="34" t="b">
        <v>1</v>
      </c>
      <c r="C4770" s="33">
        <f t="shared" si="163"/>
        <v>32</v>
      </c>
      <c r="D4770" s="33" t="s">
        <v>1706</v>
      </c>
      <c r="E4770" s="33" t="s">
        <v>1707</v>
      </c>
      <c r="F4770" s="33" t="s">
        <v>19455</v>
      </c>
      <c r="G4770" s="33" t="str">
        <f t="shared" si="165"/>
        <v>전북서신동</v>
      </c>
      <c r="H4770" s="33" t="s">
        <v>10781</v>
      </c>
    </row>
    <row r="4771" spans="1:8">
      <c r="A4771" s="33" t="s">
        <v>19456</v>
      </c>
      <c r="B4771" s="34" t="b">
        <v>1</v>
      </c>
      <c r="C4771" s="33">
        <f t="shared" si="163"/>
        <v>32</v>
      </c>
      <c r="D4771" s="33" t="s">
        <v>1706</v>
      </c>
      <c r="E4771" s="33" t="s">
        <v>1707</v>
      </c>
      <c r="F4771" s="33" t="s">
        <v>19457</v>
      </c>
      <c r="G4771" s="33" t="str">
        <f t="shared" si="165"/>
        <v>전북석구동</v>
      </c>
      <c r="H4771" s="33" t="s">
        <v>10781</v>
      </c>
    </row>
    <row r="4772" spans="1:8">
      <c r="A4772" s="33" t="s">
        <v>19458</v>
      </c>
      <c r="B4772" s="34" t="b">
        <v>1</v>
      </c>
      <c r="C4772" s="33">
        <f t="shared" si="163"/>
        <v>32</v>
      </c>
      <c r="D4772" s="33" t="s">
        <v>1706</v>
      </c>
      <c r="E4772" s="33" t="s">
        <v>1707</v>
      </c>
      <c r="F4772" s="33" t="s">
        <v>12744</v>
      </c>
      <c r="G4772" s="33" t="str">
        <f t="shared" si="165"/>
        <v>전북원당동</v>
      </c>
      <c r="H4772" s="33" t="s">
        <v>10781</v>
      </c>
    </row>
    <row r="4773" spans="1:8">
      <c r="A4773" s="33" t="s">
        <v>19459</v>
      </c>
      <c r="B4773" s="34" t="b">
        <v>1</v>
      </c>
      <c r="C4773" s="33">
        <f t="shared" si="163"/>
        <v>32</v>
      </c>
      <c r="D4773" s="33" t="s">
        <v>1706</v>
      </c>
      <c r="E4773" s="33" t="s">
        <v>1707</v>
      </c>
      <c r="F4773" s="33" t="s">
        <v>19460</v>
      </c>
      <c r="G4773" s="33" t="str">
        <f t="shared" si="165"/>
        <v>전북평화동1가</v>
      </c>
      <c r="H4773" s="33" t="s">
        <v>10781</v>
      </c>
    </row>
    <row r="4774" spans="1:8">
      <c r="A4774" s="33" t="s">
        <v>19461</v>
      </c>
      <c r="B4774" s="34" t="b">
        <v>1</v>
      </c>
      <c r="C4774" s="33">
        <f t="shared" si="163"/>
        <v>32</v>
      </c>
      <c r="D4774" s="33" t="s">
        <v>1706</v>
      </c>
      <c r="E4774" s="33" t="s">
        <v>1707</v>
      </c>
      <c r="F4774" s="33" t="s">
        <v>19462</v>
      </c>
      <c r="G4774" s="33" t="str">
        <f t="shared" si="165"/>
        <v>전북평화동2가</v>
      </c>
      <c r="H4774" s="33" t="s">
        <v>10781</v>
      </c>
    </row>
    <row r="4775" spans="1:8">
      <c r="A4775" s="33" t="s">
        <v>19463</v>
      </c>
      <c r="B4775" s="34" t="b">
        <v>1</v>
      </c>
      <c r="C4775" s="33">
        <f t="shared" si="163"/>
        <v>32</v>
      </c>
      <c r="D4775" s="33" t="s">
        <v>1706</v>
      </c>
      <c r="E4775" s="33" t="s">
        <v>1707</v>
      </c>
      <c r="F4775" s="33" t="s">
        <v>19464</v>
      </c>
      <c r="G4775" s="33" t="str">
        <f t="shared" si="165"/>
        <v>전북평화동3가</v>
      </c>
      <c r="H4775" s="33" t="s">
        <v>10781</v>
      </c>
    </row>
    <row r="4776" spans="1:8">
      <c r="A4776" s="33" t="s">
        <v>19465</v>
      </c>
      <c r="B4776" s="34" t="b">
        <v>1</v>
      </c>
      <c r="C4776" s="33">
        <f t="shared" si="163"/>
        <v>32</v>
      </c>
      <c r="D4776" s="33" t="s">
        <v>1706</v>
      </c>
      <c r="E4776" s="33" t="s">
        <v>1707</v>
      </c>
      <c r="F4776" s="33" t="s">
        <v>19466</v>
      </c>
      <c r="G4776" s="33" t="str">
        <f t="shared" si="165"/>
        <v>전북중인동</v>
      </c>
      <c r="H4776" s="33" t="s">
        <v>10781</v>
      </c>
    </row>
    <row r="4777" spans="1:8">
      <c r="A4777" s="33" t="s">
        <v>19467</v>
      </c>
      <c r="B4777" s="34" t="b">
        <v>1</v>
      </c>
      <c r="C4777" s="33">
        <f t="shared" si="163"/>
        <v>32</v>
      </c>
      <c r="D4777" s="33" t="s">
        <v>1706</v>
      </c>
      <c r="E4777" s="33" t="s">
        <v>1707</v>
      </c>
      <c r="F4777" s="33" t="s">
        <v>19468</v>
      </c>
      <c r="G4777" s="33" t="str">
        <f t="shared" si="165"/>
        <v>전북용복동</v>
      </c>
      <c r="H4777" s="33" t="s">
        <v>10781</v>
      </c>
    </row>
    <row r="4778" spans="1:8">
      <c r="A4778" s="33" t="s">
        <v>19469</v>
      </c>
      <c r="B4778" s="34" t="b">
        <v>1</v>
      </c>
      <c r="C4778" s="33">
        <f t="shared" si="163"/>
        <v>32</v>
      </c>
      <c r="D4778" s="33" t="s">
        <v>1706</v>
      </c>
      <c r="E4778" s="33" t="s">
        <v>1707</v>
      </c>
      <c r="F4778" s="33" t="s">
        <v>19470</v>
      </c>
      <c r="G4778" s="33" t="str">
        <f t="shared" si="165"/>
        <v>전북삼천동1가</v>
      </c>
      <c r="H4778" s="33" t="s">
        <v>10781</v>
      </c>
    </row>
    <row r="4779" spans="1:8">
      <c r="A4779" s="33" t="s">
        <v>19471</v>
      </c>
      <c r="B4779" s="34" t="b">
        <v>1</v>
      </c>
      <c r="C4779" s="33">
        <f t="shared" si="163"/>
        <v>32</v>
      </c>
      <c r="D4779" s="33" t="s">
        <v>1706</v>
      </c>
      <c r="E4779" s="33" t="s">
        <v>1707</v>
      </c>
      <c r="F4779" s="33" t="s">
        <v>19472</v>
      </c>
      <c r="G4779" s="33" t="str">
        <f t="shared" si="165"/>
        <v>전북삼천동2가</v>
      </c>
      <c r="H4779" s="33" t="s">
        <v>10781</v>
      </c>
    </row>
    <row r="4780" spans="1:8">
      <c r="A4780" s="33" t="s">
        <v>19473</v>
      </c>
      <c r="B4780" s="34" t="b">
        <v>1</v>
      </c>
      <c r="C4780" s="33">
        <f t="shared" si="163"/>
        <v>32</v>
      </c>
      <c r="D4780" s="33" t="s">
        <v>1706</v>
      </c>
      <c r="E4780" s="33" t="s">
        <v>1707</v>
      </c>
      <c r="F4780" s="33" t="s">
        <v>19474</v>
      </c>
      <c r="G4780" s="33" t="str">
        <f t="shared" si="165"/>
        <v>전북삼천동3가</v>
      </c>
      <c r="H4780" s="33" t="s">
        <v>10781</v>
      </c>
    </row>
    <row r="4781" spans="1:8">
      <c r="A4781" s="33" t="s">
        <v>19475</v>
      </c>
      <c r="B4781" s="34" t="b">
        <v>1</v>
      </c>
      <c r="C4781" s="33">
        <f t="shared" si="163"/>
        <v>32</v>
      </c>
      <c r="D4781" s="33" t="s">
        <v>1706</v>
      </c>
      <c r="E4781" s="33" t="s">
        <v>1707</v>
      </c>
      <c r="F4781" s="33" t="s">
        <v>19476</v>
      </c>
      <c r="G4781" s="33" t="str">
        <f t="shared" si="165"/>
        <v>전북효자동1가</v>
      </c>
      <c r="H4781" s="33" t="s">
        <v>10781</v>
      </c>
    </row>
    <row r="4782" spans="1:8">
      <c r="A4782" s="33" t="s">
        <v>19477</v>
      </c>
      <c r="B4782" s="34" t="b">
        <v>1</v>
      </c>
      <c r="C4782" s="33">
        <f t="shared" si="163"/>
        <v>32</v>
      </c>
      <c r="D4782" s="33" t="s">
        <v>1706</v>
      </c>
      <c r="E4782" s="33" t="s">
        <v>1707</v>
      </c>
      <c r="F4782" s="33" t="s">
        <v>19478</v>
      </c>
      <c r="G4782" s="33" t="str">
        <f t="shared" si="165"/>
        <v>전북효자동2가</v>
      </c>
      <c r="H4782" s="33" t="s">
        <v>10781</v>
      </c>
    </row>
    <row r="4783" spans="1:8">
      <c r="A4783" s="33" t="s">
        <v>19479</v>
      </c>
      <c r="B4783" s="34" t="b">
        <v>1</v>
      </c>
      <c r="C4783" s="33">
        <f t="shared" si="163"/>
        <v>32</v>
      </c>
      <c r="D4783" s="33" t="s">
        <v>1706</v>
      </c>
      <c r="E4783" s="33" t="s">
        <v>1707</v>
      </c>
      <c r="F4783" s="33" t="s">
        <v>19480</v>
      </c>
      <c r="G4783" s="33" t="str">
        <f t="shared" si="165"/>
        <v>전북효자동3가</v>
      </c>
      <c r="H4783" s="33" t="s">
        <v>10781</v>
      </c>
    </row>
    <row r="4784" spans="1:8">
      <c r="A4784" s="33" t="s">
        <v>19481</v>
      </c>
      <c r="B4784" s="34" t="b">
        <v>1</v>
      </c>
      <c r="C4784" s="33">
        <f t="shared" si="163"/>
        <v>32</v>
      </c>
      <c r="D4784" s="33" t="s">
        <v>1706</v>
      </c>
      <c r="E4784" s="33" t="s">
        <v>1707</v>
      </c>
      <c r="F4784" s="33" t="s">
        <v>13227</v>
      </c>
      <c r="G4784" s="33" t="str">
        <f t="shared" si="165"/>
        <v>전북대성동</v>
      </c>
      <c r="H4784" s="33" t="s">
        <v>10781</v>
      </c>
    </row>
    <row r="4785" spans="1:8">
      <c r="A4785" s="33" t="s">
        <v>19482</v>
      </c>
      <c r="B4785" s="34" t="b">
        <v>1</v>
      </c>
      <c r="C4785" s="33">
        <f t="shared" si="163"/>
        <v>32</v>
      </c>
      <c r="D4785" s="33" t="s">
        <v>1706</v>
      </c>
      <c r="E4785" s="33" t="s">
        <v>1707</v>
      </c>
      <c r="F4785" s="33" t="s">
        <v>19483</v>
      </c>
      <c r="G4785" s="33" t="str">
        <f t="shared" si="165"/>
        <v>전북색장동</v>
      </c>
      <c r="H4785" s="33" t="s">
        <v>10781</v>
      </c>
    </row>
    <row r="4786" spans="1:8">
      <c r="A4786" s="33" t="s">
        <v>19484</v>
      </c>
      <c r="B4786" s="34" t="b">
        <v>1</v>
      </c>
      <c r="C4786" s="33">
        <f t="shared" si="163"/>
        <v>32</v>
      </c>
      <c r="D4786" s="33" t="s">
        <v>1706</v>
      </c>
      <c r="E4786" s="33" t="s">
        <v>1707</v>
      </c>
      <c r="F4786" s="33" t="s">
        <v>19485</v>
      </c>
      <c r="G4786" s="33" t="str">
        <f t="shared" si="165"/>
        <v>전북상림동</v>
      </c>
      <c r="H4786" s="33" t="s">
        <v>10781</v>
      </c>
    </row>
    <row r="4787" spans="1:8">
      <c r="A4787" s="33" t="s">
        <v>19486</v>
      </c>
      <c r="B4787" s="34" t="b">
        <v>1</v>
      </c>
      <c r="C4787" s="33">
        <f t="shared" si="163"/>
        <v>32</v>
      </c>
      <c r="D4787" s="33" t="s">
        <v>1706</v>
      </c>
      <c r="E4787" s="33" t="s">
        <v>1707</v>
      </c>
      <c r="F4787" s="33" t="s">
        <v>19487</v>
      </c>
      <c r="G4787" s="33" t="str">
        <f t="shared" si="165"/>
        <v>전북서노송동</v>
      </c>
      <c r="H4787" s="33" t="s">
        <v>10781</v>
      </c>
    </row>
    <row r="4788" spans="1:8">
      <c r="A4788" s="33" t="s">
        <v>19488</v>
      </c>
      <c r="B4788" s="34" t="b">
        <v>1</v>
      </c>
      <c r="C4788" s="33">
        <f t="shared" si="163"/>
        <v>32</v>
      </c>
      <c r="D4788" s="33" t="s">
        <v>1706</v>
      </c>
      <c r="E4788" s="33" t="s">
        <v>1719</v>
      </c>
      <c r="F4788" s="33" t="s">
        <v>19489</v>
      </c>
      <c r="G4788" s="33" t="str">
        <f t="shared" si="165"/>
        <v>전북진북동</v>
      </c>
      <c r="H4788" s="33" t="s">
        <v>10781</v>
      </c>
    </row>
    <row r="4789" spans="1:8">
      <c r="A4789" s="33" t="s">
        <v>19490</v>
      </c>
      <c r="B4789" s="34" t="b">
        <v>1</v>
      </c>
      <c r="C4789" s="33">
        <f t="shared" si="163"/>
        <v>32</v>
      </c>
      <c r="D4789" s="33" t="s">
        <v>1706</v>
      </c>
      <c r="E4789" s="33" t="s">
        <v>1719</v>
      </c>
      <c r="F4789" s="33" t="s">
        <v>19491</v>
      </c>
      <c r="G4789" s="33" t="str">
        <f t="shared" si="165"/>
        <v>전북인후동1가</v>
      </c>
      <c r="H4789" s="33" t="s">
        <v>10781</v>
      </c>
    </row>
    <row r="4790" spans="1:8">
      <c r="A4790" s="33" t="s">
        <v>19492</v>
      </c>
      <c r="B4790" s="34" t="b">
        <v>1</v>
      </c>
      <c r="C4790" s="33">
        <f t="shared" si="163"/>
        <v>32</v>
      </c>
      <c r="D4790" s="33" t="s">
        <v>1706</v>
      </c>
      <c r="E4790" s="33" t="s">
        <v>1719</v>
      </c>
      <c r="F4790" s="33" t="s">
        <v>19493</v>
      </c>
      <c r="G4790" s="33" t="str">
        <f t="shared" si="165"/>
        <v>전북인후동2가</v>
      </c>
      <c r="H4790" s="33" t="s">
        <v>10781</v>
      </c>
    </row>
    <row r="4791" spans="1:8">
      <c r="A4791" s="33" t="s">
        <v>19494</v>
      </c>
      <c r="B4791" s="34" t="b">
        <v>1</v>
      </c>
      <c r="C4791" s="33">
        <f t="shared" si="163"/>
        <v>32</v>
      </c>
      <c r="D4791" s="33" t="s">
        <v>1706</v>
      </c>
      <c r="E4791" s="33" t="s">
        <v>1719</v>
      </c>
      <c r="F4791" s="33" t="s">
        <v>19495</v>
      </c>
      <c r="G4791" s="33" t="str">
        <f t="shared" si="165"/>
        <v>전북덕진동1가</v>
      </c>
      <c r="H4791" s="33" t="s">
        <v>10781</v>
      </c>
    </row>
    <row r="4792" spans="1:8">
      <c r="A4792" s="33" t="s">
        <v>19496</v>
      </c>
      <c r="B4792" s="34" t="b">
        <v>1</v>
      </c>
      <c r="C4792" s="33">
        <f t="shared" si="163"/>
        <v>32</v>
      </c>
      <c r="D4792" s="33" t="s">
        <v>1706</v>
      </c>
      <c r="E4792" s="33" t="s">
        <v>1719</v>
      </c>
      <c r="F4792" s="33" t="s">
        <v>19497</v>
      </c>
      <c r="G4792" s="33" t="str">
        <f t="shared" si="165"/>
        <v>전북덕진동2가</v>
      </c>
      <c r="H4792" s="33" t="s">
        <v>10781</v>
      </c>
    </row>
    <row r="4793" spans="1:8">
      <c r="A4793" s="33" t="s">
        <v>19498</v>
      </c>
      <c r="B4793" s="34" t="b">
        <v>1</v>
      </c>
      <c r="C4793" s="33">
        <f t="shared" si="163"/>
        <v>32</v>
      </c>
      <c r="D4793" s="33" t="s">
        <v>1706</v>
      </c>
      <c r="E4793" s="33" t="s">
        <v>1719</v>
      </c>
      <c r="F4793" s="33" t="s">
        <v>14434</v>
      </c>
      <c r="G4793" s="33" t="str">
        <f t="shared" si="165"/>
        <v>전북금암동</v>
      </c>
      <c r="H4793" s="33" t="s">
        <v>10781</v>
      </c>
    </row>
    <row r="4794" spans="1:8">
      <c r="A4794" s="33" t="s">
        <v>19499</v>
      </c>
      <c r="B4794" s="34" t="b">
        <v>1</v>
      </c>
      <c r="C4794" s="33">
        <f t="shared" si="163"/>
        <v>32</v>
      </c>
      <c r="D4794" s="33" t="s">
        <v>1706</v>
      </c>
      <c r="E4794" s="33" t="s">
        <v>1719</v>
      </c>
      <c r="F4794" s="33" t="s">
        <v>19500</v>
      </c>
      <c r="G4794" s="33" t="str">
        <f t="shared" si="165"/>
        <v>전북팔복동1가</v>
      </c>
      <c r="H4794" s="33" t="s">
        <v>10781</v>
      </c>
    </row>
    <row r="4795" spans="1:8">
      <c r="A4795" s="33" t="s">
        <v>19501</v>
      </c>
      <c r="B4795" s="34" t="b">
        <v>1</v>
      </c>
      <c r="C4795" s="33">
        <f t="shared" si="163"/>
        <v>32</v>
      </c>
      <c r="D4795" s="33" t="s">
        <v>1706</v>
      </c>
      <c r="E4795" s="33" t="s">
        <v>1719</v>
      </c>
      <c r="F4795" s="33" t="s">
        <v>19502</v>
      </c>
      <c r="G4795" s="33" t="str">
        <f t="shared" si="165"/>
        <v>전북팔복동2가</v>
      </c>
      <c r="H4795" s="33" t="s">
        <v>10781</v>
      </c>
    </row>
    <row r="4796" spans="1:8">
      <c r="A4796" s="33" t="s">
        <v>19503</v>
      </c>
      <c r="B4796" s="34" t="b">
        <v>1</v>
      </c>
      <c r="C4796" s="33">
        <f t="shared" si="163"/>
        <v>32</v>
      </c>
      <c r="D4796" s="33" t="s">
        <v>1706</v>
      </c>
      <c r="E4796" s="33" t="s">
        <v>1719</v>
      </c>
      <c r="F4796" s="33" t="s">
        <v>19504</v>
      </c>
      <c r="G4796" s="33" t="str">
        <f t="shared" si="165"/>
        <v>전북팔복동3가</v>
      </c>
      <c r="H4796" s="33" t="s">
        <v>10781</v>
      </c>
    </row>
    <row r="4797" spans="1:8">
      <c r="A4797" s="33" t="s">
        <v>19505</v>
      </c>
      <c r="B4797" s="34" t="b">
        <v>1</v>
      </c>
      <c r="C4797" s="33">
        <f t="shared" si="163"/>
        <v>32</v>
      </c>
      <c r="D4797" s="33" t="s">
        <v>1706</v>
      </c>
      <c r="E4797" s="33" t="s">
        <v>1719</v>
      </c>
      <c r="F4797" s="33" t="s">
        <v>13067</v>
      </c>
      <c r="G4797" s="33" t="str">
        <f t="shared" si="165"/>
        <v>전북산정동</v>
      </c>
      <c r="H4797" s="33" t="s">
        <v>10781</v>
      </c>
    </row>
    <row r="4798" spans="1:8">
      <c r="A4798" s="33" t="s">
        <v>19506</v>
      </c>
      <c r="B4798" s="34" t="b">
        <v>1</v>
      </c>
      <c r="C4798" s="33">
        <f t="shared" si="163"/>
        <v>32</v>
      </c>
      <c r="D4798" s="33" t="s">
        <v>1706</v>
      </c>
      <c r="E4798" s="33" t="s">
        <v>1719</v>
      </c>
      <c r="F4798" s="33" t="s">
        <v>19507</v>
      </c>
      <c r="G4798" s="33" t="str">
        <f t="shared" si="165"/>
        <v>전북금상동</v>
      </c>
      <c r="H4798" s="33" t="s">
        <v>10781</v>
      </c>
    </row>
    <row r="4799" spans="1:8">
      <c r="A4799" s="33" t="s">
        <v>19508</v>
      </c>
      <c r="B4799" s="34" t="b">
        <v>1</v>
      </c>
      <c r="C4799" s="33">
        <f t="shared" si="163"/>
        <v>32</v>
      </c>
      <c r="D4799" s="33" t="s">
        <v>1706</v>
      </c>
      <c r="E4799" s="33" t="s">
        <v>1719</v>
      </c>
      <c r="F4799" s="33" t="s">
        <v>19509</v>
      </c>
      <c r="G4799" s="33" t="str">
        <f t="shared" si="165"/>
        <v>전북우아동1가</v>
      </c>
      <c r="H4799" s="33" t="s">
        <v>10781</v>
      </c>
    </row>
    <row r="4800" spans="1:8">
      <c r="A4800" s="33" t="s">
        <v>19510</v>
      </c>
      <c r="B4800" s="34" t="b">
        <v>1</v>
      </c>
      <c r="C4800" s="33">
        <f t="shared" si="163"/>
        <v>32</v>
      </c>
      <c r="D4800" s="33" t="s">
        <v>1706</v>
      </c>
      <c r="E4800" s="33" t="s">
        <v>1719</v>
      </c>
      <c r="F4800" s="33" t="s">
        <v>19511</v>
      </c>
      <c r="G4800" s="33" t="str">
        <f t="shared" si="165"/>
        <v>전북우아동2가</v>
      </c>
      <c r="H4800" s="33" t="s">
        <v>10781</v>
      </c>
    </row>
    <row r="4801" spans="1:8">
      <c r="A4801" s="33" t="s">
        <v>19512</v>
      </c>
      <c r="B4801" s="34" t="b">
        <v>1</v>
      </c>
      <c r="C4801" s="33">
        <f t="shared" si="163"/>
        <v>32</v>
      </c>
      <c r="D4801" s="33" t="s">
        <v>1706</v>
      </c>
      <c r="E4801" s="33" t="s">
        <v>1719</v>
      </c>
      <c r="F4801" s="33" t="s">
        <v>19513</v>
      </c>
      <c r="G4801" s="33" t="str">
        <f t="shared" si="165"/>
        <v>전북우아동3가</v>
      </c>
      <c r="H4801" s="33" t="s">
        <v>10781</v>
      </c>
    </row>
    <row r="4802" spans="1:8">
      <c r="A4802" s="33" t="s">
        <v>19514</v>
      </c>
      <c r="B4802" s="34" t="b">
        <v>1</v>
      </c>
      <c r="C4802" s="33">
        <f t="shared" ref="C4802:C4865" si="166">_xlfn.XLOOKUP(D4802,I:I,J:J)</f>
        <v>32</v>
      </c>
      <c r="D4802" s="33" t="s">
        <v>1706</v>
      </c>
      <c r="E4802" s="33" t="s">
        <v>1719</v>
      </c>
      <c r="F4802" s="33" t="s">
        <v>19515</v>
      </c>
      <c r="G4802" s="33" t="str">
        <f t="shared" si="165"/>
        <v>전북호성동1가</v>
      </c>
      <c r="H4802" s="33" t="s">
        <v>10781</v>
      </c>
    </row>
    <row r="4803" spans="1:8">
      <c r="A4803" s="33" t="s">
        <v>19516</v>
      </c>
      <c r="B4803" s="34" t="b">
        <v>1</v>
      </c>
      <c r="C4803" s="33">
        <f t="shared" si="166"/>
        <v>32</v>
      </c>
      <c r="D4803" s="33" t="s">
        <v>1706</v>
      </c>
      <c r="E4803" s="33" t="s">
        <v>1719</v>
      </c>
      <c r="F4803" s="33" t="s">
        <v>19517</v>
      </c>
      <c r="G4803" s="33" t="str">
        <f t="shared" si="165"/>
        <v>전북호성동2가</v>
      </c>
      <c r="H4803" s="33" t="s">
        <v>10781</v>
      </c>
    </row>
    <row r="4804" spans="1:8">
      <c r="A4804" s="33" t="s">
        <v>19518</v>
      </c>
      <c r="B4804" s="34" t="b">
        <v>1</v>
      </c>
      <c r="C4804" s="33">
        <f t="shared" si="166"/>
        <v>32</v>
      </c>
      <c r="D4804" s="33" t="s">
        <v>1706</v>
      </c>
      <c r="E4804" s="33" t="s">
        <v>1719</v>
      </c>
      <c r="F4804" s="33" t="s">
        <v>19519</v>
      </c>
      <c r="G4804" s="33" t="str">
        <f t="shared" si="165"/>
        <v>전북호성동3가</v>
      </c>
      <c r="H4804" s="33" t="s">
        <v>10781</v>
      </c>
    </row>
    <row r="4805" spans="1:8">
      <c r="A4805" s="33" t="s">
        <v>19520</v>
      </c>
      <c r="B4805" s="34" t="b">
        <v>1</v>
      </c>
      <c r="C4805" s="33">
        <f t="shared" si="166"/>
        <v>32</v>
      </c>
      <c r="D4805" s="33" t="s">
        <v>1706</v>
      </c>
      <c r="E4805" s="33" t="s">
        <v>1719</v>
      </c>
      <c r="F4805" s="33" t="s">
        <v>19521</v>
      </c>
      <c r="G4805" s="33" t="str">
        <f t="shared" si="165"/>
        <v>전북전미동1가</v>
      </c>
      <c r="H4805" s="33" t="s">
        <v>10781</v>
      </c>
    </row>
    <row r="4806" spans="1:8">
      <c r="A4806" s="33" t="s">
        <v>19522</v>
      </c>
      <c r="B4806" s="34" t="b">
        <v>1</v>
      </c>
      <c r="C4806" s="33">
        <f t="shared" si="166"/>
        <v>32</v>
      </c>
      <c r="D4806" s="33" t="s">
        <v>1706</v>
      </c>
      <c r="E4806" s="33" t="s">
        <v>1719</v>
      </c>
      <c r="F4806" s="33" t="s">
        <v>19523</v>
      </c>
      <c r="G4806" s="33" t="str">
        <f t="shared" si="165"/>
        <v>전북전미동2가</v>
      </c>
      <c r="H4806" s="33" t="s">
        <v>10781</v>
      </c>
    </row>
    <row r="4807" spans="1:8">
      <c r="A4807" s="33" t="s">
        <v>19524</v>
      </c>
      <c r="B4807" s="34" t="b">
        <v>1</v>
      </c>
      <c r="C4807" s="33">
        <f t="shared" si="166"/>
        <v>32</v>
      </c>
      <c r="D4807" s="33" t="s">
        <v>1706</v>
      </c>
      <c r="E4807" s="33" t="s">
        <v>1719</v>
      </c>
      <c r="F4807" s="33" t="s">
        <v>19525</v>
      </c>
      <c r="G4807" s="33" t="str">
        <f t="shared" si="165"/>
        <v>전북송천동1가</v>
      </c>
      <c r="H4807" s="33" t="s">
        <v>10781</v>
      </c>
    </row>
    <row r="4808" spans="1:8">
      <c r="A4808" s="33" t="s">
        <v>19526</v>
      </c>
      <c r="B4808" s="34" t="b">
        <v>1</v>
      </c>
      <c r="C4808" s="33">
        <f t="shared" si="166"/>
        <v>32</v>
      </c>
      <c r="D4808" s="33" t="s">
        <v>1706</v>
      </c>
      <c r="E4808" s="33" t="s">
        <v>1719</v>
      </c>
      <c r="F4808" s="33" t="s">
        <v>19527</v>
      </c>
      <c r="G4808" s="33" t="str">
        <f t="shared" si="165"/>
        <v>전북송천동2가</v>
      </c>
      <c r="H4808" s="33" t="s">
        <v>10781</v>
      </c>
    </row>
    <row r="4809" spans="1:8">
      <c r="A4809" s="33" t="s">
        <v>19528</v>
      </c>
      <c r="B4809" s="34" t="b">
        <v>1</v>
      </c>
      <c r="C4809" s="33">
        <f t="shared" si="166"/>
        <v>32</v>
      </c>
      <c r="D4809" s="33" t="s">
        <v>1706</v>
      </c>
      <c r="E4809" s="33" t="s">
        <v>1719</v>
      </c>
      <c r="F4809" s="33" t="s">
        <v>14897</v>
      </c>
      <c r="G4809" s="33" t="str">
        <f t="shared" si="165"/>
        <v>전북반월동</v>
      </c>
      <c r="H4809" s="33" t="s">
        <v>10781</v>
      </c>
    </row>
    <row r="4810" spans="1:8">
      <c r="A4810" s="33" t="s">
        <v>19529</v>
      </c>
      <c r="B4810" s="34" t="b">
        <v>1</v>
      </c>
      <c r="C4810" s="33">
        <f t="shared" si="166"/>
        <v>32</v>
      </c>
      <c r="D4810" s="33" t="s">
        <v>1706</v>
      </c>
      <c r="E4810" s="33" t="s">
        <v>1719</v>
      </c>
      <c r="F4810" s="33" t="s">
        <v>12039</v>
      </c>
      <c r="G4810" s="33" t="str">
        <f t="shared" si="165"/>
        <v>전북화전동</v>
      </c>
      <c r="H4810" s="33" t="s">
        <v>10781</v>
      </c>
    </row>
    <row r="4811" spans="1:8">
      <c r="A4811" s="33" t="s">
        <v>19530</v>
      </c>
      <c r="B4811" s="34" t="b">
        <v>1</v>
      </c>
      <c r="C4811" s="33">
        <f t="shared" si="166"/>
        <v>32</v>
      </c>
      <c r="D4811" s="33" t="s">
        <v>1706</v>
      </c>
      <c r="E4811" s="33" t="s">
        <v>1719</v>
      </c>
      <c r="F4811" s="33" t="s">
        <v>15226</v>
      </c>
      <c r="G4811" s="33" t="str">
        <f t="shared" si="165"/>
        <v>전북용정동</v>
      </c>
      <c r="H4811" s="33" t="s">
        <v>10781</v>
      </c>
    </row>
    <row r="4812" spans="1:8">
      <c r="A4812" s="33" t="s">
        <v>19531</v>
      </c>
      <c r="B4812" s="34" t="b">
        <v>1</v>
      </c>
      <c r="C4812" s="33">
        <f t="shared" si="166"/>
        <v>32</v>
      </c>
      <c r="D4812" s="33" t="s">
        <v>1706</v>
      </c>
      <c r="E4812" s="33" t="s">
        <v>1719</v>
      </c>
      <c r="F4812" s="33" t="s">
        <v>19532</v>
      </c>
      <c r="G4812" s="33" t="str">
        <f t="shared" si="165"/>
        <v>전북성덕동</v>
      </c>
      <c r="H4812" s="33" t="s">
        <v>10781</v>
      </c>
    </row>
    <row r="4813" spans="1:8">
      <c r="A4813" s="33" t="s">
        <v>19533</v>
      </c>
      <c r="B4813" s="34" t="b">
        <v>1</v>
      </c>
      <c r="C4813" s="33">
        <f t="shared" si="166"/>
        <v>32</v>
      </c>
      <c r="D4813" s="33" t="s">
        <v>1706</v>
      </c>
      <c r="E4813" s="33" t="s">
        <v>1719</v>
      </c>
      <c r="F4813" s="33" t="s">
        <v>13160</v>
      </c>
      <c r="G4813" s="33" t="str">
        <f t="shared" si="165"/>
        <v>전북원동</v>
      </c>
      <c r="H4813" s="33" t="s">
        <v>10781</v>
      </c>
    </row>
    <row r="4814" spans="1:8">
      <c r="A4814" s="33" t="s">
        <v>19534</v>
      </c>
      <c r="B4814" s="34" t="b">
        <v>1</v>
      </c>
      <c r="C4814" s="33">
        <f t="shared" si="166"/>
        <v>32</v>
      </c>
      <c r="D4814" s="33" t="s">
        <v>1706</v>
      </c>
      <c r="E4814" s="33" t="s">
        <v>1719</v>
      </c>
      <c r="F4814" s="33" t="s">
        <v>19535</v>
      </c>
      <c r="G4814" s="33" t="str">
        <f t="shared" si="165"/>
        <v>전북고랑동</v>
      </c>
      <c r="H4814" s="33" t="s">
        <v>10781</v>
      </c>
    </row>
    <row r="4815" spans="1:8">
      <c r="A4815" s="33" t="s">
        <v>19536</v>
      </c>
      <c r="B4815" s="34" t="b">
        <v>1</v>
      </c>
      <c r="C4815" s="33">
        <f t="shared" si="166"/>
        <v>32</v>
      </c>
      <c r="D4815" s="33" t="s">
        <v>1706</v>
      </c>
      <c r="E4815" s="33" t="s">
        <v>1719</v>
      </c>
      <c r="F4815" s="33" t="s">
        <v>19537</v>
      </c>
      <c r="G4815" s="33" t="str">
        <f t="shared" si="165"/>
        <v>전북여의동</v>
      </c>
      <c r="H4815" s="33" t="s">
        <v>10781</v>
      </c>
    </row>
    <row r="4816" spans="1:8">
      <c r="A4816" s="33" t="s">
        <v>19538</v>
      </c>
      <c r="B4816" s="34" t="b">
        <v>1</v>
      </c>
      <c r="C4816" s="33">
        <f t="shared" si="166"/>
        <v>32</v>
      </c>
      <c r="D4816" s="33" t="s">
        <v>1706</v>
      </c>
      <c r="E4816" s="33" t="s">
        <v>1719</v>
      </c>
      <c r="F4816" s="33" t="s">
        <v>19539</v>
      </c>
      <c r="G4816" s="33" t="str">
        <f t="shared" si="165"/>
        <v>전북만성동</v>
      </c>
      <c r="H4816" s="33" t="s">
        <v>10781</v>
      </c>
    </row>
    <row r="4817" spans="1:8">
      <c r="A4817" s="33" t="s">
        <v>19540</v>
      </c>
      <c r="B4817" s="34" t="b">
        <v>1</v>
      </c>
      <c r="C4817" s="33">
        <f t="shared" si="166"/>
        <v>32</v>
      </c>
      <c r="D4817" s="33" t="s">
        <v>1706</v>
      </c>
      <c r="E4817" s="33" t="s">
        <v>1719</v>
      </c>
      <c r="F4817" s="33" t="s">
        <v>12440</v>
      </c>
      <c r="G4817" s="33" t="str">
        <f t="shared" si="165"/>
        <v>전북장동</v>
      </c>
      <c r="H4817" s="33" t="s">
        <v>10781</v>
      </c>
    </row>
    <row r="4818" spans="1:8">
      <c r="A4818" s="33" t="s">
        <v>19541</v>
      </c>
      <c r="B4818" s="34" t="b">
        <v>1</v>
      </c>
      <c r="C4818" s="33">
        <f t="shared" si="166"/>
        <v>32</v>
      </c>
      <c r="D4818" s="33" t="s">
        <v>1706</v>
      </c>
      <c r="E4818" s="33" t="s">
        <v>1719</v>
      </c>
      <c r="F4818" s="33" t="s">
        <v>19542</v>
      </c>
      <c r="G4818" s="33" t="str">
        <f t="shared" si="165"/>
        <v>전북팔복동4가</v>
      </c>
      <c r="H4818" s="33" t="s">
        <v>10781</v>
      </c>
    </row>
    <row r="4819" spans="1:8">
      <c r="A4819" s="33" t="s">
        <v>19543</v>
      </c>
      <c r="B4819" s="34" t="b">
        <v>1</v>
      </c>
      <c r="C4819" s="33">
        <f t="shared" si="166"/>
        <v>32</v>
      </c>
      <c r="D4819" s="33" t="s">
        <v>1706</v>
      </c>
      <c r="E4819" s="33" t="s">
        <v>1719</v>
      </c>
      <c r="F4819" s="33" t="s">
        <v>19544</v>
      </c>
      <c r="G4819" s="33" t="str">
        <f t="shared" si="165"/>
        <v>전북도도동</v>
      </c>
      <c r="H4819" s="33" t="s">
        <v>10781</v>
      </c>
    </row>
    <row r="4820" spans="1:8">
      <c r="A4820" s="33" t="s">
        <v>19545</v>
      </c>
      <c r="B4820" s="34" t="b">
        <v>1</v>
      </c>
      <c r="C4820" s="33">
        <f t="shared" si="166"/>
        <v>32</v>
      </c>
      <c r="D4820" s="33" t="s">
        <v>1706</v>
      </c>
      <c r="E4820" s="33" t="s">
        <v>1719</v>
      </c>
      <c r="F4820" s="33" t="s">
        <v>19546</v>
      </c>
      <c r="G4820" s="33" t="str">
        <f t="shared" si="165"/>
        <v>전북강흥동</v>
      </c>
      <c r="H4820" s="33" t="s">
        <v>10781</v>
      </c>
    </row>
    <row r="4821" spans="1:8">
      <c r="A4821" s="33" t="s">
        <v>19547</v>
      </c>
      <c r="B4821" s="34" t="b">
        <v>1</v>
      </c>
      <c r="C4821" s="33">
        <f t="shared" si="166"/>
        <v>32</v>
      </c>
      <c r="D4821" s="33" t="s">
        <v>1706</v>
      </c>
      <c r="E4821" s="33" t="s">
        <v>1719</v>
      </c>
      <c r="F4821" s="33" t="s">
        <v>13120</v>
      </c>
      <c r="G4821" s="33" t="str">
        <f t="shared" si="165"/>
        <v>전북도덕동</v>
      </c>
      <c r="H4821" s="33" t="s">
        <v>10781</v>
      </c>
    </row>
    <row r="4822" spans="1:8">
      <c r="A4822" s="33" t="s">
        <v>19548</v>
      </c>
      <c r="B4822" s="34" t="b">
        <v>1</v>
      </c>
      <c r="C4822" s="33">
        <f t="shared" si="166"/>
        <v>32</v>
      </c>
      <c r="D4822" s="33" t="s">
        <v>1706</v>
      </c>
      <c r="E4822" s="33" t="s">
        <v>1719</v>
      </c>
      <c r="F4822" s="33" t="s">
        <v>16365</v>
      </c>
      <c r="G4822" s="33" t="str">
        <f t="shared" si="165"/>
        <v>전북남정동</v>
      </c>
      <c r="H4822" s="33" t="s">
        <v>10781</v>
      </c>
    </row>
    <row r="4823" spans="1:8">
      <c r="A4823" s="33" t="s">
        <v>19549</v>
      </c>
      <c r="B4823" s="34" t="b">
        <v>1</v>
      </c>
      <c r="C4823" s="33">
        <f t="shared" si="166"/>
        <v>32</v>
      </c>
      <c r="D4823" s="33" t="s">
        <v>1706</v>
      </c>
      <c r="E4823" s="33" t="s">
        <v>1719</v>
      </c>
      <c r="F4823" s="33" t="s">
        <v>11485</v>
      </c>
      <c r="G4823" s="33" t="str">
        <f t="shared" si="165"/>
        <v>전북중동</v>
      </c>
      <c r="H4823" s="33" t="s">
        <v>10781</v>
      </c>
    </row>
    <row r="4824" spans="1:8">
      <c r="A4824" s="33" t="s">
        <v>19550</v>
      </c>
      <c r="B4824" s="34" t="b">
        <v>1</v>
      </c>
      <c r="C4824" s="33">
        <f t="shared" si="166"/>
        <v>32</v>
      </c>
      <c r="D4824" s="33" t="s">
        <v>1706</v>
      </c>
      <c r="E4824" s="33" t="s">
        <v>1719</v>
      </c>
      <c r="F4824" s="33" t="s">
        <v>19551</v>
      </c>
      <c r="G4824" s="33" t="str">
        <f t="shared" si="165"/>
        <v>전북여의동2가</v>
      </c>
      <c r="H4824" s="33" t="s">
        <v>10781</v>
      </c>
    </row>
    <row r="4825" spans="1:8">
      <c r="A4825" s="33" t="s">
        <v>19552</v>
      </c>
      <c r="B4825" s="34" t="b">
        <v>1</v>
      </c>
      <c r="C4825" s="33">
        <f t="shared" si="166"/>
        <v>32</v>
      </c>
      <c r="D4825" s="33" t="s">
        <v>1706</v>
      </c>
      <c r="E4825" s="33" t="s">
        <v>1725</v>
      </c>
      <c r="F4825" s="33" t="s">
        <v>19553</v>
      </c>
      <c r="G4825" s="33" t="str">
        <f t="shared" si="165"/>
        <v>전북해망동</v>
      </c>
      <c r="H4825" s="33" t="s">
        <v>10781</v>
      </c>
    </row>
    <row r="4826" spans="1:8">
      <c r="A4826" s="33" t="s">
        <v>19554</v>
      </c>
      <c r="B4826" s="34" t="b">
        <v>1</v>
      </c>
      <c r="C4826" s="33">
        <f t="shared" si="166"/>
        <v>32</v>
      </c>
      <c r="D4826" s="33" t="s">
        <v>1706</v>
      </c>
      <c r="E4826" s="33" t="s">
        <v>1725</v>
      </c>
      <c r="F4826" s="33" t="s">
        <v>13170</v>
      </c>
      <c r="G4826" s="33" t="str">
        <f t="shared" si="165"/>
        <v>전북신흥동</v>
      </c>
      <c r="H4826" s="33" t="s">
        <v>10781</v>
      </c>
    </row>
    <row r="4827" spans="1:8">
      <c r="A4827" s="33" t="s">
        <v>19555</v>
      </c>
      <c r="B4827" s="34" t="b">
        <v>1</v>
      </c>
      <c r="C4827" s="33">
        <f t="shared" si="166"/>
        <v>32</v>
      </c>
      <c r="D4827" s="33" t="s">
        <v>1706</v>
      </c>
      <c r="E4827" s="33" t="s">
        <v>1725</v>
      </c>
      <c r="F4827" s="33" t="s">
        <v>12819</v>
      </c>
      <c r="G4827" s="33" t="str">
        <f t="shared" si="165"/>
        <v>전북금동</v>
      </c>
      <c r="H4827" s="33" t="s">
        <v>10781</v>
      </c>
    </row>
    <row r="4828" spans="1:8">
      <c r="A4828" s="33" t="s">
        <v>19556</v>
      </c>
      <c r="B4828" s="34" t="b">
        <v>1</v>
      </c>
      <c r="C4828" s="33">
        <f t="shared" si="166"/>
        <v>32</v>
      </c>
      <c r="D4828" s="33" t="s">
        <v>1706</v>
      </c>
      <c r="E4828" s="33" t="s">
        <v>1725</v>
      </c>
      <c r="F4828" s="33" t="s">
        <v>19557</v>
      </c>
      <c r="G4828" s="33" t="str">
        <f t="shared" si="165"/>
        <v>전북월명동</v>
      </c>
      <c r="H4828" s="33" t="s">
        <v>10781</v>
      </c>
    </row>
    <row r="4829" spans="1:8">
      <c r="A4829" s="33" t="s">
        <v>19558</v>
      </c>
      <c r="B4829" s="34" t="b">
        <v>1</v>
      </c>
      <c r="C4829" s="33">
        <f t="shared" si="166"/>
        <v>32</v>
      </c>
      <c r="D4829" s="33" t="s">
        <v>1706</v>
      </c>
      <c r="E4829" s="33" t="s">
        <v>1725</v>
      </c>
      <c r="F4829" s="33" t="s">
        <v>11145</v>
      </c>
      <c r="G4829" s="33" t="str">
        <f t="shared" ref="G4829:G4892" si="167">D4829&amp;F4829</f>
        <v>전북신창동</v>
      </c>
      <c r="H4829" s="33" t="s">
        <v>10781</v>
      </c>
    </row>
    <row r="4830" spans="1:8">
      <c r="A4830" s="33" t="s">
        <v>19559</v>
      </c>
      <c r="B4830" s="34" t="b">
        <v>1</v>
      </c>
      <c r="C4830" s="33">
        <f t="shared" si="166"/>
        <v>32</v>
      </c>
      <c r="D4830" s="33" t="s">
        <v>1706</v>
      </c>
      <c r="E4830" s="33" t="s">
        <v>1725</v>
      </c>
      <c r="F4830" s="33" t="s">
        <v>13021</v>
      </c>
      <c r="G4830" s="33" t="str">
        <f t="shared" si="167"/>
        <v>전북오룡동</v>
      </c>
      <c r="H4830" s="33" t="s">
        <v>10781</v>
      </c>
    </row>
    <row r="4831" spans="1:8">
      <c r="A4831" s="33" t="s">
        <v>19560</v>
      </c>
      <c r="B4831" s="34" t="b">
        <v>1</v>
      </c>
      <c r="C4831" s="33">
        <f t="shared" si="166"/>
        <v>32</v>
      </c>
      <c r="D4831" s="33" t="s">
        <v>1706</v>
      </c>
      <c r="E4831" s="33" t="s">
        <v>1725</v>
      </c>
      <c r="F4831" s="33" t="s">
        <v>13987</v>
      </c>
      <c r="G4831" s="33" t="str">
        <f t="shared" si="167"/>
        <v>전북금광동</v>
      </c>
      <c r="H4831" s="33" t="s">
        <v>10781</v>
      </c>
    </row>
    <row r="4832" spans="1:8">
      <c r="A4832" s="33" t="s">
        <v>19561</v>
      </c>
      <c r="B4832" s="34" t="b">
        <v>1</v>
      </c>
      <c r="C4832" s="33">
        <f t="shared" si="166"/>
        <v>32</v>
      </c>
      <c r="D4832" s="33" t="s">
        <v>1706</v>
      </c>
      <c r="E4832" s="33" t="s">
        <v>1725</v>
      </c>
      <c r="F4832" s="33" t="s">
        <v>13924</v>
      </c>
      <c r="G4832" s="33" t="str">
        <f t="shared" si="167"/>
        <v>전북신풍동</v>
      </c>
      <c r="H4832" s="33" t="s">
        <v>10781</v>
      </c>
    </row>
    <row r="4833" spans="1:8">
      <c r="A4833" s="33" t="s">
        <v>19562</v>
      </c>
      <c r="B4833" s="34" t="b">
        <v>1</v>
      </c>
      <c r="C4833" s="33">
        <f t="shared" si="166"/>
        <v>32</v>
      </c>
      <c r="D4833" s="33" t="s">
        <v>1706</v>
      </c>
      <c r="E4833" s="33" t="s">
        <v>1725</v>
      </c>
      <c r="F4833" s="33" t="s">
        <v>19563</v>
      </c>
      <c r="G4833" s="33" t="str">
        <f t="shared" si="167"/>
        <v>전북송풍동</v>
      </c>
      <c r="H4833" s="33" t="s">
        <v>10781</v>
      </c>
    </row>
    <row r="4834" spans="1:8">
      <c r="A4834" s="33" t="s">
        <v>19564</v>
      </c>
      <c r="B4834" s="34" t="b">
        <v>1</v>
      </c>
      <c r="C4834" s="33">
        <f t="shared" si="166"/>
        <v>32</v>
      </c>
      <c r="D4834" s="33" t="s">
        <v>1706</v>
      </c>
      <c r="E4834" s="33" t="s">
        <v>1725</v>
      </c>
      <c r="F4834" s="33" t="s">
        <v>12142</v>
      </c>
      <c r="G4834" s="33" t="str">
        <f t="shared" si="167"/>
        <v>전북문화동</v>
      </c>
      <c r="H4834" s="33" t="s">
        <v>10781</v>
      </c>
    </row>
    <row r="4835" spans="1:8">
      <c r="A4835" s="33" t="s">
        <v>19565</v>
      </c>
      <c r="B4835" s="34" t="b">
        <v>1</v>
      </c>
      <c r="C4835" s="33">
        <f t="shared" si="166"/>
        <v>32</v>
      </c>
      <c r="D4835" s="33" t="s">
        <v>1706</v>
      </c>
      <c r="E4835" s="33" t="s">
        <v>1725</v>
      </c>
      <c r="F4835" s="33" t="s">
        <v>19566</v>
      </c>
      <c r="G4835" s="33" t="str">
        <f t="shared" si="167"/>
        <v>전북삼학동</v>
      </c>
      <c r="H4835" s="33" t="s">
        <v>10781</v>
      </c>
    </row>
    <row r="4836" spans="1:8">
      <c r="A4836" s="33" t="s">
        <v>19567</v>
      </c>
      <c r="B4836" s="34" t="b">
        <v>1</v>
      </c>
      <c r="C4836" s="33">
        <f t="shared" si="166"/>
        <v>32</v>
      </c>
      <c r="D4836" s="33" t="s">
        <v>1706</v>
      </c>
      <c r="E4836" s="33" t="s">
        <v>1725</v>
      </c>
      <c r="F4836" s="33" t="s">
        <v>19568</v>
      </c>
      <c r="G4836" s="33" t="str">
        <f t="shared" si="167"/>
        <v>전북선양동</v>
      </c>
      <c r="H4836" s="33" t="s">
        <v>10781</v>
      </c>
    </row>
    <row r="4837" spans="1:8">
      <c r="A4837" s="33" t="s">
        <v>19569</v>
      </c>
      <c r="B4837" s="34" t="b">
        <v>1</v>
      </c>
      <c r="C4837" s="33">
        <f t="shared" si="166"/>
        <v>32</v>
      </c>
      <c r="D4837" s="33" t="s">
        <v>1706</v>
      </c>
      <c r="E4837" s="33" t="s">
        <v>1725</v>
      </c>
      <c r="F4837" s="33" t="s">
        <v>19570</v>
      </c>
      <c r="G4837" s="33" t="str">
        <f t="shared" si="167"/>
        <v>전북둔율동</v>
      </c>
      <c r="H4837" s="33" t="s">
        <v>10781</v>
      </c>
    </row>
    <row r="4838" spans="1:8">
      <c r="A4838" s="33" t="s">
        <v>19571</v>
      </c>
      <c r="B4838" s="34" t="b">
        <v>1</v>
      </c>
      <c r="C4838" s="33">
        <f t="shared" si="166"/>
        <v>32</v>
      </c>
      <c r="D4838" s="33" t="s">
        <v>1706</v>
      </c>
      <c r="E4838" s="33" t="s">
        <v>1725</v>
      </c>
      <c r="F4838" s="33" t="s">
        <v>10793</v>
      </c>
      <c r="G4838" s="33" t="str">
        <f t="shared" si="167"/>
        <v>전북창성동</v>
      </c>
      <c r="H4838" s="33" t="s">
        <v>10781</v>
      </c>
    </row>
    <row r="4839" spans="1:8">
      <c r="A4839" s="33" t="s">
        <v>19572</v>
      </c>
      <c r="B4839" s="34" t="b">
        <v>1</v>
      </c>
      <c r="C4839" s="33">
        <f t="shared" si="166"/>
        <v>32</v>
      </c>
      <c r="D4839" s="33" t="s">
        <v>1706</v>
      </c>
      <c r="E4839" s="33" t="s">
        <v>1725</v>
      </c>
      <c r="F4839" s="33" t="s">
        <v>19573</v>
      </c>
      <c r="G4839" s="33" t="str">
        <f t="shared" si="167"/>
        <v>전북명산동</v>
      </c>
      <c r="H4839" s="33" t="s">
        <v>10781</v>
      </c>
    </row>
    <row r="4840" spans="1:8">
      <c r="A4840" s="33" t="s">
        <v>19574</v>
      </c>
      <c r="B4840" s="34" t="b">
        <v>1</v>
      </c>
      <c r="C4840" s="33">
        <f t="shared" si="166"/>
        <v>32</v>
      </c>
      <c r="D4840" s="33" t="s">
        <v>1706</v>
      </c>
      <c r="E4840" s="33" t="s">
        <v>1725</v>
      </c>
      <c r="F4840" s="33" t="s">
        <v>19575</v>
      </c>
      <c r="G4840" s="33" t="str">
        <f t="shared" si="167"/>
        <v>전북송창동</v>
      </c>
      <c r="H4840" s="33" t="s">
        <v>10781</v>
      </c>
    </row>
    <row r="4841" spans="1:8">
      <c r="A4841" s="33" t="s">
        <v>19576</v>
      </c>
      <c r="B4841" s="34" t="b">
        <v>1</v>
      </c>
      <c r="C4841" s="33">
        <f t="shared" si="166"/>
        <v>32</v>
      </c>
      <c r="D4841" s="33" t="s">
        <v>1706</v>
      </c>
      <c r="E4841" s="33" t="s">
        <v>1725</v>
      </c>
      <c r="F4841" s="33" t="s">
        <v>19577</v>
      </c>
      <c r="G4841" s="33" t="str">
        <f t="shared" si="167"/>
        <v>전북개복동</v>
      </c>
      <c r="H4841" s="33" t="s">
        <v>10781</v>
      </c>
    </row>
    <row r="4842" spans="1:8">
      <c r="A4842" s="33" t="s">
        <v>19578</v>
      </c>
      <c r="B4842" s="34" t="b">
        <v>1</v>
      </c>
      <c r="C4842" s="33">
        <f t="shared" si="166"/>
        <v>32</v>
      </c>
      <c r="D4842" s="33" t="s">
        <v>1706</v>
      </c>
      <c r="E4842" s="33" t="s">
        <v>1725</v>
      </c>
      <c r="F4842" s="33" t="s">
        <v>15432</v>
      </c>
      <c r="G4842" s="33" t="str">
        <f t="shared" si="167"/>
        <v>전북중앙로1가</v>
      </c>
      <c r="H4842" s="33" t="s">
        <v>10781</v>
      </c>
    </row>
    <row r="4843" spans="1:8">
      <c r="A4843" s="33" t="s">
        <v>19579</v>
      </c>
      <c r="B4843" s="34" t="b">
        <v>1</v>
      </c>
      <c r="C4843" s="33">
        <f t="shared" si="166"/>
        <v>32</v>
      </c>
      <c r="D4843" s="33" t="s">
        <v>1706</v>
      </c>
      <c r="E4843" s="33" t="s">
        <v>1725</v>
      </c>
      <c r="F4843" s="33" t="s">
        <v>13866</v>
      </c>
      <c r="G4843" s="33" t="str">
        <f t="shared" si="167"/>
        <v>전북영화동</v>
      </c>
      <c r="H4843" s="33" t="s">
        <v>10781</v>
      </c>
    </row>
    <row r="4844" spans="1:8">
      <c r="A4844" s="33" t="s">
        <v>19580</v>
      </c>
      <c r="B4844" s="34" t="b">
        <v>1</v>
      </c>
      <c r="C4844" s="33">
        <f t="shared" si="166"/>
        <v>32</v>
      </c>
      <c r="D4844" s="33" t="s">
        <v>1706</v>
      </c>
      <c r="E4844" s="33" t="s">
        <v>1725</v>
      </c>
      <c r="F4844" s="33" t="s">
        <v>19581</v>
      </c>
      <c r="G4844" s="33" t="str">
        <f t="shared" si="167"/>
        <v>전북장미동</v>
      </c>
      <c r="H4844" s="33" t="s">
        <v>10781</v>
      </c>
    </row>
    <row r="4845" spans="1:8">
      <c r="A4845" s="33" t="s">
        <v>19582</v>
      </c>
      <c r="B4845" s="34" t="b">
        <v>1</v>
      </c>
      <c r="C4845" s="33">
        <f t="shared" si="166"/>
        <v>32</v>
      </c>
      <c r="D4845" s="33" t="s">
        <v>1706</v>
      </c>
      <c r="E4845" s="33" t="s">
        <v>1725</v>
      </c>
      <c r="F4845" s="33" t="s">
        <v>15434</v>
      </c>
      <c r="G4845" s="33" t="str">
        <f t="shared" si="167"/>
        <v>전북중앙로2가</v>
      </c>
      <c r="H4845" s="33" t="s">
        <v>10781</v>
      </c>
    </row>
    <row r="4846" spans="1:8">
      <c r="A4846" s="33" t="s">
        <v>19583</v>
      </c>
      <c r="B4846" s="34" t="b">
        <v>1</v>
      </c>
      <c r="C4846" s="33">
        <f t="shared" si="166"/>
        <v>32</v>
      </c>
      <c r="D4846" s="33" t="s">
        <v>1706</v>
      </c>
      <c r="E4846" s="33" t="s">
        <v>1725</v>
      </c>
      <c r="F4846" s="33" t="s">
        <v>13913</v>
      </c>
      <c r="G4846" s="33" t="str">
        <f t="shared" si="167"/>
        <v>전북영동</v>
      </c>
      <c r="H4846" s="33" t="s">
        <v>10781</v>
      </c>
    </row>
    <row r="4847" spans="1:8">
      <c r="A4847" s="33" t="s">
        <v>19584</v>
      </c>
      <c r="B4847" s="34" t="b">
        <v>1</v>
      </c>
      <c r="C4847" s="33">
        <f t="shared" si="166"/>
        <v>32</v>
      </c>
      <c r="D4847" s="33" t="s">
        <v>1706</v>
      </c>
      <c r="E4847" s="33" t="s">
        <v>1725</v>
      </c>
      <c r="F4847" s="33" t="s">
        <v>10967</v>
      </c>
      <c r="G4847" s="33" t="str">
        <f t="shared" si="167"/>
        <v>전북신영동</v>
      </c>
      <c r="H4847" s="33" t="s">
        <v>10781</v>
      </c>
    </row>
    <row r="4848" spans="1:8">
      <c r="A4848" s="33" t="s">
        <v>19585</v>
      </c>
      <c r="B4848" s="34" t="b">
        <v>1</v>
      </c>
      <c r="C4848" s="33">
        <f t="shared" si="166"/>
        <v>32</v>
      </c>
      <c r="D4848" s="33" t="s">
        <v>1706</v>
      </c>
      <c r="E4848" s="33" t="s">
        <v>1725</v>
      </c>
      <c r="F4848" s="33" t="s">
        <v>15869</v>
      </c>
      <c r="G4848" s="33" t="str">
        <f t="shared" si="167"/>
        <v>전북죽성동</v>
      </c>
      <c r="H4848" s="33" t="s">
        <v>10781</v>
      </c>
    </row>
    <row r="4849" spans="1:8">
      <c r="A4849" s="33" t="s">
        <v>19586</v>
      </c>
      <c r="B4849" s="34" t="b">
        <v>1</v>
      </c>
      <c r="C4849" s="33">
        <f t="shared" si="166"/>
        <v>32</v>
      </c>
      <c r="D4849" s="33" t="s">
        <v>1706</v>
      </c>
      <c r="E4849" s="33" t="s">
        <v>1725</v>
      </c>
      <c r="F4849" s="33" t="s">
        <v>17097</v>
      </c>
      <c r="G4849" s="33" t="str">
        <f t="shared" si="167"/>
        <v>전북평화동</v>
      </c>
      <c r="H4849" s="33" t="s">
        <v>10781</v>
      </c>
    </row>
    <row r="4850" spans="1:8">
      <c r="A4850" s="33" t="s">
        <v>19587</v>
      </c>
      <c r="B4850" s="34" t="b">
        <v>1</v>
      </c>
      <c r="C4850" s="33">
        <f t="shared" si="166"/>
        <v>32</v>
      </c>
      <c r="D4850" s="33" t="s">
        <v>1706</v>
      </c>
      <c r="E4850" s="33" t="s">
        <v>1725</v>
      </c>
      <c r="F4850" s="33" t="s">
        <v>18905</v>
      </c>
      <c r="G4850" s="33" t="str">
        <f t="shared" si="167"/>
        <v>전북중앙로3가</v>
      </c>
      <c r="H4850" s="33" t="s">
        <v>10781</v>
      </c>
    </row>
    <row r="4851" spans="1:8">
      <c r="A4851" s="33" t="s">
        <v>19588</v>
      </c>
      <c r="B4851" s="34" t="b">
        <v>1</v>
      </c>
      <c r="C4851" s="33">
        <f t="shared" si="166"/>
        <v>32</v>
      </c>
      <c r="D4851" s="33" t="s">
        <v>1706</v>
      </c>
      <c r="E4851" s="33" t="s">
        <v>1725</v>
      </c>
      <c r="F4851" s="33" t="s">
        <v>12316</v>
      </c>
      <c r="G4851" s="33" t="str">
        <f t="shared" si="167"/>
        <v>전북대명동</v>
      </c>
      <c r="H4851" s="33" t="s">
        <v>10781</v>
      </c>
    </row>
    <row r="4852" spans="1:8">
      <c r="A4852" s="33" t="s">
        <v>19589</v>
      </c>
      <c r="B4852" s="34" t="b">
        <v>1</v>
      </c>
      <c r="C4852" s="33">
        <f t="shared" si="166"/>
        <v>32</v>
      </c>
      <c r="D4852" s="33" t="s">
        <v>1706</v>
      </c>
      <c r="E4852" s="33" t="s">
        <v>1725</v>
      </c>
      <c r="F4852" s="33" t="s">
        <v>18194</v>
      </c>
      <c r="G4852" s="33" t="str">
        <f t="shared" si="167"/>
        <v>전북장재동</v>
      </c>
      <c r="H4852" s="33" t="s">
        <v>10781</v>
      </c>
    </row>
    <row r="4853" spans="1:8">
      <c r="A4853" s="33" t="s">
        <v>19590</v>
      </c>
      <c r="B4853" s="34" t="b">
        <v>1</v>
      </c>
      <c r="C4853" s="33">
        <f t="shared" si="166"/>
        <v>32</v>
      </c>
      <c r="D4853" s="33" t="s">
        <v>1706</v>
      </c>
      <c r="E4853" s="33" t="s">
        <v>1725</v>
      </c>
      <c r="F4853" s="33" t="s">
        <v>19591</v>
      </c>
      <c r="G4853" s="33" t="str">
        <f t="shared" si="167"/>
        <v>전북미원동</v>
      </c>
      <c r="H4853" s="33" t="s">
        <v>10781</v>
      </c>
    </row>
    <row r="4854" spans="1:8">
      <c r="A4854" s="33" t="s">
        <v>19592</v>
      </c>
      <c r="B4854" s="34" t="b">
        <v>1</v>
      </c>
      <c r="C4854" s="33">
        <f t="shared" si="166"/>
        <v>32</v>
      </c>
      <c r="D4854" s="33" t="s">
        <v>1706</v>
      </c>
      <c r="E4854" s="33" t="s">
        <v>1725</v>
      </c>
      <c r="F4854" s="33" t="s">
        <v>11485</v>
      </c>
      <c r="G4854" s="33" t="str">
        <f t="shared" si="167"/>
        <v>전북중동</v>
      </c>
      <c r="H4854" s="33" t="s">
        <v>10781</v>
      </c>
    </row>
    <row r="4855" spans="1:8">
      <c r="A4855" s="33" t="s">
        <v>19593</v>
      </c>
      <c r="B4855" s="34" t="b">
        <v>1</v>
      </c>
      <c r="C4855" s="33">
        <f t="shared" si="166"/>
        <v>32</v>
      </c>
      <c r="D4855" s="33" t="s">
        <v>1706</v>
      </c>
      <c r="E4855" s="33" t="s">
        <v>1725</v>
      </c>
      <c r="F4855" s="33" t="s">
        <v>14434</v>
      </c>
      <c r="G4855" s="33" t="str">
        <f t="shared" si="167"/>
        <v>전북금암동</v>
      </c>
      <c r="H4855" s="33" t="s">
        <v>10781</v>
      </c>
    </row>
    <row r="4856" spans="1:8">
      <c r="A4856" s="33" t="s">
        <v>19594</v>
      </c>
      <c r="B4856" s="34" t="b">
        <v>1</v>
      </c>
      <c r="C4856" s="33">
        <f t="shared" si="166"/>
        <v>32</v>
      </c>
      <c r="D4856" s="33" t="s">
        <v>1706</v>
      </c>
      <c r="E4856" s="33" t="s">
        <v>1725</v>
      </c>
      <c r="F4856" s="33" t="s">
        <v>19595</v>
      </c>
      <c r="G4856" s="33" t="str">
        <f t="shared" si="167"/>
        <v>전북동흥남동</v>
      </c>
      <c r="H4856" s="33" t="s">
        <v>10781</v>
      </c>
    </row>
    <row r="4857" spans="1:8">
      <c r="A4857" s="33" t="s">
        <v>19596</v>
      </c>
      <c r="B4857" s="34" t="b">
        <v>1</v>
      </c>
      <c r="C4857" s="33">
        <f t="shared" si="166"/>
        <v>32</v>
      </c>
      <c r="D4857" s="33" t="s">
        <v>1706</v>
      </c>
      <c r="E4857" s="33" t="s">
        <v>1725</v>
      </c>
      <c r="F4857" s="33" t="s">
        <v>19597</v>
      </c>
      <c r="G4857" s="33" t="str">
        <f t="shared" si="167"/>
        <v>전북서흥남동</v>
      </c>
      <c r="H4857" s="33" t="s">
        <v>10781</v>
      </c>
    </row>
    <row r="4858" spans="1:8">
      <c r="A4858" s="33" t="s">
        <v>19598</v>
      </c>
      <c r="B4858" s="34" t="b">
        <v>1</v>
      </c>
      <c r="C4858" s="33">
        <f t="shared" si="166"/>
        <v>32</v>
      </c>
      <c r="D4858" s="33" t="s">
        <v>1706</v>
      </c>
      <c r="E4858" s="33" t="s">
        <v>1725</v>
      </c>
      <c r="F4858" s="33" t="s">
        <v>19599</v>
      </c>
      <c r="G4858" s="33" t="str">
        <f t="shared" si="167"/>
        <v>전북조촌동</v>
      </c>
      <c r="H4858" s="33" t="s">
        <v>10781</v>
      </c>
    </row>
    <row r="4859" spans="1:8">
      <c r="A4859" s="33" t="s">
        <v>19600</v>
      </c>
      <c r="B4859" s="34" t="b">
        <v>1</v>
      </c>
      <c r="C4859" s="33">
        <f t="shared" si="166"/>
        <v>32</v>
      </c>
      <c r="D4859" s="33" t="s">
        <v>1706</v>
      </c>
      <c r="E4859" s="33" t="s">
        <v>1725</v>
      </c>
      <c r="F4859" s="33" t="s">
        <v>19601</v>
      </c>
      <c r="G4859" s="33" t="str">
        <f t="shared" si="167"/>
        <v>전북경장동</v>
      </c>
      <c r="H4859" s="33" t="s">
        <v>10781</v>
      </c>
    </row>
    <row r="4860" spans="1:8">
      <c r="A4860" s="33" t="s">
        <v>19602</v>
      </c>
      <c r="B4860" s="34" t="b">
        <v>1</v>
      </c>
      <c r="C4860" s="33">
        <f t="shared" si="166"/>
        <v>32</v>
      </c>
      <c r="D4860" s="33" t="s">
        <v>1706</v>
      </c>
      <c r="E4860" s="33" t="s">
        <v>1725</v>
      </c>
      <c r="F4860" s="33" t="s">
        <v>19603</v>
      </c>
      <c r="G4860" s="33" t="str">
        <f t="shared" si="167"/>
        <v>전북경암동</v>
      </c>
      <c r="H4860" s="33" t="s">
        <v>10781</v>
      </c>
    </row>
    <row r="4861" spans="1:8">
      <c r="A4861" s="33" t="s">
        <v>19604</v>
      </c>
      <c r="B4861" s="34" t="b">
        <v>1</v>
      </c>
      <c r="C4861" s="33">
        <f t="shared" si="166"/>
        <v>32</v>
      </c>
      <c r="D4861" s="33" t="s">
        <v>1706</v>
      </c>
      <c r="E4861" s="33" t="s">
        <v>1725</v>
      </c>
      <c r="F4861" s="33" t="s">
        <v>12360</v>
      </c>
      <c r="G4861" s="33" t="str">
        <f t="shared" si="167"/>
        <v>전북구암동</v>
      </c>
      <c r="H4861" s="33" t="s">
        <v>10781</v>
      </c>
    </row>
    <row r="4862" spans="1:8">
      <c r="A4862" s="33" t="s">
        <v>19605</v>
      </c>
      <c r="B4862" s="34" t="b">
        <v>1</v>
      </c>
      <c r="C4862" s="33">
        <f t="shared" si="166"/>
        <v>32</v>
      </c>
      <c r="D4862" s="33" t="s">
        <v>1706</v>
      </c>
      <c r="E4862" s="33" t="s">
        <v>1725</v>
      </c>
      <c r="F4862" s="33" t="s">
        <v>19606</v>
      </c>
      <c r="G4862" s="33" t="str">
        <f t="shared" si="167"/>
        <v>전북내흥동</v>
      </c>
      <c r="H4862" s="33" t="s">
        <v>10781</v>
      </c>
    </row>
    <row r="4863" spans="1:8">
      <c r="A4863" s="33" t="s">
        <v>19607</v>
      </c>
      <c r="B4863" s="34" t="b">
        <v>1</v>
      </c>
      <c r="C4863" s="33">
        <f t="shared" si="166"/>
        <v>32</v>
      </c>
      <c r="D4863" s="33" t="s">
        <v>1706</v>
      </c>
      <c r="E4863" s="33" t="s">
        <v>1725</v>
      </c>
      <c r="F4863" s="33" t="s">
        <v>19608</v>
      </c>
      <c r="G4863" s="33" t="str">
        <f t="shared" si="167"/>
        <v>전북개정동</v>
      </c>
      <c r="H4863" s="33" t="s">
        <v>10781</v>
      </c>
    </row>
    <row r="4864" spans="1:8">
      <c r="A4864" s="33" t="s">
        <v>19609</v>
      </c>
      <c r="B4864" s="34" t="b">
        <v>1</v>
      </c>
      <c r="C4864" s="33">
        <f t="shared" si="166"/>
        <v>32</v>
      </c>
      <c r="D4864" s="33" t="s">
        <v>1706</v>
      </c>
      <c r="E4864" s="33" t="s">
        <v>1725</v>
      </c>
      <c r="F4864" s="33" t="s">
        <v>13268</v>
      </c>
      <c r="G4864" s="33" t="str">
        <f t="shared" si="167"/>
        <v>전북사정동</v>
      </c>
      <c r="H4864" s="33" t="s">
        <v>10781</v>
      </c>
    </row>
    <row r="4865" spans="1:8">
      <c r="A4865" s="33" t="s">
        <v>19610</v>
      </c>
      <c r="B4865" s="34" t="b">
        <v>1</v>
      </c>
      <c r="C4865" s="33">
        <f t="shared" si="166"/>
        <v>32</v>
      </c>
      <c r="D4865" s="33" t="s">
        <v>1706</v>
      </c>
      <c r="E4865" s="33" t="s">
        <v>1725</v>
      </c>
      <c r="F4865" s="33" t="s">
        <v>10843</v>
      </c>
      <c r="G4865" s="33" t="str">
        <f t="shared" si="167"/>
        <v>전북수송동</v>
      </c>
      <c r="H4865" s="33" t="s">
        <v>10781</v>
      </c>
    </row>
    <row r="4866" spans="1:8">
      <c r="A4866" s="33" t="s">
        <v>19611</v>
      </c>
      <c r="B4866" s="34" t="b">
        <v>1</v>
      </c>
      <c r="C4866" s="33">
        <f t="shared" ref="C4866:C4929" si="168">_xlfn.XLOOKUP(D4866,I:I,J:J)</f>
        <v>32</v>
      </c>
      <c r="D4866" s="33" t="s">
        <v>1706</v>
      </c>
      <c r="E4866" s="33" t="s">
        <v>1725</v>
      </c>
      <c r="F4866" s="33" t="s">
        <v>19612</v>
      </c>
      <c r="G4866" s="33" t="str">
        <f t="shared" si="167"/>
        <v>전북미장동</v>
      </c>
      <c r="H4866" s="33" t="s">
        <v>10781</v>
      </c>
    </row>
    <row r="4867" spans="1:8">
      <c r="A4867" s="33" t="s">
        <v>19613</v>
      </c>
      <c r="B4867" s="34" t="b">
        <v>1</v>
      </c>
      <c r="C4867" s="33">
        <f t="shared" si="168"/>
        <v>32</v>
      </c>
      <c r="D4867" s="33" t="s">
        <v>1706</v>
      </c>
      <c r="E4867" s="33" t="s">
        <v>1725</v>
      </c>
      <c r="F4867" s="33" t="s">
        <v>14641</v>
      </c>
      <c r="G4867" s="33" t="str">
        <f t="shared" si="167"/>
        <v>전북지곡동</v>
      </c>
      <c r="H4867" s="33" t="s">
        <v>10781</v>
      </c>
    </row>
    <row r="4868" spans="1:8">
      <c r="A4868" s="33" t="s">
        <v>19614</v>
      </c>
      <c r="B4868" s="34" t="b">
        <v>1</v>
      </c>
      <c r="C4868" s="33">
        <f t="shared" si="168"/>
        <v>32</v>
      </c>
      <c r="D4868" s="33" t="s">
        <v>1706</v>
      </c>
      <c r="E4868" s="33" t="s">
        <v>1725</v>
      </c>
      <c r="F4868" s="33" t="s">
        <v>19615</v>
      </c>
      <c r="G4868" s="33" t="str">
        <f t="shared" si="167"/>
        <v>전북나운동</v>
      </c>
      <c r="H4868" s="33" t="s">
        <v>10781</v>
      </c>
    </row>
    <row r="4869" spans="1:8">
      <c r="A4869" s="33" t="s">
        <v>19616</v>
      </c>
      <c r="B4869" s="34" t="b">
        <v>1</v>
      </c>
      <c r="C4869" s="33">
        <f t="shared" si="168"/>
        <v>32</v>
      </c>
      <c r="D4869" s="33" t="s">
        <v>1706</v>
      </c>
      <c r="E4869" s="33" t="s">
        <v>1725</v>
      </c>
      <c r="F4869" s="33" t="s">
        <v>19617</v>
      </c>
      <c r="G4869" s="33" t="str">
        <f t="shared" si="167"/>
        <v>전북미룡동</v>
      </c>
      <c r="H4869" s="33" t="s">
        <v>10781</v>
      </c>
    </row>
    <row r="4870" spans="1:8">
      <c r="A4870" s="33" t="s">
        <v>19618</v>
      </c>
      <c r="B4870" s="34" t="b">
        <v>1</v>
      </c>
      <c r="C4870" s="33">
        <f t="shared" si="168"/>
        <v>32</v>
      </c>
      <c r="D4870" s="33" t="s">
        <v>1706</v>
      </c>
      <c r="E4870" s="33" t="s">
        <v>1725</v>
      </c>
      <c r="F4870" s="33" t="s">
        <v>19619</v>
      </c>
      <c r="G4870" s="33" t="str">
        <f t="shared" si="167"/>
        <v>전북소룡동</v>
      </c>
      <c r="H4870" s="33" t="s">
        <v>10781</v>
      </c>
    </row>
    <row r="4871" spans="1:8">
      <c r="A4871" s="33" t="s">
        <v>19620</v>
      </c>
      <c r="B4871" s="34" t="b">
        <v>1</v>
      </c>
      <c r="C4871" s="33">
        <f t="shared" si="168"/>
        <v>32</v>
      </c>
      <c r="D4871" s="33" t="s">
        <v>1706</v>
      </c>
      <c r="E4871" s="33" t="s">
        <v>1725</v>
      </c>
      <c r="F4871" s="33" t="s">
        <v>19621</v>
      </c>
      <c r="G4871" s="33" t="str">
        <f t="shared" si="167"/>
        <v>전북오식도동</v>
      </c>
      <c r="H4871" s="33" t="s">
        <v>10781</v>
      </c>
    </row>
    <row r="4872" spans="1:8">
      <c r="A4872" s="33" t="s">
        <v>19622</v>
      </c>
      <c r="B4872" s="34" t="b">
        <v>1</v>
      </c>
      <c r="C4872" s="33">
        <f t="shared" si="168"/>
        <v>32</v>
      </c>
      <c r="D4872" s="33" t="s">
        <v>1706</v>
      </c>
      <c r="E4872" s="33" t="s">
        <v>1725</v>
      </c>
      <c r="F4872" s="33" t="s">
        <v>19623</v>
      </c>
      <c r="G4872" s="33" t="str">
        <f t="shared" si="167"/>
        <v>전북비응도동</v>
      </c>
      <c r="H4872" s="33" t="s">
        <v>10781</v>
      </c>
    </row>
    <row r="4873" spans="1:8">
      <c r="A4873" s="33" t="s">
        <v>19624</v>
      </c>
      <c r="B4873" s="34" t="b">
        <v>1</v>
      </c>
      <c r="C4873" s="33">
        <f t="shared" si="168"/>
        <v>32</v>
      </c>
      <c r="D4873" s="33" t="s">
        <v>1706</v>
      </c>
      <c r="E4873" s="33" t="s">
        <v>1725</v>
      </c>
      <c r="F4873" s="33" t="s">
        <v>15728</v>
      </c>
      <c r="G4873" s="33" t="str">
        <f t="shared" si="167"/>
        <v>전북신관동</v>
      </c>
      <c r="H4873" s="33" t="s">
        <v>10781</v>
      </c>
    </row>
    <row r="4874" spans="1:8">
      <c r="A4874" s="33" t="s">
        <v>19625</v>
      </c>
      <c r="B4874" s="34" t="b">
        <v>1</v>
      </c>
      <c r="C4874" s="33">
        <f t="shared" si="168"/>
        <v>32</v>
      </c>
      <c r="D4874" s="33" t="s">
        <v>1706</v>
      </c>
      <c r="E4874" s="33" t="s">
        <v>1725</v>
      </c>
      <c r="F4874" s="33" t="s">
        <v>19626</v>
      </c>
      <c r="G4874" s="33" t="str">
        <f t="shared" si="167"/>
        <v>전북개사동</v>
      </c>
      <c r="H4874" s="33" t="s">
        <v>10781</v>
      </c>
    </row>
    <row r="4875" spans="1:8">
      <c r="A4875" s="33" t="s">
        <v>19627</v>
      </c>
      <c r="B4875" s="34" t="b">
        <v>1</v>
      </c>
      <c r="C4875" s="33">
        <f t="shared" si="168"/>
        <v>32</v>
      </c>
      <c r="D4875" s="33" t="s">
        <v>1706</v>
      </c>
      <c r="E4875" s="33" t="s">
        <v>1725</v>
      </c>
      <c r="F4875" s="33" t="s">
        <v>15005</v>
      </c>
      <c r="G4875" s="33" t="str">
        <f t="shared" si="167"/>
        <v>전북산북동</v>
      </c>
      <c r="H4875" s="33" t="s">
        <v>10781</v>
      </c>
    </row>
    <row r="4876" spans="1:8">
      <c r="A4876" s="33" t="s">
        <v>19628</v>
      </c>
      <c r="B4876" s="34" t="b">
        <v>1</v>
      </c>
      <c r="C4876" s="33">
        <f t="shared" si="168"/>
        <v>32</v>
      </c>
      <c r="D4876" s="33" t="s">
        <v>1706</v>
      </c>
      <c r="E4876" s="33" t="s">
        <v>1725</v>
      </c>
      <c r="F4876" s="33" t="s">
        <v>19629</v>
      </c>
      <c r="G4876" s="33" t="str">
        <f t="shared" si="167"/>
        <v>전북내초동</v>
      </c>
      <c r="H4876" s="33" t="s">
        <v>10781</v>
      </c>
    </row>
    <row r="4877" spans="1:8">
      <c r="A4877" s="33" t="s">
        <v>19630</v>
      </c>
      <c r="B4877" s="34" t="b">
        <v>1</v>
      </c>
      <c r="C4877" s="33">
        <f t="shared" si="168"/>
        <v>32</v>
      </c>
      <c r="D4877" s="33" t="s">
        <v>1706</v>
      </c>
      <c r="E4877" s="33" t="s">
        <v>1725</v>
      </c>
      <c r="F4877" s="33" t="s">
        <v>19631</v>
      </c>
      <c r="G4877" s="33" t="str">
        <f t="shared" si="167"/>
        <v>전북옥구읍</v>
      </c>
      <c r="H4877" s="33" t="s">
        <v>10781</v>
      </c>
    </row>
    <row r="4878" spans="1:8">
      <c r="A4878" s="33" t="s">
        <v>19632</v>
      </c>
      <c r="B4878" s="34" t="b">
        <v>1</v>
      </c>
      <c r="C4878" s="33">
        <f t="shared" si="168"/>
        <v>32</v>
      </c>
      <c r="D4878" s="33" t="s">
        <v>1706</v>
      </c>
      <c r="E4878" s="33" t="s">
        <v>1725</v>
      </c>
      <c r="F4878" s="33" t="s">
        <v>15326</v>
      </c>
      <c r="G4878" s="33" t="str">
        <f t="shared" si="167"/>
        <v>전북옥산면</v>
      </c>
      <c r="H4878" s="33" t="s">
        <v>10781</v>
      </c>
    </row>
    <row r="4879" spans="1:8">
      <c r="A4879" s="33" t="s">
        <v>19633</v>
      </c>
      <c r="B4879" s="34" t="b">
        <v>1</v>
      </c>
      <c r="C4879" s="33">
        <f t="shared" si="168"/>
        <v>32</v>
      </c>
      <c r="D4879" s="33" t="s">
        <v>1706</v>
      </c>
      <c r="E4879" s="33" t="s">
        <v>1725</v>
      </c>
      <c r="F4879" s="33" t="s">
        <v>19634</v>
      </c>
      <c r="G4879" s="33" t="str">
        <f t="shared" si="167"/>
        <v>전북회현면</v>
      </c>
      <c r="H4879" s="33" t="s">
        <v>10781</v>
      </c>
    </row>
    <row r="4880" spans="1:8">
      <c r="A4880" s="33" t="s">
        <v>19635</v>
      </c>
      <c r="B4880" s="34" t="b">
        <v>1</v>
      </c>
      <c r="C4880" s="33">
        <f t="shared" si="168"/>
        <v>32</v>
      </c>
      <c r="D4880" s="33" t="s">
        <v>1706</v>
      </c>
      <c r="E4880" s="33" t="s">
        <v>1725</v>
      </c>
      <c r="F4880" s="33" t="s">
        <v>19636</v>
      </c>
      <c r="G4880" s="33" t="str">
        <f t="shared" si="167"/>
        <v>전북임피면</v>
      </c>
      <c r="H4880" s="33" t="s">
        <v>10781</v>
      </c>
    </row>
    <row r="4881" spans="1:8">
      <c r="A4881" s="33" t="s">
        <v>19637</v>
      </c>
      <c r="B4881" s="34" t="b">
        <v>1</v>
      </c>
      <c r="C4881" s="33">
        <f t="shared" si="168"/>
        <v>32</v>
      </c>
      <c r="D4881" s="33" t="s">
        <v>1706</v>
      </c>
      <c r="E4881" s="33" t="s">
        <v>1725</v>
      </c>
      <c r="F4881" s="33" t="s">
        <v>19638</v>
      </c>
      <c r="G4881" s="33" t="str">
        <f t="shared" si="167"/>
        <v>전북서수면</v>
      </c>
      <c r="H4881" s="33" t="s">
        <v>10781</v>
      </c>
    </row>
    <row r="4882" spans="1:8">
      <c r="A4882" s="33" t="s">
        <v>19639</v>
      </c>
      <c r="B4882" s="34" t="b">
        <v>1</v>
      </c>
      <c r="C4882" s="33">
        <f t="shared" si="168"/>
        <v>32</v>
      </c>
      <c r="D4882" s="33" t="s">
        <v>1706</v>
      </c>
      <c r="E4882" s="33" t="s">
        <v>1725</v>
      </c>
      <c r="F4882" s="33" t="s">
        <v>19640</v>
      </c>
      <c r="G4882" s="33" t="str">
        <f t="shared" si="167"/>
        <v>전북대야면</v>
      </c>
      <c r="H4882" s="33" t="s">
        <v>10781</v>
      </c>
    </row>
    <row r="4883" spans="1:8">
      <c r="A4883" s="33" t="s">
        <v>19641</v>
      </c>
      <c r="B4883" s="34" t="b">
        <v>1</v>
      </c>
      <c r="C4883" s="33">
        <f t="shared" si="168"/>
        <v>32</v>
      </c>
      <c r="D4883" s="33" t="s">
        <v>1706</v>
      </c>
      <c r="E4883" s="33" t="s">
        <v>1725</v>
      </c>
      <c r="F4883" s="33" t="s">
        <v>19642</v>
      </c>
      <c r="G4883" s="33" t="str">
        <f t="shared" si="167"/>
        <v>전북개정면</v>
      </c>
      <c r="H4883" s="33" t="s">
        <v>10781</v>
      </c>
    </row>
    <row r="4884" spans="1:8">
      <c r="A4884" s="33" t="s">
        <v>19643</v>
      </c>
      <c r="B4884" s="34" t="b">
        <v>1</v>
      </c>
      <c r="C4884" s="33">
        <f t="shared" si="168"/>
        <v>32</v>
      </c>
      <c r="D4884" s="33" t="s">
        <v>1706</v>
      </c>
      <c r="E4884" s="33" t="s">
        <v>1725</v>
      </c>
      <c r="F4884" s="33" t="s">
        <v>17714</v>
      </c>
      <c r="G4884" s="33" t="str">
        <f t="shared" si="167"/>
        <v>전북성산면</v>
      </c>
      <c r="H4884" s="33" t="s">
        <v>10781</v>
      </c>
    </row>
    <row r="4885" spans="1:8">
      <c r="A4885" s="33" t="s">
        <v>19644</v>
      </c>
      <c r="B4885" s="34" t="b">
        <v>1</v>
      </c>
      <c r="C4885" s="33">
        <f t="shared" si="168"/>
        <v>32</v>
      </c>
      <c r="D4885" s="33" t="s">
        <v>1706</v>
      </c>
      <c r="E4885" s="33" t="s">
        <v>1725</v>
      </c>
      <c r="F4885" s="33" t="s">
        <v>19645</v>
      </c>
      <c r="G4885" s="33" t="str">
        <f t="shared" si="167"/>
        <v>전북나포면</v>
      </c>
      <c r="H4885" s="33" t="s">
        <v>10781</v>
      </c>
    </row>
    <row r="4886" spans="1:8">
      <c r="A4886" s="33" t="s">
        <v>19646</v>
      </c>
      <c r="B4886" s="34" t="b">
        <v>1</v>
      </c>
      <c r="C4886" s="33">
        <f t="shared" si="168"/>
        <v>32</v>
      </c>
      <c r="D4886" s="33" t="s">
        <v>1706</v>
      </c>
      <c r="E4886" s="33" t="s">
        <v>1725</v>
      </c>
      <c r="F4886" s="33" t="s">
        <v>19647</v>
      </c>
      <c r="G4886" s="33" t="str">
        <f t="shared" si="167"/>
        <v>전북옥도면</v>
      </c>
      <c r="H4886" s="33" t="s">
        <v>10781</v>
      </c>
    </row>
    <row r="4887" spans="1:8">
      <c r="A4887" s="33" t="s">
        <v>19648</v>
      </c>
      <c r="B4887" s="34" t="b">
        <v>1</v>
      </c>
      <c r="C4887" s="33">
        <f t="shared" si="168"/>
        <v>32</v>
      </c>
      <c r="D4887" s="33" t="s">
        <v>1706</v>
      </c>
      <c r="E4887" s="33" t="s">
        <v>1725</v>
      </c>
      <c r="F4887" s="33" t="s">
        <v>19649</v>
      </c>
      <c r="G4887" s="33" t="str">
        <f t="shared" si="167"/>
        <v>전북옥서면</v>
      </c>
      <c r="H4887" s="33" t="s">
        <v>10781</v>
      </c>
    </row>
    <row r="4888" spans="1:8">
      <c r="A4888" s="33" t="s">
        <v>19650</v>
      </c>
      <c r="B4888" s="34" t="b">
        <v>1</v>
      </c>
      <c r="C4888" s="33">
        <f t="shared" si="168"/>
        <v>32</v>
      </c>
      <c r="D4888" s="33" t="s">
        <v>1706</v>
      </c>
      <c r="E4888" s="33" t="s">
        <v>2942</v>
      </c>
      <c r="F4888" s="33" t="s">
        <v>19651</v>
      </c>
      <c r="G4888" s="33" t="str">
        <f t="shared" si="167"/>
        <v>전북창인동1가</v>
      </c>
      <c r="H4888" s="33" t="s">
        <v>10781</v>
      </c>
    </row>
    <row r="4889" spans="1:8">
      <c r="A4889" s="33" t="s">
        <v>19652</v>
      </c>
      <c r="B4889" s="34" t="b">
        <v>1</v>
      </c>
      <c r="C4889" s="33">
        <f t="shared" si="168"/>
        <v>32</v>
      </c>
      <c r="D4889" s="33" t="s">
        <v>1706</v>
      </c>
      <c r="E4889" s="33" t="s">
        <v>2942</v>
      </c>
      <c r="F4889" s="33" t="s">
        <v>19653</v>
      </c>
      <c r="G4889" s="33" t="str">
        <f t="shared" si="167"/>
        <v>전북창인동2가</v>
      </c>
      <c r="H4889" s="33" t="s">
        <v>10781</v>
      </c>
    </row>
    <row r="4890" spans="1:8">
      <c r="A4890" s="33" t="s">
        <v>19654</v>
      </c>
      <c r="B4890" s="34" t="b">
        <v>1</v>
      </c>
      <c r="C4890" s="33">
        <f t="shared" si="168"/>
        <v>32</v>
      </c>
      <c r="D4890" s="33" t="s">
        <v>1706</v>
      </c>
      <c r="E4890" s="33" t="s">
        <v>2942</v>
      </c>
      <c r="F4890" s="33" t="s">
        <v>11735</v>
      </c>
      <c r="G4890" s="33" t="str">
        <f t="shared" si="167"/>
        <v>전북중앙동1가</v>
      </c>
      <c r="H4890" s="33" t="s">
        <v>10781</v>
      </c>
    </row>
    <row r="4891" spans="1:8">
      <c r="A4891" s="33" t="s">
        <v>19655</v>
      </c>
      <c r="B4891" s="34" t="b">
        <v>1</v>
      </c>
      <c r="C4891" s="33">
        <f t="shared" si="168"/>
        <v>32</v>
      </c>
      <c r="D4891" s="33" t="s">
        <v>1706</v>
      </c>
      <c r="E4891" s="33" t="s">
        <v>2942</v>
      </c>
      <c r="F4891" s="33" t="s">
        <v>11737</v>
      </c>
      <c r="G4891" s="33" t="str">
        <f t="shared" si="167"/>
        <v>전북중앙동2가</v>
      </c>
      <c r="H4891" s="33" t="s">
        <v>10781</v>
      </c>
    </row>
    <row r="4892" spans="1:8">
      <c r="A4892" s="33" t="s">
        <v>19656</v>
      </c>
      <c r="B4892" s="34" t="b">
        <v>1</v>
      </c>
      <c r="C4892" s="33">
        <f t="shared" si="168"/>
        <v>32</v>
      </c>
      <c r="D4892" s="33" t="s">
        <v>1706</v>
      </c>
      <c r="E4892" s="33" t="s">
        <v>2942</v>
      </c>
      <c r="F4892" s="33" t="s">
        <v>11739</v>
      </c>
      <c r="G4892" s="33" t="str">
        <f t="shared" si="167"/>
        <v>전북중앙동3가</v>
      </c>
      <c r="H4892" s="33" t="s">
        <v>10781</v>
      </c>
    </row>
    <row r="4893" spans="1:8">
      <c r="A4893" s="33" t="s">
        <v>19657</v>
      </c>
      <c r="B4893" s="34" t="b">
        <v>1</v>
      </c>
      <c r="C4893" s="33">
        <f t="shared" si="168"/>
        <v>32</v>
      </c>
      <c r="D4893" s="33" t="s">
        <v>1706</v>
      </c>
      <c r="E4893" s="33" t="s">
        <v>2942</v>
      </c>
      <c r="F4893" s="33" t="s">
        <v>17097</v>
      </c>
      <c r="G4893" s="33" t="str">
        <f t="shared" ref="G4893:G4956" si="169">D4893&amp;F4893</f>
        <v>전북평화동</v>
      </c>
      <c r="H4893" s="33" t="s">
        <v>10781</v>
      </c>
    </row>
    <row r="4894" spans="1:8">
      <c r="A4894" s="33" t="s">
        <v>19658</v>
      </c>
      <c r="B4894" s="34" t="b">
        <v>1</v>
      </c>
      <c r="C4894" s="33">
        <f t="shared" si="168"/>
        <v>32</v>
      </c>
      <c r="D4894" s="33" t="s">
        <v>1706</v>
      </c>
      <c r="E4894" s="33" t="s">
        <v>2942</v>
      </c>
      <c r="F4894" s="33" t="s">
        <v>12435</v>
      </c>
      <c r="G4894" s="33" t="str">
        <f t="shared" si="169"/>
        <v>전북갈산동</v>
      </c>
      <c r="H4894" s="33" t="s">
        <v>10781</v>
      </c>
    </row>
    <row r="4895" spans="1:8">
      <c r="A4895" s="33" t="s">
        <v>19659</v>
      </c>
      <c r="B4895" s="34" t="b">
        <v>1</v>
      </c>
      <c r="C4895" s="33">
        <f t="shared" si="168"/>
        <v>32</v>
      </c>
      <c r="D4895" s="33" t="s">
        <v>1706</v>
      </c>
      <c r="E4895" s="33" t="s">
        <v>2942</v>
      </c>
      <c r="F4895" s="33" t="s">
        <v>19660</v>
      </c>
      <c r="G4895" s="33" t="str">
        <f t="shared" si="169"/>
        <v>전북주현동</v>
      </c>
      <c r="H4895" s="33" t="s">
        <v>10781</v>
      </c>
    </row>
    <row r="4896" spans="1:8">
      <c r="A4896" s="33" t="s">
        <v>19661</v>
      </c>
      <c r="B4896" s="34" t="b">
        <v>1</v>
      </c>
      <c r="C4896" s="33">
        <f t="shared" si="168"/>
        <v>32</v>
      </c>
      <c r="D4896" s="33" t="s">
        <v>1706</v>
      </c>
      <c r="E4896" s="33" t="s">
        <v>2942</v>
      </c>
      <c r="F4896" s="33" t="s">
        <v>19662</v>
      </c>
      <c r="G4896" s="33" t="str">
        <f t="shared" si="169"/>
        <v>전북인화동1가</v>
      </c>
      <c r="H4896" s="33" t="s">
        <v>10781</v>
      </c>
    </row>
    <row r="4897" spans="1:8">
      <c r="A4897" s="33" t="s">
        <v>19663</v>
      </c>
      <c r="B4897" s="34" t="b">
        <v>1</v>
      </c>
      <c r="C4897" s="33">
        <f t="shared" si="168"/>
        <v>32</v>
      </c>
      <c r="D4897" s="33" t="s">
        <v>1706</v>
      </c>
      <c r="E4897" s="33" t="s">
        <v>2942</v>
      </c>
      <c r="F4897" s="33" t="s">
        <v>19664</v>
      </c>
      <c r="G4897" s="33" t="str">
        <f t="shared" si="169"/>
        <v>전북인화동2가</v>
      </c>
      <c r="H4897" s="33" t="s">
        <v>10781</v>
      </c>
    </row>
    <row r="4898" spans="1:8">
      <c r="A4898" s="33" t="s">
        <v>19665</v>
      </c>
      <c r="B4898" s="34" t="b">
        <v>1</v>
      </c>
      <c r="C4898" s="33">
        <f t="shared" si="168"/>
        <v>32</v>
      </c>
      <c r="D4898" s="33" t="s">
        <v>1706</v>
      </c>
      <c r="E4898" s="33" t="s">
        <v>2942</v>
      </c>
      <c r="F4898" s="33" t="s">
        <v>12177</v>
      </c>
      <c r="G4898" s="33" t="str">
        <f t="shared" si="169"/>
        <v>전북동산동</v>
      </c>
      <c r="H4898" s="33" t="s">
        <v>10781</v>
      </c>
    </row>
    <row r="4899" spans="1:8">
      <c r="A4899" s="33" t="s">
        <v>19666</v>
      </c>
      <c r="B4899" s="34" t="b">
        <v>1</v>
      </c>
      <c r="C4899" s="33">
        <f t="shared" si="168"/>
        <v>32</v>
      </c>
      <c r="D4899" s="33" t="s">
        <v>1706</v>
      </c>
      <c r="E4899" s="33" t="s">
        <v>2942</v>
      </c>
      <c r="F4899" s="33" t="s">
        <v>16509</v>
      </c>
      <c r="G4899" s="33" t="str">
        <f t="shared" si="169"/>
        <v>전북마동</v>
      </c>
      <c r="H4899" s="33" t="s">
        <v>10781</v>
      </c>
    </row>
    <row r="4900" spans="1:8">
      <c r="A4900" s="33" t="s">
        <v>19667</v>
      </c>
      <c r="B4900" s="34" t="b">
        <v>1</v>
      </c>
      <c r="C4900" s="33">
        <f t="shared" si="168"/>
        <v>32</v>
      </c>
      <c r="D4900" s="33" t="s">
        <v>1706</v>
      </c>
      <c r="E4900" s="33" t="s">
        <v>2942</v>
      </c>
      <c r="F4900" s="33" t="s">
        <v>19668</v>
      </c>
      <c r="G4900" s="33" t="str">
        <f t="shared" si="169"/>
        <v>전북남중동</v>
      </c>
      <c r="H4900" s="33" t="s">
        <v>10781</v>
      </c>
    </row>
    <row r="4901" spans="1:8">
      <c r="A4901" s="33" t="s">
        <v>19669</v>
      </c>
      <c r="B4901" s="34" t="b">
        <v>1</v>
      </c>
      <c r="C4901" s="33">
        <f t="shared" si="168"/>
        <v>32</v>
      </c>
      <c r="D4901" s="33" t="s">
        <v>1706</v>
      </c>
      <c r="E4901" s="33" t="s">
        <v>2942</v>
      </c>
      <c r="F4901" s="33" t="s">
        <v>19670</v>
      </c>
      <c r="G4901" s="33" t="str">
        <f t="shared" si="169"/>
        <v>전북모현동1가</v>
      </c>
      <c r="H4901" s="33" t="s">
        <v>10781</v>
      </c>
    </row>
    <row r="4902" spans="1:8">
      <c r="A4902" s="33" t="s">
        <v>19671</v>
      </c>
      <c r="B4902" s="34" t="b">
        <v>1</v>
      </c>
      <c r="C4902" s="33">
        <f t="shared" si="168"/>
        <v>32</v>
      </c>
      <c r="D4902" s="33" t="s">
        <v>1706</v>
      </c>
      <c r="E4902" s="33" t="s">
        <v>2942</v>
      </c>
      <c r="F4902" s="33" t="s">
        <v>19672</v>
      </c>
      <c r="G4902" s="33" t="str">
        <f t="shared" si="169"/>
        <v>전북모현동2가</v>
      </c>
      <c r="H4902" s="33" t="s">
        <v>10781</v>
      </c>
    </row>
    <row r="4903" spans="1:8">
      <c r="A4903" s="33" t="s">
        <v>19673</v>
      </c>
      <c r="B4903" s="34" t="b">
        <v>1</v>
      </c>
      <c r="C4903" s="33">
        <f t="shared" si="168"/>
        <v>32</v>
      </c>
      <c r="D4903" s="33" t="s">
        <v>1706</v>
      </c>
      <c r="E4903" s="33" t="s">
        <v>2942</v>
      </c>
      <c r="F4903" s="33" t="s">
        <v>13135</v>
      </c>
      <c r="G4903" s="33" t="str">
        <f t="shared" si="169"/>
        <v>전북송학동</v>
      </c>
      <c r="H4903" s="33" t="s">
        <v>10781</v>
      </c>
    </row>
    <row r="4904" spans="1:8">
      <c r="A4904" s="33" t="s">
        <v>19674</v>
      </c>
      <c r="B4904" s="34" t="b">
        <v>1</v>
      </c>
      <c r="C4904" s="33">
        <f t="shared" si="168"/>
        <v>32</v>
      </c>
      <c r="D4904" s="33" t="s">
        <v>1706</v>
      </c>
      <c r="E4904" s="33" t="s">
        <v>2942</v>
      </c>
      <c r="F4904" s="33" t="s">
        <v>19675</v>
      </c>
      <c r="G4904" s="33" t="str">
        <f t="shared" si="169"/>
        <v>전북목천동</v>
      </c>
      <c r="H4904" s="33" t="s">
        <v>10781</v>
      </c>
    </row>
    <row r="4905" spans="1:8">
      <c r="A4905" s="33" t="s">
        <v>19676</v>
      </c>
      <c r="B4905" s="34" t="b">
        <v>1</v>
      </c>
      <c r="C4905" s="33">
        <f t="shared" si="168"/>
        <v>32</v>
      </c>
      <c r="D4905" s="33" t="s">
        <v>1706</v>
      </c>
      <c r="E4905" s="33" t="s">
        <v>2942</v>
      </c>
      <c r="F4905" s="33" t="s">
        <v>12604</v>
      </c>
      <c r="G4905" s="33" t="str">
        <f t="shared" si="169"/>
        <v>전북만석동</v>
      </c>
      <c r="H4905" s="33" t="s">
        <v>10781</v>
      </c>
    </row>
    <row r="4906" spans="1:8">
      <c r="A4906" s="33" t="s">
        <v>19677</v>
      </c>
      <c r="B4906" s="34" t="b">
        <v>1</v>
      </c>
      <c r="C4906" s="33">
        <f t="shared" si="168"/>
        <v>32</v>
      </c>
      <c r="D4906" s="33" t="s">
        <v>1706</v>
      </c>
      <c r="E4906" s="33" t="s">
        <v>2942</v>
      </c>
      <c r="F4906" s="33" t="s">
        <v>19678</v>
      </c>
      <c r="G4906" s="33" t="str">
        <f t="shared" si="169"/>
        <v>전북현영동</v>
      </c>
      <c r="H4906" s="33" t="s">
        <v>10781</v>
      </c>
    </row>
    <row r="4907" spans="1:8">
      <c r="A4907" s="33" t="s">
        <v>19679</v>
      </c>
      <c r="B4907" s="34" t="b">
        <v>1</v>
      </c>
      <c r="C4907" s="33">
        <f t="shared" si="168"/>
        <v>32</v>
      </c>
      <c r="D4907" s="33" t="s">
        <v>1706</v>
      </c>
      <c r="E4907" s="33" t="s">
        <v>2942</v>
      </c>
      <c r="F4907" s="33" t="s">
        <v>12285</v>
      </c>
      <c r="G4907" s="33" t="str">
        <f t="shared" si="169"/>
        <v>전북신용동</v>
      </c>
      <c r="H4907" s="33" t="s">
        <v>10781</v>
      </c>
    </row>
    <row r="4908" spans="1:8">
      <c r="A4908" s="33" t="s">
        <v>19680</v>
      </c>
      <c r="B4908" s="34" t="b">
        <v>1</v>
      </c>
      <c r="C4908" s="33">
        <f t="shared" si="168"/>
        <v>32</v>
      </c>
      <c r="D4908" s="33" t="s">
        <v>1706</v>
      </c>
      <c r="E4908" s="33" t="s">
        <v>2942</v>
      </c>
      <c r="F4908" s="33" t="s">
        <v>13137</v>
      </c>
      <c r="G4908" s="33" t="str">
        <f t="shared" si="169"/>
        <v>전북신동</v>
      </c>
      <c r="H4908" s="33" t="s">
        <v>10781</v>
      </c>
    </row>
    <row r="4909" spans="1:8">
      <c r="A4909" s="33" t="s">
        <v>19681</v>
      </c>
      <c r="B4909" s="34" t="b">
        <v>1</v>
      </c>
      <c r="C4909" s="33">
        <f t="shared" si="168"/>
        <v>32</v>
      </c>
      <c r="D4909" s="33" t="s">
        <v>1706</v>
      </c>
      <c r="E4909" s="33" t="s">
        <v>2942</v>
      </c>
      <c r="F4909" s="33" t="s">
        <v>19682</v>
      </c>
      <c r="G4909" s="33" t="str">
        <f t="shared" si="169"/>
        <v>전북영등동</v>
      </c>
      <c r="H4909" s="33" t="s">
        <v>10781</v>
      </c>
    </row>
    <row r="4910" spans="1:8">
      <c r="A4910" s="33" t="s">
        <v>19683</v>
      </c>
      <c r="B4910" s="34" t="b">
        <v>1</v>
      </c>
      <c r="C4910" s="33">
        <f t="shared" si="168"/>
        <v>32</v>
      </c>
      <c r="D4910" s="33" t="s">
        <v>1706</v>
      </c>
      <c r="E4910" s="33" t="s">
        <v>2942</v>
      </c>
      <c r="F4910" s="33" t="s">
        <v>19684</v>
      </c>
      <c r="G4910" s="33" t="str">
        <f t="shared" si="169"/>
        <v>전북어양동</v>
      </c>
      <c r="H4910" s="33" t="s">
        <v>10781</v>
      </c>
    </row>
    <row r="4911" spans="1:8">
      <c r="A4911" s="33" t="s">
        <v>19685</v>
      </c>
      <c r="B4911" s="34" t="b">
        <v>1</v>
      </c>
      <c r="C4911" s="33">
        <f t="shared" si="168"/>
        <v>32</v>
      </c>
      <c r="D4911" s="33" t="s">
        <v>1706</v>
      </c>
      <c r="E4911" s="33" t="s">
        <v>2942</v>
      </c>
      <c r="F4911" s="33" t="s">
        <v>13170</v>
      </c>
      <c r="G4911" s="33" t="str">
        <f t="shared" si="169"/>
        <v>전북신흥동</v>
      </c>
      <c r="H4911" s="33" t="s">
        <v>10781</v>
      </c>
    </row>
    <row r="4912" spans="1:8">
      <c r="A4912" s="33" t="s">
        <v>19686</v>
      </c>
      <c r="B4912" s="34" t="b">
        <v>1</v>
      </c>
      <c r="C4912" s="33">
        <f t="shared" si="168"/>
        <v>32</v>
      </c>
      <c r="D4912" s="33" t="s">
        <v>1706</v>
      </c>
      <c r="E4912" s="33" t="s">
        <v>2942</v>
      </c>
      <c r="F4912" s="33" t="s">
        <v>12259</v>
      </c>
      <c r="G4912" s="33" t="str">
        <f t="shared" si="169"/>
        <v>전북금강동</v>
      </c>
      <c r="H4912" s="33" t="s">
        <v>10781</v>
      </c>
    </row>
    <row r="4913" spans="1:8">
      <c r="A4913" s="33" t="s">
        <v>19687</v>
      </c>
      <c r="B4913" s="34" t="b">
        <v>1</v>
      </c>
      <c r="C4913" s="33">
        <f t="shared" si="168"/>
        <v>32</v>
      </c>
      <c r="D4913" s="33" t="s">
        <v>1706</v>
      </c>
      <c r="E4913" s="33" t="s">
        <v>2942</v>
      </c>
      <c r="F4913" s="33" t="s">
        <v>19688</v>
      </c>
      <c r="G4913" s="33" t="str">
        <f t="shared" si="169"/>
        <v>전북석탄동</v>
      </c>
      <c r="H4913" s="33" t="s">
        <v>10781</v>
      </c>
    </row>
    <row r="4914" spans="1:8">
      <c r="A4914" s="33" t="s">
        <v>19689</v>
      </c>
      <c r="B4914" s="34" t="b">
        <v>1</v>
      </c>
      <c r="C4914" s="33">
        <f t="shared" si="168"/>
        <v>32</v>
      </c>
      <c r="D4914" s="33" t="s">
        <v>1706</v>
      </c>
      <c r="E4914" s="33" t="s">
        <v>2942</v>
      </c>
      <c r="F4914" s="33" t="s">
        <v>19690</v>
      </c>
      <c r="G4914" s="33" t="str">
        <f t="shared" si="169"/>
        <v>전북팔봉동</v>
      </c>
      <c r="H4914" s="33" t="s">
        <v>10781</v>
      </c>
    </row>
    <row r="4915" spans="1:8">
      <c r="A4915" s="33" t="s">
        <v>19691</v>
      </c>
      <c r="B4915" s="34" t="b">
        <v>1</v>
      </c>
      <c r="C4915" s="33">
        <f t="shared" si="168"/>
        <v>32</v>
      </c>
      <c r="D4915" s="33" t="s">
        <v>1706</v>
      </c>
      <c r="E4915" s="33" t="s">
        <v>2942</v>
      </c>
      <c r="F4915" s="33" t="s">
        <v>19692</v>
      </c>
      <c r="G4915" s="33" t="str">
        <f t="shared" si="169"/>
        <v>전북덕기동</v>
      </c>
      <c r="H4915" s="33" t="s">
        <v>10781</v>
      </c>
    </row>
    <row r="4916" spans="1:8">
      <c r="A4916" s="33" t="s">
        <v>19693</v>
      </c>
      <c r="B4916" s="34" t="b">
        <v>1</v>
      </c>
      <c r="C4916" s="33">
        <f t="shared" si="168"/>
        <v>32</v>
      </c>
      <c r="D4916" s="33" t="s">
        <v>1706</v>
      </c>
      <c r="E4916" s="33" t="s">
        <v>2942</v>
      </c>
      <c r="F4916" s="33" t="s">
        <v>19694</v>
      </c>
      <c r="G4916" s="33" t="str">
        <f t="shared" si="169"/>
        <v>전북석왕동</v>
      </c>
      <c r="H4916" s="33" t="s">
        <v>10781</v>
      </c>
    </row>
    <row r="4917" spans="1:8">
      <c r="A4917" s="33" t="s">
        <v>19695</v>
      </c>
      <c r="B4917" s="34" t="b">
        <v>1</v>
      </c>
      <c r="C4917" s="33">
        <f t="shared" si="168"/>
        <v>32</v>
      </c>
      <c r="D4917" s="33" t="s">
        <v>1706</v>
      </c>
      <c r="E4917" s="33" t="s">
        <v>2942</v>
      </c>
      <c r="F4917" s="33" t="s">
        <v>19696</v>
      </c>
      <c r="G4917" s="33" t="str">
        <f t="shared" si="169"/>
        <v>전북은기동</v>
      </c>
      <c r="H4917" s="33" t="s">
        <v>10781</v>
      </c>
    </row>
    <row r="4918" spans="1:8">
      <c r="A4918" s="33" t="s">
        <v>19697</v>
      </c>
      <c r="B4918" s="34" t="b">
        <v>1</v>
      </c>
      <c r="C4918" s="33">
        <f t="shared" si="168"/>
        <v>32</v>
      </c>
      <c r="D4918" s="33" t="s">
        <v>1706</v>
      </c>
      <c r="E4918" s="33" t="s">
        <v>2942</v>
      </c>
      <c r="F4918" s="33" t="s">
        <v>19698</v>
      </c>
      <c r="G4918" s="33" t="str">
        <f t="shared" si="169"/>
        <v>전북정족동</v>
      </c>
      <c r="H4918" s="33" t="s">
        <v>10781</v>
      </c>
    </row>
    <row r="4919" spans="1:8">
      <c r="A4919" s="33" t="s">
        <v>19699</v>
      </c>
      <c r="B4919" s="34" t="b">
        <v>1</v>
      </c>
      <c r="C4919" s="33">
        <f t="shared" si="168"/>
        <v>32</v>
      </c>
      <c r="D4919" s="33" t="s">
        <v>1706</v>
      </c>
      <c r="E4919" s="33" t="s">
        <v>2942</v>
      </c>
      <c r="F4919" s="33" t="s">
        <v>19700</v>
      </c>
      <c r="G4919" s="33" t="str">
        <f t="shared" si="169"/>
        <v>전북임상동</v>
      </c>
      <c r="H4919" s="33" t="s">
        <v>10781</v>
      </c>
    </row>
    <row r="4920" spans="1:8">
      <c r="A4920" s="33" t="s">
        <v>19701</v>
      </c>
      <c r="B4920" s="34" t="b">
        <v>1</v>
      </c>
      <c r="C4920" s="33">
        <f t="shared" si="168"/>
        <v>32</v>
      </c>
      <c r="D4920" s="33" t="s">
        <v>1706</v>
      </c>
      <c r="E4920" s="33" t="s">
        <v>2942</v>
      </c>
      <c r="F4920" s="33" t="s">
        <v>12461</v>
      </c>
      <c r="G4920" s="33" t="str">
        <f t="shared" si="169"/>
        <v>전북월성동</v>
      </c>
      <c r="H4920" s="33" t="s">
        <v>10781</v>
      </c>
    </row>
    <row r="4921" spans="1:8">
      <c r="A4921" s="33" t="s">
        <v>19702</v>
      </c>
      <c r="B4921" s="34" t="b">
        <v>1</v>
      </c>
      <c r="C4921" s="33">
        <f t="shared" si="168"/>
        <v>32</v>
      </c>
      <c r="D4921" s="33" t="s">
        <v>1706</v>
      </c>
      <c r="E4921" s="33" t="s">
        <v>2942</v>
      </c>
      <c r="F4921" s="33" t="s">
        <v>19703</v>
      </c>
      <c r="G4921" s="33" t="str">
        <f t="shared" si="169"/>
        <v>전북부송동</v>
      </c>
      <c r="H4921" s="33" t="s">
        <v>10781</v>
      </c>
    </row>
    <row r="4922" spans="1:8">
      <c r="A4922" s="33" t="s">
        <v>19704</v>
      </c>
      <c r="B4922" s="34" t="b">
        <v>1</v>
      </c>
      <c r="C4922" s="33">
        <f t="shared" si="168"/>
        <v>32</v>
      </c>
      <c r="D4922" s="33" t="s">
        <v>1706</v>
      </c>
      <c r="E4922" s="33" t="s">
        <v>2942</v>
      </c>
      <c r="F4922" s="33" t="s">
        <v>19705</v>
      </c>
      <c r="G4922" s="33" t="str">
        <f t="shared" si="169"/>
        <v>전북용제동</v>
      </c>
      <c r="H4922" s="33" t="s">
        <v>10781</v>
      </c>
    </row>
    <row r="4923" spans="1:8">
      <c r="A4923" s="33" t="s">
        <v>19706</v>
      </c>
      <c r="B4923" s="34" t="b">
        <v>1</v>
      </c>
      <c r="C4923" s="33">
        <f t="shared" si="168"/>
        <v>32</v>
      </c>
      <c r="D4923" s="33" t="s">
        <v>1706</v>
      </c>
      <c r="E4923" s="33" t="s">
        <v>2942</v>
      </c>
      <c r="F4923" s="33" t="s">
        <v>19707</v>
      </c>
      <c r="G4923" s="33" t="str">
        <f t="shared" si="169"/>
        <v>전북석암동</v>
      </c>
      <c r="H4923" s="33" t="s">
        <v>10781</v>
      </c>
    </row>
    <row r="4924" spans="1:8">
      <c r="A4924" s="33" t="s">
        <v>19708</v>
      </c>
      <c r="B4924" s="34" t="b">
        <v>1</v>
      </c>
      <c r="C4924" s="33">
        <f t="shared" si="168"/>
        <v>32</v>
      </c>
      <c r="D4924" s="33" t="s">
        <v>1706</v>
      </c>
      <c r="E4924" s="33" t="s">
        <v>2942</v>
      </c>
      <c r="F4924" s="33" t="s">
        <v>19709</v>
      </c>
      <c r="G4924" s="33" t="str">
        <f t="shared" si="169"/>
        <v>전북함열읍</v>
      </c>
      <c r="H4924" s="33" t="s">
        <v>10781</v>
      </c>
    </row>
    <row r="4925" spans="1:8">
      <c r="A4925" s="33" t="s">
        <v>19710</v>
      </c>
      <c r="B4925" s="34" t="b">
        <v>1</v>
      </c>
      <c r="C4925" s="33">
        <f t="shared" si="168"/>
        <v>32</v>
      </c>
      <c r="D4925" s="33" t="s">
        <v>1706</v>
      </c>
      <c r="E4925" s="33" t="s">
        <v>2942</v>
      </c>
      <c r="F4925" s="33" t="s">
        <v>16573</v>
      </c>
      <c r="G4925" s="33" t="str">
        <f t="shared" si="169"/>
        <v>전북오산면</v>
      </c>
      <c r="H4925" s="33" t="s">
        <v>10781</v>
      </c>
    </row>
    <row r="4926" spans="1:8">
      <c r="A4926" s="33" t="s">
        <v>19711</v>
      </c>
      <c r="B4926" s="34" t="b">
        <v>1</v>
      </c>
      <c r="C4926" s="33">
        <f t="shared" si="168"/>
        <v>32</v>
      </c>
      <c r="D4926" s="33" t="s">
        <v>1706</v>
      </c>
      <c r="E4926" s="33" t="s">
        <v>2942</v>
      </c>
      <c r="F4926" s="33" t="s">
        <v>19712</v>
      </c>
      <c r="G4926" s="33" t="str">
        <f t="shared" si="169"/>
        <v>전북황등면</v>
      </c>
      <c r="H4926" s="33" t="s">
        <v>10781</v>
      </c>
    </row>
    <row r="4927" spans="1:8">
      <c r="A4927" s="33" t="s">
        <v>19713</v>
      </c>
      <c r="B4927" s="34" t="b">
        <v>1</v>
      </c>
      <c r="C4927" s="33">
        <f t="shared" si="168"/>
        <v>32</v>
      </c>
      <c r="D4927" s="33" t="s">
        <v>1706</v>
      </c>
      <c r="E4927" s="33" t="s">
        <v>2942</v>
      </c>
      <c r="F4927" s="33" t="s">
        <v>19714</v>
      </c>
      <c r="G4927" s="33" t="str">
        <f t="shared" si="169"/>
        <v>전북함라면</v>
      </c>
      <c r="H4927" s="33" t="s">
        <v>10781</v>
      </c>
    </row>
    <row r="4928" spans="1:8">
      <c r="A4928" s="33" t="s">
        <v>19715</v>
      </c>
      <c r="B4928" s="34" t="b">
        <v>1</v>
      </c>
      <c r="C4928" s="33">
        <f t="shared" si="168"/>
        <v>32</v>
      </c>
      <c r="D4928" s="33" t="s">
        <v>1706</v>
      </c>
      <c r="E4928" s="33" t="s">
        <v>2942</v>
      </c>
      <c r="F4928" s="33" t="s">
        <v>19716</v>
      </c>
      <c r="G4928" s="33" t="str">
        <f t="shared" si="169"/>
        <v>전북웅포면</v>
      </c>
      <c r="H4928" s="33" t="s">
        <v>10781</v>
      </c>
    </row>
    <row r="4929" spans="1:8">
      <c r="A4929" s="33" t="s">
        <v>19717</v>
      </c>
      <c r="B4929" s="34" t="b">
        <v>1</v>
      </c>
      <c r="C4929" s="33">
        <f t="shared" si="168"/>
        <v>32</v>
      </c>
      <c r="D4929" s="33" t="s">
        <v>1706</v>
      </c>
      <c r="E4929" s="33" t="s">
        <v>2942</v>
      </c>
      <c r="F4929" s="33" t="s">
        <v>19718</v>
      </c>
      <c r="G4929" s="33" t="str">
        <f t="shared" si="169"/>
        <v>전북성당면</v>
      </c>
      <c r="H4929" s="33" t="s">
        <v>10781</v>
      </c>
    </row>
    <row r="4930" spans="1:8">
      <c r="A4930" s="33" t="s">
        <v>19719</v>
      </c>
      <c r="B4930" s="34" t="b">
        <v>1</v>
      </c>
      <c r="C4930" s="33">
        <f t="shared" ref="C4930:C4993" si="170">_xlfn.XLOOKUP(D4930,I:I,J:J)</f>
        <v>32</v>
      </c>
      <c r="D4930" s="33" t="s">
        <v>1706</v>
      </c>
      <c r="E4930" s="33" t="s">
        <v>2942</v>
      </c>
      <c r="F4930" s="33" t="s">
        <v>19720</v>
      </c>
      <c r="G4930" s="33" t="str">
        <f t="shared" si="169"/>
        <v>전북용안면</v>
      </c>
      <c r="H4930" s="33" t="s">
        <v>10781</v>
      </c>
    </row>
    <row r="4931" spans="1:8">
      <c r="A4931" s="33" t="s">
        <v>19721</v>
      </c>
      <c r="B4931" s="34" t="b">
        <v>1</v>
      </c>
      <c r="C4931" s="33">
        <f t="shared" si="170"/>
        <v>32</v>
      </c>
      <c r="D4931" s="33" t="s">
        <v>1706</v>
      </c>
      <c r="E4931" s="33" t="s">
        <v>2942</v>
      </c>
      <c r="F4931" s="33" t="s">
        <v>19722</v>
      </c>
      <c r="G4931" s="33" t="str">
        <f t="shared" si="169"/>
        <v>전북낭산면</v>
      </c>
      <c r="H4931" s="33" t="s">
        <v>10781</v>
      </c>
    </row>
    <row r="4932" spans="1:8">
      <c r="A4932" s="33" t="s">
        <v>19723</v>
      </c>
      <c r="B4932" s="34" t="b">
        <v>1</v>
      </c>
      <c r="C4932" s="33">
        <f t="shared" si="170"/>
        <v>32</v>
      </c>
      <c r="D4932" s="33" t="s">
        <v>1706</v>
      </c>
      <c r="E4932" s="33" t="s">
        <v>2942</v>
      </c>
      <c r="F4932" s="33" t="s">
        <v>19724</v>
      </c>
      <c r="G4932" s="33" t="str">
        <f t="shared" si="169"/>
        <v>전북망성면</v>
      </c>
      <c r="H4932" s="33" t="s">
        <v>10781</v>
      </c>
    </row>
    <row r="4933" spans="1:8">
      <c r="A4933" s="33" t="s">
        <v>19725</v>
      </c>
      <c r="B4933" s="34" t="b">
        <v>1</v>
      </c>
      <c r="C4933" s="33">
        <f t="shared" si="170"/>
        <v>32</v>
      </c>
      <c r="D4933" s="33" t="s">
        <v>1706</v>
      </c>
      <c r="E4933" s="33" t="s">
        <v>2942</v>
      </c>
      <c r="F4933" s="33" t="s">
        <v>19726</v>
      </c>
      <c r="G4933" s="33" t="str">
        <f t="shared" si="169"/>
        <v>전북여산면</v>
      </c>
      <c r="H4933" s="33" t="s">
        <v>10781</v>
      </c>
    </row>
    <row r="4934" spans="1:8">
      <c r="A4934" s="33" t="s">
        <v>19727</v>
      </c>
      <c r="B4934" s="34" t="b">
        <v>1</v>
      </c>
      <c r="C4934" s="33">
        <f t="shared" si="170"/>
        <v>32</v>
      </c>
      <c r="D4934" s="33" t="s">
        <v>1706</v>
      </c>
      <c r="E4934" s="33" t="s">
        <v>2942</v>
      </c>
      <c r="F4934" s="33" t="s">
        <v>16090</v>
      </c>
      <c r="G4934" s="33" t="str">
        <f t="shared" si="169"/>
        <v>전북금마면</v>
      </c>
      <c r="H4934" s="33" t="s">
        <v>10781</v>
      </c>
    </row>
    <row r="4935" spans="1:8">
      <c r="A4935" s="33" t="s">
        <v>19728</v>
      </c>
      <c r="B4935" s="34" t="b">
        <v>1</v>
      </c>
      <c r="C4935" s="33">
        <f t="shared" si="170"/>
        <v>32</v>
      </c>
      <c r="D4935" s="33" t="s">
        <v>1706</v>
      </c>
      <c r="E4935" s="33" t="s">
        <v>2942</v>
      </c>
      <c r="F4935" s="33" t="s">
        <v>19729</v>
      </c>
      <c r="G4935" s="33" t="str">
        <f t="shared" si="169"/>
        <v>전북왕궁면</v>
      </c>
      <c r="H4935" s="33" t="s">
        <v>10781</v>
      </c>
    </row>
    <row r="4936" spans="1:8">
      <c r="A4936" s="33" t="s">
        <v>19730</v>
      </c>
      <c r="B4936" s="34" t="b">
        <v>1</v>
      </c>
      <c r="C4936" s="33">
        <f t="shared" si="170"/>
        <v>32</v>
      </c>
      <c r="D4936" s="33" t="s">
        <v>1706</v>
      </c>
      <c r="E4936" s="33" t="s">
        <v>2942</v>
      </c>
      <c r="F4936" s="33" t="s">
        <v>19731</v>
      </c>
      <c r="G4936" s="33" t="str">
        <f t="shared" si="169"/>
        <v>전북춘포면</v>
      </c>
      <c r="H4936" s="33" t="s">
        <v>10781</v>
      </c>
    </row>
    <row r="4937" spans="1:8">
      <c r="A4937" s="33" t="s">
        <v>19732</v>
      </c>
      <c r="B4937" s="34" t="b">
        <v>1</v>
      </c>
      <c r="C4937" s="33">
        <f t="shared" si="170"/>
        <v>32</v>
      </c>
      <c r="D4937" s="33" t="s">
        <v>1706</v>
      </c>
      <c r="E4937" s="33" t="s">
        <v>2942</v>
      </c>
      <c r="F4937" s="33" t="s">
        <v>16557</v>
      </c>
      <c r="G4937" s="33" t="str">
        <f t="shared" si="169"/>
        <v>전북삼기면</v>
      </c>
      <c r="H4937" s="33" t="s">
        <v>10781</v>
      </c>
    </row>
    <row r="4938" spans="1:8">
      <c r="A4938" s="33" t="s">
        <v>19733</v>
      </c>
      <c r="B4938" s="34" t="b">
        <v>1</v>
      </c>
      <c r="C4938" s="33">
        <f t="shared" si="170"/>
        <v>32</v>
      </c>
      <c r="D4938" s="33" t="s">
        <v>1706</v>
      </c>
      <c r="E4938" s="33" t="s">
        <v>2942</v>
      </c>
      <c r="F4938" s="33" t="s">
        <v>19734</v>
      </c>
      <c r="G4938" s="33" t="str">
        <f t="shared" si="169"/>
        <v>전북용동면</v>
      </c>
      <c r="H4938" s="33" t="s">
        <v>10781</v>
      </c>
    </row>
    <row r="4939" spans="1:8">
      <c r="A4939" s="33" t="s">
        <v>19735</v>
      </c>
      <c r="B4939" s="34" t="b">
        <v>1</v>
      </c>
      <c r="C4939" s="33">
        <f t="shared" si="170"/>
        <v>32</v>
      </c>
      <c r="D4939" s="33" t="s">
        <v>1706</v>
      </c>
      <c r="E4939" s="33" t="s">
        <v>8822</v>
      </c>
      <c r="F4939" s="33" t="s">
        <v>17972</v>
      </c>
      <c r="G4939" s="33" t="str">
        <f t="shared" si="169"/>
        <v>전북수성동</v>
      </c>
      <c r="H4939" s="33" t="s">
        <v>12491</v>
      </c>
    </row>
    <row r="4940" spans="1:8">
      <c r="A4940" s="33" t="s">
        <v>19736</v>
      </c>
      <c r="B4940" s="34" t="b">
        <v>1</v>
      </c>
      <c r="C4940" s="33">
        <f t="shared" si="170"/>
        <v>32</v>
      </c>
      <c r="D4940" s="33" t="s">
        <v>1706</v>
      </c>
      <c r="E4940" s="33" t="s">
        <v>8822</v>
      </c>
      <c r="F4940" s="33" t="s">
        <v>19737</v>
      </c>
      <c r="G4940" s="33" t="str">
        <f t="shared" si="169"/>
        <v>전북장명동</v>
      </c>
      <c r="H4940" s="33" t="s">
        <v>12491</v>
      </c>
    </row>
    <row r="4941" spans="1:8">
      <c r="A4941" s="33" t="s">
        <v>19738</v>
      </c>
      <c r="B4941" s="34" t="b">
        <v>1</v>
      </c>
      <c r="C4941" s="33">
        <f t="shared" si="170"/>
        <v>32</v>
      </c>
      <c r="D4941" s="33" t="s">
        <v>1706</v>
      </c>
      <c r="E4941" s="33" t="s">
        <v>8822</v>
      </c>
      <c r="F4941" s="33" t="s">
        <v>12393</v>
      </c>
      <c r="G4941" s="33" t="str">
        <f t="shared" si="169"/>
        <v>전북상동</v>
      </c>
      <c r="H4941" s="33" t="s">
        <v>12491</v>
      </c>
    </row>
    <row r="4942" spans="1:8">
      <c r="A4942" s="33" t="s">
        <v>19739</v>
      </c>
      <c r="B4942" s="34" t="b">
        <v>1</v>
      </c>
      <c r="C4942" s="33">
        <f t="shared" si="170"/>
        <v>32</v>
      </c>
      <c r="D4942" s="33" t="s">
        <v>1706</v>
      </c>
      <c r="E4942" s="33" t="s">
        <v>8822</v>
      </c>
      <c r="F4942" s="33" t="s">
        <v>19740</v>
      </c>
      <c r="G4942" s="33" t="str">
        <f t="shared" si="169"/>
        <v>전북시기동</v>
      </c>
      <c r="H4942" s="33" t="s">
        <v>12491</v>
      </c>
    </row>
    <row r="4943" spans="1:8">
      <c r="A4943" s="33" t="s">
        <v>19741</v>
      </c>
      <c r="B4943" s="34" t="b">
        <v>1</v>
      </c>
      <c r="C4943" s="33">
        <f t="shared" si="170"/>
        <v>32</v>
      </c>
      <c r="D4943" s="33" t="s">
        <v>1706</v>
      </c>
      <c r="E4943" s="33" t="s">
        <v>8822</v>
      </c>
      <c r="F4943" s="33" t="s">
        <v>10915</v>
      </c>
      <c r="G4943" s="33" t="str">
        <f t="shared" si="169"/>
        <v>전북연지동</v>
      </c>
      <c r="H4943" s="33" t="s">
        <v>12491</v>
      </c>
    </row>
    <row r="4944" spans="1:8">
      <c r="A4944" s="33" t="s">
        <v>19742</v>
      </c>
      <c r="B4944" s="34" t="b">
        <v>1</v>
      </c>
      <c r="C4944" s="33">
        <f t="shared" si="170"/>
        <v>32</v>
      </c>
      <c r="D4944" s="33" t="s">
        <v>1706</v>
      </c>
      <c r="E4944" s="33" t="s">
        <v>8822</v>
      </c>
      <c r="F4944" s="33" t="s">
        <v>19743</v>
      </c>
      <c r="G4944" s="33" t="str">
        <f t="shared" si="169"/>
        <v>전북농소동</v>
      </c>
      <c r="H4944" s="33" t="s">
        <v>12491</v>
      </c>
    </row>
    <row r="4945" spans="1:8">
      <c r="A4945" s="33" t="s">
        <v>19744</v>
      </c>
      <c r="B4945" s="34" t="b">
        <v>1</v>
      </c>
      <c r="C4945" s="33">
        <f t="shared" si="170"/>
        <v>32</v>
      </c>
      <c r="D4945" s="33" t="s">
        <v>1706</v>
      </c>
      <c r="E4945" s="33" t="s">
        <v>8822</v>
      </c>
      <c r="F4945" s="33" t="s">
        <v>19745</v>
      </c>
      <c r="G4945" s="33" t="str">
        <f t="shared" si="169"/>
        <v>전북하모동</v>
      </c>
      <c r="H4945" s="33" t="s">
        <v>12491</v>
      </c>
    </row>
    <row r="4946" spans="1:8">
      <c r="A4946" s="33" t="s">
        <v>19746</v>
      </c>
      <c r="B4946" s="34" t="b">
        <v>1</v>
      </c>
      <c r="C4946" s="33">
        <f t="shared" si="170"/>
        <v>32</v>
      </c>
      <c r="D4946" s="33" t="s">
        <v>1706</v>
      </c>
      <c r="E4946" s="33" t="s">
        <v>8822</v>
      </c>
      <c r="F4946" s="33" t="s">
        <v>18190</v>
      </c>
      <c r="G4946" s="33" t="str">
        <f t="shared" si="169"/>
        <v>전북상평동</v>
      </c>
      <c r="H4946" s="33" t="s">
        <v>12491</v>
      </c>
    </row>
    <row r="4947" spans="1:8">
      <c r="A4947" s="33" t="s">
        <v>19747</v>
      </c>
      <c r="B4947" s="34" t="b">
        <v>1</v>
      </c>
      <c r="C4947" s="33">
        <f t="shared" si="170"/>
        <v>32</v>
      </c>
      <c r="D4947" s="33" t="s">
        <v>1706</v>
      </c>
      <c r="E4947" s="33" t="s">
        <v>8822</v>
      </c>
      <c r="F4947" s="33" t="s">
        <v>19748</v>
      </c>
      <c r="G4947" s="33" t="str">
        <f t="shared" si="169"/>
        <v>전북과교동</v>
      </c>
      <c r="H4947" s="33" t="s">
        <v>12491</v>
      </c>
    </row>
    <row r="4948" spans="1:8">
      <c r="A4948" s="33" t="s">
        <v>19749</v>
      </c>
      <c r="B4948" s="34" t="b">
        <v>1</v>
      </c>
      <c r="C4948" s="33">
        <f t="shared" si="170"/>
        <v>32</v>
      </c>
      <c r="D4948" s="33" t="s">
        <v>1706</v>
      </c>
      <c r="E4948" s="33" t="s">
        <v>8822</v>
      </c>
      <c r="F4948" s="33" t="s">
        <v>12668</v>
      </c>
      <c r="G4948" s="33" t="str">
        <f t="shared" si="169"/>
        <v>전북삼산동</v>
      </c>
      <c r="H4948" s="33" t="s">
        <v>12491</v>
      </c>
    </row>
    <row r="4949" spans="1:8">
      <c r="A4949" s="33" t="s">
        <v>19750</v>
      </c>
      <c r="B4949" s="34" t="b">
        <v>1</v>
      </c>
      <c r="C4949" s="33">
        <f t="shared" si="170"/>
        <v>32</v>
      </c>
      <c r="D4949" s="33" t="s">
        <v>1706</v>
      </c>
      <c r="E4949" s="33" t="s">
        <v>8822</v>
      </c>
      <c r="F4949" s="33" t="s">
        <v>19751</v>
      </c>
      <c r="G4949" s="33" t="str">
        <f t="shared" si="169"/>
        <v>전북진산동</v>
      </c>
      <c r="H4949" s="33" t="s">
        <v>12491</v>
      </c>
    </row>
    <row r="4950" spans="1:8">
      <c r="A4950" s="33" t="s">
        <v>19752</v>
      </c>
      <c r="B4950" s="34" t="b">
        <v>1</v>
      </c>
      <c r="C4950" s="33">
        <f t="shared" si="170"/>
        <v>32</v>
      </c>
      <c r="D4950" s="33" t="s">
        <v>1706</v>
      </c>
      <c r="E4950" s="33" t="s">
        <v>8822</v>
      </c>
      <c r="F4950" s="33" t="s">
        <v>19753</v>
      </c>
      <c r="G4950" s="33" t="str">
        <f t="shared" si="169"/>
        <v>전북금붕동</v>
      </c>
      <c r="H4950" s="33" t="s">
        <v>12491</v>
      </c>
    </row>
    <row r="4951" spans="1:8">
      <c r="A4951" s="33" t="s">
        <v>19754</v>
      </c>
      <c r="B4951" s="34" t="b">
        <v>1</v>
      </c>
      <c r="C4951" s="33">
        <f t="shared" si="170"/>
        <v>32</v>
      </c>
      <c r="D4951" s="33" t="s">
        <v>1706</v>
      </c>
      <c r="E4951" s="33" t="s">
        <v>8822</v>
      </c>
      <c r="F4951" s="33" t="s">
        <v>13122</v>
      </c>
      <c r="G4951" s="33" t="str">
        <f t="shared" si="169"/>
        <v>전북송산동</v>
      </c>
      <c r="H4951" s="33" t="s">
        <v>12491</v>
      </c>
    </row>
    <row r="4952" spans="1:8">
      <c r="A4952" s="33" t="s">
        <v>19755</v>
      </c>
      <c r="B4952" s="34" t="b">
        <v>1</v>
      </c>
      <c r="C4952" s="33">
        <f t="shared" si="170"/>
        <v>32</v>
      </c>
      <c r="D4952" s="33" t="s">
        <v>1706</v>
      </c>
      <c r="E4952" s="33" t="s">
        <v>8822</v>
      </c>
      <c r="F4952" s="33" t="s">
        <v>11492</v>
      </c>
      <c r="G4952" s="33" t="str">
        <f t="shared" si="169"/>
        <v>전북신월동</v>
      </c>
      <c r="H4952" s="33" t="s">
        <v>12491</v>
      </c>
    </row>
    <row r="4953" spans="1:8">
      <c r="A4953" s="33" t="s">
        <v>19756</v>
      </c>
      <c r="B4953" s="34" t="b">
        <v>1</v>
      </c>
      <c r="C4953" s="33">
        <f t="shared" si="170"/>
        <v>32</v>
      </c>
      <c r="D4953" s="33" t="s">
        <v>1706</v>
      </c>
      <c r="E4953" s="33" t="s">
        <v>8822</v>
      </c>
      <c r="F4953" s="33" t="s">
        <v>12444</v>
      </c>
      <c r="G4953" s="33" t="str">
        <f t="shared" si="169"/>
        <v>전북용산동</v>
      </c>
      <c r="H4953" s="33" t="s">
        <v>12491</v>
      </c>
    </row>
    <row r="4954" spans="1:8">
      <c r="A4954" s="33" t="s">
        <v>19757</v>
      </c>
      <c r="B4954" s="34" t="b">
        <v>1</v>
      </c>
      <c r="C4954" s="33">
        <f t="shared" si="170"/>
        <v>32</v>
      </c>
      <c r="D4954" s="33" t="s">
        <v>1706</v>
      </c>
      <c r="E4954" s="33" t="s">
        <v>8822</v>
      </c>
      <c r="F4954" s="33" t="s">
        <v>19758</v>
      </c>
      <c r="G4954" s="33" t="str">
        <f t="shared" si="169"/>
        <v>전북교암동</v>
      </c>
      <c r="H4954" s="33" t="s">
        <v>12491</v>
      </c>
    </row>
    <row r="4955" spans="1:8">
      <c r="A4955" s="33" t="s">
        <v>19759</v>
      </c>
      <c r="B4955" s="34" t="b">
        <v>1</v>
      </c>
      <c r="C4955" s="33">
        <f t="shared" si="170"/>
        <v>32</v>
      </c>
      <c r="D4955" s="33" t="s">
        <v>1706</v>
      </c>
      <c r="E4955" s="33" t="s">
        <v>8822</v>
      </c>
      <c r="F4955" s="33" t="s">
        <v>11911</v>
      </c>
      <c r="G4955" s="33" t="str">
        <f t="shared" si="169"/>
        <v>전북부전동</v>
      </c>
      <c r="H4955" s="33" t="s">
        <v>12491</v>
      </c>
    </row>
    <row r="4956" spans="1:8">
      <c r="A4956" s="33" t="s">
        <v>19760</v>
      </c>
      <c r="B4956" s="34" t="b">
        <v>1</v>
      </c>
      <c r="C4956" s="33">
        <f t="shared" si="170"/>
        <v>32</v>
      </c>
      <c r="D4956" s="33" t="s">
        <v>1706</v>
      </c>
      <c r="E4956" s="33" t="s">
        <v>8822</v>
      </c>
      <c r="F4956" s="33" t="s">
        <v>13049</v>
      </c>
      <c r="G4956" s="33" t="str">
        <f t="shared" si="169"/>
        <v>전북쌍암동</v>
      </c>
      <c r="H4956" s="33" t="s">
        <v>12491</v>
      </c>
    </row>
    <row r="4957" spans="1:8">
      <c r="A4957" s="33" t="s">
        <v>19761</v>
      </c>
      <c r="B4957" s="34" t="b">
        <v>1</v>
      </c>
      <c r="C4957" s="33">
        <f t="shared" si="170"/>
        <v>32</v>
      </c>
      <c r="D4957" s="33" t="s">
        <v>1706</v>
      </c>
      <c r="E4957" s="33" t="s">
        <v>8822</v>
      </c>
      <c r="F4957" s="33" t="s">
        <v>19762</v>
      </c>
      <c r="G4957" s="33" t="str">
        <f t="shared" ref="G4957:G5020" si="171">D4957&amp;F4957</f>
        <v>전북내장동</v>
      </c>
      <c r="H4957" s="33" t="s">
        <v>12491</v>
      </c>
    </row>
    <row r="4958" spans="1:8">
      <c r="A4958" s="33" t="s">
        <v>19763</v>
      </c>
      <c r="B4958" s="34" t="b">
        <v>1</v>
      </c>
      <c r="C4958" s="33">
        <f t="shared" si="170"/>
        <v>32</v>
      </c>
      <c r="D4958" s="33" t="s">
        <v>1706</v>
      </c>
      <c r="E4958" s="33" t="s">
        <v>8822</v>
      </c>
      <c r="F4958" s="33" t="s">
        <v>19764</v>
      </c>
      <c r="G4958" s="33" t="str">
        <f t="shared" si="171"/>
        <v>전북영파동</v>
      </c>
      <c r="H4958" s="33" t="s">
        <v>12491</v>
      </c>
    </row>
    <row r="4959" spans="1:8">
      <c r="A4959" s="33" t="s">
        <v>19765</v>
      </c>
      <c r="B4959" s="34" t="b">
        <v>1</v>
      </c>
      <c r="C4959" s="33">
        <f t="shared" si="170"/>
        <v>32</v>
      </c>
      <c r="D4959" s="33" t="s">
        <v>1706</v>
      </c>
      <c r="E4959" s="33" t="s">
        <v>8822</v>
      </c>
      <c r="F4959" s="33" t="s">
        <v>19766</v>
      </c>
      <c r="G4959" s="33" t="str">
        <f t="shared" si="171"/>
        <v>전북하북동</v>
      </c>
      <c r="H4959" s="33" t="s">
        <v>12491</v>
      </c>
    </row>
    <row r="4960" spans="1:8">
      <c r="A4960" s="33" t="s">
        <v>19767</v>
      </c>
      <c r="B4960" s="34" t="b">
        <v>1</v>
      </c>
      <c r="C4960" s="33">
        <f t="shared" si="170"/>
        <v>32</v>
      </c>
      <c r="D4960" s="33" t="s">
        <v>1706</v>
      </c>
      <c r="E4960" s="33" t="s">
        <v>8822</v>
      </c>
      <c r="F4960" s="33" t="s">
        <v>13422</v>
      </c>
      <c r="G4960" s="33" t="str">
        <f t="shared" si="171"/>
        <v>전북구룡동</v>
      </c>
      <c r="H4960" s="33" t="s">
        <v>12491</v>
      </c>
    </row>
    <row r="4961" spans="1:8">
      <c r="A4961" s="33" t="s">
        <v>19768</v>
      </c>
      <c r="B4961" s="34" t="b">
        <v>1</v>
      </c>
      <c r="C4961" s="33">
        <f t="shared" si="170"/>
        <v>32</v>
      </c>
      <c r="D4961" s="33" t="s">
        <v>1706</v>
      </c>
      <c r="E4961" s="33" t="s">
        <v>8822</v>
      </c>
      <c r="F4961" s="33" t="s">
        <v>19769</v>
      </c>
      <c r="G4961" s="33" t="str">
        <f t="shared" si="171"/>
        <v>전북흑암동</v>
      </c>
      <c r="H4961" s="33" t="s">
        <v>12491</v>
      </c>
    </row>
    <row r="4962" spans="1:8">
      <c r="A4962" s="33" t="s">
        <v>19770</v>
      </c>
      <c r="B4962" s="34" t="b">
        <v>1</v>
      </c>
      <c r="C4962" s="33">
        <f t="shared" si="170"/>
        <v>32</v>
      </c>
      <c r="D4962" s="33" t="s">
        <v>1706</v>
      </c>
      <c r="E4962" s="33" t="s">
        <v>8822</v>
      </c>
      <c r="F4962" s="33" t="s">
        <v>12243</v>
      </c>
      <c r="G4962" s="33" t="str">
        <f t="shared" si="171"/>
        <v>전북용계동</v>
      </c>
      <c r="H4962" s="33" t="s">
        <v>12491</v>
      </c>
    </row>
    <row r="4963" spans="1:8">
      <c r="A4963" s="33" t="s">
        <v>19771</v>
      </c>
      <c r="B4963" s="34" t="b">
        <v>1</v>
      </c>
      <c r="C4963" s="33">
        <f t="shared" si="170"/>
        <v>32</v>
      </c>
      <c r="D4963" s="33" t="s">
        <v>1706</v>
      </c>
      <c r="E4963" s="33" t="s">
        <v>8822</v>
      </c>
      <c r="F4963" s="33" t="s">
        <v>10849</v>
      </c>
      <c r="G4963" s="33" t="str">
        <f t="shared" si="171"/>
        <v>전북공평동</v>
      </c>
      <c r="H4963" s="33" t="s">
        <v>12491</v>
      </c>
    </row>
    <row r="4964" spans="1:8">
      <c r="A4964" s="33" t="s">
        <v>19772</v>
      </c>
      <c r="B4964" s="34" t="b">
        <v>1</v>
      </c>
      <c r="C4964" s="33">
        <f t="shared" si="170"/>
        <v>32</v>
      </c>
      <c r="D4964" s="33" t="s">
        <v>1706</v>
      </c>
      <c r="E4964" s="33" t="s">
        <v>8822</v>
      </c>
      <c r="F4964" s="33" t="s">
        <v>19773</v>
      </c>
      <c r="G4964" s="33" t="str">
        <f t="shared" si="171"/>
        <v>전북망제동</v>
      </c>
      <c r="H4964" s="33" t="s">
        <v>12491</v>
      </c>
    </row>
    <row r="4965" spans="1:8">
      <c r="A4965" s="33" t="s">
        <v>19774</v>
      </c>
      <c r="B4965" s="34" t="b">
        <v>1</v>
      </c>
      <c r="C4965" s="33">
        <f t="shared" si="170"/>
        <v>32</v>
      </c>
      <c r="D4965" s="33" t="s">
        <v>1706</v>
      </c>
      <c r="E4965" s="33" t="s">
        <v>8822</v>
      </c>
      <c r="F4965" s="33" t="s">
        <v>11469</v>
      </c>
      <c r="G4965" s="33" t="str">
        <f t="shared" si="171"/>
        <v>전북신정동</v>
      </c>
      <c r="H4965" s="33" t="s">
        <v>12491</v>
      </c>
    </row>
    <row r="4966" spans="1:8">
      <c r="A4966" s="33" t="s">
        <v>19775</v>
      </c>
      <c r="B4966" s="34" t="b">
        <v>1</v>
      </c>
      <c r="C4966" s="33">
        <f t="shared" si="170"/>
        <v>32</v>
      </c>
      <c r="D4966" s="33" t="s">
        <v>1706</v>
      </c>
      <c r="E4966" s="33" t="s">
        <v>8822</v>
      </c>
      <c r="F4966" s="33" t="s">
        <v>19776</v>
      </c>
      <c r="G4966" s="33" t="str">
        <f t="shared" si="171"/>
        <v>전북신태인읍</v>
      </c>
      <c r="H4966" s="33" t="s">
        <v>12491</v>
      </c>
    </row>
    <row r="4967" spans="1:8">
      <c r="A4967" s="33" t="s">
        <v>19777</v>
      </c>
      <c r="B4967" s="34" t="b">
        <v>1</v>
      </c>
      <c r="C4967" s="33">
        <f t="shared" si="170"/>
        <v>32</v>
      </c>
      <c r="D4967" s="33" t="s">
        <v>1706</v>
      </c>
      <c r="E4967" s="33" t="s">
        <v>8822</v>
      </c>
      <c r="F4967" s="33" t="s">
        <v>15167</v>
      </c>
      <c r="G4967" s="33" t="str">
        <f t="shared" si="171"/>
        <v>전북북면</v>
      </c>
      <c r="H4967" s="33" t="s">
        <v>12491</v>
      </c>
    </row>
    <row r="4968" spans="1:8">
      <c r="A4968" s="33" t="s">
        <v>19778</v>
      </c>
      <c r="B4968" s="34" t="b">
        <v>1</v>
      </c>
      <c r="C4968" s="33">
        <f t="shared" si="170"/>
        <v>32</v>
      </c>
      <c r="D4968" s="33" t="s">
        <v>1706</v>
      </c>
      <c r="E4968" s="33" t="s">
        <v>8822</v>
      </c>
      <c r="F4968" s="33" t="s">
        <v>17662</v>
      </c>
      <c r="G4968" s="33" t="str">
        <f t="shared" si="171"/>
        <v>전북입암면</v>
      </c>
      <c r="H4968" s="33" t="s">
        <v>12491</v>
      </c>
    </row>
    <row r="4969" spans="1:8">
      <c r="A4969" s="33" t="s">
        <v>19779</v>
      </c>
      <c r="B4969" s="34" t="b">
        <v>1</v>
      </c>
      <c r="C4969" s="33">
        <f t="shared" si="170"/>
        <v>32</v>
      </c>
      <c r="D4969" s="33" t="s">
        <v>1706</v>
      </c>
      <c r="E4969" s="33" t="s">
        <v>8822</v>
      </c>
      <c r="F4969" s="33" t="s">
        <v>19780</v>
      </c>
      <c r="G4969" s="33" t="str">
        <f t="shared" si="171"/>
        <v>전북소성면</v>
      </c>
      <c r="H4969" s="33" t="s">
        <v>12491</v>
      </c>
    </row>
    <row r="4970" spans="1:8">
      <c r="A4970" s="33" t="s">
        <v>19781</v>
      </c>
      <c r="B4970" s="34" t="b">
        <v>1</v>
      </c>
      <c r="C4970" s="33">
        <f t="shared" si="170"/>
        <v>32</v>
      </c>
      <c r="D4970" s="33" t="s">
        <v>1706</v>
      </c>
      <c r="E4970" s="33" t="s">
        <v>8822</v>
      </c>
      <c r="F4970" s="33" t="s">
        <v>19782</v>
      </c>
      <c r="G4970" s="33" t="str">
        <f t="shared" si="171"/>
        <v>전북고부면</v>
      </c>
      <c r="H4970" s="33" t="s">
        <v>12491</v>
      </c>
    </row>
    <row r="4971" spans="1:8">
      <c r="A4971" s="33" t="s">
        <v>19783</v>
      </c>
      <c r="B4971" s="34" t="b">
        <v>1</v>
      </c>
      <c r="C4971" s="33">
        <f t="shared" si="170"/>
        <v>32</v>
      </c>
      <c r="D4971" s="33" t="s">
        <v>1706</v>
      </c>
      <c r="E4971" s="33" t="s">
        <v>8822</v>
      </c>
      <c r="F4971" s="33" t="s">
        <v>19784</v>
      </c>
      <c r="G4971" s="33" t="str">
        <f t="shared" si="171"/>
        <v>전북영원면</v>
      </c>
      <c r="H4971" s="33" t="s">
        <v>12491</v>
      </c>
    </row>
    <row r="4972" spans="1:8">
      <c r="A4972" s="33" t="s">
        <v>19785</v>
      </c>
      <c r="B4972" s="34" t="b">
        <v>1</v>
      </c>
      <c r="C4972" s="33">
        <f t="shared" si="170"/>
        <v>32</v>
      </c>
      <c r="D4972" s="33" t="s">
        <v>1706</v>
      </c>
      <c r="E4972" s="33" t="s">
        <v>8822</v>
      </c>
      <c r="F4972" s="33" t="s">
        <v>19786</v>
      </c>
      <c r="G4972" s="33" t="str">
        <f t="shared" si="171"/>
        <v>전북덕천면</v>
      </c>
      <c r="H4972" s="33" t="s">
        <v>12491</v>
      </c>
    </row>
    <row r="4973" spans="1:8">
      <c r="A4973" s="33" t="s">
        <v>19787</v>
      </c>
      <c r="B4973" s="34" t="b">
        <v>1</v>
      </c>
      <c r="C4973" s="33">
        <f t="shared" si="170"/>
        <v>32</v>
      </c>
      <c r="D4973" s="33" t="s">
        <v>1706</v>
      </c>
      <c r="E4973" s="33" t="s">
        <v>8822</v>
      </c>
      <c r="F4973" s="33" t="s">
        <v>19788</v>
      </c>
      <c r="G4973" s="33" t="str">
        <f t="shared" si="171"/>
        <v>전북이평면</v>
      </c>
      <c r="H4973" s="33" t="s">
        <v>12491</v>
      </c>
    </row>
    <row r="4974" spans="1:8">
      <c r="A4974" s="33" t="s">
        <v>19789</v>
      </c>
      <c r="B4974" s="34" t="b">
        <v>1</v>
      </c>
      <c r="C4974" s="33">
        <f t="shared" si="170"/>
        <v>32</v>
      </c>
      <c r="D4974" s="33" t="s">
        <v>1706</v>
      </c>
      <c r="E4974" s="33" t="s">
        <v>8822</v>
      </c>
      <c r="F4974" s="33" t="s">
        <v>19790</v>
      </c>
      <c r="G4974" s="33" t="str">
        <f t="shared" si="171"/>
        <v>전북정우면</v>
      </c>
      <c r="H4974" s="33" t="s">
        <v>12491</v>
      </c>
    </row>
    <row r="4975" spans="1:8">
      <c r="A4975" s="33" t="s">
        <v>19791</v>
      </c>
      <c r="B4975" s="34" t="b">
        <v>1</v>
      </c>
      <c r="C4975" s="33">
        <f t="shared" si="170"/>
        <v>32</v>
      </c>
      <c r="D4975" s="33" t="s">
        <v>1706</v>
      </c>
      <c r="E4975" s="33" t="s">
        <v>8822</v>
      </c>
      <c r="F4975" s="33" t="s">
        <v>19792</v>
      </c>
      <c r="G4975" s="33" t="str">
        <f t="shared" si="171"/>
        <v>전북태인면</v>
      </c>
      <c r="H4975" s="33" t="s">
        <v>12491</v>
      </c>
    </row>
    <row r="4976" spans="1:8">
      <c r="A4976" s="33" t="s">
        <v>19793</v>
      </c>
      <c r="B4976" s="34" t="b">
        <v>1</v>
      </c>
      <c r="C4976" s="33">
        <f t="shared" si="170"/>
        <v>32</v>
      </c>
      <c r="D4976" s="33" t="s">
        <v>1706</v>
      </c>
      <c r="E4976" s="33" t="s">
        <v>8822</v>
      </c>
      <c r="F4976" s="33" t="s">
        <v>15607</v>
      </c>
      <c r="G4976" s="33" t="str">
        <f t="shared" si="171"/>
        <v>전북감곡면</v>
      </c>
      <c r="H4976" s="33" t="s">
        <v>12491</v>
      </c>
    </row>
    <row r="4977" spans="1:8">
      <c r="A4977" s="33" t="s">
        <v>19794</v>
      </c>
      <c r="B4977" s="34" t="b">
        <v>1</v>
      </c>
      <c r="C4977" s="33">
        <f t="shared" si="170"/>
        <v>32</v>
      </c>
      <c r="D4977" s="33" t="s">
        <v>1706</v>
      </c>
      <c r="E4977" s="33" t="s">
        <v>8822</v>
      </c>
      <c r="F4977" s="33" t="s">
        <v>19795</v>
      </c>
      <c r="G4977" s="33" t="str">
        <f t="shared" si="171"/>
        <v>전북옹동면</v>
      </c>
      <c r="H4977" s="33" t="s">
        <v>12491</v>
      </c>
    </row>
    <row r="4978" spans="1:8">
      <c r="A4978" s="33" t="s">
        <v>19796</v>
      </c>
      <c r="B4978" s="34" t="b">
        <v>1</v>
      </c>
      <c r="C4978" s="33">
        <f t="shared" si="170"/>
        <v>32</v>
      </c>
      <c r="D4978" s="33" t="s">
        <v>1706</v>
      </c>
      <c r="E4978" s="33" t="s">
        <v>8822</v>
      </c>
      <c r="F4978" s="33" t="s">
        <v>19797</v>
      </c>
      <c r="G4978" s="33" t="str">
        <f t="shared" si="171"/>
        <v>전북칠보면</v>
      </c>
      <c r="H4978" s="33" t="s">
        <v>12491</v>
      </c>
    </row>
    <row r="4979" spans="1:8">
      <c r="A4979" s="33" t="s">
        <v>19798</v>
      </c>
      <c r="B4979" s="34" t="b">
        <v>1</v>
      </c>
      <c r="C4979" s="33">
        <f t="shared" si="170"/>
        <v>32</v>
      </c>
      <c r="D4979" s="33" t="s">
        <v>1706</v>
      </c>
      <c r="E4979" s="33" t="s">
        <v>8822</v>
      </c>
      <c r="F4979" s="33" t="s">
        <v>17083</v>
      </c>
      <c r="G4979" s="33" t="str">
        <f t="shared" si="171"/>
        <v>전북산내면</v>
      </c>
      <c r="H4979" s="33" t="s">
        <v>12491</v>
      </c>
    </row>
    <row r="4980" spans="1:8">
      <c r="A4980" s="33" t="s">
        <v>19799</v>
      </c>
      <c r="B4980" s="34" t="b">
        <v>1</v>
      </c>
      <c r="C4980" s="33">
        <f t="shared" si="170"/>
        <v>32</v>
      </c>
      <c r="D4980" s="33" t="s">
        <v>1706</v>
      </c>
      <c r="E4980" s="33" t="s">
        <v>8822</v>
      </c>
      <c r="F4980" s="33" t="s">
        <v>15505</v>
      </c>
      <c r="G4980" s="33" t="str">
        <f t="shared" si="171"/>
        <v>전북산외면</v>
      </c>
      <c r="H4980" s="33" t="s">
        <v>12491</v>
      </c>
    </row>
    <row r="4981" spans="1:8">
      <c r="A4981" s="33" t="s">
        <v>19800</v>
      </c>
      <c r="B4981" s="34" t="b">
        <v>1</v>
      </c>
      <c r="C4981" s="33">
        <f t="shared" si="170"/>
        <v>32</v>
      </c>
      <c r="D4981" s="33" t="s">
        <v>1706</v>
      </c>
      <c r="E4981" s="33" t="s">
        <v>19801</v>
      </c>
      <c r="F4981" s="33" t="s">
        <v>19802</v>
      </c>
      <c r="G4981" s="33" t="str">
        <f t="shared" si="171"/>
        <v>전북동충동</v>
      </c>
      <c r="H4981" s="33" t="s">
        <v>12491</v>
      </c>
    </row>
    <row r="4982" spans="1:8">
      <c r="A4982" s="33" t="s">
        <v>19803</v>
      </c>
      <c r="B4982" s="34" t="b">
        <v>1</v>
      </c>
      <c r="C4982" s="33">
        <f t="shared" si="170"/>
        <v>32</v>
      </c>
      <c r="D4982" s="33" t="s">
        <v>1706</v>
      </c>
      <c r="E4982" s="33" t="s">
        <v>19801</v>
      </c>
      <c r="F4982" s="33" t="s">
        <v>19804</v>
      </c>
      <c r="G4982" s="33" t="str">
        <f t="shared" si="171"/>
        <v>전북하정동</v>
      </c>
      <c r="H4982" s="33" t="s">
        <v>12491</v>
      </c>
    </row>
    <row r="4983" spans="1:8">
      <c r="A4983" s="33" t="s">
        <v>19805</v>
      </c>
      <c r="B4983" s="34" t="b">
        <v>1</v>
      </c>
      <c r="C4983" s="33">
        <f t="shared" si="170"/>
        <v>32</v>
      </c>
      <c r="D4983" s="33" t="s">
        <v>1706</v>
      </c>
      <c r="E4983" s="33" t="s">
        <v>19801</v>
      </c>
      <c r="F4983" s="33" t="s">
        <v>19806</v>
      </c>
      <c r="G4983" s="33" t="str">
        <f t="shared" si="171"/>
        <v>전북죽항동</v>
      </c>
      <c r="H4983" s="33" t="s">
        <v>12491</v>
      </c>
    </row>
    <row r="4984" spans="1:8">
      <c r="A4984" s="33" t="s">
        <v>19807</v>
      </c>
      <c r="B4984" s="34" t="b">
        <v>1</v>
      </c>
      <c r="C4984" s="33">
        <f t="shared" si="170"/>
        <v>32</v>
      </c>
      <c r="D4984" s="33" t="s">
        <v>1706</v>
      </c>
      <c r="E4984" s="33" t="s">
        <v>19801</v>
      </c>
      <c r="F4984" s="33" t="s">
        <v>19808</v>
      </c>
      <c r="G4984" s="33" t="str">
        <f t="shared" si="171"/>
        <v>전북쌍교동</v>
      </c>
      <c r="H4984" s="33" t="s">
        <v>12491</v>
      </c>
    </row>
    <row r="4985" spans="1:8">
      <c r="A4985" s="33" t="s">
        <v>19809</v>
      </c>
      <c r="B4985" s="34" t="b">
        <v>1</v>
      </c>
      <c r="C4985" s="33">
        <f t="shared" si="170"/>
        <v>32</v>
      </c>
      <c r="D4985" s="33" t="s">
        <v>1706</v>
      </c>
      <c r="E4985" s="33" t="s">
        <v>19801</v>
      </c>
      <c r="F4985" s="33" t="s">
        <v>19810</v>
      </c>
      <c r="G4985" s="33" t="str">
        <f t="shared" si="171"/>
        <v>전북천거동</v>
      </c>
      <c r="H4985" s="33" t="s">
        <v>12491</v>
      </c>
    </row>
    <row r="4986" spans="1:8">
      <c r="A4986" s="33" t="s">
        <v>19811</v>
      </c>
      <c r="B4986" s="34" t="b">
        <v>1</v>
      </c>
      <c r="C4986" s="33">
        <f t="shared" si="170"/>
        <v>32</v>
      </c>
      <c r="D4986" s="33" t="s">
        <v>1706</v>
      </c>
      <c r="E4986" s="33" t="s">
        <v>19801</v>
      </c>
      <c r="F4986" s="33" t="s">
        <v>12819</v>
      </c>
      <c r="G4986" s="33" t="str">
        <f t="shared" si="171"/>
        <v>전북금동</v>
      </c>
      <c r="H4986" s="33" t="s">
        <v>12491</v>
      </c>
    </row>
    <row r="4987" spans="1:8">
      <c r="A4987" s="33" t="s">
        <v>19812</v>
      </c>
      <c r="B4987" s="34" t="b">
        <v>1</v>
      </c>
      <c r="C4987" s="33">
        <f t="shared" si="170"/>
        <v>32</v>
      </c>
      <c r="D4987" s="33" t="s">
        <v>1706</v>
      </c>
      <c r="E4987" s="33" t="s">
        <v>19801</v>
      </c>
      <c r="F4987" s="33" t="s">
        <v>19813</v>
      </c>
      <c r="G4987" s="33" t="str">
        <f t="shared" si="171"/>
        <v>전북조산동</v>
      </c>
      <c r="H4987" s="33" t="s">
        <v>12491</v>
      </c>
    </row>
    <row r="4988" spans="1:8">
      <c r="A4988" s="33" t="s">
        <v>19814</v>
      </c>
      <c r="B4988" s="34" t="b">
        <v>1</v>
      </c>
      <c r="C4988" s="33">
        <f t="shared" si="170"/>
        <v>32</v>
      </c>
      <c r="D4988" s="33" t="s">
        <v>1706</v>
      </c>
      <c r="E4988" s="33" t="s">
        <v>19801</v>
      </c>
      <c r="F4988" s="33" t="s">
        <v>19815</v>
      </c>
      <c r="G4988" s="33" t="str">
        <f t="shared" si="171"/>
        <v>전북왕정동</v>
      </c>
      <c r="H4988" s="33" t="s">
        <v>12491</v>
      </c>
    </row>
    <row r="4989" spans="1:8">
      <c r="A4989" s="33" t="s">
        <v>19816</v>
      </c>
      <c r="B4989" s="34" t="b">
        <v>1</v>
      </c>
      <c r="C4989" s="33">
        <f t="shared" si="170"/>
        <v>32</v>
      </c>
      <c r="D4989" s="33" t="s">
        <v>1706</v>
      </c>
      <c r="E4989" s="33" t="s">
        <v>19801</v>
      </c>
      <c r="F4989" s="33" t="s">
        <v>11469</v>
      </c>
      <c r="G4989" s="33" t="str">
        <f t="shared" si="171"/>
        <v>전북신정동</v>
      </c>
      <c r="H4989" s="33" t="s">
        <v>12491</v>
      </c>
    </row>
    <row r="4990" spans="1:8">
      <c r="A4990" s="33" t="s">
        <v>19817</v>
      </c>
      <c r="B4990" s="34" t="b">
        <v>1</v>
      </c>
      <c r="C4990" s="33">
        <f t="shared" si="170"/>
        <v>32</v>
      </c>
      <c r="D4990" s="33" t="s">
        <v>1706</v>
      </c>
      <c r="E4990" s="33" t="s">
        <v>19801</v>
      </c>
      <c r="F4990" s="33" t="s">
        <v>12870</v>
      </c>
      <c r="G4990" s="33" t="str">
        <f t="shared" si="171"/>
        <v>전북화정동</v>
      </c>
      <c r="H4990" s="33" t="s">
        <v>12491</v>
      </c>
    </row>
    <row r="4991" spans="1:8">
      <c r="A4991" s="33" t="s">
        <v>19818</v>
      </c>
      <c r="B4991" s="34" t="b">
        <v>1</v>
      </c>
      <c r="C4991" s="33">
        <f t="shared" si="170"/>
        <v>32</v>
      </c>
      <c r="D4991" s="33" t="s">
        <v>1706</v>
      </c>
      <c r="E4991" s="33" t="s">
        <v>19801</v>
      </c>
      <c r="F4991" s="33" t="s">
        <v>19819</v>
      </c>
      <c r="G4991" s="33" t="str">
        <f t="shared" si="171"/>
        <v>전북향교동</v>
      </c>
      <c r="H4991" s="33" t="s">
        <v>12491</v>
      </c>
    </row>
    <row r="4992" spans="1:8">
      <c r="A4992" s="33" t="s">
        <v>19820</v>
      </c>
      <c r="B4992" s="34" t="b">
        <v>1</v>
      </c>
      <c r="C4992" s="33">
        <f t="shared" si="170"/>
        <v>32</v>
      </c>
      <c r="D4992" s="33" t="s">
        <v>1706</v>
      </c>
      <c r="E4992" s="33" t="s">
        <v>19801</v>
      </c>
      <c r="F4992" s="33" t="s">
        <v>15226</v>
      </c>
      <c r="G4992" s="33" t="str">
        <f t="shared" si="171"/>
        <v>전북용정동</v>
      </c>
      <c r="H4992" s="33" t="s">
        <v>12491</v>
      </c>
    </row>
    <row r="4993" spans="1:8">
      <c r="A4993" s="33" t="s">
        <v>19821</v>
      </c>
      <c r="B4993" s="34" t="b">
        <v>1</v>
      </c>
      <c r="C4993" s="33">
        <f t="shared" si="170"/>
        <v>32</v>
      </c>
      <c r="D4993" s="33" t="s">
        <v>1706</v>
      </c>
      <c r="E4993" s="33" t="s">
        <v>19801</v>
      </c>
      <c r="F4993" s="33" t="s">
        <v>19822</v>
      </c>
      <c r="G4993" s="33" t="str">
        <f t="shared" si="171"/>
        <v>전북광치동</v>
      </c>
      <c r="H4993" s="33" t="s">
        <v>12491</v>
      </c>
    </row>
    <row r="4994" spans="1:8">
      <c r="A4994" s="33" t="s">
        <v>19823</v>
      </c>
      <c r="B4994" s="34" t="b">
        <v>1</v>
      </c>
      <c r="C4994" s="33">
        <f t="shared" ref="C4994:C5057" si="172">_xlfn.XLOOKUP(D4994,I:I,J:J)</f>
        <v>32</v>
      </c>
      <c r="D4994" s="33" t="s">
        <v>1706</v>
      </c>
      <c r="E4994" s="33" t="s">
        <v>19801</v>
      </c>
      <c r="F4994" s="33" t="s">
        <v>19824</v>
      </c>
      <c r="G4994" s="33" t="str">
        <f t="shared" si="171"/>
        <v>전북내척동</v>
      </c>
      <c r="H4994" s="33" t="s">
        <v>12491</v>
      </c>
    </row>
    <row r="4995" spans="1:8">
      <c r="A4995" s="33" t="s">
        <v>19825</v>
      </c>
      <c r="B4995" s="34" t="b">
        <v>1</v>
      </c>
      <c r="C4995" s="33">
        <f t="shared" si="172"/>
        <v>32</v>
      </c>
      <c r="D4995" s="33" t="s">
        <v>1706</v>
      </c>
      <c r="E4995" s="33" t="s">
        <v>19801</v>
      </c>
      <c r="F4995" s="33" t="s">
        <v>12664</v>
      </c>
      <c r="G4995" s="33" t="str">
        <f t="shared" si="171"/>
        <v>전북산곡동</v>
      </c>
      <c r="H4995" s="33" t="s">
        <v>12491</v>
      </c>
    </row>
    <row r="4996" spans="1:8">
      <c r="A4996" s="33" t="s">
        <v>19826</v>
      </c>
      <c r="B4996" s="34" t="b">
        <v>1</v>
      </c>
      <c r="C4996" s="33">
        <f t="shared" si="172"/>
        <v>32</v>
      </c>
      <c r="D4996" s="33" t="s">
        <v>1706</v>
      </c>
      <c r="E4996" s="33" t="s">
        <v>19801</v>
      </c>
      <c r="F4996" s="33" t="s">
        <v>19827</v>
      </c>
      <c r="G4996" s="33" t="str">
        <f t="shared" si="171"/>
        <v>전북도통동</v>
      </c>
      <c r="H4996" s="33" t="s">
        <v>12491</v>
      </c>
    </row>
    <row r="4997" spans="1:8">
      <c r="A4997" s="33" t="s">
        <v>19828</v>
      </c>
      <c r="B4997" s="34" t="b">
        <v>1</v>
      </c>
      <c r="C4997" s="33">
        <f t="shared" si="172"/>
        <v>32</v>
      </c>
      <c r="D4997" s="33" t="s">
        <v>1706</v>
      </c>
      <c r="E4997" s="33" t="s">
        <v>19801</v>
      </c>
      <c r="F4997" s="33" t="s">
        <v>19829</v>
      </c>
      <c r="G4997" s="33" t="str">
        <f t="shared" si="171"/>
        <v>전북월락동</v>
      </c>
      <c r="H4997" s="33" t="s">
        <v>12491</v>
      </c>
    </row>
    <row r="4998" spans="1:8">
      <c r="A4998" s="33" t="s">
        <v>19830</v>
      </c>
      <c r="B4998" s="34" t="b">
        <v>1</v>
      </c>
      <c r="C4998" s="33">
        <f t="shared" si="172"/>
        <v>32</v>
      </c>
      <c r="D4998" s="33" t="s">
        <v>1706</v>
      </c>
      <c r="E4998" s="33" t="s">
        <v>19801</v>
      </c>
      <c r="F4998" s="33" t="s">
        <v>19831</v>
      </c>
      <c r="G4998" s="33" t="str">
        <f t="shared" si="171"/>
        <v>전북고죽동</v>
      </c>
      <c r="H4998" s="33" t="s">
        <v>12491</v>
      </c>
    </row>
    <row r="4999" spans="1:8">
      <c r="A4999" s="33" t="s">
        <v>19832</v>
      </c>
      <c r="B4999" s="34" t="b">
        <v>1</v>
      </c>
      <c r="C4999" s="33">
        <f t="shared" si="172"/>
        <v>32</v>
      </c>
      <c r="D4999" s="33" t="s">
        <v>1706</v>
      </c>
      <c r="E4999" s="33" t="s">
        <v>19801</v>
      </c>
      <c r="F4999" s="33" t="s">
        <v>19833</v>
      </c>
      <c r="G4999" s="33" t="str">
        <f t="shared" si="171"/>
        <v>전북식정동</v>
      </c>
      <c r="H4999" s="33" t="s">
        <v>12491</v>
      </c>
    </row>
    <row r="5000" spans="1:8">
      <c r="A5000" s="33" t="s">
        <v>19834</v>
      </c>
      <c r="B5000" s="34" t="b">
        <v>1</v>
      </c>
      <c r="C5000" s="33">
        <f t="shared" si="172"/>
        <v>32</v>
      </c>
      <c r="D5000" s="33" t="s">
        <v>1706</v>
      </c>
      <c r="E5000" s="33" t="s">
        <v>19801</v>
      </c>
      <c r="F5000" s="33" t="s">
        <v>19835</v>
      </c>
      <c r="G5000" s="33" t="str">
        <f t="shared" si="171"/>
        <v>전북갈치동</v>
      </c>
      <c r="H5000" s="33" t="s">
        <v>12491</v>
      </c>
    </row>
    <row r="5001" spans="1:8">
      <c r="A5001" s="33" t="s">
        <v>19836</v>
      </c>
      <c r="B5001" s="34" t="b">
        <v>1</v>
      </c>
      <c r="C5001" s="33">
        <f t="shared" si="172"/>
        <v>32</v>
      </c>
      <c r="D5001" s="33" t="s">
        <v>1706</v>
      </c>
      <c r="E5001" s="33" t="s">
        <v>19801</v>
      </c>
      <c r="F5001" s="33" t="s">
        <v>19031</v>
      </c>
      <c r="G5001" s="33" t="str">
        <f t="shared" si="171"/>
        <v>전북노암동</v>
      </c>
      <c r="H5001" s="33" t="s">
        <v>12491</v>
      </c>
    </row>
    <row r="5002" spans="1:8">
      <c r="A5002" s="33" t="s">
        <v>19837</v>
      </c>
      <c r="B5002" s="34" t="b">
        <v>1</v>
      </c>
      <c r="C5002" s="33">
        <f t="shared" si="172"/>
        <v>32</v>
      </c>
      <c r="D5002" s="33" t="s">
        <v>1706</v>
      </c>
      <c r="E5002" s="33" t="s">
        <v>19801</v>
      </c>
      <c r="F5002" s="33" t="s">
        <v>19838</v>
      </c>
      <c r="G5002" s="33" t="str">
        <f t="shared" si="171"/>
        <v>전북어현동</v>
      </c>
      <c r="H5002" s="33" t="s">
        <v>12491</v>
      </c>
    </row>
    <row r="5003" spans="1:8">
      <c r="A5003" s="33" t="s">
        <v>19839</v>
      </c>
      <c r="B5003" s="34" t="b">
        <v>1</v>
      </c>
      <c r="C5003" s="33">
        <f t="shared" si="172"/>
        <v>32</v>
      </c>
      <c r="D5003" s="33" t="s">
        <v>1706</v>
      </c>
      <c r="E5003" s="33" t="s">
        <v>19801</v>
      </c>
      <c r="F5003" s="33" t="s">
        <v>11423</v>
      </c>
      <c r="G5003" s="33" t="str">
        <f t="shared" si="171"/>
        <v>전북신촌동</v>
      </c>
      <c r="H5003" s="33" t="s">
        <v>12491</v>
      </c>
    </row>
    <row r="5004" spans="1:8">
      <c r="A5004" s="33" t="s">
        <v>19840</v>
      </c>
      <c r="B5004" s="34" t="b">
        <v>1</v>
      </c>
      <c r="C5004" s="33">
        <f t="shared" si="172"/>
        <v>32</v>
      </c>
      <c r="D5004" s="33" t="s">
        <v>1706</v>
      </c>
      <c r="E5004" s="33" t="s">
        <v>19801</v>
      </c>
      <c r="F5004" s="33" t="s">
        <v>19841</v>
      </c>
      <c r="G5004" s="33" t="str">
        <f t="shared" si="171"/>
        <v>전북운봉읍</v>
      </c>
      <c r="H5004" s="33" t="s">
        <v>12491</v>
      </c>
    </row>
    <row r="5005" spans="1:8">
      <c r="A5005" s="33" t="s">
        <v>19842</v>
      </c>
      <c r="B5005" s="34" t="b">
        <v>1</v>
      </c>
      <c r="C5005" s="33">
        <f t="shared" si="172"/>
        <v>32</v>
      </c>
      <c r="D5005" s="33" t="s">
        <v>1706</v>
      </c>
      <c r="E5005" s="33" t="s">
        <v>19801</v>
      </c>
      <c r="F5005" s="33" t="s">
        <v>19296</v>
      </c>
      <c r="G5005" s="33" t="str">
        <f t="shared" si="171"/>
        <v>전북주천면</v>
      </c>
      <c r="H5005" s="33" t="s">
        <v>12491</v>
      </c>
    </row>
    <row r="5006" spans="1:8">
      <c r="A5006" s="33" t="s">
        <v>19843</v>
      </c>
      <c r="B5006" s="34" t="b">
        <v>1</v>
      </c>
      <c r="C5006" s="33">
        <f t="shared" si="172"/>
        <v>32</v>
      </c>
      <c r="D5006" s="33" t="s">
        <v>1706</v>
      </c>
      <c r="E5006" s="33" t="s">
        <v>19801</v>
      </c>
      <c r="F5006" s="33" t="s">
        <v>19844</v>
      </c>
      <c r="G5006" s="33" t="str">
        <f t="shared" si="171"/>
        <v>전북수지면</v>
      </c>
      <c r="H5006" s="33" t="s">
        <v>12491</v>
      </c>
    </row>
    <row r="5007" spans="1:8">
      <c r="A5007" s="33" t="s">
        <v>19845</v>
      </c>
      <c r="B5007" s="34" t="b">
        <v>1</v>
      </c>
      <c r="C5007" s="33">
        <f t="shared" si="172"/>
        <v>32</v>
      </c>
      <c r="D5007" s="33" t="s">
        <v>1706</v>
      </c>
      <c r="E5007" s="33" t="s">
        <v>19801</v>
      </c>
      <c r="F5007" s="33" t="s">
        <v>19846</v>
      </c>
      <c r="G5007" s="33" t="str">
        <f t="shared" si="171"/>
        <v>전북송동면</v>
      </c>
      <c r="H5007" s="33" t="s">
        <v>12491</v>
      </c>
    </row>
    <row r="5008" spans="1:8">
      <c r="A5008" s="33" t="s">
        <v>19847</v>
      </c>
      <c r="B5008" s="34" t="b">
        <v>1</v>
      </c>
      <c r="C5008" s="33">
        <f t="shared" si="172"/>
        <v>32</v>
      </c>
      <c r="D5008" s="33" t="s">
        <v>1706</v>
      </c>
      <c r="E5008" s="33" t="s">
        <v>19801</v>
      </c>
      <c r="F5008" s="33" t="s">
        <v>19848</v>
      </c>
      <c r="G5008" s="33" t="str">
        <f t="shared" si="171"/>
        <v>전북주생면</v>
      </c>
      <c r="H5008" s="33" t="s">
        <v>12491</v>
      </c>
    </row>
    <row r="5009" spans="1:8">
      <c r="A5009" s="33" t="s">
        <v>19849</v>
      </c>
      <c r="B5009" s="34" t="b">
        <v>1</v>
      </c>
      <c r="C5009" s="33">
        <f t="shared" si="172"/>
        <v>32</v>
      </c>
      <c r="D5009" s="33" t="s">
        <v>1706</v>
      </c>
      <c r="E5009" s="33" t="s">
        <v>19801</v>
      </c>
      <c r="F5009" s="33" t="s">
        <v>19850</v>
      </c>
      <c r="G5009" s="33" t="str">
        <f t="shared" si="171"/>
        <v>전북금지면</v>
      </c>
      <c r="H5009" s="33" t="s">
        <v>12491</v>
      </c>
    </row>
    <row r="5010" spans="1:8">
      <c r="A5010" s="33" t="s">
        <v>19851</v>
      </c>
      <c r="B5010" s="34" t="b">
        <v>1</v>
      </c>
      <c r="C5010" s="33">
        <f t="shared" si="172"/>
        <v>32</v>
      </c>
      <c r="D5010" s="33" t="s">
        <v>1706</v>
      </c>
      <c r="E5010" s="33" t="s">
        <v>19801</v>
      </c>
      <c r="F5010" s="33" t="s">
        <v>15614</v>
      </c>
      <c r="G5010" s="33" t="str">
        <f t="shared" si="171"/>
        <v>전북대강면</v>
      </c>
      <c r="H5010" s="33" t="s">
        <v>12491</v>
      </c>
    </row>
    <row r="5011" spans="1:8">
      <c r="A5011" s="33" t="s">
        <v>19852</v>
      </c>
      <c r="B5011" s="34" t="b">
        <v>1</v>
      </c>
      <c r="C5011" s="33">
        <f t="shared" si="172"/>
        <v>32</v>
      </c>
      <c r="D5011" s="33" t="s">
        <v>1706</v>
      </c>
      <c r="E5011" s="33" t="s">
        <v>19801</v>
      </c>
      <c r="F5011" s="33" t="s">
        <v>17864</v>
      </c>
      <c r="G5011" s="33" t="str">
        <f t="shared" si="171"/>
        <v>전북대산면</v>
      </c>
      <c r="H5011" s="33" t="s">
        <v>12491</v>
      </c>
    </row>
    <row r="5012" spans="1:8">
      <c r="A5012" s="33" t="s">
        <v>19853</v>
      </c>
      <c r="B5012" s="34" t="b">
        <v>1</v>
      </c>
      <c r="C5012" s="33">
        <f t="shared" si="172"/>
        <v>32</v>
      </c>
      <c r="D5012" s="33" t="s">
        <v>1706</v>
      </c>
      <c r="E5012" s="33" t="s">
        <v>19801</v>
      </c>
      <c r="F5012" s="33" t="s">
        <v>19854</v>
      </c>
      <c r="G5012" s="33" t="str">
        <f t="shared" si="171"/>
        <v>전북사매면</v>
      </c>
      <c r="H5012" s="33" t="s">
        <v>12491</v>
      </c>
    </row>
    <row r="5013" spans="1:8">
      <c r="A5013" s="33" t="s">
        <v>19855</v>
      </c>
      <c r="B5013" s="34" t="b">
        <v>1</v>
      </c>
      <c r="C5013" s="33">
        <f t="shared" si="172"/>
        <v>32</v>
      </c>
      <c r="D5013" s="33" t="s">
        <v>1706</v>
      </c>
      <c r="E5013" s="33" t="s">
        <v>19801</v>
      </c>
      <c r="F5013" s="33" t="s">
        <v>19856</v>
      </c>
      <c r="G5013" s="33" t="str">
        <f t="shared" si="171"/>
        <v>전북덕과면</v>
      </c>
      <c r="H5013" s="33" t="s">
        <v>12491</v>
      </c>
    </row>
    <row r="5014" spans="1:8">
      <c r="A5014" s="33" t="s">
        <v>19857</v>
      </c>
      <c r="B5014" s="34" t="b">
        <v>1</v>
      </c>
      <c r="C5014" s="33">
        <f t="shared" si="172"/>
        <v>32</v>
      </c>
      <c r="D5014" s="33" t="s">
        <v>1706</v>
      </c>
      <c r="E5014" s="33" t="s">
        <v>19801</v>
      </c>
      <c r="F5014" s="33" t="s">
        <v>19858</v>
      </c>
      <c r="G5014" s="33" t="str">
        <f t="shared" si="171"/>
        <v>전북보절면</v>
      </c>
      <c r="H5014" s="33" t="s">
        <v>12491</v>
      </c>
    </row>
    <row r="5015" spans="1:8">
      <c r="A5015" s="33" t="s">
        <v>19859</v>
      </c>
      <c r="B5015" s="34" t="b">
        <v>1</v>
      </c>
      <c r="C5015" s="33">
        <f t="shared" si="172"/>
        <v>32</v>
      </c>
      <c r="D5015" s="33" t="s">
        <v>1706</v>
      </c>
      <c r="E5015" s="33" t="s">
        <v>19801</v>
      </c>
      <c r="F5015" s="33" t="s">
        <v>16589</v>
      </c>
      <c r="G5015" s="33" t="str">
        <f t="shared" si="171"/>
        <v>전북산동면</v>
      </c>
      <c r="H5015" s="33" t="s">
        <v>12491</v>
      </c>
    </row>
    <row r="5016" spans="1:8">
      <c r="A5016" s="33" t="s">
        <v>19860</v>
      </c>
      <c r="B5016" s="34" t="b">
        <v>1</v>
      </c>
      <c r="C5016" s="33">
        <f t="shared" si="172"/>
        <v>32</v>
      </c>
      <c r="D5016" s="33" t="s">
        <v>1706</v>
      </c>
      <c r="E5016" s="33" t="s">
        <v>19801</v>
      </c>
      <c r="F5016" s="33" t="s">
        <v>19861</v>
      </c>
      <c r="G5016" s="33" t="str">
        <f t="shared" si="171"/>
        <v>전북이백면</v>
      </c>
      <c r="H5016" s="33" t="s">
        <v>12491</v>
      </c>
    </row>
    <row r="5017" spans="1:8">
      <c r="A5017" s="33" t="s">
        <v>19862</v>
      </c>
      <c r="B5017" s="34" t="b">
        <v>1</v>
      </c>
      <c r="C5017" s="33">
        <f t="shared" si="172"/>
        <v>32</v>
      </c>
      <c r="D5017" s="33" t="s">
        <v>1706</v>
      </c>
      <c r="E5017" s="33" t="s">
        <v>19801</v>
      </c>
      <c r="F5017" s="33" t="s">
        <v>19863</v>
      </c>
      <c r="G5017" s="33" t="str">
        <f t="shared" si="171"/>
        <v>전북아영면</v>
      </c>
      <c r="H5017" s="33" t="s">
        <v>12491</v>
      </c>
    </row>
    <row r="5018" spans="1:8">
      <c r="A5018" s="33" t="s">
        <v>19864</v>
      </c>
      <c r="B5018" s="34" t="b">
        <v>1</v>
      </c>
      <c r="C5018" s="33">
        <f t="shared" si="172"/>
        <v>32</v>
      </c>
      <c r="D5018" s="33" t="s">
        <v>1706</v>
      </c>
      <c r="E5018" s="33" t="s">
        <v>19801</v>
      </c>
      <c r="F5018" s="33" t="s">
        <v>17083</v>
      </c>
      <c r="G5018" s="33" t="str">
        <f t="shared" si="171"/>
        <v>전북산내면</v>
      </c>
      <c r="H5018" s="33" t="s">
        <v>12491</v>
      </c>
    </row>
    <row r="5019" spans="1:8">
      <c r="A5019" s="33" t="s">
        <v>19865</v>
      </c>
      <c r="B5019" s="34" t="b">
        <v>1</v>
      </c>
      <c r="C5019" s="33">
        <f t="shared" si="172"/>
        <v>32</v>
      </c>
      <c r="D5019" s="33" t="s">
        <v>1706</v>
      </c>
      <c r="E5019" s="33" t="s">
        <v>19801</v>
      </c>
      <c r="F5019" s="33" t="s">
        <v>19866</v>
      </c>
      <c r="G5019" s="33" t="str">
        <f t="shared" si="171"/>
        <v>전북인월면</v>
      </c>
      <c r="H5019" s="33" t="s">
        <v>12491</v>
      </c>
    </row>
    <row r="5020" spans="1:8">
      <c r="A5020" s="33" t="s">
        <v>19867</v>
      </c>
      <c r="B5020" s="34" t="b">
        <v>1</v>
      </c>
      <c r="C5020" s="33">
        <f t="shared" si="172"/>
        <v>32</v>
      </c>
      <c r="D5020" s="33" t="s">
        <v>1706</v>
      </c>
      <c r="E5020" s="33" t="s">
        <v>19868</v>
      </c>
      <c r="F5020" s="33" t="s">
        <v>19869</v>
      </c>
      <c r="G5020" s="33" t="str">
        <f t="shared" si="171"/>
        <v>전북요촌동</v>
      </c>
      <c r="H5020" s="33" t="s">
        <v>12491</v>
      </c>
    </row>
    <row r="5021" spans="1:8">
      <c r="A5021" s="33" t="s">
        <v>19870</v>
      </c>
      <c r="B5021" s="34" t="b">
        <v>1</v>
      </c>
      <c r="C5021" s="33">
        <f t="shared" si="172"/>
        <v>32</v>
      </c>
      <c r="D5021" s="33" t="s">
        <v>1706</v>
      </c>
      <c r="E5021" s="33" t="s">
        <v>19868</v>
      </c>
      <c r="F5021" s="33" t="s">
        <v>13924</v>
      </c>
      <c r="G5021" s="33" t="str">
        <f t="shared" ref="G5021:G5084" si="173">D5021&amp;F5021</f>
        <v>전북신풍동</v>
      </c>
      <c r="H5021" s="33" t="s">
        <v>12491</v>
      </c>
    </row>
    <row r="5022" spans="1:8">
      <c r="A5022" s="33" t="s">
        <v>19871</v>
      </c>
      <c r="B5022" s="34" t="b">
        <v>1</v>
      </c>
      <c r="C5022" s="33">
        <f t="shared" si="172"/>
        <v>32</v>
      </c>
      <c r="D5022" s="33" t="s">
        <v>1706</v>
      </c>
      <c r="E5022" s="33" t="s">
        <v>19868</v>
      </c>
      <c r="F5022" s="33" t="s">
        <v>12569</v>
      </c>
      <c r="G5022" s="33" t="str">
        <f t="shared" si="173"/>
        <v>전북용동</v>
      </c>
      <c r="H5022" s="33" t="s">
        <v>12491</v>
      </c>
    </row>
    <row r="5023" spans="1:8">
      <c r="A5023" s="33" t="s">
        <v>19872</v>
      </c>
      <c r="B5023" s="34" t="b">
        <v>1</v>
      </c>
      <c r="C5023" s="33">
        <f t="shared" si="172"/>
        <v>32</v>
      </c>
      <c r="D5023" s="33" t="s">
        <v>1706</v>
      </c>
      <c r="E5023" s="33" t="s">
        <v>19868</v>
      </c>
      <c r="F5023" s="33" t="s">
        <v>14683</v>
      </c>
      <c r="G5023" s="33" t="str">
        <f t="shared" si="173"/>
        <v>전북검산동</v>
      </c>
      <c r="H5023" s="33" t="s">
        <v>12491</v>
      </c>
    </row>
    <row r="5024" spans="1:8">
      <c r="A5024" s="33" t="s">
        <v>19873</v>
      </c>
      <c r="B5024" s="34" t="b">
        <v>1</v>
      </c>
      <c r="C5024" s="33">
        <f t="shared" si="172"/>
        <v>32</v>
      </c>
      <c r="D5024" s="33" t="s">
        <v>1706</v>
      </c>
      <c r="E5024" s="33" t="s">
        <v>19868</v>
      </c>
      <c r="F5024" s="33" t="s">
        <v>19874</v>
      </c>
      <c r="G5024" s="33" t="str">
        <f t="shared" si="173"/>
        <v>전북순동</v>
      </c>
      <c r="H5024" s="33" t="s">
        <v>12491</v>
      </c>
    </row>
    <row r="5025" spans="1:8">
      <c r="A5025" s="33" t="s">
        <v>19875</v>
      </c>
      <c r="B5025" s="34" t="b">
        <v>1</v>
      </c>
      <c r="C5025" s="33">
        <f t="shared" si="172"/>
        <v>32</v>
      </c>
      <c r="D5025" s="33" t="s">
        <v>1706</v>
      </c>
      <c r="E5025" s="33" t="s">
        <v>19868</v>
      </c>
      <c r="F5025" s="33" t="s">
        <v>19876</v>
      </c>
      <c r="G5025" s="33" t="str">
        <f t="shared" si="173"/>
        <v>전북백학동</v>
      </c>
      <c r="H5025" s="33" t="s">
        <v>12491</v>
      </c>
    </row>
    <row r="5026" spans="1:8">
      <c r="A5026" s="33" t="s">
        <v>19877</v>
      </c>
      <c r="B5026" s="34" t="b">
        <v>1</v>
      </c>
      <c r="C5026" s="33">
        <f t="shared" si="172"/>
        <v>32</v>
      </c>
      <c r="D5026" s="33" t="s">
        <v>1706</v>
      </c>
      <c r="E5026" s="33" t="s">
        <v>19868</v>
      </c>
      <c r="F5026" s="33" t="s">
        <v>19878</v>
      </c>
      <c r="G5026" s="33" t="str">
        <f t="shared" si="173"/>
        <v>전북서암동</v>
      </c>
      <c r="H5026" s="33" t="s">
        <v>12491</v>
      </c>
    </row>
    <row r="5027" spans="1:8">
      <c r="A5027" s="33" t="s">
        <v>19879</v>
      </c>
      <c r="B5027" s="34" t="b">
        <v>1</v>
      </c>
      <c r="C5027" s="33">
        <f t="shared" si="172"/>
        <v>32</v>
      </c>
      <c r="D5027" s="33" t="s">
        <v>1706</v>
      </c>
      <c r="E5027" s="33" t="s">
        <v>19868</v>
      </c>
      <c r="F5027" s="33" t="s">
        <v>14041</v>
      </c>
      <c r="G5027" s="33" t="str">
        <f t="shared" si="173"/>
        <v>전북신곡동</v>
      </c>
      <c r="H5027" s="33" t="s">
        <v>12491</v>
      </c>
    </row>
    <row r="5028" spans="1:8">
      <c r="A5028" s="33" t="s">
        <v>19880</v>
      </c>
      <c r="B5028" s="34" t="b">
        <v>1</v>
      </c>
      <c r="C5028" s="33">
        <f t="shared" si="172"/>
        <v>32</v>
      </c>
      <c r="D5028" s="33" t="s">
        <v>1706</v>
      </c>
      <c r="E5028" s="33" t="s">
        <v>19868</v>
      </c>
      <c r="F5028" s="33" t="s">
        <v>12148</v>
      </c>
      <c r="G5028" s="33" t="str">
        <f t="shared" si="173"/>
        <v>전북교동</v>
      </c>
      <c r="H5028" s="33" t="s">
        <v>12491</v>
      </c>
    </row>
    <row r="5029" spans="1:8">
      <c r="A5029" s="33" t="s">
        <v>19881</v>
      </c>
      <c r="B5029" s="34" t="b">
        <v>1</v>
      </c>
      <c r="C5029" s="33">
        <f t="shared" si="172"/>
        <v>32</v>
      </c>
      <c r="D5029" s="33" t="s">
        <v>1706</v>
      </c>
      <c r="E5029" s="33" t="s">
        <v>19868</v>
      </c>
      <c r="F5029" s="33" t="s">
        <v>14815</v>
      </c>
      <c r="G5029" s="33" t="str">
        <f t="shared" si="173"/>
        <v>전북옥산동</v>
      </c>
      <c r="H5029" s="33" t="s">
        <v>12491</v>
      </c>
    </row>
    <row r="5030" spans="1:8">
      <c r="A5030" s="33" t="s">
        <v>19882</v>
      </c>
      <c r="B5030" s="34" t="b">
        <v>1</v>
      </c>
      <c r="C5030" s="33">
        <f t="shared" si="172"/>
        <v>32</v>
      </c>
      <c r="D5030" s="33" t="s">
        <v>1706</v>
      </c>
      <c r="E5030" s="33" t="s">
        <v>19868</v>
      </c>
      <c r="F5030" s="33" t="s">
        <v>19883</v>
      </c>
      <c r="G5030" s="33" t="str">
        <f t="shared" si="173"/>
        <v>전북갈공동</v>
      </c>
      <c r="H5030" s="33" t="s">
        <v>12491</v>
      </c>
    </row>
    <row r="5031" spans="1:8">
      <c r="A5031" s="33" t="s">
        <v>19884</v>
      </c>
      <c r="B5031" s="34" t="b">
        <v>1</v>
      </c>
      <c r="C5031" s="33">
        <f t="shared" si="172"/>
        <v>32</v>
      </c>
      <c r="D5031" s="33" t="s">
        <v>1706</v>
      </c>
      <c r="E5031" s="33" t="s">
        <v>19868</v>
      </c>
      <c r="F5031" s="33" t="s">
        <v>13952</v>
      </c>
      <c r="G5031" s="33" t="str">
        <f t="shared" si="173"/>
        <v>전북하동</v>
      </c>
      <c r="H5031" s="33" t="s">
        <v>12491</v>
      </c>
    </row>
    <row r="5032" spans="1:8">
      <c r="A5032" s="33" t="s">
        <v>19885</v>
      </c>
      <c r="B5032" s="34" t="b">
        <v>1</v>
      </c>
      <c r="C5032" s="33">
        <f t="shared" si="172"/>
        <v>32</v>
      </c>
      <c r="D5032" s="33" t="s">
        <v>1706</v>
      </c>
      <c r="E5032" s="33" t="s">
        <v>19868</v>
      </c>
      <c r="F5032" s="33" t="s">
        <v>19886</v>
      </c>
      <c r="G5032" s="33" t="str">
        <f t="shared" si="173"/>
        <v>전북흥사동</v>
      </c>
      <c r="H5032" s="33" t="s">
        <v>12491</v>
      </c>
    </row>
    <row r="5033" spans="1:8">
      <c r="A5033" s="33" t="s">
        <v>19887</v>
      </c>
      <c r="B5033" s="34" t="b">
        <v>1</v>
      </c>
      <c r="C5033" s="33">
        <f t="shared" si="172"/>
        <v>32</v>
      </c>
      <c r="D5033" s="33" t="s">
        <v>1706</v>
      </c>
      <c r="E5033" s="33" t="s">
        <v>19868</v>
      </c>
      <c r="F5033" s="33" t="s">
        <v>18452</v>
      </c>
      <c r="G5033" s="33" t="str">
        <f t="shared" si="173"/>
        <v>전북상동동</v>
      </c>
      <c r="H5033" s="33" t="s">
        <v>12491</v>
      </c>
    </row>
    <row r="5034" spans="1:8">
      <c r="A5034" s="33" t="s">
        <v>19888</v>
      </c>
      <c r="B5034" s="34" t="b">
        <v>1</v>
      </c>
      <c r="C5034" s="33">
        <f t="shared" si="172"/>
        <v>32</v>
      </c>
      <c r="D5034" s="33" t="s">
        <v>1706</v>
      </c>
      <c r="E5034" s="33" t="s">
        <v>19868</v>
      </c>
      <c r="F5034" s="33" t="s">
        <v>12461</v>
      </c>
      <c r="G5034" s="33" t="str">
        <f t="shared" si="173"/>
        <v>전북월성동</v>
      </c>
      <c r="H5034" s="33" t="s">
        <v>12491</v>
      </c>
    </row>
    <row r="5035" spans="1:8">
      <c r="A5035" s="33" t="s">
        <v>19889</v>
      </c>
      <c r="B5035" s="34" t="b">
        <v>1</v>
      </c>
      <c r="C5035" s="33">
        <f t="shared" si="172"/>
        <v>32</v>
      </c>
      <c r="D5035" s="33" t="s">
        <v>1706</v>
      </c>
      <c r="E5035" s="33" t="s">
        <v>19868</v>
      </c>
      <c r="F5035" s="33" t="s">
        <v>19890</v>
      </c>
      <c r="G5035" s="33" t="str">
        <f t="shared" si="173"/>
        <v>전북황산동</v>
      </c>
      <c r="H5035" s="33" t="s">
        <v>12491</v>
      </c>
    </row>
    <row r="5036" spans="1:8">
      <c r="A5036" s="33" t="s">
        <v>19891</v>
      </c>
      <c r="B5036" s="34" t="b">
        <v>1</v>
      </c>
      <c r="C5036" s="33">
        <f t="shared" si="172"/>
        <v>32</v>
      </c>
      <c r="D5036" s="33" t="s">
        <v>1706</v>
      </c>
      <c r="E5036" s="33" t="s">
        <v>19868</v>
      </c>
      <c r="F5036" s="33" t="s">
        <v>19892</v>
      </c>
      <c r="G5036" s="33" t="str">
        <f t="shared" si="173"/>
        <v>전북난봉동</v>
      </c>
      <c r="H5036" s="33" t="s">
        <v>12491</v>
      </c>
    </row>
    <row r="5037" spans="1:8">
      <c r="A5037" s="33" t="s">
        <v>19893</v>
      </c>
      <c r="B5037" s="34" t="b">
        <v>1</v>
      </c>
      <c r="C5037" s="33">
        <f t="shared" si="172"/>
        <v>32</v>
      </c>
      <c r="D5037" s="33" t="s">
        <v>1706</v>
      </c>
      <c r="E5037" s="33" t="s">
        <v>19868</v>
      </c>
      <c r="F5037" s="33" t="s">
        <v>13424</v>
      </c>
      <c r="G5037" s="33" t="str">
        <f t="shared" si="173"/>
        <v>전북오정동</v>
      </c>
      <c r="H5037" s="33" t="s">
        <v>12491</v>
      </c>
    </row>
    <row r="5038" spans="1:8">
      <c r="A5038" s="33" t="s">
        <v>19894</v>
      </c>
      <c r="B5038" s="34" t="b">
        <v>1</v>
      </c>
      <c r="C5038" s="33">
        <f t="shared" si="172"/>
        <v>32</v>
      </c>
      <c r="D5038" s="33" t="s">
        <v>1706</v>
      </c>
      <c r="E5038" s="33" t="s">
        <v>19868</v>
      </c>
      <c r="F5038" s="33" t="s">
        <v>19895</v>
      </c>
      <c r="G5038" s="33" t="str">
        <f t="shared" si="173"/>
        <v>전북복죽동</v>
      </c>
      <c r="H5038" s="33" t="s">
        <v>12491</v>
      </c>
    </row>
    <row r="5039" spans="1:8">
      <c r="A5039" s="33" t="s">
        <v>19896</v>
      </c>
      <c r="B5039" s="34" t="b">
        <v>1</v>
      </c>
      <c r="C5039" s="33">
        <f t="shared" si="172"/>
        <v>32</v>
      </c>
      <c r="D5039" s="33" t="s">
        <v>1706</v>
      </c>
      <c r="E5039" s="33" t="s">
        <v>19868</v>
      </c>
      <c r="F5039" s="33" t="s">
        <v>12224</v>
      </c>
      <c r="G5039" s="33" t="str">
        <f t="shared" si="173"/>
        <v>전북입석동</v>
      </c>
      <c r="H5039" s="33" t="s">
        <v>12491</v>
      </c>
    </row>
    <row r="5040" spans="1:8">
      <c r="A5040" s="33" t="s">
        <v>19897</v>
      </c>
      <c r="B5040" s="34" t="b">
        <v>1</v>
      </c>
      <c r="C5040" s="33">
        <f t="shared" si="172"/>
        <v>32</v>
      </c>
      <c r="D5040" s="33" t="s">
        <v>1706</v>
      </c>
      <c r="E5040" s="33" t="s">
        <v>19868</v>
      </c>
      <c r="F5040" s="33" t="s">
        <v>19898</v>
      </c>
      <c r="G5040" s="33" t="str">
        <f t="shared" si="173"/>
        <v>전북장화동</v>
      </c>
      <c r="H5040" s="33" t="s">
        <v>12491</v>
      </c>
    </row>
    <row r="5041" spans="1:8">
      <c r="A5041" s="33" t="s">
        <v>19899</v>
      </c>
      <c r="B5041" s="34" t="b">
        <v>1</v>
      </c>
      <c r="C5041" s="33">
        <f t="shared" si="172"/>
        <v>32</v>
      </c>
      <c r="D5041" s="33" t="s">
        <v>1706</v>
      </c>
      <c r="E5041" s="33" t="s">
        <v>19868</v>
      </c>
      <c r="F5041" s="33" t="s">
        <v>16328</v>
      </c>
      <c r="G5041" s="33" t="str">
        <f t="shared" si="173"/>
        <v>전북신덕동</v>
      </c>
      <c r="H5041" s="33" t="s">
        <v>12491</v>
      </c>
    </row>
    <row r="5042" spans="1:8">
      <c r="A5042" s="33" t="s">
        <v>19900</v>
      </c>
      <c r="B5042" s="34" t="b">
        <v>1</v>
      </c>
      <c r="C5042" s="33">
        <f t="shared" si="172"/>
        <v>32</v>
      </c>
      <c r="D5042" s="33" t="s">
        <v>1706</v>
      </c>
      <c r="E5042" s="33" t="s">
        <v>19868</v>
      </c>
      <c r="F5042" s="33" t="s">
        <v>19901</v>
      </c>
      <c r="G5042" s="33" t="str">
        <f t="shared" si="173"/>
        <v>전북월봉동</v>
      </c>
      <c r="H5042" s="33" t="s">
        <v>12491</v>
      </c>
    </row>
    <row r="5043" spans="1:8">
      <c r="A5043" s="33" t="s">
        <v>19902</v>
      </c>
      <c r="B5043" s="34" t="b">
        <v>1</v>
      </c>
      <c r="C5043" s="33">
        <f t="shared" si="172"/>
        <v>32</v>
      </c>
      <c r="D5043" s="33" t="s">
        <v>1706</v>
      </c>
      <c r="E5043" s="33" t="s">
        <v>19868</v>
      </c>
      <c r="F5043" s="33" t="s">
        <v>11492</v>
      </c>
      <c r="G5043" s="33" t="str">
        <f t="shared" si="173"/>
        <v>전북신월동</v>
      </c>
      <c r="H5043" s="33" t="s">
        <v>12491</v>
      </c>
    </row>
    <row r="5044" spans="1:8">
      <c r="A5044" s="33" t="s">
        <v>19903</v>
      </c>
      <c r="B5044" s="34" t="b">
        <v>1</v>
      </c>
      <c r="C5044" s="33">
        <f t="shared" si="172"/>
        <v>32</v>
      </c>
      <c r="D5044" s="33" t="s">
        <v>1706</v>
      </c>
      <c r="E5044" s="33" t="s">
        <v>19868</v>
      </c>
      <c r="F5044" s="33" t="s">
        <v>19904</v>
      </c>
      <c r="G5044" s="33" t="str">
        <f t="shared" si="173"/>
        <v>전북연정동</v>
      </c>
      <c r="H5044" s="33" t="s">
        <v>12491</v>
      </c>
    </row>
    <row r="5045" spans="1:8">
      <c r="A5045" s="33" t="s">
        <v>19905</v>
      </c>
      <c r="B5045" s="34" t="b">
        <v>1</v>
      </c>
      <c r="C5045" s="33">
        <f t="shared" si="172"/>
        <v>32</v>
      </c>
      <c r="D5045" s="33" t="s">
        <v>1706</v>
      </c>
      <c r="E5045" s="33" t="s">
        <v>19868</v>
      </c>
      <c r="F5045" s="33" t="s">
        <v>19906</v>
      </c>
      <c r="G5045" s="33" t="str">
        <f t="shared" si="173"/>
        <v>전북명덕동</v>
      </c>
      <c r="H5045" s="33" t="s">
        <v>12491</v>
      </c>
    </row>
    <row r="5046" spans="1:8">
      <c r="A5046" s="33" t="s">
        <v>19907</v>
      </c>
      <c r="B5046" s="34" t="b">
        <v>1</v>
      </c>
      <c r="C5046" s="33">
        <f t="shared" si="172"/>
        <v>32</v>
      </c>
      <c r="D5046" s="33" t="s">
        <v>1706</v>
      </c>
      <c r="E5046" s="33" t="s">
        <v>19868</v>
      </c>
      <c r="F5046" s="33" t="s">
        <v>19908</v>
      </c>
      <c r="G5046" s="33" t="str">
        <f t="shared" si="173"/>
        <v>전북제월동</v>
      </c>
      <c r="H5046" s="33" t="s">
        <v>12491</v>
      </c>
    </row>
    <row r="5047" spans="1:8">
      <c r="A5047" s="33" t="s">
        <v>19909</v>
      </c>
      <c r="B5047" s="34" t="b">
        <v>1</v>
      </c>
      <c r="C5047" s="33">
        <f t="shared" si="172"/>
        <v>32</v>
      </c>
      <c r="D5047" s="33" t="s">
        <v>1706</v>
      </c>
      <c r="E5047" s="33" t="s">
        <v>19868</v>
      </c>
      <c r="F5047" s="33" t="s">
        <v>19910</v>
      </c>
      <c r="G5047" s="33" t="str">
        <f t="shared" si="173"/>
        <v>전북도장동</v>
      </c>
      <c r="H5047" s="33" t="s">
        <v>12491</v>
      </c>
    </row>
    <row r="5048" spans="1:8">
      <c r="A5048" s="33" t="s">
        <v>19911</v>
      </c>
      <c r="B5048" s="34" t="b">
        <v>1</v>
      </c>
      <c r="C5048" s="33">
        <f t="shared" si="172"/>
        <v>32</v>
      </c>
      <c r="D5048" s="33" t="s">
        <v>1706</v>
      </c>
      <c r="E5048" s="33" t="s">
        <v>19868</v>
      </c>
      <c r="F5048" s="33" t="s">
        <v>14126</v>
      </c>
      <c r="G5048" s="33" t="str">
        <f t="shared" si="173"/>
        <v>전북서정동</v>
      </c>
      <c r="H5048" s="33" t="s">
        <v>12491</v>
      </c>
    </row>
    <row r="5049" spans="1:8">
      <c r="A5049" s="33" t="s">
        <v>19912</v>
      </c>
      <c r="B5049" s="34" t="b">
        <v>1</v>
      </c>
      <c r="C5049" s="33">
        <f t="shared" si="172"/>
        <v>32</v>
      </c>
      <c r="D5049" s="33" t="s">
        <v>1706</v>
      </c>
      <c r="E5049" s="33" t="s">
        <v>19868</v>
      </c>
      <c r="F5049" s="33" t="s">
        <v>19913</v>
      </c>
      <c r="G5049" s="33" t="str">
        <f t="shared" si="173"/>
        <v>전북양전동</v>
      </c>
      <c r="H5049" s="33" t="s">
        <v>12491</v>
      </c>
    </row>
    <row r="5050" spans="1:8">
      <c r="A5050" s="33" t="s">
        <v>19914</v>
      </c>
      <c r="B5050" s="34" t="b">
        <v>1</v>
      </c>
      <c r="C5050" s="33">
        <f t="shared" si="172"/>
        <v>32</v>
      </c>
      <c r="D5050" s="33" t="s">
        <v>1706</v>
      </c>
      <c r="E5050" s="33" t="s">
        <v>19868</v>
      </c>
      <c r="F5050" s="33" t="s">
        <v>19915</v>
      </c>
      <c r="G5050" s="33" t="str">
        <f t="shared" si="173"/>
        <v>전북만경읍</v>
      </c>
      <c r="H5050" s="33" t="s">
        <v>12491</v>
      </c>
    </row>
    <row r="5051" spans="1:8">
      <c r="A5051" s="33" t="s">
        <v>19916</v>
      </c>
      <c r="B5051" s="34" t="b">
        <v>1</v>
      </c>
      <c r="C5051" s="33">
        <f t="shared" si="172"/>
        <v>32</v>
      </c>
      <c r="D5051" s="33" t="s">
        <v>1706</v>
      </c>
      <c r="E5051" s="33" t="s">
        <v>19868</v>
      </c>
      <c r="F5051" s="33" t="s">
        <v>14856</v>
      </c>
      <c r="G5051" s="33" t="str">
        <f t="shared" si="173"/>
        <v>전북죽산면</v>
      </c>
      <c r="H5051" s="33" t="s">
        <v>12491</v>
      </c>
    </row>
    <row r="5052" spans="1:8">
      <c r="A5052" s="33" t="s">
        <v>19917</v>
      </c>
      <c r="B5052" s="34" t="b">
        <v>1</v>
      </c>
      <c r="C5052" s="33">
        <f t="shared" si="172"/>
        <v>32</v>
      </c>
      <c r="D5052" s="33" t="s">
        <v>1706</v>
      </c>
      <c r="E5052" s="33" t="s">
        <v>19868</v>
      </c>
      <c r="F5052" s="33" t="s">
        <v>19918</v>
      </c>
      <c r="G5052" s="33" t="str">
        <f t="shared" si="173"/>
        <v>전북백산면</v>
      </c>
      <c r="H5052" s="33" t="s">
        <v>12491</v>
      </c>
    </row>
    <row r="5053" spans="1:8">
      <c r="A5053" s="33" t="s">
        <v>19919</v>
      </c>
      <c r="B5053" s="34" t="b">
        <v>1</v>
      </c>
      <c r="C5053" s="33">
        <f t="shared" si="172"/>
        <v>32</v>
      </c>
      <c r="D5053" s="33" t="s">
        <v>1706</v>
      </c>
      <c r="E5053" s="33" t="s">
        <v>19868</v>
      </c>
      <c r="F5053" s="33" t="s">
        <v>19920</v>
      </c>
      <c r="G5053" s="33" t="str">
        <f t="shared" si="173"/>
        <v>전북용지면</v>
      </c>
      <c r="H5053" s="33" t="s">
        <v>12491</v>
      </c>
    </row>
    <row r="5054" spans="1:8">
      <c r="A5054" s="33" t="s">
        <v>19921</v>
      </c>
      <c r="B5054" s="34" t="b">
        <v>1</v>
      </c>
      <c r="C5054" s="33">
        <f t="shared" si="172"/>
        <v>32</v>
      </c>
      <c r="D5054" s="33" t="s">
        <v>1706</v>
      </c>
      <c r="E5054" s="33" t="s">
        <v>19868</v>
      </c>
      <c r="F5054" s="33" t="s">
        <v>19922</v>
      </c>
      <c r="G5054" s="33" t="str">
        <f t="shared" si="173"/>
        <v>전북백구면</v>
      </c>
      <c r="H5054" s="33" t="s">
        <v>12491</v>
      </c>
    </row>
    <row r="5055" spans="1:8">
      <c r="A5055" s="33" t="s">
        <v>19923</v>
      </c>
      <c r="B5055" s="34" t="b">
        <v>1</v>
      </c>
      <c r="C5055" s="33">
        <f t="shared" si="172"/>
        <v>32</v>
      </c>
      <c r="D5055" s="33" t="s">
        <v>1706</v>
      </c>
      <c r="E5055" s="33" t="s">
        <v>19868</v>
      </c>
      <c r="F5055" s="33" t="s">
        <v>19924</v>
      </c>
      <c r="G5055" s="33" t="str">
        <f t="shared" si="173"/>
        <v>전북부량면</v>
      </c>
      <c r="H5055" s="33" t="s">
        <v>12491</v>
      </c>
    </row>
    <row r="5056" spans="1:8">
      <c r="A5056" s="33" t="s">
        <v>19925</v>
      </c>
      <c r="B5056" s="34" t="b">
        <v>1</v>
      </c>
      <c r="C5056" s="33">
        <f t="shared" si="172"/>
        <v>32</v>
      </c>
      <c r="D5056" s="33" t="s">
        <v>1706</v>
      </c>
      <c r="E5056" s="33" t="s">
        <v>19868</v>
      </c>
      <c r="F5056" s="33" t="s">
        <v>19926</v>
      </c>
      <c r="G5056" s="33" t="str">
        <f t="shared" si="173"/>
        <v>전북공덕면</v>
      </c>
      <c r="H5056" s="33" t="s">
        <v>12491</v>
      </c>
    </row>
    <row r="5057" spans="1:8">
      <c r="A5057" s="33" t="s">
        <v>19927</v>
      </c>
      <c r="B5057" s="34" t="b">
        <v>1</v>
      </c>
      <c r="C5057" s="33">
        <f t="shared" si="172"/>
        <v>32</v>
      </c>
      <c r="D5057" s="33" t="s">
        <v>1706</v>
      </c>
      <c r="E5057" s="33" t="s">
        <v>19868</v>
      </c>
      <c r="F5057" s="33" t="s">
        <v>16987</v>
      </c>
      <c r="G5057" s="33" t="str">
        <f t="shared" si="173"/>
        <v>전북청하면</v>
      </c>
      <c r="H5057" s="33" t="s">
        <v>12491</v>
      </c>
    </row>
    <row r="5058" spans="1:8">
      <c r="A5058" s="33" t="s">
        <v>19928</v>
      </c>
      <c r="B5058" s="34" t="b">
        <v>1</v>
      </c>
      <c r="C5058" s="33">
        <f t="shared" ref="C5058:C5121" si="174">_xlfn.XLOOKUP(D5058,I:I,J:J)</f>
        <v>32</v>
      </c>
      <c r="D5058" s="33" t="s">
        <v>1706</v>
      </c>
      <c r="E5058" s="33" t="s">
        <v>19868</v>
      </c>
      <c r="F5058" s="33" t="s">
        <v>19929</v>
      </c>
      <c r="G5058" s="33" t="str">
        <f t="shared" si="173"/>
        <v>전북성덕면</v>
      </c>
      <c r="H5058" s="33" t="s">
        <v>12491</v>
      </c>
    </row>
    <row r="5059" spans="1:8">
      <c r="A5059" s="33" t="s">
        <v>19930</v>
      </c>
      <c r="B5059" s="34" t="b">
        <v>1</v>
      </c>
      <c r="C5059" s="33">
        <f t="shared" si="174"/>
        <v>32</v>
      </c>
      <c r="D5059" s="33" t="s">
        <v>1706</v>
      </c>
      <c r="E5059" s="33" t="s">
        <v>19868</v>
      </c>
      <c r="F5059" s="33" t="s">
        <v>19931</v>
      </c>
      <c r="G5059" s="33" t="str">
        <f t="shared" si="173"/>
        <v>전북진봉면</v>
      </c>
      <c r="H5059" s="33" t="s">
        <v>12491</v>
      </c>
    </row>
    <row r="5060" spans="1:8">
      <c r="A5060" s="33" t="s">
        <v>19932</v>
      </c>
      <c r="B5060" s="34" t="b">
        <v>1</v>
      </c>
      <c r="C5060" s="33">
        <f t="shared" si="174"/>
        <v>32</v>
      </c>
      <c r="D5060" s="33" t="s">
        <v>1706</v>
      </c>
      <c r="E5060" s="33" t="s">
        <v>19868</v>
      </c>
      <c r="F5060" s="33" t="s">
        <v>19933</v>
      </c>
      <c r="G5060" s="33" t="str">
        <f t="shared" si="173"/>
        <v>전북금구면</v>
      </c>
      <c r="H5060" s="33" t="s">
        <v>12491</v>
      </c>
    </row>
    <row r="5061" spans="1:8">
      <c r="A5061" s="33" t="s">
        <v>19934</v>
      </c>
      <c r="B5061" s="34" t="b">
        <v>1</v>
      </c>
      <c r="C5061" s="33">
        <f t="shared" si="174"/>
        <v>32</v>
      </c>
      <c r="D5061" s="33" t="s">
        <v>1706</v>
      </c>
      <c r="E5061" s="33" t="s">
        <v>19868</v>
      </c>
      <c r="F5061" s="33" t="s">
        <v>19935</v>
      </c>
      <c r="G5061" s="33" t="str">
        <f t="shared" si="173"/>
        <v>전북봉남면</v>
      </c>
      <c r="H5061" s="33" t="s">
        <v>12491</v>
      </c>
    </row>
    <row r="5062" spans="1:8">
      <c r="A5062" s="33" t="s">
        <v>19936</v>
      </c>
      <c r="B5062" s="34" t="b">
        <v>1</v>
      </c>
      <c r="C5062" s="33">
        <f t="shared" si="174"/>
        <v>32</v>
      </c>
      <c r="D5062" s="33" t="s">
        <v>1706</v>
      </c>
      <c r="E5062" s="33" t="s">
        <v>19868</v>
      </c>
      <c r="F5062" s="33" t="s">
        <v>16731</v>
      </c>
      <c r="G5062" s="33" t="str">
        <f t="shared" si="173"/>
        <v>전북황산면</v>
      </c>
      <c r="H5062" s="33" t="s">
        <v>12491</v>
      </c>
    </row>
    <row r="5063" spans="1:8">
      <c r="A5063" s="33" t="s">
        <v>19937</v>
      </c>
      <c r="B5063" s="34" t="b">
        <v>1</v>
      </c>
      <c r="C5063" s="33">
        <f t="shared" si="174"/>
        <v>32</v>
      </c>
      <c r="D5063" s="33" t="s">
        <v>1706</v>
      </c>
      <c r="E5063" s="33" t="s">
        <v>19868</v>
      </c>
      <c r="F5063" s="33" t="s">
        <v>16600</v>
      </c>
      <c r="G5063" s="33" t="str">
        <f t="shared" si="173"/>
        <v>전북금산면</v>
      </c>
      <c r="H5063" s="33" t="s">
        <v>12491</v>
      </c>
    </row>
    <row r="5064" spans="1:8">
      <c r="A5064" s="33" t="s">
        <v>19938</v>
      </c>
      <c r="B5064" s="34" t="b">
        <v>1</v>
      </c>
      <c r="C5064" s="33">
        <f t="shared" si="174"/>
        <v>32</v>
      </c>
      <c r="D5064" s="33" t="s">
        <v>1706</v>
      </c>
      <c r="E5064" s="33" t="s">
        <v>19868</v>
      </c>
      <c r="F5064" s="33" t="s">
        <v>19939</v>
      </c>
      <c r="G5064" s="33" t="str">
        <f t="shared" si="173"/>
        <v>전북광활면</v>
      </c>
      <c r="H5064" s="33" t="s">
        <v>12491</v>
      </c>
    </row>
    <row r="5065" spans="1:8">
      <c r="A5065" s="33" t="s">
        <v>19940</v>
      </c>
      <c r="B5065" s="34" t="b">
        <v>1</v>
      </c>
      <c r="C5065" s="33">
        <f t="shared" si="174"/>
        <v>32</v>
      </c>
      <c r="D5065" s="33" t="s">
        <v>1706</v>
      </c>
      <c r="E5065" s="33" t="s">
        <v>19941</v>
      </c>
      <c r="F5065" s="33" t="s">
        <v>19942</v>
      </c>
      <c r="G5065" s="33" t="str">
        <f t="shared" si="173"/>
        <v>전북삼례읍</v>
      </c>
      <c r="H5065" s="33" t="s">
        <v>12491</v>
      </c>
    </row>
    <row r="5066" spans="1:8">
      <c r="A5066" s="33" t="s">
        <v>19943</v>
      </c>
      <c r="B5066" s="34" t="b">
        <v>1</v>
      </c>
      <c r="C5066" s="33">
        <f t="shared" si="174"/>
        <v>32</v>
      </c>
      <c r="D5066" s="33" t="s">
        <v>1706</v>
      </c>
      <c r="E5066" s="33" t="s">
        <v>19941</v>
      </c>
      <c r="F5066" s="33" t="s">
        <v>19944</v>
      </c>
      <c r="G5066" s="33" t="str">
        <f t="shared" si="173"/>
        <v>전북봉동읍</v>
      </c>
      <c r="H5066" s="33" t="s">
        <v>12491</v>
      </c>
    </row>
    <row r="5067" spans="1:8">
      <c r="A5067" s="33" t="s">
        <v>19945</v>
      </c>
      <c r="B5067" s="34" t="b">
        <v>1</v>
      </c>
      <c r="C5067" s="33">
        <f t="shared" si="174"/>
        <v>32</v>
      </c>
      <c r="D5067" s="33" t="s">
        <v>1706</v>
      </c>
      <c r="E5067" s="33" t="s">
        <v>19941</v>
      </c>
      <c r="F5067" s="33" t="s">
        <v>19946</v>
      </c>
      <c r="G5067" s="33" t="str">
        <f t="shared" si="173"/>
        <v>전북용진읍</v>
      </c>
      <c r="H5067" s="33" t="s">
        <v>12491</v>
      </c>
    </row>
    <row r="5068" spans="1:8">
      <c r="A5068" s="33" t="s">
        <v>19947</v>
      </c>
      <c r="B5068" s="34" t="b">
        <v>1</v>
      </c>
      <c r="C5068" s="33">
        <f t="shared" si="174"/>
        <v>32</v>
      </c>
      <c r="D5068" s="33" t="s">
        <v>1706</v>
      </c>
      <c r="E5068" s="33" t="s">
        <v>19941</v>
      </c>
      <c r="F5068" s="33" t="s">
        <v>19948</v>
      </c>
      <c r="G5068" s="33" t="str">
        <f t="shared" si="173"/>
        <v>전북상관면</v>
      </c>
      <c r="H5068" s="33" t="s">
        <v>12491</v>
      </c>
    </row>
    <row r="5069" spans="1:8">
      <c r="A5069" s="33" t="s">
        <v>19949</v>
      </c>
      <c r="B5069" s="34" t="b">
        <v>1</v>
      </c>
      <c r="C5069" s="33">
        <f t="shared" si="174"/>
        <v>32</v>
      </c>
      <c r="D5069" s="33" t="s">
        <v>1706</v>
      </c>
      <c r="E5069" s="33" t="s">
        <v>19941</v>
      </c>
      <c r="F5069" s="33" t="s">
        <v>16663</v>
      </c>
      <c r="G5069" s="33" t="str">
        <f t="shared" si="173"/>
        <v>전북이서면</v>
      </c>
      <c r="H5069" s="33" t="s">
        <v>12491</v>
      </c>
    </row>
    <row r="5070" spans="1:8">
      <c r="A5070" s="33" t="s">
        <v>19950</v>
      </c>
      <c r="B5070" s="34" t="b">
        <v>1</v>
      </c>
      <c r="C5070" s="33">
        <f t="shared" si="174"/>
        <v>32</v>
      </c>
      <c r="D5070" s="33" t="s">
        <v>1706</v>
      </c>
      <c r="E5070" s="33" t="s">
        <v>19941</v>
      </c>
      <c r="F5070" s="33" t="s">
        <v>19951</v>
      </c>
      <c r="G5070" s="33" t="str">
        <f t="shared" si="173"/>
        <v>전북소양면</v>
      </c>
      <c r="H5070" s="33" t="s">
        <v>12491</v>
      </c>
    </row>
    <row r="5071" spans="1:8">
      <c r="A5071" s="33" t="s">
        <v>19952</v>
      </c>
      <c r="B5071" s="34" t="b">
        <v>1</v>
      </c>
      <c r="C5071" s="33">
        <f t="shared" si="174"/>
        <v>32</v>
      </c>
      <c r="D5071" s="33" t="s">
        <v>1706</v>
      </c>
      <c r="E5071" s="33" t="s">
        <v>19941</v>
      </c>
      <c r="F5071" s="33" t="s">
        <v>19953</v>
      </c>
      <c r="G5071" s="33" t="str">
        <f t="shared" si="173"/>
        <v>전북구이면</v>
      </c>
      <c r="H5071" s="33" t="s">
        <v>12491</v>
      </c>
    </row>
    <row r="5072" spans="1:8">
      <c r="A5072" s="33" t="s">
        <v>19954</v>
      </c>
      <c r="B5072" s="34" t="b">
        <v>1</v>
      </c>
      <c r="C5072" s="33">
        <f t="shared" si="174"/>
        <v>32</v>
      </c>
      <c r="D5072" s="33" t="s">
        <v>1706</v>
      </c>
      <c r="E5072" s="33" t="s">
        <v>19941</v>
      </c>
      <c r="F5072" s="33" t="s">
        <v>19955</v>
      </c>
      <c r="G5072" s="33" t="str">
        <f t="shared" si="173"/>
        <v>전북고산면</v>
      </c>
      <c r="H5072" s="33" t="s">
        <v>12491</v>
      </c>
    </row>
    <row r="5073" spans="1:8">
      <c r="A5073" s="33" t="s">
        <v>19956</v>
      </c>
      <c r="B5073" s="34" t="b">
        <v>1</v>
      </c>
      <c r="C5073" s="33">
        <f t="shared" si="174"/>
        <v>32</v>
      </c>
      <c r="D5073" s="33" t="s">
        <v>1706</v>
      </c>
      <c r="E5073" s="33" t="s">
        <v>19941</v>
      </c>
      <c r="F5073" s="33" t="s">
        <v>14939</v>
      </c>
      <c r="G5073" s="33" t="str">
        <f t="shared" si="173"/>
        <v>전북비봉면</v>
      </c>
      <c r="H5073" s="33" t="s">
        <v>12491</v>
      </c>
    </row>
    <row r="5074" spans="1:8">
      <c r="A5074" s="33" t="s">
        <v>19957</v>
      </c>
      <c r="B5074" s="34" t="b">
        <v>1</v>
      </c>
      <c r="C5074" s="33">
        <f t="shared" si="174"/>
        <v>32</v>
      </c>
      <c r="D5074" s="33" t="s">
        <v>1706</v>
      </c>
      <c r="E5074" s="33" t="s">
        <v>19941</v>
      </c>
      <c r="F5074" s="33" t="s">
        <v>19958</v>
      </c>
      <c r="G5074" s="33" t="str">
        <f t="shared" si="173"/>
        <v>전북운주면</v>
      </c>
      <c r="H5074" s="33" t="s">
        <v>12491</v>
      </c>
    </row>
    <row r="5075" spans="1:8">
      <c r="A5075" s="33" t="s">
        <v>19959</v>
      </c>
      <c r="B5075" s="34" t="b">
        <v>1</v>
      </c>
      <c r="C5075" s="33">
        <f t="shared" si="174"/>
        <v>32</v>
      </c>
      <c r="D5075" s="33" t="s">
        <v>1706</v>
      </c>
      <c r="E5075" s="33" t="s">
        <v>19941</v>
      </c>
      <c r="F5075" s="33" t="s">
        <v>16717</v>
      </c>
      <c r="G5075" s="33" t="str">
        <f t="shared" si="173"/>
        <v>전북화산면</v>
      </c>
      <c r="H5075" s="33" t="s">
        <v>12491</v>
      </c>
    </row>
    <row r="5076" spans="1:8">
      <c r="A5076" s="33" t="s">
        <v>19960</v>
      </c>
      <c r="B5076" s="34" t="b">
        <v>1</v>
      </c>
      <c r="C5076" s="33">
        <f t="shared" si="174"/>
        <v>32</v>
      </c>
      <c r="D5076" s="33" t="s">
        <v>1706</v>
      </c>
      <c r="E5076" s="33" t="s">
        <v>19941</v>
      </c>
      <c r="F5076" s="33" t="s">
        <v>19961</v>
      </c>
      <c r="G5076" s="33" t="str">
        <f t="shared" si="173"/>
        <v>전북동상면</v>
      </c>
      <c r="H5076" s="33" t="s">
        <v>12491</v>
      </c>
    </row>
    <row r="5077" spans="1:8">
      <c r="A5077" s="33" t="s">
        <v>19962</v>
      </c>
      <c r="B5077" s="34" t="b">
        <v>1</v>
      </c>
      <c r="C5077" s="33">
        <f t="shared" si="174"/>
        <v>32</v>
      </c>
      <c r="D5077" s="33" t="s">
        <v>1706</v>
      </c>
      <c r="E5077" s="33" t="s">
        <v>19941</v>
      </c>
      <c r="F5077" s="33" t="s">
        <v>19963</v>
      </c>
      <c r="G5077" s="33" t="str">
        <f t="shared" si="173"/>
        <v>전북경천면</v>
      </c>
      <c r="H5077" s="33" t="s">
        <v>12491</v>
      </c>
    </row>
    <row r="5078" spans="1:8">
      <c r="A5078" s="33" t="s">
        <v>19964</v>
      </c>
      <c r="B5078" s="34" t="b">
        <v>1</v>
      </c>
      <c r="C5078" s="33">
        <f t="shared" si="174"/>
        <v>32</v>
      </c>
      <c r="D5078" s="33" t="s">
        <v>1706</v>
      </c>
      <c r="E5078" s="33" t="s">
        <v>19965</v>
      </c>
      <c r="F5078" s="33" t="s">
        <v>19966</v>
      </c>
      <c r="G5078" s="33" t="str">
        <f t="shared" si="173"/>
        <v>전북진안읍</v>
      </c>
      <c r="H5078" s="33" t="s">
        <v>12491</v>
      </c>
    </row>
    <row r="5079" spans="1:8">
      <c r="A5079" s="33" t="s">
        <v>19967</v>
      </c>
      <c r="B5079" s="34" t="b">
        <v>1</v>
      </c>
      <c r="C5079" s="33">
        <f t="shared" si="174"/>
        <v>32</v>
      </c>
      <c r="D5079" s="33" t="s">
        <v>1706</v>
      </c>
      <c r="E5079" s="33" t="s">
        <v>19965</v>
      </c>
      <c r="F5079" s="33" t="s">
        <v>19968</v>
      </c>
      <c r="G5079" s="33" t="str">
        <f t="shared" si="173"/>
        <v>전북용담면</v>
      </c>
      <c r="H5079" s="33" t="s">
        <v>12491</v>
      </c>
    </row>
    <row r="5080" spans="1:8">
      <c r="A5080" s="33" t="s">
        <v>19969</v>
      </c>
      <c r="B5080" s="34" t="b">
        <v>1</v>
      </c>
      <c r="C5080" s="33">
        <f t="shared" si="174"/>
        <v>32</v>
      </c>
      <c r="D5080" s="33" t="s">
        <v>1706</v>
      </c>
      <c r="E5080" s="33" t="s">
        <v>19965</v>
      </c>
      <c r="F5080" s="33" t="s">
        <v>19970</v>
      </c>
      <c r="G5080" s="33" t="str">
        <f t="shared" si="173"/>
        <v>전북안천면</v>
      </c>
      <c r="H5080" s="33" t="s">
        <v>12491</v>
      </c>
    </row>
    <row r="5081" spans="1:8">
      <c r="A5081" s="33" t="s">
        <v>19971</v>
      </c>
      <c r="B5081" s="34" t="b">
        <v>1</v>
      </c>
      <c r="C5081" s="33">
        <f t="shared" si="174"/>
        <v>32</v>
      </c>
      <c r="D5081" s="33" t="s">
        <v>1706</v>
      </c>
      <c r="E5081" s="33" t="s">
        <v>19965</v>
      </c>
      <c r="F5081" s="33" t="s">
        <v>19972</v>
      </c>
      <c r="G5081" s="33" t="str">
        <f t="shared" si="173"/>
        <v>전북동향면</v>
      </c>
      <c r="H5081" s="33" t="s">
        <v>12491</v>
      </c>
    </row>
    <row r="5082" spans="1:8">
      <c r="A5082" s="33" t="s">
        <v>19973</v>
      </c>
      <c r="B5082" s="34" t="b">
        <v>1</v>
      </c>
      <c r="C5082" s="33">
        <f t="shared" si="174"/>
        <v>32</v>
      </c>
      <c r="D5082" s="33" t="s">
        <v>1706</v>
      </c>
      <c r="E5082" s="33" t="s">
        <v>19965</v>
      </c>
      <c r="F5082" s="33" t="s">
        <v>19974</v>
      </c>
      <c r="G5082" s="33" t="str">
        <f t="shared" si="173"/>
        <v>전북상전면</v>
      </c>
      <c r="H5082" s="33" t="s">
        <v>12491</v>
      </c>
    </row>
    <row r="5083" spans="1:8">
      <c r="A5083" s="33" t="s">
        <v>19975</v>
      </c>
      <c r="B5083" s="34" t="b">
        <v>1</v>
      </c>
      <c r="C5083" s="33">
        <f t="shared" si="174"/>
        <v>32</v>
      </c>
      <c r="D5083" s="33" t="s">
        <v>1706</v>
      </c>
      <c r="E5083" s="33" t="s">
        <v>19965</v>
      </c>
      <c r="F5083" s="33" t="s">
        <v>15481</v>
      </c>
      <c r="G5083" s="33" t="str">
        <f t="shared" si="173"/>
        <v>전북백운면</v>
      </c>
      <c r="H5083" s="33" t="s">
        <v>12491</v>
      </c>
    </row>
    <row r="5084" spans="1:8">
      <c r="A5084" s="33" t="s">
        <v>19976</v>
      </c>
      <c r="B5084" s="34" t="b">
        <v>1</v>
      </c>
      <c r="C5084" s="33">
        <f t="shared" si="174"/>
        <v>32</v>
      </c>
      <c r="D5084" s="33" t="s">
        <v>1706</v>
      </c>
      <c r="E5084" s="33" t="s">
        <v>19965</v>
      </c>
      <c r="F5084" s="33" t="s">
        <v>19977</v>
      </c>
      <c r="G5084" s="33" t="str">
        <f t="shared" si="173"/>
        <v>전북성수면</v>
      </c>
      <c r="H5084" s="33" t="s">
        <v>12491</v>
      </c>
    </row>
    <row r="5085" spans="1:8">
      <c r="A5085" s="33" t="s">
        <v>19978</v>
      </c>
      <c r="B5085" s="34" t="b">
        <v>1</v>
      </c>
      <c r="C5085" s="33">
        <f t="shared" si="174"/>
        <v>32</v>
      </c>
      <c r="D5085" s="33" t="s">
        <v>1706</v>
      </c>
      <c r="E5085" s="33" t="s">
        <v>19965</v>
      </c>
      <c r="F5085" s="33" t="s">
        <v>19979</v>
      </c>
      <c r="G5085" s="33" t="str">
        <f t="shared" ref="G5085:G5148" si="175">D5085&amp;F5085</f>
        <v>전북마령면</v>
      </c>
      <c r="H5085" s="33" t="s">
        <v>12491</v>
      </c>
    </row>
    <row r="5086" spans="1:8">
      <c r="A5086" s="33" t="s">
        <v>19980</v>
      </c>
      <c r="B5086" s="34" t="b">
        <v>1</v>
      </c>
      <c r="C5086" s="33">
        <f t="shared" si="174"/>
        <v>32</v>
      </c>
      <c r="D5086" s="33" t="s">
        <v>1706</v>
      </c>
      <c r="E5086" s="33" t="s">
        <v>19965</v>
      </c>
      <c r="F5086" s="33" t="s">
        <v>19981</v>
      </c>
      <c r="G5086" s="33" t="str">
        <f t="shared" si="175"/>
        <v>전북부귀면</v>
      </c>
      <c r="H5086" s="33" t="s">
        <v>12491</v>
      </c>
    </row>
    <row r="5087" spans="1:8">
      <c r="A5087" s="33" t="s">
        <v>19982</v>
      </c>
      <c r="B5087" s="34" t="b">
        <v>1</v>
      </c>
      <c r="C5087" s="33">
        <f t="shared" si="174"/>
        <v>32</v>
      </c>
      <c r="D5087" s="33" t="s">
        <v>1706</v>
      </c>
      <c r="E5087" s="33" t="s">
        <v>19965</v>
      </c>
      <c r="F5087" s="33" t="s">
        <v>19983</v>
      </c>
      <c r="G5087" s="33" t="str">
        <f t="shared" si="175"/>
        <v>전북정천면</v>
      </c>
      <c r="H5087" s="33" t="s">
        <v>12491</v>
      </c>
    </row>
    <row r="5088" spans="1:8">
      <c r="A5088" s="33" t="s">
        <v>19984</v>
      </c>
      <c r="B5088" s="34" t="b">
        <v>1</v>
      </c>
      <c r="C5088" s="33">
        <f t="shared" si="174"/>
        <v>32</v>
      </c>
      <c r="D5088" s="33" t="s">
        <v>1706</v>
      </c>
      <c r="E5088" s="33" t="s">
        <v>19965</v>
      </c>
      <c r="F5088" s="33" t="s">
        <v>19296</v>
      </c>
      <c r="G5088" s="33" t="str">
        <f t="shared" si="175"/>
        <v>전북주천면</v>
      </c>
      <c r="H5088" s="33" t="s">
        <v>12491</v>
      </c>
    </row>
    <row r="5089" spans="1:8">
      <c r="A5089" s="33" t="s">
        <v>19985</v>
      </c>
      <c r="B5089" s="34" t="b">
        <v>1</v>
      </c>
      <c r="C5089" s="33">
        <f t="shared" si="174"/>
        <v>32</v>
      </c>
      <c r="D5089" s="33" t="s">
        <v>1706</v>
      </c>
      <c r="E5089" s="33" t="s">
        <v>19986</v>
      </c>
      <c r="F5089" s="33" t="s">
        <v>19987</v>
      </c>
      <c r="G5089" s="33" t="str">
        <f t="shared" si="175"/>
        <v>전북무주읍</v>
      </c>
      <c r="H5089" s="33" t="s">
        <v>12491</v>
      </c>
    </row>
    <row r="5090" spans="1:8">
      <c r="A5090" s="33" t="s">
        <v>19988</v>
      </c>
      <c r="B5090" s="34" t="b">
        <v>1</v>
      </c>
      <c r="C5090" s="33">
        <f t="shared" si="174"/>
        <v>32</v>
      </c>
      <c r="D5090" s="33" t="s">
        <v>1706</v>
      </c>
      <c r="E5090" s="33" t="s">
        <v>19986</v>
      </c>
      <c r="F5090" s="33" t="s">
        <v>19989</v>
      </c>
      <c r="G5090" s="33" t="str">
        <f t="shared" si="175"/>
        <v>전북무풍면</v>
      </c>
      <c r="H5090" s="33" t="s">
        <v>12491</v>
      </c>
    </row>
    <row r="5091" spans="1:8">
      <c r="A5091" s="33" t="s">
        <v>19990</v>
      </c>
      <c r="B5091" s="34" t="b">
        <v>1</v>
      </c>
      <c r="C5091" s="33">
        <f t="shared" si="174"/>
        <v>32</v>
      </c>
      <c r="D5091" s="33" t="s">
        <v>1706</v>
      </c>
      <c r="E5091" s="33" t="s">
        <v>19986</v>
      </c>
      <c r="F5091" s="33" t="s">
        <v>18629</v>
      </c>
      <c r="G5091" s="33" t="str">
        <f t="shared" si="175"/>
        <v>전북설천면</v>
      </c>
      <c r="H5091" s="33" t="s">
        <v>12491</v>
      </c>
    </row>
    <row r="5092" spans="1:8">
      <c r="A5092" s="33" t="s">
        <v>19991</v>
      </c>
      <c r="B5092" s="34" t="b">
        <v>1</v>
      </c>
      <c r="C5092" s="33">
        <f t="shared" si="174"/>
        <v>32</v>
      </c>
      <c r="D5092" s="33" t="s">
        <v>1706</v>
      </c>
      <c r="E5092" s="33" t="s">
        <v>19986</v>
      </c>
      <c r="F5092" s="33" t="s">
        <v>19992</v>
      </c>
      <c r="G5092" s="33" t="str">
        <f t="shared" si="175"/>
        <v>전북적상면</v>
      </c>
      <c r="H5092" s="33" t="s">
        <v>12491</v>
      </c>
    </row>
    <row r="5093" spans="1:8">
      <c r="A5093" s="33" t="s">
        <v>19993</v>
      </c>
      <c r="B5093" s="34" t="b">
        <v>1</v>
      </c>
      <c r="C5093" s="33">
        <f t="shared" si="174"/>
        <v>32</v>
      </c>
      <c r="D5093" s="33" t="s">
        <v>1706</v>
      </c>
      <c r="E5093" s="33" t="s">
        <v>19986</v>
      </c>
      <c r="F5093" s="33" t="s">
        <v>19994</v>
      </c>
      <c r="G5093" s="33" t="str">
        <f t="shared" si="175"/>
        <v>전북안성면</v>
      </c>
      <c r="H5093" s="33" t="s">
        <v>12491</v>
      </c>
    </row>
    <row r="5094" spans="1:8">
      <c r="A5094" s="33" t="s">
        <v>19995</v>
      </c>
      <c r="B5094" s="34" t="b">
        <v>1</v>
      </c>
      <c r="C5094" s="33">
        <f t="shared" si="174"/>
        <v>32</v>
      </c>
      <c r="D5094" s="33" t="s">
        <v>1706</v>
      </c>
      <c r="E5094" s="33" t="s">
        <v>19986</v>
      </c>
      <c r="F5094" s="33" t="s">
        <v>17647</v>
      </c>
      <c r="G5094" s="33" t="str">
        <f t="shared" si="175"/>
        <v>전북부남면</v>
      </c>
      <c r="H5094" s="33" t="s">
        <v>12491</v>
      </c>
    </row>
    <row r="5095" spans="1:8">
      <c r="A5095" s="33" t="s">
        <v>19996</v>
      </c>
      <c r="B5095" s="34" t="b">
        <v>1</v>
      </c>
      <c r="C5095" s="33">
        <f t="shared" si="174"/>
        <v>32</v>
      </c>
      <c r="D5095" s="33" t="s">
        <v>1706</v>
      </c>
      <c r="E5095" s="33" t="s">
        <v>19997</v>
      </c>
      <c r="F5095" s="33" t="s">
        <v>19998</v>
      </c>
      <c r="G5095" s="33" t="str">
        <f t="shared" si="175"/>
        <v>전북장수읍</v>
      </c>
      <c r="H5095" s="33" t="s">
        <v>12491</v>
      </c>
    </row>
    <row r="5096" spans="1:8">
      <c r="A5096" s="33" t="s">
        <v>19999</v>
      </c>
      <c r="B5096" s="34" t="b">
        <v>1</v>
      </c>
      <c r="C5096" s="33">
        <f t="shared" si="174"/>
        <v>32</v>
      </c>
      <c r="D5096" s="33" t="s">
        <v>1706</v>
      </c>
      <c r="E5096" s="33" t="s">
        <v>19997</v>
      </c>
      <c r="F5096" s="33" t="s">
        <v>20000</v>
      </c>
      <c r="G5096" s="33" t="str">
        <f t="shared" si="175"/>
        <v>전북산서면</v>
      </c>
      <c r="H5096" s="33" t="s">
        <v>12491</v>
      </c>
    </row>
    <row r="5097" spans="1:8">
      <c r="A5097" s="33" t="s">
        <v>20001</v>
      </c>
      <c r="B5097" s="34" t="b">
        <v>1</v>
      </c>
      <c r="C5097" s="33">
        <f t="shared" si="174"/>
        <v>32</v>
      </c>
      <c r="D5097" s="33" t="s">
        <v>1706</v>
      </c>
      <c r="E5097" s="33" t="s">
        <v>19997</v>
      </c>
      <c r="F5097" s="33" t="s">
        <v>20002</v>
      </c>
      <c r="G5097" s="33" t="str">
        <f t="shared" si="175"/>
        <v>전북번암면</v>
      </c>
      <c r="H5097" s="33" t="s">
        <v>12491</v>
      </c>
    </row>
    <row r="5098" spans="1:8">
      <c r="A5098" s="33" t="s">
        <v>20003</v>
      </c>
      <c r="B5098" s="34" t="b">
        <v>1</v>
      </c>
      <c r="C5098" s="33">
        <f t="shared" si="174"/>
        <v>32</v>
      </c>
      <c r="D5098" s="33" t="s">
        <v>1706</v>
      </c>
      <c r="E5098" s="33" t="s">
        <v>19997</v>
      </c>
      <c r="F5098" s="33" t="s">
        <v>20004</v>
      </c>
      <c r="G5098" s="33" t="str">
        <f t="shared" si="175"/>
        <v>전북장계면</v>
      </c>
      <c r="H5098" s="33" t="s">
        <v>12491</v>
      </c>
    </row>
    <row r="5099" spans="1:8">
      <c r="A5099" s="33" t="s">
        <v>20005</v>
      </c>
      <c r="B5099" s="34" t="b">
        <v>1</v>
      </c>
      <c r="C5099" s="33">
        <f t="shared" si="174"/>
        <v>32</v>
      </c>
      <c r="D5099" s="33" t="s">
        <v>1706</v>
      </c>
      <c r="E5099" s="33" t="s">
        <v>19997</v>
      </c>
      <c r="F5099" s="33" t="s">
        <v>20006</v>
      </c>
      <c r="G5099" s="33" t="str">
        <f t="shared" si="175"/>
        <v>전북천천면</v>
      </c>
      <c r="H5099" s="33" t="s">
        <v>12491</v>
      </c>
    </row>
    <row r="5100" spans="1:8">
      <c r="A5100" s="33" t="s">
        <v>20007</v>
      </c>
      <c r="B5100" s="34" t="b">
        <v>1</v>
      </c>
      <c r="C5100" s="33">
        <f t="shared" si="174"/>
        <v>32</v>
      </c>
      <c r="D5100" s="33" t="s">
        <v>1706</v>
      </c>
      <c r="E5100" s="33" t="s">
        <v>19997</v>
      </c>
      <c r="F5100" s="33" t="s">
        <v>20008</v>
      </c>
      <c r="G5100" s="33" t="str">
        <f t="shared" si="175"/>
        <v>전북계남면</v>
      </c>
      <c r="H5100" s="33" t="s">
        <v>12491</v>
      </c>
    </row>
    <row r="5101" spans="1:8">
      <c r="A5101" s="33" t="s">
        <v>20009</v>
      </c>
      <c r="B5101" s="34" t="b">
        <v>1</v>
      </c>
      <c r="C5101" s="33">
        <f t="shared" si="174"/>
        <v>32</v>
      </c>
      <c r="D5101" s="33" t="s">
        <v>1706</v>
      </c>
      <c r="E5101" s="33" t="s">
        <v>19997</v>
      </c>
      <c r="F5101" s="33" t="s">
        <v>20010</v>
      </c>
      <c r="G5101" s="33" t="str">
        <f t="shared" si="175"/>
        <v>전북계북면</v>
      </c>
      <c r="H5101" s="33" t="s">
        <v>12491</v>
      </c>
    </row>
    <row r="5102" spans="1:8">
      <c r="A5102" s="33" t="s">
        <v>20011</v>
      </c>
      <c r="B5102" s="34" t="b">
        <v>1</v>
      </c>
      <c r="C5102" s="33">
        <f t="shared" si="174"/>
        <v>32</v>
      </c>
      <c r="D5102" s="33" t="s">
        <v>1706</v>
      </c>
      <c r="E5102" s="33" t="s">
        <v>20012</v>
      </c>
      <c r="F5102" s="33" t="s">
        <v>20013</v>
      </c>
      <c r="G5102" s="33" t="str">
        <f t="shared" si="175"/>
        <v>전북임실읍</v>
      </c>
      <c r="H5102" s="33" t="s">
        <v>12491</v>
      </c>
    </row>
    <row r="5103" spans="1:8">
      <c r="A5103" s="33" t="s">
        <v>20014</v>
      </c>
      <c r="B5103" s="34" t="b">
        <v>1</v>
      </c>
      <c r="C5103" s="33">
        <f t="shared" si="174"/>
        <v>32</v>
      </c>
      <c r="D5103" s="33" t="s">
        <v>1706</v>
      </c>
      <c r="E5103" s="33" t="s">
        <v>20012</v>
      </c>
      <c r="F5103" s="33" t="s">
        <v>20015</v>
      </c>
      <c r="G5103" s="33" t="str">
        <f t="shared" si="175"/>
        <v>전북청웅면</v>
      </c>
      <c r="H5103" s="33" t="s">
        <v>12491</v>
      </c>
    </row>
    <row r="5104" spans="1:8">
      <c r="A5104" s="33" t="s">
        <v>20016</v>
      </c>
      <c r="B5104" s="34" t="b">
        <v>1</v>
      </c>
      <c r="C5104" s="33">
        <f t="shared" si="174"/>
        <v>32</v>
      </c>
      <c r="D5104" s="33" t="s">
        <v>1706</v>
      </c>
      <c r="E5104" s="33" t="s">
        <v>20012</v>
      </c>
      <c r="F5104" s="33" t="s">
        <v>20017</v>
      </c>
      <c r="G5104" s="33" t="str">
        <f t="shared" si="175"/>
        <v>전북운암면</v>
      </c>
      <c r="H5104" s="33" t="s">
        <v>12491</v>
      </c>
    </row>
    <row r="5105" spans="1:8">
      <c r="A5105" s="33" t="s">
        <v>20018</v>
      </c>
      <c r="B5105" s="34" t="b">
        <v>1</v>
      </c>
      <c r="C5105" s="33">
        <f t="shared" si="174"/>
        <v>32</v>
      </c>
      <c r="D5105" s="33" t="s">
        <v>1706</v>
      </c>
      <c r="E5105" s="33" t="s">
        <v>20012</v>
      </c>
      <c r="F5105" s="33" t="s">
        <v>15986</v>
      </c>
      <c r="G5105" s="33" t="str">
        <f t="shared" si="175"/>
        <v>전북신평면</v>
      </c>
      <c r="H5105" s="33" t="s">
        <v>12491</v>
      </c>
    </row>
    <row r="5106" spans="1:8">
      <c r="A5106" s="33" t="s">
        <v>20019</v>
      </c>
      <c r="B5106" s="34" t="b">
        <v>1</v>
      </c>
      <c r="C5106" s="33">
        <f t="shared" si="174"/>
        <v>32</v>
      </c>
      <c r="D5106" s="33" t="s">
        <v>1706</v>
      </c>
      <c r="E5106" s="33" t="s">
        <v>20012</v>
      </c>
      <c r="F5106" s="33" t="s">
        <v>19977</v>
      </c>
      <c r="G5106" s="33" t="str">
        <f t="shared" si="175"/>
        <v>전북성수면</v>
      </c>
      <c r="H5106" s="33" t="s">
        <v>12491</v>
      </c>
    </row>
    <row r="5107" spans="1:8">
      <c r="A5107" s="33" t="s">
        <v>20020</v>
      </c>
      <c r="B5107" s="34" t="b">
        <v>1</v>
      </c>
      <c r="C5107" s="33">
        <f t="shared" si="174"/>
        <v>32</v>
      </c>
      <c r="D5107" s="33" t="s">
        <v>1706</v>
      </c>
      <c r="E5107" s="33" t="s">
        <v>20012</v>
      </c>
      <c r="F5107" s="33" t="s">
        <v>20021</v>
      </c>
      <c r="G5107" s="33" t="str">
        <f t="shared" si="175"/>
        <v>전북오수면</v>
      </c>
      <c r="H5107" s="33" t="s">
        <v>12491</v>
      </c>
    </row>
    <row r="5108" spans="1:8">
      <c r="A5108" s="33" t="s">
        <v>20022</v>
      </c>
      <c r="B5108" s="34" t="b">
        <v>1</v>
      </c>
      <c r="C5108" s="33">
        <f t="shared" si="174"/>
        <v>32</v>
      </c>
      <c r="D5108" s="33" t="s">
        <v>1706</v>
      </c>
      <c r="E5108" s="33" t="s">
        <v>20012</v>
      </c>
      <c r="F5108" s="33" t="s">
        <v>20023</v>
      </c>
      <c r="G5108" s="33" t="str">
        <f t="shared" si="175"/>
        <v>전북신덕면</v>
      </c>
      <c r="H5108" s="33" t="s">
        <v>12491</v>
      </c>
    </row>
    <row r="5109" spans="1:8">
      <c r="A5109" s="33" t="s">
        <v>20024</v>
      </c>
      <c r="B5109" s="34" t="b">
        <v>1</v>
      </c>
      <c r="C5109" s="33">
        <f t="shared" si="174"/>
        <v>32</v>
      </c>
      <c r="D5109" s="33" t="s">
        <v>1706</v>
      </c>
      <c r="E5109" s="33" t="s">
        <v>20012</v>
      </c>
      <c r="F5109" s="33" t="s">
        <v>16827</v>
      </c>
      <c r="G5109" s="33" t="str">
        <f t="shared" si="175"/>
        <v>전북삼계면</v>
      </c>
      <c r="H5109" s="33" t="s">
        <v>12491</v>
      </c>
    </row>
    <row r="5110" spans="1:8">
      <c r="A5110" s="33" t="s">
        <v>20025</v>
      </c>
      <c r="B5110" s="34" t="b">
        <v>1</v>
      </c>
      <c r="C5110" s="33">
        <f t="shared" si="174"/>
        <v>32</v>
      </c>
      <c r="D5110" s="33" t="s">
        <v>1706</v>
      </c>
      <c r="E5110" s="33" t="s">
        <v>20012</v>
      </c>
      <c r="F5110" s="33" t="s">
        <v>20026</v>
      </c>
      <c r="G5110" s="33" t="str">
        <f t="shared" si="175"/>
        <v>전북관촌면</v>
      </c>
      <c r="H5110" s="33" t="s">
        <v>12491</v>
      </c>
    </row>
    <row r="5111" spans="1:8">
      <c r="A5111" s="33" t="s">
        <v>20027</v>
      </c>
      <c r="B5111" s="34" t="b">
        <v>1</v>
      </c>
      <c r="C5111" s="33">
        <f t="shared" si="174"/>
        <v>32</v>
      </c>
      <c r="D5111" s="33" t="s">
        <v>1706</v>
      </c>
      <c r="E5111" s="33" t="s">
        <v>20012</v>
      </c>
      <c r="F5111" s="33" t="s">
        <v>20028</v>
      </c>
      <c r="G5111" s="33" t="str">
        <f t="shared" si="175"/>
        <v>전북강진면</v>
      </c>
      <c r="H5111" s="33" t="s">
        <v>12491</v>
      </c>
    </row>
    <row r="5112" spans="1:8">
      <c r="A5112" s="33" t="s">
        <v>20029</v>
      </c>
      <c r="B5112" s="34" t="b">
        <v>1</v>
      </c>
      <c r="C5112" s="33">
        <f t="shared" si="174"/>
        <v>32</v>
      </c>
      <c r="D5112" s="33" t="s">
        <v>1706</v>
      </c>
      <c r="E5112" s="33" t="s">
        <v>20012</v>
      </c>
      <c r="F5112" s="33" t="s">
        <v>20030</v>
      </c>
      <c r="G5112" s="33" t="str">
        <f t="shared" si="175"/>
        <v>전북덕치면</v>
      </c>
      <c r="H5112" s="33" t="s">
        <v>12491</v>
      </c>
    </row>
    <row r="5113" spans="1:8">
      <c r="A5113" s="33" t="s">
        <v>20031</v>
      </c>
      <c r="B5113" s="34" t="b">
        <v>1</v>
      </c>
      <c r="C5113" s="33">
        <f t="shared" si="174"/>
        <v>32</v>
      </c>
      <c r="D5113" s="33" t="s">
        <v>1706</v>
      </c>
      <c r="E5113" s="33" t="s">
        <v>20012</v>
      </c>
      <c r="F5113" s="33" t="s">
        <v>20032</v>
      </c>
      <c r="G5113" s="33" t="str">
        <f t="shared" si="175"/>
        <v>전북지사면</v>
      </c>
      <c r="H5113" s="33" t="s">
        <v>12491</v>
      </c>
    </row>
    <row r="5114" spans="1:8">
      <c r="A5114" s="33" t="s">
        <v>20033</v>
      </c>
      <c r="B5114" s="34" t="b">
        <v>1</v>
      </c>
      <c r="C5114" s="33">
        <f t="shared" si="174"/>
        <v>32</v>
      </c>
      <c r="D5114" s="33" t="s">
        <v>1706</v>
      </c>
      <c r="E5114" s="33" t="s">
        <v>20034</v>
      </c>
      <c r="F5114" s="33" t="s">
        <v>20035</v>
      </c>
      <c r="G5114" s="33" t="str">
        <f t="shared" si="175"/>
        <v>전북순창읍</v>
      </c>
      <c r="H5114" s="33" t="s">
        <v>12491</v>
      </c>
    </row>
    <row r="5115" spans="1:8">
      <c r="A5115" s="33" t="s">
        <v>20036</v>
      </c>
      <c r="B5115" s="34" t="b">
        <v>1</v>
      </c>
      <c r="C5115" s="33">
        <f t="shared" si="174"/>
        <v>32</v>
      </c>
      <c r="D5115" s="33" t="s">
        <v>1706</v>
      </c>
      <c r="E5115" s="33" t="s">
        <v>20034</v>
      </c>
      <c r="F5115" s="33" t="s">
        <v>20037</v>
      </c>
      <c r="G5115" s="33" t="str">
        <f t="shared" si="175"/>
        <v>전북인계면</v>
      </c>
      <c r="H5115" s="33" t="s">
        <v>12491</v>
      </c>
    </row>
    <row r="5116" spans="1:8">
      <c r="A5116" s="33" t="s">
        <v>20038</v>
      </c>
      <c r="B5116" s="34" t="b">
        <v>1</v>
      </c>
      <c r="C5116" s="33">
        <f t="shared" si="174"/>
        <v>32</v>
      </c>
      <c r="D5116" s="33" t="s">
        <v>1706</v>
      </c>
      <c r="E5116" s="33" t="s">
        <v>20034</v>
      </c>
      <c r="F5116" s="33" t="s">
        <v>20039</v>
      </c>
      <c r="G5116" s="33" t="str">
        <f t="shared" si="175"/>
        <v>전북동계면</v>
      </c>
      <c r="H5116" s="33" t="s">
        <v>12491</v>
      </c>
    </row>
    <row r="5117" spans="1:8">
      <c r="A5117" s="33" t="s">
        <v>20040</v>
      </c>
      <c r="B5117" s="34" t="b">
        <v>1</v>
      </c>
      <c r="C5117" s="33">
        <f t="shared" si="174"/>
        <v>32</v>
      </c>
      <c r="D5117" s="33" t="s">
        <v>1706</v>
      </c>
      <c r="E5117" s="33" t="s">
        <v>20034</v>
      </c>
      <c r="F5117" s="33" t="s">
        <v>20041</v>
      </c>
      <c r="G5117" s="33" t="str">
        <f t="shared" si="175"/>
        <v>전북풍산면</v>
      </c>
      <c r="H5117" s="33" t="s">
        <v>12491</v>
      </c>
    </row>
    <row r="5118" spans="1:8">
      <c r="A5118" s="33" t="s">
        <v>20042</v>
      </c>
      <c r="B5118" s="34" t="b">
        <v>1</v>
      </c>
      <c r="C5118" s="33">
        <f t="shared" si="174"/>
        <v>32</v>
      </c>
      <c r="D5118" s="33" t="s">
        <v>1706</v>
      </c>
      <c r="E5118" s="33" t="s">
        <v>20034</v>
      </c>
      <c r="F5118" s="33" t="s">
        <v>20043</v>
      </c>
      <c r="G5118" s="33" t="str">
        <f t="shared" si="175"/>
        <v>전북금과면</v>
      </c>
      <c r="H5118" s="33" t="s">
        <v>12491</v>
      </c>
    </row>
    <row r="5119" spans="1:8">
      <c r="A5119" s="33" t="s">
        <v>20044</v>
      </c>
      <c r="B5119" s="34" t="b">
        <v>1</v>
      </c>
      <c r="C5119" s="33">
        <f t="shared" si="174"/>
        <v>32</v>
      </c>
      <c r="D5119" s="33" t="s">
        <v>1706</v>
      </c>
      <c r="E5119" s="33" t="s">
        <v>20034</v>
      </c>
      <c r="F5119" s="33" t="s">
        <v>20045</v>
      </c>
      <c r="G5119" s="33" t="str">
        <f t="shared" si="175"/>
        <v>전북팔덕면</v>
      </c>
      <c r="H5119" s="33" t="s">
        <v>12491</v>
      </c>
    </row>
    <row r="5120" spans="1:8">
      <c r="A5120" s="33" t="s">
        <v>20046</v>
      </c>
      <c r="B5120" s="34" t="b">
        <v>1</v>
      </c>
      <c r="C5120" s="33">
        <f t="shared" si="174"/>
        <v>32</v>
      </c>
      <c r="D5120" s="33" t="s">
        <v>1706</v>
      </c>
      <c r="E5120" s="33" t="s">
        <v>20034</v>
      </c>
      <c r="F5120" s="33" t="s">
        <v>20047</v>
      </c>
      <c r="G5120" s="33" t="str">
        <f t="shared" si="175"/>
        <v>전북쌍치면</v>
      </c>
      <c r="H5120" s="33" t="s">
        <v>12491</v>
      </c>
    </row>
    <row r="5121" spans="1:8">
      <c r="A5121" s="33" t="s">
        <v>20048</v>
      </c>
      <c r="B5121" s="34" t="b">
        <v>1</v>
      </c>
      <c r="C5121" s="33">
        <f t="shared" si="174"/>
        <v>32</v>
      </c>
      <c r="D5121" s="33" t="s">
        <v>1706</v>
      </c>
      <c r="E5121" s="33" t="s">
        <v>20034</v>
      </c>
      <c r="F5121" s="33" t="s">
        <v>20049</v>
      </c>
      <c r="G5121" s="33" t="str">
        <f t="shared" si="175"/>
        <v>전북복흥면</v>
      </c>
      <c r="H5121" s="33" t="s">
        <v>12491</v>
      </c>
    </row>
    <row r="5122" spans="1:8">
      <c r="A5122" s="33" t="s">
        <v>20050</v>
      </c>
      <c r="B5122" s="34" t="b">
        <v>1</v>
      </c>
      <c r="C5122" s="33">
        <f t="shared" ref="C5122:C5151" si="176">_xlfn.XLOOKUP(D5122,I:I,J:J)</f>
        <v>32</v>
      </c>
      <c r="D5122" s="33" t="s">
        <v>1706</v>
      </c>
      <c r="E5122" s="33" t="s">
        <v>20034</v>
      </c>
      <c r="F5122" s="33" t="s">
        <v>14734</v>
      </c>
      <c r="G5122" s="33" t="str">
        <f t="shared" si="175"/>
        <v>전북적성면</v>
      </c>
      <c r="H5122" s="33" t="s">
        <v>12491</v>
      </c>
    </row>
    <row r="5123" spans="1:8">
      <c r="A5123" s="33" t="s">
        <v>20051</v>
      </c>
      <c r="B5123" s="34" t="b">
        <v>1</v>
      </c>
      <c r="C5123" s="33">
        <f t="shared" si="176"/>
        <v>32</v>
      </c>
      <c r="D5123" s="33" t="s">
        <v>1706</v>
      </c>
      <c r="E5123" s="33" t="s">
        <v>20034</v>
      </c>
      <c r="F5123" s="33" t="s">
        <v>20052</v>
      </c>
      <c r="G5123" s="33" t="str">
        <f t="shared" si="175"/>
        <v>전북유등면</v>
      </c>
      <c r="H5123" s="33" t="s">
        <v>12491</v>
      </c>
    </row>
    <row r="5124" spans="1:8">
      <c r="A5124" s="33" t="s">
        <v>20053</v>
      </c>
      <c r="B5124" s="34" t="b">
        <v>1</v>
      </c>
      <c r="C5124" s="33">
        <f t="shared" si="176"/>
        <v>32</v>
      </c>
      <c r="D5124" s="33" t="s">
        <v>1706</v>
      </c>
      <c r="E5124" s="33" t="s">
        <v>20034</v>
      </c>
      <c r="F5124" s="33" t="s">
        <v>20054</v>
      </c>
      <c r="G5124" s="33" t="str">
        <f t="shared" si="175"/>
        <v>전북구림면</v>
      </c>
      <c r="H5124" s="33" t="s">
        <v>12491</v>
      </c>
    </row>
    <row r="5125" spans="1:8">
      <c r="A5125" s="33" t="s">
        <v>20055</v>
      </c>
      <c r="B5125" s="34" t="b">
        <v>1</v>
      </c>
      <c r="C5125" s="33">
        <f t="shared" si="176"/>
        <v>32</v>
      </c>
      <c r="D5125" s="33" t="s">
        <v>1706</v>
      </c>
      <c r="E5125" s="33" t="s">
        <v>20056</v>
      </c>
      <c r="F5125" s="33" t="s">
        <v>20057</v>
      </c>
      <c r="G5125" s="33" t="str">
        <f t="shared" si="175"/>
        <v>전북고창읍</v>
      </c>
      <c r="H5125" s="33" t="s">
        <v>12491</v>
      </c>
    </row>
    <row r="5126" spans="1:8">
      <c r="A5126" s="33" t="s">
        <v>20058</v>
      </c>
      <c r="B5126" s="34" t="b">
        <v>1</v>
      </c>
      <c r="C5126" s="33">
        <f t="shared" si="176"/>
        <v>32</v>
      </c>
      <c r="D5126" s="33" t="s">
        <v>1706</v>
      </c>
      <c r="E5126" s="33" t="s">
        <v>20056</v>
      </c>
      <c r="F5126" s="33" t="s">
        <v>20059</v>
      </c>
      <c r="G5126" s="33" t="str">
        <f t="shared" si="175"/>
        <v>전북고수면</v>
      </c>
      <c r="H5126" s="33" t="s">
        <v>12491</v>
      </c>
    </row>
    <row r="5127" spans="1:8">
      <c r="A5127" s="33" t="s">
        <v>20060</v>
      </c>
      <c r="B5127" s="34" t="b">
        <v>1</v>
      </c>
      <c r="C5127" s="33">
        <f t="shared" si="176"/>
        <v>32</v>
      </c>
      <c r="D5127" s="33" t="s">
        <v>1706</v>
      </c>
      <c r="E5127" s="33" t="s">
        <v>20056</v>
      </c>
      <c r="F5127" s="33" t="s">
        <v>20061</v>
      </c>
      <c r="G5127" s="33" t="str">
        <f t="shared" si="175"/>
        <v>전북아산면</v>
      </c>
      <c r="H5127" s="33" t="s">
        <v>12491</v>
      </c>
    </row>
    <row r="5128" spans="1:8">
      <c r="A5128" s="33" t="s">
        <v>20062</v>
      </c>
      <c r="B5128" s="34" t="b">
        <v>1</v>
      </c>
      <c r="C5128" s="33">
        <f t="shared" si="176"/>
        <v>32</v>
      </c>
      <c r="D5128" s="33" t="s">
        <v>1706</v>
      </c>
      <c r="E5128" s="33" t="s">
        <v>20056</v>
      </c>
      <c r="F5128" s="33" t="s">
        <v>20063</v>
      </c>
      <c r="G5128" s="33" t="str">
        <f t="shared" si="175"/>
        <v>전북무장면</v>
      </c>
      <c r="H5128" s="33" t="s">
        <v>12491</v>
      </c>
    </row>
    <row r="5129" spans="1:8">
      <c r="A5129" s="33" t="s">
        <v>20064</v>
      </c>
      <c r="B5129" s="34" t="b">
        <v>1</v>
      </c>
      <c r="C5129" s="33">
        <f t="shared" si="176"/>
        <v>32</v>
      </c>
      <c r="D5129" s="33" t="s">
        <v>1706</v>
      </c>
      <c r="E5129" s="33" t="s">
        <v>20056</v>
      </c>
      <c r="F5129" s="33" t="s">
        <v>20065</v>
      </c>
      <c r="G5129" s="33" t="str">
        <f t="shared" si="175"/>
        <v>전북공음면</v>
      </c>
      <c r="H5129" s="33" t="s">
        <v>12491</v>
      </c>
    </row>
    <row r="5130" spans="1:8">
      <c r="A5130" s="33" t="s">
        <v>20066</v>
      </c>
      <c r="B5130" s="34" t="b">
        <v>1</v>
      </c>
      <c r="C5130" s="33">
        <f t="shared" si="176"/>
        <v>32</v>
      </c>
      <c r="D5130" s="33" t="s">
        <v>1706</v>
      </c>
      <c r="E5130" s="33" t="s">
        <v>20056</v>
      </c>
      <c r="F5130" s="33" t="s">
        <v>20067</v>
      </c>
      <c r="G5130" s="33" t="str">
        <f t="shared" si="175"/>
        <v>전북상하면</v>
      </c>
      <c r="H5130" s="33" t="s">
        <v>12491</v>
      </c>
    </row>
    <row r="5131" spans="1:8">
      <c r="A5131" s="33" t="s">
        <v>20068</v>
      </c>
      <c r="B5131" s="34" t="b">
        <v>1</v>
      </c>
      <c r="C5131" s="33">
        <f t="shared" si="176"/>
        <v>32</v>
      </c>
      <c r="D5131" s="33" t="s">
        <v>1706</v>
      </c>
      <c r="E5131" s="33" t="s">
        <v>20056</v>
      </c>
      <c r="F5131" s="33" t="s">
        <v>20069</v>
      </c>
      <c r="G5131" s="33" t="str">
        <f t="shared" si="175"/>
        <v>전북해리면</v>
      </c>
      <c r="H5131" s="33" t="s">
        <v>12491</v>
      </c>
    </row>
    <row r="5132" spans="1:8">
      <c r="A5132" s="33" t="s">
        <v>20070</v>
      </c>
      <c r="B5132" s="34" t="b">
        <v>1</v>
      </c>
      <c r="C5132" s="33">
        <f t="shared" si="176"/>
        <v>32</v>
      </c>
      <c r="D5132" s="33" t="s">
        <v>1706</v>
      </c>
      <c r="E5132" s="33" t="s">
        <v>20056</v>
      </c>
      <c r="F5132" s="33" t="s">
        <v>20071</v>
      </c>
      <c r="G5132" s="33" t="str">
        <f t="shared" si="175"/>
        <v>전북성송면</v>
      </c>
      <c r="H5132" s="33" t="s">
        <v>12491</v>
      </c>
    </row>
    <row r="5133" spans="1:8">
      <c r="A5133" s="33" t="s">
        <v>20072</v>
      </c>
      <c r="B5133" s="34" t="b">
        <v>1</v>
      </c>
      <c r="C5133" s="33">
        <f t="shared" si="176"/>
        <v>32</v>
      </c>
      <c r="D5133" s="33" t="s">
        <v>1706</v>
      </c>
      <c r="E5133" s="33" t="s">
        <v>20056</v>
      </c>
      <c r="F5133" s="33" t="s">
        <v>17864</v>
      </c>
      <c r="G5133" s="33" t="str">
        <f t="shared" si="175"/>
        <v>전북대산면</v>
      </c>
      <c r="H5133" s="33" t="s">
        <v>12491</v>
      </c>
    </row>
    <row r="5134" spans="1:8">
      <c r="A5134" s="33" t="s">
        <v>20073</v>
      </c>
      <c r="B5134" s="34" t="b">
        <v>1</v>
      </c>
      <c r="C5134" s="33">
        <f t="shared" si="176"/>
        <v>32</v>
      </c>
      <c r="D5134" s="33" t="s">
        <v>1706</v>
      </c>
      <c r="E5134" s="33" t="s">
        <v>20056</v>
      </c>
      <c r="F5134" s="33" t="s">
        <v>20074</v>
      </c>
      <c r="G5134" s="33" t="str">
        <f t="shared" si="175"/>
        <v>전북심원면</v>
      </c>
      <c r="H5134" s="33" t="s">
        <v>12491</v>
      </c>
    </row>
    <row r="5135" spans="1:8">
      <c r="A5135" s="33" t="s">
        <v>20075</v>
      </c>
      <c r="B5135" s="34" t="b">
        <v>1</v>
      </c>
      <c r="C5135" s="33">
        <f t="shared" si="176"/>
        <v>32</v>
      </c>
      <c r="D5135" s="33" t="s">
        <v>1706</v>
      </c>
      <c r="E5135" s="33" t="s">
        <v>20056</v>
      </c>
      <c r="F5135" s="33" t="s">
        <v>20076</v>
      </c>
      <c r="G5135" s="33" t="str">
        <f t="shared" si="175"/>
        <v>전북흥덕면</v>
      </c>
      <c r="H5135" s="33" t="s">
        <v>12491</v>
      </c>
    </row>
    <row r="5136" spans="1:8">
      <c r="A5136" s="33" t="s">
        <v>20077</v>
      </c>
      <c r="B5136" s="34" t="b">
        <v>1</v>
      </c>
      <c r="C5136" s="33">
        <f t="shared" si="176"/>
        <v>32</v>
      </c>
      <c r="D5136" s="33" t="s">
        <v>1706</v>
      </c>
      <c r="E5136" s="33" t="s">
        <v>20056</v>
      </c>
      <c r="F5136" s="33" t="s">
        <v>20078</v>
      </c>
      <c r="G5136" s="33" t="str">
        <f t="shared" si="175"/>
        <v>전북성내면</v>
      </c>
      <c r="H5136" s="33" t="s">
        <v>12491</v>
      </c>
    </row>
    <row r="5137" spans="1:8">
      <c r="A5137" s="33" t="s">
        <v>20079</v>
      </c>
      <c r="B5137" s="34" t="b">
        <v>1</v>
      </c>
      <c r="C5137" s="33">
        <f t="shared" si="176"/>
        <v>32</v>
      </c>
      <c r="D5137" s="33" t="s">
        <v>1706</v>
      </c>
      <c r="E5137" s="33" t="s">
        <v>20056</v>
      </c>
      <c r="F5137" s="33" t="s">
        <v>19001</v>
      </c>
      <c r="G5137" s="33" t="str">
        <f t="shared" si="175"/>
        <v>전북신림면</v>
      </c>
      <c r="H5137" s="33" t="s">
        <v>12491</v>
      </c>
    </row>
    <row r="5138" spans="1:8">
      <c r="A5138" s="33" t="s">
        <v>20080</v>
      </c>
      <c r="B5138" s="34" t="b">
        <v>1</v>
      </c>
      <c r="C5138" s="33">
        <f t="shared" si="176"/>
        <v>32</v>
      </c>
      <c r="D5138" s="33" t="s">
        <v>1706</v>
      </c>
      <c r="E5138" s="33" t="s">
        <v>20056</v>
      </c>
      <c r="F5138" s="33" t="s">
        <v>20081</v>
      </c>
      <c r="G5138" s="33" t="str">
        <f t="shared" si="175"/>
        <v>전북부안면</v>
      </c>
      <c r="H5138" s="33" t="s">
        <v>12491</v>
      </c>
    </row>
    <row r="5139" spans="1:8">
      <c r="A5139" s="33" t="s">
        <v>20082</v>
      </c>
      <c r="B5139" s="34" t="b">
        <v>1</v>
      </c>
      <c r="C5139" s="33">
        <f t="shared" si="176"/>
        <v>32</v>
      </c>
      <c r="D5139" s="33" t="s">
        <v>1706</v>
      </c>
      <c r="E5139" s="33" t="s">
        <v>20083</v>
      </c>
      <c r="F5139" s="33" t="s">
        <v>20084</v>
      </c>
      <c r="G5139" s="33" t="str">
        <f t="shared" si="175"/>
        <v>전북부안읍</v>
      </c>
      <c r="H5139" s="33" t="s">
        <v>12491</v>
      </c>
    </row>
    <row r="5140" spans="1:8">
      <c r="A5140" s="33" t="s">
        <v>20085</v>
      </c>
      <c r="B5140" s="34" t="b">
        <v>1</v>
      </c>
      <c r="C5140" s="33">
        <f t="shared" si="176"/>
        <v>32</v>
      </c>
      <c r="D5140" s="33" t="s">
        <v>1706</v>
      </c>
      <c r="E5140" s="33" t="s">
        <v>20083</v>
      </c>
      <c r="F5140" s="33" t="s">
        <v>15795</v>
      </c>
      <c r="G5140" s="33" t="str">
        <f t="shared" si="175"/>
        <v>전북주산면</v>
      </c>
      <c r="H5140" s="33" t="s">
        <v>12491</v>
      </c>
    </row>
    <row r="5141" spans="1:8">
      <c r="A5141" s="33" t="s">
        <v>20086</v>
      </c>
      <c r="B5141" s="34" t="b">
        <v>1</v>
      </c>
      <c r="C5141" s="33">
        <f t="shared" si="176"/>
        <v>32</v>
      </c>
      <c r="D5141" s="33" t="s">
        <v>1706</v>
      </c>
      <c r="E5141" s="33" t="s">
        <v>20083</v>
      </c>
      <c r="F5141" s="33" t="s">
        <v>20087</v>
      </c>
      <c r="G5141" s="33" t="str">
        <f t="shared" si="175"/>
        <v>전북동진면</v>
      </c>
      <c r="H5141" s="33" t="s">
        <v>12491</v>
      </c>
    </row>
    <row r="5142" spans="1:8">
      <c r="A5142" s="33" t="s">
        <v>20088</v>
      </c>
      <c r="B5142" s="34" t="b">
        <v>1</v>
      </c>
      <c r="C5142" s="33">
        <f t="shared" si="176"/>
        <v>32</v>
      </c>
      <c r="D5142" s="33" t="s">
        <v>1706</v>
      </c>
      <c r="E5142" s="33" t="s">
        <v>20083</v>
      </c>
      <c r="F5142" s="33" t="s">
        <v>20089</v>
      </c>
      <c r="G5142" s="33" t="str">
        <f t="shared" si="175"/>
        <v>전북행안면</v>
      </c>
      <c r="H5142" s="33" t="s">
        <v>12491</v>
      </c>
    </row>
    <row r="5143" spans="1:8">
      <c r="A5143" s="33" t="s">
        <v>20090</v>
      </c>
      <c r="B5143" s="34" t="b">
        <v>1</v>
      </c>
      <c r="C5143" s="33">
        <f t="shared" si="176"/>
        <v>32</v>
      </c>
      <c r="D5143" s="33" t="s">
        <v>1706</v>
      </c>
      <c r="E5143" s="33" t="s">
        <v>20083</v>
      </c>
      <c r="F5143" s="33" t="s">
        <v>20091</v>
      </c>
      <c r="G5143" s="33" t="str">
        <f t="shared" si="175"/>
        <v>전북계화면</v>
      </c>
      <c r="H5143" s="33" t="s">
        <v>12491</v>
      </c>
    </row>
    <row r="5144" spans="1:8">
      <c r="A5144" s="33" t="s">
        <v>20092</v>
      </c>
      <c r="B5144" s="34" t="b">
        <v>1</v>
      </c>
      <c r="C5144" s="33">
        <f t="shared" si="176"/>
        <v>32</v>
      </c>
      <c r="D5144" s="33" t="s">
        <v>1706</v>
      </c>
      <c r="E5144" s="33" t="s">
        <v>20083</v>
      </c>
      <c r="F5144" s="33" t="s">
        <v>20093</v>
      </c>
      <c r="G5144" s="33" t="str">
        <f t="shared" si="175"/>
        <v>전북보안면</v>
      </c>
      <c r="H5144" s="33" t="s">
        <v>12491</v>
      </c>
    </row>
    <row r="5145" spans="1:8">
      <c r="A5145" s="33" t="s">
        <v>20094</v>
      </c>
      <c r="B5145" s="34" t="b">
        <v>1</v>
      </c>
      <c r="C5145" s="33">
        <f t="shared" si="176"/>
        <v>32</v>
      </c>
      <c r="D5145" s="33" t="s">
        <v>1706</v>
      </c>
      <c r="E5145" s="33" t="s">
        <v>20083</v>
      </c>
      <c r="F5145" s="33" t="s">
        <v>20095</v>
      </c>
      <c r="G5145" s="33" t="str">
        <f t="shared" si="175"/>
        <v>전북변산면</v>
      </c>
      <c r="H5145" s="33" t="s">
        <v>12491</v>
      </c>
    </row>
    <row r="5146" spans="1:8">
      <c r="A5146" s="33" t="s">
        <v>20096</v>
      </c>
      <c r="B5146" s="34" t="b">
        <v>1</v>
      </c>
      <c r="C5146" s="33">
        <f t="shared" si="176"/>
        <v>32</v>
      </c>
      <c r="D5146" s="33" t="s">
        <v>1706</v>
      </c>
      <c r="E5146" s="33" t="s">
        <v>20083</v>
      </c>
      <c r="F5146" s="33" t="s">
        <v>14742</v>
      </c>
      <c r="G5146" s="33" t="str">
        <f t="shared" si="175"/>
        <v>전북진서면</v>
      </c>
      <c r="H5146" s="33" t="s">
        <v>12491</v>
      </c>
    </row>
    <row r="5147" spans="1:8">
      <c r="A5147" s="33" t="s">
        <v>20097</v>
      </c>
      <c r="B5147" s="34" t="b">
        <v>1</v>
      </c>
      <c r="C5147" s="33">
        <f t="shared" si="176"/>
        <v>32</v>
      </c>
      <c r="D5147" s="33" t="s">
        <v>1706</v>
      </c>
      <c r="E5147" s="33" t="s">
        <v>20083</v>
      </c>
      <c r="F5147" s="33" t="s">
        <v>19918</v>
      </c>
      <c r="G5147" s="33" t="str">
        <f t="shared" si="175"/>
        <v>전북백산면</v>
      </c>
      <c r="H5147" s="33" t="s">
        <v>12491</v>
      </c>
    </row>
    <row r="5148" spans="1:8">
      <c r="A5148" s="33" t="s">
        <v>20098</v>
      </c>
      <c r="B5148" s="34" t="b">
        <v>1</v>
      </c>
      <c r="C5148" s="33">
        <f t="shared" si="176"/>
        <v>32</v>
      </c>
      <c r="D5148" s="33" t="s">
        <v>1706</v>
      </c>
      <c r="E5148" s="33" t="s">
        <v>20083</v>
      </c>
      <c r="F5148" s="33" t="s">
        <v>19360</v>
      </c>
      <c r="G5148" s="33" t="str">
        <f t="shared" si="175"/>
        <v>전북상서면</v>
      </c>
      <c r="H5148" s="33" t="s">
        <v>12491</v>
      </c>
    </row>
    <row r="5149" spans="1:8">
      <c r="A5149" s="33" t="s">
        <v>20099</v>
      </c>
      <c r="B5149" s="34" t="b">
        <v>1</v>
      </c>
      <c r="C5149" s="33">
        <f t="shared" si="176"/>
        <v>32</v>
      </c>
      <c r="D5149" s="33" t="s">
        <v>1706</v>
      </c>
      <c r="E5149" s="33" t="s">
        <v>20083</v>
      </c>
      <c r="F5149" s="33" t="s">
        <v>20100</v>
      </c>
      <c r="G5149" s="33" t="str">
        <f t="shared" ref="G5149:G5151" si="177">D5149&amp;F5149</f>
        <v>전북하서면</v>
      </c>
      <c r="H5149" s="33" t="s">
        <v>12491</v>
      </c>
    </row>
    <row r="5150" spans="1:8">
      <c r="A5150" s="33" t="s">
        <v>20101</v>
      </c>
      <c r="B5150" s="34" t="b">
        <v>1</v>
      </c>
      <c r="C5150" s="33">
        <f t="shared" si="176"/>
        <v>32</v>
      </c>
      <c r="D5150" s="33" t="s">
        <v>1706</v>
      </c>
      <c r="E5150" s="33" t="s">
        <v>20083</v>
      </c>
      <c r="F5150" s="33" t="s">
        <v>20102</v>
      </c>
      <c r="G5150" s="33" t="str">
        <f t="shared" si="177"/>
        <v>전북줄포면</v>
      </c>
      <c r="H5150" s="33" t="s">
        <v>12491</v>
      </c>
    </row>
    <row r="5151" spans="1:8">
      <c r="A5151" s="33" t="s">
        <v>20103</v>
      </c>
      <c r="B5151" s="34" t="b">
        <v>1</v>
      </c>
      <c r="C5151" s="33">
        <f t="shared" si="176"/>
        <v>32</v>
      </c>
      <c r="D5151" s="33" t="s">
        <v>1706</v>
      </c>
      <c r="E5151" s="33" t="s">
        <v>20083</v>
      </c>
      <c r="F5151" s="33" t="s">
        <v>20104</v>
      </c>
      <c r="G5151" s="33" t="str">
        <f t="shared" si="177"/>
        <v>전북위도면</v>
      </c>
      <c r="H5151" s="33" t="s">
        <v>12491</v>
      </c>
    </row>
  </sheetData>
  <autoFilter ref="A1:K5151" xr:uid="{43885217-49FA-4546-962B-16F99F4BFB33}"/>
  <phoneticPr fontId="4" type="noConversion"/>
  <conditionalFormatting sqref="A1:A1048576">
    <cfRule type="duplicateValues" dxfId="52" priority="1"/>
  </conditionalFormatting>
  <pageMargins left="0.75" right="0.75" top="1" bottom="1" header="0.5" footer="0.5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DDE8F-9C66-4F2D-870A-4290F71587DB}">
  <sheetPr codeName="Sheet3"/>
  <dimension ref="B1:I34"/>
  <sheetViews>
    <sheetView topLeftCell="E1" workbookViewId="0">
      <selection activeCell="I26" sqref="I26"/>
    </sheetView>
  </sheetViews>
  <sheetFormatPr defaultColWidth="9" defaultRowHeight="17.399999999999999"/>
  <cols>
    <col min="1" max="1" width="9" style="20"/>
    <col min="2" max="3" width="12.59765625" style="20" customWidth="1"/>
    <col min="4" max="5" width="15.59765625" style="20" customWidth="1"/>
    <col min="6" max="6" width="17.69921875" style="20" bestFit="1" customWidth="1"/>
    <col min="7" max="7" width="11.59765625" style="20" customWidth="1"/>
    <col min="8" max="16384" width="9" style="20"/>
  </cols>
  <sheetData>
    <row r="1" spans="2:9">
      <c r="B1" s="19" t="s">
        <v>20105</v>
      </c>
      <c r="C1" s="19" t="s">
        <v>20106</v>
      </c>
      <c r="D1" s="19" t="s">
        <v>20107</v>
      </c>
      <c r="E1" s="19"/>
      <c r="F1" s="19" t="s">
        <v>20108</v>
      </c>
      <c r="G1" s="19" t="s">
        <v>20109</v>
      </c>
      <c r="H1" s="20" t="s">
        <v>7</v>
      </c>
    </row>
    <row r="2" spans="2:9">
      <c r="B2" s="19" t="s">
        <v>62</v>
      </c>
      <c r="C2" s="19" t="s">
        <v>20110</v>
      </c>
      <c r="D2" s="19" t="s">
        <v>20111</v>
      </c>
      <c r="E2" s="19" t="s">
        <v>20111</v>
      </c>
      <c r="F2" s="19" t="s">
        <v>20112</v>
      </c>
    </row>
    <row r="3" spans="2:9">
      <c r="B3" s="19" t="s">
        <v>20113</v>
      </c>
      <c r="C3" s="19" t="s">
        <v>20110</v>
      </c>
      <c r="D3" s="19" t="s">
        <v>20111</v>
      </c>
      <c r="E3" s="19" t="s">
        <v>20111</v>
      </c>
    </row>
    <row r="4" spans="2:9">
      <c r="B4" s="19" t="s">
        <v>3463</v>
      </c>
      <c r="C4" s="19" t="s">
        <v>20110</v>
      </c>
      <c r="D4" s="19" t="s">
        <v>20111</v>
      </c>
      <c r="E4" s="19" t="s">
        <v>20111</v>
      </c>
    </row>
    <row r="5" spans="2:9">
      <c r="B5" s="19" t="s">
        <v>4504</v>
      </c>
      <c r="C5" s="19" t="s">
        <v>218</v>
      </c>
      <c r="D5" s="19" t="s">
        <v>20114</v>
      </c>
      <c r="E5" s="19" t="s">
        <v>20114</v>
      </c>
      <c r="F5" s="19" t="s">
        <v>20115</v>
      </c>
      <c r="G5" s="19" t="s">
        <v>20116</v>
      </c>
    </row>
    <row r="6" spans="2:9">
      <c r="B6" s="88" t="s">
        <v>356</v>
      </c>
      <c r="C6" s="88" t="s">
        <v>20110</v>
      </c>
      <c r="D6" s="88" t="s">
        <v>20111</v>
      </c>
      <c r="E6" s="88" t="s">
        <v>20117</v>
      </c>
      <c r="F6" s="88" t="s">
        <v>20118</v>
      </c>
      <c r="G6" s="88" t="s">
        <v>20119</v>
      </c>
    </row>
    <row r="7" spans="2:9">
      <c r="B7" s="88" t="s">
        <v>857</v>
      </c>
      <c r="C7" s="88" t="s">
        <v>20110</v>
      </c>
      <c r="D7" s="88" t="s">
        <v>20111</v>
      </c>
      <c r="E7" s="89" t="s">
        <v>20117</v>
      </c>
      <c r="F7" s="89"/>
      <c r="G7" s="88" t="s">
        <v>20119</v>
      </c>
      <c r="H7" s="102" t="s">
        <v>20120</v>
      </c>
    </row>
    <row r="8" spans="2:9">
      <c r="B8" s="88" t="s">
        <v>71</v>
      </c>
      <c r="C8" s="88" t="s">
        <v>20110</v>
      </c>
      <c r="D8" s="88" t="s">
        <v>20111</v>
      </c>
      <c r="E8" s="89" t="s">
        <v>20117</v>
      </c>
      <c r="F8" s="90"/>
      <c r="G8" s="88" t="s">
        <v>20119</v>
      </c>
      <c r="H8" s="102" t="s">
        <v>20121</v>
      </c>
    </row>
    <row r="9" spans="2:9">
      <c r="B9" s="88" t="s">
        <v>20122</v>
      </c>
      <c r="C9" s="88" t="s">
        <v>20110</v>
      </c>
      <c r="D9" s="88" t="s">
        <v>20111</v>
      </c>
      <c r="E9" s="89" t="s">
        <v>20117</v>
      </c>
      <c r="F9" s="90" t="s">
        <v>20123</v>
      </c>
      <c r="G9" s="88" t="s">
        <v>20119</v>
      </c>
      <c r="I9" s="102"/>
    </row>
    <row r="10" spans="2:9">
      <c r="B10" s="88" t="s">
        <v>20124</v>
      </c>
      <c r="C10" s="88" t="s">
        <v>20110</v>
      </c>
      <c r="D10" s="88" t="s">
        <v>20111</v>
      </c>
      <c r="E10" s="89" t="s">
        <v>20117</v>
      </c>
      <c r="F10" s="90" t="s">
        <v>20123</v>
      </c>
      <c r="G10" s="88" t="s">
        <v>20119</v>
      </c>
      <c r="I10" s="102"/>
    </row>
    <row r="11" spans="2:9">
      <c r="B11" s="88" t="s">
        <v>118</v>
      </c>
      <c r="C11" s="88" t="s">
        <v>20110</v>
      </c>
      <c r="D11" s="88" t="s">
        <v>20111</v>
      </c>
      <c r="E11" s="89" t="s">
        <v>20117</v>
      </c>
      <c r="F11" s="90"/>
      <c r="G11" s="88" t="s">
        <v>20119</v>
      </c>
      <c r="H11" s="102" t="s">
        <v>20125</v>
      </c>
    </row>
    <row r="12" spans="2:9">
      <c r="B12" s="88" t="s">
        <v>131</v>
      </c>
      <c r="C12" s="88" t="s">
        <v>20110</v>
      </c>
      <c r="D12" s="88" t="s">
        <v>20111</v>
      </c>
      <c r="E12" s="89" t="s">
        <v>20117</v>
      </c>
      <c r="F12" s="90"/>
      <c r="G12" s="88" t="s">
        <v>20119</v>
      </c>
      <c r="H12" s="102" t="s">
        <v>20126</v>
      </c>
    </row>
    <row r="13" spans="2:9">
      <c r="B13" s="88" t="s">
        <v>2479</v>
      </c>
      <c r="C13" s="88" t="s">
        <v>20110</v>
      </c>
      <c r="D13" s="88" t="s">
        <v>20111</v>
      </c>
      <c r="E13" s="89" t="s">
        <v>20117</v>
      </c>
      <c r="F13" s="90"/>
      <c r="G13" s="88" t="s">
        <v>20119</v>
      </c>
      <c r="H13" s="102" t="s">
        <v>20127</v>
      </c>
    </row>
    <row r="14" spans="2:9">
      <c r="B14" s="88" t="s">
        <v>20128</v>
      </c>
      <c r="C14" s="88" t="s">
        <v>20110</v>
      </c>
      <c r="D14" s="88" t="s">
        <v>20111</v>
      </c>
      <c r="E14" s="89" t="s">
        <v>20117</v>
      </c>
      <c r="F14" s="90"/>
      <c r="G14" s="88" t="s">
        <v>20119</v>
      </c>
      <c r="H14" s="102" t="s">
        <v>20129</v>
      </c>
    </row>
    <row r="15" spans="2:9">
      <c r="B15" s="88" t="s">
        <v>410</v>
      </c>
      <c r="C15" s="88" t="s">
        <v>20110</v>
      </c>
      <c r="D15" s="88" t="s">
        <v>20111</v>
      </c>
      <c r="E15" s="89" t="s">
        <v>20130</v>
      </c>
      <c r="F15" s="89" t="s">
        <v>20131</v>
      </c>
      <c r="G15" s="89" t="s">
        <v>20132</v>
      </c>
    </row>
    <row r="16" spans="2:9">
      <c r="B16" s="88" t="s">
        <v>317</v>
      </c>
      <c r="C16" s="88" t="s">
        <v>20110</v>
      </c>
      <c r="D16" s="88" t="s">
        <v>20111</v>
      </c>
      <c r="E16" s="89" t="s">
        <v>20130</v>
      </c>
      <c r="F16" s="89"/>
      <c r="G16" s="89" t="s">
        <v>20132</v>
      </c>
    </row>
    <row r="17" spans="2:7">
      <c r="B17" s="88" t="s">
        <v>298</v>
      </c>
      <c r="C17" s="88" t="s">
        <v>20110</v>
      </c>
      <c r="D17" s="88" t="s">
        <v>20111</v>
      </c>
      <c r="E17" s="89" t="s">
        <v>20130</v>
      </c>
      <c r="F17" s="90"/>
      <c r="G17" s="89" t="s">
        <v>20132</v>
      </c>
    </row>
    <row r="18" spans="2:7">
      <c r="B18" s="88" t="s">
        <v>535</v>
      </c>
      <c r="C18" s="88" t="s">
        <v>20110</v>
      </c>
      <c r="D18" s="88" t="s">
        <v>20111</v>
      </c>
      <c r="E18" s="89" t="s">
        <v>20130</v>
      </c>
      <c r="F18" s="90"/>
      <c r="G18" s="89" t="s">
        <v>20132</v>
      </c>
    </row>
    <row r="19" spans="2:7">
      <c r="B19" s="88" t="s">
        <v>8181</v>
      </c>
      <c r="C19" s="88" t="s">
        <v>20110</v>
      </c>
      <c r="D19" s="88" t="s">
        <v>20111</v>
      </c>
      <c r="E19" s="89" t="s">
        <v>20130</v>
      </c>
      <c r="F19" s="90"/>
      <c r="G19" s="89" t="s">
        <v>20132</v>
      </c>
    </row>
    <row r="20" spans="2:7">
      <c r="B20" s="88" t="s">
        <v>6806</v>
      </c>
      <c r="C20" s="88" t="s">
        <v>20110</v>
      </c>
      <c r="D20" s="88" t="s">
        <v>20111</v>
      </c>
      <c r="E20" s="89" t="s">
        <v>20133</v>
      </c>
      <c r="F20" s="88" t="s">
        <v>20134</v>
      </c>
      <c r="G20" s="89" t="s">
        <v>20132</v>
      </c>
    </row>
    <row r="21" spans="2:7">
      <c r="B21" s="88" t="s">
        <v>8769</v>
      </c>
      <c r="C21" s="88" t="s">
        <v>20110</v>
      </c>
      <c r="D21" s="88" t="s">
        <v>20111</v>
      </c>
      <c r="E21" s="89" t="s">
        <v>20130</v>
      </c>
      <c r="F21" s="90"/>
      <c r="G21" s="89" t="s">
        <v>20132</v>
      </c>
    </row>
    <row r="22" spans="2:7">
      <c r="B22" s="88" t="s">
        <v>8337</v>
      </c>
      <c r="C22" s="88" t="s">
        <v>20110</v>
      </c>
      <c r="D22" s="88" t="s">
        <v>20111</v>
      </c>
      <c r="E22" s="89" t="s">
        <v>20130</v>
      </c>
      <c r="F22" s="90"/>
      <c r="G22" s="89" t="s">
        <v>20132</v>
      </c>
    </row>
    <row r="23" spans="2:7">
      <c r="B23" s="88" t="s">
        <v>9222</v>
      </c>
      <c r="C23" s="88" t="s">
        <v>20110</v>
      </c>
      <c r="D23" s="88" t="s">
        <v>20111</v>
      </c>
      <c r="E23" s="89" t="s">
        <v>20135</v>
      </c>
      <c r="F23" s="90"/>
      <c r="G23" s="89" t="s">
        <v>20132</v>
      </c>
    </row>
    <row r="24" spans="2:7">
      <c r="B24" s="89" t="s">
        <v>222</v>
      </c>
      <c r="C24" s="89" t="s">
        <v>218</v>
      </c>
      <c r="D24" s="89" t="s">
        <v>20111</v>
      </c>
      <c r="E24" s="89" t="s">
        <v>20135</v>
      </c>
      <c r="F24" s="169"/>
      <c r="G24" s="89" t="s">
        <v>356</v>
      </c>
    </row>
    <row r="25" spans="2:7">
      <c r="B25" s="92" t="s">
        <v>3466</v>
      </c>
      <c r="C25" s="92" t="s">
        <v>6298</v>
      </c>
      <c r="D25" s="92" t="s">
        <v>6298</v>
      </c>
      <c r="E25" s="92" t="s">
        <v>6298</v>
      </c>
      <c r="F25" s="93"/>
      <c r="G25" s="94"/>
    </row>
    <row r="26" spans="2:7">
      <c r="B26" s="92" t="s">
        <v>396</v>
      </c>
      <c r="C26" s="92" t="s">
        <v>6298</v>
      </c>
      <c r="D26" s="92" t="s">
        <v>20136</v>
      </c>
      <c r="E26" s="92" t="s">
        <v>20136</v>
      </c>
      <c r="F26" s="92" t="s">
        <v>20137</v>
      </c>
      <c r="G26" s="92"/>
    </row>
    <row r="27" spans="2:7">
      <c r="B27" s="92" t="s">
        <v>455</v>
      </c>
      <c r="C27" s="92" t="s">
        <v>6298</v>
      </c>
      <c r="D27" s="92" t="s">
        <v>20136</v>
      </c>
      <c r="E27" s="92" t="s">
        <v>20138</v>
      </c>
      <c r="F27" s="95" t="s">
        <v>20118</v>
      </c>
      <c r="G27" s="95" t="s">
        <v>455</v>
      </c>
    </row>
    <row r="28" spans="2:7">
      <c r="B28" s="92" t="s">
        <v>333</v>
      </c>
      <c r="C28" s="92" t="s">
        <v>6298</v>
      </c>
      <c r="D28" s="92" t="s">
        <v>20136</v>
      </c>
      <c r="E28" s="92" t="s">
        <v>20139</v>
      </c>
      <c r="F28" s="95" t="s">
        <v>20140</v>
      </c>
      <c r="G28" s="92" t="s">
        <v>333</v>
      </c>
    </row>
    <row r="29" spans="2:7">
      <c r="B29" s="100"/>
      <c r="C29" s="100"/>
      <c r="D29" s="100"/>
      <c r="E29" s="100"/>
      <c r="F29" s="101"/>
      <c r="G29" s="100"/>
    </row>
    <row r="30" spans="2:7">
      <c r="B30" s="97" t="s">
        <v>20141</v>
      </c>
      <c r="C30" s="97" t="s">
        <v>2062</v>
      </c>
      <c r="D30" s="97" t="s">
        <v>2062</v>
      </c>
      <c r="E30" s="97" t="s">
        <v>235</v>
      </c>
      <c r="F30" s="98"/>
      <c r="G30" s="99"/>
    </row>
    <row r="31" spans="2:7">
      <c r="B31" s="97" t="s">
        <v>4570</v>
      </c>
      <c r="C31" s="97" t="s">
        <v>2062</v>
      </c>
      <c r="D31" s="97" t="s">
        <v>2062</v>
      </c>
      <c r="E31" s="97" t="s">
        <v>235</v>
      </c>
      <c r="F31" s="98"/>
      <c r="G31" s="99"/>
    </row>
    <row r="32" spans="2:7">
      <c r="B32" s="97" t="s">
        <v>443</v>
      </c>
      <c r="C32" s="97" t="s">
        <v>2062</v>
      </c>
      <c r="D32" s="97" t="s">
        <v>2062</v>
      </c>
      <c r="E32" s="97" t="s">
        <v>235</v>
      </c>
      <c r="F32" s="98"/>
      <c r="G32" s="99"/>
    </row>
    <row r="33" spans="2:7">
      <c r="B33" s="123" t="s">
        <v>7707</v>
      </c>
      <c r="C33" s="123" t="s">
        <v>2062</v>
      </c>
      <c r="D33" s="123" t="s">
        <v>2062</v>
      </c>
      <c r="E33" s="123" t="s">
        <v>10209</v>
      </c>
      <c r="F33" s="124"/>
      <c r="G33" s="125"/>
    </row>
    <row r="34" spans="2:7">
      <c r="B34" s="123" t="s">
        <v>8405</v>
      </c>
      <c r="C34" s="123" t="s">
        <v>2062</v>
      </c>
      <c r="D34" s="123" t="s">
        <v>2062</v>
      </c>
      <c r="E34" s="123" t="s">
        <v>10209</v>
      </c>
      <c r="F34" s="124"/>
      <c r="G34" s="125"/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966E7-141C-4495-8F3A-EAD5C27A5EB8}">
  <sheetPr codeName="Sheet2"/>
  <dimension ref="B1:H42"/>
  <sheetViews>
    <sheetView showGridLines="0" workbookViewId="0">
      <selection activeCell="F31" sqref="F31"/>
    </sheetView>
  </sheetViews>
  <sheetFormatPr defaultRowHeight="17.399999999999999"/>
  <cols>
    <col min="1" max="1" width="3.3984375" customWidth="1"/>
    <col min="3" max="3" width="13" bestFit="1" customWidth="1"/>
    <col min="4" max="4" width="16.3984375" bestFit="1" customWidth="1"/>
    <col min="5" max="5" width="15.19921875" style="46" customWidth="1"/>
    <col min="6" max="6" width="26.69921875" customWidth="1"/>
    <col min="7" max="7" width="12.3984375" customWidth="1"/>
    <col min="8" max="8" width="11.3984375" bestFit="1" customWidth="1"/>
  </cols>
  <sheetData>
    <row r="1" spans="2:7">
      <c r="E1" s="80">
        <v>45628</v>
      </c>
    </row>
    <row r="2" spans="2:7">
      <c r="B2" s="4" t="s">
        <v>20142</v>
      </c>
      <c r="C2" s="4"/>
      <c r="D2" s="4"/>
      <c r="E2" s="81"/>
    </row>
    <row r="3" spans="2:7">
      <c r="B3" s="5" t="s">
        <v>768</v>
      </c>
      <c r="C3" s="5" t="s">
        <v>20143</v>
      </c>
      <c r="D3" s="5" t="s">
        <v>20144</v>
      </c>
      <c r="E3" s="82" t="s">
        <v>20145</v>
      </c>
    </row>
    <row r="4" spans="2:7">
      <c r="B4" s="5" t="s">
        <v>974</v>
      </c>
      <c r="C4" s="5" t="s">
        <v>20146</v>
      </c>
      <c r="D4" s="5" t="s">
        <v>20147</v>
      </c>
      <c r="E4" s="82" t="s">
        <v>20148</v>
      </c>
    </row>
    <row r="5" spans="2:7">
      <c r="B5" s="79" t="s">
        <v>99</v>
      </c>
      <c r="C5" s="79" t="s">
        <v>20146</v>
      </c>
      <c r="D5" s="79" t="s">
        <v>20149</v>
      </c>
      <c r="E5" s="83" t="s">
        <v>20150</v>
      </c>
    </row>
    <row r="6" spans="2:7">
      <c r="B6" s="74" t="s">
        <v>20151</v>
      </c>
      <c r="C6" s="74" t="s">
        <v>20146</v>
      </c>
      <c r="D6" s="74" t="s">
        <v>20152</v>
      </c>
      <c r="E6" s="84" t="s">
        <v>20153</v>
      </c>
    </row>
    <row r="7" spans="2:7">
      <c r="B7" s="74" t="s">
        <v>4689</v>
      </c>
      <c r="C7" s="74" t="s">
        <v>20146</v>
      </c>
      <c r="D7" s="74" t="s">
        <v>20154</v>
      </c>
      <c r="E7" s="84" t="s">
        <v>20155</v>
      </c>
      <c r="F7" s="46" t="s">
        <v>20156</v>
      </c>
    </row>
    <row r="8" spans="2:7">
      <c r="B8" s="79" t="s">
        <v>20157</v>
      </c>
      <c r="C8" s="79" t="s">
        <v>20146</v>
      </c>
      <c r="D8" s="79" t="s">
        <v>20158</v>
      </c>
      <c r="E8" s="83" t="s">
        <v>20159</v>
      </c>
    </row>
    <row r="9" spans="2:7">
      <c r="B9" s="79" t="s">
        <v>6678</v>
      </c>
      <c r="C9" s="79" t="s">
        <v>20146</v>
      </c>
      <c r="D9" s="79" t="s">
        <v>20160</v>
      </c>
      <c r="E9" s="83" t="s">
        <v>20161</v>
      </c>
    </row>
    <row r="10" spans="2:7">
      <c r="B10" s="79" t="s">
        <v>20162</v>
      </c>
      <c r="C10" s="79" t="s">
        <v>20163</v>
      </c>
      <c r="D10" s="79" t="s">
        <v>20164</v>
      </c>
      <c r="E10" s="83" t="s">
        <v>20165</v>
      </c>
    </row>
    <row r="11" spans="2:7">
      <c r="B11" s="79"/>
      <c r="C11" s="79"/>
      <c r="D11" s="79"/>
      <c r="E11" s="83"/>
    </row>
    <row r="12" spans="2:7">
      <c r="B12" s="104" t="s">
        <v>62</v>
      </c>
      <c r="C12" s="104" t="s">
        <v>20166</v>
      </c>
      <c r="D12" s="104" t="s">
        <v>20167</v>
      </c>
      <c r="E12" s="105" t="s">
        <v>20168</v>
      </c>
      <c r="F12" t="s">
        <v>20169</v>
      </c>
      <c r="G12" t="str">
        <f t="shared" ref="G12:G29" si="0">B12&amp;"("&amp;D12&amp;")"</f>
        <v>신현철(hcshin)</v>
      </c>
    </row>
    <row r="13" spans="2:7">
      <c r="B13" s="6" t="s">
        <v>356</v>
      </c>
      <c r="C13" s="6" t="s">
        <v>20170</v>
      </c>
      <c r="D13" s="6" t="s">
        <v>20171</v>
      </c>
      <c r="E13" s="85" t="s">
        <v>20172</v>
      </c>
      <c r="F13" t="s">
        <v>20173</v>
      </c>
      <c r="G13" t="str">
        <f t="shared" si="0"/>
        <v>평정현(jhpyeong)</v>
      </c>
    </row>
    <row r="14" spans="2:7">
      <c r="B14" s="6" t="s">
        <v>857</v>
      </c>
      <c r="C14" s="6" t="s">
        <v>20117</v>
      </c>
      <c r="D14" s="6" t="s">
        <v>20174</v>
      </c>
      <c r="E14" s="85" t="s">
        <v>20175</v>
      </c>
      <c r="F14" t="s">
        <v>20176</v>
      </c>
      <c r="G14" t="str">
        <f t="shared" si="0"/>
        <v>정규호(kobukikaka)</v>
      </c>
    </row>
    <row r="15" spans="2:7">
      <c r="B15" s="6" t="s">
        <v>71</v>
      </c>
      <c r="C15" s="6" t="s">
        <v>20117</v>
      </c>
      <c r="D15" s="6" t="s">
        <v>20177</v>
      </c>
      <c r="E15" s="85" t="s">
        <v>20178</v>
      </c>
      <c r="F15" t="s">
        <v>20179</v>
      </c>
      <c r="G15" t="str">
        <f t="shared" si="0"/>
        <v>박상무(tkdan159)</v>
      </c>
    </row>
    <row r="16" spans="2:7">
      <c r="B16" s="6" t="s">
        <v>20122</v>
      </c>
      <c r="C16" s="6" t="s">
        <v>20117</v>
      </c>
      <c r="D16" s="6" t="s">
        <v>20180</v>
      </c>
      <c r="E16" s="85" t="s">
        <v>20181</v>
      </c>
      <c r="F16" t="s">
        <v>20182</v>
      </c>
      <c r="G16" t="str">
        <f t="shared" si="0"/>
        <v>강인선(realoneq)</v>
      </c>
    </row>
    <row r="17" spans="2:8">
      <c r="B17" s="6" t="s">
        <v>20124</v>
      </c>
      <c r="C17" s="6" t="s">
        <v>20117</v>
      </c>
      <c r="D17" s="6" t="s">
        <v>20183</v>
      </c>
      <c r="E17" s="85" t="s">
        <v>20184</v>
      </c>
      <c r="F17" t="s">
        <v>20185</v>
      </c>
      <c r="G17" t="str">
        <f t="shared" si="0"/>
        <v>김상원(hmlryo)</v>
      </c>
    </row>
    <row r="18" spans="2:8">
      <c r="B18" s="6" t="s">
        <v>118</v>
      </c>
      <c r="C18" s="6" t="s">
        <v>20117</v>
      </c>
      <c r="D18" s="6" t="s">
        <v>20186</v>
      </c>
      <c r="E18" s="85" t="s">
        <v>20187</v>
      </c>
      <c r="F18" t="s">
        <v>20188</v>
      </c>
      <c r="G18" t="str">
        <f t="shared" si="0"/>
        <v>유승우(swyoo)</v>
      </c>
    </row>
    <row r="19" spans="2:8">
      <c r="B19" s="6" t="s">
        <v>131</v>
      </c>
      <c r="C19" s="6" t="s">
        <v>20117</v>
      </c>
      <c r="D19" s="6" t="s">
        <v>20189</v>
      </c>
      <c r="E19" s="85" t="s">
        <v>20190</v>
      </c>
      <c r="F19" t="s">
        <v>20191</v>
      </c>
      <c r="G19" t="str">
        <f t="shared" si="0"/>
        <v>박경원(kwpark)</v>
      </c>
    </row>
    <row r="20" spans="2:8">
      <c r="B20" s="6" t="s">
        <v>2479</v>
      </c>
      <c r="C20" s="6" t="s">
        <v>20117</v>
      </c>
      <c r="D20" s="6" t="s">
        <v>20192</v>
      </c>
      <c r="E20" s="85" t="s">
        <v>20193</v>
      </c>
      <c r="F20" t="s">
        <v>20194</v>
      </c>
      <c r="G20" t="str">
        <f t="shared" si="0"/>
        <v>윤현용(yong1217)</v>
      </c>
    </row>
    <row r="21" spans="2:8">
      <c r="B21" s="6" t="s">
        <v>20128</v>
      </c>
      <c r="C21" s="6" t="s">
        <v>20117</v>
      </c>
      <c r="D21" s="6" t="s">
        <v>20195</v>
      </c>
      <c r="E21" s="85" t="s">
        <v>20196</v>
      </c>
      <c r="F21" t="s">
        <v>20197</v>
      </c>
      <c r="G21" t="str">
        <f t="shared" si="0"/>
        <v>박요한(zzxxzz00)</v>
      </c>
      <c r="H21" s="122"/>
    </row>
    <row r="22" spans="2:8">
      <c r="B22" s="6" t="s">
        <v>410</v>
      </c>
      <c r="C22" s="6" t="s">
        <v>20198</v>
      </c>
      <c r="D22" s="6" t="s">
        <v>20199</v>
      </c>
      <c r="E22" s="85" t="s">
        <v>20200</v>
      </c>
      <c r="F22" t="s">
        <v>20201</v>
      </c>
      <c r="G22" t="str">
        <f t="shared" si="0"/>
        <v>최융희(yhchoi62)</v>
      </c>
      <c r="H22" s="58"/>
    </row>
    <row r="23" spans="2:8">
      <c r="B23" s="6" t="s">
        <v>317</v>
      </c>
      <c r="C23" s="6" t="s">
        <v>20130</v>
      </c>
      <c r="D23" s="6" t="s">
        <v>20202</v>
      </c>
      <c r="E23" s="85" t="s">
        <v>20203</v>
      </c>
      <c r="F23" t="s">
        <v>20204</v>
      </c>
      <c r="G23" t="str">
        <f t="shared" si="0"/>
        <v>김문수(mskim1)</v>
      </c>
      <c r="H23" s="58"/>
    </row>
    <row r="24" spans="2:8">
      <c r="B24" s="6" t="s">
        <v>298</v>
      </c>
      <c r="C24" s="6" t="s">
        <v>20130</v>
      </c>
      <c r="D24" s="6" t="s">
        <v>20205</v>
      </c>
      <c r="E24" s="85" t="s">
        <v>20206</v>
      </c>
      <c r="F24" t="s">
        <v>20207</v>
      </c>
      <c r="G24" t="str">
        <f t="shared" si="0"/>
        <v>심항보(hbshim)</v>
      </c>
    </row>
    <row r="25" spans="2:8">
      <c r="B25" s="6" t="s">
        <v>535</v>
      </c>
      <c r="C25" s="6" t="s">
        <v>20130</v>
      </c>
      <c r="D25" s="96" t="s">
        <v>20208</v>
      </c>
      <c r="E25" s="85" t="s">
        <v>20209</v>
      </c>
      <c r="F25" t="s">
        <v>20210</v>
      </c>
      <c r="G25" t="str">
        <f t="shared" si="0"/>
        <v>김영철(yckim)</v>
      </c>
    </row>
    <row r="26" spans="2:8">
      <c r="B26" s="6" t="s">
        <v>8181</v>
      </c>
      <c r="C26" s="6" t="s">
        <v>20130</v>
      </c>
      <c r="D26" s="96" t="s">
        <v>20211</v>
      </c>
      <c r="E26" s="85" t="s">
        <v>20212</v>
      </c>
      <c r="F26" t="s">
        <v>20213</v>
      </c>
      <c r="G26" t="str">
        <f t="shared" si="0"/>
        <v>전정재(realjay133)</v>
      </c>
    </row>
    <row r="27" spans="2:8">
      <c r="B27" s="6" t="s">
        <v>6806</v>
      </c>
      <c r="C27" s="6" t="s">
        <v>20133</v>
      </c>
      <c r="D27" s="96" t="s">
        <v>20214</v>
      </c>
      <c r="E27" s="85" t="s">
        <v>20215</v>
      </c>
      <c r="F27" t="s">
        <v>20216</v>
      </c>
      <c r="G27" t="str">
        <f t="shared" si="0"/>
        <v>장덕진(jacal1120)</v>
      </c>
    </row>
    <row r="28" spans="2:8">
      <c r="B28" s="6" t="s">
        <v>8769</v>
      </c>
      <c r="C28" s="6" t="s">
        <v>20130</v>
      </c>
      <c r="D28" s="96" t="s">
        <v>20217</v>
      </c>
      <c r="E28" s="85" t="s">
        <v>20218</v>
      </c>
      <c r="F28" t="s">
        <v>20219</v>
      </c>
      <c r="G28" t="str">
        <f t="shared" si="0"/>
        <v>공훈경(gong91)</v>
      </c>
    </row>
    <row r="29" spans="2:8">
      <c r="B29" s="6" t="s">
        <v>8337</v>
      </c>
      <c r="C29" s="6" t="s">
        <v>20130</v>
      </c>
      <c r="D29" s="96" t="s">
        <v>20220</v>
      </c>
      <c r="E29" s="85" t="s">
        <v>20221</v>
      </c>
      <c r="F29" t="s">
        <v>20222</v>
      </c>
      <c r="G29" t="str">
        <f t="shared" si="0"/>
        <v>김다한(way0406)</v>
      </c>
    </row>
    <row r="30" spans="2:8">
      <c r="B30" s="6" t="s">
        <v>9222</v>
      </c>
      <c r="C30" s="6" t="s">
        <v>20135</v>
      </c>
      <c r="D30" s="96" t="s">
        <v>20223</v>
      </c>
      <c r="E30" s="85" t="s">
        <v>20224</v>
      </c>
      <c r="F30" t="s">
        <v>20225</v>
      </c>
    </row>
    <row r="31" spans="2:8">
      <c r="B31" s="6" t="s">
        <v>222</v>
      </c>
      <c r="C31" s="6" t="s">
        <v>20135</v>
      </c>
      <c r="D31" s="96" t="s">
        <v>20226</v>
      </c>
      <c r="E31" s="85" t="s">
        <v>20227</v>
      </c>
      <c r="F31" t="s">
        <v>20228</v>
      </c>
    </row>
    <row r="32" spans="2:8">
      <c r="B32" s="106" t="s">
        <v>20229</v>
      </c>
      <c r="C32" s="106" t="s">
        <v>20230</v>
      </c>
      <c r="D32" s="106" t="s">
        <v>20231</v>
      </c>
      <c r="E32" s="107" t="s">
        <v>20232</v>
      </c>
      <c r="F32" t="s">
        <v>20233</v>
      </c>
      <c r="G32" s="91" t="s">
        <v>20234</v>
      </c>
    </row>
    <row r="33" spans="2:7">
      <c r="B33" s="7" t="s">
        <v>20235</v>
      </c>
      <c r="C33" s="7" t="s">
        <v>20230</v>
      </c>
      <c r="D33" s="7" t="s">
        <v>20236</v>
      </c>
      <c r="E33" s="86" t="s">
        <v>20237</v>
      </c>
      <c r="F33" t="s">
        <v>20238</v>
      </c>
      <c r="G33" s="91" t="s">
        <v>20170</v>
      </c>
    </row>
    <row r="34" spans="2:7">
      <c r="B34" s="7" t="s">
        <v>20239</v>
      </c>
      <c r="C34" s="7" t="s">
        <v>20230</v>
      </c>
      <c r="D34" s="7" t="s">
        <v>20240</v>
      </c>
      <c r="E34" s="86" t="s">
        <v>20241</v>
      </c>
      <c r="F34" t="s">
        <v>20242</v>
      </c>
      <c r="G34" s="91" t="s">
        <v>20198</v>
      </c>
    </row>
    <row r="35" spans="2:7">
      <c r="B35" s="7" t="s">
        <v>20243</v>
      </c>
      <c r="C35" s="7" t="s">
        <v>20230</v>
      </c>
      <c r="D35" s="7" t="s">
        <v>20244</v>
      </c>
      <c r="E35" s="86" t="s">
        <v>20245</v>
      </c>
      <c r="F35" t="s">
        <v>20246</v>
      </c>
    </row>
    <row r="36" spans="2:7">
      <c r="B36" s="7" t="s">
        <v>20247</v>
      </c>
      <c r="C36" s="7" t="s">
        <v>20248</v>
      </c>
      <c r="D36" s="7" t="s">
        <v>20249</v>
      </c>
      <c r="E36" s="86" t="s">
        <v>20250</v>
      </c>
      <c r="F36" t="s">
        <v>20251</v>
      </c>
    </row>
    <row r="37" spans="2:7">
      <c r="B37" s="79"/>
      <c r="C37" s="79"/>
      <c r="D37" s="79"/>
      <c r="E37" s="83"/>
    </row>
    <row r="38" spans="2:7">
      <c r="B38" s="8" t="s">
        <v>20252</v>
      </c>
      <c r="C38" s="8" t="s">
        <v>20253</v>
      </c>
      <c r="D38" s="8" t="s">
        <v>20254</v>
      </c>
      <c r="E38" s="87" t="s">
        <v>20255</v>
      </c>
      <c r="F38" t="s">
        <v>20256</v>
      </c>
    </row>
    <row r="39" spans="2:7">
      <c r="B39" s="8" t="s">
        <v>7707</v>
      </c>
      <c r="C39" s="8" t="s">
        <v>20253</v>
      </c>
      <c r="D39" s="8" t="s">
        <v>20257</v>
      </c>
      <c r="E39" s="87" t="s">
        <v>20258</v>
      </c>
      <c r="F39" t="s">
        <v>20259</v>
      </c>
    </row>
    <row r="40" spans="2:7">
      <c r="B40" s="8" t="s">
        <v>20260</v>
      </c>
      <c r="C40" s="8" t="s">
        <v>20253</v>
      </c>
      <c r="D40" s="8" t="s">
        <v>20261</v>
      </c>
      <c r="E40" s="87" t="s">
        <v>20262</v>
      </c>
      <c r="F40" t="s">
        <v>20263</v>
      </c>
    </row>
    <row r="41" spans="2:7">
      <c r="B41" s="8" t="s">
        <v>20264</v>
      </c>
      <c r="C41" s="8" t="s">
        <v>20253</v>
      </c>
      <c r="D41" s="8" t="s">
        <v>20265</v>
      </c>
      <c r="E41" s="87" t="s">
        <v>20266</v>
      </c>
      <c r="F41" t="s">
        <v>20267</v>
      </c>
    </row>
    <row r="42" spans="2:7">
      <c r="B42" s="140" t="s">
        <v>20268</v>
      </c>
      <c r="C42" s="8" t="s">
        <v>20253</v>
      </c>
      <c r="E42" s="87" t="s">
        <v>20269</v>
      </c>
      <c r="F42" t="s">
        <v>20270</v>
      </c>
    </row>
  </sheetData>
  <autoFilter ref="B3:H3" xr:uid="{550966E7-141C-4495-8F3A-EAD5C27A5EB8}"/>
  <phoneticPr fontId="10" type="noConversion"/>
  <hyperlinks>
    <hyperlink ref="F30" r:id="rId1" xr:uid="{4471B7D4-AFB2-4A76-8690-5F66E879EDB8}"/>
    <hyperlink ref="F31" r:id="rId2" xr:uid="{CFFDE2B5-5B7A-4582-8710-318C9ECB2026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26D68-4F97-4644-976F-C3926345BA28}">
  <sheetPr codeName="Sheet5"/>
  <dimension ref="A1:E180"/>
  <sheetViews>
    <sheetView topLeftCell="A2" zoomScale="85" zoomScaleNormal="85" workbookViewId="0">
      <selection activeCell="D43" sqref="D43"/>
    </sheetView>
  </sheetViews>
  <sheetFormatPr defaultColWidth="9" defaultRowHeight="17.399999999999999"/>
  <cols>
    <col min="1" max="1" width="9" style="76"/>
    <col min="2" max="3" width="25.5" style="76" customWidth="1"/>
    <col min="4" max="4" width="20" style="76" customWidth="1"/>
    <col min="5" max="5" width="15.59765625" style="76" customWidth="1"/>
    <col min="6" max="16384" width="9" style="76"/>
  </cols>
  <sheetData>
    <row r="1" spans="1:5">
      <c r="A1" s="75" t="s">
        <v>7</v>
      </c>
      <c r="B1" s="75" t="s">
        <v>20271</v>
      </c>
      <c r="C1" s="75" t="s">
        <v>20272</v>
      </c>
      <c r="D1" s="75" t="s">
        <v>20273</v>
      </c>
      <c r="E1" s="77" t="s">
        <v>20274</v>
      </c>
    </row>
    <row r="2" spans="1:5">
      <c r="A2" s="75" t="s">
        <v>20275</v>
      </c>
      <c r="B2" s="75" t="s">
        <v>20276</v>
      </c>
      <c r="C2" s="75" t="s">
        <v>20277</v>
      </c>
      <c r="D2" s="75" t="s">
        <v>10781</v>
      </c>
      <c r="E2" s="75" t="s">
        <v>20278</v>
      </c>
    </row>
    <row r="3" spans="1:5">
      <c r="A3" s="75" t="s">
        <v>20275</v>
      </c>
      <c r="B3" s="75" t="s">
        <v>20279</v>
      </c>
      <c r="C3" s="75" t="s">
        <v>20280</v>
      </c>
      <c r="D3" s="75" t="s">
        <v>20281</v>
      </c>
      <c r="E3" s="75" t="s">
        <v>20278</v>
      </c>
    </row>
    <row r="4" spans="1:5">
      <c r="A4" s="75" t="s">
        <v>20275</v>
      </c>
      <c r="B4" s="75" t="s">
        <v>20282</v>
      </c>
      <c r="C4" s="75" t="s">
        <v>20283</v>
      </c>
      <c r="D4" s="75" t="s">
        <v>10781</v>
      </c>
      <c r="E4" s="75" t="s">
        <v>20278</v>
      </c>
    </row>
    <row r="5" spans="1:5">
      <c r="A5" s="75" t="s">
        <v>20275</v>
      </c>
      <c r="B5" s="75" t="s">
        <v>20284</v>
      </c>
      <c r="C5" s="75" t="s">
        <v>20285</v>
      </c>
      <c r="D5" s="75" t="s">
        <v>10781</v>
      </c>
      <c r="E5" s="75" t="s">
        <v>20278</v>
      </c>
    </row>
    <row r="6" spans="1:5">
      <c r="A6" s="75" t="s">
        <v>20275</v>
      </c>
      <c r="B6" s="75" t="s">
        <v>20286</v>
      </c>
      <c r="C6" s="75" t="s">
        <v>20287</v>
      </c>
      <c r="D6" s="75" t="s">
        <v>10781</v>
      </c>
      <c r="E6" s="75" t="s">
        <v>20278</v>
      </c>
    </row>
    <row r="7" spans="1:5">
      <c r="A7" s="75" t="s">
        <v>20288</v>
      </c>
      <c r="B7" s="75" t="s">
        <v>20289</v>
      </c>
      <c r="C7" s="75" t="s">
        <v>20290</v>
      </c>
      <c r="D7" s="75" t="s">
        <v>10781</v>
      </c>
      <c r="E7" s="75" t="s">
        <v>20291</v>
      </c>
    </row>
    <row r="8" spans="1:5">
      <c r="A8" s="75" t="s">
        <v>20288</v>
      </c>
      <c r="B8" s="75" t="s">
        <v>20292</v>
      </c>
      <c r="C8" s="75" t="s">
        <v>20293</v>
      </c>
      <c r="D8" s="75" t="s">
        <v>10781</v>
      </c>
      <c r="E8" s="75" t="s">
        <v>20291</v>
      </c>
    </row>
    <row r="9" spans="1:5">
      <c r="A9" s="75" t="s">
        <v>20288</v>
      </c>
      <c r="B9" s="75" t="s">
        <v>20294</v>
      </c>
      <c r="C9" s="75" t="s">
        <v>20295</v>
      </c>
      <c r="D9" s="75" t="s">
        <v>10781</v>
      </c>
      <c r="E9" s="75" t="s">
        <v>20291</v>
      </c>
    </row>
    <row r="10" spans="1:5">
      <c r="A10" s="75" t="s">
        <v>20288</v>
      </c>
      <c r="B10" s="75" t="s">
        <v>20294</v>
      </c>
      <c r="C10" s="75" t="s">
        <v>20296</v>
      </c>
      <c r="D10" s="75" t="s">
        <v>10781</v>
      </c>
      <c r="E10" s="75" t="s">
        <v>20291</v>
      </c>
    </row>
    <row r="11" spans="1:5">
      <c r="A11" s="75" t="s">
        <v>20288</v>
      </c>
      <c r="B11" s="75" t="s">
        <v>20297</v>
      </c>
      <c r="C11" s="75" t="s">
        <v>20298</v>
      </c>
      <c r="D11" s="75" t="s">
        <v>10781</v>
      </c>
      <c r="E11" s="75" t="s">
        <v>20299</v>
      </c>
    </row>
    <row r="12" spans="1:5">
      <c r="A12" s="75" t="s">
        <v>20288</v>
      </c>
      <c r="B12" s="75" t="s">
        <v>20300</v>
      </c>
      <c r="C12" s="75" t="s">
        <v>20301</v>
      </c>
      <c r="D12" s="75" t="s">
        <v>10781</v>
      </c>
      <c r="E12" s="75" t="s">
        <v>20291</v>
      </c>
    </row>
    <row r="13" spans="1:5">
      <c r="A13" s="75" t="s">
        <v>20288</v>
      </c>
      <c r="B13" s="75" t="s">
        <v>20300</v>
      </c>
      <c r="C13" s="75" t="s">
        <v>20301</v>
      </c>
      <c r="D13" s="75" t="s">
        <v>10781</v>
      </c>
      <c r="E13" s="75" t="s">
        <v>20291</v>
      </c>
    </row>
    <row r="14" spans="1:5">
      <c r="A14" s="75" t="s">
        <v>20288</v>
      </c>
      <c r="B14" s="75" t="s">
        <v>20302</v>
      </c>
      <c r="C14" s="75" t="s">
        <v>20303</v>
      </c>
      <c r="D14" s="75" t="s">
        <v>10781</v>
      </c>
      <c r="E14" s="75" t="s">
        <v>20304</v>
      </c>
    </row>
    <row r="15" spans="1:5">
      <c r="A15" s="75" t="s">
        <v>20288</v>
      </c>
      <c r="B15" s="75" t="s">
        <v>20305</v>
      </c>
      <c r="C15" s="75" t="s">
        <v>20306</v>
      </c>
      <c r="D15" s="75" t="s">
        <v>10781</v>
      </c>
      <c r="E15" s="75" t="s">
        <v>20291</v>
      </c>
    </row>
    <row r="16" spans="1:5">
      <c r="A16" s="75" t="s">
        <v>20288</v>
      </c>
      <c r="B16" s="75" t="s">
        <v>20307</v>
      </c>
      <c r="C16" s="75" t="s">
        <v>20308</v>
      </c>
      <c r="D16" s="75" t="s">
        <v>10781</v>
      </c>
      <c r="E16" s="75" t="s">
        <v>20299</v>
      </c>
    </row>
    <row r="17" spans="1:5">
      <c r="A17" s="75" t="s">
        <v>20288</v>
      </c>
      <c r="B17" s="75" t="s">
        <v>20309</v>
      </c>
      <c r="C17" s="75" t="s">
        <v>20310</v>
      </c>
      <c r="D17" s="75" t="s">
        <v>10781</v>
      </c>
      <c r="E17" s="75" t="s">
        <v>20291</v>
      </c>
    </row>
    <row r="18" spans="1:5">
      <c r="A18" s="75" t="s">
        <v>20288</v>
      </c>
      <c r="B18" s="75" t="s">
        <v>20311</v>
      </c>
      <c r="C18" s="75" t="s">
        <v>20312</v>
      </c>
      <c r="D18" s="75" t="s">
        <v>10781</v>
      </c>
      <c r="E18" s="75" t="s">
        <v>20313</v>
      </c>
    </row>
    <row r="19" spans="1:5">
      <c r="A19" s="75" t="s">
        <v>20288</v>
      </c>
      <c r="B19" s="75" t="s">
        <v>20314</v>
      </c>
      <c r="C19" s="75" t="s">
        <v>20315</v>
      </c>
      <c r="D19" s="75" t="s">
        <v>10781</v>
      </c>
      <c r="E19" s="75" t="s">
        <v>20291</v>
      </c>
    </row>
    <row r="20" spans="1:5">
      <c r="A20" s="75" t="s">
        <v>20288</v>
      </c>
      <c r="B20" s="75" t="s">
        <v>20316</v>
      </c>
      <c r="C20" s="75" t="s">
        <v>20317</v>
      </c>
      <c r="D20" s="75" t="s">
        <v>10781</v>
      </c>
      <c r="E20" s="75" t="s">
        <v>20291</v>
      </c>
    </row>
    <row r="21" spans="1:5">
      <c r="A21" s="75" t="s">
        <v>20288</v>
      </c>
      <c r="B21" s="75" t="s">
        <v>20316</v>
      </c>
      <c r="C21" s="75" t="s">
        <v>20318</v>
      </c>
      <c r="D21" s="75" t="s">
        <v>10781</v>
      </c>
      <c r="E21" s="75" t="s">
        <v>20291</v>
      </c>
    </row>
    <row r="22" spans="1:5">
      <c r="A22" s="75" t="s">
        <v>20288</v>
      </c>
      <c r="B22" s="75" t="s">
        <v>20316</v>
      </c>
      <c r="C22" s="75" t="s">
        <v>20319</v>
      </c>
      <c r="D22" s="75" t="s">
        <v>10781</v>
      </c>
      <c r="E22" s="75" t="s">
        <v>20291</v>
      </c>
    </row>
    <row r="23" spans="1:5">
      <c r="A23" s="75" t="s">
        <v>20288</v>
      </c>
      <c r="B23" s="75" t="s">
        <v>20316</v>
      </c>
      <c r="C23" s="75" t="s">
        <v>20320</v>
      </c>
      <c r="D23" s="75" t="s">
        <v>10781</v>
      </c>
      <c r="E23" s="75" t="s">
        <v>20291</v>
      </c>
    </row>
    <row r="24" spans="1:5">
      <c r="A24" s="75" t="s">
        <v>20288</v>
      </c>
      <c r="B24" s="75" t="s">
        <v>20321</v>
      </c>
      <c r="C24" s="75" t="s">
        <v>20322</v>
      </c>
      <c r="D24" s="75" t="s">
        <v>10781</v>
      </c>
      <c r="E24" s="75" t="s">
        <v>20323</v>
      </c>
    </row>
    <row r="25" spans="1:5">
      <c r="A25" s="75" t="s">
        <v>20288</v>
      </c>
      <c r="B25" s="75" t="s">
        <v>20324</v>
      </c>
      <c r="C25" s="75" t="s">
        <v>20325</v>
      </c>
      <c r="D25" s="75" t="s">
        <v>10781</v>
      </c>
      <c r="E25" s="75" t="s">
        <v>20326</v>
      </c>
    </row>
    <row r="26" spans="1:5">
      <c r="A26" s="75" t="s">
        <v>20288</v>
      </c>
      <c r="B26" s="75" t="s">
        <v>20327</v>
      </c>
      <c r="C26" s="75" t="s">
        <v>20328</v>
      </c>
      <c r="D26" s="75" t="s">
        <v>10781</v>
      </c>
      <c r="E26" s="75" t="s">
        <v>20329</v>
      </c>
    </row>
    <row r="27" spans="1:5">
      <c r="A27" s="75" t="s">
        <v>20288</v>
      </c>
      <c r="B27" s="75" t="s">
        <v>20327</v>
      </c>
      <c r="C27" s="75" t="s">
        <v>20330</v>
      </c>
      <c r="D27" s="75" t="s">
        <v>10781</v>
      </c>
      <c r="E27" s="75" t="s">
        <v>20326</v>
      </c>
    </row>
    <row r="28" spans="1:5">
      <c r="A28" s="75" t="s">
        <v>20288</v>
      </c>
      <c r="B28" s="75" t="s">
        <v>20331</v>
      </c>
      <c r="C28" s="75" t="s">
        <v>20332</v>
      </c>
      <c r="D28" s="75" t="s">
        <v>10781</v>
      </c>
      <c r="E28" s="75" t="s">
        <v>20304</v>
      </c>
    </row>
    <row r="29" spans="1:5">
      <c r="A29" s="75" t="s">
        <v>20288</v>
      </c>
      <c r="B29" s="75" t="s">
        <v>20333</v>
      </c>
      <c r="C29" s="75" t="s">
        <v>20334</v>
      </c>
      <c r="D29" s="75" t="s">
        <v>10781</v>
      </c>
      <c r="E29" s="75" t="s">
        <v>20335</v>
      </c>
    </row>
    <row r="30" spans="1:5">
      <c r="A30" s="75" t="s">
        <v>20288</v>
      </c>
      <c r="B30" s="75" t="s">
        <v>20336</v>
      </c>
      <c r="C30" s="75" t="s">
        <v>20337</v>
      </c>
      <c r="D30" s="75" t="s">
        <v>10781</v>
      </c>
      <c r="E30" s="75" t="s">
        <v>20304</v>
      </c>
    </row>
    <row r="31" spans="1:5">
      <c r="A31" s="75" t="s">
        <v>20288</v>
      </c>
      <c r="B31" s="75" t="s">
        <v>20338</v>
      </c>
      <c r="C31" s="75" t="s">
        <v>20339</v>
      </c>
      <c r="D31" s="75" t="s">
        <v>10781</v>
      </c>
      <c r="E31" s="75" t="s">
        <v>20340</v>
      </c>
    </row>
    <row r="32" spans="1:5">
      <c r="A32" s="75" t="s">
        <v>20288</v>
      </c>
      <c r="B32" s="75" t="s">
        <v>20338</v>
      </c>
      <c r="C32" s="75" t="s">
        <v>20341</v>
      </c>
      <c r="D32" s="75" t="s">
        <v>10781</v>
      </c>
      <c r="E32" s="75" t="s">
        <v>20340</v>
      </c>
    </row>
    <row r="33" spans="1:5">
      <c r="A33" s="75" t="s">
        <v>20288</v>
      </c>
      <c r="B33" s="75" t="s">
        <v>20342</v>
      </c>
      <c r="C33" s="75" t="s">
        <v>20343</v>
      </c>
      <c r="D33" s="75" t="s">
        <v>10781</v>
      </c>
      <c r="E33" s="75" t="s">
        <v>20313</v>
      </c>
    </row>
    <row r="34" spans="1:5">
      <c r="A34" s="75" t="s">
        <v>20288</v>
      </c>
      <c r="B34" s="75" t="s">
        <v>20344</v>
      </c>
      <c r="C34" s="75" t="s">
        <v>20345</v>
      </c>
      <c r="D34" s="75" t="s">
        <v>10781</v>
      </c>
      <c r="E34" s="75" t="s">
        <v>20291</v>
      </c>
    </row>
    <row r="35" spans="1:5">
      <c r="A35" s="75" t="s">
        <v>20288</v>
      </c>
      <c r="B35" s="75" t="s">
        <v>20346</v>
      </c>
      <c r="C35" s="75" t="s">
        <v>20347</v>
      </c>
      <c r="D35" s="75" t="s">
        <v>10781</v>
      </c>
      <c r="E35" s="75" t="s">
        <v>20291</v>
      </c>
    </row>
    <row r="36" spans="1:5">
      <c r="A36" s="75" t="s">
        <v>20288</v>
      </c>
      <c r="B36" s="75" t="s">
        <v>20346</v>
      </c>
      <c r="C36" s="75" t="s">
        <v>20348</v>
      </c>
      <c r="D36" s="75" t="s">
        <v>10781</v>
      </c>
      <c r="E36" s="75" t="s">
        <v>20291</v>
      </c>
    </row>
    <row r="37" spans="1:5">
      <c r="A37" s="75" t="s">
        <v>20288</v>
      </c>
      <c r="B37" s="75" t="s">
        <v>20349</v>
      </c>
      <c r="C37" s="75" t="s">
        <v>20350</v>
      </c>
      <c r="D37" s="75" t="s">
        <v>10781</v>
      </c>
      <c r="E37" s="75" t="s">
        <v>20304</v>
      </c>
    </row>
    <row r="38" spans="1:5">
      <c r="A38" s="75" t="s">
        <v>20288</v>
      </c>
      <c r="B38" s="75" t="s">
        <v>20351</v>
      </c>
      <c r="C38" s="75" t="s">
        <v>20352</v>
      </c>
      <c r="D38" s="75" t="s">
        <v>10781</v>
      </c>
      <c r="E38" s="75" t="s">
        <v>20299</v>
      </c>
    </row>
    <row r="39" spans="1:5">
      <c r="A39" s="75" t="s">
        <v>20288</v>
      </c>
      <c r="B39" s="75" t="s">
        <v>20353</v>
      </c>
      <c r="C39" s="75" t="s">
        <v>20354</v>
      </c>
      <c r="D39" s="75" t="s">
        <v>10781</v>
      </c>
      <c r="E39" s="75" t="s">
        <v>20299</v>
      </c>
    </row>
    <row r="40" spans="1:5">
      <c r="A40" s="75" t="s">
        <v>20288</v>
      </c>
      <c r="B40" s="75" t="s">
        <v>20355</v>
      </c>
      <c r="C40" s="75" t="s">
        <v>20356</v>
      </c>
      <c r="D40" s="75" t="s">
        <v>10781</v>
      </c>
      <c r="E40" s="75" t="s">
        <v>20291</v>
      </c>
    </row>
    <row r="41" spans="1:5">
      <c r="A41" s="75" t="s">
        <v>20288</v>
      </c>
      <c r="B41" s="75" t="s">
        <v>20357</v>
      </c>
      <c r="C41" s="75" t="s">
        <v>20358</v>
      </c>
      <c r="D41" s="75" t="s">
        <v>10781</v>
      </c>
      <c r="E41" s="75" t="s">
        <v>20304</v>
      </c>
    </row>
    <row r="42" spans="1:5">
      <c r="A42" s="75" t="s">
        <v>20288</v>
      </c>
      <c r="B42" s="75" t="s">
        <v>20359</v>
      </c>
      <c r="C42" s="75" t="s">
        <v>20360</v>
      </c>
      <c r="D42" s="75" t="s">
        <v>10781</v>
      </c>
      <c r="E42" s="75" t="s">
        <v>20340</v>
      </c>
    </row>
    <row r="43" spans="1:5">
      <c r="A43" s="75" t="s">
        <v>20288</v>
      </c>
      <c r="B43" s="75" t="s">
        <v>20361</v>
      </c>
      <c r="C43" s="75" t="s">
        <v>20362</v>
      </c>
      <c r="D43" s="75" t="s">
        <v>10781</v>
      </c>
      <c r="E43" s="75" t="s">
        <v>20304</v>
      </c>
    </row>
    <row r="44" spans="1:5">
      <c r="A44" s="75" t="s">
        <v>20288</v>
      </c>
      <c r="B44" s="75" t="s">
        <v>20363</v>
      </c>
      <c r="C44" s="75" t="s">
        <v>20364</v>
      </c>
      <c r="D44" s="75" t="s">
        <v>10781</v>
      </c>
      <c r="E44" s="75" t="s">
        <v>20299</v>
      </c>
    </row>
    <row r="45" spans="1:5">
      <c r="A45" s="75" t="s">
        <v>20288</v>
      </c>
      <c r="B45" s="75" t="s">
        <v>20365</v>
      </c>
      <c r="C45" s="75" t="s">
        <v>20366</v>
      </c>
      <c r="D45" s="75" t="s">
        <v>10781</v>
      </c>
      <c r="E45" s="75" t="s">
        <v>20313</v>
      </c>
    </row>
    <row r="46" spans="1:5">
      <c r="A46" s="75" t="s">
        <v>20288</v>
      </c>
      <c r="B46" s="75" t="s">
        <v>20367</v>
      </c>
      <c r="C46" s="75" t="s">
        <v>20368</v>
      </c>
      <c r="D46" s="75" t="s">
        <v>10781</v>
      </c>
      <c r="E46" s="75" t="s">
        <v>20304</v>
      </c>
    </row>
    <row r="47" spans="1:5">
      <c r="A47" s="75" t="s">
        <v>20288</v>
      </c>
      <c r="B47" s="75" t="s">
        <v>20369</v>
      </c>
      <c r="C47" s="75" t="s">
        <v>20370</v>
      </c>
      <c r="D47" s="75" t="s">
        <v>10781</v>
      </c>
      <c r="E47" s="75" t="s">
        <v>20371</v>
      </c>
    </row>
    <row r="48" spans="1:5">
      <c r="A48" s="75" t="s">
        <v>20288</v>
      </c>
      <c r="B48" s="75" t="s">
        <v>20372</v>
      </c>
      <c r="C48" s="75" t="s">
        <v>20373</v>
      </c>
      <c r="D48" s="75" t="s">
        <v>10781</v>
      </c>
      <c r="E48" s="75" t="s">
        <v>20371</v>
      </c>
    </row>
    <row r="49" spans="1:5">
      <c r="A49" s="75" t="s">
        <v>20288</v>
      </c>
      <c r="B49" s="75" t="s">
        <v>20374</v>
      </c>
      <c r="C49" s="75" t="s">
        <v>20375</v>
      </c>
      <c r="D49" s="75" t="s">
        <v>10781</v>
      </c>
      <c r="E49" s="75" t="s">
        <v>20291</v>
      </c>
    </row>
    <row r="50" spans="1:5">
      <c r="A50" s="75" t="s">
        <v>20288</v>
      </c>
      <c r="B50" s="75" t="s">
        <v>20376</v>
      </c>
      <c r="C50" s="75" t="s">
        <v>20377</v>
      </c>
      <c r="D50" s="75" t="s">
        <v>10781</v>
      </c>
      <c r="E50" s="75" t="s">
        <v>20340</v>
      </c>
    </row>
    <row r="51" spans="1:5">
      <c r="A51" s="75" t="s">
        <v>20288</v>
      </c>
      <c r="B51" s="75" t="s">
        <v>20378</v>
      </c>
      <c r="C51" s="75" t="s">
        <v>20377</v>
      </c>
      <c r="D51" s="75" t="s">
        <v>10781</v>
      </c>
      <c r="E51" s="75" t="s">
        <v>20340</v>
      </c>
    </row>
    <row r="52" spans="1:5">
      <c r="A52" s="75" t="s">
        <v>20275</v>
      </c>
      <c r="B52" s="75" t="s">
        <v>20379</v>
      </c>
      <c r="C52" s="75" t="s">
        <v>20380</v>
      </c>
      <c r="D52" s="75" t="s">
        <v>10781</v>
      </c>
      <c r="E52" s="75" t="s">
        <v>20278</v>
      </c>
    </row>
    <row r="53" spans="1:5">
      <c r="A53" s="75" t="s">
        <v>20275</v>
      </c>
      <c r="B53" s="75" t="s">
        <v>20381</v>
      </c>
      <c r="C53" s="75" t="s">
        <v>20382</v>
      </c>
      <c r="D53" s="75" t="s">
        <v>10781</v>
      </c>
      <c r="E53" s="75" t="s">
        <v>20278</v>
      </c>
    </row>
    <row r="54" spans="1:5">
      <c r="A54" s="75" t="s">
        <v>20275</v>
      </c>
      <c r="B54" s="75" t="s">
        <v>20383</v>
      </c>
      <c r="C54" s="75" t="s">
        <v>20384</v>
      </c>
      <c r="D54" s="75" t="s">
        <v>20281</v>
      </c>
      <c r="E54" s="75" t="s">
        <v>20278</v>
      </c>
    </row>
    <row r="55" spans="1:5">
      <c r="A55" s="75" t="s">
        <v>20275</v>
      </c>
      <c r="B55" s="75" t="s">
        <v>20385</v>
      </c>
      <c r="C55" s="75" t="s">
        <v>20386</v>
      </c>
      <c r="D55" s="75" t="s">
        <v>10781</v>
      </c>
      <c r="E55" s="75" t="s">
        <v>20278</v>
      </c>
    </row>
    <row r="56" spans="1:5">
      <c r="A56" s="75" t="s">
        <v>20275</v>
      </c>
      <c r="B56" s="75" t="s">
        <v>20387</v>
      </c>
      <c r="C56" s="75" t="s">
        <v>20388</v>
      </c>
      <c r="D56" s="75" t="s">
        <v>10781</v>
      </c>
      <c r="E56" s="75" t="s">
        <v>20278</v>
      </c>
    </row>
    <row r="57" spans="1:5">
      <c r="A57" s="75" t="s">
        <v>20275</v>
      </c>
      <c r="B57" s="75" t="s">
        <v>20389</v>
      </c>
      <c r="C57" s="75" t="s">
        <v>20390</v>
      </c>
      <c r="D57" s="75" t="s">
        <v>10781</v>
      </c>
      <c r="E57" s="75" t="s">
        <v>20278</v>
      </c>
    </row>
    <row r="58" spans="1:5">
      <c r="A58" s="75" t="s">
        <v>20275</v>
      </c>
      <c r="B58" s="75" t="s">
        <v>20391</v>
      </c>
      <c r="C58" s="75" t="s">
        <v>20392</v>
      </c>
      <c r="D58" s="75" t="s">
        <v>10781</v>
      </c>
      <c r="E58" s="75" t="s">
        <v>20278</v>
      </c>
    </row>
    <row r="59" spans="1:5">
      <c r="A59" s="75" t="s">
        <v>20275</v>
      </c>
      <c r="B59" s="75" t="s">
        <v>20393</v>
      </c>
      <c r="C59" s="75" t="s">
        <v>20394</v>
      </c>
      <c r="D59" s="75" t="s">
        <v>10781</v>
      </c>
      <c r="E59" s="75" t="s">
        <v>20278</v>
      </c>
    </row>
    <row r="60" spans="1:5">
      <c r="A60" s="75" t="s">
        <v>20275</v>
      </c>
      <c r="B60" s="75" t="s">
        <v>20395</v>
      </c>
      <c r="C60" s="75" t="s">
        <v>20396</v>
      </c>
      <c r="D60" s="75" t="s">
        <v>10781</v>
      </c>
      <c r="E60" s="75" t="s">
        <v>20278</v>
      </c>
    </row>
    <row r="61" spans="1:5">
      <c r="A61" s="75" t="s">
        <v>20275</v>
      </c>
      <c r="B61" s="75" t="s">
        <v>20397</v>
      </c>
      <c r="C61" s="75" t="s">
        <v>20398</v>
      </c>
      <c r="D61" s="75" t="s">
        <v>10781</v>
      </c>
      <c r="E61" s="75" t="s">
        <v>20278</v>
      </c>
    </row>
    <row r="62" spans="1:5">
      <c r="A62" s="75" t="s">
        <v>20275</v>
      </c>
      <c r="B62" s="75" t="s">
        <v>20397</v>
      </c>
      <c r="C62" s="75" t="s">
        <v>20399</v>
      </c>
      <c r="D62" s="75" t="s">
        <v>10781</v>
      </c>
      <c r="E62" s="75" t="s">
        <v>20278</v>
      </c>
    </row>
    <row r="63" spans="1:5">
      <c r="A63" s="75" t="s">
        <v>20275</v>
      </c>
      <c r="B63" s="75" t="s">
        <v>20400</v>
      </c>
      <c r="C63" s="75" t="s">
        <v>20401</v>
      </c>
      <c r="D63" s="75" t="s">
        <v>20281</v>
      </c>
      <c r="E63" s="75" t="s">
        <v>20278</v>
      </c>
    </row>
    <row r="64" spans="1:5">
      <c r="A64" s="75" t="s">
        <v>20275</v>
      </c>
      <c r="B64" s="75" t="s">
        <v>20402</v>
      </c>
      <c r="C64" s="75" t="s">
        <v>20403</v>
      </c>
      <c r="D64" s="75" t="s">
        <v>10781</v>
      </c>
      <c r="E64" s="75" t="s">
        <v>20278</v>
      </c>
    </row>
    <row r="65" spans="1:5">
      <c r="A65" s="75" t="s">
        <v>20275</v>
      </c>
      <c r="B65" s="75" t="s">
        <v>20404</v>
      </c>
      <c r="C65" s="75" t="s">
        <v>20405</v>
      </c>
      <c r="D65" s="75" t="s">
        <v>10781</v>
      </c>
      <c r="E65" s="75" t="s">
        <v>20278</v>
      </c>
    </row>
    <row r="66" spans="1:5">
      <c r="A66" s="75" t="s">
        <v>20275</v>
      </c>
      <c r="B66" s="75" t="s">
        <v>20406</v>
      </c>
      <c r="C66" s="75" t="s">
        <v>20407</v>
      </c>
      <c r="D66" s="75" t="s">
        <v>10781</v>
      </c>
      <c r="E66" s="75" t="s">
        <v>20278</v>
      </c>
    </row>
    <row r="67" spans="1:5">
      <c r="A67" s="75" t="s">
        <v>20275</v>
      </c>
      <c r="B67" s="75" t="s">
        <v>20408</v>
      </c>
      <c r="C67" s="75" t="s">
        <v>20409</v>
      </c>
      <c r="D67" s="75" t="s">
        <v>20281</v>
      </c>
      <c r="E67" s="75" t="s">
        <v>20278</v>
      </c>
    </row>
    <row r="68" spans="1:5">
      <c r="A68" s="75" t="s">
        <v>20275</v>
      </c>
      <c r="B68" s="75" t="s">
        <v>20410</v>
      </c>
      <c r="C68" s="75" t="s">
        <v>20411</v>
      </c>
      <c r="D68" s="75" t="s">
        <v>10781</v>
      </c>
      <c r="E68" s="75" t="s">
        <v>20278</v>
      </c>
    </row>
    <row r="69" spans="1:5">
      <c r="A69" s="75" t="s">
        <v>20275</v>
      </c>
      <c r="B69" s="75" t="s">
        <v>20412</v>
      </c>
      <c r="C69" s="75" t="s">
        <v>20413</v>
      </c>
      <c r="D69" s="75" t="s">
        <v>20281</v>
      </c>
      <c r="E69" s="75" t="s">
        <v>20278</v>
      </c>
    </row>
    <row r="70" spans="1:5">
      <c r="A70" s="75" t="s">
        <v>20275</v>
      </c>
      <c r="B70" s="75" t="s">
        <v>20414</v>
      </c>
      <c r="C70" s="75" t="s">
        <v>20415</v>
      </c>
      <c r="D70" s="75" t="s">
        <v>20281</v>
      </c>
      <c r="E70" s="75" t="s">
        <v>20278</v>
      </c>
    </row>
    <row r="71" spans="1:5">
      <c r="A71" s="75" t="s">
        <v>20275</v>
      </c>
      <c r="B71" s="75" t="s">
        <v>20416</v>
      </c>
      <c r="C71" s="75" t="s">
        <v>20417</v>
      </c>
      <c r="D71" s="75" t="s">
        <v>10781</v>
      </c>
      <c r="E71" s="75" t="s">
        <v>20278</v>
      </c>
    </row>
    <row r="72" spans="1:5">
      <c r="A72" s="75" t="s">
        <v>20275</v>
      </c>
      <c r="B72" s="75" t="s">
        <v>20418</v>
      </c>
      <c r="C72" s="75" t="s">
        <v>20419</v>
      </c>
      <c r="D72" s="75" t="s">
        <v>10781</v>
      </c>
      <c r="E72" s="75" t="s">
        <v>20278</v>
      </c>
    </row>
    <row r="73" spans="1:5">
      <c r="A73" s="75" t="s">
        <v>20275</v>
      </c>
      <c r="B73" s="75" t="s">
        <v>20418</v>
      </c>
      <c r="C73" s="75" t="s">
        <v>20420</v>
      </c>
      <c r="D73" s="75" t="s">
        <v>10781</v>
      </c>
      <c r="E73" s="75" t="s">
        <v>20278</v>
      </c>
    </row>
    <row r="74" spans="1:5">
      <c r="A74" s="75" t="s">
        <v>20275</v>
      </c>
      <c r="B74" s="75" t="s">
        <v>20421</v>
      </c>
      <c r="C74" s="75" t="s">
        <v>20422</v>
      </c>
      <c r="D74" s="75" t="s">
        <v>10781</v>
      </c>
      <c r="E74" s="75" t="s">
        <v>20278</v>
      </c>
    </row>
    <row r="75" spans="1:5">
      <c r="A75" s="75" t="s">
        <v>20275</v>
      </c>
      <c r="B75" s="75" t="s">
        <v>20423</v>
      </c>
      <c r="C75" s="75" t="s">
        <v>20424</v>
      </c>
      <c r="D75" s="75" t="s">
        <v>10781</v>
      </c>
      <c r="E75" s="75" t="s">
        <v>20278</v>
      </c>
    </row>
    <row r="76" spans="1:5">
      <c r="A76" s="75" t="s">
        <v>20275</v>
      </c>
      <c r="B76" s="75" t="s">
        <v>20425</v>
      </c>
      <c r="C76" s="75" t="s">
        <v>20426</v>
      </c>
      <c r="D76" s="75" t="s">
        <v>10781</v>
      </c>
      <c r="E76" s="75" t="s">
        <v>20278</v>
      </c>
    </row>
    <row r="77" spans="1:5">
      <c r="A77" s="75" t="s">
        <v>20275</v>
      </c>
      <c r="B77" s="75" t="s">
        <v>20427</v>
      </c>
      <c r="C77" s="75" t="s">
        <v>20428</v>
      </c>
      <c r="D77" s="75" t="s">
        <v>10781</v>
      </c>
      <c r="E77" s="75" t="s">
        <v>20278</v>
      </c>
    </row>
    <row r="78" spans="1:5">
      <c r="A78" s="75" t="s">
        <v>20275</v>
      </c>
      <c r="B78" s="75" t="s">
        <v>20429</v>
      </c>
      <c r="C78" s="75" t="s">
        <v>20430</v>
      </c>
      <c r="D78" s="75" t="s">
        <v>10781</v>
      </c>
      <c r="E78" s="75" t="s">
        <v>20278</v>
      </c>
    </row>
    <row r="79" spans="1:5">
      <c r="A79" s="75" t="s">
        <v>20275</v>
      </c>
      <c r="B79" s="75" t="s">
        <v>20431</v>
      </c>
      <c r="C79" s="75" t="s">
        <v>20432</v>
      </c>
      <c r="D79" s="75" t="s">
        <v>10781</v>
      </c>
      <c r="E79" s="75" t="s">
        <v>20433</v>
      </c>
    </row>
    <row r="80" spans="1:5">
      <c r="A80" s="75" t="s">
        <v>20275</v>
      </c>
      <c r="B80" s="75" t="s">
        <v>20434</v>
      </c>
      <c r="C80" s="75" t="s">
        <v>20435</v>
      </c>
      <c r="D80" s="75" t="s">
        <v>10781</v>
      </c>
      <c r="E80" s="75" t="s">
        <v>20433</v>
      </c>
    </row>
    <row r="81" spans="1:5">
      <c r="A81" s="75" t="s">
        <v>20275</v>
      </c>
      <c r="B81" s="75" t="s">
        <v>20436</v>
      </c>
      <c r="C81" s="75" t="s">
        <v>20437</v>
      </c>
      <c r="D81" s="75" t="s">
        <v>10781</v>
      </c>
      <c r="E81" s="75" t="s">
        <v>20433</v>
      </c>
    </row>
    <row r="82" spans="1:5">
      <c r="A82" s="75" t="s">
        <v>20275</v>
      </c>
      <c r="B82" s="75" t="s">
        <v>20438</v>
      </c>
      <c r="C82" s="75" t="s">
        <v>20439</v>
      </c>
      <c r="D82" s="75" t="s">
        <v>10781</v>
      </c>
      <c r="E82" s="75" t="s">
        <v>20433</v>
      </c>
    </row>
    <row r="83" spans="1:5">
      <c r="A83" s="75" t="s">
        <v>20275</v>
      </c>
      <c r="B83" s="75" t="s">
        <v>20440</v>
      </c>
      <c r="C83" s="75" t="s">
        <v>20441</v>
      </c>
      <c r="D83" s="75" t="s">
        <v>10781</v>
      </c>
      <c r="E83" s="75" t="s">
        <v>20433</v>
      </c>
    </row>
    <row r="84" spans="1:5">
      <c r="A84" s="75" t="s">
        <v>20275</v>
      </c>
      <c r="B84" s="75" t="s">
        <v>20442</v>
      </c>
      <c r="C84" s="75" t="s">
        <v>20443</v>
      </c>
      <c r="D84" s="75" t="s">
        <v>10781</v>
      </c>
      <c r="E84" s="75" t="s">
        <v>20433</v>
      </c>
    </row>
    <row r="85" spans="1:5">
      <c r="A85" s="75" t="s">
        <v>20275</v>
      </c>
      <c r="B85" s="75" t="s">
        <v>20444</v>
      </c>
      <c r="C85" s="75" t="s">
        <v>20445</v>
      </c>
      <c r="D85" s="75" t="s">
        <v>10781</v>
      </c>
      <c r="E85" s="75" t="s">
        <v>20433</v>
      </c>
    </row>
    <row r="86" spans="1:5">
      <c r="A86" s="75" t="s">
        <v>20275</v>
      </c>
      <c r="B86" s="75" t="s">
        <v>20446</v>
      </c>
      <c r="C86" s="75" t="s">
        <v>20447</v>
      </c>
      <c r="D86" s="75" t="s">
        <v>10781</v>
      </c>
      <c r="E86" s="75" t="s">
        <v>20433</v>
      </c>
    </row>
    <row r="87" spans="1:5">
      <c r="A87" s="75" t="s">
        <v>20275</v>
      </c>
      <c r="B87" s="75" t="s">
        <v>20448</v>
      </c>
      <c r="C87" s="75" t="s">
        <v>20449</v>
      </c>
      <c r="D87" s="75" t="s">
        <v>10781</v>
      </c>
      <c r="E87" s="75" t="s">
        <v>20450</v>
      </c>
    </row>
    <row r="88" spans="1:5">
      <c r="A88" s="75" t="s">
        <v>20275</v>
      </c>
      <c r="B88" s="75" t="s">
        <v>20451</v>
      </c>
      <c r="C88" s="75" t="s">
        <v>20452</v>
      </c>
      <c r="D88" s="75" t="s">
        <v>10781</v>
      </c>
      <c r="E88" s="75" t="s">
        <v>20450</v>
      </c>
    </row>
    <row r="89" spans="1:5">
      <c r="A89" s="75" t="s">
        <v>20275</v>
      </c>
      <c r="B89" s="75" t="s">
        <v>20453</v>
      </c>
      <c r="C89" s="75" t="s">
        <v>20454</v>
      </c>
      <c r="D89" s="75" t="s">
        <v>10781</v>
      </c>
      <c r="E89" s="75" t="s">
        <v>20450</v>
      </c>
    </row>
    <row r="90" spans="1:5">
      <c r="A90" s="75" t="s">
        <v>20275</v>
      </c>
      <c r="B90" s="75" t="s">
        <v>20455</v>
      </c>
      <c r="C90" s="75" t="s">
        <v>20456</v>
      </c>
      <c r="D90" s="75" t="s">
        <v>10781</v>
      </c>
      <c r="E90" s="75" t="s">
        <v>20450</v>
      </c>
    </row>
    <row r="91" spans="1:5">
      <c r="A91" s="75" t="s">
        <v>20275</v>
      </c>
      <c r="B91" s="75" t="s">
        <v>20457</v>
      </c>
      <c r="C91" s="75" t="s">
        <v>20458</v>
      </c>
      <c r="D91" s="75" t="s">
        <v>10781</v>
      </c>
      <c r="E91" s="75" t="s">
        <v>20450</v>
      </c>
    </row>
    <row r="92" spans="1:5">
      <c r="A92" s="75" t="s">
        <v>20275</v>
      </c>
      <c r="B92" s="75" t="s">
        <v>20459</v>
      </c>
      <c r="C92" s="75" t="s">
        <v>20460</v>
      </c>
      <c r="D92" s="75" t="s">
        <v>10781</v>
      </c>
      <c r="E92" s="75" t="s">
        <v>20461</v>
      </c>
    </row>
    <row r="93" spans="1:5">
      <c r="A93" s="75" t="s">
        <v>20275</v>
      </c>
      <c r="B93" s="75" t="s">
        <v>20462</v>
      </c>
      <c r="C93" s="75" t="s">
        <v>20463</v>
      </c>
      <c r="D93" s="75" t="s">
        <v>10781</v>
      </c>
      <c r="E93" s="75" t="s">
        <v>20278</v>
      </c>
    </row>
    <row r="94" spans="1:5">
      <c r="A94" s="75" t="s">
        <v>20275</v>
      </c>
      <c r="B94" s="75" t="s">
        <v>20464</v>
      </c>
      <c r="C94" s="75" t="s">
        <v>20465</v>
      </c>
      <c r="D94" s="75" t="s">
        <v>10781</v>
      </c>
      <c r="E94" s="75" t="s">
        <v>20278</v>
      </c>
    </row>
    <row r="95" spans="1:5">
      <c r="A95" s="75" t="s">
        <v>20275</v>
      </c>
      <c r="B95" s="75" t="s">
        <v>20466</v>
      </c>
      <c r="C95" s="75" t="s">
        <v>20467</v>
      </c>
      <c r="D95" s="75" t="s">
        <v>10781</v>
      </c>
      <c r="E95" s="75" t="s">
        <v>20278</v>
      </c>
    </row>
    <row r="96" spans="1:5">
      <c r="A96" s="75" t="s">
        <v>20275</v>
      </c>
      <c r="B96" s="75" t="s">
        <v>20468</v>
      </c>
      <c r="C96" s="75" t="s">
        <v>20469</v>
      </c>
      <c r="D96" s="75" t="s">
        <v>10781</v>
      </c>
      <c r="E96" s="75" t="s">
        <v>20278</v>
      </c>
    </row>
    <row r="97" spans="1:5">
      <c r="A97" s="75" t="s">
        <v>20275</v>
      </c>
      <c r="B97" s="75" t="s">
        <v>20470</v>
      </c>
      <c r="C97" s="75" t="s">
        <v>20471</v>
      </c>
      <c r="D97" s="75" t="s">
        <v>10781</v>
      </c>
      <c r="E97" s="75" t="s">
        <v>20278</v>
      </c>
    </row>
    <row r="98" spans="1:5">
      <c r="A98" s="75" t="s">
        <v>20275</v>
      </c>
      <c r="B98" s="75" t="s">
        <v>20472</v>
      </c>
      <c r="C98" s="75" t="s">
        <v>20473</v>
      </c>
      <c r="D98" s="75" t="s">
        <v>10781</v>
      </c>
      <c r="E98" s="75" t="s">
        <v>20278</v>
      </c>
    </row>
    <row r="99" spans="1:5">
      <c r="A99" s="75" t="s">
        <v>20275</v>
      </c>
      <c r="B99" s="75" t="s">
        <v>20474</v>
      </c>
      <c r="C99" s="75" t="s">
        <v>20475</v>
      </c>
      <c r="D99" s="75" t="s">
        <v>10781</v>
      </c>
      <c r="E99" s="75" t="s">
        <v>20278</v>
      </c>
    </row>
    <row r="100" spans="1:5">
      <c r="A100" s="75" t="s">
        <v>20275</v>
      </c>
      <c r="B100" s="75" t="s">
        <v>20476</v>
      </c>
      <c r="C100" s="75" t="s">
        <v>20477</v>
      </c>
      <c r="D100" s="75" t="s">
        <v>10781</v>
      </c>
      <c r="E100" s="75" t="s">
        <v>20461</v>
      </c>
    </row>
    <row r="101" spans="1:5">
      <c r="A101" s="75" t="s">
        <v>20275</v>
      </c>
      <c r="B101" s="75" t="s">
        <v>20478</v>
      </c>
      <c r="C101" s="75" t="s">
        <v>20479</v>
      </c>
      <c r="D101" s="75" t="s">
        <v>10781</v>
      </c>
      <c r="E101" s="75" t="s">
        <v>20461</v>
      </c>
    </row>
    <row r="102" spans="1:5">
      <c r="A102" s="75" t="s">
        <v>20275</v>
      </c>
      <c r="B102" s="75" t="s">
        <v>20480</v>
      </c>
      <c r="C102" s="75" t="s">
        <v>20481</v>
      </c>
      <c r="D102" s="75" t="s">
        <v>10781</v>
      </c>
      <c r="E102" s="75" t="s">
        <v>20278</v>
      </c>
    </row>
    <row r="103" spans="1:5">
      <c r="A103" s="75" t="s">
        <v>20275</v>
      </c>
      <c r="B103" s="75" t="s">
        <v>20482</v>
      </c>
      <c r="C103" s="75" t="s">
        <v>20483</v>
      </c>
      <c r="D103" s="75" t="s">
        <v>10781</v>
      </c>
      <c r="E103" s="75" t="s">
        <v>20278</v>
      </c>
    </row>
    <row r="104" spans="1:5">
      <c r="A104" s="75" t="s">
        <v>20275</v>
      </c>
      <c r="B104" s="75" t="s">
        <v>20484</v>
      </c>
      <c r="C104" s="75" t="s">
        <v>20485</v>
      </c>
      <c r="D104" s="75" t="s">
        <v>10781</v>
      </c>
      <c r="E104" s="75" t="s">
        <v>20278</v>
      </c>
    </row>
    <row r="105" spans="1:5">
      <c r="A105" s="75" t="s">
        <v>20275</v>
      </c>
      <c r="B105" s="75" t="s">
        <v>20486</v>
      </c>
      <c r="C105" s="75" t="s">
        <v>20487</v>
      </c>
      <c r="D105" s="75" t="s">
        <v>10781</v>
      </c>
      <c r="E105" s="75" t="s">
        <v>20278</v>
      </c>
    </row>
    <row r="106" spans="1:5">
      <c r="A106" s="75" t="s">
        <v>20275</v>
      </c>
      <c r="B106" s="75" t="s">
        <v>20488</v>
      </c>
      <c r="C106" s="75" t="s">
        <v>20489</v>
      </c>
      <c r="D106" s="75" t="s">
        <v>10781</v>
      </c>
      <c r="E106" s="75" t="s">
        <v>20278</v>
      </c>
    </row>
    <row r="107" spans="1:5">
      <c r="A107" s="75" t="s">
        <v>20275</v>
      </c>
      <c r="B107" s="75" t="s">
        <v>20490</v>
      </c>
      <c r="C107" s="75" t="s">
        <v>20491</v>
      </c>
      <c r="D107" s="75" t="s">
        <v>10781</v>
      </c>
      <c r="E107" s="75" t="s">
        <v>20278</v>
      </c>
    </row>
    <row r="108" spans="1:5">
      <c r="A108" s="75" t="s">
        <v>20288</v>
      </c>
      <c r="B108" s="75" t="s">
        <v>20492</v>
      </c>
      <c r="C108" s="75" t="s">
        <v>20493</v>
      </c>
      <c r="D108" s="75" t="s">
        <v>10781</v>
      </c>
      <c r="E108" s="75" t="s">
        <v>20494</v>
      </c>
    </row>
    <row r="109" spans="1:5">
      <c r="A109" s="75" t="s">
        <v>20288</v>
      </c>
      <c r="B109" s="75" t="s">
        <v>20495</v>
      </c>
      <c r="C109" s="75" t="s">
        <v>20496</v>
      </c>
      <c r="D109" s="75" t="s">
        <v>10781</v>
      </c>
      <c r="E109" s="75" t="s">
        <v>20497</v>
      </c>
    </row>
    <row r="110" spans="1:5">
      <c r="A110" s="75" t="s">
        <v>20288</v>
      </c>
      <c r="B110" s="75" t="s">
        <v>20498</v>
      </c>
      <c r="C110" s="75" t="s">
        <v>20499</v>
      </c>
      <c r="D110" s="75" t="s">
        <v>10781</v>
      </c>
      <c r="E110" s="75" t="s">
        <v>20497</v>
      </c>
    </row>
    <row r="111" spans="1:5">
      <c r="A111" s="75" t="s">
        <v>20288</v>
      </c>
      <c r="B111" s="75" t="s">
        <v>20500</v>
      </c>
      <c r="C111" s="75" t="s">
        <v>20501</v>
      </c>
      <c r="D111" s="75" t="s">
        <v>10781</v>
      </c>
      <c r="E111" s="75" t="s">
        <v>20497</v>
      </c>
    </row>
    <row r="112" spans="1:5">
      <c r="A112" s="75" t="s">
        <v>20288</v>
      </c>
      <c r="B112" s="75" t="s">
        <v>20502</v>
      </c>
      <c r="C112" s="75" t="s">
        <v>20503</v>
      </c>
      <c r="D112" s="75" t="s">
        <v>10781</v>
      </c>
      <c r="E112" s="75" t="s">
        <v>20497</v>
      </c>
    </row>
    <row r="113" spans="1:5">
      <c r="A113" s="75" t="s">
        <v>20288</v>
      </c>
      <c r="B113" s="75" t="s">
        <v>20504</v>
      </c>
      <c r="C113" s="75" t="s">
        <v>20505</v>
      </c>
      <c r="D113" s="75" t="s">
        <v>10781</v>
      </c>
      <c r="E113" s="75" t="s">
        <v>20497</v>
      </c>
    </row>
    <row r="114" spans="1:5">
      <c r="A114" s="75" t="s">
        <v>20288</v>
      </c>
      <c r="B114" s="75" t="s">
        <v>20506</v>
      </c>
      <c r="C114" s="75" t="s">
        <v>20507</v>
      </c>
      <c r="D114" s="75" t="s">
        <v>10781</v>
      </c>
      <c r="E114" s="75" t="s">
        <v>20508</v>
      </c>
    </row>
    <row r="115" spans="1:5">
      <c r="A115" s="75" t="s">
        <v>20288</v>
      </c>
      <c r="B115" s="75" t="s">
        <v>20509</v>
      </c>
      <c r="C115" s="75" t="s">
        <v>20510</v>
      </c>
      <c r="D115" s="75" t="s">
        <v>10781</v>
      </c>
      <c r="E115" s="75" t="s">
        <v>20497</v>
      </c>
    </row>
    <row r="116" spans="1:5">
      <c r="A116" s="75" t="s">
        <v>20288</v>
      </c>
      <c r="B116" s="75" t="s">
        <v>20511</v>
      </c>
      <c r="C116" s="75" t="s">
        <v>20512</v>
      </c>
      <c r="D116" s="75" t="s">
        <v>10781</v>
      </c>
      <c r="E116" s="75" t="s">
        <v>20497</v>
      </c>
    </row>
    <row r="117" spans="1:5">
      <c r="A117" s="75" t="s">
        <v>20288</v>
      </c>
      <c r="B117" s="75" t="s">
        <v>20513</v>
      </c>
      <c r="C117" s="75" t="s">
        <v>20514</v>
      </c>
      <c r="D117" s="75" t="s">
        <v>10781</v>
      </c>
      <c r="E117" s="75" t="s">
        <v>20497</v>
      </c>
    </row>
    <row r="118" spans="1:5">
      <c r="A118" s="75" t="s">
        <v>20288</v>
      </c>
      <c r="B118" s="75" t="s">
        <v>20515</v>
      </c>
      <c r="C118" s="75" t="s">
        <v>20516</v>
      </c>
      <c r="D118" s="75" t="s">
        <v>10781</v>
      </c>
      <c r="E118" s="75" t="s">
        <v>20497</v>
      </c>
    </row>
    <row r="119" spans="1:5">
      <c r="A119" s="75" t="s">
        <v>20288</v>
      </c>
      <c r="B119" s="75" t="s">
        <v>20517</v>
      </c>
      <c r="C119" s="75" t="s">
        <v>20518</v>
      </c>
      <c r="D119" s="75" t="s">
        <v>10781</v>
      </c>
      <c r="E119" s="75" t="s">
        <v>20497</v>
      </c>
    </row>
    <row r="120" spans="1:5">
      <c r="A120" s="75" t="s">
        <v>20288</v>
      </c>
      <c r="B120" s="75" t="s">
        <v>20519</v>
      </c>
      <c r="C120" s="75" t="s">
        <v>20520</v>
      </c>
      <c r="D120" s="75" t="s">
        <v>10781</v>
      </c>
      <c r="E120" s="75" t="s">
        <v>20521</v>
      </c>
    </row>
    <row r="121" spans="1:5">
      <c r="A121" s="75" t="s">
        <v>20288</v>
      </c>
      <c r="B121" s="75" t="s">
        <v>20522</v>
      </c>
      <c r="C121" s="75" t="s">
        <v>20523</v>
      </c>
      <c r="D121" s="75" t="s">
        <v>10781</v>
      </c>
      <c r="E121" s="75" t="s">
        <v>20524</v>
      </c>
    </row>
    <row r="122" spans="1:5">
      <c r="A122" s="75" t="s">
        <v>20288</v>
      </c>
      <c r="B122" s="75" t="s">
        <v>20525</v>
      </c>
      <c r="C122" s="75" t="s">
        <v>20526</v>
      </c>
      <c r="D122" s="75" t="s">
        <v>10781</v>
      </c>
      <c r="E122" s="75" t="s">
        <v>20527</v>
      </c>
    </row>
    <row r="123" spans="1:5">
      <c r="A123" s="75" t="s">
        <v>20288</v>
      </c>
      <c r="B123" s="75" t="s">
        <v>20528</v>
      </c>
      <c r="C123" s="75" t="s">
        <v>20529</v>
      </c>
      <c r="D123" s="75" t="s">
        <v>10781</v>
      </c>
      <c r="E123" s="75" t="s">
        <v>20497</v>
      </c>
    </row>
    <row r="124" spans="1:5">
      <c r="A124" s="75" t="s">
        <v>20288</v>
      </c>
      <c r="B124" s="75" t="s">
        <v>20530</v>
      </c>
      <c r="C124" s="75" t="s">
        <v>20531</v>
      </c>
      <c r="D124" s="75" t="s">
        <v>10781</v>
      </c>
      <c r="E124" s="75" t="s">
        <v>20497</v>
      </c>
    </row>
    <row r="125" spans="1:5">
      <c r="A125" s="75" t="s">
        <v>20288</v>
      </c>
      <c r="B125" s="75" t="s">
        <v>20532</v>
      </c>
      <c r="C125" s="75" t="s">
        <v>20533</v>
      </c>
      <c r="D125" s="75" t="s">
        <v>10781</v>
      </c>
      <c r="E125" s="75" t="s">
        <v>20534</v>
      </c>
    </row>
    <row r="126" spans="1:5">
      <c r="A126" s="75" t="s">
        <v>20288</v>
      </c>
      <c r="B126" s="75" t="s">
        <v>20535</v>
      </c>
      <c r="C126" s="75" t="s">
        <v>20536</v>
      </c>
      <c r="D126" s="75" t="s">
        <v>10781</v>
      </c>
      <c r="E126" s="75" t="s">
        <v>20497</v>
      </c>
    </row>
    <row r="127" spans="1:5">
      <c r="A127" s="75" t="s">
        <v>20288</v>
      </c>
      <c r="B127" s="75" t="s">
        <v>20537</v>
      </c>
      <c r="C127" s="75" t="s">
        <v>20538</v>
      </c>
      <c r="D127" s="75" t="s">
        <v>10781</v>
      </c>
      <c r="E127" s="75" t="s">
        <v>20521</v>
      </c>
    </row>
    <row r="128" spans="1:5">
      <c r="A128" s="75" t="s">
        <v>20288</v>
      </c>
      <c r="B128" s="75" t="s">
        <v>20539</v>
      </c>
      <c r="C128" s="75" t="s">
        <v>20540</v>
      </c>
      <c r="D128" s="75" t="s">
        <v>10781</v>
      </c>
      <c r="E128" s="75" t="s">
        <v>20541</v>
      </c>
    </row>
    <row r="129" spans="1:5">
      <c r="A129" s="75" t="s">
        <v>20288</v>
      </c>
      <c r="B129" s="75" t="s">
        <v>20542</v>
      </c>
      <c r="C129" s="75" t="s">
        <v>20543</v>
      </c>
      <c r="D129" s="75" t="s">
        <v>10781</v>
      </c>
      <c r="E129" s="75" t="s">
        <v>20497</v>
      </c>
    </row>
    <row r="130" spans="1:5">
      <c r="A130" s="75" t="s">
        <v>20288</v>
      </c>
      <c r="B130" s="75" t="s">
        <v>20544</v>
      </c>
      <c r="C130" s="75" t="s">
        <v>20545</v>
      </c>
      <c r="D130" s="75" t="s">
        <v>10781</v>
      </c>
      <c r="E130" s="75" t="s">
        <v>20546</v>
      </c>
    </row>
    <row r="131" spans="1:5">
      <c r="A131" s="75" t="s">
        <v>20288</v>
      </c>
      <c r="B131" s="75" t="s">
        <v>20547</v>
      </c>
      <c r="C131" s="75" t="s">
        <v>20548</v>
      </c>
      <c r="D131" s="75" t="s">
        <v>10781</v>
      </c>
      <c r="E131" s="75" t="s">
        <v>20546</v>
      </c>
    </row>
    <row r="132" spans="1:5">
      <c r="A132" s="75" t="s">
        <v>20288</v>
      </c>
      <c r="B132" s="75" t="s">
        <v>20549</v>
      </c>
      <c r="C132" s="75" t="s">
        <v>20550</v>
      </c>
      <c r="D132" s="75" t="s">
        <v>10781</v>
      </c>
      <c r="E132" s="75" t="s">
        <v>20497</v>
      </c>
    </row>
    <row r="133" spans="1:5">
      <c r="A133" s="75" t="s">
        <v>20275</v>
      </c>
      <c r="B133" s="75" t="s">
        <v>20551</v>
      </c>
      <c r="C133" s="75" t="s">
        <v>20552</v>
      </c>
      <c r="D133" s="75" t="s">
        <v>10781</v>
      </c>
      <c r="E133" s="75" t="s">
        <v>20278</v>
      </c>
    </row>
    <row r="134" spans="1:5">
      <c r="A134" s="75" t="s">
        <v>20275</v>
      </c>
      <c r="B134" s="75" t="s">
        <v>20553</v>
      </c>
      <c r="C134" s="75" t="s">
        <v>20554</v>
      </c>
      <c r="D134" s="75" t="s">
        <v>10781</v>
      </c>
      <c r="E134" s="75" t="s">
        <v>20278</v>
      </c>
    </row>
    <row r="135" spans="1:5">
      <c r="A135" s="75" t="s">
        <v>20275</v>
      </c>
      <c r="B135" s="75" t="s">
        <v>20555</v>
      </c>
      <c r="C135" s="75" t="s">
        <v>20556</v>
      </c>
      <c r="D135" s="75" t="s">
        <v>10781</v>
      </c>
      <c r="E135" s="75" t="s">
        <v>20278</v>
      </c>
    </row>
    <row r="136" spans="1:5">
      <c r="A136" s="75" t="s">
        <v>20275</v>
      </c>
      <c r="B136" s="75" t="s">
        <v>20557</v>
      </c>
      <c r="C136" s="75" t="s">
        <v>20558</v>
      </c>
      <c r="D136" s="75" t="s">
        <v>10781</v>
      </c>
      <c r="E136" s="75" t="s">
        <v>20278</v>
      </c>
    </row>
    <row r="137" spans="1:5">
      <c r="A137" s="75" t="s">
        <v>20275</v>
      </c>
      <c r="B137" s="75" t="s">
        <v>20559</v>
      </c>
      <c r="C137" s="75" t="s">
        <v>20560</v>
      </c>
      <c r="D137" s="75" t="s">
        <v>20281</v>
      </c>
      <c r="E137" s="75" t="s">
        <v>20278</v>
      </c>
    </row>
    <row r="138" spans="1:5">
      <c r="A138" s="75" t="s">
        <v>20275</v>
      </c>
      <c r="B138" s="75" t="s">
        <v>20561</v>
      </c>
      <c r="C138" s="75" t="s">
        <v>20562</v>
      </c>
      <c r="D138" s="75" t="s">
        <v>10781</v>
      </c>
      <c r="E138" s="75" t="s">
        <v>20278</v>
      </c>
    </row>
    <row r="139" spans="1:5">
      <c r="A139" s="75" t="s">
        <v>20288</v>
      </c>
      <c r="B139" s="75" t="s">
        <v>20563</v>
      </c>
      <c r="C139" s="75" t="s">
        <v>20564</v>
      </c>
      <c r="D139" s="75" t="s">
        <v>10781</v>
      </c>
      <c r="E139" s="75" t="s">
        <v>20291</v>
      </c>
    </row>
    <row r="140" spans="1:5">
      <c r="A140" s="75" t="s">
        <v>20288</v>
      </c>
      <c r="B140" s="75" t="s">
        <v>20565</v>
      </c>
      <c r="C140" s="75" t="s">
        <v>20566</v>
      </c>
      <c r="D140" s="75" t="s">
        <v>10781</v>
      </c>
      <c r="E140" s="75" t="s">
        <v>20304</v>
      </c>
    </row>
    <row r="141" spans="1:5">
      <c r="A141" s="75" t="s">
        <v>20288</v>
      </c>
      <c r="B141" s="75" t="s">
        <v>20567</v>
      </c>
      <c r="C141" s="75" t="s">
        <v>20568</v>
      </c>
      <c r="D141" s="75" t="s">
        <v>10781</v>
      </c>
      <c r="E141" s="75" t="s">
        <v>20304</v>
      </c>
    </row>
    <row r="142" spans="1:5">
      <c r="A142" s="75" t="s">
        <v>20288</v>
      </c>
      <c r="B142" s="75" t="s">
        <v>20569</v>
      </c>
      <c r="C142" s="75" t="s">
        <v>20570</v>
      </c>
      <c r="D142" s="75" t="s">
        <v>10781</v>
      </c>
      <c r="E142" s="75" t="s">
        <v>20304</v>
      </c>
    </row>
    <row r="143" spans="1:5">
      <c r="A143" s="75" t="s">
        <v>20288</v>
      </c>
      <c r="B143" s="75" t="s">
        <v>20569</v>
      </c>
      <c r="C143" s="75" t="s">
        <v>20571</v>
      </c>
      <c r="D143" s="75" t="s">
        <v>10781</v>
      </c>
      <c r="E143" s="75" t="s">
        <v>20304</v>
      </c>
    </row>
    <row r="144" spans="1:5">
      <c r="A144" s="75" t="s">
        <v>20288</v>
      </c>
      <c r="B144" s="75" t="s">
        <v>20572</v>
      </c>
      <c r="C144" s="75" t="s">
        <v>20573</v>
      </c>
      <c r="D144" s="75" t="s">
        <v>10781</v>
      </c>
      <c r="E144" s="75" t="s">
        <v>20291</v>
      </c>
    </row>
    <row r="145" spans="1:5">
      <c r="A145" s="75" t="s">
        <v>20288</v>
      </c>
      <c r="B145" s="75" t="s">
        <v>20574</v>
      </c>
      <c r="C145" s="75" t="s">
        <v>20575</v>
      </c>
      <c r="D145" s="75" t="s">
        <v>10781</v>
      </c>
      <c r="E145" s="75" t="s">
        <v>20291</v>
      </c>
    </row>
    <row r="146" spans="1:5">
      <c r="A146" s="75" t="s">
        <v>20288</v>
      </c>
      <c r="B146" s="75" t="s">
        <v>20576</v>
      </c>
      <c r="C146" s="75" t="s">
        <v>20577</v>
      </c>
      <c r="D146" s="75" t="s">
        <v>10781</v>
      </c>
      <c r="E146" s="75" t="s">
        <v>20304</v>
      </c>
    </row>
    <row r="147" spans="1:5">
      <c r="A147" s="75" t="s">
        <v>20288</v>
      </c>
      <c r="B147" s="75" t="s">
        <v>20578</v>
      </c>
      <c r="C147" s="75" t="s">
        <v>20579</v>
      </c>
      <c r="D147" s="75" t="s">
        <v>10781</v>
      </c>
      <c r="E147" s="75" t="s">
        <v>20304</v>
      </c>
    </row>
    <row r="148" spans="1:5">
      <c r="A148" s="75" t="s">
        <v>20275</v>
      </c>
      <c r="B148" s="75" t="s">
        <v>20580</v>
      </c>
      <c r="C148" s="75" t="s">
        <v>20581</v>
      </c>
      <c r="D148" s="75" t="s">
        <v>20281</v>
      </c>
      <c r="E148" s="75" t="s">
        <v>20278</v>
      </c>
    </row>
    <row r="149" spans="1:5">
      <c r="A149" s="75" t="s">
        <v>20275</v>
      </c>
      <c r="B149" s="75" t="s">
        <v>20582</v>
      </c>
      <c r="C149" s="75" t="s">
        <v>20583</v>
      </c>
      <c r="D149" s="75" t="s">
        <v>20281</v>
      </c>
      <c r="E149" s="75" t="s">
        <v>20278</v>
      </c>
    </row>
    <row r="150" spans="1:5">
      <c r="A150" s="75" t="s">
        <v>20275</v>
      </c>
      <c r="B150" s="75" t="s">
        <v>20584</v>
      </c>
      <c r="C150" s="75" t="s">
        <v>20585</v>
      </c>
      <c r="D150" s="75" t="s">
        <v>10781</v>
      </c>
      <c r="E150" s="75" t="s">
        <v>20278</v>
      </c>
    </row>
    <row r="151" spans="1:5">
      <c r="A151" s="75" t="s">
        <v>20275</v>
      </c>
      <c r="B151" s="75" t="s">
        <v>20586</v>
      </c>
      <c r="C151" s="75" t="s">
        <v>20587</v>
      </c>
      <c r="D151" s="75" t="s">
        <v>20281</v>
      </c>
      <c r="E151" s="75" t="s">
        <v>20278</v>
      </c>
    </row>
    <row r="152" spans="1:5">
      <c r="A152" s="75" t="s">
        <v>20275</v>
      </c>
      <c r="B152" s="75" t="s">
        <v>20588</v>
      </c>
      <c r="C152" s="75" t="s">
        <v>20589</v>
      </c>
      <c r="D152" s="75" t="s">
        <v>10781</v>
      </c>
      <c r="E152" s="75" t="s">
        <v>20278</v>
      </c>
    </row>
    <row r="153" spans="1:5">
      <c r="A153" s="75" t="s">
        <v>20275</v>
      </c>
      <c r="B153" s="75" t="s">
        <v>20590</v>
      </c>
      <c r="C153" s="75" t="s">
        <v>20591</v>
      </c>
      <c r="D153" s="75" t="s">
        <v>10781</v>
      </c>
      <c r="E153" s="75" t="s">
        <v>20278</v>
      </c>
    </row>
    <row r="154" spans="1:5">
      <c r="A154" s="75" t="s">
        <v>20275</v>
      </c>
      <c r="B154" s="75" t="s">
        <v>20592</v>
      </c>
      <c r="C154" s="75" t="s">
        <v>20593</v>
      </c>
      <c r="D154" s="75" t="s">
        <v>10781</v>
      </c>
      <c r="E154" s="75" t="s">
        <v>20450</v>
      </c>
    </row>
    <row r="155" spans="1:5">
      <c r="A155" s="75" t="s">
        <v>20275</v>
      </c>
      <c r="B155" s="75" t="s">
        <v>20594</v>
      </c>
      <c r="C155" s="75" t="s">
        <v>20595</v>
      </c>
      <c r="D155" s="75" t="s">
        <v>20281</v>
      </c>
      <c r="E155" s="75" t="s">
        <v>20450</v>
      </c>
    </row>
    <row r="156" spans="1:5">
      <c r="A156" s="75" t="s">
        <v>20275</v>
      </c>
      <c r="B156" s="75" t="s">
        <v>20596</v>
      </c>
      <c r="C156" s="75" t="s">
        <v>20597</v>
      </c>
      <c r="D156" s="75" t="s">
        <v>10781</v>
      </c>
      <c r="E156" s="75" t="s">
        <v>20450</v>
      </c>
    </row>
    <row r="157" spans="1:5">
      <c r="A157" s="75" t="s">
        <v>20275</v>
      </c>
      <c r="B157" s="75" t="s">
        <v>20598</v>
      </c>
      <c r="C157" s="75" t="s">
        <v>20599</v>
      </c>
      <c r="D157" s="75" t="s">
        <v>10781</v>
      </c>
      <c r="E157" s="75" t="s">
        <v>20450</v>
      </c>
    </row>
    <row r="158" spans="1:5">
      <c r="A158" s="75" t="s">
        <v>20275</v>
      </c>
      <c r="B158" s="75" t="s">
        <v>20600</v>
      </c>
      <c r="C158" s="75" t="s">
        <v>20601</v>
      </c>
      <c r="D158" s="75" t="s">
        <v>10781</v>
      </c>
      <c r="E158" s="75" t="s">
        <v>20450</v>
      </c>
    </row>
    <row r="159" spans="1:5">
      <c r="A159" s="75" t="s">
        <v>20275</v>
      </c>
      <c r="B159" s="75" t="s">
        <v>20600</v>
      </c>
      <c r="C159" s="75" t="s">
        <v>20602</v>
      </c>
      <c r="D159" s="75" t="s">
        <v>10781</v>
      </c>
      <c r="E159" s="75" t="s">
        <v>20450</v>
      </c>
    </row>
    <row r="160" spans="1:5">
      <c r="A160" s="75" t="s">
        <v>20275</v>
      </c>
      <c r="B160" s="75" t="s">
        <v>20603</v>
      </c>
      <c r="C160" s="75" t="s">
        <v>20604</v>
      </c>
      <c r="D160" s="75" t="s">
        <v>20281</v>
      </c>
      <c r="E160" s="75" t="s">
        <v>20450</v>
      </c>
    </row>
    <row r="161" spans="1:5">
      <c r="A161" s="75" t="s">
        <v>20275</v>
      </c>
      <c r="B161" s="75" t="s">
        <v>20605</v>
      </c>
      <c r="C161" s="75" t="s">
        <v>20606</v>
      </c>
      <c r="D161" s="75" t="s">
        <v>20281</v>
      </c>
      <c r="E161" s="75" t="s">
        <v>20450</v>
      </c>
    </row>
    <row r="162" spans="1:5">
      <c r="A162" s="75" t="s">
        <v>20275</v>
      </c>
      <c r="B162" s="75" t="s">
        <v>20607</v>
      </c>
      <c r="C162" s="75" t="s">
        <v>20608</v>
      </c>
      <c r="D162" s="75" t="s">
        <v>10781</v>
      </c>
      <c r="E162" s="75" t="s">
        <v>20450</v>
      </c>
    </row>
    <row r="163" spans="1:5">
      <c r="A163" s="75" t="s">
        <v>20275</v>
      </c>
      <c r="B163" s="75" t="s">
        <v>20609</v>
      </c>
      <c r="C163" s="75" t="s">
        <v>20610</v>
      </c>
      <c r="D163" s="75" t="s">
        <v>20281</v>
      </c>
      <c r="E163" s="75" t="s">
        <v>20278</v>
      </c>
    </row>
    <row r="164" spans="1:5">
      <c r="A164" s="75" t="s">
        <v>20275</v>
      </c>
      <c r="B164" s="75" t="s">
        <v>20611</v>
      </c>
      <c r="C164" s="75" t="s">
        <v>20612</v>
      </c>
      <c r="D164" s="75" t="s">
        <v>20281</v>
      </c>
      <c r="E164" s="75" t="s">
        <v>20278</v>
      </c>
    </row>
    <row r="165" spans="1:5">
      <c r="A165" s="75" t="s">
        <v>20275</v>
      </c>
      <c r="B165" s="75" t="s">
        <v>20613</v>
      </c>
      <c r="C165" s="75" t="s">
        <v>20614</v>
      </c>
      <c r="D165" s="75" t="s">
        <v>10781</v>
      </c>
      <c r="E165" s="75" t="s">
        <v>20278</v>
      </c>
    </row>
    <row r="166" spans="1:5">
      <c r="A166" s="75" t="s">
        <v>20275</v>
      </c>
      <c r="B166" s="75" t="s">
        <v>20615</v>
      </c>
      <c r="C166" s="75" t="s">
        <v>20616</v>
      </c>
      <c r="D166" s="75" t="s">
        <v>20281</v>
      </c>
      <c r="E166" s="75" t="s">
        <v>20278</v>
      </c>
    </row>
    <row r="167" spans="1:5">
      <c r="A167" s="75" t="s">
        <v>20275</v>
      </c>
      <c r="B167" s="75" t="s">
        <v>20617</v>
      </c>
      <c r="C167" s="75" t="s">
        <v>20618</v>
      </c>
      <c r="D167" s="75" t="s">
        <v>10781</v>
      </c>
      <c r="E167" s="75" t="s">
        <v>20278</v>
      </c>
    </row>
    <row r="168" spans="1:5">
      <c r="A168" s="75" t="s">
        <v>20275</v>
      </c>
      <c r="B168" s="75" t="s">
        <v>20619</v>
      </c>
      <c r="C168" s="75" t="s">
        <v>20620</v>
      </c>
      <c r="D168" s="75" t="s">
        <v>10781</v>
      </c>
      <c r="E168" s="75" t="s">
        <v>20278</v>
      </c>
    </row>
    <row r="169" spans="1:5">
      <c r="A169" s="75" t="s">
        <v>20275</v>
      </c>
      <c r="B169" s="75" t="s">
        <v>20621</v>
      </c>
      <c r="C169" s="75" t="s">
        <v>20622</v>
      </c>
      <c r="D169" s="75" t="s">
        <v>10781</v>
      </c>
      <c r="E169" s="75" t="s">
        <v>20278</v>
      </c>
    </row>
    <row r="170" spans="1:5">
      <c r="A170" s="75" t="s">
        <v>20275</v>
      </c>
      <c r="B170" s="75" t="s">
        <v>20623</v>
      </c>
      <c r="C170" s="75" t="s">
        <v>20624</v>
      </c>
      <c r="D170" s="75" t="s">
        <v>10781</v>
      </c>
      <c r="E170" s="75" t="s">
        <v>20278</v>
      </c>
    </row>
    <row r="171" spans="1:5">
      <c r="A171" s="75" t="s">
        <v>20275</v>
      </c>
      <c r="B171" s="75" t="s">
        <v>20623</v>
      </c>
      <c r="C171" s="75" t="s">
        <v>20625</v>
      </c>
      <c r="D171" s="75" t="s">
        <v>10781</v>
      </c>
      <c r="E171" s="75" t="s">
        <v>20278</v>
      </c>
    </row>
    <row r="172" spans="1:5">
      <c r="A172" s="75" t="s">
        <v>20275</v>
      </c>
      <c r="B172" s="75" t="s">
        <v>20626</v>
      </c>
      <c r="C172" s="75" t="s">
        <v>20627</v>
      </c>
      <c r="D172" s="75" t="s">
        <v>20281</v>
      </c>
      <c r="E172" s="75" t="s">
        <v>20278</v>
      </c>
    </row>
    <row r="173" spans="1:5">
      <c r="A173" s="75" t="s">
        <v>20275</v>
      </c>
      <c r="B173" s="75" t="s">
        <v>20628</v>
      </c>
      <c r="C173" s="75" t="s">
        <v>20629</v>
      </c>
      <c r="D173" s="75" t="s">
        <v>20281</v>
      </c>
      <c r="E173" s="75" t="s">
        <v>20278</v>
      </c>
    </row>
    <row r="174" spans="1:5">
      <c r="A174" s="75" t="s">
        <v>20275</v>
      </c>
      <c r="B174" s="75" t="s">
        <v>20630</v>
      </c>
      <c r="C174" s="75" t="s">
        <v>20631</v>
      </c>
      <c r="D174" s="75" t="s">
        <v>10781</v>
      </c>
      <c r="E174" s="75" t="s">
        <v>20278</v>
      </c>
    </row>
    <row r="175" spans="1:5">
      <c r="A175" s="75" t="s">
        <v>20275</v>
      </c>
      <c r="B175" s="75" t="s">
        <v>20632</v>
      </c>
      <c r="C175" s="75" t="s">
        <v>20633</v>
      </c>
      <c r="D175" s="75" t="s">
        <v>10781</v>
      </c>
      <c r="E175" s="75" t="s">
        <v>20278</v>
      </c>
    </row>
    <row r="176" spans="1:5">
      <c r="A176" s="75" t="s">
        <v>20275</v>
      </c>
      <c r="B176" s="75" t="s">
        <v>20634</v>
      </c>
      <c r="C176" s="75" t="s">
        <v>20635</v>
      </c>
      <c r="D176" s="75" t="s">
        <v>10781</v>
      </c>
      <c r="E176" s="75" t="s">
        <v>20278</v>
      </c>
    </row>
    <row r="177" spans="1:5">
      <c r="A177" s="75" t="s">
        <v>20275</v>
      </c>
      <c r="B177" s="75" t="s">
        <v>20636</v>
      </c>
      <c r="C177" s="75" t="s">
        <v>20637</v>
      </c>
      <c r="D177" s="75" t="s">
        <v>10781</v>
      </c>
      <c r="E177" s="75" t="s">
        <v>20278</v>
      </c>
    </row>
    <row r="178" spans="1:5">
      <c r="A178" s="75" t="s">
        <v>20275</v>
      </c>
      <c r="B178" s="75" t="s">
        <v>20638</v>
      </c>
      <c r="C178" s="75" t="s">
        <v>20639</v>
      </c>
      <c r="D178" s="75" t="s">
        <v>10781</v>
      </c>
      <c r="E178" s="75" t="s">
        <v>20278</v>
      </c>
    </row>
    <row r="179" spans="1:5">
      <c r="A179" s="75" t="s">
        <v>20275</v>
      </c>
      <c r="B179" s="75" t="s">
        <v>20638</v>
      </c>
      <c r="C179" s="75" t="s">
        <v>20640</v>
      </c>
      <c r="D179" s="75" t="s">
        <v>10781</v>
      </c>
      <c r="E179" s="75" t="s">
        <v>20278</v>
      </c>
    </row>
    <row r="180" spans="1:5">
      <c r="A180" s="75" t="s">
        <v>20275</v>
      </c>
      <c r="B180" s="75" t="s">
        <v>20641</v>
      </c>
      <c r="C180" s="75" t="s">
        <v>20642</v>
      </c>
      <c r="D180" s="75" t="s">
        <v>10781</v>
      </c>
      <c r="E180" s="75" t="s">
        <v>20278</v>
      </c>
    </row>
  </sheetData>
  <autoFilter ref="A1:E180" xr:uid="{585C8B42-A721-4E30-90A0-A01DF44E1A74}"/>
  <phoneticPr fontId="4" type="noConversion"/>
  <conditionalFormatting sqref="A1:E180">
    <cfRule type="expression" dxfId="51" priority="1">
      <formula>IF($D1="불가",1,0)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7EF5-B9B8-4A3B-9D38-6EDA432E1C90}">
  <sheetPr codeName="Sheet6"/>
  <dimension ref="A1:F173"/>
  <sheetViews>
    <sheetView topLeftCell="A144" workbookViewId="0">
      <selection activeCell="C168" sqref="C168:C171"/>
    </sheetView>
  </sheetViews>
  <sheetFormatPr defaultColWidth="9" defaultRowHeight="17.399999999999999"/>
  <cols>
    <col min="1" max="1" width="6.3984375" style="113" bestFit="1" customWidth="1"/>
    <col min="2" max="6" width="22.59765625" style="113" customWidth="1"/>
    <col min="7" max="16384" width="9" style="113"/>
  </cols>
  <sheetData>
    <row r="1" spans="1:6" ht="18" thickBot="1">
      <c r="A1" s="111" t="s">
        <v>7</v>
      </c>
      <c r="B1" s="112" t="s">
        <v>20643</v>
      </c>
      <c r="C1" s="112"/>
      <c r="D1" s="112" t="s">
        <v>20273</v>
      </c>
      <c r="E1" s="112" t="s">
        <v>20644</v>
      </c>
      <c r="F1" s="112" t="s">
        <v>20645</v>
      </c>
    </row>
    <row r="2" spans="1:6" ht="18" thickBot="1">
      <c r="A2" s="114" t="s">
        <v>20275</v>
      </c>
      <c r="B2" s="115" t="s">
        <v>20276</v>
      </c>
      <c r="C2" s="115" t="s">
        <v>20277</v>
      </c>
      <c r="D2" s="116" t="s">
        <v>10781</v>
      </c>
      <c r="E2" s="115" t="s">
        <v>20278</v>
      </c>
      <c r="F2" s="115" t="s">
        <v>20646</v>
      </c>
    </row>
    <row r="3" spans="1:6" ht="18" thickBot="1">
      <c r="A3" s="114" t="s">
        <v>20275</v>
      </c>
      <c r="B3" s="115" t="s">
        <v>20279</v>
      </c>
      <c r="C3" s="115" t="s">
        <v>20280</v>
      </c>
      <c r="D3" s="117" t="s">
        <v>20281</v>
      </c>
      <c r="E3" s="115" t="s">
        <v>20278</v>
      </c>
      <c r="F3" s="115" t="s">
        <v>20646</v>
      </c>
    </row>
    <row r="4" spans="1:6" ht="18" thickBot="1">
      <c r="A4" s="114" t="s">
        <v>20275</v>
      </c>
      <c r="B4" s="115" t="s">
        <v>20282</v>
      </c>
      <c r="C4" s="115" t="s">
        <v>20283</v>
      </c>
      <c r="D4" s="116" t="s">
        <v>10781</v>
      </c>
      <c r="E4" s="115" t="s">
        <v>20278</v>
      </c>
      <c r="F4" s="115" t="s">
        <v>20646</v>
      </c>
    </row>
    <row r="5" spans="1:6" ht="18" thickBot="1">
      <c r="A5" s="114" t="s">
        <v>20275</v>
      </c>
      <c r="B5" s="115" t="s">
        <v>20284</v>
      </c>
      <c r="C5" s="115" t="s">
        <v>20285</v>
      </c>
      <c r="D5" s="116" t="s">
        <v>10781</v>
      </c>
      <c r="E5" s="115" t="s">
        <v>20278</v>
      </c>
      <c r="F5" s="115" t="s">
        <v>20646</v>
      </c>
    </row>
    <row r="6" spans="1:6" ht="18" thickBot="1">
      <c r="A6" s="114" t="s">
        <v>20275</v>
      </c>
      <c r="B6" s="115" t="s">
        <v>20286</v>
      </c>
      <c r="C6" s="115" t="s">
        <v>20287</v>
      </c>
      <c r="D6" s="116" t="s">
        <v>10781</v>
      </c>
      <c r="E6" s="115" t="s">
        <v>20278</v>
      </c>
      <c r="F6" s="115" t="s">
        <v>20646</v>
      </c>
    </row>
    <row r="7" spans="1:6" ht="18" thickBot="1">
      <c r="A7" s="114" t="s">
        <v>20288</v>
      </c>
      <c r="B7" s="115" t="s">
        <v>20289</v>
      </c>
      <c r="C7" s="115" t="s">
        <v>20290</v>
      </c>
      <c r="D7" s="116" t="s">
        <v>10781</v>
      </c>
      <c r="E7" s="115" t="s">
        <v>20291</v>
      </c>
      <c r="F7" s="115" t="s">
        <v>20647</v>
      </c>
    </row>
    <row r="8" spans="1:6" ht="18" thickBot="1">
      <c r="A8" s="114" t="s">
        <v>20288</v>
      </c>
      <c r="B8" s="115" t="s">
        <v>20292</v>
      </c>
      <c r="C8" s="115" t="s">
        <v>20293</v>
      </c>
      <c r="D8" s="116" t="s">
        <v>10781</v>
      </c>
      <c r="E8" s="115" t="s">
        <v>20291</v>
      </c>
      <c r="F8" s="115" t="s">
        <v>20647</v>
      </c>
    </row>
    <row r="9" spans="1:6" ht="18" thickBot="1">
      <c r="A9" s="114" t="s">
        <v>20288</v>
      </c>
      <c r="B9" s="115" t="s">
        <v>20294</v>
      </c>
      <c r="C9" s="115" t="s">
        <v>20295</v>
      </c>
      <c r="D9" s="116" t="s">
        <v>10781</v>
      </c>
      <c r="E9" s="115" t="s">
        <v>20291</v>
      </c>
      <c r="F9" s="115" t="s">
        <v>20647</v>
      </c>
    </row>
    <row r="10" spans="1:6" ht="18" thickBot="1">
      <c r="A10" s="114" t="s">
        <v>20288</v>
      </c>
      <c r="B10" s="115" t="s">
        <v>20297</v>
      </c>
      <c r="C10" s="115" t="s">
        <v>20298</v>
      </c>
      <c r="D10" s="116" t="s">
        <v>10781</v>
      </c>
      <c r="E10" s="115" t="s">
        <v>20299</v>
      </c>
      <c r="F10" s="115" t="s">
        <v>20313</v>
      </c>
    </row>
    <row r="11" spans="1:6" ht="18" thickBot="1">
      <c r="A11" s="114" t="s">
        <v>20288</v>
      </c>
      <c r="B11" s="115" t="s">
        <v>20300</v>
      </c>
      <c r="C11" s="115" t="s">
        <v>20301</v>
      </c>
      <c r="D11" s="116" t="s">
        <v>10781</v>
      </c>
      <c r="E11" s="115" t="s">
        <v>20291</v>
      </c>
      <c r="F11" s="115" t="s">
        <v>20326</v>
      </c>
    </row>
    <row r="12" spans="1:6" ht="18" thickBot="1">
      <c r="A12" s="114" t="s">
        <v>20288</v>
      </c>
      <c r="B12" s="115" t="s">
        <v>20302</v>
      </c>
      <c r="C12" s="115" t="s">
        <v>20303</v>
      </c>
      <c r="D12" s="116" t="s">
        <v>10781</v>
      </c>
      <c r="E12" s="115" t="s">
        <v>20304</v>
      </c>
      <c r="F12" s="115" t="s">
        <v>20648</v>
      </c>
    </row>
    <row r="13" spans="1:6" ht="18" thickBot="1">
      <c r="A13" s="114" t="s">
        <v>20288</v>
      </c>
      <c r="B13" s="115" t="s">
        <v>20305</v>
      </c>
      <c r="C13" s="115" t="s">
        <v>20306</v>
      </c>
      <c r="D13" s="116" t="s">
        <v>10781</v>
      </c>
      <c r="E13" s="115" t="s">
        <v>20291</v>
      </c>
      <c r="F13" s="115" t="s">
        <v>20649</v>
      </c>
    </row>
    <row r="14" spans="1:6" ht="18" thickBot="1">
      <c r="A14" s="114" t="s">
        <v>20288</v>
      </c>
      <c r="B14" s="115" t="s">
        <v>20307</v>
      </c>
      <c r="C14" s="115" t="s">
        <v>20308</v>
      </c>
      <c r="D14" s="116" t="s">
        <v>10781</v>
      </c>
      <c r="E14" s="115" t="s">
        <v>20299</v>
      </c>
      <c r="F14" s="115" t="s">
        <v>20313</v>
      </c>
    </row>
    <row r="15" spans="1:6" ht="18" thickBot="1">
      <c r="A15" s="114" t="s">
        <v>20288</v>
      </c>
      <c r="B15" s="115" t="s">
        <v>20309</v>
      </c>
      <c r="C15" s="115" t="s">
        <v>20310</v>
      </c>
      <c r="D15" s="116" t="s">
        <v>10781</v>
      </c>
      <c r="E15" s="115" t="s">
        <v>20291</v>
      </c>
      <c r="F15" s="115" t="s">
        <v>20649</v>
      </c>
    </row>
    <row r="16" spans="1:6" ht="18" thickBot="1">
      <c r="A16" s="114" t="s">
        <v>20288</v>
      </c>
      <c r="B16" s="115" t="s">
        <v>20311</v>
      </c>
      <c r="C16" s="115" t="s">
        <v>20312</v>
      </c>
      <c r="D16" s="116" t="s">
        <v>10781</v>
      </c>
      <c r="E16" s="115" t="s">
        <v>20313</v>
      </c>
      <c r="F16" s="115" t="s">
        <v>20650</v>
      </c>
    </row>
    <row r="17" spans="1:6" ht="18" thickBot="1">
      <c r="A17" s="114" t="s">
        <v>20288</v>
      </c>
      <c r="B17" s="115" t="s">
        <v>20314</v>
      </c>
      <c r="C17" s="115" t="s">
        <v>20315</v>
      </c>
      <c r="D17" s="116" t="s">
        <v>10781</v>
      </c>
      <c r="E17" s="115" t="s">
        <v>20291</v>
      </c>
      <c r="F17" s="115" t="s">
        <v>20651</v>
      </c>
    </row>
    <row r="18" spans="1:6" ht="18" thickBot="1">
      <c r="A18" s="114" t="s">
        <v>20288</v>
      </c>
      <c r="B18" s="115" t="s">
        <v>20316</v>
      </c>
      <c r="C18" s="118" t="s">
        <v>183</v>
      </c>
      <c r="D18" s="116" t="s">
        <v>10781</v>
      </c>
      <c r="E18" s="115" t="s">
        <v>20291</v>
      </c>
      <c r="F18" s="115" t="s">
        <v>20326</v>
      </c>
    </row>
    <row r="19" spans="1:6" ht="18" thickBot="1">
      <c r="A19" s="114" t="s">
        <v>20288</v>
      </c>
      <c r="B19" s="115" t="s">
        <v>20316</v>
      </c>
      <c r="C19" s="119" t="s">
        <v>20652</v>
      </c>
      <c r="D19" s="116" t="s">
        <v>10781</v>
      </c>
      <c r="E19" s="115" t="s">
        <v>20291</v>
      </c>
      <c r="F19" s="115" t="s">
        <v>20326</v>
      </c>
    </row>
    <row r="20" spans="1:6" ht="18" thickBot="1">
      <c r="A20" s="114" t="s">
        <v>20288</v>
      </c>
      <c r="B20" s="115" t="s">
        <v>20316</v>
      </c>
      <c r="C20" s="119" t="s">
        <v>194</v>
      </c>
      <c r="D20" s="116" t="s">
        <v>10781</v>
      </c>
      <c r="E20" s="115" t="s">
        <v>20291</v>
      </c>
      <c r="F20" s="115" t="s">
        <v>20326</v>
      </c>
    </row>
    <row r="21" spans="1:6" ht="18" thickBot="1">
      <c r="A21" s="114" t="s">
        <v>20288</v>
      </c>
      <c r="B21" s="115" t="s">
        <v>20321</v>
      </c>
      <c r="C21" s="115" t="s">
        <v>20322</v>
      </c>
      <c r="D21" s="116" t="s">
        <v>10781</v>
      </c>
      <c r="E21" s="115" t="s">
        <v>20323</v>
      </c>
      <c r="F21" s="115" t="s">
        <v>20329</v>
      </c>
    </row>
    <row r="22" spans="1:6" ht="18" thickBot="1">
      <c r="A22" s="114" t="s">
        <v>20288</v>
      </c>
      <c r="B22" s="115" t="s">
        <v>20324</v>
      </c>
      <c r="C22" s="115" t="s">
        <v>20325</v>
      </c>
      <c r="D22" s="116" t="s">
        <v>10781</v>
      </c>
      <c r="E22" s="115" t="s">
        <v>20326</v>
      </c>
      <c r="F22" s="115" t="s">
        <v>20335</v>
      </c>
    </row>
    <row r="23" spans="1:6" ht="18" thickBot="1">
      <c r="A23" s="114" t="s">
        <v>20288</v>
      </c>
      <c r="B23" s="115" t="s">
        <v>20327</v>
      </c>
      <c r="C23" s="115" t="s">
        <v>20328</v>
      </c>
      <c r="D23" s="116" t="s">
        <v>10781</v>
      </c>
      <c r="E23" s="115" t="s">
        <v>20329</v>
      </c>
      <c r="F23" s="115" t="s">
        <v>20653</v>
      </c>
    </row>
    <row r="24" spans="1:6" ht="18" thickBot="1">
      <c r="A24" s="114" t="s">
        <v>20288</v>
      </c>
      <c r="B24" s="115" t="s">
        <v>20331</v>
      </c>
      <c r="C24" s="115" t="s">
        <v>20332</v>
      </c>
      <c r="D24" s="116" t="s">
        <v>10781</v>
      </c>
      <c r="E24" s="115" t="s">
        <v>20304</v>
      </c>
      <c r="F24" s="115" t="s">
        <v>20654</v>
      </c>
    </row>
    <row r="25" spans="1:6" ht="18" thickBot="1">
      <c r="A25" s="114" t="s">
        <v>20288</v>
      </c>
      <c r="B25" s="115" t="s">
        <v>20333</v>
      </c>
      <c r="C25" s="115" t="s">
        <v>20334</v>
      </c>
      <c r="D25" s="116" t="s">
        <v>10781</v>
      </c>
      <c r="E25" s="115" t="s">
        <v>20335</v>
      </c>
      <c r="F25" s="115" t="s">
        <v>20299</v>
      </c>
    </row>
    <row r="26" spans="1:6" ht="18" thickBot="1">
      <c r="A26" s="114" t="s">
        <v>20288</v>
      </c>
      <c r="B26" s="115" t="s">
        <v>20336</v>
      </c>
      <c r="C26" s="115" t="s">
        <v>20337</v>
      </c>
      <c r="D26" s="116" t="s">
        <v>10781</v>
      </c>
      <c r="E26" s="115" t="s">
        <v>20304</v>
      </c>
      <c r="F26" s="115" t="s">
        <v>20371</v>
      </c>
    </row>
    <row r="27" spans="1:6" ht="18" thickBot="1">
      <c r="A27" s="114" t="s">
        <v>20288</v>
      </c>
      <c r="B27" s="115" t="s">
        <v>20338</v>
      </c>
      <c r="C27" s="115" t="s">
        <v>20339</v>
      </c>
      <c r="D27" s="116" t="s">
        <v>10781</v>
      </c>
      <c r="E27" s="115" t="s">
        <v>20340</v>
      </c>
      <c r="F27" s="115" t="s">
        <v>20340</v>
      </c>
    </row>
    <row r="28" spans="1:6" ht="18" thickBot="1">
      <c r="A28" s="114" t="s">
        <v>20288</v>
      </c>
      <c r="B28" s="115" t="s">
        <v>20342</v>
      </c>
      <c r="C28" s="115" t="s">
        <v>20343</v>
      </c>
      <c r="D28" s="116" t="s">
        <v>10781</v>
      </c>
      <c r="E28" s="115" t="s">
        <v>20313</v>
      </c>
      <c r="F28" s="115" t="s">
        <v>20655</v>
      </c>
    </row>
    <row r="29" spans="1:6" ht="18" thickBot="1">
      <c r="A29" s="114" t="s">
        <v>20288</v>
      </c>
      <c r="B29" s="115" t="s">
        <v>20344</v>
      </c>
      <c r="C29" s="115" t="s">
        <v>20345</v>
      </c>
      <c r="D29" s="116" t="s">
        <v>10781</v>
      </c>
      <c r="E29" s="115" t="s">
        <v>20291</v>
      </c>
      <c r="F29" s="115" t="s">
        <v>20649</v>
      </c>
    </row>
    <row r="30" spans="1:6" ht="18" thickBot="1">
      <c r="A30" s="114" t="s">
        <v>20288</v>
      </c>
      <c r="B30" s="119" t="s">
        <v>20656</v>
      </c>
      <c r="C30" s="119" t="s">
        <v>20657</v>
      </c>
      <c r="D30" s="116" t="s">
        <v>10781</v>
      </c>
      <c r="E30" s="115" t="s">
        <v>20291</v>
      </c>
      <c r="F30" s="115" t="s">
        <v>20649</v>
      </c>
    </row>
    <row r="31" spans="1:6" ht="18" thickBot="1">
      <c r="A31" s="114" t="s">
        <v>20288</v>
      </c>
      <c r="B31" s="115" t="s">
        <v>20346</v>
      </c>
      <c r="C31" s="115" t="s">
        <v>20347</v>
      </c>
      <c r="D31" s="116" t="s">
        <v>10781</v>
      </c>
      <c r="E31" s="115" t="s">
        <v>20291</v>
      </c>
      <c r="F31" s="115" t="s">
        <v>20649</v>
      </c>
    </row>
    <row r="32" spans="1:6" ht="18" thickBot="1">
      <c r="A32" s="114" t="s">
        <v>20288</v>
      </c>
      <c r="B32" s="115" t="s">
        <v>20349</v>
      </c>
      <c r="C32" s="115" t="s">
        <v>20350</v>
      </c>
      <c r="D32" s="116" t="s">
        <v>10781</v>
      </c>
      <c r="E32" s="115" t="s">
        <v>20304</v>
      </c>
      <c r="F32" s="115" t="s">
        <v>20648</v>
      </c>
    </row>
    <row r="33" spans="1:6" ht="18" thickBot="1">
      <c r="A33" s="114" t="s">
        <v>20288</v>
      </c>
      <c r="B33" s="115" t="s">
        <v>20351</v>
      </c>
      <c r="C33" s="115" t="s">
        <v>20352</v>
      </c>
      <c r="D33" s="116" t="s">
        <v>10781</v>
      </c>
      <c r="E33" s="115" t="s">
        <v>20299</v>
      </c>
      <c r="F33" s="115" t="s">
        <v>20313</v>
      </c>
    </row>
    <row r="34" spans="1:6" ht="18" thickBot="1">
      <c r="A34" s="114" t="s">
        <v>20288</v>
      </c>
      <c r="B34" s="115" t="s">
        <v>20353</v>
      </c>
      <c r="C34" s="115" t="s">
        <v>20354</v>
      </c>
      <c r="D34" s="116" t="s">
        <v>10781</v>
      </c>
      <c r="E34" s="115" t="s">
        <v>20299</v>
      </c>
      <c r="F34" s="115" t="s">
        <v>20313</v>
      </c>
    </row>
    <row r="35" spans="1:6" ht="18" thickBot="1">
      <c r="A35" s="114" t="s">
        <v>20288</v>
      </c>
      <c r="B35" s="115" t="s">
        <v>20355</v>
      </c>
      <c r="C35" s="115" t="s">
        <v>20356</v>
      </c>
      <c r="D35" s="116" t="s">
        <v>10781</v>
      </c>
      <c r="E35" s="115" t="s">
        <v>20291</v>
      </c>
      <c r="F35" s="115" t="s">
        <v>20651</v>
      </c>
    </row>
    <row r="36" spans="1:6" ht="18" thickBot="1">
      <c r="A36" s="114" t="s">
        <v>20288</v>
      </c>
      <c r="B36" s="115" t="s">
        <v>20357</v>
      </c>
      <c r="C36" s="115" t="s">
        <v>20358</v>
      </c>
      <c r="D36" s="116" t="s">
        <v>10781</v>
      </c>
      <c r="E36" s="115" t="s">
        <v>20304</v>
      </c>
      <c r="F36" s="115" t="s">
        <v>20654</v>
      </c>
    </row>
    <row r="37" spans="1:6" ht="18" thickBot="1">
      <c r="A37" s="114" t="s">
        <v>20288</v>
      </c>
      <c r="B37" s="115" t="s">
        <v>20359</v>
      </c>
      <c r="C37" s="115" t="s">
        <v>20360</v>
      </c>
      <c r="D37" s="116" t="s">
        <v>10781</v>
      </c>
      <c r="E37" s="115" t="s">
        <v>20340</v>
      </c>
      <c r="F37" s="115" t="s">
        <v>20658</v>
      </c>
    </row>
    <row r="38" spans="1:6" ht="18" thickBot="1">
      <c r="A38" s="114" t="s">
        <v>20288</v>
      </c>
      <c r="B38" s="115" t="s">
        <v>20361</v>
      </c>
      <c r="C38" s="115" t="s">
        <v>20362</v>
      </c>
      <c r="D38" s="116" t="s">
        <v>10781</v>
      </c>
      <c r="E38" s="115" t="s">
        <v>20304</v>
      </c>
      <c r="F38" s="115" t="s">
        <v>20654</v>
      </c>
    </row>
    <row r="39" spans="1:6" ht="18" thickBot="1">
      <c r="A39" s="114" t="s">
        <v>20288</v>
      </c>
      <c r="B39" s="115" t="s">
        <v>20363</v>
      </c>
      <c r="C39" s="115" t="s">
        <v>20364</v>
      </c>
      <c r="D39" s="116" t="s">
        <v>10781</v>
      </c>
      <c r="E39" s="115" t="s">
        <v>20299</v>
      </c>
      <c r="F39" s="115" t="s">
        <v>20313</v>
      </c>
    </row>
    <row r="40" spans="1:6" ht="18" thickBot="1">
      <c r="A40" s="114" t="s">
        <v>20288</v>
      </c>
      <c r="B40" s="115" t="s">
        <v>20365</v>
      </c>
      <c r="C40" s="115" t="s">
        <v>20366</v>
      </c>
      <c r="D40" s="116" t="s">
        <v>10781</v>
      </c>
      <c r="E40" s="115" t="s">
        <v>20313</v>
      </c>
      <c r="F40" s="115" t="s">
        <v>20655</v>
      </c>
    </row>
    <row r="41" spans="1:6" ht="18" thickBot="1">
      <c r="A41" s="114" t="s">
        <v>20288</v>
      </c>
      <c r="B41" s="115" t="s">
        <v>20367</v>
      </c>
      <c r="C41" s="115" t="s">
        <v>20368</v>
      </c>
      <c r="D41" s="116" t="s">
        <v>10781</v>
      </c>
      <c r="E41" s="115" t="s">
        <v>20304</v>
      </c>
      <c r="F41" s="115" t="s">
        <v>20648</v>
      </c>
    </row>
    <row r="42" spans="1:6" ht="18" thickBot="1">
      <c r="A42" s="114" t="s">
        <v>20288</v>
      </c>
      <c r="B42" s="115" t="s">
        <v>20369</v>
      </c>
      <c r="C42" s="115" t="s">
        <v>20370</v>
      </c>
      <c r="D42" s="116" t="s">
        <v>10781</v>
      </c>
      <c r="E42" s="115" t="s">
        <v>20371</v>
      </c>
      <c r="F42" s="115" t="s">
        <v>20659</v>
      </c>
    </row>
    <row r="43" spans="1:6" ht="18" thickBot="1">
      <c r="A43" s="114" t="s">
        <v>20288</v>
      </c>
      <c r="B43" s="115" t="s">
        <v>20372</v>
      </c>
      <c r="C43" s="115" t="s">
        <v>20373</v>
      </c>
      <c r="D43" s="116" t="s">
        <v>10781</v>
      </c>
      <c r="E43" s="115" t="s">
        <v>20371</v>
      </c>
      <c r="F43" s="115" t="s">
        <v>20659</v>
      </c>
    </row>
    <row r="44" spans="1:6" ht="18" thickBot="1">
      <c r="A44" s="114" t="s">
        <v>20288</v>
      </c>
      <c r="B44" s="115" t="s">
        <v>20374</v>
      </c>
      <c r="C44" s="115" t="s">
        <v>20375</v>
      </c>
      <c r="D44" s="116" t="s">
        <v>10781</v>
      </c>
      <c r="E44" s="115" t="s">
        <v>20291</v>
      </c>
      <c r="F44" s="115" t="s">
        <v>20651</v>
      </c>
    </row>
    <row r="45" spans="1:6" ht="18" thickBot="1">
      <c r="A45" s="114" t="s">
        <v>20288</v>
      </c>
      <c r="B45" s="115" t="s">
        <v>20376</v>
      </c>
      <c r="C45" s="115" t="s">
        <v>20660</v>
      </c>
      <c r="D45" s="116" t="s">
        <v>10781</v>
      </c>
      <c r="E45" s="115" t="s">
        <v>20340</v>
      </c>
      <c r="F45" s="115" t="s">
        <v>20291</v>
      </c>
    </row>
    <row r="46" spans="1:6" ht="18" thickBot="1">
      <c r="A46" s="114" t="s">
        <v>20288</v>
      </c>
      <c r="B46" s="115" t="s">
        <v>20378</v>
      </c>
      <c r="C46" s="115" t="s">
        <v>20660</v>
      </c>
      <c r="D46" s="116" t="s">
        <v>10781</v>
      </c>
      <c r="E46" s="115" t="s">
        <v>20340</v>
      </c>
      <c r="F46" s="115" t="s">
        <v>20291</v>
      </c>
    </row>
    <row r="47" spans="1:6" ht="18" thickBot="1">
      <c r="A47" s="114" t="s">
        <v>20275</v>
      </c>
      <c r="B47" s="115" t="s">
        <v>20379</v>
      </c>
      <c r="C47" s="115" t="s">
        <v>20380</v>
      </c>
      <c r="D47" s="116" t="s">
        <v>10781</v>
      </c>
      <c r="E47" s="115" t="s">
        <v>20278</v>
      </c>
      <c r="F47" s="115" t="s">
        <v>20450</v>
      </c>
    </row>
    <row r="48" spans="1:6" ht="18" thickBot="1">
      <c r="A48" s="114" t="s">
        <v>20275</v>
      </c>
      <c r="B48" s="115" t="s">
        <v>20381</v>
      </c>
      <c r="C48" s="115" t="s">
        <v>20382</v>
      </c>
      <c r="D48" s="116" t="s">
        <v>10781</v>
      </c>
      <c r="E48" s="115" t="s">
        <v>20278</v>
      </c>
      <c r="F48" s="115" t="s">
        <v>20450</v>
      </c>
    </row>
    <row r="49" spans="1:6" ht="18" thickBot="1">
      <c r="A49" s="114" t="s">
        <v>20275</v>
      </c>
      <c r="B49" s="115" t="s">
        <v>20383</v>
      </c>
      <c r="C49" s="115" t="s">
        <v>20384</v>
      </c>
      <c r="D49" s="117" t="s">
        <v>20281</v>
      </c>
      <c r="E49" s="115" t="s">
        <v>20278</v>
      </c>
      <c r="F49" s="115" t="s">
        <v>20450</v>
      </c>
    </row>
    <row r="50" spans="1:6" ht="18" thickBot="1">
      <c r="A50" s="114" t="s">
        <v>20275</v>
      </c>
      <c r="B50" s="115" t="s">
        <v>20385</v>
      </c>
      <c r="C50" s="115" t="s">
        <v>20386</v>
      </c>
      <c r="D50" s="116" t="s">
        <v>10781</v>
      </c>
      <c r="E50" s="115" t="s">
        <v>20278</v>
      </c>
      <c r="F50" s="115" t="s">
        <v>20450</v>
      </c>
    </row>
    <row r="51" spans="1:6" ht="18" thickBot="1">
      <c r="A51" s="114" t="s">
        <v>20275</v>
      </c>
      <c r="B51" s="115" t="s">
        <v>20387</v>
      </c>
      <c r="C51" s="115" t="s">
        <v>20388</v>
      </c>
      <c r="D51" s="116" t="s">
        <v>10781</v>
      </c>
      <c r="E51" s="115" t="s">
        <v>20278</v>
      </c>
      <c r="F51" s="115" t="s">
        <v>20450</v>
      </c>
    </row>
    <row r="52" spans="1:6" ht="18" thickBot="1">
      <c r="A52" s="114" t="s">
        <v>20275</v>
      </c>
      <c r="B52" s="115" t="s">
        <v>20389</v>
      </c>
      <c r="C52" s="115" t="s">
        <v>20390</v>
      </c>
      <c r="D52" s="116" t="s">
        <v>10781</v>
      </c>
      <c r="E52" s="115" t="s">
        <v>20278</v>
      </c>
      <c r="F52" s="115" t="s">
        <v>20450</v>
      </c>
    </row>
    <row r="53" spans="1:6" ht="18" thickBot="1">
      <c r="A53" s="114" t="s">
        <v>20275</v>
      </c>
      <c r="B53" s="115" t="s">
        <v>20391</v>
      </c>
      <c r="C53" s="115" t="s">
        <v>20392</v>
      </c>
      <c r="D53" s="116" t="s">
        <v>10781</v>
      </c>
      <c r="E53" s="115" t="s">
        <v>20278</v>
      </c>
      <c r="F53" s="115" t="s">
        <v>20450</v>
      </c>
    </row>
    <row r="54" spans="1:6" ht="18" thickBot="1">
      <c r="A54" s="114" t="s">
        <v>20275</v>
      </c>
      <c r="B54" s="115" t="s">
        <v>20393</v>
      </c>
      <c r="C54" s="115" t="s">
        <v>20394</v>
      </c>
      <c r="D54" s="116" t="s">
        <v>10781</v>
      </c>
      <c r="E54" s="115" t="s">
        <v>20278</v>
      </c>
      <c r="F54" s="115" t="s">
        <v>20450</v>
      </c>
    </row>
    <row r="55" spans="1:6" ht="18" thickBot="1">
      <c r="A55" s="114" t="s">
        <v>20275</v>
      </c>
      <c r="B55" s="115" t="s">
        <v>20395</v>
      </c>
      <c r="C55" s="115" t="s">
        <v>20396</v>
      </c>
      <c r="D55" s="116" t="s">
        <v>10781</v>
      </c>
      <c r="E55" s="115" t="s">
        <v>20278</v>
      </c>
      <c r="F55" s="115" t="s">
        <v>20450</v>
      </c>
    </row>
    <row r="56" spans="1:6" ht="18" thickBot="1">
      <c r="A56" s="114" t="s">
        <v>20275</v>
      </c>
      <c r="B56" s="115" t="s">
        <v>20397</v>
      </c>
      <c r="C56" s="115" t="s">
        <v>20398</v>
      </c>
      <c r="D56" s="116" t="s">
        <v>10781</v>
      </c>
      <c r="E56" s="115" t="s">
        <v>20278</v>
      </c>
      <c r="F56" s="115" t="s">
        <v>20450</v>
      </c>
    </row>
    <row r="57" spans="1:6" ht="18" thickBot="1">
      <c r="A57" s="120" t="s">
        <v>20661</v>
      </c>
      <c r="B57" s="121" t="s">
        <v>20662</v>
      </c>
      <c r="C57" s="118" t="s">
        <v>20663</v>
      </c>
      <c r="D57" s="116" t="s">
        <v>10781</v>
      </c>
      <c r="E57" s="115" t="s">
        <v>20278</v>
      </c>
      <c r="F57" s="115" t="s">
        <v>20450</v>
      </c>
    </row>
    <row r="58" spans="1:6" ht="18" thickBot="1">
      <c r="A58" s="114" t="s">
        <v>20275</v>
      </c>
      <c r="B58" s="115" t="s">
        <v>20400</v>
      </c>
      <c r="C58" s="115" t="s">
        <v>20401</v>
      </c>
      <c r="D58" s="117" t="s">
        <v>20281</v>
      </c>
      <c r="E58" s="115" t="s">
        <v>20278</v>
      </c>
      <c r="F58" s="115" t="s">
        <v>20450</v>
      </c>
    </row>
    <row r="59" spans="1:6" ht="18" thickBot="1">
      <c r="A59" s="114" t="s">
        <v>20275</v>
      </c>
      <c r="B59" s="115" t="s">
        <v>20402</v>
      </c>
      <c r="C59" s="115" t="s">
        <v>20403</v>
      </c>
      <c r="D59" s="116" t="s">
        <v>10781</v>
      </c>
      <c r="E59" s="115" t="s">
        <v>20278</v>
      </c>
      <c r="F59" s="115" t="s">
        <v>20461</v>
      </c>
    </row>
    <row r="60" spans="1:6" ht="18" thickBot="1">
      <c r="A60" s="114" t="s">
        <v>20275</v>
      </c>
      <c r="B60" s="115" t="s">
        <v>20404</v>
      </c>
      <c r="C60" s="115" t="s">
        <v>20405</v>
      </c>
      <c r="D60" s="116" t="s">
        <v>10781</v>
      </c>
      <c r="E60" s="115" t="s">
        <v>20278</v>
      </c>
      <c r="F60" s="115" t="s">
        <v>20461</v>
      </c>
    </row>
    <row r="61" spans="1:6" ht="18" thickBot="1">
      <c r="A61" s="114" t="s">
        <v>20275</v>
      </c>
      <c r="B61" s="115" t="s">
        <v>20406</v>
      </c>
      <c r="C61" s="115" t="s">
        <v>20407</v>
      </c>
      <c r="D61" s="116" t="s">
        <v>10781</v>
      </c>
      <c r="E61" s="115" t="s">
        <v>20278</v>
      </c>
      <c r="F61" s="115" t="s">
        <v>20461</v>
      </c>
    </row>
    <row r="62" spans="1:6" ht="18" thickBot="1">
      <c r="A62" s="114" t="s">
        <v>20275</v>
      </c>
      <c r="B62" s="115" t="s">
        <v>20408</v>
      </c>
      <c r="C62" s="115" t="s">
        <v>20409</v>
      </c>
      <c r="D62" s="117" t="s">
        <v>20281</v>
      </c>
      <c r="E62" s="115" t="s">
        <v>20278</v>
      </c>
      <c r="F62" s="115" t="s">
        <v>20461</v>
      </c>
    </row>
    <row r="63" spans="1:6" ht="18" thickBot="1">
      <c r="A63" s="114" t="s">
        <v>20275</v>
      </c>
      <c r="B63" s="115" t="s">
        <v>20410</v>
      </c>
      <c r="C63" s="115" t="s">
        <v>20411</v>
      </c>
      <c r="D63" s="116" t="s">
        <v>10781</v>
      </c>
      <c r="E63" s="115" t="s">
        <v>20278</v>
      </c>
      <c r="F63" s="115" t="s">
        <v>20461</v>
      </c>
    </row>
    <row r="64" spans="1:6" ht="18" thickBot="1">
      <c r="A64" s="114" t="s">
        <v>20275</v>
      </c>
      <c r="B64" s="115" t="s">
        <v>20412</v>
      </c>
      <c r="C64" s="115" t="s">
        <v>20413</v>
      </c>
      <c r="D64" s="117" t="s">
        <v>20281</v>
      </c>
      <c r="E64" s="115" t="s">
        <v>20278</v>
      </c>
      <c r="F64" s="115" t="s">
        <v>20461</v>
      </c>
    </row>
    <row r="65" spans="1:6" ht="18" thickBot="1">
      <c r="A65" s="114" t="s">
        <v>20275</v>
      </c>
      <c r="B65" s="115" t="s">
        <v>20414</v>
      </c>
      <c r="C65" s="115" t="s">
        <v>20415</v>
      </c>
      <c r="D65" s="117" t="s">
        <v>20281</v>
      </c>
      <c r="E65" s="115" t="s">
        <v>20278</v>
      </c>
      <c r="F65" s="115" t="s">
        <v>20461</v>
      </c>
    </row>
    <row r="66" spans="1:6" ht="18" thickBot="1">
      <c r="A66" s="114" t="s">
        <v>20275</v>
      </c>
      <c r="B66" s="115" t="s">
        <v>20416</v>
      </c>
      <c r="C66" s="115" t="s">
        <v>20417</v>
      </c>
      <c r="D66" s="116" t="s">
        <v>10781</v>
      </c>
      <c r="E66" s="115" t="s">
        <v>20278</v>
      </c>
      <c r="F66" s="115" t="s">
        <v>20461</v>
      </c>
    </row>
    <row r="67" spans="1:6" ht="18" thickBot="1">
      <c r="A67" s="114" t="s">
        <v>20275</v>
      </c>
      <c r="B67" s="115" t="s">
        <v>20418</v>
      </c>
      <c r="C67" s="115" t="s">
        <v>20419</v>
      </c>
      <c r="D67" s="116" t="s">
        <v>10781</v>
      </c>
      <c r="E67" s="115" t="s">
        <v>20278</v>
      </c>
      <c r="F67" s="115" t="s">
        <v>20461</v>
      </c>
    </row>
    <row r="68" spans="1:6" ht="18" thickBot="1">
      <c r="A68" s="114" t="s">
        <v>20275</v>
      </c>
      <c r="B68" s="121" t="s">
        <v>20664</v>
      </c>
      <c r="C68" s="121" t="s">
        <v>20665</v>
      </c>
      <c r="D68" s="116" t="s">
        <v>10781</v>
      </c>
      <c r="E68" s="115" t="s">
        <v>20278</v>
      </c>
      <c r="F68" s="115" t="s">
        <v>20461</v>
      </c>
    </row>
    <row r="69" spans="1:6" ht="18" thickBot="1">
      <c r="A69" s="114" t="s">
        <v>20275</v>
      </c>
      <c r="B69" s="115" t="s">
        <v>20421</v>
      </c>
      <c r="C69" s="115" t="s">
        <v>20422</v>
      </c>
      <c r="D69" s="116" t="s">
        <v>10781</v>
      </c>
      <c r="E69" s="115" t="s">
        <v>20278</v>
      </c>
      <c r="F69" s="115" t="s">
        <v>20278</v>
      </c>
    </row>
    <row r="70" spans="1:6" ht="18" thickBot="1">
      <c r="A70" s="114" t="s">
        <v>20275</v>
      </c>
      <c r="B70" s="115" t="s">
        <v>20423</v>
      </c>
      <c r="C70" s="115" t="s">
        <v>20424</v>
      </c>
      <c r="D70" s="116" t="s">
        <v>10781</v>
      </c>
      <c r="E70" s="115" t="s">
        <v>20278</v>
      </c>
      <c r="F70" s="115" t="s">
        <v>20461</v>
      </c>
    </row>
    <row r="71" spans="1:6" ht="18" thickBot="1">
      <c r="A71" s="114" t="s">
        <v>20275</v>
      </c>
      <c r="B71" s="115" t="s">
        <v>20425</v>
      </c>
      <c r="C71" s="115" t="s">
        <v>20426</v>
      </c>
      <c r="D71" s="116" t="s">
        <v>10781</v>
      </c>
      <c r="E71" s="115" t="s">
        <v>20278</v>
      </c>
      <c r="F71" s="115" t="s">
        <v>20461</v>
      </c>
    </row>
    <row r="72" spans="1:6" ht="18" thickBot="1">
      <c r="A72" s="114" t="s">
        <v>20275</v>
      </c>
      <c r="B72" s="115" t="s">
        <v>20427</v>
      </c>
      <c r="C72" s="115" t="s">
        <v>20428</v>
      </c>
      <c r="D72" s="116" t="s">
        <v>10781</v>
      </c>
      <c r="E72" s="115" t="s">
        <v>20278</v>
      </c>
      <c r="F72" s="115" t="s">
        <v>20278</v>
      </c>
    </row>
    <row r="73" spans="1:6" ht="18" thickBot="1">
      <c r="A73" s="114" t="s">
        <v>20275</v>
      </c>
      <c r="B73" s="115" t="s">
        <v>20429</v>
      </c>
      <c r="C73" s="115" t="s">
        <v>20430</v>
      </c>
      <c r="D73" s="116" t="s">
        <v>10781</v>
      </c>
      <c r="E73" s="115" t="s">
        <v>20278</v>
      </c>
      <c r="F73" s="115" t="s">
        <v>20278</v>
      </c>
    </row>
    <row r="74" spans="1:6" ht="18" thickBot="1">
      <c r="A74" s="114" t="s">
        <v>20275</v>
      </c>
      <c r="B74" s="115" t="s">
        <v>20431</v>
      </c>
      <c r="C74" s="115" t="s">
        <v>20432</v>
      </c>
      <c r="D74" s="116" t="s">
        <v>10781</v>
      </c>
      <c r="E74" s="115" t="s">
        <v>20433</v>
      </c>
      <c r="F74" s="115" t="s">
        <v>20666</v>
      </c>
    </row>
    <row r="75" spans="1:6" ht="18" thickBot="1">
      <c r="A75" s="114" t="s">
        <v>20275</v>
      </c>
      <c r="B75" s="115" t="s">
        <v>20434</v>
      </c>
      <c r="C75" s="115" t="s">
        <v>20435</v>
      </c>
      <c r="D75" s="116" t="s">
        <v>10781</v>
      </c>
      <c r="E75" s="115" t="s">
        <v>20433</v>
      </c>
      <c r="F75" s="115" t="s">
        <v>20667</v>
      </c>
    </row>
    <row r="76" spans="1:6" ht="18" thickBot="1">
      <c r="A76" s="114" t="s">
        <v>20275</v>
      </c>
      <c r="B76" s="115" t="s">
        <v>20436</v>
      </c>
      <c r="C76" s="115" t="s">
        <v>20437</v>
      </c>
      <c r="D76" s="116" t="s">
        <v>10781</v>
      </c>
      <c r="E76" s="115" t="s">
        <v>20433</v>
      </c>
      <c r="F76" s="115" t="s">
        <v>20666</v>
      </c>
    </row>
    <row r="77" spans="1:6" ht="18" thickBot="1">
      <c r="A77" s="114" t="s">
        <v>20275</v>
      </c>
      <c r="B77" s="115" t="s">
        <v>20438</v>
      </c>
      <c r="C77" s="115" t="s">
        <v>20439</v>
      </c>
      <c r="D77" s="116" t="s">
        <v>10781</v>
      </c>
      <c r="E77" s="115" t="s">
        <v>20433</v>
      </c>
      <c r="F77" s="115" t="s">
        <v>20666</v>
      </c>
    </row>
    <row r="78" spans="1:6" ht="18" thickBot="1">
      <c r="A78" s="114" t="s">
        <v>20275</v>
      </c>
      <c r="B78" s="115" t="s">
        <v>20440</v>
      </c>
      <c r="C78" s="115" t="s">
        <v>20441</v>
      </c>
      <c r="D78" s="116" t="s">
        <v>10781</v>
      </c>
      <c r="E78" s="115" t="s">
        <v>20433</v>
      </c>
      <c r="F78" s="115" t="s">
        <v>20666</v>
      </c>
    </row>
    <row r="79" spans="1:6" ht="18" thickBot="1">
      <c r="A79" s="114" t="s">
        <v>20275</v>
      </c>
      <c r="B79" s="115" t="s">
        <v>20442</v>
      </c>
      <c r="C79" s="115" t="s">
        <v>20443</v>
      </c>
      <c r="D79" s="116" t="s">
        <v>10781</v>
      </c>
      <c r="E79" s="115" t="s">
        <v>20433</v>
      </c>
      <c r="F79" s="115" t="s">
        <v>20667</v>
      </c>
    </row>
    <row r="80" spans="1:6" ht="18" thickBot="1">
      <c r="A80" s="114" t="s">
        <v>20275</v>
      </c>
      <c r="B80" s="115" t="s">
        <v>20444</v>
      </c>
      <c r="C80" s="115" t="s">
        <v>20445</v>
      </c>
      <c r="D80" s="116" t="s">
        <v>10781</v>
      </c>
      <c r="E80" s="115" t="s">
        <v>20433</v>
      </c>
      <c r="F80" s="115" t="s">
        <v>20667</v>
      </c>
    </row>
    <row r="81" spans="1:6" ht="18" thickBot="1">
      <c r="A81" s="114" t="s">
        <v>20275</v>
      </c>
      <c r="B81" s="115" t="s">
        <v>20446</v>
      </c>
      <c r="C81" s="115" t="s">
        <v>20447</v>
      </c>
      <c r="D81" s="116" t="s">
        <v>10781</v>
      </c>
      <c r="E81" s="115" t="s">
        <v>20433</v>
      </c>
      <c r="F81" s="115" t="s">
        <v>20667</v>
      </c>
    </row>
    <row r="82" spans="1:6" ht="18" thickBot="1">
      <c r="A82" s="114" t="s">
        <v>20275</v>
      </c>
      <c r="B82" s="115" t="s">
        <v>20448</v>
      </c>
      <c r="C82" s="115" t="s">
        <v>20449</v>
      </c>
      <c r="D82" s="116" t="s">
        <v>10781</v>
      </c>
      <c r="E82" s="115" t="s">
        <v>20450</v>
      </c>
      <c r="F82" s="115" t="s">
        <v>20433</v>
      </c>
    </row>
    <row r="83" spans="1:6" ht="18" thickBot="1">
      <c r="A83" s="114" t="s">
        <v>20275</v>
      </c>
      <c r="B83" s="115" t="s">
        <v>20451</v>
      </c>
      <c r="C83" s="115" t="s">
        <v>20452</v>
      </c>
      <c r="D83" s="116" t="s">
        <v>10781</v>
      </c>
      <c r="E83" s="115" t="s">
        <v>20450</v>
      </c>
      <c r="F83" s="115" t="s">
        <v>20433</v>
      </c>
    </row>
    <row r="84" spans="1:6" ht="18" thickBot="1">
      <c r="A84" s="114" t="s">
        <v>20275</v>
      </c>
      <c r="B84" s="115" t="s">
        <v>20453</v>
      </c>
      <c r="C84" s="115" t="s">
        <v>20454</v>
      </c>
      <c r="D84" s="116" t="s">
        <v>10781</v>
      </c>
      <c r="E84" s="115" t="s">
        <v>20450</v>
      </c>
      <c r="F84" s="115" t="s">
        <v>20668</v>
      </c>
    </row>
    <row r="85" spans="1:6" ht="18" thickBot="1">
      <c r="A85" s="114" t="s">
        <v>20275</v>
      </c>
      <c r="B85" s="115" t="s">
        <v>20455</v>
      </c>
      <c r="C85" s="115" t="s">
        <v>20456</v>
      </c>
      <c r="D85" s="116" t="s">
        <v>10781</v>
      </c>
      <c r="E85" s="115" t="s">
        <v>20450</v>
      </c>
      <c r="F85" s="115" t="s">
        <v>20668</v>
      </c>
    </row>
    <row r="86" spans="1:6" ht="18" thickBot="1">
      <c r="A86" s="114" t="s">
        <v>20275</v>
      </c>
      <c r="B86" s="115" t="s">
        <v>20457</v>
      </c>
      <c r="C86" s="115" t="s">
        <v>20458</v>
      </c>
      <c r="D86" s="116" t="s">
        <v>10781</v>
      </c>
      <c r="E86" s="115" t="s">
        <v>20450</v>
      </c>
      <c r="F86" s="115" t="s">
        <v>20433</v>
      </c>
    </row>
    <row r="87" spans="1:6" ht="18" thickBot="1">
      <c r="A87" s="114" t="s">
        <v>20275</v>
      </c>
      <c r="B87" s="115" t="s">
        <v>20459</v>
      </c>
      <c r="C87" s="115" t="s">
        <v>20460</v>
      </c>
      <c r="D87" s="116" t="s">
        <v>10781</v>
      </c>
      <c r="E87" s="115" t="s">
        <v>20461</v>
      </c>
      <c r="F87" s="115" t="s">
        <v>20669</v>
      </c>
    </row>
    <row r="88" spans="1:6" ht="18" thickBot="1">
      <c r="A88" s="114" t="s">
        <v>20275</v>
      </c>
      <c r="B88" s="115" t="s">
        <v>20462</v>
      </c>
      <c r="C88" s="115" t="s">
        <v>20463</v>
      </c>
      <c r="D88" s="116" t="s">
        <v>10781</v>
      </c>
      <c r="E88" s="115" t="s">
        <v>20278</v>
      </c>
      <c r="F88" s="115" t="s">
        <v>20450</v>
      </c>
    </row>
    <row r="89" spans="1:6" ht="18" thickBot="1">
      <c r="A89" s="114" t="s">
        <v>20275</v>
      </c>
      <c r="B89" s="115" t="s">
        <v>20464</v>
      </c>
      <c r="C89" s="115" t="s">
        <v>20465</v>
      </c>
      <c r="D89" s="116" t="s">
        <v>10781</v>
      </c>
      <c r="E89" s="115" t="s">
        <v>20278</v>
      </c>
      <c r="F89" s="115" t="s">
        <v>20450</v>
      </c>
    </row>
    <row r="90" spans="1:6" ht="18" thickBot="1">
      <c r="A90" s="114" t="s">
        <v>20275</v>
      </c>
      <c r="B90" s="115" t="s">
        <v>20466</v>
      </c>
      <c r="C90" s="115" t="s">
        <v>20467</v>
      </c>
      <c r="D90" s="116" t="s">
        <v>10781</v>
      </c>
      <c r="E90" s="115" t="s">
        <v>20278</v>
      </c>
      <c r="F90" s="115" t="s">
        <v>20450</v>
      </c>
    </row>
    <row r="91" spans="1:6" ht="18" thickBot="1">
      <c r="A91" s="114" t="s">
        <v>20275</v>
      </c>
      <c r="B91" s="115" t="s">
        <v>20468</v>
      </c>
      <c r="C91" s="115" t="s">
        <v>20469</v>
      </c>
      <c r="D91" s="116" t="s">
        <v>10781</v>
      </c>
      <c r="E91" s="115" t="s">
        <v>20278</v>
      </c>
      <c r="F91" s="115" t="s">
        <v>20450</v>
      </c>
    </row>
    <row r="92" spans="1:6" ht="18" thickBot="1">
      <c r="A92" s="114" t="s">
        <v>20275</v>
      </c>
      <c r="B92" s="115" t="s">
        <v>20470</v>
      </c>
      <c r="C92" s="115" t="s">
        <v>20471</v>
      </c>
      <c r="D92" s="116" t="s">
        <v>10781</v>
      </c>
      <c r="E92" s="115" t="s">
        <v>20278</v>
      </c>
      <c r="F92" s="115" t="s">
        <v>20450</v>
      </c>
    </row>
    <row r="93" spans="1:6" ht="18" thickBot="1">
      <c r="A93" s="114" t="s">
        <v>20275</v>
      </c>
      <c r="B93" s="115" t="s">
        <v>20472</v>
      </c>
      <c r="C93" s="115" t="s">
        <v>20473</v>
      </c>
      <c r="D93" s="116" t="s">
        <v>10781</v>
      </c>
      <c r="E93" s="115" t="s">
        <v>20278</v>
      </c>
      <c r="F93" s="115" t="s">
        <v>20450</v>
      </c>
    </row>
    <row r="94" spans="1:6" ht="18" thickBot="1">
      <c r="A94" s="114" t="s">
        <v>20275</v>
      </c>
      <c r="B94" s="115" t="s">
        <v>20474</v>
      </c>
      <c r="C94" s="115" t="s">
        <v>20475</v>
      </c>
      <c r="D94" s="116" t="s">
        <v>10781</v>
      </c>
      <c r="E94" s="115" t="s">
        <v>20278</v>
      </c>
      <c r="F94" s="115" t="s">
        <v>20450</v>
      </c>
    </row>
    <row r="95" spans="1:6" ht="18" thickBot="1">
      <c r="A95" s="114" t="s">
        <v>20275</v>
      </c>
      <c r="B95" s="115" t="s">
        <v>20476</v>
      </c>
      <c r="C95" s="115" t="s">
        <v>20477</v>
      </c>
      <c r="D95" s="116" t="s">
        <v>10781</v>
      </c>
      <c r="E95" s="115" t="s">
        <v>20461</v>
      </c>
      <c r="F95" s="115" t="s">
        <v>20669</v>
      </c>
    </row>
    <row r="96" spans="1:6" ht="18" thickBot="1">
      <c r="A96" s="114" t="s">
        <v>20275</v>
      </c>
      <c r="B96" s="115" t="s">
        <v>20478</v>
      </c>
      <c r="C96" s="115" t="s">
        <v>20479</v>
      </c>
      <c r="D96" s="116" t="s">
        <v>10781</v>
      </c>
      <c r="E96" s="115" t="s">
        <v>20461</v>
      </c>
      <c r="F96" s="115" t="s">
        <v>20669</v>
      </c>
    </row>
    <row r="97" spans="1:6" ht="18" thickBot="1">
      <c r="A97" s="114" t="s">
        <v>20275</v>
      </c>
      <c r="B97" s="115" t="s">
        <v>20480</v>
      </c>
      <c r="C97" s="115" t="s">
        <v>20481</v>
      </c>
      <c r="D97" s="116" t="s">
        <v>10781</v>
      </c>
      <c r="E97" s="115" t="s">
        <v>20278</v>
      </c>
      <c r="F97" s="115" t="s">
        <v>20450</v>
      </c>
    </row>
    <row r="98" spans="1:6" ht="18" thickBot="1">
      <c r="A98" s="114" t="s">
        <v>20275</v>
      </c>
      <c r="B98" s="115" t="s">
        <v>20482</v>
      </c>
      <c r="C98" s="115" t="s">
        <v>20483</v>
      </c>
      <c r="D98" s="116" t="s">
        <v>10781</v>
      </c>
      <c r="E98" s="115" t="s">
        <v>20278</v>
      </c>
      <c r="F98" s="115" t="s">
        <v>20450</v>
      </c>
    </row>
    <row r="99" spans="1:6" ht="18" thickBot="1">
      <c r="A99" s="114" t="s">
        <v>20275</v>
      </c>
      <c r="B99" s="115" t="s">
        <v>20484</v>
      </c>
      <c r="C99" s="115" t="s">
        <v>20485</v>
      </c>
      <c r="D99" s="116" t="s">
        <v>10781</v>
      </c>
      <c r="E99" s="115" t="s">
        <v>20278</v>
      </c>
      <c r="F99" s="115" t="s">
        <v>20450</v>
      </c>
    </row>
    <row r="100" spans="1:6" ht="18" thickBot="1">
      <c r="A100" s="114" t="s">
        <v>20275</v>
      </c>
      <c r="B100" s="115" t="s">
        <v>20486</v>
      </c>
      <c r="C100" s="115" t="s">
        <v>20487</v>
      </c>
      <c r="D100" s="116" t="s">
        <v>10781</v>
      </c>
      <c r="E100" s="115" t="s">
        <v>20278</v>
      </c>
      <c r="F100" s="115" t="s">
        <v>20450</v>
      </c>
    </row>
    <row r="101" spans="1:6" ht="18" thickBot="1">
      <c r="A101" s="114" t="s">
        <v>20275</v>
      </c>
      <c r="B101" s="115" t="s">
        <v>20488</v>
      </c>
      <c r="C101" s="115" t="s">
        <v>20489</v>
      </c>
      <c r="D101" s="116" t="s">
        <v>10781</v>
      </c>
      <c r="E101" s="115" t="s">
        <v>20278</v>
      </c>
      <c r="F101" s="115" t="s">
        <v>20450</v>
      </c>
    </row>
    <row r="102" spans="1:6" ht="18" thickBot="1">
      <c r="A102" s="114" t="s">
        <v>20275</v>
      </c>
      <c r="B102" s="115" t="s">
        <v>20490</v>
      </c>
      <c r="C102" s="115" t="s">
        <v>20491</v>
      </c>
      <c r="D102" s="116" t="s">
        <v>10781</v>
      </c>
      <c r="E102" s="115" t="s">
        <v>20278</v>
      </c>
      <c r="F102" s="115" t="s">
        <v>20450</v>
      </c>
    </row>
    <row r="103" spans="1:6" ht="18" thickBot="1">
      <c r="A103" s="114" t="s">
        <v>20288</v>
      </c>
      <c r="B103" s="115" t="s">
        <v>20492</v>
      </c>
      <c r="C103" s="115" t="s">
        <v>20493</v>
      </c>
      <c r="D103" s="116" t="s">
        <v>10781</v>
      </c>
      <c r="E103" s="115" t="s">
        <v>20494</v>
      </c>
      <c r="F103" s="115" t="s">
        <v>20494</v>
      </c>
    </row>
    <row r="104" spans="1:6" ht="18" thickBot="1">
      <c r="A104" s="114" t="s">
        <v>20288</v>
      </c>
      <c r="B104" s="115" t="s">
        <v>20495</v>
      </c>
      <c r="C104" s="115" t="s">
        <v>20496</v>
      </c>
      <c r="D104" s="116" t="s">
        <v>10781</v>
      </c>
      <c r="E104" s="115" t="s">
        <v>20497</v>
      </c>
      <c r="F104" s="115" t="s">
        <v>20670</v>
      </c>
    </row>
    <row r="105" spans="1:6" ht="18" thickBot="1">
      <c r="A105" s="114" t="s">
        <v>20288</v>
      </c>
      <c r="B105" s="115" t="s">
        <v>20498</v>
      </c>
      <c r="C105" s="115" t="s">
        <v>20499</v>
      </c>
      <c r="D105" s="116" t="s">
        <v>10781</v>
      </c>
      <c r="E105" s="115" t="s">
        <v>20497</v>
      </c>
      <c r="F105" s="115" t="s">
        <v>20671</v>
      </c>
    </row>
    <row r="106" spans="1:6" ht="18" thickBot="1">
      <c r="A106" s="114" t="s">
        <v>20288</v>
      </c>
      <c r="B106" s="115" t="s">
        <v>20500</v>
      </c>
      <c r="C106" s="115" t="s">
        <v>20501</v>
      </c>
      <c r="D106" s="116" t="s">
        <v>10781</v>
      </c>
      <c r="E106" s="115" t="s">
        <v>20497</v>
      </c>
      <c r="F106" s="115" t="s">
        <v>20546</v>
      </c>
    </row>
    <row r="107" spans="1:6" ht="18" thickBot="1">
      <c r="A107" s="114" t="s">
        <v>20288</v>
      </c>
      <c r="B107" s="115" t="s">
        <v>20502</v>
      </c>
      <c r="C107" s="115" t="s">
        <v>20503</v>
      </c>
      <c r="D107" s="116" t="s">
        <v>10781</v>
      </c>
      <c r="E107" s="115" t="s">
        <v>20497</v>
      </c>
      <c r="F107" s="115" t="s">
        <v>20546</v>
      </c>
    </row>
    <row r="108" spans="1:6" ht="18" thickBot="1">
      <c r="A108" s="114" t="s">
        <v>20288</v>
      </c>
      <c r="B108" s="115" t="s">
        <v>20504</v>
      </c>
      <c r="C108" s="115" t="s">
        <v>20505</v>
      </c>
      <c r="D108" s="116" t="s">
        <v>10781</v>
      </c>
      <c r="E108" s="115" t="s">
        <v>20497</v>
      </c>
      <c r="F108" s="115" t="s">
        <v>20672</v>
      </c>
    </row>
    <row r="109" spans="1:6" ht="18" thickBot="1">
      <c r="A109" s="114" t="s">
        <v>20288</v>
      </c>
      <c r="B109" s="115" t="s">
        <v>20506</v>
      </c>
      <c r="C109" s="115" t="s">
        <v>20507</v>
      </c>
      <c r="D109" s="116" t="s">
        <v>10781</v>
      </c>
      <c r="E109" s="115" t="s">
        <v>20508</v>
      </c>
      <c r="F109" s="115" t="s">
        <v>20534</v>
      </c>
    </row>
    <row r="110" spans="1:6" ht="18" thickBot="1">
      <c r="A110" s="114" t="s">
        <v>20288</v>
      </c>
      <c r="B110" s="115" t="s">
        <v>20509</v>
      </c>
      <c r="C110" s="115" t="s">
        <v>20510</v>
      </c>
      <c r="D110" s="116" t="s">
        <v>10781</v>
      </c>
      <c r="E110" s="115" t="s">
        <v>20497</v>
      </c>
      <c r="F110" s="115" t="s">
        <v>20670</v>
      </c>
    </row>
    <row r="111" spans="1:6" ht="18" thickBot="1">
      <c r="A111" s="114" t="s">
        <v>20288</v>
      </c>
      <c r="B111" s="115" t="s">
        <v>20511</v>
      </c>
      <c r="C111" s="115" t="s">
        <v>20512</v>
      </c>
      <c r="D111" s="116" t="s">
        <v>10781</v>
      </c>
      <c r="E111" s="115" t="s">
        <v>20497</v>
      </c>
      <c r="F111" s="115" t="s">
        <v>20672</v>
      </c>
    </row>
    <row r="112" spans="1:6" ht="18" thickBot="1">
      <c r="A112" s="114" t="s">
        <v>20288</v>
      </c>
      <c r="B112" s="115" t="s">
        <v>20513</v>
      </c>
      <c r="C112" s="115" t="s">
        <v>20514</v>
      </c>
      <c r="D112" s="116" t="s">
        <v>10781</v>
      </c>
      <c r="E112" s="115" t="s">
        <v>20497</v>
      </c>
      <c r="F112" s="115" t="s">
        <v>20672</v>
      </c>
    </row>
    <row r="113" spans="1:6" ht="18" thickBot="1">
      <c r="A113" s="114" t="s">
        <v>20288</v>
      </c>
      <c r="B113" s="115" t="s">
        <v>20515</v>
      </c>
      <c r="C113" s="115" t="s">
        <v>20516</v>
      </c>
      <c r="D113" s="116" t="s">
        <v>10781</v>
      </c>
      <c r="E113" s="115" t="s">
        <v>20497</v>
      </c>
      <c r="F113" s="115" t="s">
        <v>20673</v>
      </c>
    </row>
    <row r="114" spans="1:6" ht="18" thickBot="1">
      <c r="A114" s="114" t="s">
        <v>20288</v>
      </c>
      <c r="B114" s="115" t="s">
        <v>20517</v>
      </c>
      <c r="C114" s="115" t="s">
        <v>20518</v>
      </c>
      <c r="D114" s="116" t="s">
        <v>10781</v>
      </c>
      <c r="E114" s="115" t="s">
        <v>20497</v>
      </c>
      <c r="F114" s="115" t="s">
        <v>20670</v>
      </c>
    </row>
    <row r="115" spans="1:6" ht="18" thickBot="1">
      <c r="A115" s="114" t="s">
        <v>20288</v>
      </c>
      <c r="B115" s="115" t="s">
        <v>20519</v>
      </c>
      <c r="C115" s="115" t="s">
        <v>20520</v>
      </c>
      <c r="D115" s="116" t="s">
        <v>10781</v>
      </c>
      <c r="E115" s="115" t="s">
        <v>20521</v>
      </c>
      <c r="F115" s="115" t="s">
        <v>20541</v>
      </c>
    </row>
    <row r="116" spans="1:6" ht="18" thickBot="1">
      <c r="A116" s="114" t="s">
        <v>20288</v>
      </c>
      <c r="B116" s="115" t="s">
        <v>20522</v>
      </c>
      <c r="C116" s="115" t="s">
        <v>20523</v>
      </c>
      <c r="D116" s="116" t="s">
        <v>10781</v>
      </c>
      <c r="E116" s="115" t="s">
        <v>20524</v>
      </c>
      <c r="F116" s="115" t="s">
        <v>20521</v>
      </c>
    </row>
    <row r="117" spans="1:6" ht="18" thickBot="1">
      <c r="A117" s="114" t="s">
        <v>20288</v>
      </c>
      <c r="B117" s="115" t="s">
        <v>20525</v>
      </c>
      <c r="C117" s="115" t="s">
        <v>20526</v>
      </c>
      <c r="D117" s="116" t="s">
        <v>10781</v>
      </c>
      <c r="E117" s="115" t="s">
        <v>20527</v>
      </c>
      <c r="F117" s="115" t="s">
        <v>20497</v>
      </c>
    </row>
    <row r="118" spans="1:6" ht="18" thickBot="1">
      <c r="A118" s="114" t="s">
        <v>20288</v>
      </c>
      <c r="B118" s="115" t="s">
        <v>20528</v>
      </c>
      <c r="C118" s="115" t="s">
        <v>20529</v>
      </c>
      <c r="D118" s="116" t="s">
        <v>10781</v>
      </c>
      <c r="E118" s="115" t="s">
        <v>20497</v>
      </c>
      <c r="F118" s="115" t="s">
        <v>20672</v>
      </c>
    </row>
    <row r="119" spans="1:6" ht="18" thickBot="1">
      <c r="A119" s="114" t="s">
        <v>20288</v>
      </c>
      <c r="B119" s="115" t="s">
        <v>20530</v>
      </c>
      <c r="C119" s="115" t="s">
        <v>20531</v>
      </c>
      <c r="D119" s="116" t="s">
        <v>10781</v>
      </c>
      <c r="E119" s="115" t="s">
        <v>20497</v>
      </c>
      <c r="F119" s="115" t="s">
        <v>20673</v>
      </c>
    </row>
    <row r="120" spans="1:6" ht="18" thickBot="1">
      <c r="A120" s="114" t="s">
        <v>20288</v>
      </c>
      <c r="B120" s="115" t="s">
        <v>20532</v>
      </c>
      <c r="C120" s="115" t="s">
        <v>20533</v>
      </c>
      <c r="D120" s="116" t="s">
        <v>10781</v>
      </c>
      <c r="E120" s="115" t="s">
        <v>20534</v>
      </c>
      <c r="F120" s="115" t="s">
        <v>20508</v>
      </c>
    </row>
    <row r="121" spans="1:6" ht="18" thickBot="1">
      <c r="A121" s="114" t="s">
        <v>20288</v>
      </c>
      <c r="B121" s="115" t="s">
        <v>20535</v>
      </c>
      <c r="C121" s="115" t="s">
        <v>20536</v>
      </c>
      <c r="D121" s="116" t="s">
        <v>10781</v>
      </c>
      <c r="E121" s="115" t="s">
        <v>20497</v>
      </c>
      <c r="F121" s="115" t="s">
        <v>20671</v>
      </c>
    </row>
    <row r="122" spans="1:6" ht="18" thickBot="1">
      <c r="A122" s="114" t="s">
        <v>20288</v>
      </c>
      <c r="B122" s="115" t="s">
        <v>20537</v>
      </c>
      <c r="C122" s="115" t="s">
        <v>20538</v>
      </c>
      <c r="D122" s="116" t="s">
        <v>10781</v>
      </c>
      <c r="E122" s="115" t="s">
        <v>20521</v>
      </c>
      <c r="F122" s="115" t="s">
        <v>20674</v>
      </c>
    </row>
    <row r="123" spans="1:6" ht="18" thickBot="1">
      <c r="A123" s="114" t="s">
        <v>20288</v>
      </c>
      <c r="B123" s="115" t="s">
        <v>20539</v>
      </c>
      <c r="C123" s="115" t="s">
        <v>20540</v>
      </c>
      <c r="D123" s="116" t="s">
        <v>10781</v>
      </c>
      <c r="E123" s="115" t="s">
        <v>20541</v>
      </c>
      <c r="F123" s="115" t="s">
        <v>20527</v>
      </c>
    </row>
    <row r="124" spans="1:6" ht="18" thickBot="1">
      <c r="A124" s="114" t="s">
        <v>20288</v>
      </c>
      <c r="B124" s="115" t="s">
        <v>20542</v>
      </c>
      <c r="C124" s="115" t="s">
        <v>20543</v>
      </c>
      <c r="D124" s="116" t="s">
        <v>10781</v>
      </c>
      <c r="E124" s="115" t="s">
        <v>20497</v>
      </c>
      <c r="F124" s="115" t="s">
        <v>20671</v>
      </c>
    </row>
    <row r="125" spans="1:6" ht="18" thickBot="1">
      <c r="A125" s="114" t="s">
        <v>20288</v>
      </c>
      <c r="B125" s="115" t="s">
        <v>20544</v>
      </c>
      <c r="C125" s="115" t="s">
        <v>20545</v>
      </c>
      <c r="D125" s="116" t="s">
        <v>10781</v>
      </c>
      <c r="E125" s="115" t="s">
        <v>20546</v>
      </c>
      <c r="F125" s="115" t="s">
        <v>20524</v>
      </c>
    </row>
    <row r="126" spans="1:6" ht="18" thickBot="1">
      <c r="A126" s="114" t="s">
        <v>20288</v>
      </c>
      <c r="B126" s="115" t="s">
        <v>20547</v>
      </c>
      <c r="C126" s="115" t="s">
        <v>20548</v>
      </c>
      <c r="D126" s="116" t="s">
        <v>10781</v>
      </c>
      <c r="E126" s="115" t="s">
        <v>20546</v>
      </c>
      <c r="F126" s="115" t="s">
        <v>20524</v>
      </c>
    </row>
    <row r="127" spans="1:6" ht="18" thickBot="1">
      <c r="A127" s="114" t="s">
        <v>20288</v>
      </c>
      <c r="B127" s="115" t="s">
        <v>20549</v>
      </c>
      <c r="C127" s="115" t="s">
        <v>20550</v>
      </c>
      <c r="D127" s="116" t="s">
        <v>10781</v>
      </c>
      <c r="E127" s="115" t="s">
        <v>20497</v>
      </c>
      <c r="F127" s="115" t="s">
        <v>20672</v>
      </c>
    </row>
    <row r="128" spans="1:6" ht="27" thickBot="1">
      <c r="A128" s="114" t="s">
        <v>20275</v>
      </c>
      <c r="B128" s="115" t="s">
        <v>20551</v>
      </c>
      <c r="C128" s="115" t="s">
        <v>20675</v>
      </c>
      <c r="D128" s="116" t="s">
        <v>10781</v>
      </c>
      <c r="E128" s="115" t="s">
        <v>20278</v>
      </c>
      <c r="F128" s="115" t="s">
        <v>20646</v>
      </c>
    </row>
    <row r="129" spans="1:6" ht="18" thickBot="1">
      <c r="A129" s="114" t="s">
        <v>20275</v>
      </c>
      <c r="B129" s="115" t="s">
        <v>20553</v>
      </c>
      <c r="C129" s="115" t="s">
        <v>20554</v>
      </c>
      <c r="D129" s="116" t="s">
        <v>10781</v>
      </c>
      <c r="E129" s="115" t="s">
        <v>20278</v>
      </c>
      <c r="F129" s="115" t="s">
        <v>20278</v>
      </c>
    </row>
    <row r="130" spans="1:6" ht="18" thickBot="1">
      <c r="A130" s="114" t="s">
        <v>20275</v>
      </c>
      <c r="B130" s="115" t="s">
        <v>20555</v>
      </c>
      <c r="C130" s="115" t="s">
        <v>20556</v>
      </c>
      <c r="D130" s="116" t="s">
        <v>10781</v>
      </c>
      <c r="E130" s="115" t="s">
        <v>20278</v>
      </c>
      <c r="F130" s="115" t="s">
        <v>20278</v>
      </c>
    </row>
    <row r="131" spans="1:6" ht="18" thickBot="1">
      <c r="A131" s="114" t="s">
        <v>20275</v>
      </c>
      <c r="B131" s="115" t="s">
        <v>20557</v>
      </c>
      <c r="C131" s="115" t="s">
        <v>20558</v>
      </c>
      <c r="D131" s="116" t="s">
        <v>10781</v>
      </c>
      <c r="E131" s="115" t="s">
        <v>20278</v>
      </c>
      <c r="F131" s="115" t="s">
        <v>20278</v>
      </c>
    </row>
    <row r="132" spans="1:6" ht="18" thickBot="1">
      <c r="A132" s="114" t="s">
        <v>20275</v>
      </c>
      <c r="B132" s="115" t="s">
        <v>20559</v>
      </c>
      <c r="C132" s="115" t="s">
        <v>20560</v>
      </c>
      <c r="D132" s="117" t="s">
        <v>20281</v>
      </c>
      <c r="E132" s="115" t="s">
        <v>20278</v>
      </c>
      <c r="F132" s="115" t="s">
        <v>20278</v>
      </c>
    </row>
    <row r="133" spans="1:6" ht="18" thickBot="1">
      <c r="A133" s="114" t="s">
        <v>20275</v>
      </c>
      <c r="B133" s="115" t="s">
        <v>20561</v>
      </c>
      <c r="C133" s="115" t="s">
        <v>20562</v>
      </c>
      <c r="D133" s="116" t="s">
        <v>10781</v>
      </c>
      <c r="E133" s="115" t="s">
        <v>20278</v>
      </c>
      <c r="F133" s="115" t="s">
        <v>20278</v>
      </c>
    </row>
    <row r="134" spans="1:6" ht="18" thickBot="1">
      <c r="A134" s="114" t="s">
        <v>20288</v>
      </c>
      <c r="B134" s="115" t="s">
        <v>20563</v>
      </c>
      <c r="C134" s="115" t="s">
        <v>20564</v>
      </c>
      <c r="D134" s="116" t="s">
        <v>10781</v>
      </c>
      <c r="E134" s="115" t="s">
        <v>20291</v>
      </c>
      <c r="F134" s="115" t="s">
        <v>20323</v>
      </c>
    </row>
    <row r="135" spans="1:6" ht="18" thickBot="1">
      <c r="A135" s="114" t="s">
        <v>20288</v>
      </c>
      <c r="B135" s="115" t="s">
        <v>20565</v>
      </c>
      <c r="C135" s="115" t="s">
        <v>20566</v>
      </c>
      <c r="D135" s="116" t="s">
        <v>10781</v>
      </c>
      <c r="E135" s="115" t="s">
        <v>20304</v>
      </c>
      <c r="F135" s="115" t="s">
        <v>20304</v>
      </c>
    </row>
    <row r="136" spans="1:6" ht="18" thickBot="1">
      <c r="A136" s="114" t="s">
        <v>20288</v>
      </c>
      <c r="B136" s="115" t="s">
        <v>20567</v>
      </c>
      <c r="C136" s="115" t="s">
        <v>20568</v>
      </c>
      <c r="D136" s="116" t="s">
        <v>10781</v>
      </c>
      <c r="E136" s="115" t="s">
        <v>20304</v>
      </c>
      <c r="F136" s="115" t="s">
        <v>20304</v>
      </c>
    </row>
    <row r="137" spans="1:6" ht="18" thickBot="1">
      <c r="A137" s="114" t="s">
        <v>20288</v>
      </c>
      <c r="B137" s="115" t="s">
        <v>20569</v>
      </c>
      <c r="C137" s="115" t="s">
        <v>20570</v>
      </c>
      <c r="D137" s="116" t="s">
        <v>10781</v>
      </c>
      <c r="E137" s="115" t="s">
        <v>20304</v>
      </c>
      <c r="F137" s="115" t="s">
        <v>20304</v>
      </c>
    </row>
    <row r="138" spans="1:6" ht="18" thickBot="1">
      <c r="A138" s="114" t="s">
        <v>20288</v>
      </c>
      <c r="B138" s="115" t="s">
        <v>20572</v>
      </c>
      <c r="C138" s="115" t="s">
        <v>20573</v>
      </c>
      <c r="D138" s="116" t="s">
        <v>10781</v>
      </c>
      <c r="E138" s="115" t="s">
        <v>20291</v>
      </c>
      <c r="F138" s="115" t="s">
        <v>20323</v>
      </c>
    </row>
    <row r="139" spans="1:6" ht="18" thickBot="1">
      <c r="A139" s="114" t="s">
        <v>20288</v>
      </c>
      <c r="B139" s="115" t="s">
        <v>20574</v>
      </c>
      <c r="C139" s="115" t="s">
        <v>20575</v>
      </c>
      <c r="D139" s="116" t="s">
        <v>10781</v>
      </c>
      <c r="E139" s="115" t="s">
        <v>20291</v>
      </c>
      <c r="F139" s="115" t="s">
        <v>20323</v>
      </c>
    </row>
    <row r="140" spans="1:6" ht="18" thickBot="1">
      <c r="A140" s="114" t="s">
        <v>20288</v>
      </c>
      <c r="B140" s="115" t="s">
        <v>20576</v>
      </c>
      <c r="C140" s="115" t="s">
        <v>20577</v>
      </c>
      <c r="D140" s="116" t="s">
        <v>10781</v>
      </c>
      <c r="E140" s="115" t="s">
        <v>20304</v>
      </c>
      <c r="F140" s="115" t="s">
        <v>20304</v>
      </c>
    </row>
    <row r="141" spans="1:6" ht="18" thickBot="1">
      <c r="A141" s="114" t="s">
        <v>20288</v>
      </c>
      <c r="B141" s="115" t="s">
        <v>20578</v>
      </c>
      <c r="C141" s="115" t="s">
        <v>20579</v>
      </c>
      <c r="D141" s="116" t="s">
        <v>10781</v>
      </c>
      <c r="E141" s="115" t="s">
        <v>20304</v>
      </c>
      <c r="F141" s="115" t="s">
        <v>20304</v>
      </c>
    </row>
    <row r="142" spans="1:6" ht="18" thickBot="1">
      <c r="A142" s="114" t="s">
        <v>20275</v>
      </c>
      <c r="B142" s="115" t="s">
        <v>20580</v>
      </c>
      <c r="C142" s="115" t="s">
        <v>20581</v>
      </c>
      <c r="D142" s="117" t="s">
        <v>20281</v>
      </c>
      <c r="E142" s="115" t="s">
        <v>20278</v>
      </c>
      <c r="F142" s="115" t="s">
        <v>20646</v>
      </c>
    </row>
    <row r="143" spans="1:6" ht="18" thickBot="1">
      <c r="A143" s="114" t="s">
        <v>20275</v>
      </c>
      <c r="B143" s="115" t="s">
        <v>20582</v>
      </c>
      <c r="C143" s="115" t="s">
        <v>20583</v>
      </c>
      <c r="D143" s="117" t="s">
        <v>20281</v>
      </c>
      <c r="E143" s="115" t="s">
        <v>20278</v>
      </c>
      <c r="F143" s="115" t="s">
        <v>20646</v>
      </c>
    </row>
    <row r="144" spans="1:6" ht="18" thickBot="1">
      <c r="A144" s="114" t="s">
        <v>20275</v>
      </c>
      <c r="B144" s="115" t="s">
        <v>20584</v>
      </c>
      <c r="C144" s="115" t="s">
        <v>20585</v>
      </c>
      <c r="D144" s="116" t="s">
        <v>10781</v>
      </c>
      <c r="E144" s="115" t="s">
        <v>20278</v>
      </c>
      <c r="F144" s="115" t="s">
        <v>20646</v>
      </c>
    </row>
    <row r="145" spans="1:6" ht="18" thickBot="1">
      <c r="A145" s="114" t="s">
        <v>20275</v>
      </c>
      <c r="B145" s="115" t="s">
        <v>20586</v>
      </c>
      <c r="C145" s="115" t="s">
        <v>20587</v>
      </c>
      <c r="D145" s="117" t="s">
        <v>20281</v>
      </c>
      <c r="E145" s="115" t="s">
        <v>20278</v>
      </c>
      <c r="F145" s="115" t="s">
        <v>20646</v>
      </c>
    </row>
    <row r="146" spans="1:6" ht="18" thickBot="1">
      <c r="A146" s="114" t="s">
        <v>20275</v>
      </c>
      <c r="B146" s="115" t="s">
        <v>20588</v>
      </c>
      <c r="C146" s="115" t="s">
        <v>20589</v>
      </c>
      <c r="D146" s="116" t="s">
        <v>10781</v>
      </c>
      <c r="E146" s="115" t="s">
        <v>20278</v>
      </c>
      <c r="F146" s="115" t="s">
        <v>20646</v>
      </c>
    </row>
    <row r="147" spans="1:6" ht="18" thickBot="1">
      <c r="A147" s="114" t="s">
        <v>20275</v>
      </c>
      <c r="B147" s="115" t="s">
        <v>20590</v>
      </c>
      <c r="C147" s="115" t="s">
        <v>20591</v>
      </c>
      <c r="D147" s="116" t="s">
        <v>10781</v>
      </c>
      <c r="E147" s="115" t="s">
        <v>20278</v>
      </c>
      <c r="F147" s="115" t="s">
        <v>20646</v>
      </c>
    </row>
    <row r="148" spans="1:6" ht="18" thickBot="1">
      <c r="A148" s="114" t="s">
        <v>20275</v>
      </c>
      <c r="B148" s="115" t="s">
        <v>20592</v>
      </c>
      <c r="C148" s="115" t="s">
        <v>20593</v>
      </c>
      <c r="D148" s="116" t="s">
        <v>10781</v>
      </c>
      <c r="E148" s="115" t="s">
        <v>20450</v>
      </c>
      <c r="F148" s="115" t="s">
        <v>20676</v>
      </c>
    </row>
    <row r="149" spans="1:6" ht="18" thickBot="1">
      <c r="A149" s="114" t="s">
        <v>20275</v>
      </c>
      <c r="B149" s="115" t="s">
        <v>20594</v>
      </c>
      <c r="C149" s="115" t="s">
        <v>20595</v>
      </c>
      <c r="D149" s="117" t="s">
        <v>20281</v>
      </c>
      <c r="E149" s="115" t="s">
        <v>20450</v>
      </c>
      <c r="F149" s="115" t="s">
        <v>20676</v>
      </c>
    </row>
    <row r="150" spans="1:6" ht="18" thickBot="1">
      <c r="A150" s="114" t="s">
        <v>20275</v>
      </c>
      <c r="B150" s="115" t="s">
        <v>20596</v>
      </c>
      <c r="C150" s="115" t="s">
        <v>20597</v>
      </c>
      <c r="D150" s="116" t="s">
        <v>10781</v>
      </c>
      <c r="E150" s="115" t="s">
        <v>20450</v>
      </c>
      <c r="F150" s="115" t="s">
        <v>20676</v>
      </c>
    </row>
    <row r="151" spans="1:6" ht="18" thickBot="1">
      <c r="A151" s="114" t="s">
        <v>20275</v>
      </c>
      <c r="B151" s="115" t="s">
        <v>20598</v>
      </c>
      <c r="C151" s="115" t="s">
        <v>20599</v>
      </c>
      <c r="D151" s="116" t="s">
        <v>10781</v>
      </c>
      <c r="E151" s="115" t="s">
        <v>20450</v>
      </c>
      <c r="F151" s="115" t="s">
        <v>20676</v>
      </c>
    </row>
    <row r="152" spans="1:6" ht="18" thickBot="1">
      <c r="A152" s="114" t="s">
        <v>20275</v>
      </c>
      <c r="B152" s="115" t="s">
        <v>20600</v>
      </c>
      <c r="C152" s="115" t="s">
        <v>20601</v>
      </c>
      <c r="D152" s="116" t="s">
        <v>10781</v>
      </c>
      <c r="E152" s="115" t="s">
        <v>20450</v>
      </c>
      <c r="F152" s="115" t="s">
        <v>20676</v>
      </c>
    </row>
    <row r="153" spans="1:6" ht="18" thickBot="1">
      <c r="A153" s="114" t="s">
        <v>20275</v>
      </c>
      <c r="B153" s="115" t="s">
        <v>20603</v>
      </c>
      <c r="C153" s="115" t="s">
        <v>20604</v>
      </c>
      <c r="D153" s="117" t="s">
        <v>20281</v>
      </c>
      <c r="E153" s="115" t="s">
        <v>20450</v>
      </c>
      <c r="F153" s="115" t="s">
        <v>20676</v>
      </c>
    </row>
    <row r="154" spans="1:6" ht="18" thickBot="1">
      <c r="A154" s="114" t="s">
        <v>20275</v>
      </c>
      <c r="B154" s="115" t="s">
        <v>20605</v>
      </c>
      <c r="C154" s="115" t="s">
        <v>20606</v>
      </c>
      <c r="D154" s="117" t="s">
        <v>20281</v>
      </c>
      <c r="E154" s="115" t="s">
        <v>20450</v>
      </c>
      <c r="F154" s="115" t="s">
        <v>20677</v>
      </c>
    </row>
    <row r="155" spans="1:6" ht="18" thickBot="1">
      <c r="A155" s="114" t="s">
        <v>20275</v>
      </c>
      <c r="B155" s="115" t="s">
        <v>20607</v>
      </c>
      <c r="C155" s="115" t="s">
        <v>20608</v>
      </c>
      <c r="D155" s="116" t="s">
        <v>10781</v>
      </c>
      <c r="E155" s="115" t="s">
        <v>20450</v>
      </c>
      <c r="F155" s="115" t="s">
        <v>20677</v>
      </c>
    </row>
    <row r="156" spans="1:6" ht="18" thickBot="1">
      <c r="A156" s="114" t="s">
        <v>20275</v>
      </c>
      <c r="B156" s="115" t="s">
        <v>20609</v>
      </c>
      <c r="C156" s="115" t="s">
        <v>20610</v>
      </c>
      <c r="D156" s="117" t="s">
        <v>20281</v>
      </c>
      <c r="E156" s="115" t="s">
        <v>20278</v>
      </c>
      <c r="F156" s="115" t="s">
        <v>20461</v>
      </c>
    </row>
    <row r="157" spans="1:6" ht="18" thickBot="1">
      <c r="A157" s="114" t="s">
        <v>20275</v>
      </c>
      <c r="B157" s="115" t="s">
        <v>20611</v>
      </c>
      <c r="C157" s="115" t="s">
        <v>20612</v>
      </c>
      <c r="D157" s="117" t="s">
        <v>20281</v>
      </c>
      <c r="E157" s="115" t="s">
        <v>20278</v>
      </c>
      <c r="F157" s="115" t="s">
        <v>20461</v>
      </c>
    </row>
    <row r="158" spans="1:6" ht="18" thickBot="1">
      <c r="A158" s="114" t="s">
        <v>20275</v>
      </c>
      <c r="B158" s="115" t="s">
        <v>20613</v>
      </c>
      <c r="C158" s="115" t="s">
        <v>20614</v>
      </c>
      <c r="D158" s="116" t="s">
        <v>10781</v>
      </c>
      <c r="E158" s="115" t="s">
        <v>20278</v>
      </c>
      <c r="F158" s="115" t="s">
        <v>20461</v>
      </c>
    </row>
    <row r="159" spans="1:6" ht="18" thickBot="1">
      <c r="A159" s="114" t="s">
        <v>20275</v>
      </c>
      <c r="B159" s="115" t="s">
        <v>20615</v>
      </c>
      <c r="C159" s="115" t="s">
        <v>20616</v>
      </c>
      <c r="D159" s="117" t="s">
        <v>20281</v>
      </c>
      <c r="E159" s="115" t="s">
        <v>20278</v>
      </c>
      <c r="F159" s="115" t="s">
        <v>20461</v>
      </c>
    </row>
    <row r="160" spans="1:6" ht="18" thickBot="1">
      <c r="A160" s="114" t="s">
        <v>20275</v>
      </c>
      <c r="B160" s="115" t="s">
        <v>20617</v>
      </c>
      <c r="C160" s="115" t="s">
        <v>20618</v>
      </c>
      <c r="D160" s="116" t="s">
        <v>10781</v>
      </c>
      <c r="E160" s="115" t="s">
        <v>20278</v>
      </c>
      <c r="F160" s="115" t="s">
        <v>20461</v>
      </c>
    </row>
    <row r="161" spans="1:6" ht="18" thickBot="1">
      <c r="A161" s="114" t="s">
        <v>20275</v>
      </c>
      <c r="B161" s="115" t="s">
        <v>20619</v>
      </c>
      <c r="C161" s="115" t="s">
        <v>20620</v>
      </c>
      <c r="D161" s="116" t="s">
        <v>10781</v>
      </c>
      <c r="E161" s="115" t="s">
        <v>20278</v>
      </c>
      <c r="F161" s="115" t="s">
        <v>20461</v>
      </c>
    </row>
    <row r="162" spans="1:6" ht="18" thickBot="1">
      <c r="A162" s="114" t="s">
        <v>20275</v>
      </c>
      <c r="B162" s="115" t="s">
        <v>20621</v>
      </c>
      <c r="C162" s="115" t="s">
        <v>20622</v>
      </c>
      <c r="D162" s="116" t="s">
        <v>10781</v>
      </c>
      <c r="E162" s="115" t="s">
        <v>20278</v>
      </c>
      <c r="F162" s="115" t="s">
        <v>20461</v>
      </c>
    </row>
    <row r="163" spans="1:6" ht="18" thickBot="1">
      <c r="A163" s="114" t="s">
        <v>20275</v>
      </c>
      <c r="B163" s="115" t="s">
        <v>20623</v>
      </c>
      <c r="C163" s="115" t="s">
        <v>20624</v>
      </c>
      <c r="D163" s="116" t="s">
        <v>10781</v>
      </c>
      <c r="E163" s="115" t="s">
        <v>20278</v>
      </c>
      <c r="F163" s="115" t="s">
        <v>20461</v>
      </c>
    </row>
    <row r="164" spans="1:6" ht="18" thickBot="1">
      <c r="A164" s="114" t="s">
        <v>20275</v>
      </c>
      <c r="B164" s="121" t="s">
        <v>20678</v>
      </c>
      <c r="C164" s="118" t="s">
        <v>20679</v>
      </c>
      <c r="D164" s="116" t="s">
        <v>10781</v>
      </c>
      <c r="E164" s="115" t="s">
        <v>20278</v>
      </c>
      <c r="F164" s="115" t="s">
        <v>20461</v>
      </c>
    </row>
    <row r="165" spans="1:6" ht="18" thickBot="1">
      <c r="A165" s="114" t="s">
        <v>20275</v>
      </c>
      <c r="B165" s="115" t="s">
        <v>20626</v>
      </c>
      <c r="C165" s="115" t="s">
        <v>20627</v>
      </c>
      <c r="D165" s="117" t="s">
        <v>20281</v>
      </c>
      <c r="E165" s="115" t="s">
        <v>20278</v>
      </c>
      <c r="F165" s="115" t="s">
        <v>20461</v>
      </c>
    </row>
    <row r="166" spans="1:6" ht="18" thickBot="1">
      <c r="A166" s="114" t="s">
        <v>20275</v>
      </c>
      <c r="B166" s="115" t="s">
        <v>20628</v>
      </c>
      <c r="C166" s="115" t="s">
        <v>20629</v>
      </c>
      <c r="D166" s="117" t="s">
        <v>20281</v>
      </c>
      <c r="E166" s="115" t="s">
        <v>20278</v>
      </c>
      <c r="F166" s="115" t="s">
        <v>20646</v>
      </c>
    </row>
    <row r="167" spans="1:6" ht="18" thickBot="1">
      <c r="A167" s="114" t="s">
        <v>20275</v>
      </c>
      <c r="B167" s="115" t="s">
        <v>20630</v>
      </c>
      <c r="C167" s="115" t="s">
        <v>20631</v>
      </c>
      <c r="D167" s="116" t="s">
        <v>10781</v>
      </c>
      <c r="E167" s="115" t="s">
        <v>20278</v>
      </c>
      <c r="F167" s="115" t="s">
        <v>20646</v>
      </c>
    </row>
    <row r="168" spans="1:6" ht="18" thickBot="1">
      <c r="A168" s="114" t="s">
        <v>20275</v>
      </c>
      <c r="B168" s="115" t="s">
        <v>20632</v>
      </c>
      <c r="C168" s="115" t="s">
        <v>20633</v>
      </c>
      <c r="D168" s="116" t="s">
        <v>10781</v>
      </c>
      <c r="E168" s="115" t="s">
        <v>20278</v>
      </c>
      <c r="F168" s="115" t="s">
        <v>20646</v>
      </c>
    </row>
    <row r="169" spans="1:6" ht="18" thickBot="1">
      <c r="A169" s="114" t="s">
        <v>20275</v>
      </c>
      <c r="B169" s="115" t="s">
        <v>20634</v>
      </c>
      <c r="C169" s="115" t="s">
        <v>20635</v>
      </c>
      <c r="D169" s="116" t="s">
        <v>10781</v>
      </c>
      <c r="E169" s="115" t="s">
        <v>20278</v>
      </c>
      <c r="F169" s="115" t="s">
        <v>20646</v>
      </c>
    </row>
    <row r="170" spans="1:6" ht="18" thickBot="1">
      <c r="A170" s="114" t="s">
        <v>20275</v>
      </c>
      <c r="B170" s="115" t="s">
        <v>20636</v>
      </c>
      <c r="C170" s="115" t="s">
        <v>20637</v>
      </c>
      <c r="D170" s="116" t="s">
        <v>10781</v>
      </c>
      <c r="E170" s="115" t="s">
        <v>20278</v>
      </c>
      <c r="F170" s="115" t="s">
        <v>20646</v>
      </c>
    </row>
    <row r="171" spans="1:6" ht="18" thickBot="1">
      <c r="A171" s="114" t="s">
        <v>20275</v>
      </c>
      <c r="B171" s="115" t="s">
        <v>20638</v>
      </c>
      <c r="C171" s="115" t="s">
        <v>20639</v>
      </c>
      <c r="D171" s="116" t="s">
        <v>10781</v>
      </c>
      <c r="E171" s="115" t="s">
        <v>20278</v>
      </c>
      <c r="F171" s="115" t="s">
        <v>20646</v>
      </c>
    </row>
    <row r="172" spans="1:6" ht="18" thickBot="1">
      <c r="A172" s="114" t="s">
        <v>20275</v>
      </c>
      <c r="B172" s="121" t="s">
        <v>20680</v>
      </c>
      <c r="C172" s="118" t="s">
        <v>20681</v>
      </c>
      <c r="D172" s="116" t="s">
        <v>10781</v>
      </c>
      <c r="E172" s="115" t="s">
        <v>20278</v>
      </c>
      <c r="F172" s="115" t="s">
        <v>20646</v>
      </c>
    </row>
    <row r="173" spans="1:6" ht="18" thickBot="1">
      <c r="A173" s="114" t="s">
        <v>20275</v>
      </c>
      <c r="B173" s="115" t="s">
        <v>20641</v>
      </c>
      <c r="C173" s="115" t="s">
        <v>20642</v>
      </c>
      <c r="D173" s="116" t="s">
        <v>10781</v>
      </c>
      <c r="E173" s="115" t="s">
        <v>20278</v>
      </c>
      <c r="F173" s="115" t="s">
        <v>20646</v>
      </c>
    </row>
  </sheetData>
  <autoFilter ref="A1:F173" xr:uid="{66BBFC1A-67B5-4F4C-84BC-64D61956346E}"/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E3C71-0569-4443-A4FA-3DE16A4F83A9}">
  <sheetPr codeName="Sheet4"/>
  <dimension ref="A1:N50"/>
  <sheetViews>
    <sheetView workbookViewId="0">
      <pane xSplit="2" topLeftCell="J1" activePane="topRight" state="frozen"/>
      <selection pane="topRight" activeCell="J22" sqref="J22"/>
    </sheetView>
  </sheetViews>
  <sheetFormatPr defaultColWidth="9" defaultRowHeight="17.399999999999999"/>
  <cols>
    <col min="1" max="1" width="9" bestFit="1" customWidth="1"/>
    <col min="3" max="3" width="14.3984375" customWidth="1"/>
    <col min="4" max="4" width="11.59765625" customWidth="1"/>
    <col min="7" max="8" width="9.5" bestFit="1" customWidth="1"/>
    <col min="9" max="9" width="11.59765625" customWidth="1"/>
    <col min="10" max="10" width="24.3984375" bestFit="1" customWidth="1"/>
    <col min="11" max="12" width="11.59765625" customWidth="1"/>
    <col min="13" max="13" width="11.5" customWidth="1"/>
  </cols>
  <sheetData>
    <row r="1" spans="1:14" ht="33" customHeight="1">
      <c r="A1" s="190" t="s">
        <v>20682</v>
      </c>
      <c r="B1" s="191"/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</row>
    <row r="2" spans="1:14">
      <c r="A2" s="61" t="s">
        <v>6</v>
      </c>
      <c r="B2" s="61" t="s">
        <v>20683</v>
      </c>
      <c r="C2" s="62" t="s">
        <v>8</v>
      </c>
      <c r="D2" s="62" t="s">
        <v>9</v>
      </c>
      <c r="E2" s="62" t="s">
        <v>10</v>
      </c>
      <c r="F2" s="62" t="s">
        <v>20684</v>
      </c>
      <c r="G2" s="61" t="s">
        <v>18</v>
      </c>
      <c r="H2" s="63" t="s">
        <v>19</v>
      </c>
      <c r="I2" s="63" t="s">
        <v>20685</v>
      </c>
      <c r="J2" s="62" t="s">
        <v>9998</v>
      </c>
      <c r="K2" s="62" t="s">
        <v>20686</v>
      </c>
      <c r="L2" s="62" t="s">
        <v>40</v>
      </c>
      <c r="M2" s="62" t="s">
        <v>20687</v>
      </c>
      <c r="N2" s="62" t="s">
        <v>50</v>
      </c>
    </row>
    <row r="3" spans="1:14">
      <c r="A3" s="64">
        <v>1</v>
      </c>
      <c r="B3" s="70" t="s">
        <v>20688</v>
      </c>
      <c r="C3" s="65" t="s">
        <v>6925</v>
      </c>
      <c r="D3" s="65" t="s">
        <v>6926</v>
      </c>
      <c r="E3" s="65" t="s">
        <v>108</v>
      </c>
      <c r="F3" s="65">
        <v>1</v>
      </c>
      <c r="G3" s="66">
        <v>45583</v>
      </c>
      <c r="H3" s="66">
        <v>45588</v>
      </c>
      <c r="I3" s="66" t="s">
        <v>20689</v>
      </c>
      <c r="J3" s="65" t="s">
        <v>20690</v>
      </c>
      <c r="K3" s="65" t="s">
        <v>20691</v>
      </c>
      <c r="L3" s="65" t="s">
        <v>131</v>
      </c>
      <c r="M3" s="67" t="b">
        <v>0</v>
      </c>
      <c r="N3" s="68" t="s">
        <v>20692</v>
      </c>
    </row>
    <row r="4" spans="1:14">
      <c r="A4" s="64">
        <v>2</v>
      </c>
      <c r="B4" s="70" t="s">
        <v>20693</v>
      </c>
      <c r="C4" s="65" t="s">
        <v>6987</v>
      </c>
      <c r="D4" s="65" t="s">
        <v>6988</v>
      </c>
      <c r="E4" s="41" t="s">
        <v>108</v>
      </c>
      <c r="F4" s="65">
        <v>2</v>
      </c>
      <c r="G4" s="66">
        <v>45590</v>
      </c>
      <c r="H4" s="66">
        <v>45595</v>
      </c>
      <c r="I4" s="66" t="s">
        <v>20694</v>
      </c>
      <c r="J4" s="65" t="s">
        <v>20695</v>
      </c>
      <c r="K4" s="65" t="s">
        <v>20696</v>
      </c>
      <c r="L4" s="65" t="s">
        <v>131</v>
      </c>
      <c r="M4" s="67" t="b">
        <v>0</v>
      </c>
      <c r="N4" s="69"/>
    </row>
    <row r="5" spans="1:14">
      <c r="A5" s="64">
        <v>3</v>
      </c>
      <c r="B5" s="70" t="s">
        <v>20693</v>
      </c>
      <c r="C5" s="65" t="s">
        <v>6999</v>
      </c>
      <c r="D5" s="65" t="s">
        <v>7000</v>
      </c>
      <c r="E5" s="41" t="s">
        <v>108</v>
      </c>
      <c r="F5" s="65">
        <v>1</v>
      </c>
      <c r="G5" s="66">
        <v>45590</v>
      </c>
      <c r="H5" s="66">
        <v>45595</v>
      </c>
      <c r="I5" s="66" t="s">
        <v>20697</v>
      </c>
      <c r="J5" s="65" t="s">
        <v>20698</v>
      </c>
      <c r="K5" s="65" t="s">
        <v>20699</v>
      </c>
      <c r="L5" s="65" t="s">
        <v>131</v>
      </c>
      <c r="M5" s="67" t="b">
        <v>0</v>
      </c>
      <c r="N5" s="69"/>
    </row>
    <row r="6" spans="1:14">
      <c r="A6" s="64">
        <v>4</v>
      </c>
      <c r="B6" s="70" t="s">
        <v>20693</v>
      </c>
      <c r="C6" s="65" t="s">
        <v>7007</v>
      </c>
      <c r="D6" s="65" t="s">
        <v>7008</v>
      </c>
      <c r="E6" s="65" t="s">
        <v>108</v>
      </c>
      <c r="F6" s="65">
        <v>1</v>
      </c>
      <c r="G6" s="66">
        <v>45590</v>
      </c>
      <c r="H6" s="66">
        <v>45595</v>
      </c>
      <c r="I6" s="66" t="s">
        <v>20689</v>
      </c>
      <c r="J6" s="65" t="s">
        <v>7011</v>
      </c>
      <c r="K6" s="65" t="s">
        <v>20700</v>
      </c>
      <c r="L6" s="65" t="s">
        <v>131</v>
      </c>
      <c r="M6" s="67" t="b">
        <v>0</v>
      </c>
      <c r="N6" s="69"/>
    </row>
    <row r="7" spans="1:14">
      <c r="A7" s="64">
        <v>5</v>
      </c>
      <c r="B7" s="70" t="s">
        <v>20701</v>
      </c>
      <c r="C7" s="65" t="s">
        <v>7043</v>
      </c>
      <c r="D7" s="65" t="s">
        <v>7044</v>
      </c>
      <c r="E7" s="65" t="s">
        <v>108</v>
      </c>
      <c r="F7" s="65">
        <v>2</v>
      </c>
      <c r="G7" s="66">
        <v>45597</v>
      </c>
      <c r="H7" s="66">
        <v>45602</v>
      </c>
      <c r="I7" s="66" t="s">
        <v>20689</v>
      </c>
      <c r="J7" s="65" t="s">
        <v>20702</v>
      </c>
      <c r="K7" s="65" t="s">
        <v>20703</v>
      </c>
      <c r="L7" s="65" t="s">
        <v>131</v>
      </c>
      <c r="M7" s="67" t="b">
        <v>0</v>
      </c>
      <c r="N7" s="69"/>
    </row>
    <row r="8" spans="1:14">
      <c r="A8" s="64">
        <v>6</v>
      </c>
      <c r="B8" s="70" t="s">
        <v>20701</v>
      </c>
      <c r="C8" s="65" t="s">
        <v>7052</v>
      </c>
      <c r="D8" s="65" t="s">
        <v>7053</v>
      </c>
      <c r="E8" s="65" t="s">
        <v>108</v>
      </c>
      <c r="F8" s="65">
        <v>2</v>
      </c>
      <c r="G8" s="66">
        <v>45597</v>
      </c>
      <c r="H8" s="66">
        <v>45602</v>
      </c>
      <c r="I8" s="66" t="s">
        <v>20689</v>
      </c>
      <c r="J8" s="65" t="s">
        <v>20702</v>
      </c>
      <c r="K8" s="65" t="s">
        <v>20703</v>
      </c>
      <c r="L8" s="65" t="s">
        <v>131</v>
      </c>
      <c r="M8" s="67" t="b">
        <v>0</v>
      </c>
      <c r="N8" s="69"/>
    </row>
    <row r="9" spans="1:14">
      <c r="A9" s="64"/>
      <c r="B9" s="70"/>
      <c r="C9" s="65"/>
      <c r="D9" s="65"/>
      <c r="E9" s="65"/>
      <c r="F9" s="65"/>
      <c r="G9" s="66"/>
      <c r="H9" s="66"/>
      <c r="I9" s="66"/>
      <c r="J9" s="65"/>
      <c r="K9" s="65"/>
      <c r="L9" s="65"/>
      <c r="M9" s="69"/>
      <c r="N9" s="69"/>
    </row>
    <row r="10" spans="1:14">
      <c r="A10" s="64"/>
      <c r="B10" s="65"/>
      <c r="C10" s="65"/>
      <c r="D10" s="65"/>
      <c r="E10" s="65"/>
      <c r="F10" s="65"/>
      <c r="G10" s="66"/>
      <c r="H10" s="66"/>
      <c r="I10" s="66"/>
      <c r="J10" s="65"/>
      <c r="K10" s="65"/>
      <c r="L10" s="65"/>
      <c r="M10" s="69"/>
      <c r="N10" s="69"/>
    </row>
    <row r="11" spans="1:14">
      <c r="A11" s="64"/>
      <c r="B11" s="65"/>
      <c r="C11" s="65"/>
      <c r="D11" s="65"/>
      <c r="E11" s="65"/>
      <c r="F11" s="65"/>
      <c r="G11" s="66"/>
      <c r="H11" s="66"/>
      <c r="I11" s="66"/>
      <c r="J11" s="65"/>
      <c r="K11" s="65"/>
      <c r="L11" s="65"/>
      <c r="M11" s="69"/>
      <c r="N11" s="69"/>
    </row>
    <row r="12" spans="1:14">
      <c r="A12" s="64"/>
      <c r="B12" s="65"/>
      <c r="C12" s="65"/>
      <c r="D12" s="65"/>
      <c r="E12" s="65"/>
      <c r="F12" s="65"/>
      <c r="G12" s="66"/>
      <c r="H12" s="66"/>
      <c r="I12" s="66"/>
      <c r="J12" s="65"/>
      <c r="K12" s="65"/>
      <c r="L12" s="65"/>
      <c r="M12" s="69"/>
      <c r="N12" s="69"/>
    </row>
    <row r="13" spans="1:14">
      <c r="A13" s="64"/>
      <c r="B13" s="65"/>
      <c r="C13" s="65"/>
      <c r="D13" s="65"/>
      <c r="E13" s="65"/>
      <c r="F13" s="65"/>
      <c r="G13" s="66"/>
      <c r="H13" s="66"/>
      <c r="I13" s="66"/>
      <c r="J13" s="65"/>
      <c r="K13" s="65"/>
      <c r="L13" s="65"/>
      <c r="M13" s="69"/>
      <c r="N13" s="69"/>
    </row>
    <row r="14" spans="1:14">
      <c r="A14" s="64"/>
      <c r="B14" s="65"/>
      <c r="C14" s="65"/>
      <c r="D14" s="65"/>
      <c r="E14" s="65"/>
      <c r="F14" s="65"/>
      <c r="G14" s="66"/>
      <c r="H14" s="66"/>
      <c r="I14" s="66"/>
      <c r="J14" s="65"/>
      <c r="K14" s="65"/>
      <c r="L14" s="65"/>
      <c r="M14" s="69"/>
      <c r="N14" s="69"/>
    </row>
    <row r="15" spans="1:14">
      <c r="A15" s="64"/>
      <c r="B15" s="65"/>
      <c r="C15" s="65"/>
      <c r="D15" s="65"/>
      <c r="E15" s="65"/>
      <c r="F15" s="65"/>
      <c r="G15" s="66"/>
      <c r="H15" s="66"/>
      <c r="I15" s="66"/>
      <c r="J15" s="65"/>
      <c r="K15" s="65"/>
      <c r="L15" s="65"/>
      <c r="M15" s="69"/>
      <c r="N15" s="69"/>
    </row>
    <row r="16" spans="1:14">
      <c r="A16" s="64"/>
      <c r="B16" s="65"/>
      <c r="C16" s="65"/>
      <c r="D16" s="65"/>
      <c r="E16" s="65"/>
      <c r="F16" s="65"/>
      <c r="G16" s="66"/>
      <c r="H16" s="66"/>
      <c r="I16" s="66"/>
      <c r="J16" s="65"/>
      <c r="K16" s="65"/>
      <c r="L16" s="65"/>
      <c r="M16" s="69"/>
      <c r="N16" s="69"/>
    </row>
    <row r="17" spans="1:14">
      <c r="A17" s="64"/>
      <c r="B17" s="65"/>
      <c r="C17" s="65"/>
      <c r="D17" s="65"/>
      <c r="E17" s="65"/>
      <c r="F17" s="65"/>
      <c r="G17" s="66"/>
      <c r="H17" s="66"/>
      <c r="I17" s="66"/>
      <c r="J17" s="65"/>
      <c r="K17" s="65"/>
      <c r="L17" s="65"/>
      <c r="M17" s="69"/>
      <c r="N17" s="69"/>
    </row>
    <row r="18" spans="1:14">
      <c r="A18" s="64"/>
      <c r="B18" s="65"/>
      <c r="C18" s="65"/>
      <c r="D18" s="65"/>
      <c r="E18" s="65"/>
      <c r="F18" s="65"/>
      <c r="G18" s="66"/>
      <c r="H18" s="66"/>
      <c r="I18" s="66"/>
      <c r="J18" s="65"/>
      <c r="K18" s="65"/>
      <c r="L18" s="65"/>
      <c r="M18" s="69"/>
      <c r="N18" s="69"/>
    </row>
    <row r="19" spans="1:14">
      <c r="A19" s="64"/>
      <c r="B19" s="65"/>
      <c r="C19" s="65"/>
      <c r="D19" s="65"/>
      <c r="E19" s="65"/>
      <c r="F19" s="65"/>
      <c r="G19" s="66"/>
      <c r="H19" s="66"/>
      <c r="I19" s="66"/>
      <c r="J19" s="65"/>
      <c r="K19" s="65"/>
      <c r="L19" s="65"/>
      <c r="M19" s="69"/>
      <c r="N19" s="69"/>
    </row>
    <row r="20" spans="1:14">
      <c r="A20" s="64"/>
      <c r="B20" s="65"/>
      <c r="C20" s="65"/>
      <c r="D20" s="65"/>
      <c r="E20" s="65"/>
      <c r="F20" s="65"/>
      <c r="G20" s="66"/>
      <c r="H20" s="66"/>
      <c r="I20" s="66"/>
      <c r="J20" s="65"/>
      <c r="K20" s="65"/>
      <c r="L20" s="65"/>
      <c r="M20" s="69"/>
      <c r="N20" s="69"/>
    </row>
    <row r="21" spans="1:14">
      <c r="A21" s="64"/>
      <c r="B21" s="65"/>
      <c r="C21" s="65"/>
      <c r="D21" s="65"/>
      <c r="E21" s="65"/>
      <c r="F21" s="65"/>
      <c r="G21" s="66"/>
      <c r="H21" s="66"/>
      <c r="I21" s="66"/>
      <c r="J21" s="65"/>
      <c r="K21" s="65"/>
      <c r="L21" s="65"/>
      <c r="M21" s="69"/>
      <c r="N21" s="69"/>
    </row>
    <row r="22" spans="1:14">
      <c r="A22" s="64"/>
      <c r="B22" s="65"/>
      <c r="C22" s="65"/>
      <c r="D22" s="65"/>
      <c r="E22" s="65"/>
      <c r="F22" s="65"/>
      <c r="G22" s="66"/>
      <c r="H22" s="66"/>
      <c r="I22" s="66"/>
      <c r="J22" s="65"/>
      <c r="K22" s="65"/>
      <c r="L22" s="65"/>
      <c r="M22" s="69"/>
      <c r="N22" s="69"/>
    </row>
    <row r="23" spans="1:14">
      <c r="A23" s="64"/>
      <c r="B23" s="65"/>
      <c r="C23" s="65"/>
      <c r="D23" s="65"/>
      <c r="E23" s="65"/>
      <c r="F23" s="65"/>
      <c r="G23" s="66"/>
      <c r="H23" s="66"/>
      <c r="I23" s="66"/>
      <c r="J23" s="65"/>
      <c r="K23" s="65"/>
      <c r="L23" s="65"/>
      <c r="M23" s="69"/>
      <c r="N23" s="69"/>
    </row>
    <row r="24" spans="1:14">
      <c r="A24" s="64"/>
      <c r="B24" s="65"/>
      <c r="C24" s="65"/>
      <c r="D24" s="65"/>
      <c r="E24" s="65"/>
      <c r="F24" s="65"/>
      <c r="G24" s="66"/>
      <c r="H24" s="66"/>
      <c r="I24" s="66"/>
      <c r="J24" s="65"/>
      <c r="K24" s="65"/>
      <c r="L24" s="65"/>
      <c r="M24" s="69"/>
      <c r="N24" s="69"/>
    </row>
    <row r="25" spans="1:14">
      <c r="A25" s="64"/>
      <c r="B25" s="65"/>
      <c r="C25" s="65"/>
      <c r="D25" s="65"/>
      <c r="E25" s="65"/>
      <c r="F25" s="65"/>
      <c r="G25" s="66"/>
      <c r="H25" s="66"/>
      <c r="I25" s="66"/>
      <c r="J25" s="65"/>
      <c r="K25" s="65"/>
      <c r="L25" s="65"/>
      <c r="M25" s="69"/>
      <c r="N25" s="69"/>
    </row>
    <row r="26" spans="1:14">
      <c r="A26" s="64"/>
      <c r="B26" s="65"/>
      <c r="C26" s="65"/>
      <c r="D26" s="65"/>
      <c r="E26" s="65"/>
      <c r="F26" s="65"/>
      <c r="G26" s="66"/>
      <c r="H26" s="66"/>
      <c r="I26" s="66"/>
      <c r="J26" s="65"/>
      <c r="K26" s="65"/>
      <c r="L26" s="65"/>
      <c r="M26" s="69"/>
      <c r="N26" s="69"/>
    </row>
    <row r="27" spans="1:14">
      <c r="A27" s="64"/>
      <c r="B27" s="65"/>
      <c r="C27" s="65"/>
      <c r="D27" s="65"/>
      <c r="E27" s="65"/>
      <c r="F27" s="65"/>
      <c r="G27" s="66"/>
      <c r="H27" s="66"/>
      <c r="I27" s="66"/>
      <c r="J27" s="65"/>
      <c r="K27" s="65"/>
      <c r="L27" s="65"/>
      <c r="M27" s="69"/>
      <c r="N27" s="69"/>
    </row>
    <row r="28" spans="1:14">
      <c r="A28" s="64"/>
      <c r="B28" s="65"/>
      <c r="C28" s="65"/>
      <c r="D28" s="65"/>
      <c r="E28" s="65"/>
      <c r="F28" s="65"/>
      <c r="G28" s="66"/>
      <c r="H28" s="66"/>
      <c r="I28" s="66"/>
      <c r="J28" s="65"/>
      <c r="K28" s="65"/>
      <c r="L28" s="65"/>
      <c r="M28" s="69"/>
      <c r="N28" s="69"/>
    </row>
    <row r="29" spans="1:14">
      <c r="A29" s="64"/>
      <c r="B29" s="65"/>
      <c r="C29" s="65"/>
      <c r="D29" s="65"/>
      <c r="E29" s="65"/>
      <c r="F29" s="65"/>
      <c r="G29" s="66"/>
      <c r="H29" s="66"/>
      <c r="I29" s="66"/>
      <c r="J29" s="65"/>
      <c r="K29" s="65"/>
      <c r="L29" s="65"/>
      <c r="M29" s="69"/>
      <c r="N29" s="69"/>
    </row>
    <row r="30" spans="1:14">
      <c r="A30" s="64"/>
      <c r="B30" s="65"/>
      <c r="C30" s="65"/>
      <c r="D30" s="65"/>
      <c r="E30" s="65"/>
      <c r="F30" s="65"/>
      <c r="G30" s="66"/>
      <c r="H30" s="66"/>
      <c r="I30" s="66"/>
      <c r="J30" s="65"/>
      <c r="K30" s="65"/>
      <c r="L30" s="65"/>
      <c r="M30" s="69"/>
      <c r="N30" s="69"/>
    </row>
    <row r="31" spans="1:14">
      <c r="A31" s="64"/>
      <c r="B31" s="65"/>
      <c r="C31" s="65"/>
      <c r="D31" s="65"/>
      <c r="E31" s="65"/>
      <c r="F31" s="65"/>
      <c r="G31" s="66"/>
      <c r="H31" s="66"/>
      <c r="I31" s="66"/>
      <c r="J31" s="65"/>
      <c r="K31" s="65"/>
      <c r="L31" s="65"/>
      <c r="M31" s="69"/>
      <c r="N31" s="69"/>
    </row>
    <row r="32" spans="1:14">
      <c r="A32" s="64"/>
      <c r="B32" s="65"/>
      <c r="C32" s="65"/>
      <c r="D32" s="65"/>
      <c r="E32" s="65"/>
      <c r="F32" s="65"/>
      <c r="G32" s="66"/>
      <c r="H32" s="66"/>
      <c r="I32" s="66"/>
      <c r="J32" s="65"/>
      <c r="K32" s="65"/>
      <c r="L32" s="65"/>
      <c r="M32" s="69"/>
      <c r="N32" s="69"/>
    </row>
    <row r="33" spans="1:14">
      <c r="A33" s="64"/>
      <c r="B33" s="65"/>
      <c r="C33" s="65"/>
      <c r="D33" s="65"/>
      <c r="E33" s="65"/>
      <c r="F33" s="65"/>
      <c r="G33" s="66"/>
      <c r="H33" s="66"/>
      <c r="I33" s="66"/>
      <c r="J33" s="65"/>
      <c r="K33" s="65"/>
      <c r="L33" s="65"/>
      <c r="M33" s="69"/>
      <c r="N33" s="69"/>
    </row>
    <row r="34" spans="1:14">
      <c r="A34" s="64"/>
      <c r="B34" s="65"/>
      <c r="C34" s="65"/>
      <c r="D34" s="65"/>
      <c r="E34" s="65"/>
      <c r="F34" s="65"/>
      <c r="G34" s="66"/>
      <c r="H34" s="66"/>
      <c r="I34" s="66"/>
      <c r="J34" s="65"/>
      <c r="K34" s="65"/>
      <c r="L34" s="65"/>
      <c r="M34" s="69"/>
      <c r="N34" s="69"/>
    </row>
    <row r="35" spans="1:14">
      <c r="A35" s="64"/>
      <c r="B35" s="65"/>
      <c r="C35" s="65"/>
      <c r="D35" s="65"/>
      <c r="E35" s="65"/>
      <c r="F35" s="65"/>
      <c r="G35" s="66"/>
      <c r="H35" s="66"/>
      <c r="I35" s="66"/>
      <c r="J35" s="65"/>
      <c r="K35" s="65"/>
      <c r="L35" s="65"/>
      <c r="M35" s="69"/>
      <c r="N35" s="69"/>
    </row>
    <row r="36" spans="1:14">
      <c r="A36" s="64"/>
      <c r="B36" s="65"/>
      <c r="C36" s="65"/>
      <c r="D36" s="65"/>
      <c r="E36" s="65"/>
      <c r="F36" s="65"/>
      <c r="G36" s="66"/>
      <c r="H36" s="66"/>
      <c r="I36" s="66"/>
      <c r="J36" s="65"/>
      <c r="K36" s="65"/>
      <c r="L36" s="65"/>
      <c r="M36" s="69"/>
      <c r="N36" s="69"/>
    </row>
    <row r="37" spans="1:14">
      <c r="A37" s="64"/>
      <c r="B37" s="65"/>
      <c r="C37" s="65"/>
      <c r="D37" s="65"/>
      <c r="E37" s="65"/>
      <c r="F37" s="65"/>
      <c r="G37" s="66"/>
      <c r="H37" s="66"/>
      <c r="I37" s="66"/>
      <c r="J37" s="65"/>
      <c r="K37" s="65"/>
      <c r="L37" s="65"/>
      <c r="M37" s="69"/>
      <c r="N37" s="69"/>
    </row>
    <row r="38" spans="1:14">
      <c r="A38" s="64"/>
      <c r="B38" s="65"/>
      <c r="C38" s="65"/>
      <c r="D38" s="65"/>
      <c r="E38" s="65"/>
      <c r="F38" s="65"/>
      <c r="G38" s="66"/>
      <c r="H38" s="66"/>
      <c r="I38" s="66"/>
      <c r="J38" s="65"/>
      <c r="K38" s="65"/>
      <c r="L38" s="65"/>
      <c r="M38" s="69"/>
      <c r="N38" s="69"/>
    </row>
    <row r="39" spans="1:14">
      <c r="A39" s="64"/>
      <c r="B39" s="65"/>
      <c r="C39" s="65"/>
      <c r="D39" s="65"/>
      <c r="E39" s="65"/>
      <c r="F39" s="65"/>
      <c r="G39" s="66"/>
      <c r="H39" s="66"/>
      <c r="I39" s="66"/>
      <c r="J39" s="65"/>
      <c r="K39" s="65"/>
      <c r="L39" s="65"/>
      <c r="M39" s="69"/>
      <c r="N39" s="69"/>
    </row>
    <row r="40" spans="1:14">
      <c r="A40" s="64"/>
      <c r="B40" s="65"/>
      <c r="C40" s="65"/>
      <c r="D40" s="65"/>
      <c r="E40" s="65"/>
      <c r="F40" s="65"/>
      <c r="G40" s="66"/>
      <c r="H40" s="66"/>
      <c r="I40" s="66"/>
      <c r="J40" s="65"/>
      <c r="K40" s="65"/>
      <c r="L40" s="65"/>
      <c r="M40" s="69"/>
      <c r="N40" s="69"/>
    </row>
    <row r="41" spans="1:14">
      <c r="A41" s="64"/>
      <c r="B41" s="65"/>
      <c r="C41" s="65"/>
      <c r="D41" s="65"/>
      <c r="E41" s="65"/>
      <c r="F41" s="65"/>
      <c r="G41" s="66"/>
      <c r="H41" s="66"/>
      <c r="I41" s="66"/>
      <c r="J41" s="65"/>
      <c r="K41" s="65"/>
      <c r="L41" s="65"/>
      <c r="M41" s="69"/>
      <c r="N41" s="69"/>
    </row>
    <row r="42" spans="1:14">
      <c r="A42" s="64"/>
      <c r="B42" s="65"/>
      <c r="C42" s="65"/>
      <c r="D42" s="65"/>
      <c r="E42" s="65"/>
      <c r="F42" s="65"/>
      <c r="G42" s="66"/>
      <c r="H42" s="66"/>
      <c r="I42" s="66"/>
      <c r="J42" s="65"/>
      <c r="K42" s="65"/>
      <c r="L42" s="65"/>
      <c r="M42" s="69"/>
      <c r="N42" s="69"/>
    </row>
    <row r="43" spans="1:14">
      <c r="A43" s="64"/>
      <c r="B43" s="65"/>
      <c r="C43" s="65"/>
      <c r="D43" s="65"/>
      <c r="E43" s="65"/>
      <c r="F43" s="65"/>
      <c r="G43" s="66"/>
      <c r="H43" s="66"/>
      <c r="I43" s="66"/>
      <c r="J43" s="65"/>
      <c r="K43" s="65"/>
      <c r="L43" s="65"/>
      <c r="M43" s="69"/>
      <c r="N43" s="69"/>
    </row>
    <row r="44" spans="1:14">
      <c r="A44" s="64"/>
      <c r="B44" s="65"/>
      <c r="C44" s="65"/>
      <c r="D44" s="65"/>
      <c r="E44" s="65"/>
      <c r="F44" s="65"/>
      <c r="G44" s="66"/>
      <c r="H44" s="66"/>
      <c r="I44" s="66"/>
      <c r="J44" s="65"/>
      <c r="K44" s="65"/>
      <c r="L44" s="65"/>
      <c r="M44" s="69"/>
      <c r="N44" s="69"/>
    </row>
    <row r="45" spans="1:14">
      <c r="A45" s="64"/>
      <c r="B45" s="65"/>
      <c r="C45" s="65"/>
      <c r="D45" s="65"/>
      <c r="E45" s="65"/>
      <c r="F45" s="65"/>
      <c r="G45" s="66"/>
      <c r="H45" s="66"/>
      <c r="I45" s="66"/>
      <c r="J45" s="65"/>
      <c r="K45" s="65"/>
      <c r="L45" s="65"/>
      <c r="M45" s="69"/>
      <c r="N45" s="69"/>
    </row>
    <row r="46" spans="1:14">
      <c r="A46" s="64"/>
      <c r="B46" s="65"/>
      <c r="C46" s="65"/>
      <c r="D46" s="65"/>
      <c r="E46" s="65"/>
      <c r="F46" s="65"/>
      <c r="G46" s="66"/>
      <c r="H46" s="66"/>
      <c r="I46" s="66"/>
      <c r="J46" s="65"/>
      <c r="K46" s="65"/>
      <c r="L46" s="65"/>
      <c r="M46" s="69"/>
      <c r="N46" s="69"/>
    </row>
    <row r="47" spans="1:14">
      <c r="A47" s="64"/>
      <c r="B47" s="65"/>
      <c r="C47" s="65"/>
      <c r="D47" s="65"/>
      <c r="E47" s="65"/>
      <c r="F47" s="65"/>
      <c r="G47" s="66"/>
      <c r="H47" s="66"/>
      <c r="I47" s="66"/>
      <c r="J47" s="65"/>
      <c r="K47" s="65"/>
      <c r="L47" s="65"/>
      <c r="M47" s="69"/>
      <c r="N47" s="69"/>
    </row>
    <row r="48" spans="1:14">
      <c r="A48" s="64"/>
      <c r="B48" s="65"/>
      <c r="C48" s="65"/>
      <c r="D48" s="65"/>
      <c r="E48" s="65"/>
      <c r="F48" s="65"/>
      <c r="G48" s="66"/>
      <c r="H48" s="66"/>
      <c r="I48" s="66"/>
      <c r="J48" s="65"/>
      <c r="K48" s="65"/>
      <c r="L48" s="65"/>
      <c r="M48" s="69"/>
      <c r="N48" s="69"/>
    </row>
    <row r="49" spans="1:14">
      <c r="A49" s="64"/>
      <c r="B49" s="65"/>
      <c r="C49" s="65"/>
      <c r="D49" s="65"/>
      <c r="E49" s="65"/>
      <c r="F49" s="65"/>
      <c r="G49" s="66"/>
      <c r="H49" s="66"/>
      <c r="I49" s="66"/>
      <c r="J49" s="65"/>
      <c r="K49" s="65"/>
      <c r="L49" s="65"/>
      <c r="M49" s="69"/>
      <c r="N49" s="69"/>
    </row>
    <row r="50" spans="1:14">
      <c r="A50" s="64"/>
      <c r="B50" s="65"/>
      <c r="C50" s="65"/>
      <c r="D50" s="65"/>
      <c r="E50" s="65"/>
      <c r="F50" s="65"/>
      <c r="G50" s="66"/>
      <c r="H50" s="66"/>
      <c r="I50" s="66"/>
      <c r="J50" s="65"/>
      <c r="K50" s="65"/>
      <c r="L50" s="65"/>
      <c r="M50" s="69"/>
      <c r="N50" s="69"/>
    </row>
  </sheetData>
  <autoFilter ref="A2:N2" xr:uid="{3B8E3C71-0569-4443-A4FA-3DE16A4F83A9}"/>
  <mergeCells count="1">
    <mergeCell ref="A1:N1"/>
  </mergeCells>
  <phoneticPr fontId="4" type="noConversion"/>
  <conditionalFormatting sqref="E4:E5">
    <cfRule type="expression" dxfId="50" priority="1">
      <formula>IF($E4="준비중",1,0)</formula>
    </cfRule>
    <cfRule type="expression" dxfId="49" priority="2">
      <formula>IF($E4="오픈보류",1,0)</formula>
    </cfRule>
    <cfRule type="expression" dxfId="48" priority="3">
      <formula>IF($E4="운영중지",1,0)</formula>
    </cfRule>
  </conditionalFormatting>
  <conditionalFormatting sqref="M3:M8">
    <cfRule type="cellIs" dxfId="47" priority="72" operator="equal">
      <formula>"모아라인"</formula>
    </cfRule>
    <cfRule type="cellIs" dxfId="46" priority="73" operator="equal">
      <formula>"딜버"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2F9DD-D915-4472-AD48-0BE6A88BAC1C}">
  <sheetPr codeName="Sheet7"/>
  <dimension ref="A1:H175"/>
  <sheetViews>
    <sheetView workbookViewId="0">
      <selection activeCell="D4" sqref="D4"/>
    </sheetView>
  </sheetViews>
  <sheetFormatPr defaultRowHeight="17.399999999999999"/>
  <cols>
    <col min="2" max="3" width="32.69921875" customWidth="1"/>
    <col min="4" max="4" width="19.19921875" customWidth="1"/>
    <col min="5" max="6" width="16.3984375" bestFit="1" customWidth="1"/>
  </cols>
  <sheetData>
    <row r="1" spans="1:8" ht="18" thickBot="1">
      <c r="A1" s="129" t="s">
        <v>7</v>
      </c>
      <c r="B1" s="130" t="s">
        <v>20643</v>
      </c>
      <c r="C1" s="130" t="s">
        <v>20643</v>
      </c>
      <c r="D1" s="130" t="s">
        <v>20704</v>
      </c>
      <c r="E1" s="130" t="s">
        <v>20705</v>
      </c>
      <c r="F1" s="130" t="s">
        <v>20706</v>
      </c>
    </row>
    <row r="2" spans="1:8" ht="18" thickBot="1">
      <c r="A2" s="131" t="s">
        <v>20275</v>
      </c>
      <c r="B2" s="132" t="s">
        <v>20276</v>
      </c>
      <c r="C2" s="132" t="s">
        <v>20277</v>
      </c>
      <c r="D2" s="133" t="s">
        <v>10826</v>
      </c>
      <c r="E2" s="132" t="s">
        <v>20646</v>
      </c>
      <c r="F2" s="132" t="s">
        <v>20677</v>
      </c>
      <c r="H2" s="136" t="s">
        <v>20707</v>
      </c>
    </row>
    <row r="3" spans="1:8" ht="18" thickBot="1">
      <c r="A3" s="131" t="s">
        <v>20275</v>
      </c>
      <c r="B3" s="132" t="s">
        <v>20279</v>
      </c>
      <c r="C3" s="132" t="s">
        <v>20280</v>
      </c>
      <c r="D3" s="134" t="s">
        <v>10826</v>
      </c>
      <c r="E3" s="132" t="s">
        <v>20646</v>
      </c>
      <c r="F3" s="132" t="s">
        <v>20677</v>
      </c>
      <c r="H3" s="137" t="s">
        <v>20708</v>
      </c>
    </row>
    <row r="4" spans="1:8" ht="18" thickBot="1">
      <c r="A4" s="131" t="s">
        <v>20275</v>
      </c>
      <c r="B4" s="132" t="s">
        <v>20282</v>
      </c>
      <c r="C4" s="132" t="s">
        <v>20283</v>
      </c>
      <c r="D4" s="133" t="s">
        <v>10826</v>
      </c>
      <c r="E4" s="132" t="s">
        <v>20646</v>
      </c>
      <c r="F4" s="132" t="s">
        <v>20677</v>
      </c>
    </row>
    <row r="5" spans="1:8" ht="18" thickBot="1">
      <c r="A5" s="131" t="s">
        <v>20275</v>
      </c>
      <c r="B5" s="132" t="s">
        <v>20284</v>
      </c>
      <c r="C5" s="132" t="s">
        <v>20285</v>
      </c>
      <c r="D5" s="133" t="s">
        <v>10826</v>
      </c>
      <c r="E5" s="132" t="s">
        <v>20646</v>
      </c>
      <c r="F5" s="132" t="s">
        <v>20677</v>
      </c>
    </row>
    <row r="6" spans="1:8" ht="18" thickBot="1">
      <c r="A6" s="131" t="s">
        <v>20275</v>
      </c>
      <c r="B6" s="132" t="s">
        <v>20286</v>
      </c>
      <c r="C6" s="132" t="s">
        <v>20287</v>
      </c>
      <c r="D6" s="133" t="s">
        <v>10826</v>
      </c>
      <c r="E6" s="132" t="s">
        <v>20646</v>
      </c>
      <c r="F6" s="132" t="s">
        <v>20677</v>
      </c>
    </row>
    <row r="7" spans="1:8" ht="18" thickBot="1">
      <c r="A7" s="131" t="s">
        <v>20288</v>
      </c>
      <c r="B7" s="132" t="s">
        <v>20289</v>
      </c>
      <c r="C7" s="132" t="s">
        <v>20290</v>
      </c>
      <c r="D7" s="133" t="s">
        <v>20709</v>
      </c>
      <c r="E7" s="132" t="s">
        <v>20647</v>
      </c>
      <c r="F7" s="132" t="s">
        <v>20340</v>
      </c>
    </row>
    <row r="8" spans="1:8" ht="18" thickBot="1">
      <c r="A8" s="131" t="s">
        <v>20288</v>
      </c>
      <c r="B8" s="132" t="s">
        <v>20289</v>
      </c>
      <c r="C8" s="132" t="s">
        <v>20290</v>
      </c>
      <c r="D8" s="133" t="s">
        <v>20709</v>
      </c>
      <c r="E8" s="132" t="s">
        <v>20647</v>
      </c>
      <c r="F8" s="132" t="s">
        <v>20340</v>
      </c>
    </row>
    <row r="9" spans="1:8" ht="18" thickBot="1">
      <c r="A9" s="131" t="s">
        <v>20288</v>
      </c>
      <c r="B9" s="132" t="s">
        <v>20292</v>
      </c>
      <c r="C9" s="132" t="s">
        <v>20293</v>
      </c>
      <c r="D9" s="133" t="s">
        <v>20709</v>
      </c>
      <c r="E9" s="132" t="s">
        <v>20647</v>
      </c>
      <c r="F9" s="132" t="s">
        <v>20340</v>
      </c>
    </row>
    <row r="10" spans="1:8" ht="18" thickBot="1">
      <c r="A10" s="131" t="s">
        <v>20288</v>
      </c>
      <c r="B10" s="132" t="s">
        <v>20294</v>
      </c>
      <c r="C10" s="132" t="s">
        <v>20295</v>
      </c>
      <c r="D10" s="133" t="s">
        <v>20709</v>
      </c>
      <c r="E10" s="132" t="s">
        <v>20647</v>
      </c>
      <c r="F10" s="132" t="s">
        <v>20340</v>
      </c>
    </row>
    <row r="11" spans="1:8" ht="18" thickBot="1">
      <c r="A11" s="131" t="s">
        <v>20288</v>
      </c>
      <c r="B11" s="132" t="s">
        <v>20297</v>
      </c>
      <c r="C11" s="132" t="s">
        <v>20298</v>
      </c>
      <c r="D11" s="133" t="s">
        <v>20710</v>
      </c>
      <c r="E11" s="132" t="s">
        <v>20313</v>
      </c>
      <c r="F11" s="132" t="s">
        <v>20313</v>
      </c>
    </row>
    <row r="12" spans="1:8" ht="18" thickBot="1">
      <c r="A12" s="131" t="s">
        <v>20288</v>
      </c>
      <c r="B12" s="132" t="s">
        <v>20300</v>
      </c>
      <c r="C12" s="132" t="s">
        <v>20301</v>
      </c>
      <c r="D12" s="133" t="s">
        <v>20711</v>
      </c>
      <c r="E12" s="132" t="s">
        <v>20326</v>
      </c>
      <c r="F12" s="132" t="s">
        <v>20304</v>
      </c>
    </row>
    <row r="13" spans="1:8" ht="18" thickBot="1">
      <c r="A13" s="131" t="s">
        <v>20288</v>
      </c>
      <c r="B13" s="132" t="s">
        <v>20302</v>
      </c>
      <c r="C13" s="132" t="s">
        <v>20303</v>
      </c>
      <c r="D13" s="133" t="s">
        <v>20712</v>
      </c>
      <c r="E13" s="132" t="s">
        <v>20648</v>
      </c>
      <c r="F13" s="132" t="s">
        <v>20713</v>
      </c>
    </row>
    <row r="14" spans="1:8" ht="18" thickBot="1">
      <c r="A14" s="131" t="s">
        <v>20288</v>
      </c>
      <c r="B14" s="132" t="s">
        <v>20305</v>
      </c>
      <c r="C14" s="132" t="s">
        <v>20306</v>
      </c>
      <c r="D14" s="133" t="s">
        <v>1499</v>
      </c>
      <c r="E14" s="132" t="s">
        <v>20649</v>
      </c>
      <c r="F14" s="132" t="s">
        <v>20649</v>
      </c>
    </row>
    <row r="15" spans="1:8" ht="18" thickBot="1">
      <c r="A15" s="131" t="s">
        <v>20288</v>
      </c>
      <c r="B15" s="132" t="s">
        <v>20307</v>
      </c>
      <c r="C15" s="132" t="s">
        <v>20308</v>
      </c>
      <c r="D15" s="133" t="s">
        <v>20710</v>
      </c>
      <c r="E15" s="132" t="s">
        <v>20313</v>
      </c>
      <c r="F15" s="132" t="s">
        <v>20313</v>
      </c>
    </row>
    <row r="16" spans="1:8" ht="18" thickBot="1">
      <c r="A16" s="131" t="s">
        <v>20288</v>
      </c>
      <c r="B16" s="132" t="s">
        <v>20309</v>
      </c>
      <c r="C16" s="132" t="s">
        <v>20310</v>
      </c>
      <c r="D16" s="133" t="s">
        <v>2520</v>
      </c>
      <c r="E16" s="132" t="s">
        <v>20649</v>
      </c>
      <c r="F16" s="132" t="s">
        <v>20649</v>
      </c>
    </row>
    <row r="17" spans="1:6" ht="18" thickBot="1">
      <c r="A17" s="131" t="s">
        <v>20288</v>
      </c>
      <c r="B17" s="132" t="s">
        <v>20311</v>
      </c>
      <c r="C17" s="132" t="s">
        <v>20312</v>
      </c>
      <c r="D17" s="133" t="s">
        <v>848</v>
      </c>
      <c r="E17" s="132" t="s">
        <v>20650</v>
      </c>
      <c r="F17" s="132" t="s">
        <v>20714</v>
      </c>
    </row>
    <row r="18" spans="1:6" ht="18" thickBot="1">
      <c r="A18" s="131" t="s">
        <v>20288</v>
      </c>
      <c r="B18" s="132" t="s">
        <v>20314</v>
      </c>
      <c r="C18" s="132" t="s">
        <v>20315</v>
      </c>
      <c r="D18" s="133" t="s">
        <v>20715</v>
      </c>
      <c r="E18" s="132" t="s">
        <v>20651</v>
      </c>
      <c r="F18" s="132" t="s">
        <v>20651</v>
      </c>
    </row>
    <row r="19" spans="1:6" ht="18" thickBot="1">
      <c r="A19" s="131" t="s">
        <v>20288</v>
      </c>
      <c r="B19" s="132" t="s">
        <v>20316</v>
      </c>
      <c r="C19" s="132" t="s">
        <v>20317</v>
      </c>
      <c r="D19" s="133" t="s">
        <v>20711</v>
      </c>
      <c r="E19" s="132" t="s">
        <v>20326</v>
      </c>
      <c r="F19" s="132" t="s">
        <v>20304</v>
      </c>
    </row>
    <row r="20" spans="1:6" ht="18" thickBot="1">
      <c r="A20" s="131" t="s">
        <v>20288</v>
      </c>
      <c r="B20" s="135" t="s">
        <v>20716</v>
      </c>
      <c r="C20" s="135" t="s">
        <v>20717</v>
      </c>
      <c r="D20" s="133" t="s">
        <v>20711</v>
      </c>
      <c r="E20" s="132" t="s">
        <v>20326</v>
      </c>
      <c r="F20" s="132" t="s">
        <v>20304</v>
      </c>
    </row>
    <row r="21" spans="1:6" ht="18" thickBot="1">
      <c r="A21" s="131" t="s">
        <v>20288</v>
      </c>
      <c r="B21" s="135" t="s">
        <v>20718</v>
      </c>
      <c r="C21" s="135" t="s">
        <v>20719</v>
      </c>
      <c r="D21" s="133" t="s">
        <v>20711</v>
      </c>
      <c r="E21" s="132" t="s">
        <v>20326</v>
      </c>
      <c r="F21" s="132" t="s">
        <v>20304</v>
      </c>
    </row>
    <row r="22" spans="1:6" ht="18" thickBot="1">
      <c r="A22" s="131" t="s">
        <v>20288</v>
      </c>
      <c r="B22" s="135" t="s">
        <v>20720</v>
      </c>
      <c r="C22" s="135" t="s">
        <v>20721</v>
      </c>
      <c r="D22" s="133" t="s">
        <v>20711</v>
      </c>
      <c r="E22" s="132" t="s">
        <v>20326</v>
      </c>
      <c r="F22" s="132" t="s">
        <v>20304</v>
      </c>
    </row>
    <row r="23" spans="1:6" ht="18" thickBot="1">
      <c r="A23" s="131" t="s">
        <v>20288</v>
      </c>
      <c r="B23" s="132" t="s">
        <v>20321</v>
      </c>
      <c r="C23" s="132" t="s">
        <v>20322</v>
      </c>
      <c r="D23" s="133" t="s">
        <v>889</v>
      </c>
      <c r="E23" s="132" t="s">
        <v>20329</v>
      </c>
      <c r="F23" s="132" t="s">
        <v>20326</v>
      </c>
    </row>
    <row r="24" spans="1:6" ht="18" thickBot="1">
      <c r="A24" s="131" t="s">
        <v>20288</v>
      </c>
      <c r="B24" s="132" t="s">
        <v>20324</v>
      </c>
      <c r="C24" s="132" t="s">
        <v>20325</v>
      </c>
      <c r="D24" s="133" t="s">
        <v>122</v>
      </c>
      <c r="E24" s="132" t="s">
        <v>20335</v>
      </c>
      <c r="F24" s="132" t="s">
        <v>20329</v>
      </c>
    </row>
    <row r="25" spans="1:6" ht="18" thickBot="1">
      <c r="A25" s="131" t="s">
        <v>20288</v>
      </c>
      <c r="B25" s="132" t="s">
        <v>20327</v>
      </c>
      <c r="C25" s="132" t="s">
        <v>20328</v>
      </c>
      <c r="D25" s="133" t="s">
        <v>241</v>
      </c>
      <c r="E25" s="132" t="s">
        <v>20653</v>
      </c>
      <c r="F25" s="132" t="s">
        <v>20653</v>
      </c>
    </row>
    <row r="26" spans="1:6" ht="18" thickBot="1">
      <c r="A26" s="131" t="s">
        <v>20288</v>
      </c>
      <c r="B26" s="132" t="s">
        <v>20331</v>
      </c>
      <c r="C26" s="132" t="s">
        <v>20332</v>
      </c>
      <c r="D26" s="133" t="s">
        <v>214</v>
      </c>
      <c r="E26" s="132" t="s">
        <v>20654</v>
      </c>
      <c r="F26" s="132" t="s">
        <v>20648</v>
      </c>
    </row>
    <row r="27" spans="1:6" ht="18" thickBot="1">
      <c r="A27" s="131" t="s">
        <v>20288</v>
      </c>
      <c r="B27" s="132" t="s">
        <v>20333</v>
      </c>
      <c r="C27" s="132" t="s">
        <v>20334</v>
      </c>
      <c r="D27" s="133" t="s">
        <v>226</v>
      </c>
      <c r="E27" s="132" t="s">
        <v>20299</v>
      </c>
      <c r="F27" s="132" t="s">
        <v>20335</v>
      </c>
    </row>
    <row r="28" spans="1:6" ht="18" thickBot="1">
      <c r="A28" s="131" t="s">
        <v>20288</v>
      </c>
      <c r="B28" s="132" t="s">
        <v>20336</v>
      </c>
      <c r="C28" s="132" t="s">
        <v>20337</v>
      </c>
      <c r="D28" s="133" t="s">
        <v>970</v>
      </c>
      <c r="E28" s="132" t="s">
        <v>20371</v>
      </c>
      <c r="F28" s="132" t="s">
        <v>20654</v>
      </c>
    </row>
    <row r="29" spans="1:6" ht="18" thickBot="1">
      <c r="A29" s="131" t="s">
        <v>20288</v>
      </c>
      <c r="B29" s="132" t="s">
        <v>20338</v>
      </c>
      <c r="C29" s="132" t="s">
        <v>20339</v>
      </c>
      <c r="D29" s="133" t="s">
        <v>990</v>
      </c>
      <c r="E29" s="132" t="s">
        <v>20340</v>
      </c>
      <c r="F29" s="132" t="s">
        <v>20371</v>
      </c>
    </row>
    <row r="30" spans="1:6" ht="18" thickBot="1">
      <c r="A30" s="131" t="s">
        <v>20288</v>
      </c>
      <c r="B30" s="132" t="s">
        <v>20342</v>
      </c>
      <c r="C30" s="132" t="s">
        <v>20343</v>
      </c>
      <c r="D30" s="133" t="s">
        <v>135</v>
      </c>
      <c r="E30" s="132" t="s">
        <v>20655</v>
      </c>
      <c r="F30" s="132" t="s">
        <v>20655</v>
      </c>
    </row>
    <row r="31" spans="1:6" ht="18" thickBot="1">
      <c r="A31" s="131" t="s">
        <v>20288</v>
      </c>
      <c r="B31" s="132" t="s">
        <v>20344</v>
      </c>
      <c r="C31" s="132" t="s">
        <v>20345</v>
      </c>
      <c r="D31" s="133" t="s">
        <v>1019</v>
      </c>
      <c r="E31" s="132" t="s">
        <v>20649</v>
      </c>
      <c r="F31" s="132" t="s">
        <v>20649</v>
      </c>
    </row>
    <row r="32" spans="1:6" ht="18" thickBot="1">
      <c r="A32" s="131" t="s">
        <v>20288</v>
      </c>
      <c r="B32" s="132" t="s">
        <v>20346</v>
      </c>
      <c r="C32" s="132" t="s">
        <v>20347</v>
      </c>
      <c r="D32" s="133" t="s">
        <v>1044</v>
      </c>
      <c r="E32" s="132" t="s">
        <v>20649</v>
      </c>
      <c r="F32" s="132" t="s">
        <v>20650</v>
      </c>
    </row>
    <row r="33" spans="1:6" ht="18" thickBot="1">
      <c r="A33" s="131" t="s">
        <v>20288</v>
      </c>
      <c r="B33" s="132" t="s">
        <v>20349</v>
      </c>
      <c r="C33" s="132" t="s">
        <v>20350</v>
      </c>
      <c r="D33" s="133" t="s">
        <v>20712</v>
      </c>
      <c r="E33" s="132" t="s">
        <v>20648</v>
      </c>
      <c r="F33" s="132" t="s">
        <v>20713</v>
      </c>
    </row>
    <row r="34" spans="1:6" ht="18" thickBot="1">
      <c r="A34" s="131" t="s">
        <v>20288</v>
      </c>
      <c r="B34" s="132" t="s">
        <v>20351</v>
      </c>
      <c r="C34" s="132" t="s">
        <v>20352</v>
      </c>
      <c r="D34" s="133" t="s">
        <v>20710</v>
      </c>
      <c r="E34" s="132" t="s">
        <v>20313</v>
      </c>
      <c r="F34" s="132" t="s">
        <v>20313</v>
      </c>
    </row>
    <row r="35" spans="1:6" ht="18" thickBot="1">
      <c r="A35" s="131" t="s">
        <v>20288</v>
      </c>
      <c r="B35" s="132" t="s">
        <v>20353</v>
      </c>
      <c r="C35" s="132" t="s">
        <v>20354</v>
      </c>
      <c r="D35" s="133" t="s">
        <v>20710</v>
      </c>
      <c r="E35" s="132" t="s">
        <v>20313</v>
      </c>
      <c r="F35" s="132" t="s">
        <v>20313</v>
      </c>
    </row>
    <row r="36" spans="1:6" ht="18" thickBot="1">
      <c r="A36" s="131" t="s">
        <v>20288</v>
      </c>
      <c r="B36" s="132" t="s">
        <v>20355</v>
      </c>
      <c r="C36" s="132" t="s">
        <v>20356</v>
      </c>
      <c r="D36" s="133" t="s">
        <v>20715</v>
      </c>
      <c r="E36" s="132" t="s">
        <v>20651</v>
      </c>
      <c r="F36" s="132" t="s">
        <v>20651</v>
      </c>
    </row>
    <row r="37" spans="1:6" ht="18" thickBot="1">
      <c r="A37" s="131" t="s">
        <v>20288</v>
      </c>
      <c r="B37" s="132" t="s">
        <v>20357</v>
      </c>
      <c r="C37" s="132" t="s">
        <v>20358</v>
      </c>
      <c r="D37" s="133" t="s">
        <v>3609</v>
      </c>
      <c r="E37" s="132" t="s">
        <v>20654</v>
      </c>
      <c r="F37" s="132" t="s">
        <v>20659</v>
      </c>
    </row>
    <row r="38" spans="1:6" ht="18" thickBot="1">
      <c r="A38" s="131" t="s">
        <v>20288</v>
      </c>
      <c r="B38" s="132" t="s">
        <v>20359</v>
      </c>
      <c r="C38" s="132" t="s">
        <v>20360</v>
      </c>
      <c r="D38" s="133" t="s">
        <v>1118</v>
      </c>
      <c r="E38" s="132" t="s">
        <v>20658</v>
      </c>
      <c r="F38" s="132" t="s">
        <v>20658</v>
      </c>
    </row>
    <row r="39" spans="1:6" ht="18" thickBot="1">
      <c r="A39" s="131" t="s">
        <v>20288</v>
      </c>
      <c r="B39" s="132" t="s">
        <v>20361</v>
      </c>
      <c r="C39" s="132" t="s">
        <v>20362</v>
      </c>
      <c r="D39" s="133" t="s">
        <v>2750</v>
      </c>
      <c r="E39" s="132" t="s">
        <v>20654</v>
      </c>
      <c r="F39" s="132" t="s">
        <v>20648</v>
      </c>
    </row>
    <row r="40" spans="1:6" ht="18" thickBot="1">
      <c r="A40" s="131" t="s">
        <v>20288</v>
      </c>
      <c r="B40" s="132" t="s">
        <v>20363</v>
      </c>
      <c r="C40" s="132" t="s">
        <v>20364</v>
      </c>
      <c r="D40" s="133" t="s">
        <v>20710</v>
      </c>
      <c r="E40" s="132" t="s">
        <v>20313</v>
      </c>
      <c r="F40" s="132" t="s">
        <v>20313</v>
      </c>
    </row>
    <row r="41" spans="1:6" ht="18" thickBot="1">
      <c r="A41" s="131" t="s">
        <v>20288</v>
      </c>
      <c r="B41" s="132" t="s">
        <v>20365</v>
      </c>
      <c r="C41" s="132" t="s">
        <v>20366</v>
      </c>
      <c r="D41" s="133" t="s">
        <v>1129</v>
      </c>
      <c r="E41" s="132" t="s">
        <v>20655</v>
      </c>
      <c r="F41" s="132" t="s">
        <v>20655</v>
      </c>
    </row>
    <row r="42" spans="1:6" ht="18" thickBot="1">
      <c r="A42" s="131" t="s">
        <v>20288</v>
      </c>
      <c r="B42" s="132" t="s">
        <v>20367</v>
      </c>
      <c r="C42" s="132" t="s">
        <v>20368</v>
      </c>
      <c r="D42" s="133" t="s">
        <v>20712</v>
      </c>
      <c r="E42" s="132" t="s">
        <v>20648</v>
      </c>
      <c r="F42" s="132" t="s">
        <v>20713</v>
      </c>
    </row>
    <row r="43" spans="1:6" ht="18" thickBot="1">
      <c r="A43" s="131" t="s">
        <v>20288</v>
      </c>
      <c r="B43" s="132" t="s">
        <v>20369</v>
      </c>
      <c r="C43" s="132" t="s">
        <v>20370</v>
      </c>
      <c r="D43" s="133" t="s">
        <v>1148</v>
      </c>
      <c r="E43" s="132" t="s">
        <v>20659</v>
      </c>
      <c r="F43" s="132" t="s">
        <v>20647</v>
      </c>
    </row>
    <row r="44" spans="1:6" ht="18" thickBot="1">
      <c r="A44" s="131" t="s">
        <v>20288</v>
      </c>
      <c r="B44" s="132" t="s">
        <v>20372</v>
      </c>
      <c r="C44" s="132" t="s">
        <v>20373</v>
      </c>
      <c r="D44" s="133" t="s">
        <v>170</v>
      </c>
      <c r="E44" s="132" t="s">
        <v>20659</v>
      </c>
      <c r="F44" s="132" t="s">
        <v>20647</v>
      </c>
    </row>
    <row r="45" spans="1:6" ht="18" thickBot="1">
      <c r="A45" s="131" t="s">
        <v>20288</v>
      </c>
      <c r="B45" s="132" t="s">
        <v>20374</v>
      </c>
      <c r="C45" s="132" t="s">
        <v>20375</v>
      </c>
      <c r="D45" s="133" t="s">
        <v>1159</v>
      </c>
      <c r="E45" s="132" t="s">
        <v>20651</v>
      </c>
      <c r="F45" s="132" t="s">
        <v>20722</v>
      </c>
    </row>
    <row r="46" spans="1:6" ht="18" thickBot="1">
      <c r="A46" s="131" t="s">
        <v>20288</v>
      </c>
      <c r="B46" s="132" t="s">
        <v>20376</v>
      </c>
      <c r="C46" s="135" t="s">
        <v>20723</v>
      </c>
      <c r="D46" s="133" t="s">
        <v>1178</v>
      </c>
      <c r="E46" s="132" t="s">
        <v>20291</v>
      </c>
      <c r="F46" s="132" t="s">
        <v>20291</v>
      </c>
    </row>
    <row r="47" spans="1:6" ht="18" thickBot="1">
      <c r="A47" s="131" t="s">
        <v>20288</v>
      </c>
      <c r="B47" s="132" t="s">
        <v>20378</v>
      </c>
      <c r="C47" s="135" t="s">
        <v>20723</v>
      </c>
      <c r="D47" s="133" t="s">
        <v>1178</v>
      </c>
      <c r="E47" s="132" t="s">
        <v>20291</v>
      </c>
      <c r="F47" s="132" t="s">
        <v>20291</v>
      </c>
    </row>
    <row r="48" spans="1:6" ht="18" thickBot="1">
      <c r="A48" s="131" t="s">
        <v>20275</v>
      </c>
      <c r="B48" s="132" t="s">
        <v>20379</v>
      </c>
      <c r="C48" s="132" t="s">
        <v>20380</v>
      </c>
      <c r="D48" s="133" t="s">
        <v>10817</v>
      </c>
      <c r="E48" s="132" t="s">
        <v>20450</v>
      </c>
      <c r="F48" s="132" t="s">
        <v>20461</v>
      </c>
    </row>
    <row r="49" spans="1:6" ht="18" thickBot="1">
      <c r="A49" s="131" t="s">
        <v>20275</v>
      </c>
      <c r="B49" s="132" t="s">
        <v>20381</v>
      </c>
      <c r="C49" s="132" t="s">
        <v>20382</v>
      </c>
      <c r="D49" s="133" t="s">
        <v>10817</v>
      </c>
      <c r="E49" s="132" t="s">
        <v>20450</v>
      </c>
      <c r="F49" s="132" t="s">
        <v>20461</v>
      </c>
    </row>
    <row r="50" spans="1:6" ht="18" thickBot="1">
      <c r="A50" s="131" t="s">
        <v>20275</v>
      </c>
      <c r="B50" s="132" t="s">
        <v>20383</v>
      </c>
      <c r="C50" s="132" t="s">
        <v>20384</v>
      </c>
      <c r="D50" s="134" t="s">
        <v>10817</v>
      </c>
      <c r="E50" s="132" t="s">
        <v>20450</v>
      </c>
      <c r="F50" s="132" t="s">
        <v>20461</v>
      </c>
    </row>
    <row r="51" spans="1:6" ht="18" thickBot="1">
      <c r="A51" s="131" t="s">
        <v>20275</v>
      </c>
      <c r="B51" s="132" t="s">
        <v>20385</v>
      </c>
      <c r="C51" s="132" t="s">
        <v>20386</v>
      </c>
      <c r="D51" s="133" t="s">
        <v>10817</v>
      </c>
      <c r="E51" s="132" t="s">
        <v>20450</v>
      </c>
      <c r="F51" s="132" t="s">
        <v>20461</v>
      </c>
    </row>
    <row r="52" spans="1:6" ht="18" thickBot="1">
      <c r="A52" s="131" t="s">
        <v>20275</v>
      </c>
      <c r="B52" s="132" t="s">
        <v>20387</v>
      </c>
      <c r="C52" s="132" t="s">
        <v>20388</v>
      </c>
      <c r="D52" s="133" t="s">
        <v>10817</v>
      </c>
      <c r="E52" s="132" t="s">
        <v>20450</v>
      </c>
      <c r="F52" s="132" t="s">
        <v>20461</v>
      </c>
    </row>
    <row r="53" spans="1:6" ht="18" thickBot="1">
      <c r="A53" s="131" t="s">
        <v>20275</v>
      </c>
      <c r="B53" s="132" t="s">
        <v>20389</v>
      </c>
      <c r="C53" s="132" t="s">
        <v>20390</v>
      </c>
      <c r="D53" s="133" t="s">
        <v>10817</v>
      </c>
      <c r="E53" s="132" t="s">
        <v>20450</v>
      </c>
      <c r="F53" s="132" t="s">
        <v>20461</v>
      </c>
    </row>
    <row r="54" spans="1:6" ht="18" thickBot="1">
      <c r="A54" s="131" t="s">
        <v>20275</v>
      </c>
      <c r="B54" s="132" t="s">
        <v>20391</v>
      </c>
      <c r="C54" s="132" t="s">
        <v>20392</v>
      </c>
      <c r="D54" s="133" t="s">
        <v>10817</v>
      </c>
      <c r="E54" s="132" t="s">
        <v>20450</v>
      </c>
      <c r="F54" s="132" t="s">
        <v>20461</v>
      </c>
    </row>
    <row r="55" spans="1:6" ht="18" thickBot="1">
      <c r="A55" s="131" t="s">
        <v>20275</v>
      </c>
      <c r="B55" s="132" t="s">
        <v>20393</v>
      </c>
      <c r="C55" s="132" t="s">
        <v>20394</v>
      </c>
      <c r="D55" s="133" t="s">
        <v>10817</v>
      </c>
      <c r="E55" s="132" t="s">
        <v>20450</v>
      </c>
      <c r="F55" s="132" t="s">
        <v>20461</v>
      </c>
    </row>
    <row r="56" spans="1:6" ht="18" thickBot="1">
      <c r="A56" s="131" t="s">
        <v>20275</v>
      </c>
      <c r="B56" s="132" t="s">
        <v>20393</v>
      </c>
      <c r="C56" s="132" t="s">
        <v>20394</v>
      </c>
      <c r="D56" s="133" t="s">
        <v>10817</v>
      </c>
      <c r="E56" s="132" t="s">
        <v>20450</v>
      </c>
      <c r="F56" s="132" t="s">
        <v>20461</v>
      </c>
    </row>
    <row r="57" spans="1:6" ht="18" thickBot="1">
      <c r="A57" s="131" t="s">
        <v>20275</v>
      </c>
      <c r="B57" s="132" t="s">
        <v>20395</v>
      </c>
      <c r="C57" s="132" t="s">
        <v>20396</v>
      </c>
      <c r="D57" s="133" t="s">
        <v>10817</v>
      </c>
      <c r="E57" s="132" t="s">
        <v>20450</v>
      </c>
      <c r="F57" s="132" t="s">
        <v>20461</v>
      </c>
    </row>
    <row r="58" spans="1:6" ht="18" thickBot="1">
      <c r="A58" s="131" t="s">
        <v>20275</v>
      </c>
      <c r="B58" s="132" t="s">
        <v>20397</v>
      </c>
      <c r="C58" s="132" t="s">
        <v>20398</v>
      </c>
      <c r="D58" s="133" t="s">
        <v>10817</v>
      </c>
      <c r="E58" s="132" t="s">
        <v>20450</v>
      </c>
      <c r="F58" s="132" t="s">
        <v>20461</v>
      </c>
    </row>
    <row r="59" spans="1:6" ht="18" thickBot="1">
      <c r="A59" s="131" t="s">
        <v>20275</v>
      </c>
      <c r="B59" s="132" t="s">
        <v>20400</v>
      </c>
      <c r="C59" s="132" t="s">
        <v>20401</v>
      </c>
      <c r="D59" s="134" t="s">
        <v>10817</v>
      </c>
      <c r="E59" s="132" t="s">
        <v>20450</v>
      </c>
      <c r="F59" s="132" t="s">
        <v>20461</v>
      </c>
    </row>
    <row r="60" spans="1:6" ht="18" thickBot="1">
      <c r="A60" s="131" t="s">
        <v>20275</v>
      </c>
      <c r="B60" s="132" t="s">
        <v>20402</v>
      </c>
      <c r="C60" s="132" t="s">
        <v>20403</v>
      </c>
      <c r="D60" s="133" t="s">
        <v>10811</v>
      </c>
      <c r="E60" s="132" t="s">
        <v>20461</v>
      </c>
      <c r="F60" s="132" t="s">
        <v>20668</v>
      </c>
    </row>
    <row r="61" spans="1:6" ht="18" thickBot="1">
      <c r="A61" s="131" t="s">
        <v>20275</v>
      </c>
      <c r="B61" s="132" t="s">
        <v>20404</v>
      </c>
      <c r="C61" s="132" t="s">
        <v>20405</v>
      </c>
      <c r="D61" s="133" t="s">
        <v>10811</v>
      </c>
      <c r="E61" s="132" t="s">
        <v>20461</v>
      </c>
      <c r="F61" s="132" t="s">
        <v>20668</v>
      </c>
    </row>
    <row r="62" spans="1:6" ht="18" thickBot="1">
      <c r="A62" s="131" t="s">
        <v>20275</v>
      </c>
      <c r="B62" s="132" t="s">
        <v>20406</v>
      </c>
      <c r="C62" s="132" t="s">
        <v>20407</v>
      </c>
      <c r="D62" s="133" t="s">
        <v>10811</v>
      </c>
      <c r="E62" s="132" t="s">
        <v>20461</v>
      </c>
      <c r="F62" s="132" t="s">
        <v>20668</v>
      </c>
    </row>
    <row r="63" spans="1:6" ht="18" thickBot="1">
      <c r="A63" s="131" t="s">
        <v>20275</v>
      </c>
      <c r="B63" s="132" t="s">
        <v>20408</v>
      </c>
      <c r="C63" s="132" t="s">
        <v>20409</v>
      </c>
      <c r="D63" s="134" t="s">
        <v>10811</v>
      </c>
      <c r="E63" s="132" t="s">
        <v>20461</v>
      </c>
      <c r="F63" s="132" t="s">
        <v>20668</v>
      </c>
    </row>
    <row r="64" spans="1:6" ht="18" thickBot="1">
      <c r="A64" s="131" t="s">
        <v>20275</v>
      </c>
      <c r="B64" s="132" t="s">
        <v>20410</v>
      </c>
      <c r="C64" s="132" t="s">
        <v>20411</v>
      </c>
      <c r="D64" s="133" t="s">
        <v>10811</v>
      </c>
      <c r="E64" s="132" t="s">
        <v>20461</v>
      </c>
      <c r="F64" s="132" t="s">
        <v>20668</v>
      </c>
    </row>
    <row r="65" spans="1:6" ht="18" thickBot="1">
      <c r="A65" s="131" t="s">
        <v>20275</v>
      </c>
      <c r="B65" s="132" t="s">
        <v>20412</v>
      </c>
      <c r="C65" s="132" t="s">
        <v>20413</v>
      </c>
      <c r="D65" s="134" t="s">
        <v>10811</v>
      </c>
      <c r="E65" s="132" t="s">
        <v>20461</v>
      </c>
      <c r="F65" s="132" t="s">
        <v>20668</v>
      </c>
    </row>
    <row r="66" spans="1:6" ht="18" thickBot="1">
      <c r="A66" s="131" t="s">
        <v>20275</v>
      </c>
      <c r="B66" s="132" t="s">
        <v>20414</v>
      </c>
      <c r="C66" s="132" t="s">
        <v>20415</v>
      </c>
      <c r="D66" s="134" t="s">
        <v>10811</v>
      </c>
      <c r="E66" s="132" t="s">
        <v>20461</v>
      </c>
      <c r="F66" s="132" t="s">
        <v>20668</v>
      </c>
    </row>
    <row r="67" spans="1:6" ht="18" thickBot="1">
      <c r="A67" s="131" t="s">
        <v>20275</v>
      </c>
      <c r="B67" s="132" t="s">
        <v>20416</v>
      </c>
      <c r="C67" s="132" t="s">
        <v>20417</v>
      </c>
      <c r="D67" s="133" t="s">
        <v>10811</v>
      </c>
      <c r="E67" s="132" t="s">
        <v>20461</v>
      </c>
      <c r="F67" s="132" t="s">
        <v>20668</v>
      </c>
    </row>
    <row r="68" spans="1:6" ht="18" thickBot="1">
      <c r="A68" s="131" t="s">
        <v>20275</v>
      </c>
      <c r="B68" s="132" t="s">
        <v>20418</v>
      </c>
      <c r="C68" s="132" t="s">
        <v>20419</v>
      </c>
      <c r="D68" s="133" t="s">
        <v>10811</v>
      </c>
      <c r="E68" s="132" t="s">
        <v>20461</v>
      </c>
      <c r="F68" s="132" t="s">
        <v>20668</v>
      </c>
    </row>
    <row r="69" spans="1:6" ht="18" thickBot="1">
      <c r="A69" s="131" t="s">
        <v>20275</v>
      </c>
      <c r="B69" s="132" t="s">
        <v>20418</v>
      </c>
      <c r="C69" s="132" t="s">
        <v>20419</v>
      </c>
      <c r="D69" s="133" t="s">
        <v>10811</v>
      </c>
      <c r="E69" s="132" t="s">
        <v>20461</v>
      </c>
      <c r="F69" s="132" t="s">
        <v>20668</v>
      </c>
    </row>
    <row r="70" spans="1:6" ht="18" thickBot="1">
      <c r="A70" s="131" t="s">
        <v>20275</v>
      </c>
      <c r="B70" s="132" t="s">
        <v>20421</v>
      </c>
      <c r="C70" s="132" t="s">
        <v>20422</v>
      </c>
      <c r="D70" s="133" t="s">
        <v>20724</v>
      </c>
      <c r="E70" s="132" t="s">
        <v>20278</v>
      </c>
      <c r="F70" s="132" t="s">
        <v>20278</v>
      </c>
    </row>
    <row r="71" spans="1:6" ht="18" thickBot="1">
      <c r="A71" s="131" t="s">
        <v>20275</v>
      </c>
      <c r="B71" s="132" t="s">
        <v>20423</v>
      </c>
      <c r="C71" s="132" t="s">
        <v>20424</v>
      </c>
      <c r="D71" s="133" t="s">
        <v>20725</v>
      </c>
      <c r="E71" s="132" t="s">
        <v>20461</v>
      </c>
      <c r="F71" s="132" t="s">
        <v>20668</v>
      </c>
    </row>
    <row r="72" spans="1:6" ht="18" thickBot="1">
      <c r="A72" s="131" t="s">
        <v>20275</v>
      </c>
      <c r="B72" s="132" t="s">
        <v>20425</v>
      </c>
      <c r="C72" s="132" t="s">
        <v>20426</v>
      </c>
      <c r="D72" s="133" t="s">
        <v>20725</v>
      </c>
      <c r="E72" s="132" t="s">
        <v>20461</v>
      </c>
      <c r="F72" s="132" t="s">
        <v>20668</v>
      </c>
    </row>
    <row r="73" spans="1:6" ht="18" thickBot="1">
      <c r="A73" s="131" t="s">
        <v>20275</v>
      </c>
      <c r="B73" s="132" t="s">
        <v>20427</v>
      </c>
      <c r="C73" s="132" t="s">
        <v>20428</v>
      </c>
      <c r="D73" s="133" t="s">
        <v>20724</v>
      </c>
      <c r="E73" s="132" t="s">
        <v>20278</v>
      </c>
      <c r="F73" s="132" t="s">
        <v>20278</v>
      </c>
    </row>
    <row r="74" spans="1:6" ht="18" thickBot="1">
      <c r="A74" s="131" t="s">
        <v>20275</v>
      </c>
      <c r="B74" s="132" t="s">
        <v>20429</v>
      </c>
      <c r="C74" s="132" t="s">
        <v>20430</v>
      </c>
      <c r="D74" s="133" t="s">
        <v>20724</v>
      </c>
      <c r="E74" s="132" t="s">
        <v>20278</v>
      </c>
      <c r="F74" s="132" t="s">
        <v>20278</v>
      </c>
    </row>
    <row r="75" spans="1:6" ht="18" thickBot="1">
      <c r="A75" s="131" t="s">
        <v>20275</v>
      </c>
      <c r="B75" s="132" t="s">
        <v>20431</v>
      </c>
      <c r="C75" s="132" t="s">
        <v>20432</v>
      </c>
      <c r="D75" s="133" t="s">
        <v>20726</v>
      </c>
      <c r="E75" s="132" t="s">
        <v>20666</v>
      </c>
      <c r="F75" s="132" t="s">
        <v>20727</v>
      </c>
    </row>
    <row r="76" spans="1:6" ht="18" thickBot="1">
      <c r="A76" s="131" t="s">
        <v>20275</v>
      </c>
      <c r="B76" s="132" t="s">
        <v>20434</v>
      </c>
      <c r="C76" s="132" t="s">
        <v>20435</v>
      </c>
      <c r="D76" s="133" t="s">
        <v>20728</v>
      </c>
      <c r="E76" s="132" t="s">
        <v>20667</v>
      </c>
      <c r="F76" s="132" t="s">
        <v>20666</v>
      </c>
    </row>
    <row r="77" spans="1:6" ht="18" thickBot="1">
      <c r="A77" s="131" t="s">
        <v>20275</v>
      </c>
      <c r="B77" s="132" t="s">
        <v>20436</v>
      </c>
      <c r="C77" s="132" t="s">
        <v>20437</v>
      </c>
      <c r="D77" s="133" t="s">
        <v>20726</v>
      </c>
      <c r="E77" s="132" t="s">
        <v>20666</v>
      </c>
      <c r="F77" s="132" t="s">
        <v>20727</v>
      </c>
    </row>
    <row r="78" spans="1:6" ht="18" thickBot="1">
      <c r="A78" s="131" t="s">
        <v>20275</v>
      </c>
      <c r="B78" s="132" t="s">
        <v>20438</v>
      </c>
      <c r="C78" s="132" t="s">
        <v>20439</v>
      </c>
      <c r="D78" s="133" t="s">
        <v>20729</v>
      </c>
      <c r="E78" s="132" t="s">
        <v>20666</v>
      </c>
      <c r="F78" s="132" t="s">
        <v>20727</v>
      </c>
    </row>
    <row r="79" spans="1:6" ht="18" thickBot="1">
      <c r="A79" s="131" t="s">
        <v>20275</v>
      </c>
      <c r="B79" s="132" t="s">
        <v>20440</v>
      </c>
      <c r="C79" s="132" t="s">
        <v>20441</v>
      </c>
      <c r="D79" s="133" t="s">
        <v>20729</v>
      </c>
      <c r="E79" s="132" t="s">
        <v>20666</v>
      </c>
      <c r="F79" s="132" t="s">
        <v>20727</v>
      </c>
    </row>
    <row r="80" spans="1:6" ht="18" thickBot="1">
      <c r="A80" s="131" t="s">
        <v>20275</v>
      </c>
      <c r="B80" s="132" t="s">
        <v>20442</v>
      </c>
      <c r="C80" s="132" t="s">
        <v>20443</v>
      </c>
      <c r="D80" s="133" t="s">
        <v>20728</v>
      </c>
      <c r="E80" s="132" t="s">
        <v>20667</v>
      </c>
      <c r="F80" s="132" t="s">
        <v>20666</v>
      </c>
    </row>
    <row r="81" spans="1:6" ht="18" thickBot="1">
      <c r="A81" s="131" t="s">
        <v>20275</v>
      </c>
      <c r="B81" s="132" t="s">
        <v>20444</v>
      </c>
      <c r="C81" s="132" t="s">
        <v>20445</v>
      </c>
      <c r="D81" s="133" t="s">
        <v>20728</v>
      </c>
      <c r="E81" s="132" t="s">
        <v>20667</v>
      </c>
      <c r="F81" s="132" t="s">
        <v>20666</v>
      </c>
    </row>
    <row r="82" spans="1:6" ht="18" thickBot="1">
      <c r="A82" s="131" t="s">
        <v>20275</v>
      </c>
      <c r="B82" s="132" t="s">
        <v>20446</v>
      </c>
      <c r="C82" s="132" t="s">
        <v>20447</v>
      </c>
      <c r="D82" s="133" t="s">
        <v>20728</v>
      </c>
      <c r="E82" s="132" t="s">
        <v>20667</v>
      </c>
      <c r="F82" s="132" t="s">
        <v>20666</v>
      </c>
    </row>
    <row r="83" spans="1:6" ht="18" thickBot="1">
      <c r="A83" s="131" t="s">
        <v>20275</v>
      </c>
      <c r="B83" s="132" t="s">
        <v>20448</v>
      </c>
      <c r="C83" s="132" t="s">
        <v>20449</v>
      </c>
      <c r="D83" s="133" t="s">
        <v>20730</v>
      </c>
      <c r="E83" s="132" t="s">
        <v>20433</v>
      </c>
      <c r="F83" s="132" t="s">
        <v>20450</v>
      </c>
    </row>
    <row r="84" spans="1:6" ht="18" thickBot="1">
      <c r="A84" s="131" t="s">
        <v>20275</v>
      </c>
      <c r="B84" s="132" t="s">
        <v>20451</v>
      </c>
      <c r="C84" s="132" t="s">
        <v>20452</v>
      </c>
      <c r="D84" s="133" t="s">
        <v>20730</v>
      </c>
      <c r="E84" s="132" t="s">
        <v>20433</v>
      </c>
      <c r="F84" s="132" t="s">
        <v>20450</v>
      </c>
    </row>
    <row r="85" spans="1:6" ht="18" thickBot="1">
      <c r="A85" s="131" t="s">
        <v>20275</v>
      </c>
      <c r="B85" s="132" t="s">
        <v>20453</v>
      </c>
      <c r="C85" s="132" t="s">
        <v>20454</v>
      </c>
      <c r="D85" s="133" t="s">
        <v>20731</v>
      </c>
      <c r="E85" s="132" t="s">
        <v>20668</v>
      </c>
      <c r="F85" s="132" t="s">
        <v>20676</v>
      </c>
    </row>
    <row r="86" spans="1:6" ht="18" thickBot="1">
      <c r="A86" s="131" t="s">
        <v>20275</v>
      </c>
      <c r="B86" s="132" t="s">
        <v>20455</v>
      </c>
      <c r="C86" s="132" t="s">
        <v>20456</v>
      </c>
      <c r="D86" s="133" t="s">
        <v>20731</v>
      </c>
      <c r="E86" s="132" t="s">
        <v>20668</v>
      </c>
      <c r="F86" s="132" t="s">
        <v>20676</v>
      </c>
    </row>
    <row r="87" spans="1:6" ht="18" thickBot="1">
      <c r="A87" s="131" t="s">
        <v>20275</v>
      </c>
      <c r="B87" s="132" t="s">
        <v>20457</v>
      </c>
      <c r="C87" s="132" t="s">
        <v>20458</v>
      </c>
      <c r="D87" s="133" t="s">
        <v>20730</v>
      </c>
      <c r="E87" s="132" t="s">
        <v>20433</v>
      </c>
      <c r="F87" s="132" t="s">
        <v>20450</v>
      </c>
    </row>
    <row r="88" spans="1:6" ht="18" thickBot="1">
      <c r="A88" s="131" t="s">
        <v>20275</v>
      </c>
      <c r="B88" s="132" t="s">
        <v>20459</v>
      </c>
      <c r="C88" s="132" t="s">
        <v>20460</v>
      </c>
      <c r="D88" s="133" t="s">
        <v>20732</v>
      </c>
      <c r="E88" s="132" t="s">
        <v>20669</v>
      </c>
      <c r="F88" s="132" t="s">
        <v>20733</v>
      </c>
    </row>
    <row r="89" spans="1:6" ht="18" thickBot="1">
      <c r="A89" s="131" t="s">
        <v>20275</v>
      </c>
      <c r="B89" s="132" t="s">
        <v>20462</v>
      </c>
      <c r="C89" s="132" t="s">
        <v>20463</v>
      </c>
      <c r="D89" s="133" t="s">
        <v>20734</v>
      </c>
      <c r="E89" s="132" t="s">
        <v>20450</v>
      </c>
      <c r="F89" s="132" t="s">
        <v>20461</v>
      </c>
    </row>
    <row r="90" spans="1:6" ht="18" thickBot="1">
      <c r="A90" s="131" t="s">
        <v>20275</v>
      </c>
      <c r="B90" s="132" t="s">
        <v>20464</v>
      </c>
      <c r="C90" s="132" t="s">
        <v>20465</v>
      </c>
      <c r="D90" s="133" t="s">
        <v>20734</v>
      </c>
      <c r="E90" s="132" t="s">
        <v>20450</v>
      </c>
      <c r="F90" s="132" t="s">
        <v>20461</v>
      </c>
    </row>
    <row r="91" spans="1:6" ht="18" thickBot="1">
      <c r="A91" s="131" t="s">
        <v>20275</v>
      </c>
      <c r="B91" s="132" t="s">
        <v>20466</v>
      </c>
      <c r="C91" s="132" t="s">
        <v>20467</v>
      </c>
      <c r="D91" s="133" t="s">
        <v>20735</v>
      </c>
      <c r="E91" s="132" t="s">
        <v>20450</v>
      </c>
      <c r="F91" s="132" t="s">
        <v>20461</v>
      </c>
    </row>
    <row r="92" spans="1:6" ht="18" thickBot="1">
      <c r="A92" s="131" t="s">
        <v>20275</v>
      </c>
      <c r="B92" s="132" t="s">
        <v>20468</v>
      </c>
      <c r="C92" s="132" t="s">
        <v>20469</v>
      </c>
      <c r="D92" s="133" t="s">
        <v>20736</v>
      </c>
      <c r="E92" s="132" t="s">
        <v>20450</v>
      </c>
      <c r="F92" s="132" t="s">
        <v>20646</v>
      </c>
    </row>
    <row r="93" spans="1:6" ht="18" thickBot="1">
      <c r="A93" s="131" t="s">
        <v>20275</v>
      </c>
      <c r="B93" s="132" t="s">
        <v>20470</v>
      </c>
      <c r="C93" s="132" t="s">
        <v>20471</v>
      </c>
      <c r="D93" s="133" t="s">
        <v>20734</v>
      </c>
      <c r="E93" s="132" t="s">
        <v>20450</v>
      </c>
      <c r="F93" s="132" t="s">
        <v>20461</v>
      </c>
    </row>
    <row r="94" spans="1:6" ht="18" thickBot="1">
      <c r="A94" s="131" t="s">
        <v>20275</v>
      </c>
      <c r="B94" s="132" t="s">
        <v>20472</v>
      </c>
      <c r="C94" s="132" t="s">
        <v>20473</v>
      </c>
      <c r="D94" s="133" t="s">
        <v>20735</v>
      </c>
      <c r="E94" s="132" t="s">
        <v>20450</v>
      </c>
      <c r="F94" s="132" t="s">
        <v>20461</v>
      </c>
    </row>
    <row r="95" spans="1:6" ht="18" thickBot="1">
      <c r="A95" s="131" t="s">
        <v>20275</v>
      </c>
      <c r="B95" s="132" t="s">
        <v>20474</v>
      </c>
      <c r="C95" s="132" t="s">
        <v>20475</v>
      </c>
      <c r="D95" s="133" t="s">
        <v>20736</v>
      </c>
      <c r="E95" s="132" t="s">
        <v>20450</v>
      </c>
      <c r="F95" s="132" t="s">
        <v>20646</v>
      </c>
    </row>
    <row r="96" spans="1:6" ht="18" thickBot="1">
      <c r="A96" s="131" t="s">
        <v>20275</v>
      </c>
      <c r="B96" s="132" t="s">
        <v>20476</v>
      </c>
      <c r="C96" s="132" t="s">
        <v>20477</v>
      </c>
      <c r="D96" s="133" t="s">
        <v>20732</v>
      </c>
      <c r="E96" s="132" t="s">
        <v>20669</v>
      </c>
      <c r="F96" s="132" t="s">
        <v>20733</v>
      </c>
    </row>
    <row r="97" spans="1:6" ht="18" thickBot="1">
      <c r="A97" s="131" t="s">
        <v>20275</v>
      </c>
      <c r="B97" s="132" t="s">
        <v>20478</v>
      </c>
      <c r="C97" s="132" t="s">
        <v>20479</v>
      </c>
      <c r="D97" s="133" t="s">
        <v>20732</v>
      </c>
      <c r="E97" s="132" t="s">
        <v>20669</v>
      </c>
      <c r="F97" s="132" t="s">
        <v>20733</v>
      </c>
    </row>
    <row r="98" spans="1:6" ht="18" thickBot="1">
      <c r="A98" s="131" t="s">
        <v>20275</v>
      </c>
      <c r="B98" s="132" t="s">
        <v>20480</v>
      </c>
      <c r="C98" s="132" t="s">
        <v>20481</v>
      </c>
      <c r="D98" s="133" t="s">
        <v>20736</v>
      </c>
      <c r="E98" s="132" t="s">
        <v>20450</v>
      </c>
      <c r="F98" s="132" t="s">
        <v>20646</v>
      </c>
    </row>
    <row r="99" spans="1:6" ht="18" thickBot="1">
      <c r="A99" s="131" t="s">
        <v>20275</v>
      </c>
      <c r="B99" s="132" t="s">
        <v>20482</v>
      </c>
      <c r="C99" s="132" t="s">
        <v>20483</v>
      </c>
      <c r="D99" s="133" t="s">
        <v>20735</v>
      </c>
      <c r="E99" s="132" t="s">
        <v>20450</v>
      </c>
      <c r="F99" s="132" t="s">
        <v>20461</v>
      </c>
    </row>
    <row r="100" spans="1:6" ht="18" thickBot="1">
      <c r="A100" s="131" t="s">
        <v>20275</v>
      </c>
      <c r="B100" s="132" t="s">
        <v>20484</v>
      </c>
      <c r="C100" s="132" t="s">
        <v>20485</v>
      </c>
      <c r="D100" s="133" t="s">
        <v>20735</v>
      </c>
      <c r="E100" s="132" t="s">
        <v>20450</v>
      </c>
      <c r="F100" s="132" t="s">
        <v>20461</v>
      </c>
    </row>
    <row r="101" spans="1:6" ht="18" thickBot="1">
      <c r="A101" s="131" t="s">
        <v>20275</v>
      </c>
      <c r="B101" s="132" t="s">
        <v>20486</v>
      </c>
      <c r="C101" s="132" t="s">
        <v>20487</v>
      </c>
      <c r="D101" s="133" t="s">
        <v>20736</v>
      </c>
      <c r="E101" s="132" t="s">
        <v>20450</v>
      </c>
      <c r="F101" s="132" t="s">
        <v>20646</v>
      </c>
    </row>
    <row r="102" spans="1:6" ht="18" thickBot="1">
      <c r="A102" s="131" t="s">
        <v>20275</v>
      </c>
      <c r="B102" s="132" t="s">
        <v>20488</v>
      </c>
      <c r="C102" s="132" t="s">
        <v>20489</v>
      </c>
      <c r="D102" s="133" t="s">
        <v>20736</v>
      </c>
      <c r="E102" s="132" t="s">
        <v>20450</v>
      </c>
      <c r="F102" s="132" t="s">
        <v>20646</v>
      </c>
    </row>
    <row r="103" spans="1:6" ht="18" thickBot="1">
      <c r="A103" s="131" t="s">
        <v>20275</v>
      </c>
      <c r="B103" s="132" t="s">
        <v>20490</v>
      </c>
      <c r="C103" s="132" t="s">
        <v>20491</v>
      </c>
      <c r="D103" s="133" t="s">
        <v>20734</v>
      </c>
      <c r="E103" s="132" t="s">
        <v>20450</v>
      </c>
      <c r="F103" s="132" t="s">
        <v>20461</v>
      </c>
    </row>
    <row r="104" spans="1:6" ht="18" thickBot="1">
      <c r="A104" s="131" t="s">
        <v>20288</v>
      </c>
      <c r="B104" s="132" t="s">
        <v>20492</v>
      </c>
      <c r="C104" s="132" t="s">
        <v>20493</v>
      </c>
      <c r="D104" s="133" t="s">
        <v>95</v>
      </c>
      <c r="E104" s="132" t="s">
        <v>20494</v>
      </c>
      <c r="F104" s="132" t="s">
        <v>20494</v>
      </c>
    </row>
    <row r="105" spans="1:6" ht="18" thickBot="1">
      <c r="A105" s="131" t="s">
        <v>20288</v>
      </c>
      <c r="B105" s="132" t="s">
        <v>20495</v>
      </c>
      <c r="C105" s="132" t="s">
        <v>20496</v>
      </c>
      <c r="D105" s="133" t="s">
        <v>634</v>
      </c>
      <c r="E105" s="132" t="s">
        <v>20670</v>
      </c>
      <c r="F105" s="132" t="s">
        <v>20737</v>
      </c>
    </row>
    <row r="106" spans="1:6" ht="18" thickBot="1">
      <c r="A106" s="131" t="s">
        <v>20288</v>
      </c>
      <c r="B106" s="132" t="s">
        <v>20498</v>
      </c>
      <c r="C106" s="132" t="s">
        <v>20499</v>
      </c>
      <c r="D106" s="133" t="s">
        <v>281</v>
      </c>
      <c r="E106" s="132" t="s">
        <v>20671</v>
      </c>
      <c r="F106" s="132" t="s">
        <v>20670</v>
      </c>
    </row>
    <row r="107" spans="1:6" ht="18" thickBot="1">
      <c r="A107" s="131" t="s">
        <v>20288</v>
      </c>
      <c r="B107" s="132" t="s">
        <v>20500</v>
      </c>
      <c r="C107" s="132" t="s">
        <v>20501</v>
      </c>
      <c r="D107" s="133" t="s">
        <v>348</v>
      </c>
      <c r="E107" s="132" t="s">
        <v>20546</v>
      </c>
      <c r="F107" s="132" t="s">
        <v>20546</v>
      </c>
    </row>
    <row r="108" spans="1:6" ht="18" thickBot="1">
      <c r="A108" s="131" t="s">
        <v>20288</v>
      </c>
      <c r="B108" s="132" t="s">
        <v>20502</v>
      </c>
      <c r="C108" s="132" t="s">
        <v>20503</v>
      </c>
      <c r="D108" s="133" t="s">
        <v>2952</v>
      </c>
      <c r="E108" s="132" t="s">
        <v>20546</v>
      </c>
      <c r="F108" s="132" t="s">
        <v>20521</v>
      </c>
    </row>
    <row r="109" spans="1:6" ht="18" thickBot="1">
      <c r="A109" s="131" t="s">
        <v>20288</v>
      </c>
      <c r="B109" s="132" t="s">
        <v>20504</v>
      </c>
      <c r="C109" s="132" t="s">
        <v>20505</v>
      </c>
      <c r="D109" s="133" t="s">
        <v>371</v>
      </c>
      <c r="E109" s="132" t="s">
        <v>20672</v>
      </c>
      <c r="F109" s="132" t="s">
        <v>20738</v>
      </c>
    </row>
    <row r="110" spans="1:6" ht="18" thickBot="1">
      <c r="A110" s="131" t="s">
        <v>20288</v>
      </c>
      <c r="B110" s="132" t="s">
        <v>20506</v>
      </c>
      <c r="C110" s="132" t="s">
        <v>20507</v>
      </c>
      <c r="D110" s="133" t="s">
        <v>702</v>
      </c>
      <c r="E110" s="132" t="s">
        <v>20534</v>
      </c>
      <c r="F110" s="132" t="s">
        <v>20534</v>
      </c>
    </row>
    <row r="111" spans="1:6" ht="18" thickBot="1">
      <c r="A111" s="131" t="s">
        <v>20288</v>
      </c>
      <c r="B111" s="132" t="s">
        <v>20509</v>
      </c>
      <c r="C111" s="132" t="s">
        <v>20510</v>
      </c>
      <c r="D111" s="133" t="s">
        <v>2571</v>
      </c>
      <c r="E111" s="132" t="s">
        <v>20670</v>
      </c>
      <c r="F111" s="132" t="s">
        <v>20739</v>
      </c>
    </row>
    <row r="112" spans="1:6" ht="18" thickBot="1">
      <c r="A112" s="131" t="s">
        <v>20288</v>
      </c>
      <c r="B112" s="132" t="s">
        <v>20511</v>
      </c>
      <c r="C112" s="132" t="s">
        <v>20512</v>
      </c>
      <c r="D112" s="133" t="s">
        <v>271</v>
      </c>
      <c r="E112" s="132" t="s">
        <v>20672</v>
      </c>
      <c r="F112" s="132" t="s">
        <v>20738</v>
      </c>
    </row>
    <row r="113" spans="1:6" ht="18" thickBot="1">
      <c r="A113" s="131" t="s">
        <v>20288</v>
      </c>
      <c r="B113" s="132" t="s">
        <v>20513</v>
      </c>
      <c r="C113" s="132" t="s">
        <v>20514</v>
      </c>
      <c r="D113" s="133" t="s">
        <v>1409</v>
      </c>
      <c r="E113" s="132" t="s">
        <v>20672</v>
      </c>
      <c r="F113" s="132" t="s">
        <v>20740</v>
      </c>
    </row>
    <row r="114" spans="1:6" ht="18" thickBot="1">
      <c r="A114" s="131" t="s">
        <v>20288</v>
      </c>
      <c r="B114" s="132" t="s">
        <v>20515</v>
      </c>
      <c r="C114" s="132" t="s">
        <v>20516</v>
      </c>
      <c r="D114" s="133" t="s">
        <v>337</v>
      </c>
      <c r="E114" s="132" t="s">
        <v>20673</v>
      </c>
      <c r="F114" s="132" t="s">
        <v>20541</v>
      </c>
    </row>
    <row r="115" spans="1:6" ht="18" thickBot="1">
      <c r="A115" s="131" t="s">
        <v>20288</v>
      </c>
      <c r="B115" s="132" t="s">
        <v>20517</v>
      </c>
      <c r="C115" s="132" t="s">
        <v>20518</v>
      </c>
      <c r="D115" s="133" t="s">
        <v>713</v>
      </c>
      <c r="E115" s="132" t="s">
        <v>20670</v>
      </c>
      <c r="F115" s="132" t="s">
        <v>20739</v>
      </c>
    </row>
    <row r="116" spans="1:6" ht="18" thickBot="1">
      <c r="A116" s="131" t="s">
        <v>20288</v>
      </c>
      <c r="B116" s="132" t="s">
        <v>20519</v>
      </c>
      <c r="C116" s="132" t="s">
        <v>20520</v>
      </c>
      <c r="D116" s="133" t="s">
        <v>252</v>
      </c>
      <c r="E116" s="132" t="s">
        <v>20541</v>
      </c>
      <c r="F116" s="132" t="s">
        <v>20524</v>
      </c>
    </row>
    <row r="117" spans="1:6" ht="18" thickBot="1">
      <c r="A117" s="131" t="s">
        <v>20288</v>
      </c>
      <c r="B117" s="132" t="s">
        <v>20522</v>
      </c>
      <c r="C117" s="132" t="s">
        <v>20523</v>
      </c>
      <c r="D117" s="133" t="s">
        <v>82</v>
      </c>
      <c r="E117" s="132" t="s">
        <v>20521</v>
      </c>
      <c r="F117" s="132" t="s">
        <v>20527</v>
      </c>
    </row>
    <row r="118" spans="1:6" ht="18" thickBot="1">
      <c r="A118" s="131" t="s">
        <v>20288</v>
      </c>
      <c r="B118" s="132" t="s">
        <v>20525</v>
      </c>
      <c r="C118" s="132" t="s">
        <v>20526</v>
      </c>
      <c r="D118" s="133" t="s">
        <v>4088</v>
      </c>
      <c r="E118" s="132" t="s">
        <v>20497</v>
      </c>
      <c r="F118" s="132" t="s">
        <v>20497</v>
      </c>
    </row>
    <row r="119" spans="1:6" ht="18" thickBot="1">
      <c r="A119" s="131" t="s">
        <v>20288</v>
      </c>
      <c r="B119" s="132" t="s">
        <v>20528</v>
      </c>
      <c r="C119" s="132" t="s">
        <v>20529</v>
      </c>
      <c r="D119" s="133" t="s">
        <v>2328</v>
      </c>
      <c r="E119" s="132" t="s">
        <v>20672</v>
      </c>
      <c r="F119" s="132" t="s">
        <v>20738</v>
      </c>
    </row>
    <row r="120" spans="1:6" ht="18" thickBot="1">
      <c r="A120" s="131" t="s">
        <v>20288</v>
      </c>
      <c r="B120" s="132" t="s">
        <v>20530</v>
      </c>
      <c r="C120" s="132" t="s">
        <v>20531</v>
      </c>
      <c r="D120" s="133" t="s">
        <v>264</v>
      </c>
      <c r="E120" s="132" t="s">
        <v>20673</v>
      </c>
      <c r="F120" s="132" t="s">
        <v>20671</v>
      </c>
    </row>
    <row r="121" spans="1:6" ht="18" thickBot="1">
      <c r="A121" s="131" t="s">
        <v>20288</v>
      </c>
      <c r="B121" s="132" t="s">
        <v>20532</v>
      </c>
      <c r="C121" s="132" t="s">
        <v>20533</v>
      </c>
      <c r="D121" s="133" t="s">
        <v>58</v>
      </c>
      <c r="E121" s="132" t="s">
        <v>20508</v>
      </c>
      <c r="F121" s="132" t="s">
        <v>20508</v>
      </c>
    </row>
    <row r="122" spans="1:6" ht="18" thickBot="1">
      <c r="A122" s="131" t="s">
        <v>20288</v>
      </c>
      <c r="B122" s="132" t="s">
        <v>20535</v>
      </c>
      <c r="C122" s="132" t="s">
        <v>20536</v>
      </c>
      <c r="D122" s="133" t="s">
        <v>360</v>
      </c>
      <c r="E122" s="132" t="s">
        <v>20671</v>
      </c>
      <c r="F122" s="132" t="s">
        <v>20670</v>
      </c>
    </row>
    <row r="123" spans="1:6" ht="18" thickBot="1">
      <c r="A123" s="131" t="s">
        <v>20288</v>
      </c>
      <c r="B123" s="132" t="s">
        <v>20537</v>
      </c>
      <c r="C123" s="132" t="s">
        <v>20538</v>
      </c>
      <c r="D123" s="133" t="s">
        <v>743</v>
      </c>
      <c r="E123" s="132" t="s">
        <v>20674</v>
      </c>
      <c r="F123" s="132" t="s">
        <v>20741</v>
      </c>
    </row>
    <row r="124" spans="1:6" ht="18" thickBot="1">
      <c r="A124" s="131" t="s">
        <v>20288</v>
      </c>
      <c r="B124" s="132" t="s">
        <v>20539</v>
      </c>
      <c r="C124" s="132" t="s">
        <v>20540</v>
      </c>
      <c r="D124" s="133" t="s">
        <v>755</v>
      </c>
      <c r="E124" s="132" t="s">
        <v>20527</v>
      </c>
      <c r="F124" s="132" t="s">
        <v>20674</v>
      </c>
    </row>
    <row r="125" spans="1:6" ht="18" thickBot="1">
      <c r="A125" s="131" t="s">
        <v>20288</v>
      </c>
      <c r="B125" s="132" t="s">
        <v>20542</v>
      </c>
      <c r="C125" s="132" t="s">
        <v>20543</v>
      </c>
      <c r="D125" s="133" t="s">
        <v>765</v>
      </c>
      <c r="E125" s="132" t="s">
        <v>20671</v>
      </c>
      <c r="F125" s="132" t="s">
        <v>20672</v>
      </c>
    </row>
    <row r="126" spans="1:6" ht="18" thickBot="1">
      <c r="A126" s="131" t="s">
        <v>20288</v>
      </c>
      <c r="B126" s="132" t="s">
        <v>20544</v>
      </c>
      <c r="C126" s="132" t="s">
        <v>20545</v>
      </c>
      <c r="D126" s="133" t="s">
        <v>20742</v>
      </c>
      <c r="E126" s="132" t="s">
        <v>20524</v>
      </c>
      <c r="F126" s="132" t="s">
        <v>20673</v>
      </c>
    </row>
    <row r="127" spans="1:6" ht="18" thickBot="1">
      <c r="A127" s="131" t="s">
        <v>20288</v>
      </c>
      <c r="B127" s="132" t="s">
        <v>20547</v>
      </c>
      <c r="C127" s="132" t="s">
        <v>20548</v>
      </c>
      <c r="D127" s="133" t="s">
        <v>20742</v>
      </c>
      <c r="E127" s="132" t="s">
        <v>20524</v>
      </c>
      <c r="F127" s="132" t="s">
        <v>20673</v>
      </c>
    </row>
    <row r="128" spans="1:6" ht="18" thickBot="1">
      <c r="A128" s="131" t="s">
        <v>20288</v>
      </c>
      <c r="B128" s="132" t="s">
        <v>20549</v>
      </c>
      <c r="C128" s="132" t="s">
        <v>20550</v>
      </c>
      <c r="D128" s="133" t="s">
        <v>576</v>
      </c>
      <c r="E128" s="132" t="s">
        <v>20672</v>
      </c>
      <c r="F128" s="132" t="s">
        <v>20740</v>
      </c>
    </row>
    <row r="129" spans="1:6" ht="18" thickBot="1">
      <c r="A129" s="131" t="s">
        <v>20275</v>
      </c>
      <c r="B129" s="132" t="s">
        <v>20551</v>
      </c>
      <c r="C129" s="115" t="s">
        <v>20675</v>
      </c>
      <c r="D129" s="133" t="s">
        <v>20743</v>
      </c>
      <c r="E129" s="132" t="s">
        <v>20646</v>
      </c>
      <c r="F129" s="132" t="s">
        <v>20667</v>
      </c>
    </row>
    <row r="130" spans="1:6" ht="18" thickBot="1">
      <c r="A130" s="131" t="s">
        <v>20275</v>
      </c>
      <c r="B130" s="132" t="s">
        <v>20553</v>
      </c>
      <c r="C130" s="132" t="s">
        <v>20554</v>
      </c>
      <c r="D130" s="133" t="s">
        <v>10820</v>
      </c>
      <c r="E130" s="132" t="s">
        <v>20278</v>
      </c>
      <c r="F130" s="132" t="s">
        <v>20433</v>
      </c>
    </row>
    <row r="131" spans="1:6" ht="18" thickBot="1">
      <c r="A131" s="131" t="s">
        <v>20275</v>
      </c>
      <c r="B131" s="132" t="s">
        <v>20555</v>
      </c>
      <c r="C131" s="132" t="s">
        <v>20556</v>
      </c>
      <c r="D131" s="133" t="s">
        <v>10820</v>
      </c>
      <c r="E131" s="132" t="s">
        <v>20278</v>
      </c>
      <c r="F131" s="132" t="s">
        <v>20433</v>
      </c>
    </row>
    <row r="132" spans="1:6" ht="18" thickBot="1">
      <c r="A132" s="131" t="s">
        <v>20275</v>
      </c>
      <c r="B132" s="132" t="s">
        <v>20557</v>
      </c>
      <c r="C132" s="132" t="s">
        <v>20558</v>
      </c>
      <c r="D132" s="133" t="s">
        <v>10820</v>
      </c>
      <c r="E132" s="132" t="s">
        <v>20278</v>
      </c>
      <c r="F132" s="132" t="s">
        <v>20433</v>
      </c>
    </row>
    <row r="133" spans="1:6" ht="18" thickBot="1">
      <c r="A133" s="131" t="s">
        <v>20275</v>
      </c>
      <c r="B133" s="132" t="s">
        <v>20559</v>
      </c>
      <c r="C133" s="132" t="s">
        <v>20560</v>
      </c>
      <c r="D133" s="133" t="s">
        <v>10820</v>
      </c>
      <c r="E133" s="132" t="s">
        <v>20278</v>
      </c>
      <c r="F133" s="132" t="s">
        <v>20433</v>
      </c>
    </row>
    <row r="134" spans="1:6" ht="18" thickBot="1">
      <c r="A134" s="131" t="s">
        <v>20275</v>
      </c>
      <c r="B134" s="132" t="s">
        <v>20561</v>
      </c>
      <c r="C134" s="132" t="s">
        <v>20562</v>
      </c>
      <c r="D134" s="133" t="s">
        <v>10820</v>
      </c>
      <c r="E134" s="132" t="s">
        <v>20278</v>
      </c>
      <c r="F134" s="132" t="s">
        <v>20433</v>
      </c>
    </row>
    <row r="135" spans="1:6" ht="18" thickBot="1">
      <c r="A135" s="131" t="s">
        <v>20288</v>
      </c>
      <c r="B135" s="132" t="s">
        <v>20563</v>
      </c>
      <c r="C135" s="132" t="s">
        <v>20564</v>
      </c>
      <c r="D135" s="133" t="s">
        <v>20744</v>
      </c>
      <c r="E135" s="132" t="s">
        <v>20323</v>
      </c>
      <c r="F135" s="132" t="s">
        <v>20323</v>
      </c>
    </row>
    <row r="136" spans="1:6" ht="18" thickBot="1">
      <c r="A136" s="131" t="s">
        <v>20288</v>
      </c>
      <c r="B136" s="132" t="s">
        <v>20565</v>
      </c>
      <c r="C136" s="132" t="s">
        <v>20566</v>
      </c>
      <c r="D136" s="133" t="s">
        <v>20745</v>
      </c>
      <c r="E136" s="132" t="s">
        <v>20304</v>
      </c>
      <c r="F136" s="132" t="s">
        <v>20299</v>
      </c>
    </row>
    <row r="137" spans="1:6" ht="18" thickBot="1">
      <c r="A137" s="131" t="s">
        <v>20288</v>
      </c>
      <c r="B137" s="132" t="s">
        <v>20567</v>
      </c>
      <c r="C137" s="132" t="s">
        <v>20568</v>
      </c>
      <c r="D137" s="133" t="s">
        <v>20745</v>
      </c>
      <c r="E137" s="132" t="s">
        <v>20304</v>
      </c>
      <c r="F137" s="132" t="s">
        <v>20299</v>
      </c>
    </row>
    <row r="138" spans="1:6" ht="18" thickBot="1">
      <c r="A138" s="131" t="s">
        <v>20288</v>
      </c>
      <c r="B138" s="132" t="s">
        <v>20569</v>
      </c>
      <c r="C138" s="132" t="s">
        <v>20570</v>
      </c>
      <c r="D138" s="133" t="s">
        <v>20745</v>
      </c>
      <c r="E138" s="132" t="s">
        <v>20304</v>
      </c>
      <c r="F138" s="132" t="s">
        <v>20299</v>
      </c>
    </row>
    <row r="139" spans="1:6" ht="18" thickBot="1">
      <c r="A139" s="131" t="s">
        <v>20288</v>
      </c>
      <c r="B139" s="132" t="s">
        <v>20572</v>
      </c>
      <c r="C139" s="132" t="s">
        <v>20573</v>
      </c>
      <c r="D139" s="133" t="s">
        <v>20744</v>
      </c>
      <c r="E139" s="132" t="s">
        <v>20323</v>
      </c>
      <c r="F139" s="132" t="s">
        <v>20323</v>
      </c>
    </row>
    <row r="140" spans="1:6" ht="18" thickBot="1">
      <c r="A140" s="131" t="s">
        <v>20288</v>
      </c>
      <c r="B140" s="132" t="s">
        <v>20574</v>
      </c>
      <c r="C140" s="132" t="s">
        <v>20575</v>
      </c>
      <c r="D140" s="133" t="s">
        <v>20744</v>
      </c>
      <c r="E140" s="132" t="s">
        <v>20323</v>
      </c>
      <c r="F140" s="132" t="s">
        <v>20323</v>
      </c>
    </row>
    <row r="141" spans="1:6" ht="18" thickBot="1">
      <c r="A141" s="131" t="s">
        <v>20288</v>
      </c>
      <c r="B141" s="132" t="s">
        <v>20576</v>
      </c>
      <c r="C141" s="132" t="s">
        <v>20577</v>
      </c>
      <c r="D141" s="133" t="s">
        <v>20745</v>
      </c>
      <c r="E141" s="132" t="s">
        <v>20304</v>
      </c>
      <c r="F141" s="132" t="s">
        <v>20299</v>
      </c>
    </row>
    <row r="142" spans="1:6" ht="18" thickBot="1">
      <c r="A142" s="131" t="s">
        <v>20288</v>
      </c>
      <c r="B142" s="132" t="s">
        <v>20578</v>
      </c>
      <c r="C142" s="132" t="s">
        <v>20579</v>
      </c>
      <c r="D142" s="133" t="s">
        <v>20745</v>
      </c>
      <c r="E142" s="132" t="s">
        <v>20304</v>
      </c>
      <c r="F142" s="132" t="s">
        <v>20299</v>
      </c>
    </row>
    <row r="143" spans="1:6" ht="18" thickBot="1">
      <c r="A143" s="131" t="s">
        <v>20275</v>
      </c>
      <c r="B143" s="132" t="s">
        <v>20580</v>
      </c>
      <c r="C143" s="132" t="s">
        <v>20581</v>
      </c>
      <c r="D143" s="133" t="s">
        <v>10808</v>
      </c>
      <c r="E143" s="132" t="s">
        <v>20646</v>
      </c>
      <c r="F143" s="132" t="s">
        <v>20677</v>
      </c>
    </row>
    <row r="144" spans="1:6" ht="18" thickBot="1">
      <c r="A144" s="131" t="s">
        <v>20275</v>
      </c>
      <c r="B144" s="132" t="s">
        <v>20582</v>
      </c>
      <c r="C144" s="132" t="s">
        <v>20583</v>
      </c>
      <c r="D144" s="134" t="s">
        <v>10808</v>
      </c>
      <c r="E144" s="132" t="s">
        <v>20646</v>
      </c>
      <c r="F144" s="132" t="s">
        <v>20677</v>
      </c>
    </row>
    <row r="145" spans="1:6" ht="18" thickBot="1">
      <c r="A145" s="131" t="s">
        <v>20275</v>
      </c>
      <c r="B145" s="132" t="s">
        <v>20584</v>
      </c>
      <c r="C145" s="132" t="s">
        <v>20585</v>
      </c>
      <c r="D145" s="133" t="s">
        <v>10808</v>
      </c>
      <c r="E145" s="132" t="s">
        <v>20646</v>
      </c>
      <c r="F145" s="132" t="s">
        <v>20677</v>
      </c>
    </row>
    <row r="146" spans="1:6" ht="18" thickBot="1">
      <c r="A146" s="131" t="s">
        <v>20275</v>
      </c>
      <c r="B146" s="132" t="s">
        <v>20586</v>
      </c>
      <c r="C146" s="132" t="s">
        <v>20587</v>
      </c>
      <c r="D146" s="133" t="s">
        <v>10808</v>
      </c>
      <c r="E146" s="132" t="s">
        <v>20646</v>
      </c>
      <c r="F146" s="132" t="s">
        <v>20677</v>
      </c>
    </row>
    <row r="147" spans="1:6" ht="18" thickBot="1">
      <c r="A147" s="131" t="s">
        <v>20275</v>
      </c>
      <c r="B147" s="132" t="s">
        <v>20588</v>
      </c>
      <c r="C147" s="132" t="s">
        <v>20589</v>
      </c>
      <c r="D147" s="133" t="s">
        <v>10808</v>
      </c>
      <c r="E147" s="132" t="s">
        <v>20646</v>
      </c>
      <c r="F147" s="132" t="s">
        <v>20677</v>
      </c>
    </row>
    <row r="148" spans="1:6" ht="18" thickBot="1">
      <c r="A148" s="131" t="s">
        <v>20275</v>
      </c>
      <c r="B148" s="132" t="s">
        <v>20590</v>
      </c>
      <c r="C148" s="132" t="s">
        <v>20591</v>
      </c>
      <c r="D148" s="133" t="s">
        <v>10808</v>
      </c>
      <c r="E148" s="132" t="s">
        <v>20646</v>
      </c>
      <c r="F148" s="132" t="s">
        <v>20677</v>
      </c>
    </row>
    <row r="149" spans="1:6" ht="18" thickBot="1">
      <c r="A149" s="131" t="s">
        <v>20275</v>
      </c>
      <c r="B149" s="132" t="s">
        <v>20592</v>
      </c>
      <c r="C149" s="132" t="s">
        <v>20593</v>
      </c>
      <c r="D149" s="133" t="s">
        <v>10805</v>
      </c>
      <c r="E149" s="132" t="s">
        <v>20676</v>
      </c>
      <c r="F149" s="132" t="s">
        <v>20669</v>
      </c>
    </row>
    <row r="150" spans="1:6" ht="18" thickBot="1">
      <c r="A150" s="131" t="s">
        <v>20275</v>
      </c>
      <c r="B150" s="132" t="s">
        <v>20594</v>
      </c>
      <c r="C150" s="132" t="s">
        <v>20595</v>
      </c>
      <c r="D150" s="134" t="s">
        <v>10805</v>
      </c>
      <c r="E150" s="132" t="s">
        <v>20676</v>
      </c>
      <c r="F150" s="132" t="s">
        <v>20669</v>
      </c>
    </row>
    <row r="151" spans="1:6" ht="18" thickBot="1">
      <c r="A151" s="131" t="s">
        <v>20275</v>
      </c>
      <c r="B151" s="132" t="s">
        <v>20596</v>
      </c>
      <c r="C151" s="132" t="s">
        <v>20597</v>
      </c>
      <c r="D151" s="133" t="s">
        <v>10805</v>
      </c>
      <c r="E151" s="132" t="s">
        <v>20676</v>
      </c>
      <c r="F151" s="132" t="s">
        <v>20669</v>
      </c>
    </row>
    <row r="152" spans="1:6" ht="18" thickBot="1">
      <c r="A152" s="131" t="s">
        <v>20275</v>
      </c>
      <c r="B152" s="132" t="s">
        <v>20598</v>
      </c>
      <c r="C152" s="132" t="s">
        <v>20599</v>
      </c>
      <c r="D152" s="133" t="s">
        <v>10805</v>
      </c>
      <c r="E152" s="132" t="s">
        <v>20676</v>
      </c>
      <c r="F152" s="132" t="s">
        <v>20669</v>
      </c>
    </row>
    <row r="153" spans="1:6" ht="18" thickBot="1">
      <c r="A153" s="131" t="s">
        <v>20275</v>
      </c>
      <c r="B153" s="132" t="s">
        <v>20598</v>
      </c>
      <c r="C153" s="132" t="s">
        <v>20599</v>
      </c>
      <c r="D153" s="133" t="s">
        <v>10805</v>
      </c>
      <c r="E153" s="132" t="s">
        <v>20676</v>
      </c>
      <c r="F153" s="132" t="s">
        <v>20669</v>
      </c>
    </row>
    <row r="154" spans="1:6" ht="18" thickBot="1">
      <c r="A154" s="131" t="s">
        <v>20275</v>
      </c>
      <c r="B154" s="132" t="s">
        <v>20600</v>
      </c>
      <c r="C154" s="132" t="s">
        <v>20601</v>
      </c>
      <c r="D154" s="133" t="s">
        <v>10805</v>
      </c>
      <c r="E154" s="132" t="s">
        <v>20676</v>
      </c>
      <c r="F154" s="132" t="s">
        <v>20669</v>
      </c>
    </row>
    <row r="155" spans="1:6" ht="18" thickBot="1">
      <c r="A155" s="131" t="s">
        <v>20275</v>
      </c>
      <c r="B155" s="132" t="s">
        <v>20603</v>
      </c>
      <c r="C155" s="132" t="s">
        <v>20604</v>
      </c>
      <c r="D155" s="134" t="s">
        <v>10805</v>
      </c>
      <c r="E155" s="132" t="s">
        <v>20676</v>
      </c>
      <c r="F155" s="132" t="s">
        <v>20669</v>
      </c>
    </row>
    <row r="156" spans="1:6" ht="18" thickBot="1">
      <c r="A156" s="131" t="s">
        <v>20275</v>
      </c>
      <c r="B156" s="132" t="s">
        <v>20605</v>
      </c>
      <c r="C156" s="132" t="s">
        <v>20606</v>
      </c>
      <c r="D156" s="134" t="s">
        <v>10829</v>
      </c>
      <c r="E156" s="132" t="s">
        <v>20677</v>
      </c>
      <c r="F156" s="132" t="s">
        <v>20746</v>
      </c>
    </row>
    <row r="157" spans="1:6" ht="18" thickBot="1">
      <c r="A157" s="131" t="s">
        <v>20275</v>
      </c>
      <c r="B157" s="132" t="s">
        <v>20607</v>
      </c>
      <c r="C157" s="132" t="s">
        <v>20608</v>
      </c>
      <c r="D157" s="133" t="s">
        <v>10829</v>
      </c>
      <c r="E157" s="132" t="s">
        <v>20677</v>
      </c>
      <c r="F157" s="132" t="s">
        <v>20746</v>
      </c>
    </row>
    <row r="158" spans="1:6" ht="18" thickBot="1">
      <c r="A158" s="131" t="s">
        <v>20275</v>
      </c>
      <c r="B158" s="132" t="s">
        <v>20609</v>
      </c>
      <c r="C158" s="132" t="s">
        <v>20610</v>
      </c>
      <c r="D158" s="134" t="s">
        <v>10797</v>
      </c>
      <c r="E158" s="132" t="s">
        <v>20461</v>
      </c>
      <c r="F158" s="132" t="s">
        <v>20668</v>
      </c>
    </row>
    <row r="159" spans="1:6" ht="18" thickBot="1">
      <c r="A159" s="131" t="s">
        <v>20275</v>
      </c>
      <c r="B159" s="132" t="s">
        <v>20611</v>
      </c>
      <c r="C159" s="132" t="s">
        <v>20612</v>
      </c>
      <c r="D159" s="134" t="s">
        <v>10797</v>
      </c>
      <c r="E159" s="132" t="s">
        <v>20461</v>
      </c>
      <c r="F159" s="132" t="s">
        <v>20668</v>
      </c>
    </row>
    <row r="160" spans="1:6" ht="18" thickBot="1">
      <c r="A160" s="131" t="s">
        <v>20275</v>
      </c>
      <c r="B160" s="132" t="s">
        <v>20613</v>
      </c>
      <c r="C160" s="132" t="s">
        <v>20614</v>
      </c>
      <c r="D160" s="133" t="s">
        <v>10797</v>
      </c>
      <c r="E160" s="132" t="s">
        <v>20461</v>
      </c>
      <c r="F160" s="132" t="s">
        <v>20668</v>
      </c>
    </row>
    <row r="161" spans="1:6" ht="18" thickBot="1">
      <c r="A161" s="131" t="s">
        <v>20275</v>
      </c>
      <c r="B161" s="132" t="s">
        <v>20615</v>
      </c>
      <c r="C161" s="132" t="s">
        <v>20616</v>
      </c>
      <c r="D161" s="134" t="s">
        <v>10797</v>
      </c>
      <c r="E161" s="132" t="s">
        <v>20461</v>
      </c>
      <c r="F161" s="132" t="s">
        <v>20668</v>
      </c>
    </row>
    <row r="162" spans="1:6" ht="18" thickBot="1">
      <c r="A162" s="131" t="s">
        <v>20275</v>
      </c>
      <c r="B162" s="132" t="s">
        <v>20617</v>
      </c>
      <c r="C162" s="132" t="s">
        <v>20618</v>
      </c>
      <c r="D162" s="133" t="s">
        <v>10797</v>
      </c>
      <c r="E162" s="132" t="s">
        <v>20461</v>
      </c>
      <c r="F162" s="132" t="s">
        <v>20668</v>
      </c>
    </row>
    <row r="163" spans="1:6" ht="18" thickBot="1">
      <c r="A163" s="131" t="s">
        <v>20275</v>
      </c>
      <c r="B163" s="132" t="s">
        <v>20619</v>
      </c>
      <c r="C163" s="132" t="s">
        <v>20620</v>
      </c>
      <c r="D163" s="133" t="s">
        <v>10797</v>
      </c>
      <c r="E163" s="132" t="s">
        <v>20461</v>
      </c>
      <c r="F163" s="132" t="s">
        <v>20668</v>
      </c>
    </row>
    <row r="164" spans="1:6" ht="18" thickBot="1">
      <c r="A164" s="131" t="s">
        <v>20275</v>
      </c>
      <c r="B164" s="132" t="s">
        <v>20621</v>
      </c>
      <c r="C164" s="132" t="s">
        <v>20622</v>
      </c>
      <c r="D164" s="133" t="s">
        <v>10797</v>
      </c>
      <c r="E164" s="132" t="s">
        <v>20461</v>
      </c>
      <c r="F164" s="132" t="s">
        <v>20668</v>
      </c>
    </row>
    <row r="165" spans="1:6" ht="18" thickBot="1">
      <c r="A165" s="131" t="s">
        <v>20275</v>
      </c>
      <c r="B165" s="132" t="s">
        <v>20623</v>
      </c>
      <c r="C165" s="132" t="s">
        <v>20624</v>
      </c>
      <c r="D165" s="133" t="s">
        <v>10797</v>
      </c>
      <c r="E165" s="132" t="s">
        <v>20461</v>
      </c>
      <c r="F165" s="132" t="s">
        <v>20668</v>
      </c>
    </row>
    <row r="166" spans="1:6" ht="18" thickBot="1">
      <c r="A166" s="131" t="s">
        <v>20275</v>
      </c>
      <c r="B166" s="132" t="s">
        <v>20623</v>
      </c>
      <c r="C166" s="132" t="s">
        <v>20624</v>
      </c>
      <c r="D166" s="133" t="s">
        <v>10797</v>
      </c>
      <c r="E166" s="132" t="s">
        <v>20461</v>
      </c>
      <c r="F166" s="132" t="s">
        <v>20668</v>
      </c>
    </row>
    <row r="167" spans="1:6" ht="18" thickBot="1">
      <c r="A167" s="131" t="s">
        <v>20275</v>
      </c>
      <c r="B167" s="132" t="s">
        <v>20626</v>
      </c>
      <c r="C167" s="132" t="s">
        <v>20627</v>
      </c>
      <c r="D167" s="134" t="s">
        <v>10797</v>
      </c>
      <c r="E167" s="132" t="s">
        <v>20461</v>
      </c>
      <c r="F167" s="132" t="s">
        <v>20668</v>
      </c>
    </row>
    <row r="168" spans="1:6" ht="18" thickBot="1">
      <c r="A168" s="131" t="s">
        <v>20275</v>
      </c>
      <c r="B168" s="132" t="s">
        <v>20628</v>
      </c>
      <c r="C168" s="132" t="s">
        <v>20629</v>
      </c>
      <c r="D168" s="134" t="s">
        <v>10794</v>
      </c>
      <c r="E168" s="132" t="s">
        <v>20646</v>
      </c>
      <c r="F168" s="132" t="s">
        <v>20677</v>
      </c>
    </row>
    <row r="169" spans="1:6" ht="18" thickBot="1">
      <c r="A169" s="131" t="s">
        <v>20275</v>
      </c>
      <c r="B169" s="132" t="s">
        <v>20630</v>
      </c>
      <c r="C169" s="132" t="s">
        <v>20631</v>
      </c>
      <c r="D169" s="133" t="s">
        <v>10794</v>
      </c>
      <c r="E169" s="132" t="s">
        <v>20646</v>
      </c>
      <c r="F169" s="132" t="s">
        <v>20677</v>
      </c>
    </row>
    <row r="170" spans="1:6" ht="18" thickBot="1">
      <c r="A170" s="131" t="s">
        <v>20275</v>
      </c>
      <c r="B170" s="132" t="s">
        <v>20632</v>
      </c>
      <c r="C170" s="132" t="s">
        <v>20633</v>
      </c>
      <c r="D170" s="133" t="s">
        <v>10794</v>
      </c>
      <c r="E170" s="132" t="s">
        <v>20646</v>
      </c>
      <c r="F170" s="132" t="s">
        <v>20677</v>
      </c>
    </row>
    <row r="171" spans="1:6" ht="18" thickBot="1">
      <c r="A171" s="131" t="s">
        <v>20275</v>
      </c>
      <c r="B171" s="132" t="s">
        <v>20634</v>
      </c>
      <c r="C171" s="132" t="s">
        <v>20635</v>
      </c>
      <c r="D171" s="133" t="s">
        <v>10794</v>
      </c>
      <c r="E171" s="132" t="s">
        <v>20646</v>
      </c>
      <c r="F171" s="132" t="s">
        <v>20677</v>
      </c>
    </row>
    <row r="172" spans="1:6" ht="18" thickBot="1">
      <c r="A172" s="131" t="s">
        <v>20275</v>
      </c>
      <c r="B172" s="132" t="s">
        <v>20636</v>
      </c>
      <c r="C172" s="132" t="s">
        <v>20637</v>
      </c>
      <c r="D172" s="133" t="s">
        <v>10794</v>
      </c>
      <c r="E172" s="132" t="s">
        <v>20646</v>
      </c>
      <c r="F172" s="132" t="s">
        <v>20677</v>
      </c>
    </row>
    <row r="173" spans="1:6" ht="18" thickBot="1">
      <c r="A173" s="131" t="s">
        <v>20275</v>
      </c>
      <c r="B173" s="132" t="s">
        <v>20638</v>
      </c>
      <c r="C173" s="132" t="s">
        <v>20639</v>
      </c>
      <c r="D173" s="133" t="s">
        <v>10794</v>
      </c>
      <c r="E173" s="132" t="s">
        <v>20646</v>
      </c>
      <c r="F173" s="132" t="s">
        <v>20677</v>
      </c>
    </row>
    <row r="174" spans="1:6" ht="18" thickBot="1">
      <c r="A174" s="131" t="s">
        <v>20275</v>
      </c>
      <c r="B174" s="132" t="s">
        <v>20638</v>
      </c>
      <c r="C174" s="132" t="s">
        <v>20639</v>
      </c>
      <c r="D174" s="133" t="s">
        <v>10794</v>
      </c>
      <c r="E174" s="132" t="s">
        <v>20646</v>
      </c>
      <c r="F174" s="132" t="s">
        <v>20677</v>
      </c>
    </row>
    <row r="175" spans="1:6" ht="18" thickBot="1">
      <c r="A175" s="131" t="s">
        <v>20275</v>
      </c>
      <c r="B175" s="132" t="s">
        <v>20641</v>
      </c>
      <c r="C175" s="132" t="s">
        <v>20642</v>
      </c>
      <c r="D175" s="133" t="s">
        <v>10794</v>
      </c>
      <c r="E175" s="132" t="s">
        <v>20646</v>
      </c>
      <c r="F175" s="132" t="s">
        <v>20677</v>
      </c>
    </row>
  </sheetData>
  <autoFilter ref="A1:H175" xr:uid="{D892F9DD-D915-4472-AD48-0BE6A88BAC1C}">
    <sortState xmlns:xlrd2="http://schemas.microsoft.com/office/spreadsheetml/2017/richdata2" ref="A2:H175">
      <sortCondition ref="B1:B175"/>
    </sortState>
  </autoFilter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34B30-1021-4683-9AFC-6AC1C4636A30}">
  <sheetPr codeName="Sheet10"/>
  <dimension ref="A1:I175"/>
  <sheetViews>
    <sheetView topLeftCell="G19" workbookViewId="0">
      <selection activeCell="G19" sqref="G19"/>
    </sheetView>
  </sheetViews>
  <sheetFormatPr defaultRowHeight="17.399999999999999"/>
  <cols>
    <col min="2" max="3" width="32.69921875" customWidth="1"/>
    <col min="4" max="4" width="19.19921875" customWidth="1"/>
    <col min="5" max="6" width="12.3984375" style="143" bestFit="1" customWidth="1"/>
    <col min="7" max="7" width="12.09765625" style="143" bestFit="1" customWidth="1"/>
  </cols>
  <sheetData>
    <row r="1" spans="1:9" ht="18" thickBot="1">
      <c r="A1" s="141" t="s">
        <v>7</v>
      </c>
      <c r="B1" s="130" t="s">
        <v>20643</v>
      </c>
      <c r="C1" s="130" t="s">
        <v>20643</v>
      </c>
      <c r="D1" s="130" t="s">
        <v>20704</v>
      </c>
      <c r="E1" s="145" t="s">
        <v>20705</v>
      </c>
      <c r="F1" s="145" t="s">
        <v>20706</v>
      </c>
      <c r="G1" s="142" t="s">
        <v>20747</v>
      </c>
      <c r="H1" s="146"/>
    </row>
    <row r="2" spans="1:9" ht="18" thickBot="1">
      <c r="A2" s="131" t="s">
        <v>20275</v>
      </c>
      <c r="B2" s="132" t="s">
        <v>20276</v>
      </c>
      <c r="C2" s="132" t="s">
        <v>20277</v>
      </c>
      <c r="D2" s="133" t="s">
        <v>10826</v>
      </c>
      <c r="E2" s="147" t="s">
        <v>20646</v>
      </c>
      <c r="F2" s="147" t="s">
        <v>20677</v>
      </c>
      <c r="G2" s="144" t="s">
        <v>20275</v>
      </c>
      <c r="I2" s="136" t="s">
        <v>20707</v>
      </c>
    </row>
    <row r="3" spans="1:9" ht="18" thickBot="1">
      <c r="A3" s="131" t="s">
        <v>20275</v>
      </c>
      <c r="B3" s="132" t="s">
        <v>20279</v>
      </c>
      <c r="C3" s="132" t="s">
        <v>20280</v>
      </c>
      <c r="D3" s="134" t="s">
        <v>10826</v>
      </c>
      <c r="E3" s="147" t="s">
        <v>20646</v>
      </c>
      <c r="F3" s="147" t="s">
        <v>20677</v>
      </c>
      <c r="G3" s="144" t="s">
        <v>20275</v>
      </c>
      <c r="I3" s="137" t="s">
        <v>20708</v>
      </c>
    </row>
    <row r="4" spans="1:9" ht="18" thickBot="1">
      <c r="A4" s="131" t="s">
        <v>20275</v>
      </c>
      <c r="B4" s="132" t="s">
        <v>20282</v>
      </c>
      <c r="C4" s="132" t="s">
        <v>20283</v>
      </c>
      <c r="D4" s="133" t="s">
        <v>10826</v>
      </c>
      <c r="E4" s="147" t="s">
        <v>20646</v>
      </c>
      <c r="F4" s="147" t="s">
        <v>20677</v>
      </c>
      <c r="G4" s="144" t="s">
        <v>20275</v>
      </c>
    </row>
    <row r="5" spans="1:9" ht="18" thickBot="1">
      <c r="A5" s="131" t="s">
        <v>20275</v>
      </c>
      <c r="B5" s="132" t="s">
        <v>20284</v>
      </c>
      <c r="C5" s="132" t="s">
        <v>20285</v>
      </c>
      <c r="D5" s="133" t="s">
        <v>10826</v>
      </c>
      <c r="E5" s="147" t="s">
        <v>20646</v>
      </c>
      <c r="F5" s="147" t="s">
        <v>20677</v>
      </c>
      <c r="G5" s="144" t="s">
        <v>20275</v>
      </c>
    </row>
    <row r="6" spans="1:9" ht="18" thickBot="1">
      <c r="A6" s="131" t="s">
        <v>20275</v>
      </c>
      <c r="B6" s="132" t="s">
        <v>20286</v>
      </c>
      <c r="C6" s="132" t="s">
        <v>20287</v>
      </c>
      <c r="D6" s="133" t="s">
        <v>10826</v>
      </c>
      <c r="E6" s="147" t="s">
        <v>20646</v>
      </c>
      <c r="F6" s="147" t="s">
        <v>20677</v>
      </c>
      <c r="G6" s="144" t="s">
        <v>20275</v>
      </c>
    </row>
    <row r="7" spans="1:9" ht="18" thickBot="1">
      <c r="A7" s="131" t="s">
        <v>20288</v>
      </c>
      <c r="B7" s="132" t="s">
        <v>20289</v>
      </c>
      <c r="C7" s="132" t="s">
        <v>20290</v>
      </c>
      <c r="D7" s="133" t="s">
        <v>20709</v>
      </c>
      <c r="E7" s="147" t="s">
        <v>20647</v>
      </c>
      <c r="F7" s="147" t="s">
        <v>20340</v>
      </c>
      <c r="G7" s="144" t="s">
        <v>20299</v>
      </c>
    </row>
    <row r="8" spans="1:9" ht="18" thickBot="1">
      <c r="A8" s="131" t="s">
        <v>20288</v>
      </c>
      <c r="B8" s="132" t="s">
        <v>20289</v>
      </c>
      <c r="C8" s="132" t="s">
        <v>20290</v>
      </c>
      <c r="D8" s="133" t="s">
        <v>20709</v>
      </c>
      <c r="E8" s="147" t="s">
        <v>20647</v>
      </c>
      <c r="F8" s="147" t="s">
        <v>20340</v>
      </c>
      <c r="G8" s="144" t="s">
        <v>20299</v>
      </c>
    </row>
    <row r="9" spans="1:9" ht="18" thickBot="1">
      <c r="A9" s="131" t="s">
        <v>20288</v>
      </c>
      <c r="B9" s="132" t="s">
        <v>20292</v>
      </c>
      <c r="C9" s="132" t="s">
        <v>20293</v>
      </c>
      <c r="D9" s="133" t="s">
        <v>20709</v>
      </c>
      <c r="E9" s="147" t="s">
        <v>20647</v>
      </c>
      <c r="F9" s="147" t="s">
        <v>20340</v>
      </c>
      <c r="G9" s="144" t="s">
        <v>20299</v>
      </c>
    </row>
    <row r="10" spans="1:9" ht="18" thickBot="1">
      <c r="A10" s="131" t="s">
        <v>20288</v>
      </c>
      <c r="B10" s="132" t="s">
        <v>20294</v>
      </c>
      <c r="C10" s="132" t="s">
        <v>20295</v>
      </c>
      <c r="D10" s="133" t="s">
        <v>20709</v>
      </c>
      <c r="E10" s="147" t="s">
        <v>20647</v>
      </c>
      <c r="F10" s="147" t="s">
        <v>20340</v>
      </c>
      <c r="G10" s="144" t="s">
        <v>20299</v>
      </c>
    </row>
    <row r="11" spans="1:9" ht="18" thickBot="1">
      <c r="A11" s="131" t="s">
        <v>20288</v>
      </c>
      <c r="B11" s="132" t="s">
        <v>20297</v>
      </c>
      <c r="C11" s="132" t="s">
        <v>20298</v>
      </c>
      <c r="D11" s="133" t="s">
        <v>20710</v>
      </c>
      <c r="E11" s="147" t="s">
        <v>20313</v>
      </c>
      <c r="F11" s="147" t="s">
        <v>20313</v>
      </c>
      <c r="G11" s="144" t="s">
        <v>20748</v>
      </c>
    </row>
    <row r="12" spans="1:9" ht="18" thickBot="1">
      <c r="A12" s="131" t="s">
        <v>20288</v>
      </c>
      <c r="B12" s="132" t="s">
        <v>20300</v>
      </c>
      <c r="C12" s="132" t="s">
        <v>20301</v>
      </c>
      <c r="D12" s="133" t="s">
        <v>20711</v>
      </c>
      <c r="E12" s="147" t="s">
        <v>20326</v>
      </c>
      <c r="F12" s="147" t="s">
        <v>20304</v>
      </c>
      <c r="G12" s="144" t="s">
        <v>20299</v>
      </c>
    </row>
    <row r="13" spans="1:9" ht="18" thickBot="1">
      <c r="A13" s="131" t="s">
        <v>20288</v>
      </c>
      <c r="B13" s="132" t="s">
        <v>20302</v>
      </c>
      <c r="C13" s="132" t="s">
        <v>20303</v>
      </c>
      <c r="D13" s="133" t="s">
        <v>20712</v>
      </c>
      <c r="E13" s="147" t="s">
        <v>20648</v>
      </c>
      <c r="F13" s="147" t="s">
        <v>20713</v>
      </c>
      <c r="G13" s="144" t="s">
        <v>20299</v>
      </c>
    </row>
    <row r="14" spans="1:9" ht="18" thickBot="1">
      <c r="A14" s="131" t="s">
        <v>20288</v>
      </c>
      <c r="B14" s="132" t="s">
        <v>20305</v>
      </c>
      <c r="C14" s="132" t="s">
        <v>20306</v>
      </c>
      <c r="D14" s="133" t="s">
        <v>1499</v>
      </c>
      <c r="E14" s="147" t="s">
        <v>20649</v>
      </c>
      <c r="F14" s="147" t="s">
        <v>20649</v>
      </c>
      <c r="G14" s="144" t="s">
        <v>20299</v>
      </c>
    </row>
    <row r="15" spans="1:9" ht="18" thickBot="1">
      <c r="A15" s="131" t="s">
        <v>20288</v>
      </c>
      <c r="B15" s="132" t="s">
        <v>20307</v>
      </c>
      <c r="C15" s="132" t="s">
        <v>20308</v>
      </c>
      <c r="D15" s="133" t="s">
        <v>20710</v>
      </c>
      <c r="E15" s="147" t="s">
        <v>20313</v>
      </c>
      <c r="F15" s="147" t="s">
        <v>20313</v>
      </c>
      <c r="G15" s="144" t="s">
        <v>20748</v>
      </c>
    </row>
    <row r="16" spans="1:9" ht="18" thickBot="1">
      <c r="A16" s="131" t="s">
        <v>20288</v>
      </c>
      <c r="B16" s="132" t="s">
        <v>20309</v>
      </c>
      <c r="C16" s="132" t="s">
        <v>20310</v>
      </c>
      <c r="D16" s="133" t="s">
        <v>2520</v>
      </c>
      <c r="E16" s="147" t="s">
        <v>20649</v>
      </c>
      <c r="F16" s="147" t="s">
        <v>20649</v>
      </c>
      <c r="G16" s="144" t="s">
        <v>20299</v>
      </c>
    </row>
    <row r="17" spans="1:7" ht="18" thickBot="1">
      <c r="A17" s="131" t="s">
        <v>20288</v>
      </c>
      <c r="B17" s="132" t="s">
        <v>20311</v>
      </c>
      <c r="C17" s="132" t="s">
        <v>20312</v>
      </c>
      <c r="D17" s="133" t="s">
        <v>848</v>
      </c>
      <c r="E17" s="147" t="s">
        <v>20650</v>
      </c>
      <c r="F17" s="147" t="s">
        <v>20714</v>
      </c>
      <c r="G17" s="144" t="s">
        <v>20299</v>
      </c>
    </row>
    <row r="18" spans="1:7" ht="18" thickBot="1">
      <c r="A18" s="131" t="s">
        <v>20288</v>
      </c>
      <c r="B18" s="132" t="s">
        <v>20314</v>
      </c>
      <c r="C18" s="132" t="s">
        <v>20315</v>
      </c>
      <c r="D18" s="133" t="s">
        <v>20715</v>
      </c>
      <c r="E18" s="147" t="s">
        <v>20651</v>
      </c>
      <c r="F18" s="147" t="s">
        <v>20651</v>
      </c>
      <c r="G18" s="144" t="s">
        <v>20299</v>
      </c>
    </row>
    <row r="19" spans="1:7" ht="18" thickBot="1">
      <c r="A19" s="131" t="s">
        <v>20288</v>
      </c>
      <c r="B19" s="132" t="s">
        <v>20316</v>
      </c>
      <c r="C19" s="132" t="s">
        <v>20317</v>
      </c>
      <c r="D19" s="133" t="s">
        <v>20711</v>
      </c>
      <c r="E19" s="147" t="s">
        <v>20326</v>
      </c>
      <c r="F19" s="147" t="s">
        <v>20304</v>
      </c>
      <c r="G19" s="144" t="s">
        <v>20299</v>
      </c>
    </row>
    <row r="20" spans="1:7" ht="18" thickBot="1">
      <c r="A20" s="131" t="s">
        <v>20288</v>
      </c>
      <c r="B20" s="135" t="s">
        <v>20749</v>
      </c>
      <c r="C20" s="135" t="s">
        <v>20717</v>
      </c>
      <c r="D20" s="133" t="s">
        <v>20711</v>
      </c>
      <c r="E20" s="147" t="s">
        <v>20326</v>
      </c>
      <c r="F20" s="147" t="s">
        <v>20304</v>
      </c>
      <c r="G20" s="144" t="s">
        <v>20299</v>
      </c>
    </row>
    <row r="21" spans="1:7" ht="18" thickBot="1">
      <c r="A21" s="131" t="s">
        <v>20288</v>
      </c>
      <c r="B21" s="135" t="s">
        <v>20749</v>
      </c>
      <c r="C21" s="135" t="s">
        <v>20719</v>
      </c>
      <c r="D21" s="133" t="s">
        <v>20711</v>
      </c>
      <c r="E21" s="147" t="s">
        <v>20326</v>
      </c>
      <c r="F21" s="147" t="s">
        <v>20304</v>
      </c>
      <c r="G21" s="144" t="s">
        <v>20299</v>
      </c>
    </row>
    <row r="22" spans="1:7" ht="18" thickBot="1">
      <c r="A22" s="131" t="s">
        <v>20288</v>
      </c>
      <c r="B22" s="135" t="s">
        <v>20749</v>
      </c>
      <c r="C22" s="135" t="s">
        <v>20721</v>
      </c>
      <c r="D22" s="133" t="s">
        <v>20711</v>
      </c>
      <c r="E22" s="147" t="s">
        <v>20326</v>
      </c>
      <c r="F22" s="147" t="s">
        <v>20304</v>
      </c>
      <c r="G22" s="144" t="s">
        <v>20299</v>
      </c>
    </row>
    <row r="23" spans="1:7" ht="18" thickBot="1">
      <c r="A23" s="131" t="s">
        <v>20288</v>
      </c>
      <c r="B23" s="132" t="s">
        <v>20321</v>
      </c>
      <c r="C23" s="132" t="s">
        <v>20322</v>
      </c>
      <c r="D23" s="133" t="s">
        <v>889</v>
      </c>
      <c r="E23" s="147" t="s">
        <v>20329</v>
      </c>
      <c r="F23" s="147" t="s">
        <v>20326</v>
      </c>
      <c r="G23" s="144" t="s">
        <v>20748</v>
      </c>
    </row>
    <row r="24" spans="1:7" ht="18" thickBot="1">
      <c r="A24" s="131" t="s">
        <v>20288</v>
      </c>
      <c r="B24" s="132" t="s">
        <v>20324</v>
      </c>
      <c r="C24" s="132" t="s">
        <v>20325</v>
      </c>
      <c r="D24" s="133" t="s">
        <v>122</v>
      </c>
      <c r="E24" s="147" t="s">
        <v>20335</v>
      </c>
      <c r="F24" s="147" t="s">
        <v>20329</v>
      </c>
      <c r="G24" s="144" t="s">
        <v>20748</v>
      </c>
    </row>
    <row r="25" spans="1:7" ht="18" thickBot="1">
      <c r="A25" s="131" t="s">
        <v>20288</v>
      </c>
      <c r="B25" s="132" t="s">
        <v>20327</v>
      </c>
      <c r="C25" s="132" t="s">
        <v>20328</v>
      </c>
      <c r="D25" s="133" t="s">
        <v>241</v>
      </c>
      <c r="E25" s="147" t="s">
        <v>20653</v>
      </c>
      <c r="F25" s="147" t="s">
        <v>20653</v>
      </c>
      <c r="G25" s="144" t="s">
        <v>20748</v>
      </c>
    </row>
    <row r="26" spans="1:7" ht="18" thickBot="1">
      <c r="A26" s="131" t="s">
        <v>20288</v>
      </c>
      <c r="B26" s="132" t="s">
        <v>20331</v>
      </c>
      <c r="C26" s="132" t="s">
        <v>20332</v>
      </c>
      <c r="D26" s="133" t="s">
        <v>214</v>
      </c>
      <c r="E26" s="147" t="s">
        <v>20654</v>
      </c>
      <c r="F26" s="147" t="s">
        <v>20648</v>
      </c>
      <c r="G26" s="144" t="s">
        <v>20748</v>
      </c>
    </row>
    <row r="27" spans="1:7" ht="18" thickBot="1">
      <c r="A27" s="131" t="s">
        <v>20288</v>
      </c>
      <c r="B27" s="132" t="s">
        <v>20333</v>
      </c>
      <c r="C27" s="132" t="s">
        <v>20334</v>
      </c>
      <c r="D27" s="133" t="s">
        <v>226</v>
      </c>
      <c r="E27" s="147" t="s">
        <v>20299</v>
      </c>
      <c r="F27" s="147" t="s">
        <v>20335</v>
      </c>
      <c r="G27" s="144" t="s">
        <v>20748</v>
      </c>
    </row>
    <row r="28" spans="1:7" ht="18" thickBot="1">
      <c r="A28" s="131" t="s">
        <v>20288</v>
      </c>
      <c r="B28" s="132" t="s">
        <v>20336</v>
      </c>
      <c r="C28" s="132" t="s">
        <v>20337</v>
      </c>
      <c r="D28" s="133" t="s">
        <v>970</v>
      </c>
      <c r="E28" s="147" t="s">
        <v>20371</v>
      </c>
      <c r="F28" s="147" t="s">
        <v>20654</v>
      </c>
      <c r="G28" s="144" t="s">
        <v>20748</v>
      </c>
    </row>
    <row r="29" spans="1:7" ht="18" thickBot="1">
      <c r="A29" s="131" t="s">
        <v>20288</v>
      </c>
      <c r="B29" s="132" t="s">
        <v>20338</v>
      </c>
      <c r="C29" s="132" t="s">
        <v>20339</v>
      </c>
      <c r="D29" s="133" t="s">
        <v>990</v>
      </c>
      <c r="E29" s="147" t="s">
        <v>20340</v>
      </c>
      <c r="F29" s="147" t="s">
        <v>20371</v>
      </c>
      <c r="G29" s="144" t="s">
        <v>20748</v>
      </c>
    </row>
    <row r="30" spans="1:7" ht="18" thickBot="1">
      <c r="A30" s="131" t="s">
        <v>20288</v>
      </c>
      <c r="B30" s="132" t="s">
        <v>20342</v>
      </c>
      <c r="C30" s="132" t="s">
        <v>20343</v>
      </c>
      <c r="D30" s="133" t="s">
        <v>135</v>
      </c>
      <c r="E30" s="147" t="s">
        <v>20655</v>
      </c>
      <c r="F30" s="147" t="s">
        <v>20655</v>
      </c>
      <c r="G30" s="144" t="s">
        <v>20299</v>
      </c>
    </row>
    <row r="31" spans="1:7" ht="18" thickBot="1">
      <c r="A31" s="131" t="s">
        <v>20288</v>
      </c>
      <c r="B31" s="132" t="s">
        <v>20344</v>
      </c>
      <c r="C31" s="132" t="s">
        <v>20345</v>
      </c>
      <c r="D31" s="133" t="s">
        <v>1019</v>
      </c>
      <c r="E31" s="147" t="s">
        <v>20649</v>
      </c>
      <c r="F31" s="147" t="s">
        <v>20649</v>
      </c>
      <c r="G31" s="144" t="s">
        <v>20299</v>
      </c>
    </row>
    <row r="32" spans="1:7" ht="18" thickBot="1">
      <c r="A32" s="131" t="s">
        <v>20288</v>
      </c>
      <c r="B32" s="132" t="s">
        <v>20346</v>
      </c>
      <c r="C32" s="132" t="s">
        <v>20347</v>
      </c>
      <c r="D32" s="133" t="s">
        <v>1044</v>
      </c>
      <c r="E32" s="147" t="s">
        <v>20649</v>
      </c>
      <c r="F32" s="147" t="s">
        <v>20650</v>
      </c>
      <c r="G32" s="144" t="s">
        <v>20299</v>
      </c>
    </row>
    <row r="33" spans="1:7" ht="18" thickBot="1">
      <c r="A33" s="131" t="s">
        <v>20288</v>
      </c>
      <c r="B33" s="132" t="s">
        <v>20349</v>
      </c>
      <c r="C33" s="132" t="s">
        <v>20350</v>
      </c>
      <c r="D33" s="133" t="s">
        <v>20712</v>
      </c>
      <c r="E33" s="147" t="s">
        <v>20648</v>
      </c>
      <c r="F33" s="147" t="s">
        <v>20713</v>
      </c>
      <c r="G33" s="144" t="s">
        <v>20299</v>
      </c>
    </row>
    <row r="34" spans="1:7" ht="18" thickBot="1">
      <c r="A34" s="131" t="s">
        <v>20288</v>
      </c>
      <c r="B34" s="132" t="s">
        <v>20351</v>
      </c>
      <c r="C34" s="132" t="s">
        <v>20352</v>
      </c>
      <c r="D34" s="133" t="s">
        <v>20710</v>
      </c>
      <c r="E34" s="147" t="s">
        <v>20313</v>
      </c>
      <c r="F34" s="147" t="s">
        <v>20313</v>
      </c>
      <c r="G34" s="144" t="s">
        <v>20748</v>
      </c>
    </row>
    <row r="35" spans="1:7" ht="18" thickBot="1">
      <c r="A35" s="131" t="s">
        <v>20288</v>
      </c>
      <c r="B35" s="132" t="s">
        <v>20353</v>
      </c>
      <c r="C35" s="132" t="s">
        <v>20354</v>
      </c>
      <c r="D35" s="133" t="s">
        <v>20710</v>
      </c>
      <c r="E35" s="147" t="s">
        <v>20313</v>
      </c>
      <c r="F35" s="147" t="s">
        <v>20313</v>
      </c>
      <c r="G35" s="144" t="s">
        <v>20748</v>
      </c>
    </row>
    <row r="36" spans="1:7" ht="18" thickBot="1">
      <c r="A36" s="131" t="s">
        <v>20288</v>
      </c>
      <c r="B36" s="132" t="s">
        <v>20355</v>
      </c>
      <c r="C36" s="132" t="s">
        <v>20356</v>
      </c>
      <c r="D36" s="133" t="s">
        <v>20715</v>
      </c>
      <c r="E36" s="147" t="s">
        <v>20651</v>
      </c>
      <c r="F36" s="147" t="s">
        <v>20651</v>
      </c>
      <c r="G36" s="144" t="s">
        <v>20299</v>
      </c>
    </row>
    <row r="37" spans="1:7" ht="18" thickBot="1">
      <c r="A37" s="131" t="s">
        <v>20288</v>
      </c>
      <c r="B37" s="132" t="s">
        <v>20357</v>
      </c>
      <c r="C37" s="132" t="s">
        <v>20358</v>
      </c>
      <c r="D37" s="133" t="s">
        <v>3609</v>
      </c>
      <c r="E37" s="147" t="s">
        <v>20654</v>
      </c>
      <c r="F37" s="147" t="s">
        <v>20659</v>
      </c>
      <c r="G37" s="144" t="s">
        <v>20748</v>
      </c>
    </row>
    <row r="38" spans="1:7" ht="18" thickBot="1">
      <c r="A38" s="131" t="s">
        <v>20288</v>
      </c>
      <c r="B38" s="132" t="s">
        <v>20359</v>
      </c>
      <c r="C38" s="132" t="s">
        <v>20360</v>
      </c>
      <c r="D38" s="133" t="s">
        <v>1118</v>
      </c>
      <c r="E38" s="147" t="s">
        <v>20658</v>
      </c>
      <c r="F38" s="147" t="s">
        <v>20658</v>
      </c>
      <c r="G38" s="144" t="s">
        <v>20748</v>
      </c>
    </row>
    <row r="39" spans="1:7" ht="18" thickBot="1">
      <c r="A39" s="131" t="s">
        <v>20288</v>
      </c>
      <c r="B39" s="132" t="s">
        <v>20361</v>
      </c>
      <c r="C39" s="132" t="s">
        <v>20362</v>
      </c>
      <c r="D39" s="133" t="s">
        <v>2750</v>
      </c>
      <c r="E39" s="147" t="s">
        <v>20654</v>
      </c>
      <c r="F39" s="147" t="s">
        <v>20648</v>
      </c>
      <c r="G39" s="144" t="s">
        <v>20748</v>
      </c>
    </row>
    <row r="40" spans="1:7" ht="18" thickBot="1">
      <c r="A40" s="131" t="s">
        <v>20288</v>
      </c>
      <c r="B40" s="132" t="s">
        <v>20363</v>
      </c>
      <c r="C40" s="132" t="s">
        <v>20364</v>
      </c>
      <c r="D40" s="133" t="s">
        <v>20710</v>
      </c>
      <c r="E40" s="147" t="s">
        <v>20313</v>
      </c>
      <c r="F40" s="147" t="s">
        <v>20313</v>
      </c>
      <c r="G40" s="144" t="s">
        <v>20748</v>
      </c>
    </row>
    <row r="41" spans="1:7" ht="18" thickBot="1">
      <c r="A41" s="131" t="s">
        <v>20288</v>
      </c>
      <c r="B41" s="132" t="s">
        <v>20365</v>
      </c>
      <c r="C41" s="132" t="s">
        <v>20366</v>
      </c>
      <c r="D41" s="133" t="s">
        <v>1129</v>
      </c>
      <c r="E41" s="147" t="s">
        <v>20655</v>
      </c>
      <c r="F41" s="147" t="s">
        <v>20655</v>
      </c>
      <c r="G41" s="144" t="s">
        <v>20299</v>
      </c>
    </row>
    <row r="42" spans="1:7" ht="18" thickBot="1">
      <c r="A42" s="131" t="s">
        <v>20288</v>
      </c>
      <c r="B42" s="132" t="s">
        <v>20367</v>
      </c>
      <c r="C42" s="132" t="s">
        <v>20368</v>
      </c>
      <c r="D42" s="133" t="s">
        <v>20712</v>
      </c>
      <c r="E42" s="147" t="s">
        <v>20648</v>
      </c>
      <c r="F42" s="147" t="s">
        <v>20713</v>
      </c>
      <c r="G42" s="144" t="s">
        <v>20299</v>
      </c>
    </row>
    <row r="43" spans="1:7" ht="18" thickBot="1">
      <c r="A43" s="131" t="s">
        <v>20288</v>
      </c>
      <c r="B43" s="132" t="s">
        <v>20369</v>
      </c>
      <c r="C43" s="132" t="s">
        <v>20370</v>
      </c>
      <c r="D43" s="133" t="s">
        <v>1148</v>
      </c>
      <c r="E43" s="147" t="s">
        <v>20659</v>
      </c>
      <c r="F43" s="147" t="s">
        <v>20647</v>
      </c>
      <c r="G43" s="144" t="s">
        <v>20299</v>
      </c>
    </row>
    <row r="44" spans="1:7" ht="18" thickBot="1">
      <c r="A44" s="131" t="s">
        <v>20288</v>
      </c>
      <c r="B44" s="132" t="s">
        <v>20372</v>
      </c>
      <c r="C44" s="132" t="s">
        <v>20373</v>
      </c>
      <c r="D44" s="133" t="s">
        <v>170</v>
      </c>
      <c r="E44" s="147" t="s">
        <v>20659</v>
      </c>
      <c r="F44" s="147" t="s">
        <v>20647</v>
      </c>
      <c r="G44" s="144" t="s">
        <v>20299</v>
      </c>
    </row>
    <row r="45" spans="1:7" ht="18" thickBot="1">
      <c r="A45" s="131" t="s">
        <v>20288</v>
      </c>
      <c r="B45" s="132" t="s">
        <v>20374</v>
      </c>
      <c r="C45" s="132" t="s">
        <v>20375</v>
      </c>
      <c r="D45" s="133" t="s">
        <v>1159</v>
      </c>
      <c r="E45" s="147" t="s">
        <v>20651</v>
      </c>
      <c r="F45" s="147" t="s">
        <v>20722</v>
      </c>
      <c r="G45" s="144" t="s">
        <v>20299</v>
      </c>
    </row>
    <row r="46" spans="1:7" ht="18" thickBot="1">
      <c r="A46" s="131" t="s">
        <v>20288</v>
      </c>
      <c r="B46" s="132" t="s">
        <v>20376</v>
      </c>
      <c r="C46" s="135" t="s">
        <v>20723</v>
      </c>
      <c r="D46" s="133" t="s">
        <v>1178</v>
      </c>
      <c r="E46" s="147" t="s">
        <v>20291</v>
      </c>
      <c r="F46" s="147" t="s">
        <v>20291</v>
      </c>
      <c r="G46" s="144" t="s">
        <v>20750</v>
      </c>
    </row>
    <row r="47" spans="1:7" ht="18" thickBot="1">
      <c r="A47" s="131" t="s">
        <v>20288</v>
      </c>
      <c r="B47" s="132" t="s">
        <v>20378</v>
      </c>
      <c r="C47" s="135" t="s">
        <v>20723</v>
      </c>
      <c r="D47" s="133" t="s">
        <v>1178</v>
      </c>
      <c r="E47" s="147" t="s">
        <v>20291</v>
      </c>
      <c r="F47" s="147" t="s">
        <v>20291</v>
      </c>
      <c r="G47" s="144" t="s">
        <v>20750</v>
      </c>
    </row>
    <row r="48" spans="1:7" ht="18" thickBot="1">
      <c r="A48" s="131" t="s">
        <v>20275</v>
      </c>
      <c r="B48" s="132" t="s">
        <v>20379</v>
      </c>
      <c r="C48" s="132" t="s">
        <v>20380</v>
      </c>
      <c r="D48" s="133" t="s">
        <v>10817</v>
      </c>
      <c r="E48" s="147" t="s">
        <v>20450</v>
      </c>
      <c r="F48" s="147" t="s">
        <v>20461</v>
      </c>
      <c r="G48" s="144" t="s">
        <v>20275</v>
      </c>
    </row>
    <row r="49" spans="1:7" ht="18" thickBot="1">
      <c r="A49" s="131" t="s">
        <v>20275</v>
      </c>
      <c r="B49" s="132" t="s">
        <v>20381</v>
      </c>
      <c r="C49" s="132" t="s">
        <v>20382</v>
      </c>
      <c r="D49" s="133" t="s">
        <v>10817</v>
      </c>
      <c r="E49" s="147" t="s">
        <v>20450</v>
      </c>
      <c r="F49" s="147" t="s">
        <v>20461</v>
      </c>
      <c r="G49" s="144" t="s">
        <v>20275</v>
      </c>
    </row>
    <row r="50" spans="1:7" ht="18" thickBot="1">
      <c r="A50" s="131" t="s">
        <v>20275</v>
      </c>
      <c r="B50" s="132" t="s">
        <v>20383</v>
      </c>
      <c r="C50" s="132" t="s">
        <v>20384</v>
      </c>
      <c r="D50" s="134" t="s">
        <v>10817</v>
      </c>
      <c r="E50" s="147" t="s">
        <v>20450</v>
      </c>
      <c r="F50" s="147" t="s">
        <v>20461</v>
      </c>
      <c r="G50" s="144" t="s">
        <v>20275</v>
      </c>
    </row>
    <row r="51" spans="1:7" ht="18" thickBot="1">
      <c r="A51" s="131" t="s">
        <v>20275</v>
      </c>
      <c r="B51" s="132" t="s">
        <v>20385</v>
      </c>
      <c r="C51" s="132" t="s">
        <v>20386</v>
      </c>
      <c r="D51" s="133" t="s">
        <v>10817</v>
      </c>
      <c r="E51" s="147" t="s">
        <v>20450</v>
      </c>
      <c r="F51" s="147" t="s">
        <v>20461</v>
      </c>
      <c r="G51" s="144" t="s">
        <v>20275</v>
      </c>
    </row>
    <row r="52" spans="1:7" ht="18" thickBot="1">
      <c r="A52" s="131" t="s">
        <v>20275</v>
      </c>
      <c r="B52" s="132" t="s">
        <v>20387</v>
      </c>
      <c r="C52" s="132" t="s">
        <v>20388</v>
      </c>
      <c r="D52" s="133" t="s">
        <v>10817</v>
      </c>
      <c r="E52" s="147" t="s">
        <v>20450</v>
      </c>
      <c r="F52" s="147" t="s">
        <v>20461</v>
      </c>
      <c r="G52" s="144" t="s">
        <v>20275</v>
      </c>
    </row>
    <row r="53" spans="1:7" ht="18" thickBot="1">
      <c r="A53" s="131" t="s">
        <v>20275</v>
      </c>
      <c r="B53" s="132" t="s">
        <v>20389</v>
      </c>
      <c r="C53" s="132" t="s">
        <v>20390</v>
      </c>
      <c r="D53" s="133" t="s">
        <v>10817</v>
      </c>
      <c r="E53" s="147" t="s">
        <v>20450</v>
      </c>
      <c r="F53" s="147" t="s">
        <v>20461</v>
      </c>
      <c r="G53" s="144" t="s">
        <v>20275</v>
      </c>
    </row>
    <row r="54" spans="1:7" ht="18" thickBot="1">
      <c r="A54" s="131" t="s">
        <v>20275</v>
      </c>
      <c r="B54" s="132" t="s">
        <v>20391</v>
      </c>
      <c r="C54" s="132" t="s">
        <v>20392</v>
      </c>
      <c r="D54" s="133" t="s">
        <v>10817</v>
      </c>
      <c r="E54" s="147" t="s">
        <v>20450</v>
      </c>
      <c r="F54" s="147" t="s">
        <v>20461</v>
      </c>
      <c r="G54" s="144" t="s">
        <v>20275</v>
      </c>
    </row>
    <row r="55" spans="1:7" ht="18" thickBot="1">
      <c r="A55" s="131" t="s">
        <v>20275</v>
      </c>
      <c r="B55" s="132" t="s">
        <v>20393</v>
      </c>
      <c r="C55" s="132" t="s">
        <v>20394</v>
      </c>
      <c r="D55" s="133" t="s">
        <v>10817</v>
      </c>
      <c r="E55" s="147" t="s">
        <v>20450</v>
      </c>
      <c r="F55" s="147" t="s">
        <v>20461</v>
      </c>
      <c r="G55" s="144" t="s">
        <v>20275</v>
      </c>
    </row>
    <row r="56" spans="1:7" ht="18" thickBot="1">
      <c r="A56" s="131" t="s">
        <v>20275</v>
      </c>
      <c r="B56" s="132" t="s">
        <v>20393</v>
      </c>
      <c r="C56" s="132" t="s">
        <v>20394</v>
      </c>
      <c r="D56" s="133" t="s">
        <v>10817</v>
      </c>
      <c r="E56" s="147" t="s">
        <v>20450</v>
      </c>
      <c r="F56" s="147" t="s">
        <v>20461</v>
      </c>
      <c r="G56" s="144" t="s">
        <v>20275</v>
      </c>
    </row>
    <row r="57" spans="1:7" ht="18" thickBot="1">
      <c r="A57" s="131" t="s">
        <v>20275</v>
      </c>
      <c r="B57" s="132" t="s">
        <v>20395</v>
      </c>
      <c r="C57" s="132" t="s">
        <v>20396</v>
      </c>
      <c r="D57" s="133" t="s">
        <v>10817</v>
      </c>
      <c r="E57" s="147" t="s">
        <v>20450</v>
      </c>
      <c r="F57" s="147" t="s">
        <v>20461</v>
      </c>
      <c r="G57" s="144" t="s">
        <v>20275</v>
      </c>
    </row>
    <row r="58" spans="1:7" ht="18" thickBot="1">
      <c r="A58" s="131" t="s">
        <v>20275</v>
      </c>
      <c r="B58" s="132" t="s">
        <v>20397</v>
      </c>
      <c r="C58" s="132" t="s">
        <v>20398</v>
      </c>
      <c r="D58" s="133" t="s">
        <v>10817</v>
      </c>
      <c r="E58" s="147" t="s">
        <v>20450</v>
      </c>
      <c r="F58" s="147" t="s">
        <v>20461</v>
      </c>
      <c r="G58" s="144" t="s">
        <v>20275</v>
      </c>
    </row>
    <row r="59" spans="1:7" ht="18" thickBot="1">
      <c r="A59" s="131" t="s">
        <v>20275</v>
      </c>
      <c r="B59" s="132" t="s">
        <v>20400</v>
      </c>
      <c r="C59" s="132" t="s">
        <v>20401</v>
      </c>
      <c r="D59" s="134" t="s">
        <v>10817</v>
      </c>
      <c r="E59" s="147" t="s">
        <v>20450</v>
      </c>
      <c r="F59" s="147" t="s">
        <v>20461</v>
      </c>
      <c r="G59" s="144" t="s">
        <v>20275</v>
      </c>
    </row>
    <row r="60" spans="1:7" ht="18" thickBot="1">
      <c r="A60" s="131" t="s">
        <v>20275</v>
      </c>
      <c r="B60" s="132" t="s">
        <v>20402</v>
      </c>
      <c r="C60" s="132" t="s">
        <v>20403</v>
      </c>
      <c r="D60" s="133" t="s">
        <v>10811</v>
      </c>
      <c r="E60" s="147" t="s">
        <v>20461</v>
      </c>
      <c r="F60" s="147" t="s">
        <v>20668</v>
      </c>
      <c r="G60" s="144" t="s">
        <v>20275</v>
      </c>
    </row>
    <row r="61" spans="1:7" ht="18" thickBot="1">
      <c r="A61" s="131" t="s">
        <v>20275</v>
      </c>
      <c r="B61" s="132" t="s">
        <v>20404</v>
      </c>
      <c r="C61" s="132" t="s">
        <v>20405</v>
      </c>
      <c r="D61" s="133" t="s">
        <v>10811</v>
      </c>
      <c r="E61" s="147" t="s">
        <v>20461</v>
      </c>
      <c r="F61" s="147" t="s">
        <v>20668</v>
      </c>
      <c r="G61" s="144" t="s">
        <v>20275</v>
      </c>
    </row>
    <row r="62" spans="1:7" ht="18" thickBot="1">
      <c r="A62" s="131" t="s">
        <v>20275</v>
      </c>
      <c r="B62" s="132" t="s">
        <v>20406</v>
      </c>
      <c r="C62" s="132" t="s">
        <v>20407</v>
      </c>
      <c r="D62" s="133" t="s">
        <v>10811</v>
      </c>
      <c r="E62" s="147" t="s">
        <v>20461</v>
      </c>
      <c r="F62" s="147" t="s">
        <v>20668</v>
      </c>
      <c r="G62" s="144" t="s">
        <v>20275</v>
      </c>
    </row>
    <row r="63" spans="1:7" ht="18" thickBot="1">
      <c r="A63" s="131" t="s">
        <v>20275</v>
      </c>
      <c r="B63" s="132" t="s">
        <v>20408</v>
      </c>
      <c r="C63" s="132" t="s">
        <v>20409</v>
      </c>
      <c r="D63" s="134" t="s">
        <v>10811</v>
      </c>
      <c r="E63" s="147" t="s">
        <v>20461</v>
      </c>
      <c r="F63" s="147" t="s">
        <v>20668</v>
      </c>
      <c r="G63" s="144" t="s">
        <v>20275</v>
      </c>
    </row>
    <row r="64" spans="1:7" ht="18" thickBot="1">
      <c r="A64" s="131" t="s">
        <v>20275</v>
      </c>
      <c r="B64" s="132" t="s">
        <v>20410</v>
      </c>
      <c r="C64" s="132" t="s">
        <v>20411</v>
      </c>
      <c r="D64" s="133" t="s">
        <v>10811</v>
      </c>
      <c r="E64" s="147" t="s">
        <v>20461</v>
      </c>
      <c r="F64" s="147" t="s">
        <v>20668</v>
      </c>
      <c r="G64" s="144" t="s">
        <v>20275</v>
      </c>
    </row>
    <row r="65" spans="1:7" ht="18" thickBot="1">
      <c r="A65" s="131" t="s">
        <v>20275</v>
      </c>
      <c r="B65" s="132" t="s">
        <v>20412</v>
      </c>
      <c r="C65" s="132" t="s">
        <v>20413</v>
      </c>
      <c r="D65" s="134" t="s">
        <v>10811</v>
      </c>
      <c r="E65" s="147" t="s">
        <v>20461</v>
      </c>
      <c r="F65" s="147" t="s">
        <v>20668</v>
      </c>
      <c r="G65" s="144" t="s">
        <v>20275</v>
      </c>
    </row>
    <row r="66" spans="1:7" ht="18" thickBot="1">
      <c r="A66" s="131" t="s">
        <v>20275</v>
      </c>
      <c r="B66" s="132" t="s">
        <v>20414</v>
      </c>
      <c r="C66" s="132" t="s">
        <v>20415</v>
      </c>
      <c r="D66" s="134" t="s">
        <v>10811</v>
      </c>
      <c r="E66" s="147" t="s">
        <v>20461</v>
      </c>
      <c r="F66" s="147" t="s">
        <v>20668</v>
      </c>
      <c r="G66" s="144" t="s">
        <v>20275</v>
      </c>
    </row>
    <row r="67" spans="1:7" ht="18" thickBot="1">
      <c r="A67" s="131" t="s">
        <v>20275</v>
      </c>
      <c r="B67" s="132" t="s">
        <v>20416</v>
      </c>
      <c r="C67" s="132" t="s">
        <v>20417</v>
      </c>
      <c r="D67" s="133" t="s">
        <v>10811</v>
      </c>
      <c r="E67" s="147" t="s">
        <v>20461</v>
      </c>
      <c r="F67" s="147" t="s">
        <v>20668</v>
      </c>
      <c r="G67" s="144" t="s">
        <v>20275</v>
      </c>
    </row>
    <row r="68" spans="1:7" ht="18" thickBot="1">
      <c r="A68" s="131" t="s">
        <v>20275</v>
      </c>
      <c r="B68" s="132" t="s">
        <v>20418</v>
      </c>
      <c r="C68" s="132" t="s">
        <v>20419</v>
      </c>
      <c r="D68" s="133" t="s">
        <v>10811</v>
      </c>
      <c r="E68" s="147" t="s">
        <v>20461</v>
      </c>
      <c r="F68" s="147" t="s">
        <v>20668</v>
      </c>
      <c r="G68" s="144" t="s">
        <v>20275</v>
      </c>
    </row>
    <row r="69" spans="1:7" ht="18" thickBot="1">
      <c r="A69" s="131" t="s">
        <v>20275</v>
      </c>
      <c r="B69" s="132" t="s">
        <v>20418</v>
      </c>
      <c r="C69" s="132" t="s">
        <v>20419</v>
      </c>
      <c r="D69" s="133" t="s">
        <v>10811</v>
      </c>
      <c r="E69" s="147" t="s">
        <v>20461</v>
      </c>
      <c r="F69" s="147" t="s">
        <v>20668</v>
      </c>
      <c r="G69" s="144" t="s">
        <v>20275</v>
      </c>
    </row>
    <row r="70" spans="1:7" ht="18" thickBot="1">
      <c r="A70" s="131" t="s">
        <v>20275</v>
      </c>
      <c r="B70" s="132" t="s">
        <v>20421</v>
      </c>
      <c r="C70" s="132" t="s">
        <v>20422</v>
      </c>
      <c r="D70" s="133" t="s">
        <v>20724</v>
      </c>
      <c r="E70" s="147" t="s">
        <v>20278</v>
      </c>
      <c r="F70" s="147" t="s">
        <v>20278</v>
      </c>
      <c r="G70" s="144" t="s">
        <v>20275</v>
      </c>
    </row>
    <row r="71" spans="1:7" ht="18" thickBot="1">
      <c r="A71" s="131" t="s">
        <v>20275</v>
      </c>
      <c r="B71" s="132" t="s">
        <v>20423</v>
      </c>
      <c r="C71" s="132" t="s">
        <v>20424</v>
      </c>
      <c r="D71" s="133" t="s">
        <v>20725</v>
      </c>
      <c r="E71" s="147" t="s">
        <v>20461</v>
      </c>
      <c r="F71" s="147" t="s">
        <v>20668</v>
      </c>
      <c r="G71" s="144" t="s">
        <v>20275</v>
      </c>
    </row>
    <row r="72" spans="1:7" ht="18" thickBot="1">
      <c r="A72" s="131" t="s">
        <v>20275</v>
      </c>
      <c r="B72" s="132" t="s">
        <v>20425</v>
      </c>
      <c r="C72" s="132" t="s">
        <v>20426</v>
      </c>
      <c r="D72" s="133" t="s">
        <v>20725</v>
      </c>
      <c r="E72" s="147" t="s">
        <v>20461</v>
      </c>
      <c r="F72" s="147" t="s">
        <v>20668</v>
      </c>
      <c r="G72" s="144" t="s">
        <v>20275</v>
      </c>
    </row>
    <row r="73" spans="1:7" ht="18" thickBot="1">
      <c r="A73" s="131" t="s">
        <v>20275</v>
      </c>
      <c r="B73" s="132" t="s">
        <v>20427</v>
      </c>
      <c r="C73" s="132" t="s">
        <v>20428</v>
      </c>
      <c r="D73" s="133" t="s">
        <v>20724</v>
      </c>
      <c r="E73" s="147" t="s">
        <v>20278</v>
      </c>
      <c r="F73" s="147" t="s">
        <v>20278</v>
      </c>
      <c r="G73" s="144" t="s">
        <v>20275</v>
      </c>
    </row>
    <row r="74" spans="1:7" ht="18" thickBot="1">
      <c r="A74" s="131" t="s">
        <v>20275</v>
      </c>
      <c r="B74" s="132" t="s">
        <v>20429</v>
      </c>
      <c r="C74" s="132" t="s">
        <v>20430</v>
      </c>
      <c r="D74" s="133" t="s">
        <v>20724</v>
      </c>
      <c r="E74" s="147" t="s">
        <v>20278</v>
      </c>
      <c r="F74" s="147" t="s">
        <v>20278</v>
      </c>
      <c r="G74" s="144" t="s">
        <v>20275</v>
      </c>
    </row>
    <row r="75" spans="1:7" ht="18" thickBot="1">
      <c r="A75" s="131" t="s">
        <v>20275</v>
      </c>
      <c r="B75" s="132" t="s">
        <v>20431</v>
      </c>
      <c r="C75" s="132" t="s">
        <v>20432</v>
      </c>
      <c r="D75" s="133" t="s">
        <v>20726</v>
      </c>
      <c r="E75" s="147" t="s">
        <v>20666</v>
      </c>
      <c r="F75" s="147" t="s">
        <v>20727</v>
      </c>
      <c r="G75" s="144" t="s">
        <v>20275</v>
      </c>
    </row>
    <row r="76" spans="1:7" ht="18" thickBot="1">
      <c r="A76" s="131" t="s">
        <v>20275</v>
      </c>
      <c r="B76" s="132" t="s">
        <v>20434</v>
      </c>
      <c r="C76" s="132" t="s">
        <v>20435</v>
      </c>
      <c r="D76" s="133" t="s">
        <v>20728</v>
      </c>
      <c r="E76" s="147" t="s">
        <v>20667</v>
      </c>
      <c r="F76" s="147" t="s">
        <v>20666</v>
      </c>
      <c r="G76" s="144" t="s">
        <v>20275</v>
      </c>
    </row>
    <row r="77" spans="1:7" ht="18" thickBot="1">
      <c r="A77" s="131" t="s">
        <v>20275</v>
      </c>
      <c r="B77" s="132" t="s">
        <v>20436</v>
      </c>
      <c r="C77" s="132" t="s">
        <v>20437</v>
      </c>
      <c r="D77" s="133" t="s">
        <v>20726</v>
      </c>
      <c r="E77" s="147" t="s">
        <v>20666</v>
      </c>
      <c r="F77" s="147" t="s">
        <v>20727</v>
      </c>
      <c r="G77" s="144" t="s">
        <v>20275</v>
      </c>
    </row>
    <row r="78" spans="1:7" ht="18" thickBot="1">
      <c r="A78" s="131" t="s">
        <v>20275</v>
      </c>
      <c r="B78" s="132" t="s">
        <v>20438</v>
      </c>
      <c r="C78" s="132" t="s">
        <v>20439</v>
      </c>
      <c r="D78" s="133" t="s">
        <v>20729</v>
      </c>
      <c r="E78" s="147" t="s">
        <v>20666</v>
      </c>
      <c r="F78" s="147" t="s">
        <v>20727</v>
      </c>
      <c r="G78" s="144" t="s">
        <v>20275</v>
      </c>
    </row>
    <row r="79" spans="1:7" ht="18" thickBot="1">
      <c r="A79" s="131" t="s">
        <v>20275</v>
      </c>
      <c r="B79" s="132" t="s">
        <v>20440</v>
      </c>
      <c r="C79" s="132" t="s">
        <v>20441</v>
      </c>
      <c r="D79" s="133" t="s">
        <v>20729</v>
      </c>
      <c r="E79" s="147" t="s">
        <v>20666</v>
      </c>
      <c r="F79" s="147" t="s">
        <v>20727</v>
      </c>
      <c r="G79" s="144" t="s">
        <v>20275</v>
      </c>
    </row>
    <row r="80" spans="1:7" ht="18" thickBot="1">
      <c r="A80" s="131" t="s">
        <v>20275</v>
      </c>
      <c r="B80" s="132" t="s">
        <v>20442</v>
      </c>
      <c r="C80" s="132" t="s">
        <v>20443</v>
      </c>
      <c r="D80" s="133" t="s">
        <v>20728</v>
      </c>
      <c r="E80" s="147" t="s">
        <v>20667</v>
      </c>
      <c r="F80" s="147" t="s">
        <v>20666</v>
      </c>
      <c r="G80" s="144" t="s">
        <v>20275</v>
      </c>
    </row>
    <row r="81" spans="1:7" ht="18" thickBot="1">
      <c r="A81" s="131" t="s">
        <v>20275</v>
      </c>
      <c r="B81" s="132" t="s">
        <v>20444</v>
      </c>
      <c r="C81" s="132" t="s">
        <v>20445</v>
      </c>
      <c r="D81" s="133" t="s">
        <v>20728</v>
      </c>
      <c r="E81" s="147" t="s">
        <v>20667</v>
      </c>
      <c r="F81" s="147" t="s">
        <v>20666</v>
      </c>
      <c r="G81" s="144" t="s">
        <v>20275</v>
      </c>
    </row>
    <row r="82" spans="1:7" ht="18" thickBot="1">
      <c r="A82" s="131" t="s">
        <v>20275</v>
      </c>
      <c r="B82" s="132" t="s">
        <v>20446</v>
      </c>
      <c r="C82" s="132" t="s">
        <v>20447</v>
      </c>
      <c r="D82" s="133" t="s">
        <v>20728</v>
      </c>
      <c r="E82" s="147" t="s">
        <v>20667</v>
      </c>
      <c r="F82" s="147" t="s">
        <v>20666</v>
      </c>
      <c r="G82" s="144" t="s">
        <v>20275</v>
      </c>
    </row>
    <row r="83" spans="1:7" ht="18" thickBot="1">
      <c r="A83" s="131" t="s">
        <v>20275</v>
      </c>
      <c r="B83" s="132" t="s">
        <v>20448</v>
      </c>
      <c r="C83" s="132" t="s">
        <v>20449</v>
      </c>
      <c r="D83" s="133" t="s">
        <v>20730</v>
      </c>
      <c r="E83" s="147" t="s">
        <v>20433</v>
      </c>
      <c r="F83" s="147" t="s">
        <v>20450</v>
      </c>
      <c r="G83" s="144" t="s">
        <v>20275</v>
      </c>
    </row>
    <row r="84" spans="1:7" ht="18" thickBot="1">
      <c r="A84" s="131" t="s">
        <v>20275</v>
      </c>
      <c r="B84" s="132" t="s">
        <v>20451</v>
      </c>
      <c r="C84" s="132" t="s">
        <v>20452</v>
      </c>
      <c r="D84" s="133" t="s">
        <v>20730</v>
      </c>
      <c r="E84" s="147" t="s">
        <v>20433</v>
      </c>
      <c r="F84" s="147" t="s">
        <v>20450</v>
      </c>
      <c r="G84" s="144" t="s">
        <v>20275</v>
      </c>
    </row>
    <row r="85" spans="1:7" ht="18" thickBot="1">
      <c r="A85" s="131" t="s">
        <v>20275</v>
      </c>
      <c r="B85" s="132" t="s">
        <v>20453</v>
      </c>
      <c r="C85" s="132" t="s">
        <v>20454</v>
      </c>
      <c r="D85" s="133" t="s">
        <v>20731</v>
      </c>
      <c r="E85" s="147" t="s">
        <v>20668</v>
      </c>
      <c r="F85" s="147" t="s">
        <v>20676</v>
      </c>
      <c r="G85" s="144" t="s">
        <v>20275</v>
      </c>
    </row>
    <row r="86" spans="1:7" ht="18" thickBot="1">
      <c r="A86" s="131" t="s">
        <v>20275</v>
      </c>
      <c r="B86" s="132" t="s">
        <v>20455</v>
      </c>
      <c r="C86" s="132" t="s">
        <v>20456</v>
      </c>
      <c r="D86" s="133" t="s">
        <v>20731</v>
      </c>
      <c r="E86" s="147" t="s">
        <v>20668</v>
      </c>
      <c r="F86" s="147" t="s">
        <v>20676</v>
      </c>
      <c r="G86" s="144" t="s">
        <v>20275</v>
      </c>
    </row>
    <row r="87" spans="1:7" ht="18" thickBot="1">
      <c r="A87" s="131" t="s">
        <v>20275</v>
      </c>
      <c r="B87" s="132" t="s">
        <v>20457</v>
      </c>
      <c r="C87" s="132" t="s">
        <v>20458</v>
      </c>
      <c r="D87" s="133" t="s">
        <v>20730</v>
      </c>
      <c r="E87" s="147" t="s">
        <v>20433</v>
      </c>
      <c r="F87" s="147" t="s">
        <v>20450</v>
      </c>
      <c r="G87" s="144" t="s">
        <v>20275</v>
      </c>
    </row>
    <row r="88" spans="1:7" ht="18" thickBot="1">
      <c r="A88" s="131" t="s">
        <v>20275</v>
      </c>
      <c r="B88" s="132" t="s">
        <v>20459</v>
      </c>
      <c r="C88" s="132" t="s">
        <v>20460</v>
      </c>
      <c r="D88" s="133" t="s">
        <v>20732</v>
      </c>
      <c r="E88" s="147" t="s">
        <v>20669</v>
      </c>
      <c r="F88" s="147" t="s">
        <v>20733</v>
      </c>
      <c r="G88" s="144" t="s">
        <v>20275</v>
      </c>
    </row>
    <row r="89" spans="1:7" ht="18" thickBot="1">
      <c r="A89" s="131" t="s">
        <v>20275</v>
      </c>
      <c r="B89" s="132" t="s">
        <v>20462</v>
      </c>
      <c r="C89" s="132" t="s">
        <v>20463</v>
      </c>
      <c r="D89" s="133" t="s">
        <v>20734</v>
      </c>
      <c r="E89" s="147" t="s">
        <v>20450</v>
      </c>
      <c r="F89" s="147" t="s">
        <v>20461</v>
      </c>
      <c r="G89" s="144" t="s">
        <v>20275</v>
      </c>
    </row>
    <row r="90" spans="1:7" ht="18" thickBot="1">
      <c r="A90" s="131" t="s">
        <v>20275</v>
      </c>
      <c r="B90" s="132" t="s">
        <v>20464</v>
      </c>
      <c r="C90" s="132" t="s">
        <v>20465</v>
      </c>
      <c r="D90" s="133" t="s">
        <v>20734</v>
      </c>
      <c r="E90" s="147" t="s">
        <v>20450</v>
      </c>
      <c r="F90" s="147" t="s">
        <v>20461</v>
      </c>
      <c r="G90" s="144" t="s">
        <v>20275</v>
      </c>
    </row>
    <row r="91" spans="1:7" ht="18" thickBot="1">
      <c r="A91" s="131" t="s">
        <v>20275</v>
      </c>
      <c r="B91" s="132" t="s">
        <v>20466</v>
      </c>
      <c r="C91" s="132" t="s">
        <v>20467</v>
      </c>
      <c r="D91" s="133" t="s">
        <v>20735</v>
      </c>
      <c r="E91" s="147" t="s">
        <v>20450</v>
      </c>
      <c r="F91" s="147" t="s">
        <v>20461</v>
      </c>
      <c r="G91" s="144" t="s">
        <v>20275</v>
      </c>
    </row>
    <row r="92" spans="1:7" ht="18" thickBot="1">
      <c r="A92" s="131" t="s">
        <v>20275</v>
      </c>
      <c r="B92" s="132" t="s">
        <v>20468</v>
      </c>
      <c r="C92" s="132" t="s">
        <v>20469</v>
      </c>
      <c r="D92" s="133" t="s">
        <v>20736</v>
      </c>
      <c r="E92" s="147" t="s">
        <v>20450</v>
      </c>
      <c r="F92" s="147" t="s">
        <v>20646</v>
      </c>
      <c r="G92" s="144" t="s">
        <v>20275</v>
      </c>
    </row>
    <row r="93" spans="1:7" ht="18" thickBot="1">
      <c r="A93" s="131" t="s">
        <v>20275</v>
      </c>
      <c r="B93" s="132" t="s">
        <v>20470</v>
      </c>
      <c r="C93" s="132" t="s">
        <v>20471</v>
      </c>
      <c r="D93" s="133" t="s">
        <v>20734</v>
      </c>
      <c r="E93" s="147" t="s">
        <v>20450</v>
      </c>
      <c r="F93" s="147" t="s">
        <v>20461</v>
      </c>
      <c r="G93" s="144" t="s">
        <v>20275</v>
      </c>
    </row>
    <row r="94" spans="1:7" ht="18" thickBot="1">
      <c r="A94" s="131" t="s">
        <v>20275</v>
      </c>
      <c r="B94" s="132" t="s">
        <v>20472</v>
      </c>
      <c r="C94" s="132" t="s">
        <v>20473</v>
      </c>
      <c r="D94" s="133" t="s">
        <v>20735</v>
      </c>
      <c r="E94" s="147" t="s">
        <v>20450</v>
      </c>
      <c r="F94" s="147" t="s">
        <v>20461</v>
      </c>
      <c r="G94" s="144" t="s">
        <v>20275</v>
      </c>
    </row>
    <row r="95" spans="1:7" ht="18" thickBot="1">
      <c r="A95" s="131" t="s">
        <v>20275</v>
      </c>
      <c r="B95" s="132" t="s">
        <v>20474</v>
      </c>
      <c r="C95" s="132" t="s">
        <v>20475</v>
      </c>
      <c r="D95" s="133" t="s">
        <v>20736</v>
      </c>
      <c r="E95" s="147" t="s">
        <v>20450</v>
      </c>
      <c r="F95" s="147" t="s">
        <v>20646</v>
      </c>
      <c r="G95" s="144" t="s">
        <v>20275</v>
      </c>
    </row>
    <row r="96" spans="1:7" ht="18" thickBot="1">
      <c r="A96" s="131" t="s">
        <v>20275</v>
      </c>
      <c r="B96" s="132" t="s">
        <v>20476</v>
      </c>
      <c r="C96" s="132" t="s">
        <v>20477</v>
      </c>
      <c r="D96" s="133" t="s">
        <v>20732</v>
      </c>
      <c r="E96" s="147" t="s">
        <v>20669</v>
      </c>
      <c r="F96" s="147" t="s">
        <v>20733</v>
      </c>
      <c r="G96" s="144" t="s">
        <v>20275</v>
      </c>
    </row>
    <row r="97" spans="1:7" ht="18" thickBot="1">
      <c r="A97" s="131" t="s">
        <v>20275</v>
      </c>
      <c r="B97" s="132" t="s">
        <v>20478</v>
      </c>
      <c r="C97" s="132" t="s">
        <v>20479</v>
      </c>
      <c r="D97" s="133" t="s">
        <v>20732</v>
      </c>
      <c r="E97" s="147" t="s">
        <v>20669</v>
      </c>
      <c r="F97" s="147" t="s">
        <v>20733</v>
      </c>
      <c r="G97" s="144" t="s">
        <v>20275</v>
      </c>
    </row>
    <row r="98" spans="1:7" ht="18" thickBot="1">
      <c r="A98" s="131" t="s">
        <v>20275</v>
      </c>
      <c r="B98" s="132" t="s">
        <v>20480</v>
      </c>
      <c r="C98" s="132" t="s">
        <v>20481</v>
      </c>
      <c r="D98" s="133" t="s">
        <v>20736</v>
      </c>
      <c r="E98" s="147" t="s">
        <v>20450</v>
      </c>
      <c r="F98" s="147" t="s">
        <v>20646</v>
      </c>
      <c r="G98" s="144" t="s">
        <v>20275</v>
      </c>
    </row>
    <row r="99" spans="1:7" ht="18" thickBot="1">
      <c r="A99" s="131" t="s">
        <v>20275</v>
      </c>
      <c r="B99" s="132" t="s">
        <v>20482</v>
      </c>
      <c r="C99" s="132" t="s">
        <v>20483</v>
      </c>
      <c r="D99" s="133" t="s">
        <v>20735</v>
      </c>
      <c r="E99" s="147" t="s">
        <v>20450</v>
      </c>
      <c r="F99" s="147" t="s">
        <v>20461</v>
      </c>
      <c r="G99" s="144" t="s">
        <v>20275</v>
      </c>
    </row>
    <row r="100" spans="1:7" ht="18" thickBot="1">
      <c r="A100" s="131" t="s">
        <v>20275</v>
      </c>
      <c r="B100" s="132" t="s">
        <v>20484</v>
      </c>
      <c r="C100" s="132" t="s">
        <v>20485</v>
      </c>
      <c r="D100" s="133" t="s">
        <v>20735</v>
      </c>
      <c r="E100" s="147" t="s">
        <v>20450</v>
      </c>
      <c r="F100" s="147" t="s">
        <v>20461</v>
      </c>
      <c r="G100" s="144" t="s">
        <v>20275</v>
      </c>
    </row>
    <row r="101" spans="1:7" ht="18" thickBot="1">
      <c r="A101" s="131" t="s">
        <v>20275</v>
      </c>
      <c r="B101" s="132" t="s">
        <v>20486</v>
      </c>
      <c r="C101" s="132" t="s">
        <v>20487</v>
      </c>
      <c r="D101" s="133" t="s">
        <v>20736</v>
      </c>
      <c r="E101" s="147" t="s">
        <v>20450</v>
      </c>
      <c r="F101" s="147" t="s">
        <v>20646</v>
      </c>
      <c r="G101" s="144" t="s">
        <v>20275</v>
      </c>
    </row>
    <row r="102" spans="1:7" ht="18" thickBot="1">
      <c r="A102" s="131" t="s">
        <v>20275</v>
      </c>
      <c r="B102" s="132" t="s">
        <v>20488</v>
      </c>
      <c r="C102" s="132" t="s">
        <v>20489</v>
      </c>
      <c r="D102" s="133" t="s">
        <v>20736</v>
      </c>
      <c r="E102" s="147" t="s">
        <v>20450</v>
      </c>
      <c r="F102" s="147" t="s">
        <v>20646</v>
      </c>
      <c r="G102" s="144" t="s">
        <v>20275</v>
      </c>
    </row>
    <row r="103" spans="1:7" ht="18" thickBot="1">
      <c r="A103" s="131" t="s">
        <v>20275</v>
      </c>
      <c r="B103" s="132" t="s">
        <v>20490</v>
      </c>
      <c r="C103" s="132" t="s">
        <v>20491</v>
      </c>
      <c r="D103" s="133" t="s">
        <v>20734</v>
      </c>
      <c r="E103" s="147" t="s">
        <v>20450</v>
      </c>
      <c r="F103" s="147" t="s">
        <v>20461</v>
      </c>
      <c r="G103" s="144" t="s">
        <v>20275</v>
      </c>
    </row>
    <row r="104" spans="1:7" ht="18" thickBot="1">
      <c r="A104" s="131" t="s">
        <v>20288</v>
      </c>
      <c r="B104" s="132" t="s">
        <v>20492</v>
      </c>
      <c r="C104" s="132" t="s">
        <v>20493</v>
      </c>
      <c r="D104" s="133" t="s">
        <v>95</v>
      </c>
      <c r="E104" s="147" t="s">
        <v>20494</v>
      </c>
      <c r="F104" s="147" t="s">
        <v>20494</v>
      </c>
      <c r="G104" s="144" t="s">
        <v>20494</v>
      </c>
    </row>
    <row r="105" spans="1:7" ht="18" thickBot="1">
      <c r="A105" s="131" t="s">
        <v>20288</v>
      </c>
      <c r="B105" s="132" t="s">
        <v>20495</v>
      </c>
      <c r="C105" s="132" t="s">
        <v>20496</v>
      </c>
      <c r="D105" s="133" t="s">
        <v>634</v>
      </c>
      <c r="E105" s="147" t="s">
        <v>20670</v>
      </c>
      <c r="F105" s="147" t="s">
        <v>20737</v>
      </c>
      <c r="G105" s="144" t="s">
        <v>20748</v>
      </c>
    </row>
    <row r="106" spans="1:7" ht="18" thickBot="1">
      <c r="A106" s="131" t="s">
        <v>20288</v>
      </c>
      <c r="B106" s="132" t="s">
        <v>20498</v>
      </c>
      <c r="C106" s="132" t="s">
        <v>20499</v>
      </c>
      <c r="D106" s="133" t="s">
        <v>281</v>
      </c>
      <c r="E106" s="147" t="s">
        <v>20671</v>
      </c>
      <c r="F106" s="147" t="s">
        <v>20670</v>
      </c>
      <c r="G106" s="144" t="s">
        <v>20748</v>
      </c>
    </row>
    <row r="107" spans="1:7" ht="18" thickBot="1">
      <c r="A107" s="131" t="s">
        <v>20288</v>
      </c>
      <c r="B107" s="132" t="s">
        <v>20500</v>
      </c>
      <c r="C107" s="132" t="s">
        <v>20501</v>
      </c>
      <c r="D107" s="133" t="s">
        <v>348</v>
      </c>
      <c r="E107" s="147" t="s">
        <v>20546</v>
      </c>
      <c r="F107" s="147" t="s">
        <v>20546</v>
      </c>
      <c r="G107" s="144" t="s">
        <v>20748</v>
      </c>
    </row>
    <row r="108" spans="1:7" ht="18" thickBot="1">
      <c r="A108" s="131" t="s">
        <v>20288</v>
      </c>
      <c r="B108" s="132" t="s">
        <v>20502</v>
      </c>
      <c r="C108" s="132" t="s">
        <v>20503</v>
      </c>
      <c r="D108" s="133" t="s">
        <v>2952</v>
      </c>
      <c r="E108" s="147" t="s">
        <v>20546</v>
      </c>
      <c r="F108" s="147" t="s">
        <v>20521</v>
      </c>
      <c r="G108" s="144" t="s">
        <v>20748</v>
      </c>
    </row>
    <row r="109" spans="1:7" ht="18" thickBot="1">
      <c r="A109" s="131" t="s">
        <v>20288</v>
      </c>
      <c r="B109" s="132" t="s">
        <v>20504</v>
      </c>
      <c r="C109" s="132" t="s">
        <v>20505</v>
      </c>
      <c r="D109" s="133" t="s">
        <v>371</v>
      </c>
      <c r="E109" s="147" t="s">
        <v>20672</v>
      </c>
      <c r="F109" s="147" t="s">
        <v>20738</v>
      </c>
      <c r="G109" s="144" t="s">
        <v>20748</v>
      </c>
    </row>
    <row r="110" spans="1:7" ht="18" thickBot="1">
      <c r="A110" s="131" t="s">
        <v>20288</v>
      </c>
      <c r="B110" s="132" t="s">
        <v>20506</v>
      </c>
      <c r="C110" s="132" t="s">
        <v>20507</v>
      </c>
      <c r="D110" s="133" t="s">
        <v>702</v>
      </c>
      <c r="E110" s="147" t="s">
        <v>20534</v>
      </c>
      <c r="F110" s="147" t="s">
        <v>20534</v>
      </c>
      <c r="G110" s="144" t="s">
        <v>20748</v>
      </c>
    </row>
    <row r="111" spans="1:7" ht="18" thickBot="1">
      <c r="A111" s="131" t="s">
        <v>20288</v>
      </c>
      <c r="B111" s="132" t="s">
        <v>20509</v>
      </c>
      <c r="C111" s="132" t="s">
        <v>20510</v>
      </c>
      <c r="D111" s="133" t="s">
        <v>2571</v>
      </c>
      <c r="E111" s="147" t="s">
        <v>20670</v>
      </c>
      <c r="F111" s="147" t="s">
        <v>20739</v>
      </c>
      <c r="G111" s="144" t="s">
        <v>20748</v>
      </c>
    </row>
    <row r="112" spans="1:7" ht="18" thickBot="1">
      <c r="A112" s="131" t="s">
        <v>20288</v>
      </c>
      <c r="B112" s="132" t="s">
        <v>20511</v>
      </c>
      <c r="C112" s="132" t="s">
        <v>20512</v>
      </c>
      <c r="D112" s="133" t="s">
        <v>271</v>
      </c>
      <c r="E112" s="147" t="s">
        <v>20672</v>
      </c>
      <c r="F112" s="147" t="s">
        <v>20738</v>
      </c>
      <c r="G112" s="144" t="s">
        <v>20748</v>
      </c>
    </row>
    <row r="113" spans="1:7" ht="18" thickBot="1">
      <c r="A113" s="131" t="s">
        <v>20288</v>
      </c>
      <c r="B113" s="132" t="s">
        <v>20513</v>
      </c>
      <c r="C113" s="132" t="s">
        <v>20514</v>
      </c>
      <c r="D113" s="133" t="s">
        <v>1409</v>
      </c>
      <c r="E113" s="147" t="s">
        <v>20672</v>
      </c>
      <c r="F113" s="147" t="s">
        <v>20740</v>
      </c>
      <c r="G113" s="144" t="s">
        <v>20748</v>
      </c>
    </row>
    <row r="114" spans="1:7" ht="18" thickBot="1">
      <c r="A114" s="131" t="s">
        <v>20288</v>
      </c>
      <c r="B114" s="132" t="s">
        <v>20515</v>
      </c>
      <c r="C114" s="132" t="s">
        <v>20516</v>
      </c>
      <c r="D114" s="133" t="s">
        <v>337</v>
      </c>
      <c r="E114" s="147" t="s">
        <v>20673</v>
      </c>
      <c r="F114" s="147" t="s">
        <v>20541</v>
      </c>
      <c r="G114" s="144" t="s">
        <v>20748</v>
      </c>
    </row>
    <row r="115" spans="1:7" ht="18" thickBot="1">
      <c r="A115" s="131" t="s">
        <v>20288</v>
      </c>
      <c r="B115" s="132" t="s">
        <v>20517</v>
      </c>
      <c r="C115" s="132" t="s">
        <v>20518</v>
      </c>
      <c r="D115" s="133" t="s">
        <v>713</v>
      </c>
      <c r="E115" s="147" t="s">
        <v>20670</v>
      </c>
      <c r="F115" s="147" t="s">
        <v>20739</v>
      </c>
      <c r="G115" s="144" t="s">
        <v>20748</v>
      </c>
    </row>
    <row r="116" spans="1:7" ht="18" thickBot="1">
      <c r="A116" s="131" t="s">
        <v>20288</v>
      </c>
      <c r="B116" s="132" t="s">
        <v>20519</v>
      </c>
      <c r="C116" s="132" t="s">
        <v>20520</v>
      </c>
      <c r="D116" s="133" t="s">
        <v>252</v>
      </c>
      <c r="E116" s="147" t="s">
        <v>20541</v>
      </c>
      <c r="F116" s="147" t="s">
        <v>20524</v>
      </c>
      <c r="G116" s="144" t="s">
        <v>20748</v>
      </c>
    </row>
    <row r="117" spans="1:7" ht="18" thickBot="1">
      <c r="A117" s="131" t="s">
        <v>20288</v>
      </c>
      <c r="B117" s="132" t="s">
        <v>20522</v>
      </c>
      <c r="C117" s="132" t="s">
        <v>20523</v>
      </c>
      <c r="D117" s="133" t="s">
        <v>82</v>
      </c>
      <c r="E117" s="147" t="s">
        <v>20521</v>
      </c>
      <c r="F117" s="147" t="s">
        <v>20527</v>
      </c>
      <c r="G117" s="144" t="s">
        <v>20748</v>
      </c>
    </row>
    <row r="118" spans="1:7" ht="18" thickBot="1">
      <c r="A118" s="131" t="s">
        <v>20288</v>
      </c>
      <c r="B118" s="132" t="s">
        <v>20525</v>
      </c>
      <c r="C118" s="132" t="s">
        <v>20526</v>
      </c>
      <c r="D118" s="133" t="s">
        <v>4088</v>
      </c>
      <c r="E118" s="147" t="s">
        <v>20497</v>
      </c>
      <c r="F118" s="147" t="s">
        <v>20497</v>
      </c>
      <c r="G118" s="144" t="s">
        <v>20494</v>
      </c>
    </row>
    <row r="119" spans="1:7" ht="18" thickBot="1">
      <c r="A119" s="131" t="s">
        <v>20288</v>
      </c>
      <c r="B119" s="132" t="s">
        <v>20528</v>
      </c>
      <c r="C119" s="132" t="s">
        <v>20529</v>
      </c>
      <c r="D119" s="133" t="s">
        <v>2328</v>
      </c>
      <c r="E119" s="147" t="s">
        <v>20672</v>
      </c>
      <c r="F119" s="147" t="s">
        <v>20738</v>
      </c>
      <c r="G119" s="144" t="s">
        <v>20748</v>
      </c>
    </row>
    <row r="120" spans="1:7" ht="18" thickBot="1">
      <c r="A120" s="131" t="s">
        <v>20288</v>
      </c>
      <c r="B120" s="132" t="s">
        <v>20530</v>
      </c>
      <c r="C120" s="132" t="s">
        <v>20531</v>
      </c>
      <c r="D120" s="133" t="s">
        <v>264</v>
      </c>
      <c r="E120" s="147" t="s">
        <v>20673</v>
      </c>
      <c r="F120" s="147" t="s">
        <v>20671</v>
      </c>
      <c r="G120" s="144" t="s">
        <v>20748</v>
      </c>
    </row>
    <row r="121" spans="1:7" ht="18" thickBot="1">
      <c r="A121" s="131" t="s">
        <v>20288</v>
      </c>
      <c r="B121" s="132" t="s">
        <v>20532</v>
      </c>
      <c r="C121" s="132" t="s">
        <v>20533</v>
      </c>
      <c r="D121" s="133" t="s">
        <v>58</v>
      </c>
      <c r="E121" s="147" t="s">
        <v>20508</v>
      </c>
      <c r="F121" s="147" t="s">
        <v>20508</v>
      </c>
      <c r="G121" s="144" t="s">
        <v>20748</v>
      </c>
    </row>
    <row r="122" spans="1:7" ht="18" thickBot="1">
      <c r="A122" s="131" t="s">
        <v>20288</v>
      </c>
      <c r="B122" s="132" t="s">
        <v>20535</v>
      </c>
      <c r="C122" s="132" t="s">
        <v>20536</v>
      </c>
      <c r="D122" s="133" t="s">
        <v>360</v>
      </c>
      <c r="E122" s="147" t="s">
        <v>20671</v>
      </c>
      <c r="F122" s="147" t="s">
        <v>20670</v>
      </c>
      <c r="G122" s="144" t="s">
        <v>20748</v>
      </c>
    </row>
    <row r="123" spans="1:7" ht="18" thickBot="1">
      <c r="A123" s="131" t="s">
        <v>20288</v>
      </c>
      <c r="B123" s="132" t="s">
        <v>20537</v>
      </c>
      <c r="C123" s="132" t="s">
        <v>20538</v>
      </c>
      <c r="D123" s="133" t="s">
        <v>743</v>
      </c>
      <c r="E123" s="147" t="s">
        <v>20674</v>
      </c>
      <c r="F123" s="147" t="s">
        <v>20741</v>
      </c>
      <c r="G123" s="144" t="s">
        <v>20748</v>
      </c>
    </row>
    <row r="124" spans="1:7" ht="18" thickBot="1">
      <c r="A124" s="131" t="s">
        <v>20288</v>
      </c>
      <c r="B124" s="132" t="s">
        <v>20539</v>
      </c>
      <c r="C124" s="132" t="s">
        <v>20540</v>
      </c>
      <c r="D124" s="133" t="s">
        <v>755</v>
      </c>
      <c r="E124" s="147" t="s">
        <v>20527</v>
      </c>
      <c r="F124" s="147" t="s">
        <v>20674</v>
      </c>
      <c r="G124" s="144" t="s">
        <v>20748</v>
      </c>
    </row>
    <row r="125" spans="1:7" ht="18" thickBot="1">
      <c r="A125" s="131" t="s">
        <v>20288</v>
      </c>
      <c r="B125" s="132" t="s">
        <v>20542</v>
      </c>
      <c r="C125" s="132" t="s">
        <v>20543</v>
      </c>
      <c r="D125" s="133" t="s">
        <v>765</v>
      </c>
      <c r="E125" s="147" t="s">
        <v>20671</v>
      </c>
      <c r="F125" s="147" t="s">
        <v>20672</v>
      </c>
      <c r="G125" s="144" t="s">
        <v>20748</v>
      </c>
    </row>
    <row r="126" spans="1:7" ht="18" thickBot="1">
      <c r="A126" s="131" t="s">
        <v>20288</v>
      </c>
      <c r="B126" s="132" t="s">
        <v>20544</v>
      </c>
      <c r="C126" s="132" t="s">
        <v>20545</v>
      </c>
      <c r="D126" s="133" t="s">
        <v>20742</v>
      </c>
      <c r="E126" s="147" t="s">
        <v>20524</v>
      </c>
      <c r="F126" s="147" t="s">
        <v>20673</v>
      </c>
      <c r="G126" s="144" t="s">
        <v>20748</v>
      </c>
    </row>
    <row r="127" spans="1:7" ht="18" thickBot="1">
      <c r="A127" s="131" t="s">
        <v>20288</v>
      </c>
      <c r="B127" s="132" t="s">
        <v>20547</v>
      </c>
      <c r="C127" s="132" t="s">
        <v>20548</v>
      </c>
      <c r="D127" s="133" t="s">
        <v>20742</v>
      </c>
      <c r="E127" s="147" t="s">
        <v>20524</v>
      </c>
      <c r="F127" s="147" t="s">
        <v>20673</v>
      </c>
      <c r="G127" s="144" t="s">
        <v>20748</v>
      </c>
    </row>
    <row r="128" spans="1:7" ht="18" thickBot="1">
      <c r="A128" s="131" t="s">
        <v>20288</v>
      </c>
      <c r="B128" s="132" t="s">
        <v>20549</v>
      </c>
      <c r="C128" s="132" t="s">
        <v>20550</v>
      </c>
      <c r="D128" s="133" t="s">
        <v>576</v>
      </c>
      <c r="E128" s="147" t="s">
        <v>20672</v>
      </c>
      <c r="F128" s="147" t="s">
        <v>20740</v>
      </c>
      <c r="G128" s="144" t="s">
        <v>20748</v>
      </c>
    </row>
    <row r="129" spans="1:7" ht="18" thickBot="1">
      <c r="A129" s="131" t="s">
        <v>20275</v>
      </c>
      <c r="B129" s="132" t="s">
        <v>20551</v>
      </c>
      <c r="C129" s="115" t="s">
        <v>20675</v>
      </c>
      <c r="D129" s="133" t="s">
        <v>20743</v>
      </c>
      <c r="E129" s="147" t="s">
        <v>20646</v>
      </c>
      <c r="F129" s="147" t="s">
        <v>20667</v>
      </c>
      <c r="G129" s="144" t="s">
        <v>20275</v>
      </c>
    </row>
    <row r="130" spans="1:7" ht="18" thickBot="1">
      <c r="A130" s="131" t="s">
        <v>20275</v>
      </c>
      <c r="B130" s="132" t="s">
        <v>20553</v>
      </c>
      <c r="C130" s="132" t="s">
        <v>20554</v>
      </c>
      <c r="D130" s="133" t="s">
        <v>10820</v>
      </c>
      <c r="E130" s="147" t="s">
        <v>20278</v>
      </c>
      <c r="F130" s="147" t="s">
        <v>20433</v>
      </c>
      <c r="G130" s="144" t="s">
        <v>20275</v>
      </c>
    </row>
    <row r="131" spans="1:7" ht="18" thickBot="1">
      <c r="A131" s="131" t="s">
        <v>20275</v>
      </c>
      <c r="B131" s="132" t="s">
        <v>20555</v>
      </c>
      <c r="C131" s="132" t="s">
        <v>20556</v>
      </c>
      <c r="D131" s="133" t="s">
        <v>10820</v>
      </c>
      <c r="E131" s="147" t="s">
        <v>20278</v>
      </c>
      <c r="F131" s="147" t="s">
        <v>20433</v>
      </c>
      <c r="G131" s="144" t="s">
        <v>20275</v>
      </c>
    </row>
    <row r="132" spans="1:7" ht="18" thickBot="1">
      <c r="A132" s="131" t="s">
        <v>20275</v>
      </c>
      <c r="B132" s="132" t="s">
        <v>20557</v>
      </c>
      <c r="C132" s="132" t="s">
        <v>20558</v>
      </c>
      <c r="D132" s="133" t="s">
        <v>10820</v>
      </c>
      <c r="E132" s="147" t="s">
        <v>20278</v>
      </c>
      <c r="F132" s="147" t="s">
        <v>20433</v>
      </c>
      <c r="G132" s="144" t="s">
        <v>20275</v>
      </c>
    </row>
    <row r="133" spans="1:7" ht="18" thickBot="1">
      <c r="A133" s="131" t="s">
        <v>20275</v>
      </c>
      <c r="B133" s="132" t="s">
        <v>20559</v>
      </c>
      <c r="C133" s="132" t="s">
        <v>20560</v>
      </c>
      <c r="D133" s="133" t="s">
        <v>10820</v>
      </c>
      <c r="E133" s="147" t="s">
        <v>20278</v>
      </c>
      <c r="F133" s="147" t="s">
        <v>20433</v>
      </c>
      <c r="G133" s="144" t="s">
        <v>20275</v>
      </c>
    </row>
    <row r="134" spans="1:7" ht="18" thickBot="1">
      <c r="A134" s="131" t="s">
        <v>20275</v>
      </c>
      <c r="B134" s="132" t="s">
        <v>20561</v>
      </c>
      <c r="C134" s="132" t="s">
        <v>20562</v>
      </c>
      <c r="D134" s="133" t="s">
        <v>10820</v>
      </c>
      <c r="E134" s="147" t="s">
        <v>20278</v>
      </c>
      <c r="F134" s="147" t="s">
        <v>20433</v>
      </c>
      <c r="G134" s="144" t="s">
        <v>20275</v>
      </c>
    </row>
    <row r="135" spans="1:7" ht="18" thickBot="1">
      <c r="A135" s="131" t="s">
        <v>20288</v>
      </c>
      <c r="B135" s="132" t="s">
        <v>20563</v>
      </c>
      <c r="C135" s="132" t="s">
        <v>20564</v>
      </c>
      <c r="D135" s="133" t="s">
        <v>20744</v>
      </c>
      <c r="E135" s="147" t="s">
        <v>20323</v>
      </c>
      <c r="F135" s="147" t="s">
        <v>20323</v>
      </c>
      <c r="G135" s="144" t="s">
        <v>20299</v>
      </c>
    </row>
    <row r="136" spans="1:7" ht="18" thickBot="1">
      <c r="A136" s="131" t="s">
        <v>20288</v>
      </c>
      <c r="B136" s="132" t="s">
        <v>20565</v>
      </c>
      <c r="C136" s="132" t="s">
        <v>20566</v>
      </c>
      <c r="D136" s="133" t="s">
        <v>20745</v>
      </c>
      <c r="E136" s="147" t="s">
        <v>20304</v>
      </c>
      <c r="F136" s="147" t="s">
        <v>20299</v>
      </c>
      <c r="G136" s="144" t="s">
        <v>20299</v>
      </c>
    </row>
    <row r="137" spans="1:7" ht="18" thickBot="1">
      <c r="A137" s="131" t="s">
        <v>20288</v>
      </c>
      <c r="B137" s="132" t="s">
        <v>20567</v>
      </c>
      <c r="C137" s="132" t="s">
        <v>20568</v>
      </c>
      <c r="D137" s="133" t="s">
        <v>20745</v>
      </c>
      <c r="E137" s="147" t="s">
        <v>20304</v>
      </c>
      <c r="F137" s="147" t="s">
        <v>20299</v>
      </c>
      <c r="G137" s="144" t="s">
        <v>20299</v>
      </c>
    </row>
    <row r="138" spans="1:7" ht="18" thickBot="1">
      <c r="A138" s="131" t="s">
        <v>20288</v>
      </c>
      <c r="B138" s="132" t="s">
        <v>20569</v>
      </c>
      <c r="C138" s="132" t="s">
        <v>20570</v>
      </c>
      <c r="D138" s="133" t="s">
        <v>20745</v>
      </c>
      <c r="E138" s="147" t="s">
        <v>20304</v>
      </c>
      <c r="F138" s="147" t="s">
        <v>20299</v>
      </c>
      <c r="G138" s="144" t="s">
        <v>20299</v>
      </c>
    </row>
    <row r="139" spans="1:7" ht="18" thickBot="1">
      <c r="A139" s="131" t="s">
        <v>20288</v>
      </c>
      <c r="B139" s="132" t="s">
        <v>20572</v>
      </c>
      <c r="C139" s="132" t="s">
        <v>20573</v>
      </c>
      <c r="D139" s="133" t="s">
        <v>20744</v>
      </c>
      <c r="E139" s="147" t="s">
        <v>20323</v>
      </c>
      <c r="F139" s="147" t="s">
        <v>20323</v>
      </c>
      <c r="G139" s="144" t="s">
        <v>20299</v>
      </c>
    </row>
    <row r="140" spans="1:7" ht="18" thickBot="1">
      <c r="A140" s="131" t="s">
        <v>20288</v>
      </c>
      <c r="B140" s="132" t="s">
        <v>20574</v>
      </c>
      <c r="C140" s="132" t="s">
        <v>20575</v>
      </c>
      <c r="D140" s="133" t="s">
        <v>20744</v>
      </c>
      <c r="E140" s="147" t="s">
        <v>20323</v>
      </c>
      <c r="F140" s="147" t="s">
        <v>20323</v>
      </c>
      <c r="G140" s="144" t="s">
        <v>20299</v>
      </c>
    </row>
    <row r="141" spans="1:7" ht="18" thickBot="1">
      <c r="A141" s="131" t="s">
        <v>20288</v>
      </c>
      <c r="B141" s="132" t="s">
        <v>20576</v>
      </c>
      <c r="C141" s="132" t="s">
        <v>20577</v>
      </c>
      <c r="D141" s="133" t="s">
        <v>20745</v>
      </c>
      <c r="E141" s="147" t="s">
        <v>20304</v>
      </c>
      <c r="F141" s="147" t="s">
        <v>20299</v>
      </c>
      <c r="G141" s="144" t="s">
        <v>20299</v>
      </c>
    </row>
    <row r="142" spans="1:7" ht="18" thickBot="1">
      <c r="A142" s="131" t="s">
        <v>20288</v>
      </c>
      <c r="B142" s="132" t="s">
        <v>20578</v>
      </c>
      <c r="C142" s="132" t="s">
        <v>20579</v>
      </c>
      <c r="D142" s="133" t="s">
        <v>20745</v>
      </c>
      <c r="E142" s="147" t="s">
        <v>20304</v>
      </c>
      <c r="F142" s="147" t="s">
        <v>20299</v>
      </c>
      <c r="G142" s="144" t="s">
        <v>20299</v>
      </c>
    </row>
    <row r="143" spans="1:7" ht="18" thickBot="1">
      <c r="A143" s="131" t="s">
        <v>20275</v>
      </c>
      <c r="B143" s="132" t="s">
        <v>20580</v>
      </c>
      <c r="C143" s="132" t="s">
        <v>20581</v>
      </c>
      <c r="D143" s="133" t="s">
        <v>10808</v>
      </c>
      <c r="E143" s="147" t="s">
        <v>20646</v>
      </c>
      <c r="F143" s="147" t="s">
        <v>20677</v>
      </c>
      <c r="G143" s="144" t="s">
        <v>20275</v>
      </c>
    </row>
    <row r="144" spans="1:7" ht="18" thickBot="1">
      <c r="A144" s="131" t="s">
        <v>20275</v>
      </c>
      <c r="B144" s="132" t="s">
        <v>20582</v>
      </c>
      <c r="C144" s="132" t="s">
        <v>20583</v>
      </c>
      <c r="D144" s="134" t="s">
        <v>10808</v>
      </c>
      <c r="E144" s="147" t="s">
        <v>20646</v>
      </c>
      <c r="F144" s="147" t="s">
        <v>20677</v>
      </c>
      <c r="G144" s="144" t="s">
        <v>20275</v>
      </c>
    </row>
    <row r="145" spans="1:7" ht="18" thickBot="1">
      <c r="A145" s="131" t="s">
        <v>20275</v>
      </c>
      <c r="B145" s="132" t="s">
        <v>20584</v>
      </c>
      <c r="C145" s="132" t="s">
        <v>20585</v>
      </c>
      <c r="D145" s="133" t="s">
        <v>10808</v>
      </c>
      <c r="E145" s="147" t="s">
        <v>20646</v>
      </c>
      <c r="F145" s="147" t="s">
        <v>20677</v>
      </c>
      <c r="G145" s="144" t="s">
        <v>20275</v>
      </c>
    </row>
    <row r="146" spans="1:7" ht="18" thickBot="1">
      <c r="A146" s="131" t="s">
        <v>20275</v>
      </c>
      <c r="B146" s="132" t="s">
        <v>20586</v>
      </c>
      <c r="C146" s="132" t="s">
        <v>20587</v>
      </c>
      <c r="D146" s="133" t="s">
        <v>10808</v>
      </c>
      <c r="E146" s="147" t="s">
        <v>20646</v>
      </c>
      <c r="F146" s="147" t="s">
        <v>20677</v>
      </c>
      <c r="G146" s="144" t="s">
        <v>20275</v>
      </c>
    </row>
    <row r="147" spans="1:7" ht="18" thickBot="1">
      <c r="A147" s="131" t="s">
        <v>20275</v>
      </c>
      <c r="B147" s="132" t="s">
        <v>20588</v>
      </c>
      <c r="C147" s="132" t="s">
        <v>20589</v>
      </c>
      <c r="D147" s="133" t="s">
        <v>10808</v>
      </c>
      <c r="E147" s="147" t="s">
        <v>20646</v>
      </c>
      <c r="F147" s="147" t="s">
        <v>20677</v>
      </c>
      <c r="G147" s="144" t="s">
        <v>20275</v>
      </c>
    </row>
    <row r="148" spans="1:7" ht="18" thickBot="1">
      <c r="A148" s="131" t="s">
        <v>20275</v>
      </c>
      <c r="B148" s="132" t="s">
        <v>20590</v>
      </c>
      <c r="C148" s="132" t="s">
        <v>20591</v>
      </c>
      <c r="D148" s="133" t="s">
        <v>10808</v>
      </c>
      <c r="E148" s="147" t="s">
        <v>20646</v>
      </c>
      <c r="F148" s="147" t="s">
        <v>20677</v>
      </c>
      <c r="G148" s="144" t="s">
        <v>20275</v>
      </c>
    </row>
    <row r="149" spans="1:7" ht="18" thickBot="1">
      <c r="A149" s="131" t="s">
        <v>20275</v>
      </c>
      <c r="B149" s="132" t="s">
        <v>20592</v>
      </c>
      <c r="C149" s="132" t="s">
        <v>20593</v>
      </c>
      <c r="D149" s="133" t="s">
        <v>10805</v>
      </c>
      <c r="E149" s="147" t="s">
        <v>20676</v>
      </c>
      <c r="F149" s="147" t="s">
        <v>20669</v>
      </c>
      <c r="G149" s="144" t="s">
        <v>20275</v>
      </c>
    </row>
    <row r="150" spans="1:7" ht="18" thickBot="1">
      <c r="A150" s="131" t="s">
        <v>20275</v>
      </c>
      <c r="B150" s="132" t="s">
        <v>20594</v>
      </c>
      <c r="C150" s="132" t="s">
        <v>20595</v>
      </c>
      <c r="D150" s="134" t="s">
        <v>10805</v>
      </c>
      <c r="E150" s="147" t="s">
        <v>20676</v>
      </c>
      <c r="F150" s="147" t="s">
        <v>20669</v>
      </c>
      <c r="G150" s="144" t="s">
        <v>20275</v>
      </c>
    </row>
    <row r="151" spans="1:7" ht="18" thickBot="1">
      <c r="A151" s="131" t="s">
        <v>20275</v>
      </c>
      <c r="B151" s="132" t="s">
        <v>20596</v>
      </c>
      <c r="C151" s="132" t="s">
        <v>20597</v>
      </c>
      <c r="D151" s="133" t="s">
        <v>10805</v>
      </c>
      <c r="E151" s="147" t="s">
        <v>20676</v>
      </c>
      <c r="F151" s="147" t="s">
        <v>20669</v>
      </c>
      <c r="G151" s="144" t="s">
        <v>20275</v>
      </c>
    </row>
    <row r="152" spans="1:7" ht="18" thickBot="1">
      <c r="A152" s="131" t="s">
        <v>20275</v>
      </c>
      <c r="B152" s="132" t="s">
        <v>20598</v>
      </c>
      <c r="C152" s="132" t="s">
        <v>20599</v>
      </c>
      <c r="D152" s="133" t="s">
        <v>10805</v>
      </c>
      <c r="E152" s="147" t="s">
        <v>20676</v>
      </c>
      <c r="F152" s="147" t="s">
        <v>20669</v>
      </c>
      <c r="G152" s="144" t="s">
        <v>20275</v>
      </c>
    </row>
    <row r="153" spans="1:7" ht="18" thickBot="1">
      <c r="A153" s="131" t="s">
        <v>20275</v>
      </c>
      <c r="B153" s="132" t="s">
        <v>20598</v>
      </c>
      <c r="C153" s="132" t="s">
        <v>20599</v>
      </c>
      <c r="D153" s="133" t="s">
        <v>10805</v>
      </c>
      <c r="E153" s="147" t="s">
        <v>20676</v>
      </c>
      <c r="F153" s="147" t="s">
        <v>20669</v>
      </c>
      <c r="G153" s="144" t="s">
        <v>20275</v>
      </c>
    </row>
    <row r="154" spans="1:7" ht="18" thickBot="1">
      <c r="A154" s="131" t="s">
        <v>20275</v>
      </c>
      <c r="B154" s="132" t="s">
        <v>20600</v>
      </c>
      <c r="C154" s="132" t="s">
        <v>20601</v>
      </c>
      <c r="D154" s="133" t="s">
        <v>10805</v>
      </c>
      <c r="E154" s="147" t="s">
        <v>20676</v>
      </c>
      <c r="F154" s="147" t="s">
        <v>20669</v>
      </c>
      <c r="G154" s="144" t="s">
        <v>20275</v>
      </c>
    </row>
    <row r="155" spans="1:7" ht="18" thickBot="1">
      <c r="A155" s="131" t="s">
        <v>20275</v>
      </c>
      <c r="B155" s="132" t="s">
        <v>20603</v>
      </c>
      <c r="C155" s="132" t="s">
        <v>20604</v>
      </c>
      <c r="D155" s="134" t="s">
        <v>10805</v>
      </c>
      <c r="E155" s="147" t="s">
        <v>20676</v>
      </c>
      <c r="F155" s="147" t="s">
        <v>20669</v>
      </c>
      <c r="G155" s="144" t="s">
        <v>20275</v>
      </c>
    </row>
    <row r="156" spans="1:7" ht="18" thickBot="1">
      <c r="A156" s="131" t="s">
        <v>20275</v>
      </c>
      <c r="B156" s="132" t="s">
        <v>20605</v>
      </c>
      <c r="C156" s="132" t="s">
        <v>20606</v>
      </c>
      <c r="D156" s="134" t="s">
        <v>10829</v>
      </c>
      <c r="E156" s="147" t="s">
        <v>20677</v>
      </c>
      <c r="F156" s="147" t="s">
        <v>20746</v>
      </c>
      <c r="G156" s="144" t="s">
        <v>20275</v>
      </c>
    </row>
    <row r="157" spans="1:7" ht="18" thickBot="1">
      <c r="A157" s="131" t="s">
        <v>20275</v>
      </c>
      <c r="B157" s="132" t="s">
        <v>20607</v>
      </c>
      <c r="C157" s="132" t="s">
        <v>20608</v>
      </c>
      <c r="D157" s="133" t="s">
        <v>10829</v>
      </c>
      <c r="E157" s="147" t="s">
        <v>20677</v>
      </c>
      <c r="F157" s="147" t="s">
        <v>20746</v>
      </c>
      <c r="G157" s="144" t="s">
        <v>20275</v>
      </c>
    </row>
    <row r="158" spans="1:7" ht="18" thickBot="1">
      <c r="A158" s="131" t="s">
        <v>20275</v>
      </c>
      <c r="B158" s="132" t="s">
        <v>20609</v>
      </c>
      <c r="C158" s="132" t="s">
        <v>20610</v>
      </c>
      <c r="D158" s="134" t="s">
        <v>10797</v>
      </c>
      <c r="E158" s="147" t="s">
        <v>20461</v>
      </c>
      <c r="F158" s="147" t="s">
        <v>20668</v>
      </c>
      <c r="G158" s="144" t="s">
        <v>20275</v>
      </c>
    </row>
    <row r="159" spans="1:7" ht="18" thickBot="1">
      <c r="A159" s="131" t="s">
        <v>20275</v>
      </c>
      <c r="B159" s="132" t="s">
        <v>20611</v>
      </c>
      <c r="C159" s="132" t="s">
        <v>20612</v>
      </c>
      <c r="D159" s="134" t="s">
        <v>10797</v>
      </c>
      <c r="E159" s="147" t="s">
        <v>20461</v>
      </c>
      <c r="F159" s="147" t="s">
        <v>20668</v>
      </c>
      <c r="G159" s="144" t="s">
        <v>20275</v>
      </c>
    </row>
    <row r="160" spans="1:7" ht="18" thickBot="1">
      <c r="A160" s="131" t="s">
        <v>20275</v>
      </c>
      <c r="B160" s="132" t="s">
        <v>20613</v>
      </c>
      <c r="C160" s="132" t="s">
        <v>20614</v>
      </c>
      <c r="D160" s="133" t="s">
        <v>10797</v>
      </c>
      <c r="E160" s="147" t="s">
        <v>20461</v>
      </c>
      <c r="F160" s="147" t="s">
        <v>20668</v>
      </c>
      <c r="G160" s="144" t="s">
        <v>20275</v>
      </c>
    </row>
    <row r="161" spans="1:7" ht="18" thickBot="1">
      <c r="A161" s="131" t="s">
        <v>20275</v>
      </c>
      <c r="B161" s="132" t="s">
        <v>20615</v>
      </c>
      <c r="C161" s="132" t="s">
        <v>20616</v>
      </c>
      <c r="D161" s="134" t="s">
        <v>10797</v>
      </c>
      <c r="E161" s="147" t="s">
        <v>20461</v>
      </c>
      <c r="F161" s="147" t="s">
        <v>20668</v>
      </c>
      <c r="G161" s="144" t="s">
        <v>20275</v>
      </c>
    </row>
    <row r="162" spans="1:7" ht="18" thickBot="1">
      <c r="A162" s="131" t="s">
        <v>20275</v>
      </c>
      <c r="B162" s="132" t="s">
        <v>20617</v>
      </c>
      <c r="C162" s="132" t="s">
        <v>20618</v>
      </c>
      <c r="D162" s="133" t="s">
        <v>10797</v>
      </c>
      <c r="E162" s="147" t="s">
        <v>20461</v>
      </c>
      <c r="F162" s="147" t="s">
        <v>20668</v>
      </c>
      <c r="G162" s="144" t="s">
        <v>20275</v>
      </c>
    </row>
    <row r="163" spans="1:7" ht="18" thickBot="1">
      <c r="A163" s="131" t="s">
        <v>20275</v>
      </c>
      <c r="B163" s="132" t="s">
        <v>20619</v>
      </c>
      <c r="C163" s="132" t="s">
        <v>20620</v>
      </c>
      <c r="D163" s="133" t="s">
        <v>10797</v>
      </c>
      <c r="E163" s="147" t="s">
        <v>20461</v>
      </c>
      <c r="F163" s="147" t="s">
        <v>20668</v>
      </c>
      <c r="G163" s="144" t="s">
        <v>20275</v>
      </c>
    </row>
    <row r="164" spans="1:7" ht="18" thickBot="1">
      <c r="A164" s="131" t="s">
        <v>20275</v>
      </c>
      <c r="B164" s="132" t="s">
        <v>20621</v>
      </c>
      <c r="C164" s="132" t="s">
        <v>20622</v>
      </c>
      <c r="D164" s="133" t="s">
        <v>10797</v>
      </c>
      <c r="E164" s="147" t="s">
        <v>20461</v>
      </c>
      <c r="F164" s="147" t="s">
        <v>20668</v>
      </c>
      <c r="G164" s="144" t="s">
        <v>20275</v>
      </c>
    </row>
    <row r="165" spans="1:7" ht="18" thickBot="1">
      <c r="A165" s="131" t="s">
        <v>20275</v>
      </c>
      <c r="B165" s="132" t="s">
        <v>20623</v>
      </c>
      <c r="C165" s="132" t="s">
        <v>20624</v>
      </c>
      <c r="D165" s="133" t="s">
        <v>10797</v>
      </c>
      <c r="E165" s="147" t="s">
        <v>20461</v>
      </c>
      <c r="F165" s="147" t="s">
        <v>20668</v>
      </c>
      <c r="G165" s="144" t="s">
        <v>20275</v>
      </c>
    </row>
    <row r="166" spans="1:7" ht="18" thickBot="1">
      <c r="A166" s="131" t="s">
        <v>20275</v>
      </c>
      <c r="B166" s="132" t="s">
        <v>20623</v>
      </c>
      <c r="C166" s="132" t="s">
        <v>20624</v>
      </c>
      <c r="D166" s="133" t="s">
        <v>10797</v>
      </c>
      <c r="E166" s="147" t="s">
        <v>20461</v>
      </c>
      <c r="F166" s="147" t="s">
        <v>20668</v>
      </c>
      <c r="G166" s="144" t="s">
        <v>20275</v>
      </c>
    </row>
    <row r="167" spans="1:7" ht="18" thickBot="1">
      <c r="A167" s="131" t="s">
        <v>20275</v>
      </c>
      <c r="B167" s="132" t="s">
        <v>20626</v>
      </c>
      <c r="C167" s="132" t="s">
        <v>20627</v>
      </c>
      <c r="D167" s="134" t="s">
        <v>10797</v>
      </c>
      <c r="E167" s="147" t="s">
        <v>20461</v>
      </c>
      <c r="F167" s="147" t="s">
        <v>20668</v>
      </c>
      <c r="G167" s="144" t="s">
        <v>20275</v>
      </c>
    </row>
    <row r="168" spans="1:7" ht="18" thickBot="1">
      <c r="A168" s="131" t="s">
        <v>20275</v>
      </c>
      <c r="B168" s="132" t="s">
        <v>20628</v>
      </c>
      <c r="C168" s="132" t="s">
        <v>20629</v>
      </c>
      <c r="D168" s="134" t="s">
        <v>10794</v>
      </c>
      <c r="E168" s="147" t="s">
        <v>20646</v>
      </c>
      <c r="F168" s="147" t="s">
        <v>20677</v>
      </c>
      <c r="G168" s="144" t="s">
        <v>20275</v>
      </c>
    </row>
    <row r="169" spans="1:7" ht="18" thickBot="1">
      <c r="A169" s="131" t="s">
        <v>20275</v>
      </c>
      <c r="B169" s="132" t="s">
        <v>20630</v>
      </c>
      <c r="C169" s="132" t="s">
        <v>20631</v>
      </c>
      <c r="D169" s="133" t="s">
        <v>10794</v>
      </c>
      <c r="E169" s="147" t="s">
        <v>20646</v>
      </c>
      <c r="F169" s="147" t="s">
        <v>20677</v>
      </c>
      <c r="G169" s="144" t="s">
        <v>20275</v>
      </c>
    </row>
    <row r="170" spans="1:7" ht="18" thickBot="1">
      <c r="A170" s="131" t="s">
        <v>20275</v>
      </c>
      <c r="B170" s="132" t="s">
        <v>20632</v>
      </c>
      <c r="C170" s="132" t="s">
        <v>20633</v>
      </c>
      <c r="D170" s="133" t="s">
        <v>10794</v>
      </c>
      <c r="E170" s="147" t="s">
        <v>20646</v>
      </c>
      <c r="F170" s="147" t="s">
        <v>20677</v>
      </c>
      <c r="G170" s="144" t="s">
        <v>20275</v>
      </c>
    </row>
    <row r="171" spans="1:7" ht="18" thickBot="1">
      <c r="A171" s="131" t="s">
        <v>20275</v>
      </c>
      <c r="B171" s="132" t="s">
        <v>20634</v>
      </c>
      <c r="C171" s="132" t="s">
        <v>20635</v>
      </c>
      <c r="D171" s="133" t="s">
        <v>10794</v>
      </c>
      <c r="E171" s="147" t="s">
        <v>20646</v>
      </c>
      <c r="F171" s="147" t="s">
        <v>20677</v>
      </c>
      <c r="G171" s="144" t="s">
        <v>20275</v>
      </c>
    </row>
    <row r="172" spans="1:7" ht="18" thickBot="1">
      <c r="A172" s="131" t="s">
        <v>20275</v>
      </c>
      <c r="B172" s="132" t="s">
        <v>20636</v>
      </c>
      <c r="C172" s="132" t="s">
        <v>20637</v>
      </c>
      <c r="D172" s="133" t="s">
        <v>10794</v>
      </c>
      <c r="E172" s="147" t="s">
        <v>20646</v>
      </c>
      <c r="F172" s="147" t="s">
        <v>20677</v>
      </c>
      <c r="G172" s="144" t="s">
        <v>20275</v>
      </c>
    </row>
    <row r="173" spans="1:7" ht="18" thickBot="1">
      <c r="A173" s="131" t="s">
        <v>20275</v>
      </c>
      <c r="B173" s="132" t="s">
        <v>20638</v>
      </c>
      <c r="C173" s="132" t="s">
        <v>20639</v>
      </c>
      <c r="D173" s="133" t="s">
        <v>10794</v>
      </c>
      <c r="E173" s="147" t="s">
        <v>20646</v>
      </c>
      <c r="F173" s="147" t="s">
        <v>20677</v>
      </c>
      <c r="G173" s="144" t="s">
        <v>20275</v>
      </c>
    </row>
    <row r="174" spans="1:7" ht="18" thickBot="1">
      <c r="A174" s="131" t="s">
        <v>20275</v>
      </c>
      <c r="B174" s="132" t="s">
        <v>20638</v>
      </c>
      <c r="C174" s="132" t="s">
        <v>20639</v>
      </c>
      <c r="D174" s="133" t="s">
        <v>10794</v>
      </c>
      <c r="E174" s="147" t="s">
        <v>20646</v>
      </c>
      <c r="F174" s="147" t="s">
        <v>20677</v>
      </c>
      <c r="G174" s="144" t="s">
        <v>20275</v>
      </c>
    </row>
    <row r="175" spans="1:7" ht="18" thickBot="1">
      <c r="A175" s="131" t="s">
        <v>20275</v>
      </c>
      <c r="B175" s="132" t="s">
        <v>20641</v>
      </c>
      <c r="C175" s="132" t="s">
        <v>20642</v>
      </c>
      <c r="D175" s="133" t="s">
        <v>10794</v>
      </c>
      <c r="E175" s="147" t="s">
        <v>20646</v>
      </c>
      <c r="F175" s="147" t="s">
        <v>20677</v>
      </c>
      <c r="G175" s="144" t="s">
        <v>20275</v>
      </c>
    </row>
  </sheetData>
  <autoFilter ref="A1:I1" xr:uid="{58B34B30-1021-4683-9AFC-6AC1C4636A30}"/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26D2B-E277-4087-86D1-96C93199C892}">
  <sheetPr codeName="Sheet8"/>
  <dimension ref="A1:C21"/>
  <sheetViews>
    <sheetView workbookViewId="0">
      <selection activeCell="G8" sqref="G8"/>
    </sheetView>
  </sheetViews>
  <sheetFormatPr defaultRowHeight="17.399999999999999"/>
  <cols>
    <col min="1" max="1" width="31.09765625" customWidth="1"/>
    <col min="3" max="3" width="10.09765625" bestFit="1" customWidth="1"/>
  </cols>
  <sheetData>
    <row r="1" spans="1:3" ht="18.600000000000001" thickTop="1" thickBot="1">
      <c r="B1" s="152" t="s">
        <v>20751</v>
      </c>
      <c r="C1" s="148">
        <v>45770</v>
      </c>
    </row>
    <row r="2" spans="1:3" ht="18" thickTop="1">
      <c r="A2" s="150" t="s">
        <v>20752</v>
      </c>
    </row>
    <row r="3" spans="1:3">
      <c r="A3" t="s">
        <v>20753</v>
      </c>
      <c r="B3">
        <f>COUNTIFS(표1[오픈일자],'kpi 작성용'!C1,표1[상태],"운영중")</f>
        <v>1</v>
      </c>
    </row>
    <row r="5" spans="1:3">
      <c r="A5" s="149" t="s">
        <v>20754</v>
      </c>
    </row>
    <row r="6" spans="1:3">
      <c r="A6" s="151" t="s">
        <v>20755</v>
      </c>
    </row>
    <row r="7" spans="1:3">
      <c r="A7" t="s">
        <v>20756</v>
      </c>
      <c r="B7">
        <f>COUNTIFS(표1[상태],"운영중",표1[협력사 계약서 
작성 여부],"Y")</f>
        <v>218</v>
      </c>
    </row>
    <row r="8" spans="1:3">
      <c r="A8" t="s">
        <v>20757</v>
      </c>
      <c r="B8">
        <f>COUNTIF(표1[상태],"운영중")</f>
        <v>255</v>
      </c>
    </row>
    <row r="9" spans="1:3">
      <c r="A9" t="s">
        <v>20758</v>
      </c>
      <c r="B9">
        <f>COUNTIFS(표1[오픈일자],'kpi 작성용'!$C$1,표1[협력사 계약서 
작성 여부],"Y",표1[상태],"운영중")</f>
        <v>1</v>
      </c>
    </row>
    <row r="11" spans="1:3">
      <c r="A11" s="149" t="s">
        <v>20759</v>
      </c>
    </row>
    <row r="12" spans="1:3">
      <c r="A12" t="s">
        <v>20760</v>
      </c>
    </row>
    <row r="13" spans="1:3">
      <c r="A13" t="s">
        <v>20761</v>
      </c>
      <c r="B13">
        <f>COUNTIFS(표1[상태],"운영중",표1[관리비정책],"Y")</f>
        <v>218</v>
      </c>
    </row>
    <row r="14" spans="1:3">
      <c r="A14" t="s">
        <v>20762</v>
      </c>
      <c r="B14">
        <f>COUNTIF(표1[상태],"운영중")</f>
        <v>255</v>
      </c>
    </row>
    <row r="15" spans="1:3">
      <c r="A15" t="s">
        <v>20763</v>
      </c>
      <c r="B15">
        <f>COUNTIFS(표1[오픈일자],'kpi 작성용'!$C$1,표1[관리비정책],"Y",표1[상태],"운영중")</f>
        <v>1</v>
      </c>
    </row>
    <row r="18" spans="1:1">
      <c r="A18" s="150" t="s">
        <v>20764</v>
      </c>
    </row>
    <row r="19" spans="1:1">
      <c r="A19" t="s">
        <v>20765</v>
      </c>
    </row>
    <row r="20" spans="1:1">
      <c r="A20" t="s">
        <v>20766</v>
      </c>
    </row>
    <row r="21" spans="1:1">
      <c r="A21" t="s">
        <v>20767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6A63C-8285-4DD6-9BA4-33A7FA033504}">
  <sheetPr codeName="Sheet12" filterMode="1"/>
  <dimension ref="B2:D29"/>
  <sheetViews>
    <sheetView workbookViewId="0"/>
  </sheetViews>
  <sheetFormatPr defaultRowHeight="17.399999999999999"/>
  <cols>
    <col min="2" max="2" width="16.69921875" customWidth="1"/>
    <col min="3" max="3" width="13.19921875" customWidth="1"/>
    <col min="4" max="4" width="10.09765625" bestFit="1" customWidth="1"/>
  </cols>
  <sheetData>
    <row r="2" spans="2:4">
      <c r="B2" t="s">
        <v>20768</v>
      </c>
      <c r="C2" t="s">
        <v>20769</v>
      </c>
      <c r="D2" s="168">
        <v>45791</v>
      </c>
    </row>
    <row r="3" spans="2:4">
      <c r="B3" t="s">
        <v>7687</v>
      </c>
      <c r="C3" t="s">
        <v>7688</v>
      </c>
      <c r="D3">
        <v>3</v>
      </c>
    </row>
    <row r="4" spans="2:4">
      <c r="B4" t="s">
        <v>7695</v>
      </c>
      <c r="C4" t="s">
        <v>7696</v>
      </c>
      <c r="D4">
        <v>1</v>
      </c>
    </row>
    <row r="5" spans="2:4">
      <c r="B5" t="s">
        <v>7930</v>
      </c>
      <c r="C5" t="s">
        <v>7931</v>
      </c>
      <c r="D5">
        <v>1</v>
      </c>
    </row>
    <row r="6" spans="2:4" hidden="1">
      <c r="B6" t="s">
        <v>8558</v>
      </c>
      <c r="C6" t="s">
        <v>8559</v>
      </c>
      <c r="D6">
        <v>0</v>
      </c>
    </row>
    <row r="7" spans="2:4">
      <c r="B7" t="s">
        <v>20770</v>
      </c>
      <c r="C7" t="s">
        <v>1176</v>
      </c>
      <c r="D7">
        <v>1</v>
      </c>
    </row>
    <row r="8" spans="2:4">
      <c r="B8" t="s">
        <v>20771</v>
      </c>
      <c r="C8" t="s">
        <v>1187</v>
      </c>
      <c r="D8">
        <v>2</v>
      </c>
    </row>
    <row r="9" spans="2:4" hidden="1">
      <c r="B9" t="s">
        <v>10396</v>
      </c>
      <c r="C9" t="s">
        <v>2732</v>
      </c>
      <c r="D9">
        <v>0</v>
      </c>
    </row>
    <row r="10" spans="2:4">
      <c r="B10" t="s">
        <v>20772</v>
      </c>
      <c r="C10" t="s">
        <v>2741</v>
      </c>
      <c r="D10">
        <v>1</v>
      </c>
    </row>
    <row r="11" spans="2:4" hidden="1">
      <c r="B11" t="s">
        <v>20773</v>
      </c>
      <c r="C11" t="s">
        <v>3942</v>
      </c>
      <c r="D11">
        <v>0</v>
      </c>
    </row>
    <row r="12" spans="2:4" hidden="1">
      <c r="B12" t="s">
        <v>20774</v>
      </c>
      <c r="C12" t="s">
        <v>4162</v>
      </c>
      <c r="D12">
        <v>0</v>
      </c>
    </row>
    <row r="13" spans="2:4" hidden="1">
      <c r="B13" t="s">
        <v>10513</v>
      </c>
      <c r="C13" t="s">
        <v>4167</v>
      </c>
      <c r="D13">
        <v>0</v>
      </c>
    </row>
    <row r="14" spans="2:4" hidden="1">
      <c r="B14" t="s">
        <v>10514</v>
      </c>
      <c r="C14" t="s">
        <v>4174</v>
      </c>
      <c r="D14">
        <v>0</v>
      </c>
    </row>
    <row r="15" spans="2:4" hidden="1">
      <c r="B15" t="s">
        <v>10536</v>
      </c>
      <c r="C15" t="s">
        <v>4326</v>
      </c>
      <c r="D15">
        <v>0</v>
      </c>
    </row>
    <row r="16" spans="2:4" hidden="1">
      <c r="B16" t="s">
        <v>10579</v>
      </c>
      <c r="C16" t="s">
        <v>4466</v>
      </c>
      <c r="D16">
        <v>0</v>
      </c>
    </row>
    <row r="17" spans="2:4" hidden="1">
      <c r="B17" t="s">
        <v>20775</v>
      </c>
      <c r="C17" t="s">
        <v>10209</v>
      </c>
      <c r="D17">
        <v>0</v>
      </c>
    </row>
    <row r="18" spans="2:4">
      <c r="B18" t="s">
        <v>20776</v>
      </c>
      <c r="C18" t="s">
        <v>5058</v>
      </c>
      <c r="D18">
        <v>3</v>
      </c>
    </row>
    <row r="19" spans="2:4" hidden="1">
      <c r="B19" t="s">
        <v>10645</v>
      </c>
      <c r="C19" t="s">
        <v>5080</v>
      </c>
      <c r="D19">
        <v>0</v>
      </c>
    </row>
    <row r="20" spans="2:4">
      <c r="B20" t="s">
        <v>6133</v>
      </c>
      <c r="C20" t="s">
        <v>6134</v>
      </c>
      <c r="D20">
        <v>1</v>
      </c>
    </row>
    <row r="21" spans="2:4" hidden="1">
      <c r="B21" t="s">
        <v>6241</v>
      </c>
      <c r="C21" t="s">
        <v>6242</v>
      </c>
      <c r="D21">
        <v>0</v>
      </c>
    </row>
    <row r="22" spans="2:4" hidden="1">
      <c r="B22" t="s">
        <v>6264</v>
      </c>
      <c r="C22" t="s">
        <v>6265</v>
      </c>
      <c r="D22">
        <v>0</v>
      </c>
    </row>
    <row r="23" spans="2:4">
      <c r="B23" t="s">
        <v>6338</v>
      </c>
      <c r="C23" t="s">
        <v>6339</v>
      </c>
      <c r="D23">
        <v>3</v>
      </c>
    </row>
    <row r="24" spans="2:4" hidden="1">
      <c r="B24" t="s">
        <v>6341</v>
      </c>
      <c r="C24" t="s">
        <v>6342</v>
      </c>
      <c r="D24">
        <v>0</v>
      </c>
    </row>
    <row r="25" spans="2:4" hidden="1">
      <c r="B25" t="s">
        <v>6709</v>
      </c>
      <c r="C25" t="s">
        <v>6710</v>
      </c>
      <c r="D25">
        <v>0</v>
      </c>
    </row>
    <row r="26" spans="2:4" hidden="1">
      <c r="B26" t="s">
        <v>6768</v>
      </c>
      <c r="C26" t="s">
        <v>6769</v>
      </c>
      <c r="D26">
        <v>0</v>
      </c>
    </row>
    <row r="27" spans="2:4" hidden="1">
      <c r="B27" t="s">
        <v>7125</v>
      </c>
      <c r="C27" t="s">
        <v>7126</v>
      </c>
      <c r="D27">
        <v>0</v>
      </c>
    </row>
    <row r="28" spans="2:4" hidden="1">
      <c r="B28" t="s">
        <v>7273</v>
      </c>
      <c r="C28" t="s">
        <v>7274</v>
      </c>
      <c r="D28">
        <v>0</v>
      </c>
    </row>
    <row r="29" spans="2:4">
      <c r="B29" t="s">
        <v>7367</v>
      </c>
      <c r="C29" t="s">
        <v>7368</v>
      </c>
      <c r="D29">
        <v>1</v>
      </c>
    </row>
  </sheetData>
  <autoFilter ref="B2:D29" xr:uid="{2FB6A63C-8285-4DD6-9BA4-33A7FA033504}">
    <filterColumn colId="2">
      <filters>
        <filter val="1"/>
        <filter val="2"/>
        <filter val="3"/>
      </filters>
    </filterColumn>
  </autoFilter>
  <phoneticPr fontId="4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8176e06-6042-402d-a385-f1f24540771e" xsi:nil="true"/>
    <lcf76f155ced4ddcb4097134ff3c332f xmlns="bae65a4a-da08-4e41-abc8-3efa853159db">
      <Terms xmlns="http://schemas.microsoft.com/office/infopath/2007/PartnerControls"/>
    </lcf76f155ced4ddcb4097134ff3c332f>
    <SharedWithUsers xmlns="68176e06-6042-402d-a385-f1f24540771e">
      <UserInfo>
        <DisplayName>백승애</DisplayName>
        <AccountId>18</AccountId>
        <AccountType/>
      </UserInfo>
      <UserInfo>
        <DisplayName>김영진</DisplayName>
        <AccountId>19</AccountId>
        <AccountType/>
      </UserInfo>
      <UserInfo>
        <DisplayName>김해경</DisplayName>
        <AccountId>17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8F9E9F295C5B77428E02332F99D4EADF" ma:contentTypeVersion="14" ma:contentTypeDescription="새 문서를 만듭니다." ma:contentTypeScope="" ma:versionID="ff06cea0dca92101fa9f8738dc13a8ba">
  <xsd:schema xmlns:xsd="http://www.w3.org/2001/XMLSchema" xmlns:xs="http://www.w3.org/2001/XMLSchema" xmlns:p="http://schemas.microsoft.com/office/2006/metadata/properties" xmlns:ns2="bae65a4a-da08-4e41-abc8-3efa853159db" xmlns:ns3="68176e06-6042-402d-a385-f1f24540771e" targetNamespace="http://schemas.microsoft.com/office/2006/metadata/properties" ma:root="true" ma:fieldsID="7caf9e05afc234af2e9c8d547f0a6a6b" ns2:_="" ns3:_="">
    <xsd:import namespace="bae65a4a-da08-4e41-abc8-3efa853159db"/>
    <xsd:import namespace="68176e06-6042-402d-a385-f1f24540771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e65a4a-da08-4e41-abc8-3efa853159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이미지 태그" ma:readOnly="false" ma:fieldId="{5cf76f15-5ced-4ddc-b409-7134ff3c332f}" ma:taxonomyMulti="true" ma:sspId="39fa96d9-e5b6-44cf-a442-5b47bb227a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1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176e06-6042-402d-a385-f1f24540771e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eb8e6ba2-6f84-4644-9c80-72a18e1830e2}" ma:internalName="TaxCatchAll" ma:showField="CatchAllData" ma:web="68176e06-6042-402d-a385-f1f24540771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C23F9FF-B0F9-49EA-97AE-88A5D6B47302}">
  <ds:schemaRefs>
    <ds:schemaRef ds:uri="http://schemas.microsoft.com/office/2006/metadata/properties"/>
    <ds:schemaRef ds:uri="http://schemas.microsoft.com/office/infopath/2007/PartnerControls"/>
    <ds:schemaRef ds:uri="68176e06-6042-402d-a385-f1f24540771e"/>
    <ds:schemaRef ds:uri="bae65a4a-da08-4e41-abc8-3efa853159db"/>
  </ds:schemaRefs>
</ds:datastoreItem>
</file>

<file path=customXml/itemProps2.xml><?xml version="1.0" encoding="utf-8"?>
<ds:datastoreItem xmlns:ds="http://schemas.openxmlformats.org/officeDocument/2006/customXml" ds:itemID="{5692630C-6064-4740-A40D-1D49508A37B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B31B7EE-AFED-4242-B7E3-12F0A858D40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ae65a4a-da08-4e41-abc8-3efa853159db"/>
    <ds:schemaRef ds:uri="68176e06-6042-402d-a385-f1f24540771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협력사 DB</vt:lpstr>
      <vt:lpstr>재오픈 DB</vt:lpstr>
      <vt:lpstr>세트수</vt:lpstr>
      <vt:lpstr>법정동 RAW</vt:lpstr>
      <vt:lpstr>담당자 정보</vt:lpstr>
      <vt:lpstr>배민비즈계정</vt:lpstr>
      <vt:lpstr>요금제</vt:lpstr>
      <vt:lpstr>요금제1218</vt:lpstr>
      <vt:lpstr>타 협력사 전환 영업</vt:lpstr>
      <vt:lpstr>요금제0205</vt:lpstr>
      <vt:lpstr>요금제0402</vt:lpstr>
      <vt:lpstr>kpi 작성용</vt:lpstr>
      <vt:lpstr>로드러너 세트수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조명기</dc:creator>
  <cp:keywords/>
  <dc:description/>
  <cp:lastModifiedBy>이정윤</cp:lastModifiedBy>
  <cp:revision/>
  <dcterms:created xsi:type="dcterms:W3CDTF">2024-05-27T09:45:52Z</dcterms:created>
  <dcterms:modified xsi:type="dcterms:W3CDTF">2025-05-28T03:06:25Z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0x0101008F9E9F295C5B77428E02332F99D4EADF</vt:lpwstr>
  </property>
  <property fmtid="{D5CDD505-2E9C-101B-9397-08002B2CF9AE}" pid="3" name="MediaServiceImageTags">
    <vt:lpwstr/>
  </property>
</Properties>
</file>